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16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storage\OCR\OD\Service_Delivery\Assessment_Processing\RORs\2022\June\Monitoring\Panels\"/>
    </mc:Choice>
  </mc:AlternateContent>
  <xr:revisionPtr revIDLastSave="0" documentId="13_ncr:81_{203FE0DD-74EB-4938-A0C1-265AE82AE4C8}" xr6:coauthVersionLast="47" xr6:coauthVersionMax="47" xr10:uidLastSave="{00000000-0000-0000-0000-000000000000}"/>
  <bookViews>
    <workbookView xWindow="-120" yWindow="-15480" windowWidth="19440" windowHeight="15000" xr2:uid="{00000000-000D-0000-FFFF-FFFF00000000}"/>
  </bookViews>
  <sheets>
    <sheet name="RoR Panel" sheetId="1" r:id="rId1"/>
    <sheet name="Sheet4" sheetId="2" r:id="rId2"/>
    <sheet name="Sheet2" sheetId="3" r:id="rId3"/>
    <sheet name="Sheet3" sheetId="4" r:id="rId4"/>
    <sheet name="June 19 v June 22 predictions" sheetId="5" r:id="rId5"/>
    <sheet name="Max_total monitors per subejct" sheetId="6" r:id="rId6"/>
    <sheet name="Data" sheetId="7" r:id="rId7"/>
  </sheets>
  <externalReferences>
    <externalReference r:id="rId8"/>
    <externalReference r:id="rId9"/>
    <externalReference r:id="rId10"/>
    <externalReference r:id="rId11"/>
    <externalReference r:id="rId12"/>
  </externalReferences>
  <definedNames>
    <definedName name="_xlnm._FilterDatabase" localSheetId="0" hidden="1">'RoR Panel'!$A$1:$XDB$327</definedName>
    <definedName name="EndDate">[1]FrontSheet!$B$3</definedName>
    <definedName name="Panel_Type_PM">[2]FrontSheet!$C$2:$C$4</definedName>
    <definedName name="PanelType">[1]FrontSheet!$G$2:$G$4</definedName>
    <definedName name="QSM_Managers">[2]FrontSheet!$A$2:$A$5</definedName>
    <definedName name="StartDate">[1]FrontSheet!$B$2</definedName>
    <definedName name="Z_0028C6C2_8D61_4587_943C_A782CBF1A3BA_.wvu.FilterData" localSheetId="0" hidden="1">'RoR Panel'!$A$1:$XDB$327</definedName>
    <definedName name="Z_01AD3EBB_858D_45B2_A56E_F4523A0D8AE3_.wvu.FilterData" localSheetId="0" hidden="1">'RoR Panel'!$A$1:$XDB$327</definedName>
    <definedName name="Z_01AD3EBB_858D_45B2_A56E_F4523A0D8AE3_.wvu.Rows" localSheetId="4" hidden="1">'June 19 v June 22 predictions'!$7:$8,'June 19 v June 22 predictions'!$19:$20,'June 19 v June 22 predictions'!$31:$32,'June 19 v June 22 predictions'!$43:$44,'June 19 v June 22 predictions'!$55:$56,'June 19 v June 22 predictions'!$67:$68,'June 19 v June 22 predictions'!$79:$80,'June 19 v June 22 predictions'!$91:$92,'June 19 v June 22 predictions'!$103:$104,'June 19 v June 22 predictions'!$114:$115,'June 19 v June 22 predictions'!$127:$128,'June 19 v June 22 predictions'!$139:$140,'June 19 v June 22 predictions'!$151:$152,'June 19 v June 22 predictions'!$163:$164,'June 19 v June 22 predictions'!$175:$176,'June 19 v June 22 predictions'!$187:$188,'June 19 v June 22 predictions'!$199:$200,'June 19 v June 22 predictions'!$211:$212</definedName>
    <definedName name="Z_151A2E42_23F2_4B4F_894B_F64159083CC2_.wvu.FilterData" localSheetId="0" hidden="1">'RoR Panel'!$A$1:$XDB$327</definedName>
    <definedName name="Z_1569890A_C0CB_4D24_8F9F_1E2BEC05D472_.wvu.FilterData" localSheetId="0" hidden="1">'RoR Panel'!$A$1:$XDB$327</definedName>
    <definedName name="Z_1569890A_C0CB_4D24_8F9F_1E2BEC05D472_.wvu.Rows" localSheetId="4" hidden="1">'June 19 v June 22 predictions'!$7:$8,'June 19 v June 22 predictions'!$19:$20,'June 19 v June 22 predictions'!$31:$32,'June 19 v June 22 predictions'!$43:$44,'June 19 v June 22 predictions'!$55:$56,'June 19 v June 22 predictions'!$67:$68,'June 19 v June 22 predictions'!$79:$80,'June 19 v June 22 predictions'!$91:$92,'June 19 v June 22 predictions'!$103:$104,'June 19 v June 22 predictions'!$114:$115,'June 19 v June 22 predictions'!$127:$128,'June 19 v June 22 predictions'!$139:$140,'June 19 v June 22 predictions'!$151:$152,'June 19 v June 22 predictions'!$163:$164,'June 19 v June 22 predictions'!$175:$176,'June 19 v June 22 predictions'!$187:$188,'June 19 v June 22 predictions'!$199:$200,'June 19 v June 22 predictions'!$211:$212</definedName>
    <definedName name="Z_34E19FB9_9898_4693_BFF3_BB9665D1194F_.wvu.FilterData" localSheetId="0" hidden="1">'RoR Panel'!$A$1:$XDB$327</definedName>
    <definedName name="Z_5880E458_57DA_41A8_9A6B_53DEC6C656FC_.wvu.FilterData" localSheetId="0" hidden="1">'RoR Panel'!$O$1:$AE$1</definedName>
    <definedName name="Z_68B9991D_A4B5_4576_9AFA_0283DFB176BC_.wvu.FilterData" localSheetId="0" hidden="1">'RoR Panel'!$A$1:$XDB$327</definedName>
    <definedName name="Z_7EF7329A_D239_46D2_A679_8AF03C27B01B_.wvu.FilterData" localSheetId="0" hidden="1">'RoR Panel'!$A$1:$XDB$327</definedName>
    <definedName name="Z_7EF7329A_D239_46D2_A679_8AF03C27B01B_.wvu.Rows" localSheetId="4" hidden="1">'June 19 v June 22 predictions'!$7:$8,'June 19 v June 22 predictions'!$19:$20,'June 19 v June 22 predictions'!$31:$32,'June 19 v June 22 predictions'!$43:$44,'June 19 v June 22 predictions'!$55:$56,'June 19 v June 22 predictions'!$67:$68,'June 19 v June 22 predictions'!$79:$80,'June 19 v June 22 predictions'!$91:$92,'June 19 v June 22 predictions'!$103:$104,'June 19 v June 22 predictions'!$114:$115,'June 19 v June 22 predictions'!$127:$128,'June 19 v June 22 predictions'!$139:$140,'June 19 v June 22 predictions'!$151:$152,'June 19 v June 22 predictions'!$163:$164,'June 19 v June 22 predictions'!$175:$176,'June 19 v June 22 predictions'!$187:$188,'June 19 v June 22 predictions'!$199:$200,'June 19 v June 22 predictions'!$211:$212</definedName>
    <definedName name="Z_D18E2ABC_8771_4B10_94AD_240C3E4512A9_.wvu.FilterData" localSheetId="0" hidden="1">'RoR Panel'!$A$1:$XDB$327</definedName>
    <definedName name="Z_D4D6FD6E_E2F8_4298_B80A_7A6D6094FCE5_.wvu.FilterData" localSheetId="0" hidden="1">'RoR Panel'!$A$1:$XDB$327</definedName>
    <definedName name="Z_D4D6FD6E_E2F8_4298_B80A_7A6D6094FCE5_.wvu.Rows" localSheetId="4" hidden="1">'June 19 v June 22 predictions'!$7:$8,'June 19 v June 22 predictions'!$19:$20,'June 19 v June 22 predictions'!$31:$32,'June 19 v June 22 predictions'!$43:$44,'June 19 v June 22 predictions'!$55:$56,'June 19 v June 22 predictions'!$67:$68,'June 19 v June 22 predictions'!$79:$80,'June 19 v June 22 predictions'!$91:$92,'June 19 v June 22 predictions'!$103:$104,'June 19 v June 22 predictions'!$114:$115,'June 19 v June 22 predictions'!$127:$128,'June 19 v June 22 predictions'!$139:$140,'June 19 v June 22 predictions'!$151:$152,'June 19 v June 22 predictions'!$163:$164,'June 19 v June 22 predictions'!$175:$176,'June 19 v June 22 predictions'!$187:$188,'June 19 v June 22 predictions'!$199:$200,'June 19 v June 22 predictions'!$211:$212</definedName>
    <definedName name="Z_F66B22C9_3786_423C_A7C1_643F8A6A2E5A_.wvu.FilterData" localSheetId="0" hidden="1">'RoR Panel'!$A$1:$XDB$327</definedName>
    <definedName name="Z_F66B22C9_3786_423C_A7C1_643F8A6A2E5A_.wvu.Rows" localSheetId="4" hidden="1">'June 19 v June 22 predictions'!$7:$8,'June 19 v June 22 predictions'!$19:$20,'June 19 v June 22 predictions'!$31:$32,'June 19 v June 22 predictions'!$43:$44,'June 19 v June 22 predictions'!$55:$56,'June 19 v June 22 predictions'!$67:$68,'June 19 v June 22 predictions'!$79:$80,'June 19 v June 22 predictions'!$91:$92,'June 19 v June 22 predictions'!$103:$104,'June 19 v June 22 predictions'!$114:$115,'June 19 v June 22 predictions'!$127:$128,'June 19 v June 22 predictions'!$139:$140,'June 19 v June 22 predictions'!$151:$152,'June 19 v June 22 predictions'!$163:$164,'June 19 v June 22 predictions'!$175:$176,'June 19 v June 22 predictions'!$187:$188,'June 19 v June 22 predictions'!$199:$200,'June 19 v June 22 predictions'!$211:$212</definedName>
  </definedNames>
  <calcPr calcId="191028"/>
  <customWorkbookViews>
    <customWorkbookView name="Charu Naik - Personal View" guid="{7EF7329A-D239-46D2-A679-8AF03C27B01B}" mergeInterval="0" personalView="1" maximized="1" xWindow="1358" yWindow="-8" windowWidth="1296" windowHeight="1000" activeSheetId="1"/>
    <customWorkbookView name="Hsin Yang - Personal View" guid="{5880E458-57DA-41A8-9A6B-53DEC6C656FC}" mergeInterval="0" personalView="1" maximized="1" xWindow="1592" yWindow="-7" windowWidth="1616" windowHeight="876" activeSheetId="2"/>
    <customWorkbookView name="Andrey Ivanov - Personal View" guid="{D4D6FD6E-E2F8-4298-B80A-7A6D6094FCE5}" mergeInterval="0" personalView="1" maximized="1" xWindow="362" yWindow="-1032" windowWidth="1296" windowHeight="1000" activeSheetId="1"/>
    <customWorkbookView name="Serena Saffouri - Personal View" guid="{1569890A-C0CB-4D24-8F9F-1E2BEC05D472}" mergeInterval="0" personalView="1" maximized="1" xWindow="-8" yWindow="-1032" windowWidth="1296" windowHeight="1000" activeSheetId="1"/>
    <customWorkbookView name="Hitesh Dhir - Personal View" guid="{F66B22C9-3786-423C-A7C1-643F8A6A2E5A}" mergeInterval="0" personalView="1" maximized="1" xWindow="1912" yWindow="-8" windowWidth="1296" windowHeight="1000" activeSheetId="1"/>
    <customWorkbookView name="Tom Jewson - Personal View" guid="{01AD3EBB-858D-45B2-A56E-F4523A0D8AE3}" mergeInterval="0" personalView="1" maximized="1" xWindow="-8" yWindow="-8" windowWidth="1382" windowHeight="744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2" i="4" l="1"/>
  <c r="D21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BF11" i="4" l="1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BF10" i="4"/>
  <c r="BE10" i="4"/>
  <c r="BD10" i="4"/>
  <c r="BC10" i="4"/>
  <c r="BB10" i="4"/>
  <c r="BA10" i="4"/>
  <c r="AZ10" i="4"/>
  <c r="AX10" i="4"/>
  <c r="AW10" i="4"/>
  <c r="AV10" i="4"/>
  <c r="AU10" i="4"/>
  <c r="AT10" i="4"/>
  <c r="AS10" i="4"/>
  <c r="AR10" i="4"/>
  <c r="AQ10" i="4"/>
  <c r="AP10" i="4"/>
  <c r="AO10" i="4"/>
  <c r="AN10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V8" i="4"/>
  <c r="AU8" i="4"/>
  <c r="AT8" i="4"/>
  <c r="AO8" i="4"/>
  <c r="AN8" i="4"/>
  <c r="BD7" i="4"/>
  <c r="BC7" i="4"/>
  <c r="BB7" i="4"/>
  <c r="BA7" i="4"/>
  <c r="AZ7" i="4"/>
  <c r="AW7" i="4"/>
  <c r="AV7" i="4"/>
  <c r="AU7" i="4"/>
  <c r="AT7" i="4"/>
  <c r="AS7" i="4"/>
  <c r="AR7" i="4"/>
  <c r="AQ7" i="4"/>
  <c r="AP7" i="4"/>
  <c r="AO7" i="4"/>
  <c r="AN7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BF5" i="4"/>
  <c r="BE5" i="4"/>
  <c r="BD5" i="4"/>
  <c r="BC5" i="4"/>
  <c r="BB5" i="4"/>
  <c r="BA5" i="4"/>
  <c r="AZ5" i="4"/>
  <c r="AW5" i="4"/>
  <c r="AV5" i="4"/>
  <c r="AU5" i="4"/>
  <c r="AT5" i="4"/>
  <c r="AS5" i="4"/>
  <c r="AP5" i="4"/>
  <c r="AO5" i="4"/>
  <c r="AN5" i="4"/>
  <c r="BF4" i="4"/>
  <c r="BE4" i="4"/>
  <c r="BD4" i="4"/>
  <c r="BC4" i="4"/>
  <c r="BB4" i="4"/>
  <c r="BA4" i="4"/>
  <c r="AZ4" i="4"/>
  <c r="AV4" i="4"/>
  <c r="AU4" i="4"/>
  <c r="AT4" i="4"/>
  <c r="AS4" i="4"/>
  <c r="AR4" i="4"/>
  <c r="AQ4" i="4"/>
  <c r="AP4" i="4"/>
  <c r="AO4" i="4"/>
  <c r="AN4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R2" i="4"/>
  <c r="AQ2" i="4"/>
  <c r="AO2" i="4"/>
  <c r="AN2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AM10" i="4"/>
  <c r="AL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AM8" i="4"/>
  <c r="AL8" i="4"/>
  <c r="AH8" i="4"/>
  <c r="AE8" i="4"/>
  <c r="AD8" i="4"/>
  <c r="AC8" i="4"/>
  <c r="AB8" i="4"/>
  <c r="AA8" i="4"/>
  <c r="Z8" i="4"/>
  <c r="Y8" i="4"/>
  <c r="X8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AM5" i="4"/>
  <c r="AL5" i="4"/>
  <c r="AI5" i="4"/>
  <c r="AH5" i="4"/>
  <c r="AG5" i="4"/>
  <c r="AF5" i="4"/>
  <c r="AE5" i="4"/>
  <c r="AB5" i="4"/>
  <c r="AA5" i="4"/>
  <c r="Z5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AD2" i="4"/>
  <c r="AC2" i="4"/>
  <c r="AB2" i="4"/>
  <c r="AA2" i="4"/>
  <c r="Z2" i="4"/>
  <c r="Y2" i="4"/>
  <c r="X2" i="4"/>
  <c r="BF23" i="4"/>
  <c r="BE23" i="4"/>
  <c r="BD23" i="4"/>
  <c r="BC23" i="4"/>
  <c r="BB23" i="4"/>
  <c r="BA23" i="4"/>
  <c r="AZ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BD22" i="4"/>
  <c r="BC22" i="4"/>
  <c r="BB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N22" i="4"/>
  <c r="BC21" i="4"/>
  <c r="BB21" i="4"/>
  <c r="BA21" i="4"/>
  <c r="AZ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J21" i="4"/>
  <c r="AI21" i="4"/>
  <c r="AH21" i="4"/>
  <c r="AG21" i="4"/>
  <c r="AF21" i="4"/>
  <c r="AE21" i="4"/>
  <c r="AC21" i="4"/>
  <c r="AB21" i="4"/>
  <c r="AA21" i="4"/>
  <c r="Z21" i="4"/>
  <c r="Y21" i="4"/>
  <c r="X21" i="4"/>
  <c r="V21" i="4"/>
  <c r="U21" i="4"/>
  <c r="T21" i="4"/>
  <c r="S21" i="4"/>
  <c r="R21" i="4"/>
  <c r="Q21" i="4"/>
  <c r="O21" i="4"/>
  <c r="N21" i="4"/>
  <c r="BF20" i="4"/>
  <c r="BE20" i="4"/>
  <c r="BD20" i="4"/>
  <c r="BC20" i="4"/>
  <c r="BB20" i="4"/>
  <c r="BA20" i="4"/>
  <c r="AZ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B20" i="4"/>
  <c r="AA20" i="4"/>
  <c r="Z20" i="4"/>
  <c r="Y20" i="4"/>
  <c r="X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BF19" i="4"/>
  <c r="BE19" i="4"/>
  <c r="BD19" i="4"/>
  <c r="BC19" i="4"/>
  <c r="BB19" i="4"/>
  <c r="BA19" i="4"/>
  <c r="AZ19" i="4"/>
  <c r="AV19" i="4"/>
  <c r="AU19" i="4"/>
  <c r="AT19" i="4"/>
  <c r="AO19" i="4"/>
  <c r="AN19" i="4"/>
  <c r="AM19" i="4"/>
  <c r="AL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BF18" i="4"/>
  <c r="BE18" i="4"/>
  <c r="BD18" i="4"/>
  <c r="BC18" i="4"/>
  <c r="BB18" i="4"/>
  <c r="BA18" i="4"/>
  <c r="AZ18" i="4"/>
  <c r="AV18" i="4"/>
  <c r="AU18" i="4"/>
  <c r="AT18" i="4"/>
  <c r="AS18" i="4"/>
  <c r="AR18" i="4"/>
  <c r="AQ18" i="4"/>
  <c r="AP18" i="4"/>
  <c r="AO18" i="4"/>
  <c r="AN18" i="4"/>
  <c r="AM18" i="4"/>
  <c r="AL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E17" i="4"/>
  <c r="AD17" i="4"/>
  <c r="AC17" i="4"/>
  <c r="AB17" i="4"/>
  <c r="AA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BC15" i="4"/>
  <c r="BB15" i="4"/>
  <c r="BA15" i="4"/>
  <c r="AZ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Y15" i="4"/>
  <c r="X15" i="4"/>
  <c r="W15" i="4"/>
  <c r="V15" i="4"/>
  <c r="U15" i="4"/>
  <c r="T15" i="4"/>
  <c r="R15" i="4"/>
  <c r="Q15" i="4"/>
  <c r="P15" i="4"/>
  <c r="O15" i="4"/>
  <c r="N15" i="4"/>
  <c r="M15" i="4"/>
  <c r="L15" i="4"/>
  <c r="K15" i="4"/>
  <c r="J15" i="4"/>
  <c r="I15" i="4"/>
  <c r="H15" i="4"/>
  <c r="G15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H14" i="4"/>
  <c r="AG14" i="4"/>
  <c r="AF14" i="4"/>
  <c r="AD14" i="4"/>
  <c r="AC14" i="4"/>
  <c r="AB14" i="4"/>
  <c r="X14" i="4"/>
  <c r="W14" i="4"/>
  <c r="V14" i="4"/>
  <c r="U14" i="4"/>
  <c r="T14" i="4"/>
  <c r="R14" i="4"/>
  <c r="Q14" i="4"/>
  <c r="P14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V10" i="4"/>
  <c r="U10" i="4"/>
  <c r="T10" i="4"/>
  <c r="S10" i="4"/>
  <c r="R10" i="4"/>
  <c r="Q10" i="4"/>
  <c r="O10" i="4"/>
  <c r="N10" i="4"/>
  <c r="M10" i="4"/>
  <c r="L10" i="4"/>
  <c r="K10" i="4"/>
  <c r="J10" i="4"/>
  <c r="I10" i="4"/>
  <c r="G10" i="4"/>
  <c r="W9" i="4"/>
  <c r="V9" i="4"/>
  <c r="U9" i="4"/>
  <c r="T9" i="4"/>
  <c r="S9" i="4"/>
  <c r="R9" i="4"/>
  <c r="Q9" i="4"/>
  <c r="P9" i="4"/>
  <c r="N9" i="4"/>
  <c r="M9" i="4"/>
  <c r="L9" i="4"/>
  <c r="K9" i="4"/>
  <c r="J9" i="4"/>
  <c r="I9" i="4"/>
  <c r="H9" i="4"/>
  <c r="G9" i="4"/>
  <c r="W8" i="4"/>
  <c r="V8" i="4"/>
  <c r="Q8" i="4"/>
  <c r="P8" i="4"/>
  <c r="O8" i="4"/>
  <c r="N8" i="4"/>
  <c r="J8" i="4"/>
  <c r="I8" i="4"/>
  <c r="H8" i="4"/>
  <c r="G8" i="4"/>
  <c r="W7" i="4"/>
  <c r="T7" i="4"/>
  <c r="S7" i="4"/>
  <c r="R7" i="4"/>
  <c r="Q7" i="4"/>
  <c r="P7" i="4"/>
  <c r="O7" i="4"/>
  <c r="N7" i="4"/>
  <c r="K7" i="4"/>
  <c r="J7" i="4"/>
  <c r="I7" i="4"/>
  <c r="H7" i="4"/>
  <c r="G7" i="4"/>
  <c r="W6" i="4"/>
  <c r="V6" i="4"/>
  <c r="U6" i="4"/>
  <c r="T6" i="4"/>
  <c r="S6" i="4"/>
  <c r="P6" i="4"/>
  <c r="O6" i="4"/>
  <c r="N6" i="4"/>
  <c r="M6" i="4"/>
  <c r="L6" i="4"/>
  <c r="K6" i="4"/>
  <c r="J6" i="4"/>
  <c r="I6" i="4"/>
  <c r="H6" i="4"/>
  <c r="G6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W3" i="4"/>
  <c r="V3" i="4"/>
  <c r="U3" i="4"/>
  <c r="T3" i="4"/>
  <c r="S3" i="4"/>
  <c r="Q3" i="4"/>
  <c r="P3" i="4"/>
  <c r="O3" i="4"/>
  <c r="M3" i="4"/>
  <c r="L3" i="4"/>
  <c r="H3" i="4"/>
  <c r="G3" i="4"/>
  <c r="T2" i="4"/>
  <c r="S2" i="4"/>
  <c r="R2" i="4"/>
  <c r="Q2" i="4"/>
  <c r="P2" i="4"/>
  <c r="O2" i="4"/>
  <c r="N2" i="4"/>
  <c r="K2" i="4"/>
  <c r="J2" i="4"/>
  <c r="I2" i="4"/>
  <c r="G2" i="4"/>
  <c r="V106" i="2"/>
  <c r="U106" i="2"/>
  <c r="T106" i="2"/>
  <c r="S106" i="2"/>
  <c r="R106" i="2"/>
  <c r="Q106" i="2"/>
  <c r="P106" i="2"/>
  <c r="O106" i="2"/>
  <c r="N106" i="2"/>
  <c r="M106" i="2"/>
  <c r="V105" i="2"/>
  <c r="M105" i="2"/>
  <c r="I105" i="2"/>
  <c r="H105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G104" i="2"/>
  <c r="F104" i="2"/>
  <c r="V103" i="2"/>
  <c r="U103" i="2"/>
  <c r="T103" i="2"/>
  <c r="P103" i="2"/>
  <c r="O103" i="2"/>
  <c r="N103" i="2"/>
  <c r="M103" i="2"/>
  <c r="I103" i="2"/>
  <c r="H103" i="2"/>
  <c r="T102" i="2"/>
  <c r="S102" i="2"/>
  <c r="R102" i="2"/>
  <c r="Q102" i="2"/>
  <c r="P102" i="2"/>
  <c r="O102" i="2"/>
  <c r="N102" i="2"/>
  <c r="M102" i="2"/>
  <c r="L102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V100" i="2"/>
  <c r="U100" i="2"/>
  <c r="T100" i="2"/>
  <c r="S100" i="2"/>
  <c r="R100" i="2"/>
  <c r="Q100" i="2"/>
  <c r="P100" i="2"/>
  <c r="M100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V98" i="2"/>
  <c r="U98" i="2"/>
  <c r="T98" i="2"/>
  <c r="S98" i="2"/>
  <c r="R98" i="2"/>
  <c r="Q98" i="2"/>
  <c r="P98" i="2"/>
  <c r="M98" i="2"/>
  <c r="R97" i="2"/>
  <c r="Q97" i="2"/>
  <c r="P97" i="2"/>
  <c r="F97" i="2"/>
  <c r="U96" i="2"/>
  <c r="T96" i="2"/>
  <c r="S96" i="2"/>
  <c r="I96" i="2"/>
  <c r="H96" i="2"/>
  <c r="V95" i="2"/>
  <c r="U95" i="2"/>
  <c r="T95" i="2"/>
  <c r="S95" i="2"/>
  <c r="R95" i="2"/>
  <c r="Q95" i="2"/>
  <c r="P95" i="2"/>
  <c r="O95" i="2"/>
  <c r="N95" i="2"/>
  <c r="L95" i="2"/>
  <c r="I95" i="2"/>
  <c r="H95" i="2"/>
  <c r="G95" i="2"/>
  <c r="F95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U93" i="2"/>
  <c r="T93" i="2"/>
  <c r="S93" i="2"/>
  <c r="R93" i="2"/>
  <c r="Q93" i="2"/>
  <c r="P93" i="2"/>
  <c r="N93" i="2"/>
  <c r="M93" i="2"/>
  <c r="L93" i="2"/>
  <c r="K93" i="2"/>
  <c r="J93" i="2"/>
  <c r="I93" i="2"/>
  <c r="H93" i="2"/>
  <c r="G93" i="2"/>
  <c r="F93" i="2"/>
  <c r="V92" i="2"/>
  <c r="U92" i="2"/>
  <c r="S92" i="2"/>
  <c r="R92" i="2"/>
  <c r="P92" i="2"/>
  <c r="O92" i="2"/>
  <c r="N92" i="2"/>
  <c r="L92" i="2"/>
  <c r="H92" i="2"/>
  <c r="G92" i="2"/>
  <c r="F92" i="2"/>
  <c r="V91" i="2"/>
  <c r="U91" i="2"/>
  <c r="T91" i="2"/>
  <c r="S91" i="2"/>
  <c r="R91" i="2"/>
  <c r="Q91" i="2"/>
  <c r="P91" i="2"/>
  <c r="O91" i="2"/>
  <c r="N91" i="2"/>
  <c r="M91" i="2"/>
  <c r="L91" i="2"/>
  <c r="H91" i="2"/>
  <c r="G91" i="2"/>
  <c r="F91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U89" i="2"/>
  <c r="T89" i="2"/>
  <c r="S89" i="2"/>
  <c r="R89" i="2"/>
  <c r="Q89" i="2"/>
  <c r="P89" i="2"/>
  <c r="N89" i="2"/>
  <c r="M89" i="2"/>
  <c r="U88" i="2"/>
  <c r="S88" i="2"/>
  <c r="R88" i="2"/>
  <c r="Q88" i="2"/>
  <c r="P88" i="2"/>
  <c r="N88" i="2"/>
  <c r="M88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V84" i="2"/>
  <c r="U84" i="2"/>
  <c r="R84" i="2"/>
  <c r="Q84" i="2"/>
  <c r="N84" i="2"/>
  <c r="M84" i="2"/>
  <c r="L84" i="2"/>
  <c r="K84" i="2"/>
  <c r="J84" i="2"/>
  <c r="I84" i="2"/>
  <c r="H84" i="2"/>
  <c r="G84" i="2"/>
  <c r="F84" i="2"/>
  <c r="T83" i="2"/>
  <c r="S83" i="2"/>
  <c r="R83" i="2"/>
  <c r="Q83" i="2"/>
  <c r="N83" i="2"/>
  <c r="M83" i="2"/>
  <c r="L83" i="2"/>
  <c r="K83" i="2"/>
  <c r="J83" i="2"/>
  <c r="I83" i="2"/>
  <c r="H83" i="2"/>
  <c r="G83" i="2"/>
  <c r="F83" i="2"/>
  <c r="T82" i="2"/>
  <c r="S82" i="2"/>
  <c r="P82" i="2"/>
  <c r="O82" i="2"/>
  <c r="N82" i="2"/>
  <c r="M82" i="2"/>
  <c r="K82" i="2"/>
  <c r="J82" i="2"/>
  <c r="I82" i="2"/>
  <c r="H82" i="2"/>
  <c r="G82" i="2"/>
  <c r="F82" i="2"/>
  <c r="T81" i="2"/>
  <c r="S81" i="2"/>
  <c r="R81" i="2"/>
  <c r="Q81" i="2"/>
  <c r="O81" i="2"/>
  <c r="N81" i="2"/>
  <c r="M81" i="2"/>
  <c r="L81" i="2"/>
  <c r="K81" i="2"/>
  <c r="J81" i="2"/>
  <c r="I81" i="2"/>
  <c r="H81" i="2"/>
  <c r="G81" i="2"/>
  <c r="F81" i="2"/>
  <c r="T80" i="2"/>
  <c r="S80" i="2"/>
  <c r="R80" i="2"/>
  <c r="Q80" i="2"/>
  <c r="P80" i="2"/>
  <c r="M80" i="2"/>
  <c r="L80" i="2"/>
  <c r="K80" i="2"/>
  <c r="J80" i="2"/>
  <c r="G80" i="2"/>
  <c r="F80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V77" i="2"/>
  <c r="U77" i="2"/>
  <c r="T77" i="2"/>
  <c r="S77" i="2"/>
  <c r="R77" i="2"/>
  <c r="Q77" i="2"/>
  <c r="P77" i="2"/>
  <c r="O77" i="2"/>
  <c r="N77" i="2"/>
  <c r="K77" i="2"/>
  <c r="J77" i="2"/>
  <c r="I77" i="2"/>
  <c r="H77" i="2"/>
  <c r="G77" i="2"/>
  <c r="F77" i="2"/>
  <c r="V76" i="2"/>
  <c r="U76" i="2"/>
  <c r="T76" i="2"/>
  <c r="S76" i="2"/>
  <c r="R76" i="2"/>
  <c r="Q76" i="2"/>
  <c r="P76" i="2"/>
  <c r="O76" i="2"/>
  <c r="N76" i="2"/>
  <c r="M76" i="2"/>
  <c r="V75" i="2"/>
  <c r="U75" i="2"/>
  <c r="T75" i="2"/>
  <c r="S75" i="2"/>
  <c r="R75" i="2"/>
  <c r="Q75" i="2"/>
  <c r="P75" i="2"/>
  <c r="O75" i="2"/>
  <c r="N75" i="2"/>
  <c r="M75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T72" i="2"/>
  <c r="S72" i="2"/>
  <c r="R72" i="2"/>
  <c r="O72" i="2"/>
  <c r="M72" i="2"/>
  <c r="L72" i="2"/>
  <c r="K72" i="2"/>
  <c r="J72" i="2"/>
  <c r="I72" i="2"/>
  <c r="H72" i="2"/>
  <c r="G72" i="2"/>
  <c r="R71" i="2"/>
  <c r="Q71" i="2"/>
  <c r="O71" i="2"/>
  <c r="N71" i="2"/>
  <c r="M71" i="2"/>
  <c r="H71" i="2"/>
  <c r="G71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V69" i="2"/>
  <c r="U69" i="2"/>
  <c r="T69" i="2"/>
  <c r="S69" i="2"/>
  <c r="R69" i="2"/>
  <c r="Q69" i="2"/>
  <c r="P69" i="2"/>
  <c r="O69" i="2"/>
  <c r="N69" i="2"/>
  <c r="M69" i="2"/>
  <c r="V68" i="2"/>
  <c r="U68" i="2"/>
  <c r="T68" i="2"/>
  <c r="S68" i="2"/>
  <c r="R68" i="2"/>
  <c r="Q68" i="2"/>
  <c r="P68" i="2"/>
  <c r="O68" i="2"/>
  <c r="N68" i="2"/>
  <c r="M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V64" i="2"/>
  <c r="U64" i="2"/>
  <c r="T64" i="2"/>
  <c r="S64" i="2"/>
  <c r="R64" i="2"/>
  <c r="Q64" i="2"/>
  <c r="P64" i="2"/>
  <c r="O64" i="2"/>
  <c r="N64" i="2"/>
  <c r="M64" i="2"/>
  <c r="M63" i="2"/>
  <c r="V62" i="2"/>
  <c r="U62" i="2"/>
  <c r="T62" i="2"/>
  <c r="S62" i="2"/>
  <c r="P62" i="2"/>
  <c r="O62" i="2"/>
  <c r="N62" i="2"/>
  <c r="V61" i="2"/>
  <c r="U61" i="2"/>
  <c r="T61" i="2"/>
  <c r="S61" i="2"/>
  <c r="P61" i="2"/>
  <c r="O61" i="2"/>
  <c r="N61" i="2"/>
  <c r="M61" i="2"/>
  <c r="H61" i="2"/>
  <c r="G61" i="2"/>
  <c r="V60" i="2"/>
  <c r="U60" i="2"/>
  <c r="T60" i="2"/>
  <c r="S60" i="2"/>
  <c r="R60" i="2"/>
  <c r="Q60" i="2"/>
  <c r="P60" i="2"/>
  <c r="O60" i="2"/>
  <c r="N60" i="2"/>
  <c r="M60" i="2"/>
  <c r="L60" i="2"/>
  <c r="I60" i="2"/>
  <c r="H60" i="2"/>
  <c r="G60" i="2"/>
  <c r="F60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V58" i="2"/>
  <c r="U58" i="2"/>
  <c r="T58" i="2"/>
  <c r="S58" i="2"/>
  <c r="R58" i="2"/>
  <c r="Q58" i="2"/>
  <c r="P58" i="2"/>
  <c r="O58" i="2"/>
  <c r="H58" i="2"/>
  <c r="G58" i="2"/>
  <c r="F58" i="2"/>
  <c r="V57" i="2"/>
  <c r="U57" i="2"/>
  <c r="T57" i="2"/>
  <c r="S57" i="2"/>
  <c r="R57" i="2"/>
  <c r="Q57" i="2"/>
  <c r="P57" i="2"/>
  <c r="O57" i="2"/>
  <c r="H57" i="2"/>
  <c r="G57" i="2"/>
  <c r="F57" i="2"/>
  <c r="V56" i="2"/>
  <c r="T56" i="2"/>
  <c r="S56" i="2"/>
  <c r="R56" i="2"/>
  <c r="Q56" i="2"/>
  <c r="P56" i="2"/>
  <c r="O56" i="2"/>
  <c r="N56" i="2"/>
  <c r="M56" i="2"/>
  <c r="L56" i="2"/>
  <c r="K56" i="2"/>
  <c r="J56" i="2"/>
  <c r="H56" i="2"/>
  <c r="G56" i="2"/>
  <c r="F56" i="2"/>
  <c r="V55" i="2"/>
  <c r="U55" i="2"/>
  <c r="T55" i="2"/>
  <c r="S55" i="2"/>
  <c r="R55" i="2"/>
  <c r="Q55" i="2"/>
  <c r="P55" i="2"/>
  <c r="O55" i="2"/>
  <c r="N55" i="2"/>
  <c r="M55" i="2"/>
  <c r="L55" i="2"/>
  <c r="K55" i="2"/>
  <c r="I55" i="2"/>
  <c r="H55" i="2"/>
  <c r="G55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T53" i="2"/>
  <c r="S53" i="2"/>
  <c r="R53" i="2"/>
  <c r="Q53" i="2"/>
  <c r="P53" i="2"/>
  <c r="L53" i="2"/>
  <c r="K53" i="2"/>
  <c r="J53" i="2"/>
  <c r="I53" i="2"/>
  <c r="H53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V49" i="2"/>
  <c r="U49" i="2"/>
  <c r="T49" i="2"/>
  <c r="S49" i="2"/>
  <c r="R49" i="2"/>
  <c r="Q49" i="2"/>
  <c r="N49" i="2"/>
  <c r="M49" i="2"/>
  <c r="L49" i="2"/>
  <c r="K49" i="2"/>
  <c r="J49" i="2"/>
  <c r="I49" i="2"/>
  <c r="H49" i="2"/>
  <c r="G49" i="2"/>
  <c r="F49" i="2"/>
  <c r="V48" i="2"/>
  <c r="U48" i="2"/>
  <c r="T48" i="2"/>
  <c r="S48" i="2"/>
  <c r="R48" i="2"/>
  <c r="Q48" i="2"/>
  <c r="P48" i="2"/>
  <c r="M48" i="2"/>
  <c r="L48" i="2"/>
  <c r="K48" i="2"/>
  <c r="J48" i="2"/>
  <c r="I48" i="2"/>
  <c r="H48" i="2"/>
  <c r="G48" i="2"/>
  <c r="F48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V46" i="2"/>
  <c r="U46" i="2"/>
  <c r="T46" i="2"/>
  <c r="S46" i="2"/>
  <c r="R46" i="2"/>
  <c r="Q46" i="2"/>
  <c r="P46" i="2"/>
  <c r="O46" i="2"/>
  <c r="N46" i="2"/>
  <c r="I46" i="2"/>
  <c r="H46" i="2"/>
  <c r="G46" i="2"/>
  <c r="F46" i="2"/>
  <c r="T45" i="2"/>
  <c r="S45" i="2"/>
  <c r="R45" i="2"/>
  <c r="Q45" i="2"/>
  <c r="P45" i="2"/>
  <c r="O45" i="2"/>
  <c r="K45" i="2"/>
  <c r="J45" i="2"/>
  <c r="I45" i="2"/>
  <c r="H45" i="2"/>
  <c r="G45" i="2"/>
  <c r="F45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V42" i="2"/>
  <c r="U42" i="2"/>
  <c r="T42" i="2"/>
  <c r="S42" i="2"/>
  <c r="R42" i="2"/>
  <c r="Q42" i="2"/>
  <c r="K42" i="2"/>
  <c r="J42" i="2"/>
  <c r="I42" i="2"/>
  <c r="H42" i="2"/>
  <c r="G42" i="2"/>
  <c r="F42" i="2"/>
  <c r="S41" i="2"/>
  <c r="R41" i="2"/>
  <c r="Q41" i="2"/>
  <c r="P41" i="2"/>
  <c r="O41" i="2"/>
  <c r="N41" i="2"/>
  <c r="M41" i="2"/>
  <c r="J41" i="2"/>
  <c r="I41" i="2"/>
  <c r="H41" i="2"/>
  <c r="F41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V38" i="2"/>
  <c r="U38" i="2"/>
  <c r="T38" i="2"/>
  <c r="S38" i="2"/>
  <c r="Q38" i="2"/>
  <c r="P38" i="2"/>
  <c r="J38" i="2"/>
  <c r="I38" i="2"/>
  <c r="V37" i="2"/>
  <c r="U37" i="2"/>
  <c r="T37" i="2"/>
  <c r="O37" i="2"/>
  <c r="I37" i="2"/>
  <c r="V36" i="2"/>
  <c r="U36" i="2"/>
  <c r="T36" i="2"/>
  <c r="S36" i="2"/>
  <c r="P36" i="2"/>
  <c r="O36" i="2"/>
  <c r="N36" i="2"/>
  <c r="M36" i="2"/>
  <c r="L36" i="2"/>
  <c r="K36" i="2"/>
  <c r="J36" i="2"/>
  <c r="I36" i="2"/>
  <c r="G36" i="2"/>
  <c r="F36" i="2"/>
  <c r="V35" i="2"/>
  <c r="U35" i="2"/>
  <c r="T35" i="2"/>
  <c r="S35" i="2"/>
  <c r="R35" i="2"/>
  <c r="P35" i="2"/>
  <c r="O35" i="2"/>
  <c r="N35" i="2"/>
  <c r="M35" i="2"/>
  <c r="L35" i="2"/>
  <c r="K35" i="2"/>
  <c r="J35" i="2"/>
  <c r="I35" i="2"/>
  <c r="H35" i="2"/>
  <c r="G35" i="2"/>
  <c r="F35" i="2"/>
  <c r="V34" i="2"/>
  <c r="U34" i="2"/>
  <c r="T34" i="2"/>
  <c r="S34" i="2"/>
  <c r="Q34" i="2"/>
  <c r="P34" i="2"/>
  <c r="O34" i="2"/>
  <c r="N34" i="2"/>
  <c r="M34" i="2"/>
  <c r="L34" i="2"/>
  <c r="V33" i="2"/>
  <c r="U33" i="2"/>
  <c r="S33" i="2"/>
  <c r="R33" i="2"/>
  <c r="Q33" i="2"/>
  <c r="P33" i="2"/>
  <c r="M33" i="2"/>
  <c r="L33" i="2"/>
  <c r="H33" i="2"/>
  <c r="G33" i="2"/>
  <c r="F33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F32" i="2"/>
  <c r="T31" i="2"/>
  <c r="S31" i="2"/>
  <c r="R31" i="2"/>
  <c r="Q31" i="2"/>
  <c r="P31" i="2"/>
  <c r="M31" i="2"/>
  <c r="L31" i="2"/>
  <c r="K31" i="2"/>
  <c r="J31" i="2"/>
  <c r="I31" i="2"/>
  <c r="H31" i="2"/>
  <c r="G31" i="2"/>
  <c r="F31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G29" i="2"/>
  <c r="F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V26" i="2"/>
  <c r="U26" i="2"/>
  <c r="S26" i="2"/>
  <c r="R26" i="2"/>
  <c r="Q26" i="2"/>
  <c r="P26" i="2"/>
  <c r="O26" i="2"/>
  <c r="N26" i="2"/>
  <c r="M26" i="2"/>
  <c r="L26" i="2"/>
  <c r="J26" i="2"/>
  <c r="I26" i="2"/>
  <c r="F26" i="2"/>
  <c r="V25" i="2"/>
  <c r="U25" i="2"/>
  <c r="T25" i="2"/>
  <c r="S25" i="2"/>
  <c r="R25" i="2"/>
  <c r="Q25" i="2"/>
  <c r="P25" i="2"/>
  <c r="O25" i="2"/>
  <c r="V24" i="2"/>
  <c r="U24" i="2"/>
  <c r="T24" i="2"/>
  <c r="S24" i="2"/>
  <c r="R24" i="2"/>
  <c r="O24" i="2"/>
  <c r="N24" i="2"/>
  <c r="M24" i="2"/>
  <c r="L24" i="2"/>
  <c r="K24" i="2"/>
  <c r="J24" i="2"/>
  <c r="I24" i="2"/>
  <c r="H24" i="2"/>
  <c r="G24" i="2"/>
  <c r="F24" i="2"/>
  <c r="T23" i="2"/>
  <c r="S23" i="2"/>
  <c r="R23" i="2"/>
  <c r="Q23" i="2"/>
  <c r="P23" i="2"/>
  <c r="O23" i="2"/>
  <c r="N23" i="2"/>
  <c r="M23" i="2"/>
  <c r="L23" i="2"/>
  <c r="K23" i="2"/>
  <c r="I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F22" i="2"/>
  <c r="V21" i="2"/>
  <c r="U21" i="2"/>
  <c r="T21" i="2"/>
  <c r="S21" i="2"/>
  <c r="R21" i="2"/>
  <c r="Q21" i="2"/>
  <c r="P21" i="2"/>
  <c r="O21" i="2"/>
  <c r="N21" i="2"/>
  <c r="M21" i="2"/>
  <c r="K21" i="2"/>
  <c r="J21" i="2"/>
  <c r="T20" i="2"/>
  <c r="S20" i="2"/>
  <c r="O20" i="2"/>
  <c r="N20" i="2"/>
  <c r="M20" i="2"/>
  <c r="L20" i="2"/>
  <c r="T19" i="2"/>
  <c r="P19" i="2"/>
  <c r="O19" i="2"/>
  <c r="N19" i="2"/>
  <c r="V18" i="2"/>
  <c r="U18" i="2"/>
  <c r="T18" i="2"/>
  <c r="S18" i="2"/>
  <c r="R18" i="2"/>
  <c r="Q18" i="2"/>
  <c r="P18" i="2"/>
  <c r="O18" i="2"/>
  <c r="N18" i="2"/>
  <c r="M18" i="2"/>
  <c r="L18" i="2"/>
  <c r="K18" i="2"/>
  <c r="I18" i="2"/>
  <c r="H18" i="2"/>
  <c r="G18" i="2"/>
  <c r="T17" i="2"/>
  <c r="S17" i="2"/>
  <c r="Q17" i="2"/>
  <c r="P17" i="2"/>
  <c r="O17" i="2"/>
  <c r="N17" i="2"/>
  <c r="M17" i="2"/>
  <c r="L17" i="2"/>
  <c r="K17" i="2"/>
  <c r="J17" i="2"/>
  <c r="I17" i="2"/>
  <c r="H17" i="2"/>
  <c r="G17" i="2"/>
  <c r="F17" i="2"/>
  <c r="V16" i="2"/>
  <c r="U16" i="2"/>
  <c r="T16" i="2"/>
  <c r="S16" i="2"/>
  <c r="R16" i="2"/>
  <c r="Q16" i="2"/>
  <c r="P16" i="2"/>
  <c r="O16" i="2"/>
  <c r="N16" i="2"/>
  <c r="M16" i="2"/>
  <c r="L16" i="2"/>
  <c r="J16" i="2"/>
  <c r="I16" i="2"/>
  <c r="V15" i="2"/>
  <c r="U15" i="2"/>
  <c r="Q15" i="2"/>
  <c r="M15" i="2"/>
  <c r="L15" i="2"/>
  <c r="V14" i="2"/>
  <c r="U14" i="2"/>
  <c r="T14" i="2"/>
  <c r="S14" i="2"/>
  <c r="R14" i="2"/>
  <c r="Q14" i="2"/>
  <c r="P14" i="2"/>
  <c r="O14" i="2"/>
  <c r="M14" i="2"/>
  <c r="L14" i="2"/>
  <c r="K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V12" i="2"/>
  <c r="U12" i="2"/>
  <c r="T12" i="2"/>
  <c r="S12" i="2"/>
  <c r="R12" i="2"/>
  <c r="Q12" i="2"/>
  <c r="P12" i="2"/>
  <c r="O12" i="2"/>
  <c r="M12" i="2"/>
  <c r="L12" i="2"/>
  <c r="K12" i="2"/>
  <c r="J12" i="2"/>
  <c r="I12" i="2"/>
  <c r="H12" i="2"/>
  <c r="G12" i="2"/>
  <c r="F12" i="2"/>
  <c r="V11" i="2"/>
  <c r="U11" i="2"/>
  <c r="T11" i="2"/>
  <c r="S11" i="2"/>
  <c r="R11" i="2"/>
  <c r="P11" i="2"/>
  <c r="O11" i="2"/>
  <c r="N11" i="2"/>
  <c r="L11" i="2"/>
  <c r="K11" i="2"/>
  <c r="G11" i="2"/>
  <c r="F11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V9" i="2"/>
  <c r="U9" i="2"/>
  <c r="P9" i="2"/>
  <c r="O9" i="2"/>
  <c r="N9" i="2"/>
  <c r="M9" i="2"/>
  <c r="I9" i="2"/>
  <c r="H9" i="2"/>
  <c r="G9" i="2"/>
  <c r="F9" i="2"/>
  <c r="V8" i="2"/>
  <c r="S8" i="2"/>
  <c r="R8" i="2"/>
  <c r="Q8" i="2"/>
  <c r="P8" i="2"/>
  <c r="O8" i="2"/>
  <c r="N8" i="2"/>
  <c r="M8" i="2"/>
  <c r="J8" i="2"/>
  <c r="I8" i="2"/>
  <c r="H8" i="2"/>
  <c r="G8" i="2"/>
  <c r="F8" i="2"/>
  <c r="V7" i="2"/>
  <c r="U7" i="2"/>
  <c r="T7" i="2"/>
  <c r="S7" i="2"/>
  <c r="Q7" i="2"/>
  <c r="P7" i="2"/>
  <c r="O7" i="2"/>
  <c r="V6" i="2"/>
  <c r="U6" i="2"/>
  <c r="T6" i="2"/>
  <c r="S6" i="2"/>
  <c r="Q6" i="2"/>
  <c r="P6" i="2"/>
  <c r="O6" i="2"/>
  <c r="N6" i="2"/>
  <c r="M6" i="2"/>
  <c r="L6" i="2"/>
  <c r="K6" i="2"/>
  <c r="J6" i="2"/>
  <c r="I6" i="2"/>
  <c r="H6" i="2"/>
  <c r="G6" i="2"/>
  <c r="F6" i="2"/>
  <c r="V5" i="2"/>
  <c r="U5" i="2"/>
  <c r="T5" i="2"/>
  <c r="S5" i="2"/>
  <c r="R5" i="2"/>
  <c r="Q5" i="2"/>
  <c r="P5" i="2"/>
  <c r="O5" i="2"/>
  <c r="N5" i="2"/>
  <c r="M5" i="2"/>
  <c r="L5" i="2"/>
  <c r="K5" i="2"/>
  <c r="I5" i="2"/>
  <c r="H5" i="2"/>
  <c r="T4" i="2"/>
  <c r="S4" i="2"/>
  <c r="R4" i="2"/>
  <c r="N4" i="2"/>
  <c r="M4" i="2"/>
  <c r="J4" i="2"/>
  <c r="I4" i="2"/>
  <c r="V3" i="2"/>
  <c r="U3" i="2"/>
  <c r="T3" i="2"/>
  <c r="S3" i="2"/>
  <c r="R3" i="2"/>
  <c r="Q3" i="2"/>
  <c r="P3" i="2"/>
  <c r="O3" i="2"/>
  <c r="N3" i="2"/>
  <c r="M3" i="2"/>
  <c r="L3" i="2"/>
  <c r="K3" i="2"/>
  <c r="I3" i="2"/>
  <c r="H3" i="2"/>
  <c r="G3" i="2"/>
  <c r="F3" i="2"/>
  <c r="V2" i="2"/>
  <c r="U2" i="2"/>
  <c r="Q2" i="2"/>
  <c r="P2" i="2"/>
  <c r="L2" i="2"/>
  <c r="K2" i="2"/>
  <c r="G2" i="2"/>
  <c r="V1" i="2"/>
  <c r="U1" i="2"/>
  <c r="T1" i="2"/>
  <c r="S1" i="2"/>
  <c r="R1" i="2"/>
  <c r="O1" i="2"/>
  <c r="N1" i="2"/>
  <c r="M1" i="2"/>
  <c r="L1" i="2"/>
  <c r="K1" i="2"/>
  <c r="J1" i="2"/>
  <c r="I1" i="2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BX9" i="1"/>
  <c r="BW9" i="1"/>
  <c r="BV9" i="1"/>
  <c r="BU9" i="1"/>
  <c r="BT9" i="1"/>
  <c r="BS9" i="1"/>
  <c r="BR9" i="1"/>
  <c r="BO9" i="1"/>
  <c r="BN9" i="1"/>
  <c r="BM9" i="1"/>
  <c r="BL9" i="1"/>
  <c r="BK9" i="1"/>
  <c r="BH9" i="1"/>
  <c r="BG9" i="1"/>
  <c r="BF9" i="1"/>
  <c r="BE9" i="1"/>
  <c r="BD9" i="1"/>
  <c r="BA9" i="1"/>
  <c r="AZ9" i="1"/>
  <c r="AY9" i="1"/>
  <c r="AX9" i="1"/>
  <c r="AW9" i="1"/>
  <c r="AU9" i="1"/>
  <c r="AT9" i="1"/>
  <c r="AS9" i="1"/>
  <c r="AR9" i="1"/>
  <c r="AQ9" i="1"/>
  <c r="AP9" i="1"/>
  <c r="AO9" i="1"/>
  <c r="AN9" i="1"/>
  <c r="AM9" i="1"/>
  <c r="AL9" i="1"/>
  <c r="AE9" i="1"/>
  <c r="AD9" i="1"/>
  <c r="AA9" i="1"/>
  <c r="BX8" i="1"/>
  <c r="BW8" i="1"/>
  <c r="BV8" i="1"/>
  <c r="BU8" i="1"/>
  <c r="BT8" i="1"/>
  <c r="BS8" i="1"/>
  <c r="BR8" i="1"/>
  <c r="BO8" i="1"/>
  <c r="BN8" i="1"/>
  <c r="BM8" i="1"/>
  <c r="BL8" i="1"/>
  <c r="BK8" i="1"/>
  <c r="BH8" i="1"/>
  <c r="BG8" i="1"/>
  <c r="BF8" i="1"/>
  <c r="BE8" i="1"/>
  <c r="BD8" i="1"/>
  <c r="BA8" i="1"/>
  <c r="AZ8" i="1"/>
  <c r="AY8" i="1"/>
  <c r="AX8" i="1"/>
  <c r="AW8" i="1"/>
  <c r="AT8" i="1"/>
  <c r="AS8" i="1"/>
  <c r="AR8" i="1"/>
  <c r="AQ8" i="1"/>
  <c r="AP8" i="1"/>
  <c r="AO8" i="1"/>
  <c r="AN8" i="1"/>
  <c r="AM8" i="1"/>
  <c r="AL8" i="1"/>
  <c r="AI8" i="1"/>
  <c r="AH8" i="1"/>
  <c r="BX7" i="1"/>
  <c r="BW7" i="1"/>
  <c r="BV7" i="1"/>
  <c r="BU7" i="1"/>
  <c r="BT7" i="1"/>
  <c r="BS7" i="1"/>
  <c r="BR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G7" i="1"/>
  <c r="AF7" i="1"/>
  <c r="AE7" i="1"/>
  <c r="AD7" i="1"/>
  <c r="AA7" i="1"/>
  <c r="Z7" i="1"/>
  <c r="Y7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B6" i="1"/>
  <c r="AA6" i="1"/>
  <c r="BV5" i="1"/>
  <c r="BU5" i="1"/>
  <c r="BT5" i="1"/>
  <c r="BS5" i="1"/>
  <c r="BR5" i="1"/>
  <c r="BN5" i="1"/>
  <c r="BM5" i="1"/>
  <c r="BL5" i="1"/>
  <c r="BK5" i="1"/>
  <c r="BG5" i="1"/>
  <c r="BF5" i="1"/>
  <c r="BE5" i="1"/>
  <c r="BD5" i="1"/>
  <c r="BB5" i="1"/>
  <c r="BA5" i="1"/>
  <c r="AZ5" i="1"/>
  <c r="AW5" i="1"/>
  <c r="AR5" i="1"/>
  <c r="AQ5" i="1"/>
  <c r="AP5" i="1"/>
  <c r="AM5" i="1"/>
  <c r="AL5" i="1"/>
  <c r="AK5" i="1"/>
  <c r="AG5" i="1"/>
  <c r="AF5" i="1"/>
  <c r="AC5" i="1"/>
  <c r="AB5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B4" i="1"/>
  <c r="AA4" i="1"/>
  <c r="Z4" i="1"/>
  <c r="Y4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AZ3" i="1"/>
  <c r="AY3" i="1"/>
  <c r="AX3" i="1"/>
  <c r="AW3" i="1"/>
  <c r="AT3" i="1"/>
  <c r="AS3" i="1"/>
  <c r="AR3" i="1"/>
  <c r="AQ3" i="1"/>
  <c r="AP3" i="1"/>
  <c r="AO3" i="1"/>
  <c r="AJ3" i="1"/>
  <c r="AI3" i="1"/>
  <c r="AE3" i="1"/>
  <c r="AD3" i="1"/>
  <c r="Z3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A2" i="1"/>
  <c r="AZ2" i="1"/>
  <c r="AY2" i="1"/>
  <c r="AX2" i="1"/>
  <c r="AW2" i="1"/>
  <c r="AT2" i="1"/>
  <c r="AS2" i="1"/>
  <c r="AR2" i="1"/>
  <c r="AQ2" i="1"/>
  <c r="AP2" i="1"/>
  <c r="AO2" i="1"/>
  <c r="AN2" i="1"/>
  <c r="AM2" i="1"/>
  <c r="AL2" i="1"/>
  <c r="AK2" i="1"/>
  <c r="AH2" i="1"/>
  <c r="AG2" i="1"/>
  <c r="AF2" i="1"/>
  <c r="AE2" i="1"/>
  <c r="AD2" i="1"/>
  <c r="AC2" i="1"/>
  <c r="AB2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V327" i="1"/>
  <c r="AU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Y327" i="1"/>
  <c r="T327" i="1"/>
  <c r="X326" i="1"/>
  <c r="V326" i="1"/>
  <c r="T326" i="1"/>
  <c r="X325" i="1"/>
  <c r="V325" i="1"/>
  <c r="T325" i="1"/>
  <c r="X324" i="1"/>
  <c r="V324" i="1"/>
  <c r="T324" i="1"/>
  <c r="X323" i="1"/>
  <c r="V323" i="1"/>
  <c r="T323" i="1"/>
  <c r="X322" i="1"/>
  <c r="V322" i="1"/>
  <c r="T322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V321" i="1"/>
  <c r="T321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V320" i="1"/>
  <c r="T320" i="1"/>
  <c r="BX319" i="1"/>
  <c r="BW319" i="1"/>
  <c r="BV319" i="1"/>
  <c r="BU319" i="1"/>
  <c r="BT319" i="1"/>
  <c r="BS319" i="1"/>
  <c r="BR319" i="1"/>
  <c r="BN319" i="1"/>
  <c r="BM319" i="1"/>
  <c r="BL319" i="1"/>
  <c r="BK319" i="1"/>
  <c r="BH319" i="1"/>
  <c r="BG319" i="1"/>
  <c r="BF319" i="1"/>
  <c r="BE319" i="1"/>
  <c r="BD319" i="1"/>
  <c r="BA319" i="1"/>
  <c r="AZ319" i="1"/>
  <c r="AY319" i="1"/>
  <c r="AX319" i="1"/>
  <c r="AW319" i="1"/>
  <c r="AT319" i="1"/>
  <c r="AS319" i="1"/>
  <c r="AR319" i="1"/>
  <c r="AQ319" i="1"/>
  <c r="AP319" i="1"/>
  <c r="AM319" i="1"/>
  <c r="AL319" i="1"/>
  <c r="AK319" i="1"/>
  <c r="AJ319" i="1"/>
  <c r="AI319" i="1"/>
  <c r="AH319" i="1"/>
  <c r="AG319" i="1"/>
  <c r="AF319" i="1"/>
  <c r="AB319" i="1"/>
  <c r="AA319" i="1"/>
  <c r="Z319" i="1"/>
  <c r="Y319" i="1"/>
  <c r="T319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W318" i="1"/>
  <c r="AV318" i="1"/>
  <c r="AU318" i="1"/>
  <c r="AT318" i="1"/>
  <c r="AS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T318" i="1"/>
  <c r="BY317" i="1"/>
  <c r="BX317" i="1"/>
  <c r="BW317" i="1"/>
  <c r="BQ317" i="1"/>
  <c r="BP317" i="1"/>
  <c r="BO317" i="1"/>
  <c r="BN317" i="1"/>
  <c r="BM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M317" i="1"/>
  <c r="AL317" i="1"/>
  <c r="AK317" i="1"/>
  <c r="AJ317" i="1"/>
  <c r="AF317" i="1"/>
  <c r="AE317" i="1"/>
  <c r="AC317" i="1"/>
  <c r="AB317" i="1"/>
  <c r="AA317" i="1"/>
  <c r="Z317" i="1"/>
  <c r="Y317" i="1"/>
  <c r="T317" i="1"/>
  <c r="BR316" i="1"/>
  <c r="BP316" i="1"/>
  <c r="BO316" i="1"/>
  <c r="BL316" i="1"/>
  <c r="BK316" i="1"/>
  <c r="BI316" i="1"/>
  <c r="BH316" i="1"/>
  <c r="BG316" i="1"/>
  <c r="BF316" i="1"/>
  <c r="BB316" i="1"/>
  <c r="BA316" i="1"/>
  <c r="AZ316" i="1"/>
  <c r="AY316" i="1"/>
  <c r="AX316" i="1"/>
  <c r="AW316" i="1"/>
  <c r="AV316" i="1"/>
  <c r="AU316" i="1"/>
  <c r="AT316" i="1"/>
  <c r="AS316" i="1"/>
  <c r="AP316" i="1"/>
  <c r="AO316" i="1"/>
  <c r="AF316" i="1"/>
  <c r="AB316" i="1"/>
  <c r="AA316" i="1"/>
  <c r="T316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Z315" i="1"/>
  <c r="Y315" i="1"/>
  <c r="T315" i="1"/>
  <c r="BX314" i="1"/>
  <c r="BW314" i="1"/>
  <c r="BV314" i="1"/>
  <c r="BU314" i="1"/>
  <c r="BT314" i="1"/>
  <c r="BS314" i="1"/>
  <c r="BR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I314" i="1"/>
  <c r="AH314" i="1"/>
  <c r="AG314" i="1"/>
  <c r="AF314" i="1"/>
  <c r="AB314" i="1"/>
  <c r="AA314" i="1"/>
  <c r="T314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T313" i="1"/>
  <c r="BV312" i="1"/>
  <c r="BU312" i="1"/>
  <c r="BO312" i="1"/>
  <c r="BN312" i="1"/>
  <c r="BL312" i="1"/>
  <c r="BK312" i="1"/>
  <c r="BH312" i="1"/>
  <c r="BG312" i="1"/>
  <c r="BD312" i="1"/>
  <c r="BC312" i="1"/>
  <c r="BB312" i="1"/>
  <c r="BA312" i="1"/>
  <c r="AZ312" i="1"/>
  <c r="AX312" i="1"/>
  <c r="AW312" i="1"/>
  <c r="AV312" i="1"/>
  <c r="AU312" i="1"/>
  <c r="AT312" i="1"/>
  <c r="AS312" i="1"/>
  <c r="AR312" i="1"/>
  <c r="AQ312" i="1"/>
  <c r="AM312" i="1"/>
  <c r="AL312" i="1"/>
  <c r="AK312" i="1"/>
  <c r="AJ312" i="1"/>
  <c r="AI312" i="1"/>
  <c r="AH312" i="1"/>
  <c r="AG312" i="1"/>
  <c r="AF312" i="1"/>
  <c r="AE312" i="1"/>
  <c r="T312" i="1"/>
  <c r="X311" i="1"/>
  <c r="V311" i="1"/>
  <c r="T311" i="1"/>
  <c r="X310" i="1"/>
  <c r="V310" i="1"/>
  <c r="T310" i="1"/>
  <c r="X309" i="1"/>
  <c r="V309" i="1"/>
  <c r="T309" i="1"/>
  <c r="X308" i="1"/>
  <c r="V308" i="1"/>
  <c r="T308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V307" i="1"/>
  <c r="T307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F306" i="1"/>
  <c r="BE306" i="1"/>
  <c r="BD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Y306" i="1"/>
  <c r="T306" i="1"/>
  <c r="BX305" i="1"/>
  <c r="BW305" i="1"/>
  <c r="BV305" i="1"/>
  <c r="BU305" i="1"/>
  <c r="BT305" i="1"/>
  <c r="BS305" i="1"/>
  <c r="BR305" i="1"/>
  <c r="BN305" i="1"/>
  <c r="BM305" i="1"/>
  <c r="BL305" i="1"/>
  <c r="BK305" i="1"/>
  <c r="BH305" i="1"/>
  <c r="BG305" i="1"/>
  <c r="BF305" i="1"/>
  <c r="BE305" i="1"/>
  <c r="BD305" i="1"/>
  <c r="BA305" i="1"/>
  <c r="AZ305" i="1"/>
  <c r="AY305" i="1"/>
  <c r="AX305" i="1"/>
  <c r="AW305" i="1"/>
  <c r="AT305" i="1"/>
  <c r="AS305" i="1"/>
  <c r="AR305" i="1"/>
  <c r="AQ305" i="1"/>
  <c r="AP305" i="1"/>
  <c r="AM305" i="1"/>
  <c r="AL305" i="1"/>
  <c r="AK305" i="1"/>
  <c r="AJ305" i="1"/>
  <c r="AG305" i="1"/>
  <c r="AF305" i="1"/>
  <c r="AE305" i="1"/>
  <c r="AD305" i="1"/>
  <c r="AC305" i="1"/>
  <c r="AB305" i="1"/>
  <c r="AA305" i="1"/>
  <c r="Z305" i="1"/>
  <c r="Y305" i="1"/>
  <c r="T305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T304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V303" i="1"/>
  <c r="AU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Y303" i="1"/>
  <c r="T303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T302" i="1"/>
  <c r="T301" i="1"/>
  <c r="BW300" i="1"/>
  <c r="BV300" i="1"/>
  <c r="BU300" i="1"/>
  <c r="BT300" i="1"/>
  <c r="BS300" i="1"/>
  <c r="BR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I300" i="1"/>
  <c r="AH300" i="1"/>
  <c r="AG300" i="1"/>
  <c r="AF300" i="1"/>
  <c r="AE300" i="1"/>
  <c r="AD300" i="1"/>
  <c r="AC300" i="1"/>
  <c r="AB300" i="1"/>
  <c r="Z300" i="1"/>
  <c r="Y300" i="1"/>
  <c r="T300" i="1"/>
  <c r="X299" i="1"/>
  <c r="V299" i="1"/>
  <c r="T299" i="1"/>
  <c r="X298" i="1"/>
  <c r="V298" i="1"/>
  <c r="T298" i="1"/>
  <c r="X297" i="1"/>
  <c r="V297" i="1"/>
  <c r="T297" i="1"/>
  <c r="X296" i="1"/>
  <c r="V296" i="1"/>
  <c r="T296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V295" i="1"/>
  <c r="T295" i="1"/>
  <c r="BV294" i="1"/>
  <c r="BU294" i="1"/>
  <c r="BT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F294" i="1"/>
  <c r="T294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V293" i="1"/>
  <c r="T293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W292" i="1"/>
  <c r="AV292" i="1"/>
  <c r="AU292" i="1"/>
  <c r="AT292" i="1"/>
  <c r="AS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T292" i="1"/>
  <c r="BU291" i="1"/>
  <c r="BT291" i="1"/>
  <c r="BS291" i="1"/>
  <c r="BR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Q291" i="1"/>
  <c r="AP291" i="1"/>
  <c r="AO291" i="1"/>
  <c r="AN291" i="1"/>
  <c r="AM291" i="1"/>
  <c r="AL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T291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AZ290" i="1"/>
  <c r="AY290" i="1"/>
  <c r="AX290" i="1"/>
  <c r="AV290" i="1"/>
  <c r="AU290" i="1"/>
  <c r="AT290" i="1"/>
  <c r="AP290" i="1"/>
  <c r="AO290" i="1"/>
  <c r="AN290" i="1"/>
  <c r="AM290" i="1"/>
  <c r="AL290" i="1"/>
  <c r="AJ290" i="1"/>
  <c r="AI290" i="1"/>
  <c r="AH290" i="1"/>
  <c r="T290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T289" i="1"/>
  <c r="T288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T287" i="1"/>
  <c r="X286" i="1"/>
  <c r="V286" i="1"/>
  <c r="T286" i="1"/>
  <c r="X285" i="1"/>
  <c r="V285" i="1"/>
  <c r="T285" i="1"/>
  <c r="X284" i="1"/>
  <c r="V284" i="1"/>
  <c r="T284" i="1"/>
  <c r="X283" i="1"/>
  <c r="V283" i="1"/>
  <c r="T283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V282" i="1"/>
  <c r="T282" i="1"/>
  <c r="BX281" i="1"/>
  <c r="BW281" i="1"/>
  <c r="BV281" i="1"/>
  <c r="BU281" i="1"/>
  <c r="BT281" i="1"/>
  <c r="BS281" i="1"/>
  <c r="BR281" i="1"/>
  <c r="BO281" i="1"/>
  <c r="BN281" i="1"/>
  <c r="BM281" i="1"/>
  <c r="BL281" i="1"/>
  <c r="BK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T281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F280" i="1"/>
  <c r="T280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Z279" i="1"/>
  <c r="Y279" i="1"/>
  <c r="X279" i="1"/>
  <c r="V279" i="1"/>
  <c r="T279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F276" i="1"/>
  <c r="BE276" i="1"/>
  <c r="BD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Y276" i="1"/>
  <c r="T276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N275" i="1"/>
  <c r="AB275" i="1"/>
  <c r="AA275" i="1"/>
  <c r="T275" i="1"/>
  <c r="BX274" i="1"/>
  <c r="BV274" i="1"/>
  <c r="BU274" i="1"/>
  <c r="BT274" i="1"/>
  <c r="BS274" i="1"/>
  <c r="BR274" i="1"/>
  <c r="BO274" i="1"/>
  <c r="BN274" i="1"/>
  <c r="BM274" i="1"/>
  <c r="BL274" i="1"/>
  <c r="BK274" i="1"/>
  <c r="BH274" i="1"/>
  <c r="BG274" i="1"/>
  <c r="BF274" i="1"/>
  <c r="BE274" i="1"/>
  <c r="BD274" i="1"/>
  <c r="BA274" i="1"/>
  <c r="AZ274" i="1"/>
  <c r="AY274" i="1"/>
  <c r="AX274" i="1"/>
  <c r="AW274" i="1"/>
  <c r="AU274" i="1"/>
  <c r="AT274" i="1"/>
  <c r="AS274" i="1"/>
  <c r="AR274" i="1"/>
  <c r="AQ274" i="1"/>
  <c r="AP274" i="1"/>
  <c r="AN274" i="1"/>
  <c r="AM274" i="1"/>
  <c r="AL274" i="1"/>
  <c r="AK274" i="1"/>
  <c r="AJ274" i="1"/>
  <c r="AI274" i="1"/>
  <c r="AG274" i="1"/>
  <c r="AF274" i="1"/>
  <c r="AE274" i="1"/>
  <c r="AD274" i="1"/>
  <c r="AC274" i="1"/>
  <c r="AB274" i="1"/>
  <c r="AA274" i="1"/>
  <c r="Z274" i="1"/>
  <c r="Y274" i="1"/>
  <c r="T274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L273" i="1"/>
  <c r="AK273" i="1"/>
  <c r="AI273" i="1"/>
  <c r="AH273" i="1"/>
  <c r="AG273" i="1"/>
  <c r="AE273" i="1"/>
  <c r="AA273" i="1"/>
  <c r="Z273" i="1"/>
  <c r="Y273" i="1"/>
  <c r="T273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A272" i="1"/>
  <c r="Z272" i="1"/>
  <c r="Y272" i="1"/>
  <c r="T272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I271" i="1"/>
  <c r="AH271" i="1"/>
  <c r="AG271" i="1"/>
  <c r="AE271" i="1"/>
  <c r="AD271" i="1"/>
  <c r="Z271" i="1"/>
  <c r="Y271" i="1"/>
  <c r="T271" i="1"/>
  <c r="X270" i="1"/>
  <c r="V270" i="1"/>
  <c r="T270" i="1"/>
  <c r="X269" i="1"/>
  <c r="V269" i="1"/>
  <c r="T269" i="1"/>
  <c r="X268" i="1"/>
  <c r="V268" i="1"/>
  <c r="T268" i="1"/>
  <c r="X267" i="1"/>
  <c r="V267" i="1"/>
  <c r="T267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V266" i="1"/>
  <c r="T266" i="1"/>
  <c r="BY265" i="1"/>
  <c r="BP265" i="1"/>
  <c r="BO265" i="1"/>
  <c r="BN265" i="1"/>
  <c r="BF265" i="1"/>
  <c r="BE265" i="1"/>
  <c r="BD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J265" i="1"/>
  <c r="AI265" i="1"/>
  <c r="AH265" i="1"/>
  <c r="AG265" i="1"/>
  <c r="V265" i="1"/>
  <c r="T265" i="1"/>
  <c r="BX264" i="1"/>
  <c r="BW264" i="1"/>
  <c r="BV264" i="1"/>
  <c r="BU264" i="1"/>
  <c r="BT264" i="1"/>
  <c r="BS264" i="1"/>
  <c r="BR264" i="1"/>
  <c r="BO264" i="1"/>
  <c r="BN264" i="1"/>
  <c r="BM264" i="1"/>
  <c r="BL264" i="1"/>
  <c r="BK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T264" i="1"/>
  <c r="BX263" i="1"/>
  <c r="BW263" i="1"/>
  <c r="BV263" i="1"/>
  <c r="BU263" i="1"/>
  <c r="BT263" i="1"/>
  <c r="BS263" i="1"/>
  <c r="BR263" i="1"/>
  <c r="BQ263" i="1"/>
  <c r="BP263" i="1"/>
  <c r="BO263" i="1"/>
  <c r="BN263" i="1"/>
  <c r="BK263" i="1"/>
  <c r="BJ263" i="1"/>
  <c r="BI263" i="1"/>
  <c r="BH263" i="1"/>
  <c r="BG263" i="1"/>
  <c r="BD263" i="1"/>
  <c r="BC263" i="1"/>
  <c r="BB263" i="1"/>
  <c r="BA263" i="1"/>
  <c r="AZ263" i="1"/>
  <c r="AW263" i="1"/>
  <c r="AV263" i="1"/>
  <c r="AU263" i="1"/>
  <c r="AT263" i="1"/>
  <c r="AQ263" i="1"/>
  <c r="AP263" i="1"/>
  <c r="AO263" i="1"/>
  <c r="AN263" i="1"/>
  <c r="AM263" i="1"/>
  <c r="AL263" i="1"/>
  <c r="AI263" i="1"/>
  <c r="AH263" i="1"/>
  <c r="AG263" i="1"/>
  <c r="AF263" i="1"/>
  <c r="T263" i="1"/>
  <c r="BX262" i="1"/>
  <c r="BW262" i="1"/>
  <c r="BV262" i="1"/>
  <c r="BU262" i="1"/>
  <c r="BT262" i="1"/>
  <c r="BS262" i="1"/>
  <c r="BR262" i="1"/>
  <c r="BM262" i="1"/>
  <c r="BL262" i="1"/>
  <c r="BK262" i="1"/>
  <c r="BH262" i="1"/>
  <c r="BG262" i="1"/>
  <c r="BF262" i="1"/>
  <c r="BD262" i="1"/>
  <c r="BC262" i="1"/>
  <c r="BB262" i="1"/>
  <c r="BA262" i="1"/>
  <c r="AZ262" i="1"/>
  <c r="AY262" i="1"/>
  <c r="AX262" i="1"/>
  <c r="AW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T262" i="1"/>
  <c r="BX261" i="1"/>
  <c r="BW261" i="1"/>
  <c r="BV261" i="1"/>
  <c r="BU261" i="1"/>
  <c r="BT261" i="1"/>
  <c r="BS261" i="1"/>
  <c r="BR261" i="1"/>
  <c r="BO261" i="1"/>
  <c r="BN261" i="1"/>
  <c r="BM261" i="1"/>
  <c r="BL261" i="1"/>
  <c r="BK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T261" i="1"/>
  <c r="BX260" i="1"/>
  <c r="BW260" i="1"/>
  <c r="BV260" i="1"/>
  <c r="BU260" i="1"/>
  <c r="BT260" i="1"/>
  <c r="BS260" i="1"/>
  <c r="BR260" i="1"/>
  <c r="BO260" i="1"/>
  <c r="BN260" i="1"/>
  <c r="BG260" i="1"/>
  <c r="BF260" i="1"/>
  <c r="BE260" i="1"/>
  <c r="AY260" i="1"/>
  <c r="AX260" i="1"/>
  <c r="AW260" i="1"/>
  <c r="AU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T260" i="1"/>
  <c r="BU259" i="1"/>
  <c r="BT259" i="1"/>
  <c r="BS259" i="1"/>
  <c r="BR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B259" i="1"/>
  <c r="BA259" i="1"/>
  <c r="AZ259" i="1"/>
  <c r="AY259" i="1"/>
  <c r="AX259" i="1"/>
  <c r="AW259" i="1"/>
  <c r="AU259" i="1"/>
  <c r="AT259" i="1"/>
  <c r="AS259" i="1"/>
  <c r="AR259" i="1"/>
  <c r="AQ259" i="1"/>
  <c r="AP259" i="1"/>
  <c r="AN259" i="1"/>
  <c r="AM259" i="1"/>
  <c r="AL259" i="1"/>
  <c r="AK259" i="1"/>
  <c r="AJ259" i="1"/>
  <c r="AI259" i="1"/>
  <c r="AG259" i="1"/>
  <c r="AF259" i="1"/>
  <c r="T259" i="1"/>
  <c r="BX258" i="1"/>
  <c r="BW258" i="1"/>
  <c r="BV258" i="1"/>
  <c r="BU258" i="1"/>
  <c r="BT258" i="1"/>
  <c r="BS258" i="1"/>
  <c r="BR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L258" i="1"/>
  <c r="AK258" i="1"/>
  <c r="AJ258" i="1"/>
  <c r="AI258" i="1"/>
  <c r="AG258" i="1"/>
  <c r="AF258" i="1"/>
  <c r="T258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V257" i="1"/>
  <c r="T257" i="1"/>
  <c r="BY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E256" i="1"/>
  <c r="AD256" i="1"/>
  <c r="AC256" i="1"/>
  <c r="AB256" i="1"/>
  <c r="AA256" i="1"/>
  <c r="Z256" i="1"/>
  <c r="Y256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T255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T254" i="1"/>
  <c r="BX253" i="1"/>
  <c r="BW253" i="1"/>
  <c r="BV253" i="1"/>
  <c r="BU253" i="1"/>
  <c r="BT253" i="1"/>
  <c r="BS253" i="1"/>
  <c r="BR253" i="1"/>
  <c r="BQ253" i="1"/>
  <c r="BO253" i="1"/>
  <c r="BN253" i="1"/>
  <c r="BM253" i="1"/>
  <c r="BL253" i="1"/>
  <c r="BK253" i="1"/>
  <c r="BJ253" i="1"/>
  <c r="BH253" i="1"/>
  <c r="BG253" i="1"/>
  <c r="BF253" i="1"/>
  <c r="BE253" i="1"/>
  <c r="BD253" i="1"/>
  <c r="BC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T253" i="1"/>
  <c r="BX252" i="1"/>
  <c r="BW252" i="1"/>
  <c r="BV252" i="1"/>
  <c r="BU252" i="1"/>
  <c r="BT252" i="1"/>
  <c r="BS252" i="1"/>
  <c r="BR252" i="1"/>
  <c r="BO252" i="1"/>
  <c r="BN252" i="1"/>
  <c r="BM252" i="1"/>
  <c r="BL252" i="1"/>
  <c r="BK252" i="1"/>
  <c r="BH252" i="1"/>
  <c r="BG252" i="1"/>
  <c r="BF252" i="1"/>
  <c r="BE252" i="1"/>
  <c r="BD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M252" i="1"/>
  <c r="AL252" i="1"/>
  <c r="AK252" i="1"/>
  <c r="AJ252" i="1"/>
  <c r="AI252" i="1"/>
  <c r="AH252" i="1"/>
  <c r="AG252" i="1"/>
  <c r="AE252" i="1"/>
  <c r="AD252" i="1"/>
  <c r="AC252" i="1"/>
  <c r="AB252" i="1"/>
  <c r="AA252" i="1"/>
  <c r="Z252" i="1"/>
  <c r="Y252" i="1"/>
  <c r="T252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T251" i="1"/>
  <c r="BX250" i="1"/>
  <c r="BW250" i="1"/>
  <c r="BV250" i="1"/>
  <c r="BU250" i="1"/>
  <c r="BT250" i="1"/>
  <c r="BS250" i="1"/>
  <c r="BR250" i="1"/>
  <c r="BN250" i="1"/>
  <c r="BM250" i="1"/>
  <c r="BL250" i="1"/>
  <c r="BK250" i="1"/>
  <c r="BJ250" i="1"/>
  <c r="BI250" i="1"/>
  <c r="BH250" i="1"/>
  <c r="BG250" i="1"/>
  <c r="BF250" i="1"/>
  <c r="BE250" i="1"/>
  <c r="BD250" i="1"/>
  <c r="BB250" i="1"/>
  <c r="AZ250" i="1"/>
  <c r="AY250" i="1"/>
  <c r="AX250" i="1"/>
  <c r="AW250" i="1"/>
  <c r="AU250" i="1"/>
  <c r="AS250" i="1"/>
  <c r="AR250" i="1"/>
  <c r="AQ250" i="1"/>
  <c r="AP250" i="1"/>
  <c r="AO250" i="1"/>
  <c r="AM250" i="1"/>
  <c r="AL250" i="1"/>
  <c r="AK250" i="1"/>
  <c r="AJ250" i="1"/>
  <c r="AI250" i="1"/>
  <c r="AG250" i="1"/>
  <c r="AF250" i="1"/>
  <c r="AE250" i="1"/>
  <c r="AD250" i="1"/>
  <c r="AC250" i="1"/>
  <c r="AB250" i="1"/>
  <c r="AA250" i="1"/>
  <c r="Z250" i="1"/>
  <c r="Y250" i="1"/>
  <c r="T250" i="1"/>
  <c r="BX249" i="1"/>
  <c r="BW249" i="1"/>
  <c r="BV249" i="1"/>
  <c r="BU249" i="1"/>
  <c r="BT249" i="1"/>
  <c r="BS249" i="1"/>
  <c r="BR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T249" i="1"/>
  <c r="AS249" i="1"/>
  <c r="AR249" i="1"/>
  <c r="AQ249" i="1"/>
  <c r="AP249" i="1"/>
  <c r="AO249" i="1"/>
  <c r="AN249" i="1"/>
  <c r="AK249" i="1"/>
  <c r="AJ249" i="1"/>
  <c r="AG249" i="1"/>
  <c r="AF249" i="1"/>
  <c r="AE249" i="1"/>
  <c r="AD249" i="1"/>
  <c r="AC249" i="1"/>
  <c r="AB249" i="1"/>
  <c r="AA249" i="1"/>
  <c r="Z249" i="1"/>
  <c r="Y249" i="1"/>
  <c r="T249" i="1"/>
  <c r="BX248" i="1"/>
  <c r="BW248" i="1"/>
  <c r="BV248" i="1"/>
  <c r="BU248" i="1"/>
  <c r="BT248" i="1"/>
  <c r="BS248" i="1"/>
  <c r="BR248" i="1"/>
  <c r="BN248" i="1"/>
  <c r="BM248" i="1"/>
  <c r="BL248" i="1"/>
  <c r="BK248" i="1"/>
  <c r="BH248" i="1"/>
  <c r="BG248" i="1"/>
  <c r="BF248" i="1"/>
  <c r="BE248" i="1"/>
  <c r="BD248" i="1"/>
  <c r="BA248" i="1"/>
  <c r="AZ248" i="1"/>
  <c r="AY248" i="1"/>
  <c r="AX248" i="1"/>
  <c r="AW248" i="1"/>
  <c r="AT248" i="1"/>
  <c r="AS248" i="1"/>
  <c r="AR248" i="1"/>
  <c r="AQ248" i="1"/>
  <c r="AP248" i="1"/>
  <c r="AM248" i="1"/>
  <c r="AL248" i="1"/>
  <c r="AK248" i="1"/>
  <c r="AJ248" i="1"/>
  <c r="AG248" i="1"/>
  <c r="AF248" i="1"/>
  <c r="AE248" i="1"/>
  <c r="AD248" i="1"/>
  <c r="AC248" i="1"/>
  <c r="AB248" i="1"/>
  <c r="AA248" i="1"/>
  <c r="Z248" i="1"/>
  <c r="Y248" i="1"/>
  <c r="T248" i="1"/>
  <c r="BU247" i="1"/>
  <c r="BT247" i="1"/>
  <c r="BS247" i="1"/>
  <c r="BR247" i="1"/>
  <c r="BM247" i="1"/>
  <c r="BL247" i="1"/>
  <c r="BK247" i="1"/>
  <c r="BF247" i="1"/>
  <c r="BE247" i="1"/>
  <c r="BD247" i="1"/>
  <c r="AZ247" i="1"/>
  <c r="AY247" i="1"/>
  <c r="AX247" i="1"/>
  <c r="AW247" i="1"/>
  <c r="AV247" i="1"/>
  <c r="AU247" i="1"/>
  <c r="AT247" i="1"/>
  <c r="AR247" i="1"/>
  <c r="AQ247" i="1"/>
  <c r="AP247" i="1"/>
  <c r="AM247" i="1"/>
  <c r="AL247" i="1"/>
  <c r="AI247" i="1"/>
  <c r="AH247" i="1"/>
  <c r="AG247" i="1"/>
  <c r="AF247" i="1"/>
  <c r="AD247" i="1"/>
  <c r="AC247" i="1"/>
  <c r="AB247" i="1"/>
  <c r="AA247" i="1"/>
  <c r="Z247" i="1"/>
  <c r="Y247" i="1"/>
  <c r="T247" i="1"/>
  <c r="BX246" i="1"/>
  <c r="BW246" i="1"/>
  <c r="BV246" i="1"/>
  <c r="BU246" i="1"/>
  <c r="BT246" i="1"/>
  <c r="BS246" i="1"/>
  <c r="BR246" i="1"/>
  <c r="BN246" i="1"/>
  <c r="BM246" i="1"/>
  <c r="BL246" i="1"/>
  <c r="BK246" i="1"/>
  <c r="BH246" i="1"/>
  <c r="BG246" i="1"/>
  <c r="BF246" i="1"/>
  <c r="BE246" i="1"/>
  <c r="BD246" i="1"/>
  <c r="BA246" i="1"/>
  <c r="AZ246" i="1"/>
  <c r="AY246" i="1"/>
  <c r="AX246" i="1"/>
  <c r="AW246" i="1"/>
  <c r="AT246" i="1"/>
  <c r="AS246" i="1"/>
  <c r="AR246" i="1"/>
  <c r="AQ246" i="1"/>
  <c r="AP246" i="1"/>
  <c r="AM246" i="1"/>
  <c r="AL246" i="1"/>
  <c r="AK246" i="1"/>
  <c r="AJ246" i="1"/>
  <c r="AH246" i="1"/>
  <c r="AG246" i="1"/>
  <c r="AF246" i="1"/>
  <c r="AE246" i="1"/>
  <c r="AD246" i="1"/>
  <c r="AC246" i="1"/>
  <c r="AB246" i="1"/>
  <c r="AA246" i="1"/>
  <c r="Z246" i="1"/>
  <c r="Y246" i="1"/>
  <c r="T246" i="1"/>
  <c r="BX245" i="1"/>
  <c r="BW245" i="1"/>
  <c r="BV245" i="1"/>
  <c r="BU245" i="1"/>
  <c r="BT245" i="1"/>
  <c r="BS245" i="1"/>
  <c r="BR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N245" i="1"/>
  <c r="AL245" i="1"/>
  <c r="AK245" i="1"/>
  <c r="AJ245" i="1"/>
  <c r="AI245" i="1"/>
  <c r="AG245" i="1"/>
  <c r="AF245" i="1"/>
  <c r="AE245" i="1"/>
  <c r="AC245" i="1"/>
  <c r="AB245" i="1"/>
  <c r="AA245" i="1"/>
  <c r="Y245" i="1"/>
  <c r="T245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M244" i="1"/>
  <c r="AL244" i="1"/>
  <c r="AK244" i="1"/>
  <c r="AJ244" i="1"/>
  <c r="AI244" i="1"/>
  <c r="AF244" i="1"/>
  <c r="AE244" i="1"/>
  <c r="AD244" i="1"/>
  <c r="AC244" i="1"/>
  <c r="Z244" i="1"/>
  <c r="Y244" i="1"/>
  <c r="T244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T243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T242" i="1"/>
  <c r="BX241" i="1"/>
  <c r="BW241" i="1"/>
  <c r="BV241" i="1"/>
  <c r="BU241" i="1"/>
  <c r="BT241" i="1"/>
  <c r="BS241" i="1"/>
  <c r="BR241" i="1"/>
  <c r="BQ241" i="1"/>
  <c r="BP241" i="1"/>
  <c r="BN241" i="1"/>
  <c r="BM241" i="1"/>
  <c r="BL241" i="1"/>
  <c r="BK241" i="1"/>
  <c r="BH241" i="1"/>
  <c r="BG241" i="1"/>
  <c r="BF241" i="1"/>
  <c r="BE241" i="1"/>
  <c r="BD241" i="1"/>
  <c r="AZ241" i="1"/>
  <c r="AY241" i="1"/>
  <c r="AX241" i="1"/>
  <c r="AW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D241" i="1"/>
  <c r="AC241" i="1"/>
  <c r="AB241" i="1"/>
  <c r="AA241" i="1"/>
  <c r="Z241" i="1"/>
  <c r="Y241" i="1"/>
  <c r="T241" i="1"/>
  <c r="X240" i="1"/>
  <c r="V240" i="1"/>
  <c r="T240" i="1"/>
  <c r="X239" i="1"/>
  <c r="V239" i="1"/>
  <c r="T239" i="1"/>
  <c r="X238" i="1"/>
  <c r="V238" i="1"/>
  <c r="T238" i="1"/>
  <c r="X237" i="1"/>
  <c r="V237" i="1"/>
  <c r="T237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V236" i="1"/>
  <c r="T236" i="1"/>
  <c r="BX235" i="1"/>
  <c r="BW235" i="1"/>
  <c r="BU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T235" i="1"/>
  <c r="BX234" i="1"/>
  <c r="BW234" i="1"/>
  <c r="BV234" i="1"/>
  <c r="BU234" i="1"/>
  <c r="BT234" i="1"/>
  <c r="BS234" i="1"/>
  <c r="BR234" i="1"/>
  <c r="BQ234" i="1"/>
  <c r="BP234" i="1"/>
  <c r="BN234" i="1"/>
  <c r="BM234" i="1"/>
  <c r="BL234" i="1"/>
  <c r="BJ234" i="1"/>
  <c r="BI234" i="1"/>
  <c r="BH234" i="1"/>
  <c r="BG234" i="1"/>
  <c r="BF234" i="1"/>
  <c r="BC234" i="1"/>
  <c r="BB234" i="1"/>
  <c r="BA234" i="1"/>
  <c r="AZ234" i="1"/>
  <c r="AY234" i="1"/>
  <c r="AX234" i="1"/>
  <c r="AW234" i="1"/>
  <c r="AU234" i="1"/>
  <c r="AT234" i="1"/>
  <c r="AS234" i="1"/>
  <c r="AR234" i="1"/>
  <c r="AQ234" i="1"/>
  <c r="AO234" i="1"/>
  <c r="AN234" i="1"/>
  <c r="AM234" i="1"/>
  <c r="AL234" i="1"/>
  <c r="AK234" i="1"/>
  <c r="AJ234" i="1"/>
  <c r="AI234" i="1"/>
  <c r="AH234" i="1"/>
  <c r="AG234" i="1"/>
  <c r="AF234" i="1"/>
  <c r="T234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V233" i="1"/>
  <c r="T233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U232" i="1"/>
  <c r="AT232" i="1"/>
  <c r="AS232" i="1"/>
  <c r="AR232" i="1"/>
  <c r="AQ232" i="1"/>
  <c r="AP232" i="1"/>
  <c r="AM232" i="1"/>
  <c r="AL232" i="1"/>
  <c r="AK232" i="1"/>
  <c r="AJ232" i="1"/>
  <c r="AI232" i="1"/>
  <c r="AH232" i="1"/>
  <c r="AG232" i="1"/>
  <c r="AF232" i="1"/>
  <c r="T232" i="1"/>
  <c r="T231" i="1"/>
  <c r="BX230" i="1"/>
  <c r="BW230" i="1"/>
  <c r="BV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H230" i="1"/>
  <c r="AG230" i="1"/>
  <c r="AF230" i="1"/>
  <c r="AE230" i="1"/>
  <c r="AD230" i="1"/>
  <c r="AC230" i="1"/>
  <c r="AB230" i="1"/>
  <c r="AA230" i="1"/>
  <c r="Z230" i="1"/>
  <c r="Y230" i="1"/>
  <c r="T230" i="1"/>
  <c r="T229" i="1"/>
  <c r="X228" i="1"/>
  <c r="V228" i="1"/>
  <c r="T228" i="1"/>
  <c r="X227" i="1"/>
  <c r="V227" i="1"/>
  <c r="T227" i="1"/>
  <c r="X226" i="1"/>
  <c r="V226" i="1"/>
  <c r="T226" i="1"/>
  <c r="X225" i="1"/>
  <c r="V225" i="1"/>
  <c r="T225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V224" i="1"/>
  <c r="T224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X223" i="1"/>
  <c r="AW223" i="1"/>
  <c r="AV223" i="1"/>
  <c r="AU223" i="1"/>
  <c r="AT223" i="1"/>
  <c r="AS223" i="1"/>
  <c r="AR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T223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T222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E221" i="1"/>
  <c r="AD221" i="1"/>
  <c r="AB221" i="1"/>
  <c r="AA221" i="1"/>
  <c r="Z221" i="1"/>
  <c r="Y221" i="1"/>
  <c r="T221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T220" i="1"/>
  <c r="BX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M219" i="1"/>
  <c r="AL219" i="1"/>
  <c r="AK219" i="1"/>
  <c r="AH219" i="1"/>
  <c r="AF219" i="1"/>
  <c r="AE219" i="1"/>
  <c r="AD219" i="1"/>
  <c r="AC219" i="1"/>
  <c r="AB219" i="1"/>
  <c r="AA219" i="1"/>
  <c r="Z219" i="1"/>
  <c r="T219" i="1"/>
  <c r="BM218" i="1"/>
  <c r="BL218" i="1"/>
  <c r="BK218" i="1"/>
  <c r="BJ218" i="1"/>
  <c r="BF218" i="1"/>
  <c r="BE218" i="1"/>
  <c r="BD218" i="1"/>
  <c r="AY218" i="1"/>
  <c r="AX218" i="1"/>
  <c r="AW218" i="1"/>
  <c r="AS218" i="1"/>
  <c r="AR218" i="1"/>
  <c r="AK218" i="1"/>
  <c r="AJ218" i="1"/>
  <c r="AH218" i="1"/>
  <c r="AG218" i="1"/>
  <c r="AF218" i="1"/>
  <c r="AA218" i="1"/>
  <c r="Z218" i="1"/>
  <c r="T218" i="1"/>
  <c r="X217" i="1"/>
  <c r="V217" i="1"/>
  <c r="T217" i="1"/>
  <c r="X216" i="1"/>
  <c r="V216" i="1"/>
  <c r="T216" i="1"/>
  <c r="X215" i="1"/>
  <c r="V215" i="1"/>
  <c r="T215" i="1"/>
  <c r="X214" i="1"/>
  <c r="V214" i="1"/>
  <c r="T214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BX211" i="1"/>
  <c r="BW211" i="1"/>
  <c r="BV211" i="1"/>
  <c r="BU211" i="1"/>
  <c r="BT211" i="1"/>
  <c r="BS211" i="1"/>
  <c r="BR211" i="1"/>
  <c r="BO211" i="1"/>
  <c r="BN211" i="1"/>
  <c r="BM211" i="1"/>
  <c r="BL211" i="1"/>
  <c r="BK211" i="1"/>
  <c r="BH211" i="1"/>
  <c r="BG211" i="1"/>
  <c r="BF211" i="1"/>
  <c r="BE211" i="1"/>
  <c r="BD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BX210" i="1"/>
  <c r="BW210" i="1"/>
  <c r="BV210" i="1"/>
  <c r="BU210" i="1"/>
  <c r="BT210" i="1"/>
  <c r="BS210" i="1"/>
  <c r="BR210" i="1"/>
  <c r="BN210" i="1"/>
  <c r="BM210" i="1"/>
  <c r="BL210" i="1"/>
  <c r="BJ210" i="1"/>
  <c r="BI210" i="1"/>
  <c r="BG210" i="1"/>
  <c r="BF210" i="1"/>
  <c r="BE210" i="1"/>
  <c r="BC210" i="1"/>
  <c r="BA210" i="1"/>
  <c r="AZ210" i="1"/>
  <c r="AY210" i="1"/>
  <c r="AU210" i="1"/>
  <c r="AT210" i="1"/>
  <c r="AP210" i="1"/>
  <c r="AO210" i="1"/>
  <c r="AN210" i="1"/>
  <c r="AM210" i="1"/>
  <c r="AL210" i="1"/>
  <c r="AK210" i="1"/>
  <c r="AJ210" i="1"/>
  <c r="AI210" i="1"/>
  <c r="AH210" i="1"/>
  <c r="AG210" i="1"/>
  <c r="AF210" i="1"/>
  <c r="T210" i="1"/>
  <c r="BX209" i="1"/>
  <c r="BW209" i="1"/>
  <c r="BV209" i="1"/>
  <c r="BU209" i="1"/>
  <c r="BT209" i="1"/>
  <c r="BS209" i="1"/>
  <c r="BR209" i="1"/>
  <c r="BO209" i="1"/>
  <c r="BN209" i="1"/>
  <c r="BK209" i="1"/>
  <c r="BJ209" i="1"/>
  <c r="AX209" i="1"/>
  <c r="AW209" i="1"/>
  <c r="AV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T209" i="1"/>
  <c r="BX208" i="1"/>
  <c r="BW208" i="1"/>
  <c r="BV208" i="1"/>
  <c r="BU208" i="1"/>
  <c r="BT208" i="1"/>
  <c r="BS208" i="1"/>
  <c r="BR208" i="1"/>
  <c r="BM208" i="1"/>
  <c r="BL208" i="1"/>
  <c r="BK208" i="1"/>
  <c r="BH208" i="1"/>
  <c r="BG208" i="1"/>
  <c r="BF208" i="1"/>
  <c r="BD208" i="1"/>
  <c r="BC208" i="1"/>
  <c r="BB208" i="1"/>
  <c r="BA208" i="1"/>
  <c r="AZ208" i="1"/>
  <c r="AY208" i="1"/>
  <c r="AX208" i="1"/>
  <c r="AW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T208" i="1"/>
  <c r="BX207" i="1"/>
  <c r="BW207" i="1"/>
  <c r="BV207" i="1"/>
  <c r="BU207" i="1"/>
  <c r="BT207" i="1"/>
  <c r="BS207" i="1"/>
  <c r="BR207" i="1"/>
  <c r="BM207" i="1"/>
  <c r="BL207" i="1"/>
  <c r="BK207" i="1"/>
  <c r="BG207" i="1"/>
  <c r="BF207" i="1"/>
  <c r="BE207" i="1"/>
  <c r="AZ207" i="1"/>
  <c r="AY207" i="1"/>
  <c r="AX207" i="1"/>
  <c r="AW207" i="1"/>
  <c r="AT207" i="1"/>
  <c r="AS207" i="1"/>
  <c r="AO207" i="1"/>
  <c r="AN207" i="1"/>
  <c r="AM207" i="1"/>
  <c r="AL207" i="1"/>
  <c r="AK207" i="1"/>
  <c r="AJ207" i="1"/>
  <c r="AI207" i="1"/>
  <c r="AH207" i="1"/>
  <c r="AG207" i="1"/>
  <c r="AF207" i="1"/>
  <c r="T207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T206" i="1"/>
  <c r="BX205" i="1"/>
  <c r="BW205" i="1"/>
  <c r="BV205" i="1"/>
  <c r="BU205" i="1"/>
  <c r="BT205" i="1"/>
  <c r="BS205" i="1"/>
  <c r="BR205" i="1"/>
  <c r="BO205" i="1"/>
  <c r="BN205" i="1"/>
  <c r="BM205" i="1"/>
  <c r="BL205" i="1"/>
  <c r="BK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T205" i="1"/>
  <c r="BX204" i="1"/>
  <c r="BW204" i="1"/>
  <c r="BV204" i="1"/>
  <c r="BU204" i="1"/>
  <c r="BT204" i="1"/>
  <c r="BS204" i="1"/>
  <c r="BR204" i="1"/>
  <c r="BO204" i="1"/>
  <c r="BN204" i="1"/>
  <c r="BG204" i="1"/>
  <c r="BF204" i="1"/>
  <c r="BE204" i="1"/>
  <c r="AY204" i="1"/>
  <c r="AX204" i="1"/>
  <c r="AW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T204" i="1"/>
  <c r="BX203" i="1"/>
  <c r="BW203" i="1"/>
  <c r="BV203" i="1"/>
  <c r="BU203" i="1"/>
  <c r="BT203" i="1"/>
  <c r="BS203" i="1"/>
  <c r="BR203" i="1"/>
  <c r="BO203" i="1"/>
  <c r="BN203" i="1"/>
  <c r="BE203" i="1"/>
  <c r="BD203" i="1"/>
  <c r="AZ203" i="1"/>
  <c r="AY203" i="1"/>
  <c r="AX203" i="1"/>
  <c r="AW203" i="1"/>
  <c r="AO203" i="1"/>
  <c r="AN203" i="1"/>
  <c r="AM203" i="1"/>
  <c r="AL203" i="1"/>
  <c r="AK203" i="1"/>
  <c r="AJ203" i="1"/>
  <c r="AI203" i="1"/>
  <c r="AH203" i="1"/>
  <c r="AG203" i="1"/>
  <c r="AF203" i="1"/>
  <c r="T203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T202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T201" i="1"/>
  <c r="BX200" i="1"/>
  <c r="BW200" i="1"/>
  <c r="BV200" i="1"/>
  <c r="BU200" i="1"/>
  <c r="BT200" i="1"/>
  <c r="BS200" i="1"/>
  <c r="BR200" i="1"/>
  <c r="BQ200" i="1"/>
  <c r="BP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T200" i="1"/>
  <c r="AS200" i="1"/>
  <c r="AR200" i="1"/>
  <c r="AQ200" i="1"/>
  <c r="AO200" i="1"/>
  <c r="AN200" i="1"/>
  <c r="AM200" i="1"/>
  <c r="AL200" i="1"/>
  <c r="AK200" i="1"/>
  <c r="AJ200" i="1"/>
  <c r="AI200" i="1"/>
  <c r="AH200" i="1"/>
  <c r="AG200" i="1"/>
  <c r="AF200" i="1"/>
  <c r="T200" i="1"/>
  <c r="BU199" i="1"/>
  <c r="BT199" i="1"/>
  <c r="BS199" i="1"/>
  <c r="BR199" i="1"/>
  <c r="BO199" i="1"/>
  <c r="BN199" i="1"/>
  <c r="BM199" i="1"/>
  <c r="BL199" i="1"/>
  <c r="BK199" i="1"/>
  <c r="BJ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T199" i="1"/>
  <c r="T196" i="1"/>
  <c r="BX195" i="1"/>
  <c r="BW195" i="1"/>
  <c r="BV195" i="1"/>
  <c r="BU195" i="1"/>
  <c r="BT195" i="1"/>
  <c r="BS195" i="1"/>
  <c r="BR195" i="1"/>
  <c r="BQ195" i="1"/>
  <c r="BP195" i="1"/>
  <c r="BO195" i="1"/>
  <c r="BK195" i="1"/>
  <c r="BJ195" i="1"/>
  <c r="BI195" i="1"/>
  <c r="BH195" i="1"/>
  <c r="BD195" i="1"/>
  <c r="BC195" i="1"/>
  <c r="AZ195" i="1"/>
  <c r="AY195" i="1"/>
  <c r="AX195" i="1"/>
  <c r="AW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T195" i="1"/>
  <c r="BX194" i="1"/>
  <c r="BW194" i="1"/>
  <c r="BV194" i="1"/>
  <c r="BU194" i="1"/>
  <c r="BT194" i="1"/>
  <c r="BS194" i="1"/>
  <c r="BR194" i="1"/>
  <c r="BO194" i="1"/>
  <c r="BN194" i="1"/>
  <c r="BM194" i="1"/>
  <c r="BL194" i="1"/>
  <c r="BK194" i="1"/>
  <c r="BH194" i="1"/>
  <c r="BG194" i="1"/>
  <c r="BF194" i="1"/>
  <c r="BE194" i="1"/>
  <c r="BD194" i="1"/>
  <c r="BA194" i="1"/>
  <c r="AZ194" i="1"/>
  <c r="AY194" i="1"/>
  <c r="AX194" i="1"/>
  <c r="AW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T194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H193" i="1"/>
  <c r="BG193" i="1"/>
  <c r="BF193" i="1"/>
  <c r="BE193" i="1"/>
  <c r="BD193" i="1"/>
  <c r="BA193" i="1"/>
  <c r="AZ193" i="1"/>
  <c r="AY193" i="1"/>
  <c r="AX193" i="1"/>
  <c r="AW193" i="1"/>
  <c r="AT193" i="1"/>
  <c r="AS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T193" i="1"/>
  <c r="BX192" i="1"/>
  <c r="BW192" i="1"/>
  <c r="BV192" i="1"/>
  <c r="BU192" i="1"/>
  <c r="BT192" i="1"/>
  <c r="BS192" i="1"/>
  <c r="BR192" i="1"/>
  <c r="BO192" i="1"/>
  <c r="BN192" i="1"/>
  <c r="BM192" i="1"/>
  <c r="BL192" i="1"/>
  <c r="BK192" i="1"/>
  <c r="BI192" i="1"/>
  <c r="BH192" i="1"/>
  <c r="BG192" i="1"/>
  <c r="BF192" i="1"/>
  <c r="BE192" i="1"/>
  <c r="BD192" i="1"/>
  <c r="AZ192" i="1"/>
  <c r="AY192" i="1"/>
  <c r="AX192" i="1"/>
  <c r="AW192" i="1"/>
  <c r="AV192" i="1"/>
  <c r="AU192" i="1"/>
  <c r="AT192" i="1"/>
  <c r="AS192" i="1"/>
  <c r="AR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T192" i="1"/>
  <c r="BX191" i="1"/>
  <c r="BW191" i="1"/>
  <c r="BV191" i="1"/>
  <c r="BU191" i="1"/>
  <c r="BT191" i="1"/>
  <c r="BS191" i="1"/>
  <c r="BR191" i="1"/>
  <c r="BQ191" i="1"/>
  <c r="BN191" i="1"/>
  <c r="BM191" i="1"/>
  <c r="BL191" i="1"/>
  <c r="BK191" i="1"/>
  <c r="BJ191" i="1"/>
  <c r="BI191" i="1"/>
  <c r="BG191" i="1"/>
  <c r="BF191" i="1"/>
  <c r="BE191" i="1"/>
  <c r="BC191" i="1"/>
  <c r="BB191" i="1"/>
  <c r="BA191" i="1"/>
  <c r="AZ191" i="1"/>
  <c r="AY191" i="1"/>
  <c r="AX191" i="1"/>
  <c r="AW191" i="1"/>
  <c r="AV191" i="1"/>
  <c r="AU191" i="1"/>
  <c r="AS191" i="1"/>
  <c r="AR191" i="1"/>
  <c r="AQ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T191" i="1"/>
  <c r="BX190" i="1"/>
  <c r="BW190" i="1"/>
  <c r="BV190" i="1"/>
  <c r="BU190" i="1"/>
  <c r="BT190" i="1"/>
  <c r="BS190" i="1"/>
  <c r="BR190" i="1"/>
  <c r="BO190" i="1"/>
  <c r="BN190" i="1"/>
  <c r="BM190" i="1"/>
  <c r="BL190" i="1"/>
  <c r="BK190" i="1"/>
  <c r="BH190" i="1"/>
  <c r="BG190" i="1"/>
  <c r="BF190" i="1"/>
  <c r="BE190" i="1"/>
  <c r="BD190" i="1"/>
  <c r="BA190" i="1"/>
  <c r="AZ190" i="1"/>
  <c r="AY190" i="1"/>
  <c r="AX190" i="1"/>
  <c r="AW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T190" i="1"/>
  <c r="BX189" i="1"/>
  <c r="BW189" i="1"/>
  <c r="BV189" i="1"/>
  <c r="BU189" i="1"/>
  <c r="BT189" i="1"/>
  <c r="BS189" i="1"/>
  <c r="BR189" i="1"/>
  <c r="BQ189" i="1"/>
  <c r="BO189" i="1"/>
  <c r="BN189" i="1"/>
  <c r="BL189" i="1"/>
  <c r="BK189" i="1"/>
  <c r="BI189" i="1"/>
  <c r="BH189" i="1"/>
  <c r="BG189" i="1"/>
  <c r="BF189" i="1"/>
  <c r="BE189" i="1"/>
  <c r="BD189" i="1"/>
  <c r="BC189" i="1"/>
  <c r="BA189" i="1"/>
  <c r="AZ189" i="1"/>
  <c r="AY189" i="1"/>
  <c r="AX189" i="1"/>
  <c r="AW189" i="1"/>
  <c r="AS189" i="1"/>
  <c r="AR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T189" i="1"/>
  <c r="BX188" i="1"/>
  <c r="BW188" i="1"/>
  <c r="BV188" i="1"/>
  <c r="BU188" i="1"/>
  <c r="BT188" i="1"/>
  <c r="BS188" i="1"/>
  <c r="BR188" i="1"/>
  <c r="BN188" i="1"/>
  <c r="BM188" i="1"/>
  <c r="BL188" i="1"/>
  <c r="BK188" i="1"/>
  <c r="BH188" i="1"/>
  <c r="BF188" i="1"/>
  <c r="BE188" i="1"/>
  <c r="BD188" i="1"/>
  <c r="BA188" i="1"/>
  <c r="AZ188" i="1"/>
  <c r="AY188" i="1"/>
  <c r="AX188" i="1"/>
  <c r="AW188" i="1"/>
  <c r="AT188" i="1"/>
  <c r="AS188" i="1"/>
  <c r="AR188" i="1"/>
  <c r="AQ188" i="1"/>
  <c r="AP188" i="1"/>
  <c r="AM188" i="1"/>
  <c r="AL188" i="1"/>
  <c r="AK188" i="1"/>
  <c r="AJ188" i="1"/>
  <c r="AF188" i="1"/>
  <c r="AE188" i="1"/>
  <c r="AD188" i="1"/>
  <c r="AC188" i="1"/>
  <c r="AB188" i="1"/>
  <c r="AA188" i="1"/>
  <c r="Z188" i="1"/>
  <c r="Y188" i="1"/>
  <c r="T188" i="1"/>
  <c r="BX187" i="1"/>
  <c r="BW187" i="1"/>
  <c r="BV187" i="1"/>
  <c r="BU187" i="1"/>
  <c r="BT187" i="1"/>
  <c r="BS187" i="1"/>
  <c r="BR187" i="1"/>
  <c r="BM187" i="1"/>
  <c r="BF187" i="1"/>
  <c r="BE187" i="1"/>
  <c r="BD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T187" i="1"/>
  <c r="BX186" i="1"/>
  <c r="BW186" i="1"/>
  <c r="BV186" i="1"/>
  <c r="BU186" i="1"/>
  <c r="BT186" i="1"/>
  <c r="BS186" i="1"/>
  <c r="BR186" i="1"/>
  <c r="BO186" i="1"/>
  <c r="BN186" i="1"/>
  <c r="BM186" i="1"/>
  <c r="BL186" i="1"/>
  <c r="BK186" i="1"/>
  <c r="BJ186" i="1"/>
  <c r="AX186" i="1"/>
  <c r="AW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T186" i="1"/>
  <c r="BX185" i="1"/>
  <c r="BW185" i="1"/>
  <c r="BV185" i="1"/>
  <c r="BU185" i="1"/>
  <c r="BT185" i="1"/>
  <c r="BS185" i="1"/>
  <c r="BR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N185" i="1"/>
  <c r="AM185" i="1"/>
  <c r="AL185" i="1"/>
  <c r="AK185" i="1"/>
  <c r="AJ185" i="1"/>
  <c r="AI185" i="1"/>
  <c r="AH185" i="1"/>
  <c r="AD185" i="1"/>
  <c r="AC185" i="1"/>
  <c r="AB185" i="1"/>
  <c r="AA185" i="1"/>
  <c r="Z185" i="1"/>
  <c r="Y185" i="1"/>
  <c r="T185" i="1"/>
  <c r="BX184" i="1"/>
  <c r="BW184" i="1"/>
  <c r="BV184" i="1"/>
  <c r="BU184" i="1"/>
  <c r="BT184" i="1"/>
  <c r="BS184" i="1"/>
  <c r="BR184" i="1"/>
  <c r="BO184" i="1"/>
  <c r="BN184" i="1"/>
  <c r="BM184" i="1"/>
  <c r="BL184" i="1"/>
  <c r="BK184" i="1"/>
  <c r="BH184" i="1"/>
  <c r="BG184" i="1"/>
  <c r="BF184" i="1"/>
  <c r="BE184" i="1"/>
  <c r="BD184" i="1"/>
  <c r="BA184" i="1"/>
  <c r="AZ184" i="1"/>
  <c r="AY184" i="1"/>
  <c r="AX184" i="1"/>
  <c r="AW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T184" i="1"/>
  <c r="BX183" i="1"/>
  <c r="BW183" i="1"/>
  <c r="BV183" i="1"/>
  <c r="BU183" i="1"/>
  <c r="BT183" i="1"/>
  <c r="BS183" i="1"/>
  <c r="BR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K183" i="1"/>
  <c r="AJ183" i="1"/>
  <c r="AG183" i="1"/>
  <c r="AF183" i="1"/>
  <c r="AE183" i="1"/>
  <c r="AD183" i="1"/>
  <c r="AA183" i="1"/>
  <c r="Z183" i="1"/>
  <c r="Y183" i="1"/>
  <c r="T183" i="1"/>
  <c r="BX182" i="1"/>
  <c r="BW182" i="1"/>
  <c r="BV182" i="1"/>
  <c r="BU182" i="1"/>
  <c r="BT182" i="1"/>
  <c r="BS182" i="1"/>
  <c r="BR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T182" i="1"/>
  <c r="AS182" i="1"/>
  <c r="AR182" i="1"/>
  <c r="AQ182" i="1"/>
  <c r="AP182" i="1"/>
  <c r="T182" i="1"/>
  <c r="BV181" i="1"/>
  <c r="BU181" i="1"/>
  <c r="BT181" i="1"/>
  <c r="BS181" i="1"/>
  <c r="BR181" i="1"/>
  <c r="BO181" i="1"/>
  <c r="BN181" i="1"/>
  <c r="BM181" i="1"/>
  <c r="BL181" i="1"/>
  <c r="BK181" i="1"/>
  <c r="BH181" i="1"/>
  <c r="BG181" i="1"/>
  <c r="BF181" i="1"/>
  <c r="BE181" i="1"/>
  <c r="BD181" i="1"/>
  <c r="BA181" i="1"/>
  <c r="AZ181" i="1"/>
  <c r="AY181" i="1"/>
  <c r="AX181" i="1"/>
  <c r="AW181" i="1"/>
  <c r="AT181" i="1"/>
  <c r="AS181" i="1"/>
  <c r="AP181" i="1"/>
  <c r="AO181" i="1"/>
  <c r="AN181" i="1"/>
  <c r="AM181" i="1"/>
  <c r="AL181" i="1"/>
  <c r="AI181" i="1"/>
  <c r="AH181" i="1"/>
  <c r="AG181" i="1"/>
  <c r="AF181" i="1"/>
  <c r="AA181" i="1"/>
  <c r="Z181" i="1"/>
  <c r="T181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B180" i="1"/>
  <c r="AA180" i="1"/>
  <c r="Z180" i="1"/>
  <c r="Y180" i="1"/>
  <c r="T180" i="1"/>
  <c r="BY179" i="1"/>
  <c r="BX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A179" i="1"/>
  <c r="Z179" i="1"/>
  <c r="Y179" i="1"/>
  <c r="T179" i="1"/>
  <c r="BX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A178" i="1"/>
  <c r="Z178" i="1"/>
  <c r="Y178" i="1"/>
  <c r="T178" i="1"/>
  <c r="BX177" i="1"/>
  <c r="BW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M177" i="1"/>
  <c r="AL177" i="1"/>
  <c r="AK177" i="1"/>
  <c r="AJ177" i="1"/>
  <c r="AI177" i="1"/>
  <c r="AH177" i="1"/>
  <c r="AG177" i="1"/>
  <c r="AF177" i="1"/>
  <c r="AE177" i="1"/>
  <c r="AD177" i="1"/>
  <c r="AC177" i="1"/>
  <c r="AA177" i="1"/>
  <c r="Z177" i="1"/>
  <c r="Y177" i="1"/>
  <c r="T177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AZ176" i="1"/>
  <c r="AY176" i="1"/>
  <c r="AX176" i="1"/>
  <c r="AW176" i="1"/>
  <c r="AT176" i="1"/>
  <c r="AS176" i="1"/>
  <c r="AR176" i="1"/>
  <c r="AQ176" i="1"/>
  <c r="AP176" i="1"/>
  <c r="AO176" i="1"/>
  <c r="AK176" i="1"/>
  <c r="AJ176" i="1"/>
  <c r="AI176" i="1"/>
  <c r="AE176" i="1"/>
  <c r="AD176" i="1"/>
  <c r="Z176" i="1"/>
  <c r="Y176" i="1"/>
  <c r="T176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T175" i="1"/>
  <c r="BX174" i="1"/>
  <c r="BW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B174" i="1"/>
  <c r="AA174" i="1"/>
  <c r="Z174" i="1"/>
  <c r="T174" i="1"/>
  <c r="T173" i="1"/>
  <c r="BY172" i="1"/>
  <c r="X172" i="1"/>
  <c r="V172" i="1"/>
  <c r="T172" i="1"/>
  <c r="X171" i="1"/>
  <c r="V171" i="1"/>
  <c r="T171" i="1"/>
  <c r="BY170" i="1"/>
  <c r="X170" i="1"/>
  <c r="V170" i="1"/>
  <c r="T170" i="1"/>
  <c r="BY169" i="1"/>
  <c r="X169" i="1"/>
  <c r="V169" i="1"/>
  <c r="T169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V168" i="1"/>
  <c r="T168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V167" i="1"/>
  <c r="T167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V166" i="1"/>
  <c r="T166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V165" i="1"/>
  <c r="T165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T164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F163" i="1"/>
  <c r="AE163" i="1"/>
  <c r="AD163" i="1"/>
  <c r="AC163" i="1"/>
  <c r="AB163" i="1"/>
  <c r="AA163" i="1"/>
  <c r="Z163" i="1"/>
  <c r="T163" i="1"/>
  <c r="BX162" i="1"/>
  <c r="BW162" i="1"/>
  <c r="BV162" i="1"/>
  <c r="BU162" i="1"/>
  <c r="BT162" i="1"/>
  <c r="BS162" i="1"/>
  <c r="BR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U162" i="1"/>
  <c r="AT162" i="1"/>
  <c r="AQ162" i="1"/>
  <c r="AP162" i="1"/>
  <c r="AO162" i="1"/>
  <c r="AN162" i="1"/>
  <c r="AM162" i="1"/>
  <c r="AL162" i="1"/>
  <c r="AI162" i="1"/>
  <c r="AH162" i="1"/>
  <c r="AG162" i="1"/>
  <c r="AF162" i="1"/>
  <c r="T162" i="1"/>
  <c r="BV161" i="1"/>
  <c r="BU161" i="1"/>
  <c r="BT161" i="1"/>
  <c r="T161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V160" i="1"/>
  <c r="T160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V159" i="1"/>
  <c r="T159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V158" i="1"/>
  <c r="T158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V157" i="1"/>
  <c r="T157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V156" i="1"/>
  <c r="T156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V155" i="1"/>
  <c r="T155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V154" i="1"/>
  <c r="T154" i="1"/>
  <c r="BU153" i="1"/>
  <c r="BT153" i="1"/>
  <c r="BS153" i="1"/>
  <c r="BR153" i="1"/>
  <c r="BN153" i="1"/>
  <c r="BM153" i="1"/>
  <c r="BL153" i="1"/>
  <c r="BK153" i="1"/>
  <c r="BJ153" i="1"/>
  <c r="BI153" i="1"/>
  <c r="BF153" i="1"/>
  <c r="BE153" i="1"/>
  <c r="BD153" i="1"/>
  <c r="BC153" i="1"/>
  <c r="BB153" i="1"/>
  <c r="AY153" i="1"/>
  <c r="AX153" i="1"/>
  <c r="AW153" i="1"/>
  <c r="AV153" i="1"/>
  <c r="AU153" i="1"/>
  <c r="AR153" i="1"/>
  <c r="AQ153" i="1"/>
  <c r="AP153" i="1"/>
  <c r="AM153" i="1"/>
  <c r="AL153" i="1"/>
  <c r="AK153" i="1"/>
  <c r="AJ153" i="1"/>
  <c r="AI153" i="1"/>
  <c r="AE153" i="1"/>
  <c r="AD153" i="1"/>
  <c r="AC153" i="1"/>
  <c r="AB153" i="1"/>
  <c r="AA153" i="1"/>
  <c r="T153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T152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V151" i="1"/>
  <c r="T151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V150" i="1"/>
  <c r="T150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V149" i="1"/>
  <c r="T149" i="1"/>
  <c r="BY148" i="1"/>
  <c r="BL148" i="1"/>
  <c r="BK148" i="1"/>
  <c r="BH148" i="1"/>
  <c r="BG148" i="1"/>
  <c r="BF148" i="1"/>
  <c r="BE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V148" i="1"/>
  <c r="T148" i="1"/>
  <c r="BX147" i="1"/>
  <c r="BW147" i="1"/>
  <c r="BV147" i="1"/>
  <c r="BU147" i="1"/>
  <c r="BT147" i="1"/>
  <c r="BS147" i="1"/>
  <c r="BR147" i="1"/>
  <c r="BN147" i="1"/>
  <c r="BM147" i="1"/>
  <c r="BL147" i="1"/>
  <c r="BK147" i="1"/>
  <c r="BH147" i="1"/>
  <c r="BG147" i="1"/>
  <c r="BF147" i="1"/>
  <c r="BE147" i="1"/>
  <c r="BD147" i="1"/>
  <c r="BA147" i="1"/>
  <c r="AZ147" i="1"/>
  <c r="AY147" i="1"/>
  <c r="AX147" i="1"/>
  <c r="AW147" i="1"/>
  <c r="AT147" i="1"/>
  <c r="AS147" i="1"/>
  <c r="AR147" i="1"/>
  <c r="AQ147" i="1"/>
  <c r="AP147" i="1"/>
  <c r="AM147" i="1"/>
  <c r="AL147" i="1"/>
  <c r="AK147" i="1"/>
  <c r="AJ147" i="1"/>
  <c r="AI147" i="1"/>
  <c r="AH147" i="1"/>
  <c r="AG147" i="1"/>
  <c r="AF147" i="1"/>
  <c r="AB147" i="1"/>
  <c r="AA147" i="1"/>
  <c r="Z147" i="1"/>
  <c r="Y147" i="1"/>
  <c r="T147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A146" i="1"/>
  <c r="Z146" i="1"/>
  <c r="Y146" i="1"/>
  <c r="T146" i="1"/>
  <c r="BX145" i="1"/>
  <c r="BW145" i="1"/>
  <c r="BV145" i="1"/>
  <c r="BU145" i="1"/>
  <c r="BT145" i="1"/>
  <c r="BS145" i="1"/>
  <c r="BR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L145" i="1"/>
  <c r="AK145" i="1"/>
  <c r="AJ145" i="1"/>
  <c r="AI145" i="1"/>
  <c r="AH145" i="1"/>
  <c r="AG145" i="1"/>
  <c r="AE145" i="1"/>
  <c r="AD145" i="1"/>
  <c r="AC145" i="1"/>
  <c r="AB145" i="1"/>
  <c r="AA145" i="1"/>
  <c r="Z145" i="1"/>
  <c r="Y145" i="1"/>
  <c r="T145" i="1"/>
  <c r="BX144" i="1"/>
  <c r="BW144" i="1"/>
  <c r="BV144" i="1"/>
  <c r="BU144" i="1"/>
  <c r="BT144" i="1"/>
  <c r="BS144" i="1"/>
  <c r="BR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T144" i="1"/>
  <c r="BX143" i="1"/>
  <c r="BW143" i="1"/>
  <c r="BV143" i="1"/>
  <c r="BU143" i="1"/>
  <c r="BT143" i="1"/>
  <c r="BS143" i="1"/>
  <c r="BR143" i="1"/>
  <c r="BO143" i="1"/>
  <c r="BN143" i="1"/>
  <c r="BM143" i="1"/>
  <c r="BL143" i="1"/>
  <c r="BK143" i="1"/>
  <c r="BH143" i="1"/>
  <c r="BG143" i="1"/>
  <c r="BF143" i="1"/>
  <c r="BE143" i="1"/>
  <c r="BA143" i="1"/>
  <c r="AZ143" i="1"/>
  <c r="AY143" i="1"/>
  <c r="AX143" i="1"/>
  <c r="AW143" i="1"/>
  <c r="AT143" i="1"/>
  <c r="AS143" i="1"/>
  <c r="AR143" i="1"/>
  <c r="AQ143" i="1"/>
  <c r="AP143" i="1"/>
  <c r="AO143" i="1"/>
  <c r="AN143" i="1"/>
  <c r="AM143" i="1"/>
  <c r="AL143" i="1"/>
  <c r="AI143" i="1"/>
  <c r="AH143" i="1"/>
  <c r="AC143" i="1"/>
  <c r="AB143" i="1"/>
  <c r="AA143" i="1"/>
  <c r="T143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W142" i="1"/>
  <c r="AV142" i="1"/>
  <c r="AU142" i="1"/>
  <c r="AT142" i="1"/>
  <c r="AS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T142" i="1"/>
  <c r="BX141" i="1"/>
  <c r="BW141" i="1"/>
  <c r="BV141" i="1"/>
  <c r="BU141" i="1"/>
  <c r="BT141" i="1"/>
  <c r="BS141" i="1"/>
  <c r="BR141" i="1"/>
  <c r="BN141" i="1"/>
  <c r="BM141" i="1"/>
  <c r="BL141" i="1"/>
  <c r="BK141" i="1"/>
  <c r="BJ141" i="1"/>
  <c r="BI141" i="1"/>
  <c r="BH141" i="1"/>
  <c r="BG141" i="1"/>
  <c r="BF141" i="1"/>
  <c r="BE141" i="1"/>
  <c r="BD141" i="1"/>
  <c r="BB141" i="1"/>
  <c r="AZ141" i="1"/>
  <c r="AY141" i="1"/>
  <c r="AX141" i="1"/>
  <c r="AW141" i="1"/>
  <c r="AU141" i="1"/>
  <c r="AS141" i="1"/>
  <c r="AR141" i="1"/>
  <c r="AQ141" i="1"/>
  <c r="AP141" i="1"/>
  <c r="AO141" i="1"/>
  <c r="AM141" i="1"/>
  <c r="AL141" i="1"/>
  <c r="AK141" i="1"/>
  <c r="AJ141" i="1"/>
  <c r="AI141" i="1"/>
  <c r="AG141" i="1"/>
  <c r="AF141" i="1"/>
  <c r="AE141" i="1"/>
  <c r="AD141" i="1"/>
  <c r="AC141" i="1"/>
  <c r="AB141" i="1"/>
  <c r="AA141" i="1"/>
  <c r="Z141" i="1"/>
  <c r="Y141" i="1"/>
  <c r="T141" i="1"/>
  <c r="BX140" i="1"/>
  <c r="BW140" i="1"/>
  <c r="BV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G140" i="1"/>
  <c r="AF140" i="1"/>
  <c r="AE140" i="1"/>
  <c r="AD140" i="1"/>
  <c r="AC140" i="1"/>
  <c r="AB140" i="1"/>
  <c r="AA140" i="1"/>
  <c r="Z140" i="1"/>
  <c r="Y140" i="1"/>
  <c r="T140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T139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T138" i="1"/>
  <c r="BT137" i="1"/>
  <c r="BS137" i="1"/>
  <c r="BR137" i="1"/>
  <c r="BN137" i="1"/>
  <c r="BM137" i="1"/>
  <c r="BL137" i="1"/>
  <c r="BK137" i="1"/>
  <c r="BH137" i="1"/>
  <c r="BE137" i="1"/>
  <c r="BD137" i="1"/>
  <c r="BA137" i="1"/>
  <c r="AZ137" i="1"/>
  <c r="AY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B137" i="1"/>
  <c r="AA137" i="1"/>
  <c r="Z137" i="1"/>
  <c r="Y137" i="1"/>
  <c r="T137" i="1"/>
  <c r="BU136" i="1"/>
  <c r="BT136" i="1"/>
  <c r="BS136" i="1"/>
  <c r="BO136" i="1"/>
  <c r="BN136" i="1"/>
  <c r="BM136" i="1"/>
  <c r="BL136" i="1"/>
  <c r="BK136" i="1"/>
  <c r="BJ136" i="1"/>
  <c r="BI136" i="1"/>
  <c r="BH136" i="1"/>
  <c r="BG136" i="1"/>
  <c r="BF136" i="1"/>
  <c r="BA136" i="1"/>
  <c r="AZ136" i="1"/>
  <c r="AY136" i="1"/>
  <c r="AX136" i="1"/>
  <c r="AT136" i="1"/>
  <c r="AS136" i="1"/>
  <c r="AR136" i="1"/>
  <c r="AQ136" i="1"/>
  <c r="AP136" i="1"/>
  <c r="AM136" i="1"/>
  <c r="AL136" i="1"/>
  <c r="AK136" i="1"/>
  <c r="AJ136" i="1"/>
  <c r="AI136" i="1"/>
  <c r="AH136" i="1"/>
  <c r="AD136" i="1"/>
  <c r="AC136" i="1"/>
  <c r="AB136" i="1"/>
  <c r="AA136" i="1"/>
  <c r="Z136" i="1"/>
  <c r="Y136" i="1"/>
  <c r="T136" i="1"/>
  <c r="T135" i="1"/>
  <c r="T134" i="1"/>
  <c r="X133" i="1"/>
  <c r="V133" i="1"/>
  <c r="T133" i="1"/>
  <c r="X132" i="1"/>
  <c r="V132" i="1"/>
  <c r="T132" i="1"/>
  <c r="X131" i="1"/>
  <c r="V131" i="1"/>
  <c r="T131" i="1"/>
  <c r="X130" i="1"/>
  <c r="V130" i="1"/>
  <c r="T130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V129" i="1"/>
  <c r="T129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V128" i="1"/>
  <c r="T128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I127" i="1"/>
  <c r="BH127" i="1"/>
  <c r="BG127" i="1"/>
  <c r="BF127" i="1"/>
  <c r="BE127" i="1"/>
  <c r="BD127" i="1"/>
  <c r="BC127" i="1"/>
  <c r="AZ127" i="1"/>
  <c r="AY127" i="1"/>
  <c r="AU127" i="1"/>
  <c r="AT127" i="1"/>
  <c r="AS127" i="1"/>
  <c r="AR127" i="1"/>
  <c r="AQ127" i="1"/>
  <c r="AN127" i="1"/>
  <c r="AM127" i="1"/>
  <c r="AL127" i="1"/>
  <c r="AI127" i="1"/>
  <c r="AH127" i="1"/>
  <c r="AG127" i="1"/>
  <c r="AF127" i="1"/>
  <c r="AE127" i="1"/>
  <c r="AD127" i="1"/>
  <c r="AA127" i="1"/>
  <c r="Z127" i="1"/>
  <c r="Y127" i="1"/>
  <c r="T127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F126" i="1"/>
  <c r="BE126" i="1"/>
  <c r="BD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Y126" i="1"/>
  <c r="T126" i="1"/>
  <c r="BQ125" i="1"/>
  <c r="BP125" i="1"/>
  <c r="BO125" i="1"/>
  <c r="BN125" i="1"/>
  <c r="BM125" i="1"/>
  <c r="BL125" i="1"/>
  <c r="BK125" i="1"/>
  <c r="BJ125" i="1"/>
  <c r="BI125" i="1"/>
  <c r="BE125" i="1"/>
  <c r="BD125" i="1"/>
  <c r="BC125" i="1"/>
  <c r="BB125" i="1"/>
  <c r="AX125" i="1"/>
  <c r="AW125" i="1"/>
  <c r="AV125" i="1"/>
  <c r="AU125" i="1"/>
  <c r="AO125" i="1"/>
  <c r="AN125" i="1"/>
  <c r="AM125" i="1"/>
  <c r="AL125" i="1"/>
  <c r="AK125" i="1"/>
  <c r="AJ125" i="1"/>
  <c r="AD125" i="1"/>
  <c r="AC125" i="1"/>
  <c r="AB125" i="1"/>
  <c r="AA125" i="1"/>
  <c r="Z125" i="1"/>
  <c r="Y125" i="1"/>
  <c r="T125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J124" i="1"/>
  <c r="BI124" i="1"/>
  <c r="BG124" i="1"/>
  <c r="BF124" i="1"/>
  <c r="AV124" i="1"/>
  <c r="AU124" i="1"/>
  <c r="AT124" i="1"/>
  <c r="AS124" i="1"/>
  <c r="AR124" i="1"/>
  <c r="AQ124" i="1"/>
  <c r="AP124" i="1"/>
  <c r="AK124" i="1"/>
  <c r="AI124" i="1"/>
  <c r="AH124" i="1"/>
  <c r="AG124" i="1"/>
  <c r="AF124" i="1"/>
  <c r="AC124" i="1"/>
  <c r="AB124" i="1"/>
  <c r="AA124" i="1"/>
  <c r="Y124" i="1"/>
  <c r="T124" i="1"/>
  <c r="T123" i="1"/>
  <c r="BY122" i="1"/>
  <c r="X122" i="1"/>
  <c r="V122" i="1"/>
  <c r="T122" i="1"/>
  <c r="X121" i="1"/>
  <c r="V121" i="1"/>
  <c r="T121" i="1"/>
  <c r="BY120" i="1"/>
  <c r="X120" i="1"/>
  <c r="V120" i="1"/>
  <c r="T120" i="1"/>
  <c r="BY119" i="1"/>
  <c r="X119" i="1"/>
  <c r="V119" i="1"/>
  <c r="T119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V118" i="1"/>
  <c r="T118" i="1"/>
  <c r="BR117" i="1"/>
  <c r="BQ117" i="1"/>
  <c r="BP117" i="1"/>
  <c r="BJ117" i="1"/>
  <c r="BI117" i="1"/>
  <c r="BH117" i="1"/>
  <c r="BG117" i="1"/>
  <c r="BD117" i="1"/>
  <c r="BC117" i="1"/>
  <c r="BB117" i="1"/>
  <c r="AW117" i="1"/>
  <c r="AV117" i="1"/>
  <c r="AU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T117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W116" i="1"/>
  <c r="AV116" i="1"/>
  <c r="AU116" i="1"/>
  <c r="AT116" i="1"/>
  <c r="AS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T116" i="1"/>
  <c r="BY115" i="1"/>
  <c r="BX115" i="1"/>
  <c r="BW115" i="1"/>
  <c r="BV115" i="1"/>
  <c r="BU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S115" i="1"/>
  <c r="AR115" i="1"/>
  <c r="AQ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B115" i="1"/>
  <c r="AA115" i="1"/>
  <c r="Z115" i="1"/>
  <c r="T115" i="1"/>
  <c r="BY114" i="1"/>
  <c r="BU114" i="1"/>
  <c r="BT114" i="1"/>
  <c r="BS114" i="1"/>
  <c r="BP114" i="1"/>
  <c r="BO114" i="1"/>
  <c r="BL114" i="1"/>
  <c r="BK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J114" i="1"/>
  <c r="AI114" i="1"/>
  <c r="AC114" i="1"/>
  <c r="AB114" i="1"/>
  <c r="T114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I113" i="1"/>
  <c r="AH113" i="1"/>
  <c r="AG113" i="1"/>
  <c r="AE113" i="1"/>
  <c r="AD113" i="1"/>
  <c r="Y113" i="1"/>
  <c r="T113" i="1"/>
  <c r="BW112" i="1"/>
  <c r="BU112" i="1"/>
  <c r="BT112" i="1"/>
  <c r="BS112" i="1"/>
  <c r="BR112" i="1"/>
  <c r="BO112" i="1"/>
  <c r="BN112" i="1"/>
  <c r="BM112" i="1"/>
  <c r="BL112" i="1"/>
  <c r="BK112" i="1"/>
  <c r="BH112" i="1"/>
  <c r="BG112" i="1"/>
  <c r="BF112" i="1"/>
  <c r="BE112" i="1"/>
  <c r="BD112" i="1"/>
  <c r="AZ112" i="1"/>
  <c r="AY112" i="1"/>
  <c r="AX112" i="1"/>
  <c r="AW112" i="1"/>
  <c r="AV112" i="1"/>
  <c r="AQ112" i="1"/>
  <c r="AM112" i="1"/>
  <c r="AL112" i="1"/>
  <c r="AK112" i="1"/>
  <c r="AJ112" i="1"/>
  <c r="AE112" i="1"/>
  <c r="AD112" i="1"/>
  <c r="T112" i="1"/>
  <c r="BX111" i="1"/>
  <c r="BW111" i="1"/>
  <c r="BV111" i="1"/>
  <c r="BU111" i="1"/>
  <c r="BT111" i="1"/>
  <c r="BS111" i="1"/>
  <c r="BR111" i="1"/>
  <c r="BQ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H111" i="1"/>
  <c r="AB111" i="1"/>
  <c r="T111" i="1"/>
  <c r="BW110" i="1"/>
  <c r="BV110" i="1"/>
  <c r="BU110" i="1"/>
  <c r="BT110" i="1"/>
  <c r="BS110" i="1"/>
  <c r="BR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I110" i="1"/>
  <c r="AH110" i="1"/>
  <c r="AG110" i="1"/>
  <c r="AF110" i="1"/>
  <c r="AE110" i="1"/>
  <c r="AD110" i="1"/>
  <c r="AC110" i="1"/>
  <c r="AB110" i="1"/>
  <c r="Z110" i="1"/>
  <c r="Y110" i="1"/>
  <c r="T110" i="1"/>
  <c r="BX109" i="1"/>
  <c r="BW109" i="1"/>
  <c r="BV109" i="1"/>
  <c r="BU109" i="1"/>
  <c r="BS109" i="1"/>
  <c r="BR109" i="1"/>
  <c r="BN109" i="1"/>
  <c r="BM109" i="1"/>
  <c r="BL109" i="1"/>
  <c r="BH109" i="1"/>
  <c r="BE109" i="1"/>
  <c r="BD109" i="1"/>
  <c r="BA109" i="1"/>
  <c r="AZ109" i="1"/>
  <c r="AY109" i="1"/>
  <c r="AX109" i="1"/>
  <c r="AW109" i="1"/>
  <c r="AT109" i="1"/>
  <c r="AS109" i="1"/>
  <c r="AR109" i="1"/>
  <c r="AQ109" i="1"/>
  <c r="AO109" i="1"/>
  <c r="AN109" i="1"/>
  <c r="AM109" i="1"/>
  <c r="AL109" i="1"/>
  <c r="AK109" i="1"/>
  <c r="AI109" i="1"/>
  <c r="AH109" i="1"/>
  <c r="AG109" i="1"/>
  <c r="AF109" i="1"/>
  <c r="AE109" i="1"/>
  <c r="AD109" i="1"/>
  <c r="AC109" i="1"/>
  <c r="AB109" i="1"/>
  <c r="AA109" i="1"/>
  <c r="Z109" i="1"/>
  <c r="Y109" i="1"/>
  <c r="T109" i="1"/>
  <c r="X108" i="1"/>
  <c r="V108" i="1"/>
  <c r="T108" i="1"/>
  <c r="X107" i="1"/>
  <c r="V107" i="1"/>
  <c r="T107" i="1"/>
  <c r="X106" i="1"/>
  <c r="V106" i="1"/>
  <c r="T106" i="1"/>
  <c r="X105" i="1"/>
  <c r="V105" i="1"/>
  <c r="T105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V104" i="1"/>
  <c r="T104" i="1"/>
  <c r="BX103" i="1"/>
  <c r="BW103" i="1"/>
  <c r="BV103" i="1"/>
  <c r="BU103" i="1"/>
  <c r="BT103" i="1"/>
  <c r="BS103" i="1"/>
  <c r="BR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N103" i="1"/>
  <c r="AM103" i="1"/>
  <c r="AL103" i="1"/>
  <c r="AK103" i="1"/>
  <c r="AJ103" i="1"/>
  <c r="AI103" i="1"/>
  <c r="AG103" i="1"/>
  <c r="AF103" i="1"/>
  <c r="AE103" i="1"/>
  <c r="AD103" i="1"/>
  <c r="AC103" i="1"/>
  <c r="AB103" i="1"/>
  <c r="AA103" i="1"/>
  <c r="Y103" i="1"/>
  <c r="T103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F102" i="1"/>
  <c r="AE102" i="1"/>
  <c r="AD102" i="1"/>
  <c r="AC102" i="1"/>
  <c r="AB102" i="1"/>
  <c r="AA102" i="1"/>
  <c r="Z102" i="1"/>
  <c r="Y102" i="1"/>
  <c r="T102" i="1"/>
  <c r="BN101" i="1"/>
  <c r="BM101" i="1"/>
  <c r="BL101" i="1"/>
  <c r="BK101" i="1"/>
  <c r="BJ101" i="1"/>
  <c r="BG101" i="1"/>
  <c r="BF101" i="1"/>
  <c r="BE101" i="1"/>
  <c r="BD101" i="1"/>
  <c r="AZ101" i="1"/>
  <c r="AW101" i="1"/>
  <c r="AU101" i="1"/>
  <c r="AT101" i="1"/>
  <c r="AS101" i="1"/>
  <c r="AR101" i="1"/>
  <c r="AQ101" i="1"/>
  <c r="AP101" i="1"/>
  <c r="AN101" i="1"/>
  <c r="AI101" i="1"/>
  <c r="AG101" i="1"/>
  <c r="AF101" i="1"/>
  <c r="AB101" i="1"/>
  <c r="Z101" i="1"/>
  <c r="Y101" i="1"/>
  <c r="T101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T100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AZ99" i="1"/>
  <c r="AY99" i="1"/>
  <c r="AX99" i="1"/>
  <c r="AV99" i="1"/>
  <c r="AU99" i="1"/>
  <c r="AT99" i="1"/>
  <c r="AP99" i="1"/>
  <c r="AO99" i="1"/>
  <c r="AN99" i="1"/>
  <c r="AM99" i="1"/>
  <c r="AL99" i="1"/>
  <c r="AJ99" i="1"/>
  <c r="AI99" i="1"/>
  <c r="AH99" i="1"/>
  <c r="T99" i="1"/>
  <c r="BV98" i="1"/>
  <c r="BU98" i="1"/>
  <c r="BT98" i="1"/>
  <c r="BS98" i="1"/>
  <c r="BR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L98" i="1"/>
  <c r="AK98" i="1"/>
  <c r="AJ98" i="1"/>
  <c r="AI98" i="1"/>
  <c r="AH98" i="1"/>
  <c r="AG98" i="1"/>
  <c r="AF98" i="1"/>
  <c r="AC98" i="1"/>
  <c r="AB98" i="1"/>
  <c r="AA98" i="1"/>
  <c r="Z98" i="1"/>
  <c r="Y98" i="1"/>
  <c r="T98" i="1"/>
  <c r="X97" i="1"/>
  <c r="V97" i="1"/>
  <c r="T97" i="1"/>
  <c r="X96" i="1"/>
  <c r="V96" i="1"/>
  <c r="T96" i="1"/>
  <c r="X95" i="1"/>
  <c r="V95" i="1"/>
  <c r="T95" i="1"/>
  <c r="X94" i="1"/>
  <c r="V94" i="1"/>
  <c r="T94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V93" i="1"/>
  <c r="T93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A92" i="1"/>
  <c r="AZ92" i="1"/>
  <c r="AY92" i="1"/>
  <c r="AX92" i="1"/>
  <c r="AW92" i="1"/>
  <c r="AT92" i="1"/>
  <c r="AS92" i="1"/>
  <c r="AR92" i="1"/>
  <c r="AQ92" i="1"/>
  <c r="AP92" i="1"/>
  <c r="AO92" i="1"/>
  <c r="AN92" i="1"/>
  <c r="AM92" i="1"/>
  <c r="AL92" i="1"/>
  <c r="AK92" i="1"/>
  <c r="AH92" i="1"/>
  <c r="AG92" i="1"/>
  <c r="AF92" i="1"/>
  <c r="T92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V91" i="1"/>
  <c r="T91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A90" i="1"/>
  <c r="AZ90" i="1"/>
  <c r="AY90" i="1"/>
  <c r="AX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E90" i="1"/>
  <c r="AD90" i="1"/>
  <c r="AC90" i="1"/>
  <c r="Y90" i="1"/>
  <c r="T90" i="1"/>
  <c r="BX89" i="1"/>
  <c r="BW89" i="1"/>
  <c r="BV89" i="1"/>
  <c r="BU89" i="1"/>
  <c r="BT89" i="1"/>
  <c r="BS89" i="1"/>
  <c r="BR89" i="1"/>
  <c r="BO89" i="1"/>
  <c r="BN89" i="1"/>
  <c r="BM89" i="1"/>
  <c r="BL89" i="1"/>
  <c r="BK89" i="1"/>
  <c r="BH89" i="1"/>
  <c r="BG89" i="1"/>
  <c r="BF89" i="1"/>
  <c r="BE89" i="1"/>
  <c r="BD89" i="1"/>
  <c r="BA89" i="1"/>
  <c r="AZ89" i="1"/>
  <c r="AY89" i="1"/>
  <c r="AX89" i="1"/>
  <c r="AW89" i="1"/>
  <c r="AU89" i="1"/>
  <c r="AT89" i="1"/>
  <c r="AS89" i="1"/>
  <c r="AR89" i="1"/>
  <c r="AQ89" i="1"/>
  <c r="AP89" i="1"/>
  <c r="AO89" i="1"/>
  <c r="AN89" i="1"/>
  <c r="AM89" i="1"/>
  <c r="AL89" i="1"/>
  <c r="AF89" i="1"/>
  <c r="AE89" i="1"/>
  <c r="AD89" i="1"/>
  <c r="AA89" i="1"/>
  <c r="Z89" i="1"/>
  <c r="Y89" i="1"/>
  <c r="T89" i="1"/>
  <c r="BX88" i="1"/>
  <c r="BW88" i="1"/>
  <c r="BV88" i="1"/>
  <c r="BU88" i="1"/>
  <c r="BT88" i="1"/>
  <c r="BS88" i="1"/>
  <c r="BR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G88" i="1"/>
  <c r="AF88" i="1"/>
  <c r="AE88" i="1"/>
  <c r="AD88" i="1"/>
  <c r="AA88" i="1"/>
  <c r="Z88" i="1"/>
  <c r="Y88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B87" i="1"/>
  <c r="AA87" i="1"/>
  <c r="T87" i="1"/>
  <c r="BV86" i="1"/>
  <c r="BU86" i="1"/>
  <c r="BT86" i="1"/>
  <c r="BS86" i="1"/>
  <c r="BR86" i="1"/>
  <c r="BN86" i="1"/>
  <c r="BM86" i="1"/>
  <c r="BL86" i="1"/>
  <c r="BK86" i="1"/>
  <c r="BG86" i="1"/>
  <c r="BF86" i="1"/>
  <c r="BE86" i="1"/>
  <c r="BD86" i="1"/>
  <c r="BB86" i="1"/>
  <c r="BA86" i="1"/>
  <c r="AZ86" i="1"/>
  <c r="AX86" i="1"/>
  <c r="AW86" i="1"/>
  <c r="AR86" i="1"/>
  <c r="AQ86" i="1"/>
  <c r="AP86" i="1"/>
  <c r="AM86" i="1"/>
  <c r="AL86" i="1"/>
  <c r="AK86" i="1"/>
  <c r="AG86" i="1"/>
  <c r="AF86" i="1"/>
  <c r="AC86" i="1"/>
  <c r="AB86" i="1"/>
  <c r="T86" i="1"/>
  <c r="BX85" i="1"/>
  <c r="BW85" i="1"/>
  <c r="BV85" i="1"/>
  <c r="BU85" i="1"/>
  <c r="BT85" i="1"/>
  <c r="BS85" i="1"/>
  <c r="BR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U85" i="1"/>
  <c r="AT85" i="1"/>
  <c r="AS85" i="1"/>
  <c r="AQ85" i="1"/>
  <c r="AP85" i="1"/>
  <c r="AO85" i="1"/>
  <c r="AN85" i="1"/>
  <c r="AL85" i="1"/>
  <c r="AK85" i="1"/>
  <c r="AJ85" i="1"/>
  <c r="AI85" i="1"/>
  <c r="AF85" i="1"/>
  <c r="AE85" i="1"/>
  <c r="AA85" i="1"/>
  <c r="Z85" i="1"/>
  <c r="Y85" i="1"/>
  <c r="T85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V84" i="1"/>
  <c r="AU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Y84" i="1"/>
  <c r="T84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B83" i="1"/>
  <c r="AA83" i="1"/>
  <c r="Z83" i="1"/>
  <c r="Y83" i="1"/>
  <c r="T83" i="1"/>
  <c r="BY82" i="1"/>
  <c r="BX82" i="1"/>
  <c r="BW82" i="1"/>
  <c r="BQ82" i="1"/>
  <c r="BP82" i="1"/>
  <c r="BO82" i="1"/>
  <c r="BN82" i="1"/>
  <c r="BM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M82" i="1"/>
  <c r="AL82" i="1"/>
  <c r="AK82" i="1"/>
  <c r="AJ82" i="1"/>
  <c r="AI82" i="1"/>
  <c r="AF82" i="1"/>
  <c r="AE82" i="1"/>
  <c r="AD82" i="1"/>
  <c r="AC82" i="1"/>
  <c r="AB82" i="1"/>
  <c r="AA82" i="1"/>
  <c r="Z82" i="1"/>
  <c r="Y82" i="1"/>
  <c r="T82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T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Z80" i="1"/>
  <c r="Y80" i="1"/>
  <c r="T80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T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A78" i="1"/>
  <c r="AZ78" i="1"/>
  <c r="AY78" i="1"/>
  <c r="AX78" i="1"/>
  <c r="AW78" i="1"/>
  <c r="AT78" i="1"/>
  <c r="AS78" i="1"/>
  <c r="AR78" i="1"/>
  <c r="AQ78" i="1"/>
  <c r="AP78" i="1"/>
  <c r="AO78" i="1"/>
  <c r="AN78" i="1"/>
  <c r="AM78" i="1"/>
  <c r="AL78" i="1"/>
  <c r="AK78" i="1"/>
  <c r="AH78" i="1"/>
  <c r="AG78" i="1"/>
  <c r="AF78" i="1"/>
  <c r="AE78" i="1"/>
  <c r="AD78" i="1"/>
  <c r="AC78" i="1"/>
  <c r="AB78" i="1"/>
  <c r="T78" i="1"/>
  <c r="BX77" i="1"/>
  <c r="BW77" i="1"/>
  <c r="BV77" i="1"/>
  <c r="BU77" i="1"/>
  <c r="BT77" i="1"/>
  <c r="BS77" i="1"/>
  <c r="BR77" i="1"/>
  <c r="BO77" i="1"/>
  <c r="BN77" i="1"/>
  <c r="BM77" i="1"/>
  <c r="BL77" i="1"/>
  <c r="BK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T77" i="1"/>
  <c r="BX76" i="1"/>
  <c r="BW76" i="1"/>
  <c r="BV76" i="1"/>
  <c r="BU76" i="1"/>
  <c r="BT76" i="1"/>
  <c r="BS76" i="1"/>
  <c r="BR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L76" i="1"/>
  <c r="AK76" i="1"/>
  <c r="AJ76" i="1"/>
  <c r="AI76" i="1"/>
  <c r="AH76" i="1"/>
  <c r="AG76" i="1"/>
  <c r="AF76" i="1"/>
  <c r="AE76" i="1"/>
  <c r="AC76" i="1"/>
  <c r="AB76" i="1"/>
  <c r="Y76" i="1"/>
  <c r="T76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AZ75" i="1"/>
  <c r="AY75" i="1"/>
  <c r="AX75" i="1"/>
  <c r="AW75" i="1"/>
  <c r="AT75" i="1"/>
  <c r="AS75" i="1"/>
  <c r="AR75" i="1"/>
  <c r="AQ75" i="1"/>
  <c r="AP75" i="1"/>
  <c r="AO75" i="1"/>
  <c r="AK75" i="1"/>
  <c r="AJ75" i="1"/>
  <c r="AI75" i="1"/>
  <c r="AE75" i="1"/>
  <c r="AD75" i="1"/>
  <c r="Z75" i="1"/>
  <c r="Y75" i="1"/>
  <c r="T75" i="1"/>
  <c r="X74" i="1"/>
  <c r="V74" i="1"/>
  <c r="T74" i="1"/>
  <c r="X73" i="1"/>
  <c r="V73" i="1"/>
  <c r="T73" i="1"/>
  <c r="X72" i="1"/>
  <c r="V72" i="1"/>
  <c r="T72" i="1"/>
  <c r="X71" i="1"/>
  <c r="V71" i="1"/>
  <c r="T71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V70" i="1"/>
  <c r="T70" i="1"/>
  <c r="BY69" i="1"/>
  <c r="BO69" i="1"/>
  <c r="BN69" i="1"/>
  <c r="BK69" i="1"/>
  <c r="BH69" i="1"/>
  <c r="BG69" i="1"/>
  <c r="BF69" i="1"/>
  <c r="BE69" i="1"/>
  <c r="BD69" i="1"/>
  <c r="BA69" i="1"/>
  <c r="AZ69" i="1"/>
  <c r="AY69" i="1"/>
  <c r="AX69" i="1"/>
  <c r="AW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T69" i="1"/>
  <c r="BQ68" i="1"/>
  <c r="BP68" i="1"/>
  <c r="BO68" i="1"/>
  <c r="BN68" i="1"/>
  <c r="BM68" i="1"/>
  <c r="BL68" i="1"/>
  <c r="BK68" i="1"/>
  <c r="BJ68" i="1"/>
  <c r="BI68" i="1"/>
  <c r="BE68" i="1"/>
  <c r="BD68" i="1"/>
  <c r="BC68" i="1"/>
  <c r="BB68" i="1"/>
  <c r="AX68" i="1"/>
  <c r="AW68" i="1"/>
  <c r="AV68" i="1"/>
  <c r="AU68" i="1"/>
  <c r="AO68" i="1"/>
  <c r="AN68" i="1"/>
  <c r="AM68" i="1"/>
  <c r="AL68" i="1"/>
  <c r="AK68" i="1"/>
  <c r="AJ68" i="1"/>
  <c r="AD68" i="1"/>
  <c r="AC68" i="1"/>
  <c r="AB68" i="1"/>
  <c r="AA68" i="1"/>
  <c r="Z68" i="1"/>
  <c r="Y68" i="1"/>
  <c r="T68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T67" i="1"/>
  <c r="X66" i="1"/>
  <c r="V66" i="1"/>
  <c r="T66" i="1"/>
  <c r="X65" i="1"/>
  <c r="V65" i="1"/>
  <c r="T65" i="1"/>
  <c r="X64" i="1"/>
  <c r="V64" i="1"/>
  <c r="T64" i="1"/>
  <c r="X63" i="1"/>
  <c r="V63" i="1"/>
  <c r="T63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V62" i="1"/>
  <c r="T62" i="1"/>
  <c r="BU61" i="1"/>
  <c r="BT61" i="1"/>
  <c r="BS61" i="1"/>
  <c r="BR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B61" i="1"/>
  <c r="BA61" i="1"/>
  <c r="AZ61" i="1"/>
  <c r="AY61" i="1"/>
  <c r="AX61" i="1"/>
  <c r="AW61" i="1"/>
  <c r="AU61" i="1"/>
  <c r="AT61" i="1"/>
  <c r="AS61" i="1"/>
  <c r="AR61" i="1"/>
  <c r="AQ61" i="1"/>
  <c r="AP61" i="1"/>
  <c r="AN61" i="1"/>
  <c r="AM61" i="1"/>
  <c r="AL61" i="1"/>
  <c r="AK61" i="1"/>
  <c r="AJ61" i="1"/>
  <c r="AI61" i="1"/>
  <c r="AG61" i="1"/>
  <c r="AF61" i="1"/>
  <c r="AC61" i="1"/>
  <c r="AB61" i="1"/>
  <c r="Z61" i="1"/>
  <c r="Y61" i="1"/>
  <c r="T61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F60" i="1"/>
  <c r="AE60" i="1"/>
  <c r="AD60" i="1"/>
  <c r="AC60" i="1"/>
  <c r="AB60" i="1"/>
  <c r="AA60" i="1"/>
  <c r="Z60" i="1"/>
  <c r="Y60" i="1"/>
  <c r="T60" i="1"/>
  <c r="BU59" i="1"/>
  <c r="BT59" i="1"/>
  <c r="BS59" i="1"/>
  <c r="BR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Q59" i="1"/>
  <c r="AP59" i="1"/>
  <c r="AO59" i="1"/>
  <c r="AN59" i="1"/>
  <c r="AM59" i="1"/>
  <c r="AL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T59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AZ58" i="1"/>
  <c r="AY58" i="1"/>
  <c r="AX58" i="1"/>
  <c r="AV58" i="1"/>
  <c r="AU58" i="1"/>
  <c r="AT58" i="1"/>
  <c r="AP58" i="1"/>
  <c r="AO58" i="1"/>
  <c r="AN58" i="1"/>
  <c r="AM58" i="1"/>
  <c r="AL58" i="1"/>
  <c r="AJ58" i="1"/>
  <c r="AI58" i="1"/>
  <c r="AH58" i="1"/>
  <c r="T58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T57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O56" i="1"/>
  <c r="AN56" i="1"/>
  <c r="AM56" i="1"/>
  <c r="AL56" i="1"/>
  <c r="AK56" i="1"/>
  <c r="AH56" i="1"/>
  <c r="AG56" i="1"/>
  <c r="AF56" i="1"/>
  <c r="AE56" i="1"/>
  <c r="AD56" i="1"/>
  <c r="AC56" i="1"/>
  <c r="AB56" i="1"/>
  <c r="AA56" i="1"/>
  <c r="Z56" i="1"/>
  <c r="Y56" i="1"/>
  <c r="T56" i="1"/>
  <c r="BV55" i="1"/>
  <c r="BU55" i="1"/>
  <c r="BT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F55" i="1"/>
  <c r="AE55" i="1"/>
  <c r="AD55" i="1"/>
  <c r="AC55" i="1"/>
  <c r="AB55" i="1"/>
  <c r="AA55" i="1"/>
  <c r="Z55" i="1"/>
  <c r="Y55" i="1"/>
  <c r="T55" i="1"/>
  <c r="T54" i="1"/>
  <c r="X53" i="1"/>
  <c r="V53" i="1"/>
  <c r="T53" i="1"/>
  <c r="X52" i="1"/>
  <c r="V52" i="1"/>
  <c r="T52" i="1"/>
  <c r="X51" i="1"/>
  <c r="V51" i="1"/>
  <c r="T51" i="1"/>
  <c r="X50" i="1"/>
  <c r="V50" i="1"/>
  <c r="T50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V49" i="1"/>
  <c r="T49" i="1"/>
  <c r="BX48" i="1"/>
  <c r="BW48" i="1"/>
  <c r="BV48" i="1"/>
  <c r="BU48" i="1"/>
  <c r="BT48" i="1"/>
  <c r="BS48" i="1"/>
  <c r="BR48" i="1"/>
  <c r="AK48" i="1"/>
  <c r="AJ48" i="1"/>
  <c r="AI48" i="1"/>
  <c r="T48" i="1"/>
  <c r="BX47" i="1"/>
  <c r="BW47" i="1"/>
  <c r="BV47" i="1"/>
  <c r="BU47" i="1"/>
  <c r="BT47" i="1"/>
  <c r="BS47" i="1"/>
  <c r="BR47" i="1"/>
  <c r="BM47" i="1"/>
  <c r="BL47" i="1"/>
  <c r="BK47" i="1"/>
  <c r="AT47" i="1"/>
  <c r="AS47" i="1"/>
  <c r="AR47" i="1"/>
  <c r="AQ47" i="1"/>
  <c r="AJ47" i="1"/>
  <c r="AI47" i="1"/>
  <c r="AH47" i="1"/>
  <c r="T47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G46" i="1"/>
  <c r="BF46" i="1"/>
  <c r="BE46" i="1"/>
  <c r="BD46" i="1"/>
  <c r="AZ46" i="1"/>
  <c r="AY46" i="1"/>
  <c r="AX46" i="1"/>
  <c r="AW46" i="1"/>
  <c r="AV46" i="1"/>
  <c r="AU46" i="1"/>
  <c r="AT46" i="1"/>
  <c r="AS46" i="1"/>
  <c r="AR46" i="1"/>
  <c r="AQ46" i="1"/>
  <c r="AP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T46" i="1"/>
  <c r="BX45" i="1"/>
  <c r="BW45" i="1"/>
  <c r="BV45" i="1"/>
  <c r="BU45" i="1"/>
  <c r="BT45" i="1"/>
  <c r="BS45" i="1"/>
  <c r="BR45" i="1"/>
  <c r="BO45" i="1"/>
  <c r="BN45" i="1"/>
  <c r="BM45" i="1"/>
  <c r="BL45" i="1"/>
  <c r="BK45" i="1"/>
  <c r="BI45" i="1"/>
  <c r="BH45" i="1"/>
  <c r="BG45" i="1"/>
  <c r="BF45" i="1"/>
  <c r="BE45" i="1"/>
  <c r="BD45" i="1"/>
  <c r="AZ45" i="1"/>
  <c r="AY45" i="1"/>
  <c r="AX45" i="1"/>
  <c r="AW45" i="1"/>
  <c r="AV45" i="1"/>
  <c r="AU45" i="1"/>
  <c r="AT45" i="1"/>
  <c r="AS45" i="1"/>
  <c r="AR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T45" i="1"/>
  <c r="BX44" i="1"/>
  <c r="BW44" i="1"/>
  <c r="BV44" i="1"/>
  <c r="BU44" i="1"/>
  <c r="BT44" i="1"/>
  <c r="BS44" i="1"/>
  <c r="BR44" i="1"/>
  <c r="BQ44" i="1"/>
  <c r="BO44" i="1"/>
  <c r="BN44" i="1"/>
  <c r="BM44" i="1"/>
  <c r="BL44" i="1"/>
  <c r="BK44" i="1"/>
  <c r="BI44" i="1"/>
  <c r="BH44" i="1"/>
  <c r="BG44" i="1"/>
  <c r="BF44" i="1"/>
  <c r="BE44" i="1"/>
  <c r="BD44" i="1"/>
  <c r="BC44" i="1"/>
  <c r="BA44" i="1"/>
  <c r="AZ44" i="1"/>
  <c r="AY44" i="1"/>
  <c r="AX44" i="1"/>
  <c r="AW44" i="1"/>
  <c r="AS44" i="1"/>
  <c r="AR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T44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T43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F42" i="1"/>
  <c r="BE42" i="1"/>
  <c r="BD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Y42" i="1"/>
  <c r="T42" i="1"/>
  <c r="BU41" i="1"/>
  <c r="BT41" i="1"/>
  <c r="BS41" i="1"/>
  <c r="BR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B41" i="1"/>
  <c r="BA41" i="1"/>
  <c r="AZ41" i="1"/>
  <c r="AY41" i="1"/>
  <c r="AX41" i="1"/>
  <c r="AW41" i="1"/>
  <c r="AU41" i="1"/>
  <c r="AT41" i="1"/>
  <c r="AS41" i="1"/>
  <c r="AR41" i="1"/>
  <c r="AQ41" i="1"/>
  <c r="AP41" i="1"/>
  <c r="AN41" i="1"/>
  <c r="AM41" i="1"/>
  <c r="AL41" i="1"/>
  <c r="AK41" i="1"/>
  <c r="AJ41" i="1"/>
  <c r="AI41" i="1"/>
  <c r="AG41" i="1"/>
  <c r="AF41" i="1"/>
  <c r="AE41" i="1"/>
  <c r="AD41" i="1"/>
  <c r="AC41" i="1"/>
  <c r="AB41" i="1"/>
  <c r="Z41" i="1"/>
  <c r="Y41" i="1"/>
  <c r="T41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D40" i="1"/>
  <c r="AC40" i="1"/>
  <c r="T40" i="1"/>
  <c r="BY39" i="1"/>
  <c r="BX39" i="1"/>
  <c r="BW39" i="1"/>
  <c r="BV39" i="1"/>
  <c r="BU39" i="1"/>
  <c r="BT39" i="1"/>
  <c r="BS39" i="1"/>
  <c r="BR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M39" i="1"/>
  <c r="AL39" i="1"/>
  <c r="AH39" i="1"/>
  <c r="AG39" i="1"/>
  <c r="AF39" i="1"/>
  <c r="AE39" i="1"/>
  <c r="T39" i="1"/>
  <c r="BS38" i="1"/>
  <c r="BR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U38" i="1"/>
  <c r="AT38" i="1"/>
  <c r="AS38" i="1"/>
  <c r="AR38" i="1"/>
  <c r="AQ38" i="1"/>
  <c r="AM38" i="1"/>
  <c r="AI38" i="1"/>
  <c r="AH38" i="1"/>
  <c r="AG38" i="1"/>
  <c r="T38" i="1"/>
  <c r="BX37" i="1"/>
  <c r="BW37" i="1"/>
  <c r="BV37" i="1"/>
  <c r="BU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S37" i="1"/>
  <c r="AR37" i="1"/>
  <c r="AQ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B37" i="1"/>
  <c r="AA37" i="1"/>
  <c r="Z37" i="1"/>
  <c r="T37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I36" i="1"/>
  <c r="AH36" i="1"/>
  <c r="AG36" i="1"/>
  <c r="AE36" i="1"/>
  <c r="AD36" i="1"/>
  <c r="Y36" i="1"/>
  <c r="T36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X35" i="1"/>
  <c r="AW35" i="1"/>
  <c r="AU35" i="1"/>
  <c r="AT35" i="1"/>
  <c r="AS35" i="1"/>
  <c r="AR35" i="1"/>
  <c r="AQ35" i="1"/>
  <c r="AP35" i="1"/>
  <c r="AM35" i="1"/>
  <c r="AL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T35" i="1"/>
  <c r="BV34" i="1"/>
  <c r="BU34" i="1"/>
  <c r="BT34" i="1"/>
  <c r="BS34" i="1"/>
  <c r="BR34" i="1"/>
  <c r="BO34" i="1"/>
  <c r="BN34" i="1"/>
  <c r="BM34" i="1"/>
  <c r="BL34" i="1"/>
  <c r="BK34" i="1"/>
  <c r="BI34" i="1"/>
  <c r="BH34" i="1"/>
  <c r="BE34" i="1"/>
  <c r="BD34" i="1"/>
  <c r="BA34" i="1"/>
  <c r="AZ34" i="1"/>
  <c r="AY34" i="1"/>
  <c r="AX34" i="1"/>
  <c r="AW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C34" i="1"/>
  <c r="AB34" i="1"/>
  <c r="T34" i="1"/>
  <c r="BU33" i="1"/>
  <c r="BT33" i="1"/>
  <c r="BS33" i="1"/>
  <c r="BR33" i="1"/>
  <c r="BM33" i="1"/>
  <c r="BH33" i="1"/>
  <c r="BG33" i="1"/>
  <c r="BF33" i="1"/>
  <c r="BE33" i="1"/>
  <c r="BD33" i="1"/>
  <c r="BA33" i="1"/>
  <c r="AZ33" i="1"/>
  <c r="AY33" i="1"/>
  <c r="AX33" i="1"/>
  <c r="AW33" i="1"/>
  <c r="AV33" i="1"/>
  <c r="AU33" i="1"/>
  <c r="AT33" i="1"/>
  <c r="AS33" i="1"/>
  <c r="AP33" i="1"/>
  <c r="AO33" i="1"/>
  <c r="AN33" i="1"/>
  <c r="AJ33" i="1"/>
  <c r="AF33" i="1"/>
  <c r="AE33" i="1"/>
  <c r="T33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F32" i="1"/>
  <c r="AE32" i="1"/>
  <c r="AD32" i="1"/>
  <c r="T32" i="1"/>
  <c r="X31" i="1"/>
  <c r="V31" i="1"/>
  <c r="T31" i="1"/>
  <c r="X30" i="1"/>
  <c r="V30" i="1"/>
  <c r="T30" i="1"/>
  <c r="X29" i="1"/>
  <c r="V29" i="1"/>
  <c r="T29" i="1"/>
  <c r="X28" i="1"/>
  <c r="V28" i="1"/>
  <c r="T28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V27" i="1"/>
  <c r="T27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V26" i="1"/>
  <c r="T26" i="1"/>
  <c r="BX25" i="1"/>
  <c r="BW25" i="1"/>
  <c r="BV25" i="1"/>
  <c r="BU25" i="1"/>
  <c r="BT25" i="1"/>
  <c r="BS25" i="1"/>
  <c r="BR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N25" i="1"/>
  <c r="AM25" i="1"/>
  <c r="AL25" i="1"/>
  <c r="AK25" i="1"/>
  <c r="AJ25" i="1"/>
  <c r="AI25" i="1"/>
  <c r="AH25" i="1"/>
  <c r="AD25" i="1"/>
  <c r="AC25" i="1"/>
  <c r="AB25" i="1"/>
  <c r="AA25" i="1"/>
  <c r="Z25" i="1"/>
  <c r="Y25" i="1"/>
  <c r="T25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F24" i="1"/>
  <c r="AE24" i="1"/>
  <c r="AD24" i="1"/>
  <c r="AC24" i="1"/>
  <c r="AB24" i="1"/>
  <c r="AA24" i="1"/>
  <c r="Z24" i="1"/>
  <c r="Y24" i="1"/>
  <c r="T24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I23" i="1"/>
  <c r="AH23" i="1"/>
  <c r="AG23" i="1"/>
  <c r="AE23" i="1"/>
  <c r="AD23" i="1"/>
  <c r="Z23" i="1"/>
  <c r="Y23" i="1"/>
  <c r="T23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T22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J21" i="1"/>
  <c r="BI21" i="1"/>
  <c r="BG21" i="1"/>
  <c r="BF21" i="1"/>
  <c r="AV21" i="1"/>
  <c r="AU21" i="1"/>
  <c r="AT21" i="1"/>
  <c r="AS21" i="1"/>
  <c r="AR21" i="1"/>
  <c r="AQ21" i="1"/>
  <c r="AP21" i="1"/>
  <c r="AK21" i="1"/>
  <c r="AI21" i="1"/>
  <c r="AH21" i="1"/>
  <c r="AG21" i="1"/>
  <c r="AF21" i="1"/>
  <c r="AC21" i="1"/>
  <c r="AB21" i="1"/>
  <c r="AA21" i="1"/>
  <c r="Y21" i="1"/>
  <c r="T21" i="1"/>
  <c r="BV20" i="1"/>
  <c r="BU20" i="1"/>
  <c r="BT20" i="1"/>
  <c r="BS20" i="1"/>
  <c r="BR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L20" i="1"/>
  <c r="AK20" i="1"/>
  <c r="AJ20" i="1"/>
  <c r="AI20" i="1"/>
  <c r="AH20" i="1"/>
  <c r="AG20" i="1"/>
  <c r="AF20" i="1"/>
  <c r="AC20" i="1"/>
  <c r="AB20" i="1"/>
  <c r="AA20" i="1"/>
  <c r="Z20" i="1"/>
  <c r="Y20" i="1"/>
  <c r="T20" i="1"/>
  <c r="BU19" i="1"/>
  <c r="BT19" i="1"/>
  <c r="BS19" i="1"/>
  <c r="BR19" i="1"/>
  <c r="BO19" i="1"/>
  <c r="BN19" i="1"/>
  <c r="BM19" i="1"/>
  <c r="BJ19" i="1"/>
  <c r="BI19" i="1"/>
  <c r="BH19" i="1"/>
  <c r="BG19" i="1"/>
  <c r="BF19" i="1"/>
  <c r="BE19" i="1"/>
  <c r="BD19" i="1"/>
  <c r="BB19" i="1"/>
  <c r="BA19" i="1"/>
  <c r="AZ19" i="1"/>
  <c r="AY19" i="1"/>
  <c r="AX19" i="1"/>
  <c r="AS19" i="1"/>
  <c r="AR19" i="1"/>
  <c r="AQ19" i="1"/>
  <c r="AL19" i="1"/>
  <c r="AK19" i="1"/>
  <c r="AJ19" i="1"/>
  <c r="AI19" i="1"/>
  <c r="AG19" i="1"/>
  <c r="AF19" i="1"/>
  <c r="AC19" i="1"/>
  <c r="AB19" i="1"/>
  <c r="Z19" i="1"/>
  <c r="Y19" i="1"/>
  <c r="T19" i="1"/>
  <c r="T18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AZ17" i="1"/>
  <c r="AY17" i="1"/>
  <c r="AX17" i="1"/>
  <c r="AV17" i="1"/>
  <c r="AU17" i="1"/>
  <c r="AT17" i="1"/>
  <c r="AP17" i="1"/>
  <c r="AO17" i="1"/>
  <c r="AN17" i="1"/>
  <c r="AM17" i="1"/>
  <c r="AL17" i="1"/>
  <c r="AJ17" i="1"/>
  <c r="AI17" i="1"/>
  <c r="AH17" i="1"/>
  <c r="T17" i="1"/>
  <c r="BU16" i="1"/>
  <c r="BT16" i="1"/>
  <c r="BS16" i="1"/>
  <c r="BR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Q16" i="1"/>
  <c r="AP16" i="1"/>
  <c r="AO16" i="1"/>
  <c r="AN16" i="1"/>
  <c r="AM16" i="1"/>
  <c r="AL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T16" i="1"/>
  <c r="BX15" i="1"/>
  <c r="BW15" i="1"/>
  <c r="BV15" i="1"/>
  <c r="BU15" i="1"/>
  <c r="BT15" i="1"/>
  <c r="BS15" i="1"/>
  <c r="BR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N15" i="1"/>
  <c r="AL15" i="1"/>
  <c r="AK15" i="1"/>
  <c r="AJ15" i="1"/>
  <c r="AI15" i="1"/>
  <c r="AG15" i="1"/>
  <c r="AF15" i="1"/>
  <c r="AE15" i="1"/>
  <c r="AC15" i="1"/>
  <c r="AB15" i="1"/>
  <c r="AA15" i="1"/>
  <c r="Y15" i="1"/>
  <c r="T15" i="1"/>
  <c r="X14" i="1"/>
  <c r="V14" i="1"/>
  <c r="T14" i="1"/>
  <c r="X13" i="1"/>
  <c r="V13" i="1"/>
  <c r="T13" i="1"/>
  <c r="X12" i="1"/>
  <c r="V12" i="1"/>
  <c r="T12" i="1"/>
  <c r="BX11" i="1"/>
  <c r="BW11" i="1"/>
  <c r="BV11" i="1"/>
  <c r="BU11" i="1"/>
  <c r="BT11" i="1"/>
  <c r="BS11" i="1"/>
  <c r="BR11" i="1"/>
  <c r="X11" i="1"/>
  <c r="V11" i="1"/>
  <c r="T11" i="1"/>
  <c r="X10" i="1"/>
  <c r="V10" i="1"/>
  <c r="T10" i="1"/>
  <c r="T9" i="1"/>
  <c r="T8" i="1"/>
  <c r="T6" i="1"/>
  <c r="T5" i="1"/>
  <c r="T4" i="1"/>
  <c r="T3" i="1"/>
  <c r="T2" i="1"/>
  <c r="BW237" i="1" l="1"/>
  <c r="BQ105" i="1"/>
  <c r="AV63" i="1"/>
  <c r="AY267" i="1"/>
  <c r="BL267" i="1"/>
  <c r="AX267" i="1"/>
  <c r="BA267" i="1"/>
  <c r="BO267" i="1"/>
  <c r="AG28" i="1"/>
  <c r="AG30" i="1" s="1"/>
  <c r="AV105" i="1"/>
  <c r="AO94" i="1"/>
  <c r="AY94" i="1"/>
  <c r="BH94" i="1"/>
  <c r="BI94" i="1"/>
  <c r="BC267" i="1"/>
  <c r="AF105" i="1"/>
  <c r="BU237" i="1"/>
  <c r="AG63" i="1"/>
  <c r="AZ94" i="1"/>
  <c r="AN94" i="1"/>
  <c r="BD94" i="1"/>
  <c r="BC28" i="1"/>
  <c r="AV50" i="1"/>
  <c r="BT94" i="1"/>
  <c r="AG105" i="1"/>
  <c r="BJ50" i="1"/>
  <c r="BK50" i="1"/>
  <c r="BV94" i="1"/>
  <c r="BA169" i="1"/>
  <c r="BV237" i="1"/>
  <c r="AZ267" i="1"/>
  <c r="BM267" i="1"/>
  <c r="AO283" i="1"/>
  <c r="BJ63" i="1"/>
  <c r="AV28" i="1"/>
  <c r="BQ28" i="1"/>
  <c r="BL50" i="1"/>
  <c r="BE94" i="1"/>
  <c r="BW94" i="1"/>
  <c r="BT214" i="1"/>
  <c r="BR214" i="1"/>
  <c r="BN267" i="1"/>
  <c r="BJ283" i="1"/>
  <c r="AV283" i="1"/>
  <c r="AT308" i="1"/>
  <c r="AU308" i="1"/>
  <c r="AS94" i="1"/>
  <c r="BC105" i="1"/>
  <c r="BJ105" i="1"/>
  <c r="BU214" i="1"/>
  <c r="BX214" i="1"/>
  <c r="BX237" i="1"/>
  <c r="BP267" i="1"/>
  <c r="BK267" i="1"/>
  <c r="AH283" i="1"/>
  <c r="AV308" i="1"/>
  <c r="AW94" i="1"/>
  <c r="BX94" i="1"/>
  <c r="BA94" i="1"/>
  <c r="BN50" i="1"/>
  <c r="BG94" i="1"/>
  <c r="AT94" i="1"/>
  <c r="BB94" i="1"/>
  <c r="BQ267" i="1"/>
  <c r="BB267" i="1"/>
  <c r="BJ267" i="1"/>
  <c r="AV267" i="1"/>
  <c r="AW267" i="1"/>
  <c r="AO105" i="1"/>
  <c r="BQ283" i="1"/>
  <c r="AV296" i="1"/>
  <c r="AW308" i="1"/>
  <c r="BR94" i="1"/>
  <c r="BW214" i="1"/>
  <c r="BV214" i="1"/>
  <c r="BS214" i="1"/>
  <c r="BC283" i="1"/>
  <c r="AV94" i="1"/>
  <c r="BM50" i="1"/>
  <c r="AQ94" i="1"/>
  <c r="AR94" i="1"/>
  <c r="BC94" i="1"/>
  <c r="BS94" i="1"/>
  <c r="AU94" i="1"/>
  <c r="BU94" i="1"/>
  <c r="AP94" i="1"/>
  <c r="AX94" i="1"/>
  <c r="BF94" i="1"/>
  <c r="BJ94" i="1"/>
  <c r="BT237" i="1"/>
  <c r="BJ296" i="1"/>
  <c r="E140" i="1" l="1"/>
  <c r="J140" i="1" s="1"/>
  <c r="E141" i="1"/>
  <c r="H141" i="1" s="1"/>
  <c r="E142" i="1"/>
  <c r="F142" i="1" s="1"/>
  <c r="E143" i="1"/>
  <c r="F143" i="1" s="1"/>
  <c r="E144" i="1"/>
  <c r="H144" i="1" s="1"/>
  <c r="E145" i="1"/>
  <c r="F145" i="1" s="1"/>
  <c r="E146" i="1"/>
  <c r="F146" i="1" s="1"/>
  <c r="E147" i="1"/>
  <c r="H147" i="1" s="1"/>
  <c r="E148" i="1"/>
  <c r="H148" i="1" s="1"/>
  <c r="E149" i="1"/>
  <c r="F149" i="1" s="1"/>
  <c r="E150" i="1"/>
  <c r="H150" i="1" s="1"/>
  <c r="E151" i="1"/>
  <c r="F151" i="1" s="1"/>
  <c r="E152" i="1"/>
  <c r="H152" i="1" s="1"/>
  <c r="E153" i="1"/>
  <c r="F153" i="1" s="1"/>
  <c r="E154" i="1"/>
  <c r="J154" i="1" s="1"/>
  <c r="E155" i="1"/>
  <c r="F155" i="1" s="1"/>
  <c r="E156" i="1"/>
  <c r="H156" i="1" s="1"/>
  <c r="E157" i="1"/>
  <c r="F157" i="1" s="1"/>
  <c r="E158" i="1"/>
  <c r="J158" i="1" s="1"/>
  <c r="E159" i="1"/>
  <c r="F159" i="1" s="1"/>
  <c r="E160" i="1"/>
  <c r="H160" i="1" s="1"/>
  <c r="E161" i="1"/>
  <c r="F161" i="1" s="1"/>
  <c r="E162" i="1"/>
  <c r="F162" i="1" s="1"/>
  <c r="E163" i="1"/>
  <c r="H163" i="1" s="1"/>
  <c r="E164" i="1"/>
  <c r="F164" i="1" s="1"/>
  <c r="E165" i="1"/>
  <c r="H165" i="1" s="1"/>
  <c r="E166" i="1"/>
  <c r="F166" i="1" s="1"/>
  <c r="E167" i="1"/>
  <c r="H167" i="1" s="1"/>
  <c r="E168" i="1"/>
  <c r="F168" i="1" s="1"/>
  <c r="E169" i="1"/>
  <c r="H169" i="1" s="1"/>
  <c r="E170" i="1"/>
  <c r="F170" i="1" s="1"/>
  <c r="E171" i="1"/>
  <c r="H171" i="1" s="1"/>
  <c r="E172" i="1"/>
  <c r="F172" i="1" s="1"/>
  <c r="F158" i="1" l="1"/>
  <c r="I158" i="1" s="1"/>
  <c r="H159" i="1"/>
  <c r="F167" i="1"/>
  <c r="I167" i="1" s="1"/>
  <c r="F171" i="1"/>
  <c r="K171" i="1" s="1"/>
  <c r="F169" i="1"/>
  <c r="I169" i="1" s="1"/>
  <c r="J159" i="1"/>
  <c r="F148" i="1"/>
  <c r="K148" i="1" s="1"/>
  <c r="J151" i="1"/>
  <c r="F147" i="1"/>
  <c r="I147" i="1" s="1"/>
  <c r="F160" i="1"/>
  <c r="K160" i="1" s="1"/>
  <c r="F156" i="1"/>
  <c r="I156" i="1" s="1"/>
  <c r="F165" i="1"/>
  <c r="H151" i="1"/>
  <c r="H140" i="1"/>
  <c r="H154" i="1"/>
  <c r="F154" i="1"/>
  <c r="I154" i="1" s="1"/>
  <c r="J165" i="1"/>
  <c r="I162" i="1"/>
  <c r="K162" i="1"/>
  <c r="J162" i="1"/>
  <c r="J170" i="1"/>
  <c r="J166" i="1"/>
  <c r="H162" i="1"/>
  <c r="H170" i="1"/>
  <c r="H166" i="1"/>
  <c r="F163" i="1"/>
  <c r="K163" i="1" s="1"/>
  <c r="H158" i="1"/>
  <c r="J147" i="1"/>
  <c r="H143" i="1"/>
  <c r="F144" i="1"/>
  <c r="I144" i="1" s="1"/>
  <c r="F141" i="1"/>
  <c r="K141" i="1" s="1"/>
  <c r="J143" i="1"/>
  <c r="J169" i="1"/>
  <c r="J155" i="1"/>
  <c r="H155" i="1"/>
  <c r="F152" i="1"/>
  <c r="I152" i="1" s="1"/>
  <c r="F150" i="1"/>
  <c r="F140" i="1"/>
  <c r="J150" i="1"/>
  <c r="I142" i="1"/>
  <c r="K142" i="1"/>
  <c r="I157" i="1"/>
  <c r="K157" i="1"/>
  <c r="K170" i="1"/>
  <c r="I170" i="1"/>
  <c r="I146" i="1"/>
  <c r="K146" i="1"/>
  <c r="K143" i="1"/>
  <c r="I143" i="1"/>
  <c r="K151" i="1"/>
  <c r="I151" i="1"/>
  <c r="I164" i="1"/>
  <c r="K164" i="1"/>
  <c r="K159" i="1"/>
  <c r="I159" i="1"/>
  <c r="K172" i="1"/>
  <c r="I172" i="1"/>
  <c r="K166" i="1"/>
  <c r="I166" i="1"/>
  <c r="I145" i="1"/>
  <c r="K145" i="1"/>
  <c r="I161" i="1"/>
  <c r="K161" i="1"/>
  <c r="K155" i="1"/>
  <c r="I155" i="1"/>
  <c r="I168" i="1"/>
  <c r="K168" i="1"/>
  <c r="I153" i="1"/>
  <c r="K153" i="1"/>
  <c r="I149" i="1"/>
  <c r="K149" i="1"/>
  <c r="J171" i="1"/>
  <c r="J167" i="1"/>
  <c r="J160" i="1"/>
  <c r="J152" i="1"/>
  <c r="J163" i="1"/>
  <c r="J156" i="1"/>
  <c r="J148" i="1"/>
  <c r="J144" i="1"/>
  <c r="J141" i="1"/>
  <c r="J172" i="1"/>
  <c r="J168" i="1"/>
  <c r="J164" i="1"/>
  <c r="J161" i="1"/>
  <c r="J157" i="1"/>
  <c r="J153" i="1"/>
  <c r="J149" i="1"/>
  <c r="J146" i="1"/>
  <c r="J145" i="1"/>
  <c r="J142" i="1"/>
  <c r="H172" i="1"/>
  <c r="H168" i="1"/>
  <c r="H146" i="1"/>
  <c r="H164" i="1"/>
  <c r="H161" i="1"/>
  <c r="H157" i="1"/>
  <c r="H153" i="1"/>
  <c r="H149" i="1"/>
  <c r="H145" i="1"/>
  <c r="H142" i="1"/>
  <c r="E253" i="1"/>
  <c r="F253" i="1" s="1"/>
  <c r="E254" i="1"/>
  <c r="H254" i="1" s="1"/>
  <c r="E255" i="1"/>
  <c r="J255" i="1" s="1"/>
  <c r="E256" i="1"/>
  <c r="F256" i="1" s="1"/>
  <c r="E257" i="1"/>
  <c r="F257" i="1" s="1"/>
  <c r="K154" i="1" l="1"/>
  <c r="K158" i="1"/>
  <c r="I171" i="1"/>
  <c r="K144" i="1"/>
  <c r="I148" i="1"/>
  <c r="K147" i="1"/>
  <c r="K167" i="1"/>
  <c r="I141" i="1"/>
  <c r="K169" i="1"/>
  <c r="I160" i="1"/>
  <c r="I163" i="1"/>
  <c r="K152" i="1"/>
  <c r="K156" i="1"/>
  <c r="I165" i="1"/>
  <c r="K165" i="1"/>
  <c r="I140" i="1"/>
  <c r="K140" i="1"/>
  <c r="I150" i="1"/>
  <c r="K150" i="1"/>
  <c r="J256" i="1"/>
  <c r="H256" i="1"/>
  <c r="H255" i="1"/>
  <c r="F254" i="1"/>
  <c r="K254" i="1" s="1"/>
  <c r="H257" i="1"/>
  <c r="I256" i="1"/>
  <c r="K256" i="1"/>
  <c r="F255" i="1"/>
  <c r="J253" i="1"/>
  <c r="H253" i="1"/>
  <c r="J257" i="1"/>
  <c r="I253" i="1"/>
  <c r="K253" i="1"/>
  <c r="I257" i="1"/>
  <c r="K257" i="1"/>
  <c r="J254" i="1"/>
  <c r="I254" i="1" l="1"/>
  <c r="K255" i="1"/>
  <c r="I255" i="1"/>
  <c r="F4" i="4" l="1"/>
  <c r="AQ24" i="4" l="1"/>
  <c r="AQ29" i="4" s="1"/>
  <c r="G24" i="4"/>
  <c r="G29" i="4" s="1"/>
  <c r="R24" i="4"/>
  <c r="R29" i="4" s="1"/>
  <c r="AC24" i="4"/>
  <c r="AC29" i="4" s="1"/>
  <c r="AY24" i="4"/>
  <c r="AY29" i="4" s="1"/>
  <c r="AD24" i="4"/>
  <c r="AD29" i="4" s="1"/>
  <c r="K24" i="4"/>
  <c r="K29" i="4" s="1"/>
  <c r="AO24" i="4"/>
  <c r="AO29" i="4" s="1"/>
  <c r="AI24" i="4"/>
  <c r="AI29" i="4" s="1"/>
  <c r="N24" i="4"/>
  <c r="N29" i="4" s="1"/>
  <c r="Y24" i="4"/>
  <c r="Y29" i="4" s="1"/>
  <c r="AZ24" i="4"/>
  <c r="AZ29" i="4" s="1"/>
  <c r="AJ24" i="4"/>
  <c r="AJ29" i="4" s="1"/>
  <c r="O24" i="4"/>
  <c r="O29" i="4" s="1"/>
  <c r="Z24" i="4"/>
  <c r="Z29" i="4" s="1"/>
  <c r="AR24" i="4"/>
  <c r="AR29" i="4" s="1"/>
  <c r="BA24" i="4"/>
  <c r="BA29" i="4" s="1"/>
  <c r="H24" i="4"/>
  <c r="H29" i="4" s="1"/>
  <c r="U24" i="4"/>
  <c r="U29" i="4" s="1"/>
  <c r="AK24" i="4"/>
  <c r="AK29" i="4" s="1"/>
  <c r="AS24" i="4"/>
  <c r="AS29" i="4" s="1"/>
  <c r="P24" i="4"/>
  <c r="P29" i="4" s="1"/>
  <c r="AA24" i="4"/>
  <c r="AA29" i="4" s="1"/>
  <c r="AT24" i="4"/>
  <c r="AT29" i="4" s="1"/>
  <c r="BB24" i="4"/>
  <c r="BB29" i="4" s="1"/>
  <c r="L24" i="4"/>
  <c r="L29" i="4" s="1"/>
  <c r="V24" i="4"/>
  <c r="V29" i="4" s="1"/>
  <c r="AL24" i="4"/>
  <c r="AL29" i="4" s="1"/>
  <c r="X24" i="4"/>
  <c r="X29" i="4" s="1"/>
  <c r="AF24" i="4"/>
  <c r="AF29" i="4" s="1"/>
  <c r="AN24" i="4"/>
  <c r="AN29" i="4" s="1"/>
  <c r="AV24" i="4"/>
  <c r="AV29" i="4" s="1"/>
  <c r="BD24" i="4"/>
  <c r="BD29" i="4" s="1"/>
  <c r="Q24" i="4"/>
  <c r="Q29" i="4" s="1"/>
  <c r="AB24" i="4"/>
  <c r="AB29" i="4" s="1"/>
  <c r="AU24" i="4"/>
  <c r="AU29" i="4" s="1"/>
  <c r="BC24" i="4"/>
  <c r="BC29" i="4" s="1"/>
  <c r="M24" i="4"/>
  <c r="M29" i="4" s="1"/>
  <c r="W24" i="4"/>
  <c r="W29" i="4" s="1"/>
  <c r="AE24" i="4"/>
  <c r="AE29" i="4" s="1"/>
  <c r="AM24" i="4"/>
  <c r="AM29" i="4" s="1"/>
  <c r="I24" i="4"/>
  <c r="I29" i="4" s="1"/>
  <c r="S24" i="4"/>
  <c r="S29" i="4" s="1"/>
  <c r="AW24" i="4"/>
  <c r="AW29" i="4" s="1"/>
  <c r="BE24" i="4"/>
  <c r="BE29" i="4" s="1"/>
  <c r="AG24" i="4"/>
  <c r="AG29" i="4" s="1"/>
  <c r="J24" i="4"/>
  <c r="J29" i="4" s="1"/>
  <c r="T24" i="4"/>
  <c r="T29" i="4" s="1"/>
  <c r="AX24" i="4"/>
  <c r="AX29" i="4" s="1"/>
  <c r="BF24" i="4"/>
  <c r="BF29" i="4" s="1"/>
  <c r="AH24" i="4"/>
  <c r="AH29" i="4" s="1"/>
  <c r="AP24" i="4"/>
  <c r="AP29" i="4" s="1"/>
  <c r="E294" i="1" l="1"/>
  <c r="J294" i="1" s="1"/>
  <c r="E295" i="1"/>
  <c r="F295" i="1" s="1"/>
  <c r="E296" i="1"/>
  <c r="F296" i="1" s="1"/>
  <c r="E297" i="1"/>
  <c r="F297" i="1" s="1"/>
  <c r="E298" i="1"/>
  <c r="F298" i="1" s="1"/>
  <c r="E299" i="1"/>
  <c r="F299" i="1" s="1"/>
  <c r="I299" i="1" s="1"/>
  <c r="E292" i="1"/>
  <c r="J292" i="1" s="1"/>
  <c r="E293" i="1"/>
  <c r="J293" i="1" s="1"/>
  <c r="E279" i="1"/>
  <c r="F279" i="1" s="1"/>
  <c r="E280" i="1"/>
  <c r="H280" i="1" s="1"/>
  <c r="E281" i="1"/>
  <c r="F281" i="1" s="1"/>
  <c r="K281" i="1" s="1"/>
  <c r="E282" i="1"/>
  <c r="F282" i="1" s="1"/>
  <c r="E283" i="1"/>
  <c r="H283" i="1" s="1"/>
  <c r="E284" i="1"/>
  <c r="F284" i="1" s="1"/>
  <c r="E285" i="1"/>
  <c r="F285" i="1" s="1"/>
  <c r="E286" i="1"/>
  <c r="H286" i="1" s="1"/>
  <c r="E258" i="1"/>
  <c r="J258" i="1" s="1"/>
  <c r="E259" i="1"/>
  <c r="F259" i="1" s="1"/>
  <c r="E260" i="1"/>
  <c r="J260" i="1" s="1"/>
  <c r="E261" i="1"/>
  <c r="F261" i="1" s="1"/>
  <c r="E262" i="1"/>
  <c r="F262" i="1" s="1"/>
  <c r="E263" i="1"/>
  <c r="J263" i="1" s="1"/>
  <c r="E264" i="1"/>
  <c r="F264" i="1" s="1"/>
  <c r="E265" i="1"/>
  <c r="F265" i="1" s="1"/>
  <c r="E266" i="1"/>
  <c r="H266" i="1" s="1"/>
  <c r="E267" i="1"/>
  <c r="F267" i="1" s="1"/>
  <c r="E268" i="1"/>
  <c r="H268" i="1" s="1"/>
  <c r="E269" i="1"/>
  <c r="J269" i="1" s="1"/>
  <c r="E270" i="1"/>
  <c r="F270" i="1" s="1"/>
  <c r="E271" i="1"/>
  <c r="H271" i="1" s="1"/>
  <c r="E252" i="1"/>
  <c r="F252" i="1" s="1"/>
  <c r="E232" i="1"/>
  <c r="F232" i="1" s="1"/>
  <c r="E233" i="1"/>
  <c r="F233" i="1" s="1"/>
  <c r="E234" i="1"/>
  <c r="F234" i="1" s="1"/>
  <c r="E235" i="1"/>
  <c r="H235" i="1" s="1"/>
  <c r="E236" i="1"/>
  <c r="J236" i="1" s="1"/>
  <c r="E237" i="1"/>
  <c r="F237" i="1" s="1"/>
  <c r="E238" i="1"/>
  <c r="F238" i="1" s="1"/>
  <c r="E239" i="1"/>
  <c r="H239" i="1" s="1"/>
  <c r="E240" i="1"/>
  <c r="J240" i="1" s="1"/>
  <c r="E223" i="1"/>
  <c r="F223" i="1" s="1"/>
  <c r="E224" i="1"/>
  <c r="H224" i="1" s="1"/>
  <c r="E225" i="1"/>
  <c r="J225" i="1" s="1"/>
  <c r="E226" i="1"/>
  <c r="F226" i="1" s="1"/>
  <c r="E227" i="1"/>
  <c r="F227" i="1" s="1"/>
  <c r="E228" i="1"/>
  <c r="H228" i="1" s="1"/>
  <c r="E203" i="1"/>
  <c r="H203" i="1" s="1"/>
  <c r="E204" i="1"/>
  <c r="J204" i="1" s="1"/>
  <c r="E205" i="1"/>
  <c r="H205" i="1" s="1"/>
  <c r="E206" i="1"/>
  <c r="F206" i="1" s="1"/>
  <c r="E207" i="1"/>
  <c r="H207" i="1" s="1"/>
  <c r="E208" i="1"/>
  <c r="J208" i="1" s="1"/>
  <c r="E209" i="1"/>
  <c r="F209" i="1" s="1"/>
  <c r="E210" i="1"/>
  <c r="H210" i="1" s="1"/>
  <c r="E211" i="1"/>
  <c r="J211" i="1" s="1"/>
  <c r="E214" i="1"/>
  <c r="H214" i="1" s="1"/>
  <c r="E215" i="1"/>
  <c r="J215" i="1" s="1"/>
  <c r="E216" i="1"/>
  <c r="F216" i="1" s="1"/>
  <c r="E217" i="1"/>
  <c r="H217" i="1" s="1"/>
  <c r="E185" i="1"/>
  <c r="J185" i="1" s="1"/>
  <c r="E186" i="1"/>
  <c r="J186" i="1" s="1"/>
  <c r="E187" i="1"/>
  <c r="H187" i="1" s="1"/>
  <c r="E188" i="1"/>
  <c r="F188" i="1" s="1"/>
  <c r="E189" i="1"/>
  <c r="F189" i="1" s="1"/>
  <c r="E190" i="1"/>
  <c r="J190" i="1" s="1"/>
  <c r="E191" i="1"/>
  <c r="H191" i="1" s="1"/>
  <c r="E192" i="1"/>
  <c r="F192" i="1" s="1"/>
  <c r="E193" i="1"/>
  <c r="H193" i="1" s="1"/>
  <c r="E194" i="1"/>
  <c r="F194" i="1" s="1"/>
  <c r="E195" i="1"/>
  <c r="H195" i="1" s="1"/>
  <c r="E130" i="1"/>
  <c r="F130" i="1" s="1"/>
  <c r="E131" i="1"/>
  <c r="H131" i="1" s="1"/>
  <c r="E132" i="1"/>
  <c r="J132" i="1" s="1"/>
  <c r="E133" i="1"/>
  <c r="F133" i="1" s="1"/>
  <c r="E128" i="1"/>
  <c r="F128" i="1" s="1"/>
  <c r="E120" i="1"/>
  <c r="F120" i="1" s="1"/>
  <c r="E121" i="1"/>
  <c r="H121" i="1" s="1"/>
  <c r="E122" i="1"/>
  <c r="F122" i="1" s="1"/>
  <c r="E116" i="1"/>
  <c r="F116" i="1" s="1"/>
  <c r="E117" i="1"/>
  <c r="F117" i="1" s="1"/>
  <c r="K117" i="1" s="1"/>
  <c r="E118" i="1"/>
  <c r="J118" i="1" s="1"/>
  <c r="E94" i="1"/>
  <c r="F94" i="1" s="1"/>
  <c r="E95" i="1"/>
  <c r="J95" i="1" s="1"/>
  <c r="E96" i="1"/>
  <c r="J96" i="1" s="1"/>
  <c r="E97" i="1"/>
  <c r="F97" i="1" s="1"/>
  <c r="E89" i="1"/>
  <c r="F89" i="1" s="1"/>
  <c r="E90" i="1"/>
  <c r="J90" i="1" s="1"/>
  <c r="E91" i="1"/>
  <c r="F91" i="1" s="1"/>
  <c r="I91" i="1" s="1"/>
  <c r="E62" i="1"/>
  <c r="H62" i="1" s="1"/>
  <c r="E63" i="1"/>
  <c r="F63" i="1" s="1"/>
  <c r="E64" i="1"/>
  <c r="F64" i="1" s="1"/>
  <c r="E65" i="1"/>
  <c r="F65" i="1" s="1"/>
  <c r="E66" i="1"/>
  <c r="H66" i="1" s="1"/>
  <c r="E45" i="1"/>
  <c r="F45" i="1" s="1"/>
  <c r="E46" i="1"/>
  <c r="H46" i="1" s="1"/>
  <c r="E47" i="1"/>
  <c r="J47" i="1" s="1"/>
  <c r="E48" i="1"/>
  <c r="F48" i="1" s="1"/>
  <c r="E49" i="1"/>
  <c r="F49" i="1" s="1"/>
  <c r="E50" i="1"/>
  <c r="H50" i="1" s="1"/>
  <c r="E51" i="1"/>
  <c r="J51" i="1" s="1"/>
  <c r="E52" i="1"/>
  <c r="F52" i="1" s="1"/>
  <c r="E53" i="1"/>
  <c r="F53" i="1" s="1"/>
  <c r="E28" i="1"/>
  <c r="H28" i="1" s="1"/>
  <c r="E29" i="1"/>
  <c r="J29" i="1" s="1"/>
  <c r="E30" i="1"/>
  <c r="F30" i="1" s="1"/>
  <c r="E31" i="1"/>
  <c r="F31" i="1" s="1"/>
  <c r="E26" i="1"/>
  <c r="F26" i="1" s="1"/>
  <c r="E11" i="1"/>
  <c r="J11" i="1" s="1"/>
  <c r="E12" i="1"/>
  <c r="J12" i="1" s="1"/>
  <c r="E13" i="1"/>
  <c r="F13" i="1" s="1"/>
  <c r="E14" i="1"/>
  <c r="F14" i="1" s="1"/>
  <c r="E8" i="1"/>
  <c r="F8" i="1" s="1"/>
  <c r="E9" i="1"/>
  <c r="F9" i="1" s="1"/>
  <c r="F271" i="1" l="1"/>
  <c r="K271" i="1" s="1"/>
  <c r="F235" i="1"/>
  <c r="I235" i="1" s="1"/>
  <c r="H296" i="1"/>
  <c r="F294" i="1"/>
  <c r="I294" i="1" s="1"/>
  <c r="H282" i="1"/>
  <c r="J281" i="1"/>
  <c r="H284" i="1"/>
  <c r="J296" i="1"/>
  <c r="H260" i="1"/>
  <c r="J284" i="1"/>
  <c r="H292" i="1"/>
  <c r="F292" i="1"/>
  <c r="I292" i="1" s="1"/>
  <c r="H281" i="1"/>
  <c r="F283" i="1"/>
  <c r="K283" i="1" s="1"/>
  <c r="H240" i="1"/>
  <c r="J267" i="1"/>
  <c r="H293" i="1"/>
  <c r="J299" i="1"/>
  <c r="H267" i="1"/>
  <c r="H258" i="1"/>
  <c r="F293" i="1"/>
  <c r="I293" i="1" s="1"/>
  <c r="H299" i="1"/>
  <c r="H294" i="1"/>
  <c r="I295" i="1"/>
  <c r="K295" i="1"/>
  <c r="K296" i="1"/>
  <c r="I296" i="1"/>
  <c r="I298" i="1"/>
  <c r="K298" i="1"/>
  <c r="I297" i="1"/>
  <c r="K297" i="1"/>
  <c r="J297" i="1"/>
  <c r="J295" i="1"/>
  <c r="J298" i="1"/>
  <c r="H297" i="1"/>
  <c r="H295" i="1"/>
  <c r="K299" i="1"/>
  <c r="H298" i="1"/>
  <c r="H270" i="1"/>
  <c r="H262" i="1"/>
  <c r="J283" i="1"/>
  <c r="J282" i="1"/>
  <c r="F280" i="1"/>
  <c r="I280" i="1" s="1"/>
  <c r="F266" i="1"/>
  <c r="I266" i="1" s="1"/>
  <c r="F240" i="1"/>
  <c r="K240" i="1" s="1"/>
  <c r="F268" i="1"/>
  <c r="I268" i="1" s="1"/>
  <c r="F286" i="1"/>
  <c r="I286" i="1" s="1"/>
  <c r="J264" i="1"/>
  <c r="F260" i="1"/>
  <c r="K260" i="1" s="1"/>
  <c r="F258" i="1"/>
  <c r="I281" i="1"/>
  <c r="H13" i="1"/>
  <c r="I284" i="1"/>
  <c r="K284" i="1"/>
  <c r="K282" i="1"/>
  <c r="I282" i="1"/>
  <c r="I279" i="1"/>
  <c r="K279" i="1"/>
  <c r="I285" i="1"/>
  <c r="K285" i="1"/>
  <c r="J285" i="1"/>
  <c r="J279" i="1"/>
  <c r="J286" i="1"/>
  <c r="H285" i="1"/>
  <c r="J280" i="1"/>
  <c r="H279" i="1"/>
  <c r="F211" i="1"/>
  <c r="K211" i="1" s="1"/>
  <c r="H226" i="1"/>
  <c r="J270" i="1"/>
  <c r="H264" i="1"/>
  <c r="J262" i="1"/>
  <c r="H263" i="1"/>
  <c r="J261" i="1"/>
  <c r="F228" i="1"/>
  <c r="I228" i="1" s="1"/>
  <c r="H269" i="1"/>
  <c r="J265" i="1"/>
  <c r="F263" i="1"/>
  <c r="J237" i="1"/>
  <c r="F269" i="1"/>
  <c r="H265" i="1"/>
  <c r="H237" i="1"/>
  <c r="J259" i="1"/>
  <c r="K270" i="1"/>
  <c r="I270" i="1"/>
  <c r="I262" i="1"/>
  <c r="K262" i="1"/>
  <c r="I267" i="1"/>
  <c r="K267" i="1"/>
  <c r="K259" i="1"/>
  <c r="I259" i="1"/>
  <c r="I264" i="1"/>
  <c r="K264" i="1"/>
  <c r="I261" i="1"/>
  <c r="K261" i="1"/>
  <c r="I265" i="1"/>
  <c r="K265" i="1"/>
  <c r="H261" i="1"/>
  <c r="H259" i="1"/>
  <c r="J268" i="1"/>
  <c r="J266" i="1"/>
  <c r="H225" i="1"/>
  <c r="J223" i="1"/>
  <c r="H238" i="1"/>
  <c r="J234" i="1"/>
  <c r="F225" i="1"/>
  <c r="K225" i="1" s="1"/>
  <c r="H234" i="1"/>
  <c r="J216" i="1"/>
  <c r="F239" i="1"/>
  <c r="I239" i="1" s="1"/>
  <c r="J238" i="1"/>
  <c r="J232" i="1"/>
  <c r="H192" i="1"/>
  <c r="J227" i="1"/>
  <c r="J271" i="1"/>
  <c r="H236" i="1"/>
  <c r="J233" i="1"/>
  <c r="H216" i="1"/>
  <c r="F204" i="1"/>
  <c r="K204" i="1" s="1"/>
  <c r="J226" i="1"/>
  <c r="F224" i="1"/>
  <c r="I224" i="1" s="1"/>
  <c r="F236" i="1"/>
  <c r="K236" i="1" s="1"/>
  <c r="H233" i="1"/>
  <c r="H185" i="1"/>
  <c r="J252" i="1"/>
  <c r="F185" i="1"/>
  <c r="I185" i="1" s="1"/>
  <c r="H252" i="1"/>
  <c r="F217" i="1"/>
  <c r="I217" i="1" s="1"/>
  <c r="J206" i="1"/>
  <c r="I252" i="1"/>
  <c r="K252" i="1"/>
  <c r="I233" i="1"/>
  <c r="K233" i="1"/>
  <c r="I238" i="1"/>
  <c r="K238" i="1"/>
  <c r="I237" i="1"/>
  <c r="K237" i="1"/>
  <c r="K234" i="1"/>
  <c r="I234" i="1"/>
  <c r="I232" i="1"/>
  <c r="K232" i="1"/>
  <c r="J239" i="1"/>
  <c r="J235" i="1"/>
  <c r="H232" i="1"/>
  <c r="K227" i="1"/>
  <c r="I227" i="1"/>
  <c r="I226" i="1"/>
  <c r="K226" i="1"/>
  <c r="I223" i="1"/>
  <c r="K223" i="1"/>
  <c r="J228" i="1"/>
  <c r="H227" i="1"/>
  <c r="J224" i="1"/>
  <c r="H223" i="1"/>
  <c r="J189" i="1"/>
  <c r="F207" i="1"/>
  <c r="I207" i="1" s="1"/>
  <c r="F205" i="1"/>
  <c r="J188" i="1"/>
  <c r="F210" i="1"/>
  <c r="I210" i="1" s="1"/>
  <c r="F203" i="1"/>
  <c r="I203" i="1" s="1"/>
  <c r="F215" i="1"/>
  <c r="K215" i="1" s="1"/>
  <c r="J205" i="1"/>
  <c r="J209" i="1"/>
  <c r="F208" i="1"/>
  <c r="K208" i="1" s="1"/>
  <c r="J217" i="1"/>
  <c r="F214" i="1"/>
  <c r="I214" i="1" s="1"/>
  <c r="I216" i="1"/>
  <c r="K216" i="1"/>
  <c r="K206" i="1"/>
  <c r="I206" i="1"/>
  <c r="I209" i="1"/>
  <c r="K209" i="1"/>
  <c r="H215" i="1"/>
  <c r="H211" i="1"/>
  <c r="H208" i="1"/>
  <c r="H204" i="1"/>
  <c r="J214" i="1"/>
  <c r="J210" i="1"/>
  <c r="H209" i="1"/>
  <c r="J207" i="1"/>
  <c r="H206" i="1"/>
  <c r="J203" i="1"/>
  <c r="H188" i="1"/>
  <c r="H190" i="1"/>
  <c r="J63" i="1"/>
  <c r="J194" i="1"/>
  <c r="F190" i="1"/>
  <c r="I190" i="1" s="1"/>
  <c r="H186" i="1"/>
  <c r="F186" i="1"/>
  <c r="I186" i="1" s="1"/>
  <c r="J192" i="1"/>
  <c r="K192" i="1"/>
  <c r="I192" i="1"/>
  <c r="K188" i="1"/>
  <c r="I188" i="1"/>
  <c r="I194" i="1"/>
  <c r="K194" i="1"/>
  <c r="I189" i="1"/>
  <c r="K189" i="1"/>
  <c r="F195" i="1"/>
  <c r="F193" i="1"/>
  <c r="F191" i="1"/>
  <c r="F187" i="1"/>
  <c r="H194" i="1"/>
  <c r="H189" i="1"/>
  <c r="J195" i="1"/>
  <c r="J193" i="1"/>
  <c r="J191" i="1"/>
  <c r="J187" i="1"/>
  <c r="J13" i="1"/>
  <c r="J97" i="1"/>
  <c r="F12" i="1"/>
  <c r="K12" i="1" s="1"/>
  <c r="J131" i="1"/>
  <c r="F131" i="1"/>
  <c r="I131" i="1" s="1"/>
  <c r="F121" i="1"/>
  <c r="I121" i="1" s="1"/>
  <c r="H132" i="1"/>
  <c r="F132" i="1"/>
  <c r="H97" i="1"/>
  <c r="H90" i="1"/>
  <c r="I130" i="1"/>
  <c r="K130" i="1"/>
  <c r="K133" i="1"/>
  <c r="I133" i="1"/>
  <c r="J133" i="1"/>
  <c r="H133" i="1"/>
  <c r="J130" i="1"/>
  <c r="H130" i="1"/>
  <c r="I128" i="1"/>
  <c r="K128" i="1"/>
  <c r="J128" i="1"/>
  <c r="H128" i="1"/>
  <c r="K122" i="1"/>
  <c r="I122" i="1"/>
  <c r="H118" i="1"/>
  <c r="H8" i="1"/>
  <c r="F95" i="1"/>
  <c r="I95" i="1" s="1"/>
  <c r="F118" i="1"/>
  <c r="I118" i="1" s="1"/>
  <c r="J117" i="1"/>
  <c r="J122" i="1"/>
  <c r="J94" i="1"/>
  <c r="H117" i="1"/>
  <c r="H122" i="1"/>
  <c r="I120" i="1"/>
  <c r="K120" i="1"/>
  <c r="J120" i="1"/>
  <c r="J121" i="1"/>
  <c r="H120" i="1"/>
  <c r="I116" i="1"/>
  <c r="K116" i="1"/>
  <c r="I117" i="1"/>
  <c r="J116" i="1"/>
  <c r="H116" i="1"/>
  <c r="J8" i="1"/>
  <c r="H12" i="1"/>
  <c r="F51" i="1"/>
  <c r="K51" i="1" s="1"/>
  <c r="J91" i="1"/>
  <c r="F90" i="1"/>
  <c r="I90" i="1" s="1"/>
  <c r="H95" i="1"/>
  <c r="H91" i="1"/>
  <c r="F50" i="1"/>
  <c r="K50" i="1" s="1"/>
  <c r="J64" i="1"/>
  <c r="J48" i="1"/>
  <c r="J52" i="1"/>
  <c r="F96" i="1"/>
  <c r="K96" i="1" s="1"/>
  <c r="I94" i="1"/>
  <c r="K94" i="1"/>
  <c r="I97" i="1"/>
  <c r="K97" i="1"/>
  <c r="H96" i="1"/>
  <c r="H94" i="1"/>
  <c r="I89" i="1"/>
  <c r="K89" i="1"/>
  <c r="J89" i="1"/>
  <c r="K91" i="1"/>
  <c r="H89" i="1"/>
  <c r="H63" i="1"/>
  <c r="F28" i="1"/>
  <c r="I28" i="1" s="1"/>
  <c r="H49" i="1"/>
  <c r="F66" i="1"/>
  <c r="I66" i="1" s="1"/>
  <c r="F62" i="1"/>
  <c r="I62" i="1" s="1"/>
  <c r="K64" i="1"/>
  <c r="I64" i="1"/>
  <c r="I65" i="1"/>
  <c r="K65" i="1"/>
  <c r="K63" i="1"/>
  <c r="I63" i="1"/>
  <c r="J65" i="1"/>
  <c r="H64" i="1"/>
  <c r="J66" i="1"/>
  <c r="H65" i="1"/>
  <c r="J62" i="1"/>
  <c r="I52" i="1"/>
  <c r="K52" i="1"/>
  <c r="H47" i="1"/>
  <c r="J30" i="1"/>
  <c r="J53" i="1"/>
  <c r="H51" i="1"/>
  <c r="F47" i="1"/>
  <c r="H11" i="1"/>
  <c r="J49" i="1"/>
  <c r="F46" i="1"/>
  <c r="I46" i="1" s="1"/>
  <c r="H52" i="1"/>
  <c r="H48" i="1"/>
  <c r="J45" i="1"/>
  <c r="K48" i="1"/>
  <c r="I48" i="1"/>
  <c r="I53" i="1"/>
  <c r="K53" i="1"/>
  <c r="I45" i="1"/>
  <c r="K45" i="1"/>
  <c r="I49" i="1"/>
  <c r="K49" i="1"/>
  <c r="H53" i="1"/>
  <c r="J50" i="1"/>
  <c r="J46" i="1"/>
  <c r="H45" i="1"/>
  <c r="K13" i="1"/>
  <c r="I13" i="1"/>
  <c r="K8" i="1"/>
  <c r="I8" i="1"/>
  <c r="K26" i="1"/>
  <c r="I26" i="1"/>
  <c r="F11" i="1"/>
  <c r="I11" i="1" s="1"/>
  <c r="J26" i="1"/>
  <c r="H30" i="1"/>
  <c r="H26" i="1"/>
  <c r="H29" i="1"/>
  <c r="F29" i="1"/>
  <c r="J31" i="1"/>
  <c r="K31" i="1"/>
  <c r="I31" i="1"/>
  <c r="K30" i="1"/>
  <c r="I30" i="1"/>
  <c r="H31" i="1"/>
  <c r="J28" i="1"/>
  <c r="I14" i="1"/>
  <c r="K14" i="1"/>
  <c r="J14" i="1"/>
  <c r="H14" i="1"/>
  <c r="I9" i="1"/>
  <c r="K9" i="1"/>
  <c r="J9" i="1"/>
  <c r="H9" i="1"/>
  <c r="I271" i="1" l="1"/>
  <c r="K235" i="1"/>
  <c r="K239" i="1"/>
  <c r="K266" i="1"/>
  <c r="K217" i="1"/>
  <c r="I283" i="1"/>
  <c r="I211" i="1"/>
  <c r="I225" i="1"/>
  <c r="K294" i="1"/>
  <c r="K293" i="1"/>
  <c r="K292" i="1"/>
  <c r="I240" i="1"/>
  <c r="K228" i="1"/>
  <c r="K286" i="1"/>
  <c r="I260" i="1"/>
  <c r="K185" i="1"/>
  <c r="K268" i="1"/>
  <c r="I236" i="1"/>
  <c r="I204" i="1"/>
  <c r="K258" i="1"/>
  <c r="I258" i="1"/>
  <c r="K280" i="1"/>
  <c r="K263" i="1"/>
  <c r="I263" i="1"/>
  <c r="K269" i="1"/>
  <c r="I269" i="1"/>
  <c r="K186" i="1"/>
  <c r="K224" i="1"/>
  <c r="K210" i="1"/>
  <c r="K190" i="1"/>
  <c r="K203" i="1"/>
  <c r="K214" i="1"/>
  <c r="I208" i="1"/>
  <c r="K207" i="1"/>
  <c r="I215" i="1"/>
  <c r="I205" i="1"/>
  <c r="K205" i="1"/>
  <c r="I12" i="1"/>
  <c r="I187" i="1"/>
  <c r="K187" i="1"/>
  <c r="I191" i="1"/>
  <c r="K191" i="1"/>
  <c r="I193" i="1"/>
  <c r="K193" i="1"/>
  <c r="I195" i="1"/>
  <c r="K195" i="1"/>
  <c r="I51" i="1"/>
  <c r="K131" i="1"/>
  <c r="I50" i="1"/>
  <c r="K118" i="1"/>
  <c r="K132" i="1"/>
  <c r="I132" i="1"/>
  <c r="K90" i="1"/>
  <c r="K121" i="1"/>
  <c r="K95" i="1"/>
  <c r="I96" i="1"/>
  <c r="K28" i="1"/>
  <c r="K62" i="1"/>
  <c r="K66" i="1"/>
  <c r="K47" i="1"/>
  <c r="I47" i="1"/>
  <c r="K46" i="1"/>
  <c r="K11" i="1"/>
  <c r="K29" i="1"/>
  <c r="I29" i="1"/>
  <c r="E43" i="1" l="1"/>
  <c r="J43" i="1" s="1"/>
  <c r="E44" i="1"/>
  <c r="J44" i="1" s="1"/>
  <c r="E90" i="2"/>
  <c r="E87" i="2"/>
  <c r="E86" i="2"/>
  <c r="E85" i="2"/>
  <c r="E84" i="2"/>
  <c r="E74" i="2"/>
  <c r="E70" i="2"/>
  <c r="E62" i="2"/>
  <c r="E51" i="2"/>
  <c r="E43" i="2"/>
  <c r="E39" i="2"/>
  <c r="E23" i="2"/>
  <c r="E13" i="2"/>
  <c r="H43" i="1" l="1"/>
  <c r="F43" i="1"/>
  <c r="I43" i="1" s="1"/>
  <c r="H44" i="1"/>
  <c r="F44" i="1"/>
  <c r="S107" i="2"/>
  <c r="Q107" i="2"/>
  <c r="I107" i="2"/>
  <c r="T107" i="2"/>
  <c r="L107" i="2"/>
  <c r="V107" i="2"/>
  <c r="F107" i="2"/>
  <c r="J107" i="2"/>
  <c r="G107" i="2"/>
  <c r="N107" i="2"/>
  <c r="K107" i="2"/>
  <c r="H107" i="2"/>
  <c r="M107" i="2"/>
  <c r="O107" i="2"/>
  <c r="U107" i="2"/>
  <c r="R107" i="2"/>
  <c r="P107" i="2"/>
  <c r="K43" i="1" l="1"/>
  <c r="K44" i="1"/>
  <c r="I44" i="1"/>
  <c r="E319" i="1" l="1"/>
  <c r="H319" i="1" s="1"/>
  <c r="E320" i="1"/>
  <c r="J320" i="1" s="1"/>
  <c r="E183" i="1"/>
  <c r="F183" i="1" s="1"/>
  <c r="E184" i="1"/>
  <c r="F184" i="1" s="1"/>
  <c r="E182" i="1"/>
  <c r="H182" i="1" s="1"/>
  <c r="J184" i="1" l="1"/>
  <c r="F319" i="1"/>
  <c r="I319" i="1" s="1"/>
  <c r="H320" i="1"/>
  <c r="J183" i="1"/>
  <c r="F320" i="1"/>
  <c r="J319" i="1"/>
  <c r="K184" i="1"/>
  <c r="I184" i="1"/>
  <c r="H184" i="1"/>
  <c r="I183" i="1"/>
  <c r="K183" i="1"/>
  <c r="H183" i="1"/>
  <c r="F182" i="1"/>
  <c r="I182" i="1" s="1"/>
  <c r="J182" i="1"/>
  <c r="E42" i="1"/>
  <c r="F42" i="1" s="1"/>
  <c r="K319" i="1" l="1"/>
  <c r="K320" i="1"/>
  <c r="I320" i="1"/>
  <c r="K182" i="1"/>
  <c r="I42" i="1"/>
  <c r="K42" i="1"/>
  <c r="J42" i="1"/>
  <c r="H42" i="1"/>
  <c r="E247" i="1" l="1"/>
  <c r="H247" i="1" s="1"/>
  <c r="E248" i="1"/>
  <c r="J248" i="1" s="1"/>
  <c r="E249" i="1"/>
  <c r="H249" i="1" s="1"/>
  <c r="E250" i="1"/>
  <c r="H250" i="1" s="1"/>
  <c r="E251" i="1"/>
  <c r="F251" i="1" s="1"/>
  <c r="E6" i="1"/>
  <c r="F6" i="1" s="1"/>
  <c r="E7" i="1"/>
  <c r="H7" i="1" s="1"/>
  <c r="E86" i="1"/>
  <c r="J86" i="1" s="1"/>
  <c r="E87" i="1"/>
  <c r="F87" i="1" s="1"/>
  <c r="E88" i="1"/>
  <c r="F88" i="1" s="1"/>
  <c r="E275" i="1"/>
  <c r="F275" i="1" s="1"/>
  <c r="I275" i="1" s="1"/>
  <c r="E276" i="1"/>
  <c r="H276" i="1" s="1"/>
  <c r="E180" i="1"/>
  <c r="J180" i="1" s="1"/>
  <c r="E181" i="1"/>
  <c r="H181" i="1" s="1"/>
  <c r="J6" i="1" l="1"/>
  <c r="J181" i="1"/>
  <c r="F181" i="1"/>
  <c r="I181" i="1" s="1"/>
  <c r="H248" i="1"/>
  <c r="F247" i="1"/>
  <c r="I247" i="1" s="1"/>
  <c r="J251" i="1"/>
  <c r="F248" i="1"/>
  <c r="I248" i="1" s="1"/>
  <c r="J249" i="1"/>
  <c r="J275" i="1"/>
  <c r="H275" i="1"/>
  <c r="I251" i="1"/>
  <c r="K251" i="1"/>
  <c r="F250" i="1"/>
  <c r="I250" i="1" s="1"/>
  <c r="H251" i="1"/>
  <c r="F249" i="1"/>
  <c r="F276" i="1"/>
  <c r="I276" i="1" s="1"/>
  <c r="J250" i="1"/>
  <c r="J247" i="1"/>
  <c r="F7" i="1"/>
  <c r="I7" i="1" s="1"/>
  <c r="H180" i="1"/>
  <c r="J87" i="1"/>
  <c r="H87" i="1"/>
  <c r="K6" i="1"/>
  <c r="I6" i="1"/>
  <c r="J7" i="1"/>
  <c r="H6" i="1"/>
  <c r="K87" i="1"/>
  <c r="I87" i="1"/>
  <c r="K275" i="1"/>
  <c r="H86" i="1"/>
  <c r="F180" i="1"/>
  <c r="I180" i="1" s="1"/>
  <c r="F86" i="1"/>
  <c r="I86" i="1" s="1"/>
  <c r="I88" i="1"/>
  <c r="K88" i="1"/>
  <c r="J88" i="1"/>
  <c r="H88" i="1"/>
  <c r="J276" i="1"/>
  <c r="K181" i="1" l="1"/>
  <c r="K247" i="1"/>
  <c r="K7" i="1"/>
  <c r="K248" i="1"/>
  <c r="K276" i="1"/>
  <c r="K250" i="1"/>
  <c r="I249" i="1"/>
  <c r="K249" i="1"/>
  <c r="K180" i="1"/>
  <c r="K86" i="1"/>
  <c r="D251" i="5" l="1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C251" i="5"/>
  <c r="E231" i="1" l="1"/>
  <c r="H231" i="1" s="1"/>
  <c r="F231" i="1" l="1"/>
  <c r="J231" i="1"/>
  <c r="I231" i="1" l="1"/>
  <c r="K231" i="1"/>
  <c r="E85" i="1" l="1"/>
  <c r="J85" i="1" s="1"/>
  <c r="E305" i="1"/>
  <c r="J305" i="1" s="1"/>
  <c r="E306" i="1"/>
  <c r="F306" i="1" s="1"/>
  <c r="E84" i="1"/>
  <c r="F84" i="1" s="1"/>
  <c r="W26" i="5"/>
  <c r="W28" i="5"/>
  <c r="H85" i="1" l="1"/>
  <c r="F85" i="1"/>
  <c r="J84" i="1"/>
  <c r="K306" i="1"/>
  <c r="I306" i="1"/>
  <c r="J306" i="1"/>
  <c r="H306" i="1"/>
  <c r="H305" i="1"/>
  <c r="F305" i="1"/>
  <c r="I305" i="1" s="1"/>
  <c r="K84" i="1"/>
  <c r="I84" i="1"/>
  <c r="H84" i="1"/>
  <c r="BD9" i="5"/>
  <c r="BE9" i="5"/>
  <c r="BF9" i="5"/>
  <c r="BG9" i="5"/>
  <c r="BD14" i="5"/>
  <c r="BE14" i="5"/>
  <c r="BF14" i="5"/>
  <c r="BG14" i="5"/>
  <c r="BE15" i="5"/>
  <c r="BG15" i="5"/>
  <c r="E25" i="1"/>
  <c r="F25" i="1" s="1"/>
  <c r="E70" i="1"/>
  <c r="F70" i="1" s="1"/>
  <c r="E60" i="1"/>
  <c r="H60" i="1" s="1"/>
  <c r="E103" i="1"/>
  <c r="F103" i="1" s="1"/>
  <c r="E104" i="1"/>
  <c r="H104" i="1" s="1"/>
  <c r="E41" i="1"/>
  <c r="F41" i="1" s="1"/>
  <c r="E40" i="1"/>
  <c r="F40" i="1" s="1"/>
  <c r="E82" i="1"/>
  <c r="F82" i="1" s="1"/>
  <c r="E83" i="1"/>
  <c r="H83" i="1" s="1"/>
  <c r="E179" i="1"/>
  <c r="F179" i="1" s="1"/>
  <c r="E114" i="1"/>
  <c r="F114" i="1" s="1"/>
  <c r="E115" i="1"/>
  <c r="H115" i="1" s="1"/>
  <c r="E318" i="1"/>
  <c r="J318" i="1" s="1"/>
  <c r="AN267" i="1" l="1"/>
  <c r="AN269" i="1" s="1"/>
  <c r="AM267" i="1"/>
  <c r="AM269" i="1" s="1"/>
  <c r="AO267" i="1"/>
  <c r="AO269" i="1" s="1"/>
  <c r="AO28" i="1"/>
  <c r="AO30" i="1" s="1"/>
  <c r="AW269" i="1"/>
  <c r="AC267" i="1"/>
  <c r="AC269" i="1" s="1"/>
  <c r="BH267" i="1"/>
  <c r="BH269" i="1" s="1"/>
  <c r="AV269" i="1"/>
  <c r="AF267" i="1"/>
  <c r="AF269" i="1" s="1"/>
  <c r="BX267" i="1"/>
  <c r="BX269" i="1" s="1"/>
  <c r="BP269" i="1"/>
  <c r="BE267" i="1"/>
  <c r="BE269" i="1" s="1"/>
  <c r="AR267" i="1"/>
  <c r="AR269" i="1" s="1"/>
  <c r="AJ267" i="1"/>
  <c r="AJ269" i="1" s="1"/>
  <c r="Z267" i="1"/>
  <c r="Z269" i="1" s="1"/>
  <c r="BC269" i="1"/>
  <c r="AU267" i="1"/>
  <c r="AU269" i="1" s="1"/>
  <c r="AE267" i="1"/>
  <c r="AE269" i="1" s="1"/>
  <c r="BW267" i="1"/>
  <c r="BW269" i="1" s="1"/>
  <c r="BN269" i="1"/>
  <c r="BD267" i="1"/>
  <c r="BD269" i="1" s="1"/>
  <c r="AQ267" i="1"/>
  <c r="AQ269" i="1" s="1"/>
  <c r="AI267" i="1"/>
  <c r="AI269" i="1" s="1"/>
  <c r="Y267" i="1"/>
  <c r="Y269" i="1" s="1"/>
  <c r="BJ269" i="1"/>
  <c r="BB269" i="1"/>
  <c r="BV267" i="1"/>
  <c r="BV269" i="1" s="1"/>
  <c r="BM269" i="1"/>
  <c r="AZ269" i="1"/>
  <c r="AP267" i="1"/>
  <c r="AP269" i="1" s="1"/>
  <c r="AH267" i="1"/>
  <c r="AH269" i="1" s="1"/>
  <c r="BI267" i="1"/>
  <c r="BI269" i="1" s="1"/>
  <c r="BA269" i="1"/>
  <c r="BU267" i="1"/>
  <c r="BU269" i="1" s="1"/>
  <c r="BL269" i="1"/>
  <c r="AY269" i="1"/>
  <c r="AG267" i="1"/>
  <c r="AG269" i="1" s="1"/>
  <c r="BT267" i="1"/>
  <c r="BT269" i="1" s="1"/>
  <c r="BK269" i="1"/>
  <c r="AX269" i="1"/>
  <c r="AD267" i="1"/>
  <c r="AD269" i="1" s="1"/>
  <c r="BO269" i="1"/>
  <c r="BS267" i="1"/>
  <c r="BS269" i="1" s="1"/>
  <c r="BR267" i="1"/>
  <c r="BR269" i="1" s="1"/>
  <c r="BG267" i="1"/>
  <c r="BG269" i="1" s="1"/>
  <c r="AT267" i="1"/>
  <c r="AT269" i="1" s="1"/>
  <c r="AL267" i="1"/>
  <c r="AL269" i="1" s="1"/>
  <c r="AB267" i="1"/>
  <c r="AB269" i="1" s="1"/>
  <c r="BQ269" i="1"/>
  <c r="BF267" i="1"/>
  <c r="BF269" i="1" s="1"/>
  <c r="AS267" i="1"/>
  <c r="AS269" i="1" s="1"/>
  <c r="AK267" i="1"/>
  <c r="AK269" i="1" s="1"/>
  <c r="AA267" i="1"/>
  <c r="AA269" i="1" s="1"/>
  <c r="AH28" i="1"/>
  <c r="AH30" i="1" s="1"/>
  <c r="AH105" i="1"/>
  <c r="AH107" i="1" s="1"/>
  <c r="BS13" i="1"/>
  <c r="BR13" i="1"/>
  <c r="BR96" i="1"/>
  <c r="BT13" i="1"/>
  <c r="BT96" i="1"/>
  <c r="Y11" i="1"/>
  <c r="Y13" i="1" s="1"/>
  <c r="BS96" i="1"/>
  <c r="AI94" i="1"/>
  <c r="AI96" i="1" s="1"/>
  <c r="AJ94" i="1"/>
  <c r="AJ96" i="1" s="1"/>
  <c r="BJ285" i="1"/>
  <c r="BQ50" i="1"/>
  <c r="BQ52" i="1" s="1"/>
  <c r="BP50" i="1"/>
  <c r="BP52" i="1" s="1"/>
  <c r="BO50" i="1"/>
  <c r="BO52" i="1" s="1"/>
  <c r="BC96" i="1"/>
  <c r="BB96" i="1"/>
  <c r="AZ96" i="1"/>
  <c r="Y94" i="1"/>
  <c r="Y96" i="1" s="1"/>
  <c r="AV96" i="1"/>
  <c r="AU96" i="1"/>
  <c r="BV96" i="1"/>
  <c r="AH94" i="1"/>
  <c r="AH96" i="1" s="1"/>
  <c r="Z94" i="1"/>
  <c r="Z96" i="1" s="1"/>
  <c r="AY96" i="1"/>
  <c r="BU96" i="1"/>
  <c r="AG94" i="1"/>
  <c r="AG96" i="1" s="1"/>
  <c r="AM94" i="1"/>
  <c r="AM96" i="1" s="1"/>
  <c r="AA94" i="1"/>
  <c r="AA96" i="1" s="1"/>
  <c r="BJ96" i="1"/>
  <c r="AT96" i="1"/>
  <c r="AL94" i="1"/>
  <c r="AL96" i="1" s="1"/>
  <c r="BW96" i="1"/>
  <c r="BI96" i="1"/>
  <c r="BA96" i="1"/>
  <c r="AS96" i="1"/>
  <c r="AK94" i="1"/>
  <c r="AK96" i="1" s="1"/>
  <c r="BX96" i="1"/>
  <c r="BH96" i="1"/>
  <c r="BN52" i="1"/>
  <c r="BQ107" i="1"/>
  <c r="BA171" i="1"/>
  <c r="BM52" i="1"/>
  <c r="BL52" i="1"/>
  <c r="BK52" i="1"/>
  <c r="AO107" i="1"/>
  <c r="BC107" i="1"/>
  <c r="BQ30" i="1"/>
  <c r="AO296" i="1"/>
  <c r="AO298" i="1" s="1"/>
  <c r="BC296" i="1"/>
  <c r="BC298" i="1" s="1"/>
  <c r="AH50" i="1"/>
  <c r="AH52" i="1" s="1"/>
  <c r="AO50" i="1"/>
  <c r="AO52" i="1" s="1"/>
  <c r="BC50" i="1"/>
  <c r="BC52" i="1" s="1"/>
  <c r="AA50" i="1"/>
  <c r="AA52" i="1" s="1"/>
  <c r="AH296" i="1"/>
  <c r="AH298" i="1" s="1"/>
  <c r="AH63" i="1"/>
  <c r="AH65" i="1" s="1"/>
  <c r="AO63" i="1"/>
  <c r="AO65" i="1" s="1"/>
  <c r="BQ296" i="1"/>
  <c r="BQ298" i="1" s="1"/>
  <c r="BC63" i="1"/>
  <c r="BC65" i="1" s="1"/>
  <c r="AA296" i="1"/>
  <c r="AA298" i="1" s="1"/>
  <c r="BQ63" i="1"/>
  <c r="BQ65" i="1" s="1"/>
  <c r="AA63" i="1"/>
  <c r="AA65" i="1" s="1"/>
  <c r="AA28" i="1"/>
  <c r="AA30" i="1" s="1"/>
  <c r="BC30" i="1"/>
  <c r="BJ28" i="1"/>
  <c r="BJ30" i="1" s="1"/>
  <c r="AV298" i="1"/>
  <c r="AV285" i="1"/>
  <c r="BJ298" i="1"/>
  <c r="BQ285" i="1"/>
  <c r="BC285" i="1"/>
  <c r="AH285" i="1"/>
  <c r="AO285" i="1"/>
  <c r="AV30" i="1"/>
  <c r="BU216" i="1"/>
  <c r="AW96" i="1"/>
  <c r="BJ107" i="1"/>
  <c r="BT216" i="1"/>
  <c r="BS216" i="1"/>
  <c r="AG65" i="1"/>
  <c r="BR216" i="1"/>
  <c r="AV65" i="1"/>
  <c r="AV52" i="1"/>
  <c r="BV239" i="1"/>
  <c r="BJ65" i="1"/>
  <c r="BJ52" i="1"/>
  <c r="BT239" i="1"/>
  <c r="AV107" i="1"/>
  <c r="BV216" i="1"/>
  <c r="AT310" i="1"/>
  <c r="AW310" i="1"/>
  <c r="AG107" i="1"/>
  <c r="I85" i="1"/>
  <c r="K85" i="1"/>
  <c r="K305" i="1"/>
  <c r="AG322" i="1"/>
  <c r="AG324" i="1" s="1"/>
  <c r="AN322" i="1"/>
  <c r="AN324" i="1" s="1"/>
  <c r="AO322" i="1"/>
  <c r="AO324" i="1" s="1"/>
  <c r="BT322" i="1"/>
  <c r="BT324" i="1" s="1"/>
  <c r="BS322" i="1"/>
  <c r="BS324" i="1" s="1"/>
  <c r="BK322" i="1"/>
  <c r="BK324" i="1" s="1"/>
  <c r="BC322" i="1"/>
  <c r="BC324" i="1" s="1"/>
  <c r="AU322" i="1"/>
  <c r="AU324" i="1" s="1"/>
  <c r="AM322" i="1"/>
  <c r="AM324" i="1" s="1"/>
  <c r="AE322" i="1"/>
  <c r="AE324" i="1" s="1"/>
  <c r="BE322" i="1"/>
  <c r="BE324" i="1" s="1"/>
  <c r="BD322" i="1"/>
  <c r="BD324" i="1" s="1"/>
  <c r="BR322" i="1"/>
  <c r="BR324" i="1" s="1"/>
  <c r="AD322" i="1"/>
  <c r="AD324" i="1" s="1"/>
  <c r="BU322" i="1"/>
  <c r="BU324" i="1" s="1"/>
  <c r="AV322" i="1"/>
  <c r="AV324" i="1" s="1"/>
  <c r="BB322" i="1"/>
  <c r="BB324" i="1" s="1"/>
  <c r="AL322" i="1"/>
  <c r="AL324" i="1" s="1"/>
  <c r="BQ322" i="1"/>
  <c r="BQ324" i="1" s="1"/>
  <c r="AK322" i="1"/>
  <c r="AK324" i="1" s="1"/>
  <c r="Y322" i="1"/>
  <c r="Y324" i="1" s="1"/>
  <c r="AF322" i="1"/>
  <c r="AF324" i="1" s="1"/>
  <c r="BJ322" i="1"/>
  <c r="BJ324" i="1" s="1"/>
  <c r="AT322" i="1"/>
  <c r="AT324" i="1" s="1"/>
  <c r="BI322" i="1"/>
  <c r="BI324" i="1" s="1"/>
  <c r="BA322" i="1"/>
  <c r="BA324" i="1" s="1"/>
  <c r="AS322" i="1"/>
  <c r="AS324" i="1" s="1"/>
  <c r="AC322" i="1"/>
  <c r="AC324" i="1" s="1"/>
  <c r="BX322" i="1"/>
  <c r="BX324" i="1" s="1"/>
  <c r="BP322" i="1"/>
  <c r="BP324" i="1" s="1"/>
  <c r="BH322" i="1"/>
  <c r="BH324" i="1" s="1"/>
  <c r="AZ322" i="1"/>
  <c r="AZ324" i="1" s="1"/>
  <c r="AR322" i="1"/>
  <c r="AR324" i="1" s="1"/>
  <c r="AJ322" i="1"/>
  <c r="AJ324" i="1" s="1"/>
  <c r="AB322" i="1"/>
  <c r="AB324" i="1" s="1"/>
  <c r="BL322" i="1"/>
  <c r="BL324" i="1" s="1"/>
  <c r="BO322" i="1"/>
  <c r="BO324" i="1" s="1"/>
  <c r="AQ322" i="1"/>
  <c r="AQ324" i="1" s="1"/>
  <c r="AA322" i="1"/>
  <c r="AA324" i="1" s="1"/>
  <c r="BM322" i="1"/>
  <c r="BM324" i="1" s="1"/>
  <c r="BW322" i="1"/>
  <c r="BW324" i="1" s="1"/>
  <c r="BG322" i="1"/>
  <c r="BG324" i="1" s="1"/>
  <c r="AY322" i="1"/>
  <c r="AY324" i="1" s="1"/>
  <c r="AI322" i="1"/>
  <c r="AI324" i="1" s="1"/>
  <c r="BV322" i="1"/>
  <c r="BV324" i="1" s="1"/>
  <c r="BN322" i="1"/>
  <c r="BN324" i="1" s="1"/>
  <c r="BF322" i="1"/>
  <c r="BF324" i="1" s="1"/>
  <c r="AX322" i="1"/>
  <c r="AX324" i="1" s="1"/>
  <c r="AP322" i="1"/>
  <c r="AP324" i="1" s="1"/>
  <c r="AH322" i="1"/>
  <c r="AH324" i="1" s="1"/>
  <c r="Z322" i="1"/>
  <c r="Z324" i="1" s="1"/>
  <c r="AW322" i="1"/>
  <c r="AW324" i="1" s="1"/>
  <c r="BQ308" i="1"/>
  <c r="BQ310" i="1" s="1"/>
  <c r="BX308" i="1"/>
  <c r="BX310" i="1" s="1"/>
  <c r="BH308" i="1"/>
  <c r="BH310" i="1" s="1"/>
  <c r="AJ308" i="1"/>
  <c r="AJ310" i="1" s="1"/>
  <c r="AK308" i="1"/>
  <c r="AK310" i="1" s="1"/>
  <c r="BP308" i="1"/>
  <c r="BP310" i="1" s="1"/>
  <c r="AZ308" i="1"/>
  <c r="AZ310" i="1" s="1"/>
  <c r="AB308" i="1"/>
  <c r="AB310" i="1" s="1"/>
  <c r="BW308" i="1"/>
  <c r="BW310" i="1" s="1"/>
  <c r="BO308" i="1"/>
  <c r="BO310" i="1" s="1"/>
  <c r="BG308" i="1"/>
  <c r="BG310" i="1" s="1"/>
  <c r="AY308" i="1"/>
  <c r="AY310" i="1" s="1"/>
  <c r="AQ308" i="1"/>
  <c r="AQ310" i="1" s="1"/>
  <c r="AI308" i="1"/>
  <c r="AI310" i="1" s="1"/>
  <c r="AA308" i="1"/>
  <c r="AA310" i="1" s="1"/>
  <c r="AS308" i="1"/>
  <c r="AS310" i="1" s="1"/>
  <c r="AR308" i="1"/>
  <c r="AR310" i="1" s="1"/>
  <c r="BV308" i="1"/>
  <c r="BV310" i="1" s="1"/>
  <c r="BN308" i="1"/>
  <c r="BN310" i="1" s="1"/>
  <c r="BF308" i="1"/>
  <c r="BF310" i="1" s="1"/>
  <c r="AX308" i="1"/>
  <c r="AX310" i="1" s="1"/>
  <c r="AP308" i="1"/>
  <c r="AP310" i="1" s="1"/>
  <c r="AH308" i="1"/>
  <c r="AH310" i="1" s="1"/>
  <c r="Z308" i="1"/>
  <c r="Z310" i="1" s="1"/>
  <c r="AC308" i="1"/>
  <c r="AC310" i="1" s="1"/>
  <c r="BU308" i="1"/>
  <c r="BU310" i="1" s="1"/>
  <c r="BM308" i="1"/>
  <c r="BM310" i="1" s="1"/>
  <c r="BE308" i="1"/>
  <c r="BE310" i="1" s="1"/>
  <c r="AO308" i="1"/>
  <c r="AO310" i="1" s="1"/>
  <c r="AG308" i="1"/>
  <c r="AG310" i="1" s="1"/>
  <c r="BT308" i="1"/>
  <c r="BT310" i="1" s="1"/>
  <c r="BL308" i="1"/>
  <c r="BL310" i="1" s="1"/>
  <c r="BD308" i="1"/>
  <c r="BD310" i="1" s="1"/>
  <c r="AV310" i="1"/>
  <c r="AN308" i="1"/>
  <c r="AN310" i="1" s="1"/>
  <c r="AF308" i="1"/>
  <c r="AF310" i="1" s="1"/>
  <c r="BI308" i="1"/>
  <c r="BI310" i="1" s="1"/>
  <c r="BK308" i="1"/>
  <c r="BK310" i="1" s="1"/>
  <c r="AM308" i="1"/>
  <c r="AM310" i="1" s="1"/>
  <c r="BA308" i="1"/>
  <c r="BA310" i="1" s="1"/>
  <c r="BS308" i="1"/>
  <c r="BS310" i="1" s="1"/>
  <c r="BC308" i="1"/>
  <c r="BC310" i="1" s="1"/>
  <c r="AU310" i="1"/>
  <c r="AE308" i="1"/>
  <c r="AE310" i="1" s="1"/>
  <c r="BR308" i="1"/>
  <c r="BR310" i="1" s="1"/>
  <c r="BJ308" i="1"/>
  <c r="BJ310" i="1" s="1"/>
  <c r="BB308" i="1"/>
  <c r="BB310" i="1" s="1"/>
  <c r="AL308" i="1"/>
  <c r="AL310" i="1" s="1"/>
  <c r="AD308" i="1"/>
  <c r="AD310" i="1" s="1"/>
  <c r="Y308" i="1"/>
  <c r="Y310" i="1" s="1"/>
  <c r="BW296" i="1"/>
  <c r="BW298" i="1" s="1"/>
  <c r="BO296" i="1"/>
  <c r="BO298" i="1" s="1"/>
  <c r="BG296" i="1"/>
  <c r="BG298" i="1" s="1"/>
  <c r="AY296" i="1"/>
  <c r="AY298" i="1" s="1"/>
  <c r="AQ296" i="1"/>
  <c r="AQ298" i="1" s="1"/>
  <c r="AI296" i="1"/>
  <c r="AI298" i="1" s="1"/>
  <c r="BV296" i="1"/>
  <c r="BV298" i="1" s="1"/>
  <c r="BN296" i="1"/>
  <c r="BN298" i="1" s="1"/>
  <c r="BF296" i="1"/>
  <c r="BF298" i="1" s="1"/>
  <c r="AX296" i="1"/>
  <c r="AX298" i="1" s="1"/>
  <c r="AP296" i="1"/>
  <c r="AP298" i="1" s="1"/>
  <c r="Z296" i="1"/>
  <c r="Z298" i="1" s="1"/>
  <c r="BU296" i="1"/>
  <c r="BU298" i="1" s="1"/>
  <c r="BM296" i="1"/>
  <c r="BM298" i="1" s="1"/>
  <c r="BE296" i="1"/>
  <c r="BE298" i="1" s="1"/>
  <c r="AW296" i="1"/>
  <c r="AW298" i="1" s="1"/>
  <c r="AG296" i="1"/>
  <c r="AG298" i="1" s="1"/>
  <c r="Y296" i="1"/>
  <c r="Y298" i="1" s="1"/>
  <c r="BT296" i="1"/>
  <c r="BT298" i="1" s="1"/>
  <c r="BD296" i="1"/>
  <c r="BD298" i="1" s="1"/>
  <c r="AN296" i="1"/>
  <c r="AN298" i="1" s="1"/>
  <c r="BL296" i="1"/>
  <c r="BL298" i="1" s="1"/>
  <c r="AF296" i="1"/>
  <c r="AF298" i="1" s="1"/>
  <c r="BS296" i="1"/>
  <c r="BS298" i="1" s="1"/>
  <c r="BK296" i="1"/>
  <c r="BK298" i="1" s="1"/>
  <c r="AU296" i="1"/>
  <c r="AU298" i="1" s="1"/>
  <c r="AM296" i="1"/>
  <c r="AM298" i="1" s="1"/>
  <c r="AE296" i="1"/>
  <c r="AE298" i="1" s="1"/>
  <c r="Y283" i="1"/>
  <c r="Y285" i="1" s="1"/>
  <c r="AT296" i="1"/>
  <c r="AT298" i="1" s="1"/>
  <c r="BR296" i="1"/>
  <c r="BR298" i="1" s="1"/>
  <c r="BB296" i="1"/>
  <c r="BB298" i="1" s="1"/>
  <c r="AD296" i="1"/>
  <c r="AD298" i="1" s="1"/>
  <c r="BI296" i="1"/>
  <c r="BI298" i="1" s="1"/>
  <c r="BA296" i="1"/>
  <c r="BA298" i="1" s="1"/>
  <c r="AS296" i="1"/>
  <c r="AS298" i="1" s="1"/>
  <c r="AK296" i="1"/>
  <c r="AK298" i="1" s="1"/>
  <c r="AC296" i="1"/>
  <c r="AC298" i="1" s="1"/>
  <c r="AL296" i="1"/>
  <c r="AL298" i="1" s="1"/>
  <c r="BX296" i="1"/>
  <c r="BX298" i="1" s="1"/>
  <c r="BP296" i="1"/>
  <c r="BP298" i="1" s="1"/>
  <c r="BH296" i="1"/>
  <c r="BH298" i="1" s="1"/>
  <c r="AZ296" i="1"/>
  <c r="AZ298" i="1" s="1"/>
  <c r="AR296" i="1"/>
  <c r="AR298" i="1" s="1"/>
  <c r="AJ296" i="1"/>
  <c r="AJ298" i="1" s="1"/>
  <c r="AB296" i="1"/>
  <c r="AB298" i="1" s="1"/>
  <c r="BT283" i="1"/>
  <c r="BT285" i="1" s="1"/>
  <c r="AF283" i="1"/>
  <c r="AF285" i="1" s="1"/>
  <c r="BK283" i="1"/>
  <c r="BK285" i="1" s="1"/>
  <c r="AN283" i="1"/>
  <c r="AN285" i="1" s="1"/>
  <c r="AU283" i="1"/>
  <c r="AU285" i="1" s="1"/>
  <c r="AD283" i="1"/>
  <c r="AD285" i="1" s="1"/>
  <c r="BD283" i="1"/>
  <c r="BD285" i="1" s="1"/>
  <c r="AE283" i="1"/>
  <c r="AE285" i="1" s="1"/>
  <c r="BB283" i="1"/>
  <c r="BB285" i="1" s="1"/>
  <c r="BI283" i="1"/>
  <c r="BI285" i="1" s="1"/>
  <c r="BA283" i="1"/>
  <c r="BA285" i="1" s="1"/>
  <c r="AS283" i="1"/>
  <c r="AS285" i="1" s="1"/>
  <c r="AK283" i="1"/>
  <c r="AK285" i="1" s="1"/>
  <c r="AC283" i="1"/>
  <c r="AC285" i="1" s="1"/>
  <c r="BL283" i="1"/>
  <c r="BL285" i="1" s="1"/>
  <c r="AT283" i="1"/>
  <c r="AT285" i="1" s="1"/>
  <c r="BX283" i="1"/>
  <c r="BX285" i="1" s="1"/>
  <c r="BP283" i="1"/>
  <c r="BP285" i="1" s="1"/>
  <c r="BH283" i="1"/>
  <c r="BH285" i="1" s="1"/>
  <c r="AZ283" i="1"/>
  <c r="AZ285" i="1" s="1"/>
  <c r="AR283" i="1"/>
  <c r="AR285" i="1" s="1"/>
  <c r="AJ283" i="1"/>
  <c r="AJ285" i="1" s="1"/>
  <c r="AB283" i="1"/>
  <c r="AB285" i="1" s="1"/>
  <c r="BS283" i="1"/>
  <c r="BS285" i="1" s="1"/>
  <c r="AM283" i="1"/>
  <c r="AM285" i="1" s="1"/>
  <c r="BR283" i="1"/>
  <c r="BR285" i="1" s="1"/>
  <c r="AL283" i="1"/>
  <c r="AL285" i="1" s="1"/>
  <c r="BW283" i="1"/>
  <c r="BW285" i="1" s="1"/>
  <c r="BO283" i="1"/>
  <c r="BO285" i="1" s="1"/>
  <c r="BG283" i="1"/>
  <c r="BG285" i="1" s="1"/>
  <c r="AY283" i="1"/>
  <c r="AY285" i="1" s="1"/>
  <c r="AQ283" i="1"/>
  <c r="AQ285" i="1" s="1"/>
  <c r="AI283" i="1"/>
  <c r="AI285" i="1" s="1"/>
  <c r="AA283" i="1"/>
  <c r="AA285" i="1" s="1"/>
  <c r="BN283" i="1"/>
  <c r="BN285" i="1" s="1"/>
  <c r="AP283" i="1"/>
  <c r="AP285" i="1" s="1"/>
  <c r="Z283" i="1"/>
  <c r="Z285" i="1" s="1"/>
  <c r="BV283" i="1"/>
  <c r="BV285" i="1" s="1"/>
  <c r="BF283" i="1"/>
  <c r="BF285" i="1" s="1"/>
  <c r="AX283" i="1"/>
  <c r="AX285" i="1" s="1"/>
  <c r="BU283" i="1"/>
  <c r="BU285" i="1" s="1"/>
  <c r="BM283" i="1"/>
  <c r="BM285" i="1" s="1"/>
  <c r="BE283" i="1"/>
  <c r="BE285" i="1" s="1"/>
  <c r="AW283" i="1"/>
  <c r="AW285" i="1" s="1"/>
  <c r="AG283" i="1"/>
  <c r="AG285" i="1" s="1"/>
  <c r="BN237" i="1"/>
  <c r="BN239" i="1" s="1"/>
  <c r="BF237" i="1"/>
  <c r="BF239" i="1" s="1"/>
  <c r="AX237" i="1"/>
  <c r="AX239" i="1" s="1"/>
  <c r="AP237" i="1"/>
  <c r="AP239" i="1" s="1"/>
  <c r="AH237" i="1"/>
  <c r="AH239" i="1" s="1"/>
  <c r="Z237" i="1"/>
  <c r="Z239" i="1" s="1"/>
  <c r="BS237" i="1"/>
  <c r="BS239" i="1" s="1"/>
  <c r="BK237" i="1"/>
  <c r="BK239" i="1" s="1"/>
  <c r="BC237" i="1"/>
  <c r="BC239" i="1" s="1"/>
  <c r="AU237" i="1"/>
  <c r="AU239" i="1" s="1"/>
  <c r="AM237" i="1"/>
  <c r="AM239" i="1" s="1"/>
  <c r="AE237" i="1"/>
  <c r="AE239" i="1" s="1"/>
  <c r="BU239" i="1"/>
  <c r="BM237" i="1"/>
  <c r="BM239" i="1" s="1"/>
  <c r="BE237" i="1"/>
  <c r="BE239" i="1" s="1"/>
  <c r="AW237" i="1"/>
  <c r="AW239" i="1" s="1"/>
  <c r="AO237" i="1"/>
  <c r="AO239" i="1" s="1"/>
  <c r="AG237" i="1"/>
  <c r="AG239" i="1" s="1"/>
  <c r="Y237" i="1"/>
  <c r="Y239" i="1" s="1"/>
  <c r="BL237" i="1"/>
  <c r="BL239" i="1" s="1"/>
  <c r="BD237" i="1"/>
  <c r="BD239" i="1" s="1"/>
  <c r="AV237" i="1"/>
  <c r="AV239" i="1" s="1"/>
  <c r="AN237" i="1"/>
  <c r="AN239" i="1" s="1"/>
  <c r="AF237" i="1"/>
  <c r="AF239" i="1" s="1"/>
  <c r="BJ237" i="1"/>
  <c r="BJ239" i="1" s="1"/>
  <c r="AT237" i="1"/>
  <c r="AT239" i="1" s="1"/>
  <c r="AD237" i="1"/>
  <c r="AD239" i="1" s="1"/>
  <c r="BR237" i="1"/>
  <c r="BR239" i="1" s="1"/>
  <c r="BB237" i="1"/>
  <c r="BB239" i="1" s="1"/>
  <c r="AL237" i="1"/>
  <c r="AL239" i="1" s="1"/>
  <c r="BQ237" i="1"/>
  <c r="BQ239" i="1" s="1"/>
  <c r="BI237" i="1"/>
  <c r="BI239" i="1" s="1"/>
  <c r="BA237" i="1"/>
  <c r="BA239" i="1" s="1"/>
  <c r="AS237" i="1"/>
  <c r="AS239" i="1" s="1"/>
  <c r="AK237" i="1"/>
  <c r="AK239" i="1" s="1"/>
  <c r="AC237" i="1"/>
  <c r="AC239" i="1" s="1"/>
  <c r="BX239" i="1"/>
  <c r="BP237" i="1"/>
  <c r="BP239" i="1" s="1"/>
  <c r="BH237" i="1"/>
  <c r="BH239" i="1" s="1"/>
  <c r="AZ237" i="1"/>
  <c r="AZ239" i="1" s="1"/>
  <c r="AR237" i="1"/>
  <c r="AR239" i="1" s="1"/>
  <c r="AJ237" i="1"/>
  <c r="AJ239" i="1" s="1"/>
  <c r="AB237" i="1"/>
  <c r="AB239" i="1" s="1"/>
  <c r="BW239" i="1"/>
  <c r="BO237" i="1"/>
  <c r="BO239" i="1" s="1"/>
  <c r="BG237" i="1"/>
  <c r="BG239" i="1" s="1"/>
  <c r="AY237" i="1"/>
  <c r="AY239" i="1" s="1"/>
  <c r="AQ237" i="1"/>
  <c r="AQ239" i="1" s="1"/>
  <c r="AI237" i="1"/>
  <c r="AI239" i="1" s="1"/>
  <c r="AA237" i="1"/>
  <c r="AA239" i="1" s="1"/>
  <c r="BW216" i="1"/>
  <c r="BO214" i="1"/>
  <c r="BO216" i="1" s="1"/>
  <c r="BG214" i="1"/>
  <c r="BG216" i="1" s="1"/>
  <c r="AY214" i="1"/>
  <c r="AY216" i="1" s="1"/>
  <c r="AQ214" i="1"/>
  <c r="AQ216" i="1" s="1"/>
  <c r="AI214" i="1"/>
  <c r="AI216" i="1" s="1"/>
  <c r="AA214" i="1"/>
  <c r="AA216" i="1" s="1"/>
  <c r="AA225" i="1"/>
  <c r="AA227" i="1" s="1"/>
  <c r="BO225" i="1"/>
  <c r="BO227" i="1" s="1"/>
  <c r="AI225" i="1"/>
  <c r="AI227" i="1" s="1"/>
  <c r="BV225" i="1"/>
  <c r="BV227" i="1" s="1"/>
  <c r="Z225" i="1"/>
  <c r="Z227" i="1" s="1"/>
  <c r="BU225" i="1"/>
  <c r="BU227" i="1" s="1"/>
  <c r="BM225" i="1"/>
  <c r="BM227" i="1" s="1"/>
  <c r="BE225" i="1"/>
  <c r="BE227" i="1" s="1"/>
  <c r="AW225" i="1"/>
  <c r="AW227" i="1" s="1"/>
  <c r="AO225" i="1"/>
  <c r="AO227" i="1" s="1"/>
  <c r="AG225" i="1"/>
  <c r="AG227" i="1" s="1"/>
  <c r="Y225" i="1"/>
  <c r="Y227" i="1" s="1"/>
  <c r="BW225" i="1"/>
  <c r="BW227" i="1" s="1"/>
  <c r="BF225" i="1"/>
  <c r="BF227" i="1" s="1"/>
  <c r="BT225" i="1"/>
  <c r="BT227" i="1" s="1"/>
  <c r="BL225" i="1"/>
  <c r="BL227" i="1" s="1"/>
  <c r="BD225" i="1"/>
  <c r="BD227" i="1" s="1"/>
  <c r="AV225" i="1"/>
  <c r="AV227" i="1" s="1"/>
  <c r="AN225" i="1"/>
  <c r="AN227" i="1" s="1"/>
  <c r="AF225" i="1"/>
  <c r="AF227" i="1" s="1"/>
  <c r="AY225" i="1"/>
  <c r="AY227" i="1" s="1"/>
  <c r="AX225" i="1"/>
  <c r="AX227" i="1" s="1"/>
  <c r="BS225" i="1"/>
  <c r="BS227" i="1" s="1"/>
  <c r="BK225" i="1"/>
  <c r="BK227" i="1" s="1"/>
  <c r="BC225" i="1"/>
  <c r="BC227" i="1" s="1"/>
  <c r="AU225" i="1"/>
  <c r="AU227" i="1" s="1"/>
  <c r="AM225" i="1"/>
  <c r="AM227" i="1" s="1"/>
  <c r="AE225" i="1"/>
  <c r="AE227" i="1" s="1"/>
  <c r="BG225" i="1"/>
  <c r="BG227" i="1" s="1"/>
  <c r="AP225" i="1"/>
  <c r="AP227" i="1" s="1"/>
  <c r="BR225" i="1"/>
  <c r="BR227" i="1" s="1"/>
  <c r="BJ225" i="1"/>
  <c r="BJ227" i="1" s="1"/>
  <c r="BB225" i="1"/>
  <c r="BB227" i="1" s="1"/>
  <c r="AT225" i="1"/>
  <c r="AT227" i="1" s="1"/>
  <c r="AL225" i="1"/>
  <c r="AL227" i="1" s="1"/>
  <c r="AD225" i="1"/>
  <c r="AD227" i="1" s="1"/>
  <c r="AQ225" i="1"/>
  <c r="AQ227" i="1" s="1"/>
  <c r="BN225" i="1"/>
  <c r="BN227" i="1" s="1"/>
  <c r="AH225" i="1"/>
  <c r="AH227" i="1" s="1"/>
  <c r="BQ225" i="1"/>
  <c r="BQ227" i="1" s="1"/>
  <c r="BI225" i="1"/>
  <c r="BI227" i="1" s="1"/>
  <c r="BA225" i="1"/>
  <c r="BA227" i="1" s="1"/>
  <c r="AS225" i="1"/>
  <c r="AS227" i="1" s="1"/>
  <c r="AK225" i="1"/>
  <c r="AK227" i="1" s="1"/>
  <c r="AC225" i="1"/>
  <c r="AC227" i="1" s="1"/>
  <c r="BX225" i="1"/>
  <c r="BX227" i="1" s="1"/>
  <c r="BP225" i="1"/>
  <c r="BP227" i="1" s="1"/>
  <c r="BH225" i="1"/>
  <c r="BH227" i="1" s="1"/>
  <c r="AZ225" i="1"/>
  <c r="AZ227" i="1" s="1"/>
  <c r="AR225" i="1"/>
  <c r="AR227" i="1" s="1"/>
  <c r="AJ225" i="1"/>
  <c r="AJ227" i="1" s="1"/>
  <c r="AB225" i="1"/>
  <c r="AB227" i="1" s="1"/>
  <c r="BL214" i="1"/>
  <c r="BL216" i="1" s="1"/>
  <c r="BD214" i="1"/>
  <c r="BD216" i="1" s="1"/>
  <c r="AV214" i="1"/>
  <c r="AV216" i="1" s="1"/>
  <c r="AN214" i="1"/>
  <c r="AN216" i="1" s="1"/>
  <c r="AF214" i="1"/>
  <c r="AF216" i="1" s="1"/>
  <c r="BK214" i="1"/>
  <c r="BK216" i="1" s="1"/>
  <c r="BC214" i="1"/>
  <c r="BC216" i="1" s="1"/>
  <c r="AU214" i="1"/>
  <c r="AU216" i="1" s="1"/>
  <c r="AM214" i="1"/>
  <c r="AM216" i="1" s="1"/>
  <c r="AE214" i="1"/>
  <c r="AE216" i="1" s="1"/>
  <c r="BJ214" i="1"/>
  <c r="BJ216" i="1" s="1"/>
  <c r="BB214" i="1"/>
  <c r="BB216" i="1" s="1"/>
  <c r="AT214" i="1"/>
  <c r="AT216" i="1" s="1"/>
  <c r="AL214" i="1"/>
  <c r="AL216" i="1" s="1"/>
  <c r="AD214" i="1"/>
  <c r="AD216" i="1" s="1"/>
  <c r="BQ214" i="1"/>
  <c r="BQ216" i="1" s="1"/>
  <c r="BA214" i="1"/>
  <c r="BA216" i="1" s="1"/>
  <c r="AC214" i="1"/>
  <c r="AC216" i="1" s="1"/>
  <c r="BI214" i="1"/>
  <c r="BI216" i="1" s="1"/>
  <c r="AS214" i="1"/>
  <c r="AS216" i="1" s="1"/>
  <c r="AK214" i="1"/>
  <c r="AK216" i="1" s="1"/>
  <c r="BX216" i="1"/>
  <c r="BP214" i="1"/>
  <c r="BP216" i="1" s="1"/>
  <c r="BH214" i="1"/>
  <c r="BH216" i="1" s="1"/>
  <c r="AZ214" i="1"/>
  <c r="AZ216" i="1" s="1"/>
  <c r="AR214" i="1"/>
  <c r="AR216" i="1" s="1"/>
  <c r="AJ214" i="1"/>
  <c r="AJ216" i="1" s="1"/>
  <c r="AB214" i="1"/>
  <c r="AB216" i="1" s="1"/>
  <c r="BN214" i="1"/>
  <c r="BN216" i="1" s="1"/>
  <c r="BF214" i="1"/>
  <c r="BF216" i="1" s="1"/>
  <c r="AX214" i="1"/>
  <c r="AX216" i="1" s="1"/>
  <c r="AP214" i="1"/>
  <c r="AP216" i="1" s="1"/>
  <c r="AH214" i="1"/>
  <c r="AH216" i="1" s="1"/>
  <c r="Z214" i="1"/>
  <c r="Z216" i="1" s="1"/>
  <c r="BM214" i="1"/>
  <c r="BM216" i="1" s="1"/>
  <c r="BE214" i="1"/>
  <c r="BE216" i="1" s="1"/>
  <c r="AW214" i="1"/>
  <c r="AW216" i="1" s="1"/>
  <c r="AO214" i="1"/>
  <c r="AO216" i="1" s="1"/>
  <c r="AG214" i="1"/>
  <c r="AG216" i="1" s="1"/>
  <c r="Y214" i="1"/>
  <c r="Y216" i="1" s="1"/>
  <c r="BW169" i="1"/>
  <c r="BW171" i="1" s="1"/>
  <c r="BO169" i="1"/>
  <c r="BO171" i="1" s="1"/>
  <c r="BG169" i="1"/>
  <c r="BG171" i="1" s="1"/>
  <c r="AY169" i="1"/>
  <c r="AY171" i="1" s="1"/>
  <c r="AQ169" i="1"/>
  <c r="AQ171" i="1" s="1"/>
  <c r="AI169" i="1"/>
  <c r="AI171" i="1" s="1"/>
  <c r="AA169" i="1"/>
  <c r="AA171" i="1" s="1"/>
  <c r="BW130" i="1"/>
  <c r="BW132" i="1" s="1"/>
  <c r="BO130" i="1"/>
  <c r="BO132" i="1" s="1"/>
  <c r="BG130" i="1"/>
  <c r="BG132" i="1" s="1"/>
  <c r="AY130" i="1"/>
  <c r="AY132" i="1" s="1"/>
  <c r="AQ130" i="1"/>
  <c r="AQ132" i="1" s="1"/>
  <c r="AI130" i="1"/>
  <c r="AI132" i="1" s="1"/>
  <c r="AA130" i="1"/>
  <c r="AA132" i="1" s="1"/>
  <c r="BV169" i="1"/>
  <c r="BV171" i="1" s="1"/>
  <c r="BN169" i="1"/>
  <c r="BN171" i="1" s="1"/>
  <c r="BF169" i="1"/>
  <c r="BF171" i="1" s="1"/>
  <c r="AX169" i="1"/>
  <c r="AX171" i="1" s="1"/>
  <c r="AP169" i="1"/>
  <c r="AP171" i="1" s="1"/>
  <c r="AH169" i="1"/>
  <c r="AH171" i="1" s="1"/>
  <c r="Z169" i="1"/>
  <c r="Z171" i="1" s="1"/>
  <c r="BV130" i="1"/>
  <c r="BV132" i="1" s="1"/>
  <c r="BN130" i="1"/>
  <c r="BN132" i="1" s="1"/>
  <c r="BF130" i="1"/>
  <c r="BF132" i="1" s="1"/>
  <c r="AX130" i="1"/>
  <c r="AX132" i="1" s="1"/>
  <c r="AP130" i="1"/>
  <c r="AP132" i="1" s="1"/>
  <c r="AH130" i="1"/>
  <c r="AH132" i="1" s="1"/>
  <c r="Z130" i="1"/>
  <c r="Z132" i="1" s="1"/>
  <c r="BU169" i="1"/>
  <c r="BU171" i="1" s="1"/>
  <c r="BM169" i="1"/>
  <c r="BM171" i="1" s="1"/>
  <c r="BE169" i="1"/>
  <c r="BE171" i="1" s="1"/>
  <c r="AW169" i="1"/>
  <c r="AW171" i="1" s="1"/>
  <c r="AO169" i="1"/>
  <c r="AO171" i="1" s="1"/>
  <c r="AG169" i="1"/>
  <c r="AG171" i="1" s="1"/>
  <c r="Y169" i="1"/>
  <c r="Y171" i="1" s="1"/>
  <c r="BU130" i="1"/>
  <c r="BU132" i="1" s="1"/>
  <c r="BM130" i="1"/>
  <c r="BM132" i="1" s="1"/>
  <c r="BE130" i="1"/>
  <c r="BE132" i="1" s="1"/>
  <c r="AW130" i="1"/>
  <c r="AW132" i="1" s="1"/>
  <c r="AO130" i="1"/>
  <c r="AO132" i="1" s="1"/>
  <c r="AG130" i="1"/>
  <c r="AG132" i="1" s="1"/>
  <c r="Y130" i="1"/>
  <c r="Y132" i="1" s="1"/>
  <c r="BT169" i="1"/>
  <c r="BT171" i="1" s="1"/>
  <c r="BL169" i="1"/>
  <c r="BL171" i="1" s="1"/>
  <c r="BD169" i="1"/>
  <c r="BD171" i="1" s="1"/>
  <c r="AN169" i="1"/>
  <c r="AN171" i="1" s="1"/>
  <c r="AF169" i="1"/>
  <c r="AF171" i="1" s="1"/>
  <c r="BT130" i="1"/>
  <c r="BT132" i="1" s="1"/>
  <c r="BL130" i="1"/>
  <c r="BL132" i="1" s="1"/>
  <c r="BD130" i="1"/>
  <c r="BD132" i="1" s="1"/>
  <c r="AV130" i="1"/>
  <c r="AV132" i="1" s="1"/>
  <c r="AN130" i="1"/>
  <c r="AN132" i="1" s="1"/>
  <c r="AF130" i="1"/>
  <c r="AF132" i="1" s="1"/>
  <c r="AV169" i="1"/>
  <c r="AV171" i="1" s="1"/>
  <c r="BS169" i="1"/>
  <c r="BS171" i="1" s="1"/>
  <c r="BK169" i="1"/>
  <c r="BK171" i="1" s="1"/>
  <c r="BC169" i="1"/>
  <c r="BC171" i="1" s="1"/>
  <c r="AU169" i="1"/>
  <c r="AU171" i="1" s="1"/>
  <c r="AM169" i="1"/>
  <c r="AM171" i="1" s="1"/>
  <c r="AE169" i="1"/>
  <c r="AE171" i="1" s="1"/>
  <c r="BS130" i="1"/>
  <c r="BS132" i="1" s="1"/>
  <c r="BK130" i="1"/>
  <c r="BK132" i="1" s="1"/>
  <c r="BC130" i="1"/>
  <c r="BC132" i="1" s="1"/>
  <c r="AU130" i="1"/>
  <c r="AU132" i="1" s="1"/>
  <c r="AM130" i="1"/>
  <c r="AM132" i="1" s="1"/>
  <c r="AE130" i="1"/>
  <c r="AE132" i="1" s="1"/>
  <c r="BR169" i="1"/>
  <c r="BR171" i="1" s="1"/>
  <c r="BJ169" i="1"/>
  <c r="BJ171" i="1" s="1"/>
  <c r="BB169" i="1"/>
  <c r="BB171" i="1" s="1"/>
  <c r="AT169" i="1"/>
  <c r="AT171" i="1" s="1"/>
  <c r="AL169" i="1"/>
  <c r="AL171" i="1" s="1"/>
  <c r="AD169" i="1"/>
  <c r="AD171" i="1" s="1"/>
  <c r="BR130" i="1"/>
  <c r="BR132" i="1" s="1"/>
  <c r="BJ130" i="1"/>
  <c r="BJ132" i="1" s="1"/>
  <c r="BB130" i="1"/>
  <c r="BB132" i="1" s="1"/>
  <c r="AT130" i="1"/>
  <c r="AT132" i="1" s="1"/>
  <c r="AL130" i="1"/>
  <c r="AL132" i="1" s="1"/>
  <c r="AD130" i="1"/>
  <c r="AD132" i="1" s="1"/>
  <c r="BQ169" i="1"/>
  <c r="BQ171" i="1" s="1"/>
  <c r="BI169" i="1"/>
  <c r="BI171" i="1" s="1"/>
  <c r="AS169" i="1"/>
  <c r="AS171" i="1" s="1"/>
  <c r="AK169" i="1"/>
  <c r="AK171" i="1" s="1"/>
  <c r="AC169" i="1"/>
  <c r="AC171" i="1" s="1"/>
  <c r="BQ130" i="1"/>
  <c r="BQ132" i="1" s="1"/>
  <c r="BI130" i="1"/>
  <c r="BI132" i="1" s="1"/>
  <c r="BA130" i="1"/>
  <c r="BA132" i="1" s="1"/>
  <c r="AS130" i="1"/>
  <c r="AS132" i="1" s="1"/>
  <c r="AK130" i="1"/>
  <c r="AK132" i="1" s="1"/>
  <c r="AC130" i="1"/>
  <c r="AC132" i="1" s="1"/>
  <c r="BX169" i="1"/>
  <c r="BX171" i="1" s="1"/>
  <c r="BP169" i="1"/>
  <c r="BP171" i="1" s="1"/>
  <c r="BH169" i="1"/>
  <c r="BH171" i="1" s="1"/>
  <c r="AZ169" i="1"/>
  <c r="AZ171" i="1" s="1"/>
  <c r="AR169" i="1"/>
  <c r="AR171" i="1" s="1"/>
  <c r="AJ169" i="1"/>
  <c r="AJ171" i="1" s="1"/>
  <c r="AB169" i="1"/>
  <c r="AB171" i="1" s="1"/>
  <c r="BX130" i="1"/>
  <c r="BX132" i="1" s="1"/>
  <c r="BP130" i="1"/>
  <c r="BP132" i="1" s="1"/>
  <c r="BH130" i="1"/>
  <c r="BH132" i="1" s="1"/>
  <c r="AZ130" i="1"/>
  <c r="AZ132" i="1" s="1"/>
  <c r="AR130" i="1"/>
  <c r="AR132" i="1" s="1"/>
  <c r="AJ130" i="1"/>
  <c r="AJ132" i="1" s="1"/>
  <c r="AB130" i="1"/>
  <c r="AB132" i="1" s="1"/>
  <c r="BR119" i="1"/>
  <c r="BR121" i="1" s="1"/>
  <c r="BJ119" i="1"/>
  <c r="BJ121" i="1" s="1"/>
  <c r="BB119" i="1"/>
  <c r="BB121" i="1" s="1"/>
  <c r="AT119" i="1"/>
  <c r="AT121" i="1" s="1"/>
  <c r="AL119" i="1"/>
  <c r="AL121" i="1" s="1"/>
  <c r="AD119" i="1"/>
  <c r="AD121" i="1" s="1"/>
  <c r="BV105" i="1"/>
  <c r="BV107" i="1" s="1"/>
  <c r="BN105" i="1"/>
  <c r="BN107" i="1" s="1"/>
  <c r="BF105" i="1"/>
  <c r="BF107" i="1" s="1"/>
  <c r="AX105" i="1"/>
  <c r="AX107" i="1" s="1"/>
  <c r="AP105" i="1"/>
  <c r="AP107" i="1" s="1"/>
  <c r="BQ119" i="1"/>
  <c r="BQ121" i="1" s="1"/>
  <c r="BI119" i="1"/>
  <c r="BI121" i="1" s="1"/>
  <c r="BA119" i="1"/>
  <c r="BA121" i="1" s="1"/>
  <c r="AS119" i="1"/>
  <c r="AS121" i="1" s="1"/>
  <c r="AK119" i="1"/>
  <c r="AK121" i="1" s="1"/>
  <c r="AC119" i="1"/>
  <c r="AC121" i="1" s="1"/>
  <c r="BU105" i="1"/>
  <c r="BU107" i="1" s="1"/>
  <c r="BM105" i="1"/>
  <c r="BM107" i="1" s="1"/>
  <c r="BE105" i="1"/>
  <c r="BE107" i="1" s="1"/>
  <c r="AW105" i="1"/>
  <c r="AW107" i="1" s="1"/>
  <c r="BX119" i="1"/>
  <c r="BX121" i="1" s="1"/>
  <c r="BP119" i="1"/>
  <c r="BP121" i="1" s="1"/>
  <c r="BH119" i="1"/>
  <c r="BH121" i="1" s="1"/>
  <c r="AZ119" i="1"/>
  <c r="AZ121" i="1" s="1"/>
  <c r="AR119" i="1"/>
  <c r="AR121" i="1" s="1"/>
  <c r="AJ119" i="1"/>
  <c r="AJ121" i="1" s="1"/>
  <c r="AB119" i="1"/>
  <c r="AB121" i="1" s="1"/>
  <c r="BT105" i="1"/>
  <c r="BT107" i="1" s="1"/>
  <c r="BL105" i="1"/>
  <c r="BL107" i="1" s="1"/>
  <c r="BD105" i="1"/>
  <c r="BD107" i="1" s="1"/>
  <c r="AN105" i="1"/>
  <c r="AN107" i="1" s="1"/>
  <c r="AF107" i="1"/>
  <c r="BW119" i="1"/>
  <c r="BW121" i="1" s="1"/>
  <c r="BO119" i="1"/>
  <c r="BO121" i="1" s="1"/>
  <c r="BG119" i="1"/>
  <c r="BG121" i="1" s="1"/>
  <c r="AY119" i="1"/>
  <c r="AY121" i="1" s="1"/>
  <c r="AQ119" i="1"/>
  <c r="AQ121" i="1" s="1"/>
  <c r="AI119" i="1"/>
  <c r="AI121" i="1" s="1"/>
  <c r="AA119" i="1"/>
  <c r="AA121" i="1" s="1"/>
  <c r="BS105" i="1"/>
  <c r="BS107" i="1" s="1"/>
  <c r="BK105" i="1"/>
  <c r="BK107" i="1" s="1"/>
  <c r="AU105" i="1"/>
  <c r="AU107" i="1" s="1"/>
  <c r="AM105" i="1"/>
  <c r="AM107" i="1" s="1"/>
  <c r="BV119" i="1"/>
  <c r="BV121" i="1" s="1"/>
  <c r="BN119" i="1"/>
  <c r="BN121" i="1" s="1"/>
  <c r="BF119" i="1"/>
  <c r="BF121" i="1" s="1"/>
  <c r="AX119" i="1"/>
  <c r="AX121" i="1" s="1"/>
  <c r="AP119" i="1"/>
  <c r="AP121" i="1" s="1"/>
  <c r="AH119" i="1"/>
  <c r="AH121" i="1" s="1"/>
  <c r="Z119" i="1"/>
  <c r="Z121" i="1" s="1"/>
  <c r="BR105" i="1"/>
  <c r="BR107" i="1" s="1"/>
  <c r="BB105" i="1"/>
  <c r="BB107" i="1" s="1"/>
  <c r="AT105" i="1"/>
  <c r="AT107" i="1" s="1"/>
  <c r="AL105" i="1"/>
  <c r="AL107" i="1" s="1"/>
  <c r="BU119" i="1"/>
  <c r="BU121" i="1" s="1"/>
  <c r="BM119" i="1"/>
  <c r="BM121" i="1" s="1"/>
  <c r="BE119" i="1"/>
  <c r="BE121" i="1" s="1"/>
  <c r="AW119" i="1"/>
  <c r="AW121" i="1" s="1"/>
  <c r="AO119" i="1"/>
  <c r="AO121" i="1" s="1"/>
  <c r="AG119" i="1"/>
  <c r="AG121" i="1" s="1"/>
  <c r="Y119" i="1"/>
  <c r="Y121" i="1" s="1"/>
  <c r="BI105" i="1"/>
  <c r="BI107" i="1" s="1"/>
  <c r="BA105" i="1"/>
  <c r="BA107" i="1" s="1"/>
  <c r="AS105" i="1"/>
  <c r="AS107" i="1" s="1"/>
  <c r="AK105" i="1"/>
  <c r="AK107" i="1" s="1"/>
  <c r="BT119" i="1"/>
  <c r="BT121" i="1" s="1"/>
  <c r="BL119" i="1"/>
  <c r="BL121" i="1" s="1"/>
  <c r="BD119" i="1"/>
  <c r="BD121" i="1" s="1"/>
  <c r="AV119" i="1"/>
  <c r="AV121" i="1" s="1"/>
  <c r="AN119" i="1"/>
  <c r="AN121" i="1" s="1"/>
  <c r="AF119" i="1"/>
  <c r="AF121" i="1" s="1"/>
  <c r="BX105" i="1"/>
  <c r="BX107" i="1" s="1"/>
  <c r="BP105" i="1"/>
  <c r="BP107" i="1" s="1"/>
  <c r="BH105" i="1"/>
  <c r="BH107" i="1" s="1"/>
  <c r="AZ105" i="1"/>
  <c r="AZ107" i="1" s="1"/>
  <c r="AR105" i="1"/>
  <c r="AR107" i="1" s="1"/>
  <c r="AJ105" i="1"/>
  <c r="AJ107" i="1" s="1"/>
  <c r="BS119" i="1"/>
  <c r="BS121" i="1" s="1"/>
  <c r="BK119" i="1"/>
  <c r="BK121" i="1" s="1"/>
  <c r="BC119" i="1"/>
  <c r="BC121" i="1" s="1"/>
  <c r="AU119" i="1"/>
  <c r="AU121" i="1" s="1"/>
  <c r="AM119" i="1"/>
  <c r="AM121" i="1" s="1"/>
  <c r="AE119" i="1"/>
  <c r="AE121" i="1" s="1"/>
  <c r="BW105" i="1"/>
  <c r="BW107" i="1" s="1"/>
  <c r="BO105" i="1"/>
  <c r="BO107" i="1" s="1"/>
  <c r="BG105" i="1"/>
  <c r="BG107" i="1" s="1"/>
  <c r="AY105" i="1"/>
  <c r="AY107" i="1" s="1"/>
  <c r="AQ105" i="1"/>
  <c r="AQ107" i="1" s="1"/>
  <c r="AI105" i="1"/>
  <c r="AI107" i="1" s="1"/>
  <c r="BQ94" i="1"/>
  <c r="BQ96" i="1" s="1"/>
  <c r="AC94" i="1"/>
  <c r="AC96" i="1" s="1"/>
  <c r="BP94" i="1"/>
  <c r="BP96" i="1" s="1"/>
  <c r="AR96" i="1"/>
  <c r="AB94" i="1"/>
  <c r="AB96" i="1" s="1"/>
  <c r="BO94" i="1"/>
  <c r="BO96" i="1" s="1"/>
  <c r="BG96" i="1"/>
  <c r="AQ96" i="1"/>
  <c r="BN94" i="1"/>
  <c r="BN96" i="1" s="1"/>
  <c r="BF96" i="1"/>
  <c r="AX96" i="1"/>
  <c r="AP96" i="1"/>
  <c r="BM94" i="1"/>
  <c r="BM96" i="1" s="1"/>
  <c r="BE96" i="1"/>
  <c r="AO96" i="1"/>
  <c r="BL94" i="1"/>
  <c r="BL96" i="1" s="1"/>
  <c r="BD96" i="1"/>
  <c r="AN96" i="1"/>
  <c r="AF94" i="1"/>
  <c r="AF96" i="1" s="1"/>
  <c r="BK94" i="1"/>
  <c r="BK96" i="1" s="1"/>
  <c r="AE94" i="1"/>
  <c r="AE96" i="1" s="1"/>
  <c r="AD94" i="1"/>
  <c r="AD96" i="1" s="1"/>
  <c r="BR71" i="1"/>
  <c r="BR73" i="1" s="1"/>
  <c r="BJ71" i="1"/>
  <c r="BJ73" i="1" s="1"/>
  <c r="BB71" i="1"/>
  <c r="BB73" i="1" s="1"/>
  <c r="AT71" i="1"/>
  <c r="AT73" i="1" s="1"/>
  <c r="AL71" i="1"/>
  <c r="AL73" i="1" s="1"/>
  <c r="AD71" i="1"/>
  <c r="AD73" i="1" s="1"/>
  <c r="BV71" i="1"/>
  <c r="BV73" i="1" s="1"/>
  <c r="BN71" i="1"/>
  <c r="BN73" i="1" s="1"/>
  <c r="BF71" i="1"/>
  <c r="BF73" i="1" s="1"/>
  <c r="AX71" i="1"/>
  <c r="AX73" i="1" s="1"/>
  <c r="AP71" i="1"/>
  <c r="AP73" i="1" s="1"/>
  <c r="AH71" i="1"/>
  <c r="AH73" i="1" s="1"/>
  <c r="Z71" i="1"/>
  <c r="Z73" i="1" s="1"/>
  <c r="BU71" i="1"/>
  <c r="BU73" i="1" s="1"/>
  <c r="BM71" i="1"/>
  <c r="BM73" i="1" s="1"/>
  <c r="BE71" i="1"/>
  <c r="BE73" i="1" s="1"/>
  <c r="AW71" i="1"/>
  <c r="AW73" i="1" s="1"/>
  <c r="AO71" i="1"/>
  <c r="AO73" i="1" s="1"/>
  <c r="AG71" i="1"/>
  <c r="AG73" i="1" s="1"/>
  <c r="Y71" i="1"/>
  <c r="Y73" i="1" s="1"/>
  <c r="BT71" i="1"/>
  <c r="BT73" i="1" s="1"/>
  <c r="BL71" i="1"/>
  <c r="BL73" i="1" s="1"/>
  <c r="BD71" i="1"/>
  <c r="BD73" i="1" s="1"/>
  <c r="AV71" i="1"/>
  <c r="AV73" i="1" s="1"/>
  <c r="AN71" i="1"/>
  <c r="AN73" i="1" s="1"/>
  <c r="AF71" i="1"/>
  <c r="AF73" i="1" s="1"/>
  <c r="BQ71" i="1"/>
  <c r="BQ73" i="1" s="1"/>
  <c r="BI71" i="1"/>
  <c r="BI73" i="1" s="1"/>
  <c r="BA71" i="1"/>
  <c r="BA73" i="1" s="1"/>
  <c r="AS71" i="1"/>
  <c r="AS73" i="1" s="1"/>
  <c r="AK71" i="1"/>
  <c r="AK73" i="1" s="1"/>
  <c r="AC71" i="1"/>
  <c r="AC73" i="1" s="1"/>
  <c r="BX71" i="1"/>
  <c r="BX73" i="1" s="1"/>
  <c r="BP71" i="1"/>
  <c r="BP73" i="1" s="1"/>
  <c r="BH71" i="1"/>
  <c r="BH73" i="1" s="1"/>
  <c r="AZ71" i="1"/>
  <c r="AZ73" i="1" s="1"/>
  <c r="AR71" i="1"/>
  <c r="AR73" i="1" s="1"/>
  <c r="AJ71" i="1"/>
  <c r="AJ73" i="1" s="1"/>
  <c r="AB71" i="1"/>
  <c r="AB73" i="1" s="1"/>
  <c r="BS71" i="1"/>
  <c r="BS73" i="1" s="1"/>
  <c r="BK71" i="1"/>
  <c r="BK73" i="1" s="1"/>
  <c r="BC71" i="1"/>
  <c r="BC73" i="1" s="1"/>
  <c r="AU71" i="1"/>
  <c r="AU73" i="1" s="1"/>
  <c r="AM71" i="1"/>
  <c r="AM73" i="1" s="1"/>
  <c r="AE71" i="1"/>
  <c r="AE73" i="1" s="1"/>
  <c r="BW71" i="1"/>
  <c r="BW73" i="1" s="1"/>
  <c r="BO71" i="1"/>
  <c r="BO73" i="1" s="1"/>
  <c r="BG71" i="1"/>
  <c r="BG73" i="1" s="1"/>
  <c r="AY71" i="1"/>
  <c r="AY73" i="1" s="1"/>
  <c r="AQ71" i="1"/>
  <c r="AQ73" i="1" s="1"/>
  <c r="AI71" i="1"/>
  <c r="AI73" i="1" s="1"/>
  <c r="AA71" i="1"/>
  <c r="AA73" i="1" s="1"/>
  <c r="BT63" i="1"/>
  <c r="BT65" i="1" s="1"/>
  <c r="BL63" i="1"/>
  <c r="BL65" i="1" s="1"/>
  <c r="BD63" i="1"/>
  <c r="BD65" i="1" s="1"/>
  <c r="AN63" i="1"/>
  <c r="AN65" i="1" s="1"/>
  <c r="AF63" i="1"/>
  <c r="AF65" i="1" s="1"/>
  <c r="BS63" i="1"/>
  <c r="BS65" i="1" s="1"/>
  <c r="BK63" i="1"/>
  <c r="BK65" i="1" s="1"/>
  <c r="AU63" i="1"/>
  <c r="AU65" i="1" s="1"/>
  <c r="AM63" i="1"/>
  <c r="AM65" i="1" s="1"/>
  <c r="AE63" i="1"/>
  <c r="AE65" i="1" s="1"/>
  <c r="BR63" i="1"/>
  <c r="BR65" i="1" s="1"/>
  <c r="BB63" i="1"/>
  <c r="BB65" i="1" s="1"/>
  <c r="AT63" i="1"/>
  <c r="AT65" i="1" s="1"/>
  <c r="AL63" i="1"/>
  <c r="AL65" i="1" s="1"/>
  <c r="AD63" i="1"/>
  <c r="AD65" i="1" s="1"/>
  <c r="BI63" i="1"/>
  <c r="BI65" i="1" s="1"/>
  <c r="BA63" i="1"/>
  <c r="BA65" i="1" s="1"/>
  <c r="AS63" i="1"/>
  <c r="AS65" i="1" s="1"/>
  <c r="AK63" i="1"/>
  <c r="AK65" i="1" s="1"/>
  <c r="AC63" i="1"/>
  <c r="AC65" i="1" s="1"/>
  <c r="BX63" i="1"/>
  <c r="BX65" i="1" s="1"/>
  <c r="BP63" i="1"/>
  <c r="BP65" i="1" s="1"/>
  <c r="BH63" i="1"/>
  <c r="BH65" i="1" s="1"/>
  <c r="AZ63" i="1"/>
  <c r="AZ65" i="1" s="1"/>
  <c r="AR63" i="1"/>
  <c r="AR65" i="1" s="1"/>
  <c r="AJ63" i="1"/>
  <c r="AJ65" i="1" s="1"/>
  <c r="AB63" i="1"/>
  <c r="AB65" i="1" s="1"/>
  <c r="BW63" i="1"/>
  <c r="BW65" i="1" s="1"/>
  <c r="BO63" i="1"/>
  <c r="BO65" i="1" s="1"/>
  <c r="BG63" i="1"/>
  <c r="BG65" i="1" s="1"/>
  <c r="AY63" i="1"/>
  <c r="AY65" i="1" s="1"/>
  <c r="AQ63" i="1"/>
  <c r="AQ65" i="1" s="1"/>
  <c r="AI63" i="1"/>
  <c r="AI65" i="1" s="1"/>
  <c r="BV63" i="1"/>
  <c r="BV65" i="1" s="1"/>
  <c r="BN63" i="1"/>
  <c r="BN65" i="1" s="1"/>
  <c r="BF63" i="1"/>
  <c r="BF65" i="1" s="1"/>
  <c r="AX63" i="1"/>
  <c r="AX65" i="1" s="1"/>
  <c r="AP63" i="1"/>
  <c r="AP65" i="1" s="1"/>
  <c r="Z63" i="1"/>
  <c r="Z65" i="1" s="1"/>
  <c r="BU63" i="1"/>
  <c r="BU65" i="1" s="1"/>
  <c r="BM63" i="1"/>
  <c r="BM65" i="1" s="1"/>
  <c r="BE63" i="1"/>
  <c r="BE65" i="1" s="1"/>
  <c r="AW63" i="1"/>
  <c r="AW65" i="1" s="1"/>
  <c r="Y63" i="1"/>
  <c r="Y65" i="1" s="1"/>
  <c r="BW50" i="1"/>
  <c r="BW52" i="1" s="1"/>
  <c r="BG50" i="1"/>
  <c r="BG52" i="1" s="1"/>
  <c r="AY50" i="1"/>
  <c r="AY52" i="1" s="1"/>
  <c r="AQ50" i="1"/>
  <c r="AQ52" i="1" s="1"/>
  <c r="AI50" i="1"/>
  <c r="AI52" i="1" s="1"/>
  <c r="BV50" i="1"/>
  <c r="BV52" i="1" s="1"/>
  <c r="BF50" i="1"/>
  <c r="BF52" i="1" s="1"/>
  <c r="AX50" i="1"/>
  <c r="AX52" i="1" s="1"/>
  <c r="AP50" i="1"/>
  <c r="AP52" i="1" s="1"/>
  <c r="Z50" i="1"/>
  <c r="Z52" i="1" s="1"/>
  <c r="BU50" i="1"/>
  <c r="BU52" i="1" s="1"/>
  <c r="BE50" i="1"/>
  <c r="BE52" i="1" s="1"/>
  <c r="AW50" i="1"/>
  <c r="AW52" i="1" s="1"/>
  <c r="AG50" i="1"/>
  <c r="AG52" i="1" s="1"/>
  <c r="Y50" i="1"/>
  <c r="Y52" i="1" s="1"/>
  <c r="BT50" i="1"/>
  <c r="BT52" i="1" s="1"/>
  <c r="BD50" i="1"/>
  <c r="BD52" i="1" s="1"/>
  <c r="AN50" i="1"/>
  <c r="AN52" i="1" s="1"/>
  <c r="AF50" i="1"/>
  <c r="AF52" i="1" s="1"/>
  <c r="BS50" i="1"/>
  <c r="BS52" i="1" s="1"/>
  <c r="AU50" i="1"/>
  <c r="AU52" i="1" s="1"/>
  <c r="AM50" i="1"/>
  <c r="AM52" i="1" s="1"/>
  <c r="AE50" i="1"/>
  <c r="AE52" i="1" s="1"/>
  <c r="BR50" i="1"/>
  <c r="BR52" i="1" s="1"/>
  <c r="BB50" i="1"/>
  <c r="BB52" i="1" s="1"/>
  <c r="AT50" i="1"/>
  <c r="AT52" i="1" s="1"/>
  <c r="AL50" i="1"/>
  <c r="AL52" i="1" s="1"/>
  <c r="AD50" i="1"/>
  <c r="AD52" i="1" s="1"/>
  <c r="BI50" i="1"/>
  <c r="BI52" i="1" s="1"/>
  <c r="BA50" i="1"/>
  <c r="BA52" i="1" s="1"/>
  <c r="AS50" i="1"/>
  <c r="AS52" i="1" s="1"/>
  <c r="AK50" i="1"/>
  <c r="AK52" i="1" s="1"/>
  <c r="AC50" i="1"/>
  <c r="AC52" i="1" s="1"/>
  <c r="BX50" i="1"/>
  <c r="BX52" i="1" s="1"/>
  <c r="BH50" i="1"/>
  <c r="BH52" i="1" s="1"/>
  <c r="AZ50" i="1"/>
  <c r="AZ52" i="1" s="1"/>
  <c r="AR50" i="1"/>
  <c r="AR52" i="1" s="1"/>
  <c r="AJ50" i="1"/>
  <c r="AJ52" i="1" s="1"/>
  <c r="AB50" i="1"/>
  <c r="AB52" i="1" s="1"/>
  <c r="AW28" i="1"/>
  <c r="AW30" i="1" s="1"/>
  <c r="BM28" i="1"/>
  <c r="BM30" i="1" s="1"/>
  <c r="BE28" i="1"/>
  <c r="BE30" i="1" s="1"/>
  <c r="BA28" i="1"/>
  <c r="BA30" i="1" s="1"/>
  <c r="AS28" i="1"/>
  <c r="AS30" i="1" s="1"/>
  <c r="BI28" i="1"/>
  <c r="BI30" i="1" s="1"/>
  <c r="AZ28" i="1"/>
  <c r="AZ30" i="1" s="1"/>
  <c r="AR28" i="1"/>
  <c r="AR30" i="1" s="1"/>
  <c r="AI28" i="1"/>
  <c r="AI30" i="1" s="1"/>
  <c r="Z28" i="1"/>
  <c r="Z30" i="1" s="1"/>
  <c r="BO28" i="1"/>
  <c r="BO30" i="1" s="1"/>
  <c r="BW28" i="1"/>
  <c r="BW30" i="1" s="1"/>
  <c r="BN28" i="1"/>
  <c r="BN30" i="1" s="1"/>
  <c r="BF28" i="1"/>
  <c r="BF30" i="1" s="1"/>
  <c r="AN28" i="1"/>
  <c r="AN30" i="1" s="1"/>
  <c r="AE28" i="1"/>
  <c r="AE30" i="1" s="1"/>
  <c r="BX28" i="1"/>
  <c r="BX30" i="1" s="1"/>
  <c r="AM28" i="1"/>
  <c r="AM30" i="1" s="1"/>
  <c r="BV28" i="1"/>
  <c r="BV30" i="1" s="1"/>
  <c r="BU28" i="1"/>
  <c r="BU30" i="1" s="1"/>
  <c r="BD28" i="1"/>
  <c r="BD30" i="1" s="1"/>
  <c r="AC28" i="1"/>
  <c r="AC30" i="1" s="1"/>
  <c r="AD28" i="1"/>
  <c r="AD30" i="1" s="1"/>
  <c r="BL28" i="1"/>
  <c r="BL30" i="1" s="1"/>
  <c r="AU28" i="1"/>
  <c r="AU30" i="1" s="1"/>
  <c r="AL28" i="1"/>
  <c r="AL30" i="1" s="1"/>
  <c r="BT28" i="1"/>
  <c r="BT30" i="1" s="1"/>
  <c r="BK28" i="1"/>
  <c r="BK30" i="1" s="1"/>
  <c r="BB28" i="1"/>
  <c r="BB30" i="1" s="1"/>
  <c r="AT28" i="1"/>
  <c r="AT30" i="1" s="1"/>
  <c r="AK28" i="1"/>
  <c r="AK30" i="1" s="1"/>
  <c r="AB28" i="1"/>
  <c r="AB30" i="1" s="1"/>
  <c r="BS28" i="1"/>
  <c r="BS30" i="1" s="1"/>
  <c r="AJ28" i="1"/>
  <c r="AJ30" i="1" s="1"/>
  <c r="BR28" i="1"/>
  <c r="BR30" i="1" s="1"/>
  <c r="BP28" i="1"/>
  <c r="BP30" i="1" s="1"/>
  <c r="BH28" i="1"/>
  <c r="BH30" i="1" s="1"/>
  <c r="AY28" i="1"/>
  <c r="AY30" i="1" s="1"/>
  <c r="AQ28" i="1"/>
  <c r="AQ30" i="1" s="1"/>
  <c r="Y28" i="1"/>
  <c r="Y30" i="1" s="1"/>
  <c r="BG28" i="1"/>
  <c r="BG30" i="1" s="1"/>
  <c r="AX28" i="1"/>
  <c r="AX30" i="1" s="1"/>
  <c r="AP28" i="1"/>
  <c r="AP30" i="1" s="1"/>
  <c r="AF28" i="1"/>
  <c r="AF30" i="1" s="1"/>
  <c r="J25" i="1"/>
  <c r="AC11" i="1"/>
  <c r="AC13" i="1" s="1"/>
  <c r="AK11" i="1"/>
  <c r="AK13" i="1" s="1"/>
  <c r="AS11" i="1"/>
  <c r="AS13" i="1" s="1"/>
  <c r="BA11" i="1"/>
  <c r="BA13" i="1" s="1"/>
  <c r="BI11" i="1"/>
  <c r="BI13" i="1" s="1"/>
  <c r="BQ11" i="1"/>
  <c r="BQ13" i="1" s="1"/>
  <c r="I25" i="1"/>
  <c r="K25" i="1"/>
  <c r="H25" i="1"/>
  <c r="BC11" i="1"/>
  <c r="BC13" i="1" s="1"/>
  <c r="AM11" i="1"/>
  <c r="AM13" i="1" s="1"/>
  <c r="AF11" i="1"/>
  <c r="AF13" i="1" s="1"/>
  <c r="AV11" i="1"/>
  <c r="AV13" i="1" s="1"/>
  <c r="BL11" i="1"/>
  <c r="BL13" i="1" s="1"/>
  <c r="AE11" i="1"/>
  <c r="AE13" i="1" s="1"/>
  <c r="AN11" i="1"/>
  <c r="AN13" i="1" s="1"/>
  <c r="BD11" i="1"/>
  <c r="BD13" i="1" s="1"/>
  <c r="AG11" i="1"/>
  <c r="AG13" i="1" s="1"/>
  <c r="AO11" i="1"/>
  <c r="AO13" i="1" s="1"/>
  <c r="AW11" i="1"/>
  <c r="AW13" i="1" s="1"/>
  <c r="BE11" i="1"/>
  <c r="BE13" i="1" s="1"/>
  <c r="BM11" i="1"/>
  <c r="BM13" i="1" s="1"/>
  <c r="BU13" i="1"/>
  <c r="Z11" i="1"/>
  <c r="Z13" i="1" s="1"/>
  <c r="AH11" i="1"/>
  <c r="AH13" i="1" s="1"/>
  <c r="AP11" i="1"/>
  <c r="AP13" i="1" s="1"/>
  <c r="AX11" i="1"/>
  <c r="AX13" i="1" s="1"/>
  <c r="BF11" i="1"/>
  <c r="BF13" i="1" s="1"/>
  <c r="BN11" i="1"/>
  <c r="BN13" i="1" s="1"/>
  <c r="BV13" i="1"/>
  <c r="AU11" i="1"/>
  <c r="AU13" i="1" s="1"/>
  <c r="AA11" i="1"/>
  <c r="AA13" i="1" s="1"/>
  <c r="AQ11" i="1"/>
  <c r="AQ13" i="1" s="1"/>
  <c r="BG11" i="1"/>
  <c r="BG13" i="1" s="1"/>
  <c r="BW13" i="1"/>
  <c r="BK11" i="1"/>
  <c r="BK13" i="1" s="1"/>
  <c r="AI11" i="1"/>
  <c r="AI13" i="1" s="1"/>
  <c r="AY11" i="1"/>
  <c r="AY13" i="1" s="1"/>
  <c r="BO11" i="1"/>
  <c r="BO13" i="1" s="1"/>
  <c r="AB11" i="1"/>
  <c r="AB13" i="1" s="1"/>
  <c r="AJ11" i="1"/>
  <c r="AJ13" i="1" s="1"/>
  <c r="AR11" i="1"/>
  <c r="AR13" i="1" s="1"/>
  <c r="AZ11" i="1"/>
  <c r="AZ13" i="1" s="1"/>
  <c r="BH11" i="1"/>
  <c r="BH13" i="1" s="1"/>
  <c r="BP11" i="1"/>
  <c r="BP13" i="1" s="1"/>
  <c r="BX13" i="1"/>
  <c r="AD11" i="1"/>
  <c r="AD13" i="1" s="1"/>
  <c r="AL11" i="1"/>
  <c r="AL13" i="1" s="1"/>
  <c r="AT11" i="1"/>
  <c r="AT13" i="1" s="1"/>
  <c r="BB11" i="1"/>
  <c r="BB13" i="1" s="1"/>
  <c r="BJ11" i="1"/>
  <c r="BJ13" i="1" s="1"/>
  <c r="F60" i="1"/>
  <c r="I60" i="1" s="1"/>
  <c r="J41" i="1"/>
  <c r="I70" i="1"/>
  <c r="K70" i="1"/>
  <c r="J70" i="1"/>
  <c r="H70" i="1"/>
  <c r="J60" i="1"/>
  <c r="J104" i="1"/>
  <c r="I103" i="1"/>
  <c r="K103" i="1"/>
  <c r="F104" i="1"/>
  <c r="J103" i="1"/>
  <c r="H103" i="1"/>
  <c r="I41" i="1"/>
  <c r="K41" i="1"/>
  <c r="H41" i="1"/>
  <c r="I40" i="1"/>
  <c r="K40" i="1"/>
  <c r="J40" i="1"/>
  <c r="H40" i="1"/>
  <c r="F83" i="1"/>
  <c r="I83" i="1" s="1"/>
  <c r="I82" i="1"/>
  <c r="K82" i="1"/>
  <c r="J82" i="1"/>
  <c r="J83" i="1"/>
  <c r="H82" i="1"/>
  <c r="I179" i="1"/>
  <c r="K179" i="1"/>
  <c r="J179" i="1"/>
  <c r="H179" i="1"/>
  <c r="F115" i="1"/>
  <c r="I115" i="1" s="1"/>
  <c r="J114" i="1"/>
  <c r="I114" i="1"/>
  <c r="K114" i="1"/>
  <c r="J115" i="1"/>
  <c r="H114" i="1"/>
  <c r="F318" i="1"/>
  <c r="K318" i="1" s="1"/>
  <c r="H318" i="1"/>
  <c r="K60" i="1" l="1"/>
  <c r="K83" i="1"/>
  <c r="K104" i="1"/>
  <c r="I104" i="1"/>
  <c r="K115" i="1"/>
  <c r="I318" i="1"/>
  <c r="AK16" i="5" l="1"/>
  <c r="AJ16" i="5"/>
  <c r="AI16" i="5"/>
  <c r="AH16" i="5"/>
  <c r="AG16" i="5"/>
  <c r="AF16" i="5"/>
  <c r="AE16" i="5"/>
  <c r="AK14" i="5"/>
  <c r="AJ14" i="5"/>
  <c r="AI14" i="5"/>
  <c r="AH14" i="5"/>
  <c r="AG14" i="5"/>
  <c r="AF14" i="5"/>
  <c r="AE14" i="5"/>
  <c r="AK28" i="5"/>
  <c r="AJ28" i="5"/>
  <c r="AI28" i="5"/>
  <c r="AH28" i="5"/>
  <c r="AG28" i="5"/>
  <c r="AF28" i="5"/>
  <c r="AE28" i="5"/>
  <c r="AK26" i="5"/>
  <c r="AJ26" i="5"/>
  <c r="AI26" i="5"/>
  <c r="AH26" i="5"/>
  <c r="AG26" i="5"/>
  <c r="AF26" i="5"/>
  <c r="AE26" i="5"/>
  <c r="AK220" i="5"/>
  <c r="AJ220" i="5"/>
  <c r="AI220" i="5"/>
  <c r="AH220" i="5"/>
  <c r="AG220" i="5"/>
  <c r="AF220" i="5"/>
  <c r="AE220" i="5"/>
  <c r="AK218" i="5"/>
  <c r="AJ218" i="5"/>
  <c r="AI218" i="5"/>
  <c r="AH218" i="5"/>
  <c r="AG218" i="5"/>
  <c r="AF218" i="5"/>
  <c r="AE218" i="5"/>
  <c r="AK208" i="5"/>
  <c r="AJ208" i="5"/>
  <c r="AI208" i="5"/>
  <c r="AH208" i="5"/>
  <c r="AG208" i="5"/>
  <c r="AF208" i="5"/>
  <c r="AE208" i="5"/>
  <c r="AK206" i="5"/>
  <c r="AJ206" i="5"/>
  <c r="AI206" i="5"/>
  <c r="AH206" i="5"/>
  <c r="AG206" i="5"/>
  <c r="AF206" i="5"/>
  <c r="AE206" i="5"/>
  <c r="AK196" i="5"/>
  <c r="AJ196" i="5"/>
  <c r="AI196" i="5"/>
  <c r="AH196" i="5"/>
  <c r="AG196" i="5"/>
  <c r="AF196" i="5"/>
  <c r="AE196" i="5"/>
  <c r="AK194" i="5"/>
  <c r="AJ194" i="5"/>
  <c r="AI194" i="5"/>
  <c r="AH194" i="5"/>
  <c r="AG194" i="5"/>
  <c r="AF194" i="5"/>
  <c r="AE194" i="5"/>
  <c r="AK184" i="5"/>
  <c r="AJ184" i="5"/>
  <c r="AI184" i="5"/>
  <c r="AH184" i="5"/>
  <c r="AG184" i="5"/>
  <c r="AF184" i="5"/>
  <c r="AE184" i="5"/>
  <c r="AK182" i="5"/>
  <c r="AJ182" i="5"/>
  <c r="AI182" i="5"/>
  <c r="AH182" i="5"/>
  <c r="AG182" i="5"/>
  <c r="AF182" i="5"/>
  <c r="AE182" i="5"/>
  <c r="AK172" i="5"/>
  <c r="AJ172" i="5"/>
  <c r="AI172" i="5"/>
  <c r="AH172" i="5"/>
  <c r="AG172" i="5"/>
  <c r="AF172" i="5"/>
  <c r="AE172" i="5"/>
  <c r="AK170" i="5"/>
  <c r="AJ170" i="5"/>
  <c r="AI170" i="5"/>
  <c r="AH170" i="5"/>
  <c r="AG170" i="5"/>
  <c r="AF170" i="5"/>
  <c r="AE170" i="5"/>
  <c r="AK160" i="5"/>
  <c r="AJ160" i="5"/>
  <c r="AI160" i="5"/>
  <c r="AH160" i="5"/>
  <c r="AG160" i="5"/>
  <c r="AF160" i="5"/>
  <c r="AE160" i="5"/>
  <c r="AK158" i="5"/>
  <c r="AJ158" i="5"/>
  <c r="AI158" i="5"/>
  <c r="AH158" i="5"/>
  <c r="AG158" i="5"/>
  <c r="AF158" i="5"/>
  <c r="AE158" i="5"/>
  <c r="AK148" i="5"/>
  <c r="AJ148" i="5"/>
  <c r="AI148" i="5"/>
  <c r="AH148" i="5"/>
  <c r="AG148" i="5"/>
  <c r="AF148" i="5"/>
  <c r="AE148" i="5"/>
  <c r="AK146" i="5"/>
  <c r="AJ146" i="5"/>
  <c r="AI146" i="5"/>
  <c r="AH146" i="5"/>
  <c r="AG146" i="5"/>
  <c r="AF146" i="5"/>
  <c r="AE146" i="5"/>
  <c r="AK136" i="5"/>
  <c r="AJ136" i="5"/>
  <c r="AI136" i="5"/>
  <c r="AH136" i="5"/>
  <c r="AG136" i="5"/>
  <c r="AF136" i="5"/>
  <c r="AE136" i="5"/>
  <c r="AK134" i="5"/>
  <c r="AJ134" i="5"/>
  <c r="AI134" i="5"/>
  <c r="AH134" i="5"/>
  <c r="AG134" i="5"/>
  <c r="AF134" i="5"/>
  <c r="AE134" i="5"/>
  <c r="AK124" i="5"/>
  <c r="AJ124" i="5"/>
  <c r="AI124" i="5"/>
  <c r="AH124" i="5"/>
  <c r="AG124" i="5"/>
  <c r="AF124" i="5"/>
  <c r="AE124" i="5"/>
  <c r="AK122" i="5"/>
  <c r="AJ122" i="5"/>
  <c r="AI122" i="5"/>
  <c r="AH122" i="5"/>
  <c r="AG122" i="5"/>
  <c r="AF122" i="5"/>
  <c r="AE122" i="5"/>
  <c r="AK112" i="5"/>
  <c r="AJ112" i="5"/>
  <c r="AI112" i="5"/>
  <c r="AH112" i="5"/>
  <c r="AG112" i="5"/>
  <c r="AF112" i="5"/>
  <c r="AE112" i="5"/>
  <c r="AK110" i="5"/>
  <c r="AJ110" i="5"/>
  <c r="AI110" i="5"/>
  <c r="AH110" i="5"/>
  <c r="AG110" i="5"/>
  <c r="AF110" i="5"/>
  <c r="AE110" i="5"/>
  <c r="AK100" i="5"/>
  <c r="AJ100" i="5"/>
  <c r="AI100" i="5"/>
  <c r="AH100" i="5"/>
  <c r="AG100" i="5"/>
  <c r="AF100" i="5"/>
  <c r="AE100" i="5"/>
  <c r="AK98" i="5"/>
  <c r="AJ98" i="5"/>
  <c r="AI98" i="5"/>
  <c r="AH98" i="5"/>
  <c r="AG98" i="5"/>
  <c r="AF98" i="5"/>
  <c r="AE98" i="5"/>
  <c r="AK86" i="5"/>
  <c r="AJ86" i="5"/>
  <c r="AI86" i="5"/>
  <c r="AH86" i="5"/>
  <c r="AG86" i="5"/>
  <c r="AF86" i="5"/>
  <c r="AE86" i="5"/>
  <c r="AK76" i="5"/>
  <c r="AJ76" i="5"/>
  <c r="AI76" i="5"/>
  <c r="AH76" i="5"/>
  <c r="AG76" i="5"/>
  <c r="AF76" i="5"/>
  <c r="AE76" i="5"/>
  <c r="AK74" i="5"/>
  <c r="AJ74" i="5"/>
  <c r="AI74" i="5"/>
  <c r="AH74" i="5"/>
  <c r="AG74" i="5"/>
  <c r="AF74" i="5"/>
  <c r="AE74" i="5"/>
  <c r="AK64" i="5"/>
  <c r="AJ64" i="5"/>
  <c r="AI64" i="5"/>
  <c r="AH64" i="5"/>
  <c r="AG64" i="5"/>
  <c r="AF64" i="5"/>
  <c r="AE64" i="5"/>
  <c r="AK62" i="5"/>
  <c r="AJ62" i="5"/>
  <c r="AI62" i="5"/>
  <c r="AH62" i="5"/>
  <c r="AG62" i="5"/>
  <c r="AF62" i="5"/>
  <c r="AE62" i="5"/>
  <c r="AK52" i="5"/>
  <c r="AJ52" i="5"/>
  <c r="AI52" i="5"/>
  <c r="AH52" i="5"/>
  <c r="AG52" i="5"/>
  <c r="AF52" i="5"/>
  <c r="AE52" i="5"/>
  <c r="AK50" i="5"/>
  <c r="AJ50" i="5"/>
  <c r="AI50" i="5"/>
  <c r="AH50" i="5"/>
  <c r="AG50" i="5"/>
  <c r="AF50" i="5"/>
  <c r="AE50" i="5"/>
  <c r="AK40" i="5"/>
  <c r="AJ40" i="5"/>
  <c r="AI40" i="5"/>
  <c r="AH40" i="5"/>
  <c r="AG40" i="5"/>
  <c r="AF40" i="5"/>
  <c r="AE40" i="5"/>
  <c r="AK38" i="5"/>
  <c r="AJ38" i="5"/>
  <c r="AI38" i="5"/>
  <c r="AH38" i="5"/>
  <c r="AG38" i="5"/>
  <c r="AF38" i="5"/>
  <c r="AE38" i="5"/>
  <c r="AL38" i="5"/>
  <c r="AM38" i="5"/>
  <c r="AN38" i="5"/>
  <c r="AO38" i="5"/>
  <c r="AP38" i="5"/>
  <c r="AQ38" i="5"/>
  <c r="AR38" i="5"/>
  <c r="AS38" i="5"/>
  <c r="AL40" i="5"/>
  <c r="AM40" i="5"/>
  <c r="AN40" i="5"/>
  <c r="AO40" i="5"/>
  <c r="AP40" i="5"/>
  <c r="AQ40" i="5"/>
  <c r="AR40" i="5"/>
  <c r="AS40" i="5"/>
  <c r="E125" i="1"/>
  <c r="F125" i="1" s="1"/>
  <c r="I125" i="1" l="1"/>
  <c r="K125" i="1"/>
  <c r="J125" i="1"/>
  <c r="H125" i="1"/>
  <c r="E80" i="1" l="1"/>
  <c r="F80" i="1" s="1"/>
  <c r="E81" i="1"/>
  <c r="F81" i="1" s="1"/>
  <c r="I81" i="1" s="1"/>
  <c r="E113" i="1"/>
  <c r="F113" i="1" s="1"/>
  <c r="E35" i="1"/>
  <c r="J35" i="1" s="1"/>
  <c r="E36" i="1"/>
  <c r="F36" i="1" s="1"/>
  <c r="E37" i="1"/>
  <c r="F37" i="1" s="1"/>
  <c r="K37" i="1" s="1"/>
  <c r="E38" i="1"/>
  <c r="F38" i="1" s="1"/>
  <c r="E39" i="1"/>
  <c r="J39" i="1" s="1"/>
  <c r="E101" i="1"/>
  <c r="J101" i="1" s="1"/>
  <c r="E102" i="1"/>
  <c r="F102" i="1" s="1"/>
  <c r="E58" i="1"/>
  <c r="H58" i="1" s="1"/>
  <c r="E59" i="1"/>
  <c r="J59" i="1" s="1"/>
  <c r="E23" i="1"/>
  <c r="H23" i="1" s="1"/>
  <c r="E24" i="1"/>
  <c r="H24" i="1" s="1"/>
  <c r="E139" i="1"/>
  <c r="J139" i="1" s="1"/>
  <c r="BH29" i="5"/>
  <c r="BH30" i="5"/>
  <c r="BH31" i="5"/>
  <c r="BH32" i="5"/>
  <c r="BH34" i="5"/>
  <c r="BH35" i="5"/>
  <c r="BH36" i="5"/>
  <c r="BH37" i="5"/>
  <c r="BH41" i="5"/>
  <c r="BH42" i="5"/>
  <c r="BH43" i="5"/>
  <c r="BH44" i="5"/>
  <c r="BH46" i="5"/>
  <c r="BH47" i="5"/>
  <c r="BH48" i="5"/>
  <c r="BH49" i="5"/>
  <c r="BH51" i="5"/>
  <c r="BH53" i="5"/>
  <c r="BH54" i="5"/>
  <c r="BH55" i="5"/>
  <c r="BH56" i="5"/>
  <c r="BH58" i="5"/>
  <c r="BH59" i="5"/>
  <c r="BH60" i="5"/>
  <c r="BH61" i="5"/>
  <c r="BH65" i="5"/>
  <c r="BH66" i="5"/>
  <c r="BH67" i="5"/>
  <c r="BH68" i="5"/>
  <c r="BH70" i="5"/>
  <c r="BH71" i="5"/>
  <c r="BH72" i="5"/>
  <c r="BH73" i="5"/>
  <c r="BH75" i="5"/>
  <c r="BH77" i="5"/>
  <c r="BH78" i="5"/>
  <c r="BH79" i="5"/>
  <c r="BH80" i="5"/>
  <c r="BH82" i="5"/>
  <c r="BH83" i="5"/>
  <c r="BH84" i="5"/>
  <c r="BH85" i="5"/>
  <c r="BH90" i="5"/>
  <c r="BH91" i="5"/>
  <c r="BH92" i="5"/>
  <c r="BH94" i="5"/>
  <c r="BH95" i="5"/>
  <c r="BH96" i="5"/>
  <c r="BH97" i="5"/>
  <c r="BH102" i="5"/>
  <c r="BH103" i="5"/>
  <c r="BH104" i="5"/>
  <c r="BH106" i="5"/>
  <c r="BH107" i="5"/>
  <c r="BH108" i="5"/>
  <c r="BH109" i="5"/>
  <c r="BH114" i="5"/>
  <c r="BH115" i="5"/>
  <c r="BH116" i="5"/>
  <c r="BH118" i="5"/>
  <c r="BH119" i="5"/>
  <c r="BH120" i="5"/>
  <c r="BH121" i="5"/>
  <c r="BH123" i="5"/>
  <c r="BH125" i="5"/>
  <c r="BH126" i="5"/>
  <c r="BH127" i="5"/>
  <c r="BH128" i="5"/>
  <c r="BH130" i="5"/>
  <c r="BH131" i="5"/>
  <c r="BH132" i="5"/>
  <c r="BH133" i="5"/>
  <c r="BH135" i="5"/>
  <c r="BH137" i="5"/>
  <c r="BH138" i="5"/>
  <c r="BH139" i="5"/>
  <c r="BH140" i="5"/>
  <c r="BH142" i="5"/>
  <c r="BH143" i="5"/>
  <c r="BH144" i="5"/>
  <c r="BH145" i="5"/>
  <c r="BH149" i="5"/>
  <c r="BH150" i="5"/>
  <c r="BH151" i="5"/>
  <c r="BH152" i="5"/>
  <c r="BH154" i="5"/>
  <c r="BH155" i="5"/>
  <c r="BH156" i="5"/>
  <c r="BH157" i="5"/>
  <c r="BH161" i="5"/>
  <c r="BH162" i="5"/>
  <c r="BH163" i="5"/>
  <c r="BH164" i="5"/>
  <c r="BH166" i="5"/>
  <c r="BH167" i="5"/>
  <c r="BH168" i="5"/>
  <c r="BH169" i="5"/>
  <c r="BH171" i="5"/>
  <c r="BH173" i="5"/>
  <c r="BH174" i="5"/>
  <c r="BH175" i="5"/>
  <c r="BH176" i="5"/>
  <c r="BH178" i="5"/>
  <c r="BH179" i="5"/>
  <c r="BH180" i="5"/>
  <c r="BH181" i="5"/>
  <c r="BH183" i="5"/>
  <c r="BH185" i="5"/>
  <c r="BH186" i="5"/>
  <c r="BH187" i="5"/>
  <c r="BH188" i="5"/>
  <c r="BH190" i="5"/>
  <c r="BH191" i="5"/>
  <c r="BH192" i="5"/>
  <c r="BH193" i="5"/>
  <c r="BH195" i="5"/>
  <c r="BH197" i="5"/>
  <c r="BH198" i="5"/>
  <c r="BH199" i="5"/>
  <c r="BH200" i="5"/>
  <c r="BH202" i="5"/>
  <c r="BH203" i="5"/>
  <c r="BH204" i="5"/>
  <c r="BH205" i="5"/>
  <c r="BH207" i="5"/>
  <c r="BH209" i="5"/>
  <c r="BH210" i="5"/>
  <c r="BH211" i="5"/>
  <c r="BH212" i="5"/>
  <c r="BH214" i="5"/>
  <c r="BH215" i="5"/>
  <c r="BH216" i="5"/>
  <c r="BH217" i="5"/>
  <c r="BH219" i="5"/>
  <c r="BH221" i="5"/>
  <c r="H113" i="1" l="1"/>
  <c r="J81" i="1"/>
  <c r="H81" i="1"/>
  <c r="J37" i="1"/>
  <c r="H37" i="1"/>
  <c r="I80" i="1"/>
  <c r="K80" i="1"/>
  <c r="J80" i="1"/>
  <c r="K81" i="1"/>
  <c r="H80" i="1"/>
  <c r="I37" i="1"/>
  <c r="I113" i="1"/>
  <c r="K113" i="1"/>
  <c r="J113" i="1"/>
  <c r="K36" i="1"/>
  <c r="I36" i="1"/>
  <c r="F139" i="1"/>
  <c r="I139" i="1" s="1"/>
  <c r="J23" i="1"/>
  <c r="H35" i="1"/>
  <c r="H39" i="1"/>
  <c r="F35" i="1"/>
  <c r="I35" i="1" s="1"/>
  <c r="F39" i="1"/>
  <c r="I39" i="1" s="1"/>
  <c r="J36" i="1"/>
  <c r="H36" i="1"/>
  <c r="I38" i="1"/>
  <c r="K38" i="1"/>
  <c r="J38" i="1"/>
  <c r="H38" i="1"/>
  <c r="J102" i="1"/>
  <c r="H102" i="1"/>
  <c r="H101" i="1"/>
  <c r="K102" i="1"/>
  <c r="I102" i="1"/>
  <c r="F101" i="1"/>
  <c r="I101" i="1" s="1"/>
  <c r="F59" i="1"/>
  <c r="I59" i="1" s="1"/>
  <c r="H59" i="1"/>
  <c r="F58" i="1"/>
  <c r="I58" i="1" s="1"/>
  <c r="J58" i="1"/>
  <c r="F23" i="1"/>
  <c r="I23" i="1" s="1"/>
  <c r="F24" i="1"/>
  <c r="J24" i="1"/>
  <c r="H139" i="1"/>
  <c r="K59" i="1" l="1"/>
  <c r="K35" i="1"/>
  <c r="K139" i="1"/>
  <c r="K39" i="1"/>
  <c r="K101" i="1"/>
  <c r="K58" i="1"/>
  <c r="K23" i="1"/>
  <c r="K24" i="1"/>
  <c r="I24" i="1"/>
  <c r="E313" i="1" l="1"/>
  <c r="F313" i="1" s="1"/>
  <c r="E314" i="1"/>
  <c r="H314" i="1" s="1"/>
  <c r="E315" i="1"/>
  <c r="J315" i="1" s="1"/>
  <c r="E316" i="1"/>
  <c r="H316" i="1" s="1"/>
  <c r="E317" i="1"/>
  <c r="H317" i="1" s="1"/>
  <c r="E321" i="1"/>
  <c r="H321" i="1" s="1"/>
  <c r="E322" i="1"/>
  <c r="J322" i="1" s="1"/>
  <c r="E323" i="1"/>
  <c r="H323" i="1" s="1"/>
  <c r="E301" i="1"/>
  <c r="F301" i="1" s="1"/>
  <c r="E302" i="1"/>
  <c r="F302" i="1" s="1"/>
  <c r="E303" i="1"/>
  <c r="J303" i="1" s="1"/>
  <c r="E304" i="1"/>
  <c r="F304" i="1" s="1"/>
  <c r="K304" i="1" s="1"/>
  <c r="E307" i="1"/>
  <c r="F307" i="1" s="1"/>
  <c r="E288" i="1"/>
  <c r="F288" i="1" s="1"/>
  <c r="E289" i="1"/>
  <c r="J289" i="1" s="1"/>
  <c r="E290" i="1"/>
  <c r="F290" i="1" s="1"/>
  <c r="E291" i="1"/>
  <c r="F291" i="1" s="1"/>
  <c r="E272" i="1"/>
  <c r="F272" i="1" s="1"/>
  <c r="E273" i="1"/>
  <c r="H273" i="1" s="1"/>
  <c r="E274" i="1"/>
  <c r="J274" i="1" s="1"/>
  <c r="E242" i="1"/>
  <c r="F242" i="1" s="1"/>
  <c r="E243" i="1"/>
  <c r="J243" i="1" s="1"/>
  <c r="E244" i="1"/>
  <c r="F244" i="1" s="1"/>
  <c r="K244" i="1" s="1"/>
  <c r="E245" i="1"/>
  <c r="F245" i="1" s="1"/>
  <c r="E246" i="1"/>
  <c r="F246" i="1" s="1"/>
  <c r="E230" i="1"/>
  <c r="F230" i="1" s="1"/>
  <c r="E219" i="1"/>
  <c r="F219" i="1" s="1"/>
  <c r="E220" i="1"/>
  <c r="H220" i="1" s="1"/>
  <c r="E221" i="1"/>
  <c r="F221" i="1" s="1"/>
  <c r="E222" i="1"/>
  <c r="F222" i="1" s="1"/>
  <c r="K222" i="1" s="1"/>
  <c r="E174" i="1"/>
  <c r="F174" i="1" s="1"/>
  <c r="E175" i="1"/>
  <c r="H175" i="1" s="1"/>
  <c r="E176" i="1"/>
  <c r="F176" i="1" s="1"/>
  <c r="E177" i="1"/>
  <c r="F177" i="1" s="1"/>
  <c r="E178" i="1"/>
  <c r="F178" i="1" s="1"/>
  <c r="E199" i="1"/>
  <c r="F199" i="1" s="1"/>
  <c r="E200" i="1"/>
  <c r="F200" i="1" s="1"/>
  <c r="E201" i="1"/>
  <c r="H201" i="1" s="1"/>
  <c r="E202" i="1"/>
  <c r="F202" i="1" s="1"/>
  <c r="E135" i="1"/>
  <c r="J135" i="1" s="1"/>
  <c r="E136" i="1"/>
  <c r="F136" i="1" s="1"/>
  <c r="E137" i="1"/>
  <c r="F137" i="1" s="1"/>
  <c r="I137" i="1" s="1"/>
  <c r="E138" i="1"/>
  <c r="H138" i="1" s="1"/>
  <c r="E124" i="1"/>
  <c r="F124" i="1" s="1"/>
  <c r="E126" i="1"/>
  <c r="H126" i="1" s="1"/>
  <c r="E127" i="1"/>
  <c r="J127" i="1" s="1"/>
  <c r="E129" i="1"/>
  <c r="F129" i="1" s="1"/>
  <c r="E110" i="1"/>
  <c r="F110" i="1" s="1"/>
  <c r="E111" i="1"/>
  <c r="J111" i="1" s="1"/>
  <c r="E112" i="1"/>
  <c r="F112" i="1" s="1"/>
  <c r="E119" i="1"/>
  <c r="F119" i="1" s="1"/>
  <c r="E99" i="1"/>
  <c r="F99" i="1" s="1"/>
  <c r="E100" i="1"/>
  <c r="H100" i="1" s="1"/>
  <c r="E76" i="1"/>
  <c r="J76" i="1" s="1"/>
  <c r="E77" i="1"/>
  <c r="H77" i="1" s="1"/>
  <c r="E78" i="1"/>
  <c r="F78" i="1" s="1"/>
  <c r="E79" i="1"/>
  <c r="F79" i="1" s="1"/>
  <c r="E92" i="1"/>
  <c r="F92" i="1" s="1"/>
  <c r="E93" i="1"/>
  <c r="F93" i="1" s="1"/>
  <c r="E68" i="1"/>
  <c r="F68" i="1" s="1"/>
  <c r="E69" i="1"/>
  <c r="H69" i="1" s="1"/>
  <c r="E55" i="1"/>
  <c r="F55" i="1" s="1"/>
  <c r="E56" i="1"/>
  <c r="H56" i="1" s="1"/>
  <c r="E57" i="1"/>
  <c r="F57" i="1" s="1"/>
  <c r="E61" i="1"/>
  <c r="H61" i="1" s="1"/>
  <c r="E33" i="1"/>
  <c r="J33" i="1" s="1"/>
  <c r="E34" i="1"/>
  <c r="F34" i="1" s="1"/>
  <c r="E16" i="1"/>
  <c r="H16" i="1" s="1"/>
  <c r="E17" i="1"/>
  <c r="H17" i="1" s="1"/>
  <c r="E18" i="1"/>
  <c r="J18" i="1" s="1"/>
  <c r="E19" i="1"/>
  <c r="H19" i="1" s="1"/>
  <c r="E20" i="1"/>
  <c r="H20" i="1" s="1"/>
  <c r="E21" i="1"/>
  <c r="H21" i="1" s="1"/>
  <c r="E22" i="1"/>
  <c r="F22" i="1" s="1"/>
  <c r="E27" i="1"/>
  <c r="J27" i="1" s="1"/>
  <c r="E3" i="1"/>
  <c r="F3" i="1" s="1"/>
  <c r="E4" i="1"/>
  <c r="H4" i="1" s="1"/>
  <c r="E5" i="1"/>
  <c r="F5" i="1" s="1"/>
  <c r="E10" i="1"/>
  <c r="F10" i="1" s="1"/>
  <c r="E2" i="1"/>
  <c r="F2" i="1" s="1"/>
  <c r="E15" i="1"/>
  <c r="J15" i="1" s="1"/>
  <c r="E32" i="1"/>
  <c r="J32" i="1" s="1"/>
  <c r="E54" i="1"/>
  <c r="F54" i="1" s="1"/>
  <c r="E67" i="1"/>
  <c r="H67" i="1" s="1"/>
  <c r="E75" i="1"/>
  <c r="J75" i="1" s="1"/>
  <c r="E98" i="1"/>
  <c r="H98" i="1" s="1"/>
  <c r="E109" i="1"/>
  <c r="F109" i="1" s="1"/>
  <c r="E123" i="1"/>
  <c r="H123" i="1" s="1"/>
  <c r="E134" i="1"/>
  <c r="J134" i="1" s="1"/>
  <c r="E173" i="1"/>
  <c r="F173" i="1" s="1"/>
  <c r="E218" i="1"/>
  <c r="F218" i="1" s="1"/>
  <c r="E229" i="1"/>
  <c r="H229" i="1" s="1"/>
  <c r="E241" i="1"/>
  <c r="J241" i="1" s="1"/>
  <c r="E287" i="1"/>
  <c r="F287" i="1" s="1"/>
  <c r="E300" i="1"/>
  <c r="H300" i="1" s="1"/>
  <c r="E312" i="1"/>
  <c r="J312" i="1" s="1"/>
  <c r="AP122" i="5"/>
  <c r="AS170" i="5"/>
  <c r="AS172" i="5"/>
  <c r="X14" i="5"/>
  <c r="X16" i="5"/>
  <c r="H2" i="7"/>
  <c r="H3" i="7"/>
  <c r="H4" i="7"/>
  <c r="H5" i="7"/>
  <c r="H6" i="7"/>
  <c r="H7" i="7"/>
  <c r="H1" i="7"/>
  <c r="J10" i="1" l="1"/>
  <c r="J316" i="1"/>
  <c r="J57" i="1"/>
  <c r="J93" i="1"/>
  <c r="F16" i="1"/>
  <c r="I16" i="1" s="1"/>
  <c r="F321" i="1"/>
  <c r="I321" i="1" s="1"/>
  <c r="F61" i="1"/>
  <c r="I61" i="1" s="1"/>
  <c r="J5" i="1"/>
  <c r="F77" i="1"/>
  <c r="K77" i="1" s="1"/>
  <c r="J202" i="1"/>
  <c r="H303" i="1"/>
  <c r="F98" i="1"/>
  <c r="K98" i="1" s="1"/>
  <c r="F316" i="1"/>
  <c r="J220" i="1"/>
  <c r="F273" i="1"/>
  <c r="I273" i="1" s="1"/>
  <c r="F323" i="1"/>
  <c r="I323" i="1" s="1"/>
  <c r="J34" i="1"/>
  <c r="H34" i="1"/>
  <c r="J137" i="1"/>
  <c r="H177" i="1"/>
  <c r="F21" i="1"/>
  <c r="I21" i="1" s="1"/>
  <c r="H127" i="1"/>
  <c r="H137" i="1"/>
  <c r="F201" i="1"/>
  <c r="I201" i="1" s="1"/>
  <c r="H219" i="1"/>
  <c r="H243" i="1"/>
  <c r="J323" i="1"/>
  <c r="H315" i="1"/>
  <c r="H57" i="1"/>
  <c r="H93" i="1"/>
  <c r="J124" i="1"/>
  <c r="I93" i="1"/>
  <c r="K93" i="1"/>
  <c r="H10" i="1"/>
  <c r="H112" i="1"/>
  <c r="F135" i="1"/>
  <c r="I135" i="1" s="1"/>
  <c r="J177" i="1"/>
  <c r="F303" i="1"/>
  <c r="I303" i="1" s="1"/>
  <c r="J244" i="1"/>
  <c r="J55" i="1"/>
  <c r="J77" i="1"/>
  <c r="F127" i="1"/>
  <c r="K127" i="1" s="1"/>
  <c r="H199" i="1"/>
  <c r="H244" i="1"/>
  <c r="F289" i="1"/>
  <c r="I289" i="1" s="1"/>
  <c r="J304" i="1"/>
  <c r="F317" i="1"/>
  <c r="I317" i="1" s="1"/>
  <c r="F315" i="1"/>
  <c r="K315" i="1" s="1"/>
  <c r="J19" i="1"/>
  <c r="F27" i="1"/>
  <c r="K27" i="1" s="1"/>
  <c r="F19" i="1"/>
  <c r="J176" i="1"/>
  <c r="H304" i="1"/>
  <c r="J129" i="1"/>
  <c r="H176" i="1"/>
  <c r="J230" i="1"/>
  <c r="F314" i="1"/>
  <c r="I314" i="1" s="1"/>
  <c r="F17" i="1"/>
  <c r="I17" i="1" s="1"/>
  <c r="J99" i="1"/>
  <c r="F243" i="1"/>
  <c r="I243" i="1" s="1"/>
  <c r="I78" i="1"/>
  <c r="K78" i="1"/>
  <c r="I22" i="1"/>
  <c r="K22" i="1"/>
  <c r="K92" i="1"/>
  <c r="I92" i="1"/>
  <c r="K34" i="1"/>
  <c r="I34" i="1"/>
  <c r="K57" i="1"/>
  <c r="I57" i="1"/>
  <c r="I313" i="1"/>
  <c r="K313" i="1"/>
  <c r="J22" i="1"/>
  <c r="J16" i="1"/>
  <c r="J112" i="1"/>
  <c r="F126" i="1"/>
  <c r="I126" i="1" s="1"/>
  <c r="H202" i="1"/>
  <c r="H221" i="1"/>
  <c r="F220" i="1"/>
  <c r="I220" i="1" s="1"/>
  <c r="H289" i="1"/>
  <c r="I304" i="1"/>
  <c r="J92" i="1"/>
  <c r="J222" i="1"/>
  <c r="J20" i="1"/>
  <c r="H33" i="1"/>
  <c r="H222" i="1"/>
  <c r="J245" i="1"/>
  <c r="H322" i="1"/>
  <c r="J313" i="1"/>
  <c r="H22" i="1"/>
  <c r="F20" i="1"/>
  <c r="F18" i="1"/>
  <c r="K18" i="1" s="1"/>
  <c r="F33" i="1"/>
  <c r="I33" i="1" s="1"/>
  <c r="F69" i="1"/>
  <c r="I69" i="1" s="1"/>
  <c r="H92" i="1"/>
  <c r="J78" i="1"/>
  <c r="H111" i="1"/>
  <c r="J138" i="1"/>
  <c r="H245" i="1"/>
  <c r="J291" i="1"/>
  <c r="F322" i="1"/>
  <c r="F56" i="1"/>
  <c r="I56" i="1" s="1"/>
  <c r="H78" i="1"/>
  <c r="H76" i="1"/>
  <c r="F111" i="1"/>
  <c r="I111" i="1" s="1"/>
  <c r="F138" i="1"/>
  <c r="I138" i="1" s="1"/>
  <c r="F175" i="1"/>
  <c r="I175" i="1" s="1"/>
  <c r="J272" i="1"/>
  <c r="H291" i="1"/>
  <c r="H313" i="1"/>
  <c r="F76" i="1"/>
  <c r="I76" i="1" s="1"/>
  <c r="F100" i="1"/>
  <c r="I100" i="1" s="1"/>
  <c r="H135" i="1"/>
  <c r="J199" i="1"/>
  <c r="J290" i="1"/>
  <c r="J321" i="1"/>
  <c r="J317" i="1"/>
  <c r="J314" i="1"/>
  <c r="I307" i="1"/>
  <c r="K307" i="1"/>
  <c r="I302" i="1"/>
  <c r="K302" i="1"/>
  <c r="I301" i="1"/>
  <c r="K301" i="1"/>
  <c r="J307" i="1"/>
  <c r="J301" i="1"/>
  <c r="H307" i="1"/>
  <c r="J302" i="1"/>
  <c r="H301" i="1"/>
  <c r="H302" i="1"/>
  <c r="I288" i="1"/>
  <c r="K288" i="1"/>
  <c r="I291" i="1"/>
  <c r="K291" i="1"/>
  <c r="K290" i="1"/>
  <c r="I290" i="1"/>
  <c r="H290" i="1"/>
  <c r="J288" i="1"/>
  <c r="H288" i="1"/>
  <c r="I272" i="1"/>
  <c r="K272" i="1"/>
  <c r="H274" i="1"/>
  <c r="F274" i="1"/>
  <c r="J273" i="1"/>
  <c r="H272" i="1"/>
  <c r="K246" i="1"/>
  <c r="I246" i="1"/>
  <c r="I245" i="1"/>
  <c r="K245" i="1"/>
  <c r="I242" i="1"/>
  <c r="K242" i="1"/>
  <c r="I244" i="1"/>
  <c r="J246" i="1"/>
  <c r="J242" i="1"/>
  <c r="H246" i="1"/>
  <c r="H242" i="1"/>
  <c r="I230" i="1"/>
  <c r="K230" i="1"/>
  <c r="H230" i="1"/>
  <c r="I221" i="1"/>
  <c r="K221" i="1"/>
  <c r="I219" i="1"/>
  <c r="K219" i="1"/>
  <c r="I222" i="1"/>
  <c r="J221" i="1"/>
  <c r="J219" i="1"/>
  <c r="K199" i="1"/>
  <c r="I199" i="1"/>
  <c r="K177" i="1"/>
  <c r="I177" i="1"/>
  <c r="K202" i="1"/>
  <c r="I202" i="1"/>
  <c r="K176" i="1"/>
  <c r="I176" i="1"/>
  <c r="I200" i="1"/>
  <c r="K200" i="1"/>
  <c r="I178" i="1"/>
  <c r="K178" i="1"/>
  <c r="I174" i="1"/>
  <c r="K174" i="1"/>
  <c r="J200" i="1"/>
  <c r="J178" i="1"/>
  <c r="J174" i="1"/>
  <c r="J201" i="1"/>
  <c r="H200" i="1"/>
  <c r="H178" i="1"/>
  <c r="J175" i="1"/>
  <c r="H174" i="1"/>
  <c r="I136" i="1"/>
  <c r="K136" i="1"/>
  <c r="J136" i="1"/>
  <c r="H136" i="1"/>
  <c r="K137" i="1"/>
  <c r="K129" i="1"/>
  <c r="I129" i="1"/>
  <c r="K124" i="1"/>
  <c r="I124" i="1"/>
  <c r="H129" i="1"/>
  <c r="J126" i="1"/>
  <c r="H124" i="1"/>
  <c r="K112" i="1"/>
  <c r="I112" i="1"/>
  <c r="K119" i="1"/>
  <c r="I119" i="1"/>
  <c r="I110" i="1"/>
  <c r="K110" i="1"/>
  <c r="J119" i="1"/>
  <c r="H119" i="1"/>
  <c r="J110" i="1"/>
  <c r="H110" i="1"/>
  <c r="I99" i="1"/>
  <c r="K99" i="1"/>
  <c r="J100" i="1"/>
  <c r="H99" i="1"/>
  <c r="I79" i="1"/>
  <c r="K79" i="1"/>
  <c r="J79" i="1"/>
  <c r="H79" i="1"/>
  <c r="I68" i="1"/>
  <c r="K68" i="1"/>
  <c r="J68" i="1"/>
  <c r="J69" i="1"/>
  <c r="H68" i="1"/>
  <c r="K55" i="1"/>
  <c r="I55" i="1"/>
  <c r="J61" i="1"/>
  <c r="J56" i="1"/>
  <c r="H55" i="1"/>
  <c r="H27" i="1"/>
  <c r="H18" i="1"/>
  <c r="J21" i="1"/>
  <c r="J17" i="1"/>
  <c r="K5" i="1"/>
  <c r="I5" i="1"/>
  <c r="K10" i="1"/>
  <c r="I10" i="1"/>
  <c r="H5" i="1"/>
  <c r="F4" i="1"/>
  <c r="I4" i="1" s="1"/>
  <c r="I3" i="1"/>
  <c r="K3" i="1"/>
  <c r="J3" i="1"/>
  <c r="J4" i="1"/>
  <c r="H3" i="1"/>
  <c r="J98" i="1"/>
  <c r="H312" i="1"/>
  <c r="F312" i="1"/>
  <c r="K312" i="1" s="1"/>
  <c r="J173" i="1"/>
  <c r="H75" i="1"/>
  <c r="F32" i="1"/>
  <c r="I32" i="1" s="1"/>
  <c r="J287" i="1"/>
  <c r="F229" i="1"/>
  <c r="I229" i="1" s="1"/>
  <c r="F123" i="1"/>
  <c r="I123" i="1" s="1"/>
  <c r="H15" i="1"/>
  <c r="J218" i="1"/>
  <c r="H109" i="1"/>
  <c r="F15" i="1"/>
  <c r="K15" i="1" s="1"/>
  <c r="H218" i="1"/>
  <c r="F67" i="1"/>
  <c r="I67" i="1" s="1"/>
  <c r="F241" i="1"/>
  <c r="K241" i="1" s="1"/>
  <c r="H32" i="1"/>
  <c r="K173" i="1"/>
  <c r="I173" i="1"/>
  <c r="H173" i="1"/>
  <c r="J54" i="1"/>
  <c r="F300" i="1"/>
  <c r="I300" i="1" s="1"/>
  <c r="J109" i="1"/>
  <c r="H54" i="1"/>
  <c r="H287" i="1"/>
  <c r="H134" i="1"/>
  <c r="F75" i="1"/>
  <c r="H241" i="1"/>
  <c r="F134" i="1"/>
  <c r="K2" i="1"/>
  <c r="I2" i="1"/>
  <c r="K218" i="1"/>
  <c r="I218" i="1"/>
  <c r="I287" i="1"/>
  <c r="K287" i="1"/>
  <c r="I109" i="1"/>
  <c r="K109" i="1"/>
  <c r="I54" i="1"/>
  <c r="K54" i="1"/>
  <c r="J300" i="1"/>
  <c r="J229" i="1"/>
  <c r="J123" i="1"/>
  <c r="J67" i="1"/>
  <c r="J2" i="1"/>
  <c r="H2" i="1"/>
  <c r="BC113" i="5"/>
  <c r="BD113" i="5"/>
  <c r="BE113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C112" i="5"/>
  <c r="BD112" i="5"/>
  <c r="BE112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C110" i="5"/>
  <c r="D198" i="7"/>
  <c r="H198" i="7" s="1"/>
  <c r="I198" i="7" s="1"/>
  <c r="D199" i="7"/>
  <c r="H199" i="7" s="1"/>
  <c r="I199" i="7" s="1"/>
  <c r="D200" i="7"/>
  <c r="H200" i="7" s="1"/>
  <c r="I200" i="7" s="1"/>
  <c r="D201" i="7"/>
  <c r="H201" i="7" s="1"/>
  <c r="I201" i="7" s="1"/>
  <c r="D202" i="7"/>
  <c r="H202" i="7" s="1"/>
  <c r="I202" i="7" s="1"/>
  <c r="D203" i="7"/>
  <c r="H203" i="7" s="1"/>
  <c r="I203" i="7" s="1"/>
  <c r="D197" i="7"/>
  <c r="H197" i="7" s="1"/>
  <c r="I197" i="7" s="1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L105" i="5"/>
  <c r="AM105" i="5"/>
  <c r="AN105" i="5"/>
  <c r="AO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C105" i="5"/>
  <c r="BH113" i="5" l="1"/>
  <c r="BH105" i="5"/>
  <c r="BH110" i="5"/>
  <c r="BH112" i="5"/>
  <c r="BH111" i="5"/>
  <c r="I77" i="1"/>
  <c r="K220" i="1"/>
  <c r="K321" i="1"/>
  <c r="I98" i="1"/>
  <c r="K17" i="1"/>
  <c r="K273" i="1"/>
  <c r="K16" i="1"/>
  <c r="K61" i="1"/>
  <c r="K201" i="1"/>
  <c r="K303" i="1"/>
  <c r="K33" i="1"/>
  <c r="I315" i="1"/>
  <c r="K323" i="1"/>
  <c r="K243" i="1"/>
  <c r="I316" i="1"/>
  <c r="K316" i="1"/>
  <c r="I18" i="1"/>
  <c r="K21" i="1"/>
  <c r="K314" i="1"/>
  <c r="I19" i="1"/>
  <c r="K19" i="1"/>
  <c r="K135" i="1"/>
  <c r="I127" i="1"/>
  <c r="K175" i="1"/>
  <c r="I27" i="1"/>
  <c r="K100" i="1"/>
  <c r="K4" i="1"/>
  <c r="K289" i="1"/>
  <c r="K317" i="1"/>
  <c r="K111" i="1"/>
  <c r="K322" i="1"/>
  <c r="I322" i="1"/>
  <c r="K69" i="1"/>
  <c r="K76" i="1"/>
  <c r="K126" i="1"/>
  <c r="K138" i="1"/>
  <c r="I20" i="1"/>
  <c r="K20" i="1"/>
  <c r="K56" i="1"/>
  <c r="K274" i="1"/>
  <c r="I274" i="1"/>
  <c r="I312" i="1"/>
  <c r="I241" i="1"/>
  <c r="K67" i="1"/>
  <c r="K123" i="1"/>
  <c r="K229" i="1"/>
  <c r="K32" i="1"/>
  <c r="I15" i="1"/>
  <c r="K134" i="1"/>
  <c r="I134" i="1"/>
  <c r="K75" i="1"/>
  <c r="I75" i="1"/>
  <c r="K300" i="1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C220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C21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C208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C20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C196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C19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C184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C18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L172" i="5"/>
  <c r="AM172" i="5"/>
  <c r="AN172" i="5"/>
  <c r="AO172" i="5"/>
  <c r="AP172" i="5"/>
  <c r="AQ172" i="5"/>
  <c r="AR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C172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L170" i="5"/>
  <c r="AM170" i="5"/>
  <c r="AN170" i="5"/>
  <c r="AO170" i="5"/>
  <c r="AP170" i="5"/>
  <c r="AQ170" i="5"/>
  <c r="AR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C170" i="5"/>
  <c r="BH170" i="5" l="1"/>
  <c r="BH196" i="5"/>
  <c r="BH220" i="5"/>
  <c r="BH172" i="5"/>
  <c r="BH182" i="5"/>
  <c r="BH206" i="5"/>
  <c r="BH184" i="5"/>
  <c r="BH208" i="5"/>
  <c r="BH194" i="5"/>
  <c r="BH218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C160" i="5"/>
  <c r="BF159" i="5"/>
  <c r="BG159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C15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C148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C14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C136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C13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C124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L122" i="5"/>
  <c r="AM122" i="5"/>
  <c r="AN122" i="5"/>
  <c r="AO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C122" i="5"/>
  <c r="BC101" i="5"/>
  <c r="BH101" i="5" s="1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C100" i="5"/>
  <c r="C100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C98" i="5"/>
  <c r="D89" i="5"/>
  <c r="E89" i="5"/>
  <c r="F89" i="5"/>
  <c r="G89" i="5"/>
  <c r="H89" i="5"/>
  <c r="I89" i="5"/>
  <c r="BB89" i="5"/>
  <c r="BD89" i="5"/>
  <c r="BF89" i="5"/>
  <c r="C89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D88" i="5"/>
  <c r="C88" i="5"/>
  <c r="D87" i="5"/>
  <c r="E87" i="5"/>
  <c r="F87" i="5"/>
  <c r="G87" i="5"/>
  <c r="H87" i="5"/>
  <c r="I87" i="5"/>
  <c r="BC87" i="5"/>
  <c r="BD87" i="5"/>
  <c r="BE87" i="5"/>
  <c r="BF87" i="5"/>
  <c r="BG87" i="5"/>
  <c r="C87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C8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C76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C7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C64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C6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C52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C5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C40" i="5"/>
  <c r="BF39" i="5"/>
  <c r="BG39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C3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X28" i="5"/>
  <c r="Y28" i="5"/>
  <c r="Z28" i="5"/>
  <c r="AA28" i="5"/>
  <c r="AB28" i="5"/>
  <c r="AC28" i="5"/>
  <c r="AD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C28" i="5"/>
  <c r="BG27" i="5"/>
  <c r="BH27" i="5" s="1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X26" i="5"/>
  <c r="Y26" i="5"/>
  <c r="Z26" i="5"/>
  <c r="AA26" i="5"/>
  <c r="AB26" i="5"/>
  <c r="AC26" i="5"/>
  <c r="AD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C2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Y16" i="5"/>
  <c r="Z16" i="5"/>
  <c r="AA16" i="5"/>
  <c r="AB16" i="5"/>
  <c r="AC16" i="5"/>
  <c r="AD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C16" i="5"/>
  <c r="BC15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Y14" i="5"/>
  <c r="Z14" i="5"/>
  <c r="AA14" i="5"/>
  <c r="AB14" i="5"/>
  <c r="AC14" i="5"/>
  <c r="AD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C14" i="5"/>
  <c r="BH158" i="5" l="1"/>
  <c r="BH64" i="5"/>
  <c r="BH28" i="5"/>
  <c r="BH50" i="5"/>
  <c r="BH87" i="5"/>
  <c r="BH159" i="5"/>
  <c r="BH89" i="5"/>
  <c r="BH146" i="5"/>
  <c r="BH38" i="5"/>
  <c r="BH52" i="5"/>
  <c r="BH74" i="5"/>
  <c r="BH122" i="5"/>
  <c r="BH98" i="5"/>
  <c r="BH124" i="5"/>
  <c r="BH147" i="5"/>
  <c r="BH63" i="5"/>
  <c r="BH88" i="5"/>
  <c r="BH99" i="5"/>
  <c r="BH160" i="5"/>
  <c r="BH76" i="5"/>
  <c r="BH39" i="5"/>
  <c r="BH62" i="5"/>
  <c r="BH100" i="5"/>
  <c r="BH134" i="5"/>
  <c r="BH40" i="5"/>
  <c r="BH86" i="5"/>
  <c r="BH148" i="5"/>
  <c r="BH136" i="5"/>
  <c r="D184" i="7"/>
  <c r="H184" i="7" s="1"/>
  <c r="I184" i="7" s="1"/>
  <c r="D185" i="7"/>
  <c r="H185" i="7" s="1"/>
  <c r="I185" i="7" s="1"/>
  <c r="D186" i="7"/>
  <c r="H186" i="7" s="1"/>
  <c r="I186" i="7" s="1"/>
  <c r="D187" i="7"/>
  <c r="H187" i="7" s="1"/>
  <c r="I187" i="7" s="1"/>
  <c r="D188" i="7"/>
  <c r="H188" i="7" s="1"/>
  <c r="I188" i="7" s="1"/>
  <c r="D189" i="7"/>
  <c r="H189" i="7" s="1"/>
  <c r="I189" i="7" s="1"/>
  <c r="D190" i="7"/>
  <c r="H190" i="7" s="1"/>
  <c r="I190" i="7" s="1"/>
  <c r="D172" i="7"/>
  <c r="H172" i="7" s="1"/>
  <c r="I172" i="7" s="1"/>
  <c r="D173" i="7"/>
  <c r="H173" i="7" s="1"/>
  <c r="I173" i="7" s="1"/>
  <c r="D174" i="7"/>
  <c r="H174" i="7" s="1"/>
  <c r="I174" i="7" s="1"/>
  <c r="D175" i="7"/>
  <c r="H175" i="7" s="1"/>
  <c r="I175" i="7" s="1"/>
  <c r="D176" i="7"/>
  <c r="H176" i="7" s="1"/>
  <c r="I176" i="7" s="1"/>
  <c r="D177" i="7"/>
  <c r="H177" i="7" s="1"/>
  <c r="I177" i="7" s="1"/>
  <c r="D178" i="7"/>
  <c r="H178" i="7" s="1"/>
  <c r="I178" i="7" s="1"/>
  <c r="D161" i="7"/>
  <c r="H161" i="7" s="1"/>
  <c r="I161" i="7" s="1"/>
  <c r="D162" i="7"/>
  <c r="H162" i="7" s="1"/>
  <c r="I162" i="7" s="1"/>
  <c r="D163" i="7"/>
  <c r="H163" i="7" s="1"/>
  <c r="I163" i="7" s="1"/>
  <c r="D164" i="7"/>
  <c r="H164" i="7" s="1"/>
  <c r="I164" i="7" s="1"/>
  <c r="D165" i="7"/>
  <c r="H165" i="7" s="1"/>
  <c r="I165" i="7" s="1"/>
  <c r="D166" i="7"/>
  <c r="H166" i="7" s="1"/>
  <c r="I166" i="7" s="1"/>
  <c r="D167" i="7"/>
  <c r="H167" i="7" s="1"/>
  <c r="I167" i="7" s="1"/>
  <c r="D148" i="7"/>
  <c r="H148" i="7" s="1"/>
  <c r="I148" i="7" s="1"/>
  <c r="D149" i="7"/>
  <c r="H149" i="7" s="1"/>
  <c r="I149" i="7" s="1"/>
  <c r="D150" i="7"/>
  <c r="H150" i="7" s="1"/>
  <c r="I150" i="7" s="1"/>
  <c r="D151" i="7"/>
  <c r="H151" i="7" s="1"/>
  <c r="I151" i="7" s="1"/>
  <c r="D152" i="7"/>
  <c r="H152" i="7" s="1"/>
  <c r="I152" i="7" s="1"/>
  <c r="D153" i="7"/>
  <c r="H153" i="7" s="1"/>
  <c r="I153" i="7" s="1"/>
  <c r="D154" i="7"/>
  <c r="H154" i="7" s="1"/>
  <c r="I154" i="7" s="1"/>
  <c r="D136" i="7"/>
  <c r="H136" i="7" s="1"/>
  <c r="I136" i="7" s="1"/>
  <c r="D137" i="7"/>
  <c r="H137" i="7" s="1"/>
  <c r="I137" i="7" s="1"/>
  <c r="D138" i="7"/>
  <c r="H138" i="7" s="1"/>
  <c r="I138" i="7" s="1"/>
  <c r="D139" i="7"/>
  <c r="H139" i="7" s="1"/>
  <c r="I139" i="7" s="1"/>
  <c r="D140" i="7"/>
  <c r="H140" i="7" s="1"/>
  <c r="I140" i="7" s="1"/>
  <c r="D141" i="7"/>
  <c r="H141" i="7" s="1"/>
  <c r="I141" i="7" s="1"/>
  <c r="D142" i="7"/>
  <c r="H142" i="7" s="1"/>
  <c r="I142" i="7" s="1"/>
  <c r="D123" i="7"/>
  <c r="H123" i="7" s="1"/>
  <c r="I123" i="7" s="1"/>
  <c r="D124" i="7"/>
  <c r="H124" i="7" s="1"/>
  <c r="I124" i="7" s="1"/>
  <c r="D125" i="7"/>
  <c r="H125" i="7" s="1"/>
  <c r="I125" i="7" s="1"/>
  <c r="D126" i="7"/>
  <c r="H126" i="7" s="1"/>
  <c r="I126" i="7" s="1"/>
  <c r="D127" i="7"/>
  <c r="H127" i="7" s="1"/>
  <c r="I127" i="7" s="1"/>
  <c r="D128" i="7"/>
  <c r="H128" i="7" s="1"/>
  <c r="I128" i="7" s="1"/>
  <c r="D129" i="7"/>
  <c r="H129" i="7" s="1"/>
  <c r="I129" i="7" s="1"/>
  <c r="D112" i="7"/>
  <c r="H112" i="7" s="1"/>
  <c r="I112" i="7" s="1"/>
  <c r="D113" i="7"/>
  <c r="H113" i="7" s="1"/>
  <c r="I113" i="7" s="1"/>
  <c r="D114" i="7"/>
  <c r="H114" i="7" s="1"/>
  <c r="I114" i="7" s="1"/>
  <c r="D115" i="7"/>
  <c r="H115" i="7" s="1"/>
  <c r="I115" i="7" s="1"/>
  <c r="D116" i="7"/>
  <c r="H116" i="7" s="1"/>
  <c r="I116" i="7" s="1"/>
  <c r="D117" i="7"/>
  <c r="H117" i="7" s="1"/>
  <c r="I117" i="7" s="1"/>
  <c r="D118" i="7"/>
  <c r="H118" i="7" s="1"/>
  <c r="I118" i="7" s="1"/>
  <c r="D100" i="7"/>
  <c r="H100" i="7" s="1"/>
  <c r="I100" i="7" s="1"/>
  <c r="D101" i="7"/>
  <c r="H101" i="7" s="1"/>
  <c r="I101" i="7" s="1"/>
  <c r="D102" i="7"/>
  <c r="H102" i="7" s="1"/>
  <c r="I102" i="7" s="1"/>
  <c r="D103" i="7"/>
  <c r="H103" i="7" s="1"/>
  <c r="I103" i="7" s="1"/>
  <c r="D104" i="7"/>
  <c r="H104" i="7" s="1"/>
  <c r="I104" i="7" s="1"/>
  <c r="D105" i="7"/>
  <c r="H105" i="7" s="1"/>
  <c r="I105" i="7" s="1"/>
  <c r="D106" i="7"/>
  <c r="H106" i="7" s="1"/>
  <c r="I106" i="7" s="1"/>
  <c r="D89" i="7"/>
  <c r="H89" i="7" s="1"/>
  <c r="I89" i="7" s="1"/>
  <c r="D90" i="7"/>
  <c r="H90" i="7" s="1"/>
  <c r="I90" i="7" s="1"/>
  <c r="D91" i="7"/>
  <c r="H91" i="7" s="1"/>
  <c r="I91" i="7" s="1"/>
  <c r="D92" i="7"/>
  <c r="H92" i="7" s="1"/>
  <c r="I92" i="7" s="1"/>
  <c r="D93" i="7"/>
  <c r="H93" i="7" s="1"/>
  <c r="I93" i="7" s="1"/>
  <c r="D94" i="7"/>
  <c r="H94" i="7" s="1"/>
  <c r="I94" i="7" s="1"/>
  <c r="D95" i="7"/>
  <c r="H95" i="7" s="1"/>
  <c r="I95" i="7" s="1"/>
  <c r="D78" i="7"/>
  <c r="H78" i="7" s="1"/>
  <c r="I78" i="7" s="1"/>
  <c r="D79" i="7"/>
  <c r="H79" i="7" s="1"/>
  <c r="I79" i="7" s="1"/>
  <c r="D80" i="7"/>
  <c r="H80" i="7" s="1"/>
  <c r="I80" i="7" s="1"/>
  <c r="D81" i="7"/>
  <c r="H81" i="7" s="1"/>
  <c r="I81" i="7" s="1"/>
  <c r="D82" i="7"/>
  <c r="H82" i="7" s="1"/>
  <c r="I82" i="7" s="1"/>
  <c r="D83" i="7"/>
  <c r="H83" i="7" s="1"/>
  <c r="I83" i="7" s="1"/>
  <c r="D84" i="7"/>
  <c r="H84" i="7" s="1"/>
  <c r="I84" i="7" s="1"/>
  <c r="D67" i="7"/>
  <c r="H67" i="7" s="1"/>
  <c r="I67" i="7" s="1"/>
  <c r="D68" i="7"/>
  <c r="H68" i="7" s="1"/>
  <c r="I68" i="7" s="1"/>
  <c r="D69" i="7"/>
  <c r="H69" i="7" s="1"/>
  <c r="I69" i="7" s="1"/>
  <c r="D70" i="7"/>
  <c r="H70" i="7" s="1"/>
  <c r="I70" i="7" s="1"/>
  <c r="D71" i="7"/>
  <c r="H71" i="7" s="1"/>
  <c r="I71" i="7" s="1"/>
  <c r="D72" i="7"/>
  <c r="H72" i="7" s="1"/>
  <c r="I72" i="7" s="1"/>
  <c r="D73" i="7"/>
  <c r="H73" i="7" s="1"/>
  <c r="I73" i="7" s="1"/>
  <c r="D57" i="7"/>
  <c r="H57" i="7" s="1"/>
  <c r="I57" i="7" s="1"/>
  <c r="D58" i="7"/>
  <c r="H58" i="7" s="1"/>
  <c r="I58" i="7" s="1"/>
  <c r="D59" i="7"/>
  <c r="H59" i="7" s="1"/>
  <c r="I59" i="7" s="1"/>
  <c r="D60" i="7"/>
  <c r="H60" i="7" s="1"/>
  <c r="I60" i="7" s="1"/>
  <c r="D61" i="7"/>
  <c r="H61" i="7" s="1"/>
  <c r="I61" i="7" s="1"/>
  <c r="D62" i="7"/>
  <c r="H62" i="7" s="1"/>
  <c r="I62" i="7" s="1"/>
  <c r="D63" i="7"/>
  <c r="H63" i="7" s="1"/>
  <c r="I63" i="7" s="1"/>
  <c r="D46" i="7"/>
  <c r="H46" i="7" s="1"/>
  <c r="I46" i="7" s="1"/>
  <c r="D47" i="7"/>
  <c r="H47" i="7" s="1"/>
  <c r="I47" i="7" s="1"/>
  <c r="D48" i="7"/>
  <c r="H48" i="7" s="1"/>
  <c r="I48" i="7" s="1"/>
  <c r="D49" i="7"/>
  <c r="H49" i="7" s="1"/>
  <c r="I49" i="7" s="1"/>
  <c r="D50" i="7"/>
  <c r="H50" i="7" s="1"/>
  <c r="I50" i="7" s="1"/>
  <c r="D51" i="7"/>
  <c r="H51" i="7" s="1"/>
  <c r="I51" i="7" s="1"/>
  <c r="D52" i="7"/>
  <c r="H52" i="7" s="1"/>
  <c r="I52" i="7" s="1"/>
  <c r="D36" i="7"/>
  <c r="H36" i="7" s="1"/>
  <c r="I36" i="7" s="1"/>
  <c r="D37" i="7"/>
  <c r="H37" i="7" s="1"/>
  <c r="I37" i="7" s="1"/>
  <c r="D38" i="7"/>
  <c r="H38" i="7" s="1"/>
  <c r="I38" i="7" s="1"/>
  <c r="D39" i="7"/>
  <c r="H39" i="7" s="1"/>
  <c r="I39" i="7" s="1"/>
  <c r="D40" i="7"/>
  <c r="H40" i="7" s="1"/>
  <c r="I40" i="7" s="1"/>
  <c r="D41" i="7"/>
  <c r="H41" i="7" s="1"/>
  <c r="I41" i="7" s="1"/>
  <c r="D42" i="7"/>
  <c r="H42" i="7" s="1"/>
  <c r="I42" i="7" s="1"/>
  <c r="D25" i="7"/>
  <c r="H25" i="7" s="1"/>
  <c r="I25" i="7" s="1"/>
  <c r="D26" i="7"/>
  <c r="H26" i="7" s="1"/>
  <c r="I26" i="7" s="1"/>
  <c r="D27" i="7"/>
  <c r="H27" i="7" s="1"/>
  <c r="I27" i="7" s="1"/>
  <c r="D28" i="7"/>
  <c r="H28" i="7" s="1"/>
  <c r="I28" i="7" s="1"/>
  <c r="D29" i="7"/>
  <c r="H29" i="7" s="1"/>
  <c r="I29" i="7" s="1"/>
  <c r="D30" i="7"/>
  <c r="H30" i="7" s="1"/>
  <c r="I30" i="7" s="1"/>
  <c r="D31" i="7"/>
  <c r="H31" i="7" s="1"/>
  <c r="I31" i="7" s="1"/>
  <c r="D14" i="7"/>
  <c r="F14" i="7" s="1"/>
  <c r="H14" i="7" s="1"/>
  <c r="D15" i="7"/>
  <c r="F15" i="7" s="1"/>
  <c r="H15" i="7" s="1"/>
  <c r="D16" i="7"/>
  <c r="F16" i="7" s="1"/>
  <c r="H16" i="7" s="1"/>
  <c r="D17" i="7"/>
  <c r="F17" i="7" s="1"/>
  <c r="H17" i="7" s="1"/>
  <c r="D18" i="7"/>
  <c r="F18" i="7" s="1"/>
  <c r="H18" i="7" s="1"/>
  <c r="D19" i="7"/>
  <c r="F19" i="7" s="1"/>
  <c r="H19" i="7" s="1"/>
  <c r="D13" i="7"/>
  <c r="F13" i="7" s="1"/>
  <c r="H13" i="7" s="1"/>
  <c r="D2" i="7"/>
  <c r="D3" i="7"/>
  <c r="D4" i="7"/>
  <c r="D5" i="7"/>
  <c r="D6" i="7"/>
  <c r="D7" i="7"/>
  <c r="D1" i="7"/>
  <c r="BG81" i="5" l="1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H141" i="5" l="1"/>
  <c r="BH57" i="5"/>
  <c r="BH129" i="5"/>
  <c r="BH177" i="5"/>
  <c r="BH81" i="5"/>
  <c r="BH69" i="5"/>
  <c r="BH153" i="5"/>
  <c r="BH189" i="5"/>
  <c r="BH93" i="5"/>
  <c r="BH201" i="5"/>
  <c r="BH45" i="5"/>
  <c r="BH117" i="5"/>
  <c r="BH165" i="5"/>
  <c r="BH213" i="5"/>
  <c r="BH33" i="5"/>
  <c r="BY273" i="1" l="1"/>
  <c r="BY327" i="1"/>
  <c r="BY161" i="1"/>
  <c r="BY153" i="1"/>
  <c r="BY218" i="1"/>
  <c r="BY315" i="1"/>
  <c r="BY241" i="1"/>
  <c r="BY111" i="1"/>
  <c r="BY152" i="1"/>
  <c r="BY56" i="1"/>
  <c r="BY177" i="1"/>
  <c r="BY34" i="1"/>
  <c r="BY244" i="1"/>
  <c r="BY312" i="1"/>
  <c r="BY314" i="1"/>
  <c r="BY103" i="1"/>
  <c r="BY220" i="1"/>
  <c r="BY136" i="1"/>
  <c r="BY289" i="1"/>
  <c r="BY76" i="1"/>
  <c r="BY253" i="1"/>
  <c r="BY275" i="1"/>
  <c r="BY246" i="1"/>
  <c r="BY90" i="1"/>
  <c r="BY46" i="1"/>
  <c r="BY231" i="1"/>
  <c r="BY243" i="1"/>
  <c r="BY219" i="1"/>
  <c r="BY138" i="1"/>
  <c r="BY232" i="1"/>
  <c r="BY127" i="1"/>
  <c r="BY263" i="1"/>
  <c r="BY264" i="1"/>
  <c r="BY48" i="1"/>
  <c r="BY44" i="1"/>
  <c r="BY280" i="1"/>
  <c r="BY234" i="1"/>
  <c r="BY200" i="1"/>
  <c r="BY41" i="1"/>
  <c r="BY32" i="1"/>
  <c r="BY146" i="1"/>
  <c r="BY47" i="1"/>
  <c r="BY182" i="1"/>
  <c r="BY304" i="1"/>
  <c r="BY164" i="1"/>
  <c r="BY252" i="1"/>
  <c r="BY145" i="1"/>
  <c r="BY261" i="1"/>
  <c r="BY117" i="1"/>
  <c r="BY77" i="1"/>
  <c r="BY272" i="1"/>
  <c r="BY163" i="1"/>
  <c r="BY144" i="1"/>
  <c r="BY45" i="1"/>
  <c r="BY262" i="1"/>
  <c r="BY260" i="1"/>
  <c r="BY141" i="1"/>
  <c r="BY199" i="1"/>
  <c r="BY277" i="1"/>
  <c r="BY147" i="1"/>
  <c r="BY254" i="1"/>
  <c r="BY281" i="1"/>
  <c r="BY251" i="1"/>
  <c r="BY181" i="1"/>
  <c r="BY180" i="1"/>
  <c r="BY80" i="1"/>
  <c r="BY223" i="1"/>
  <c r="BY162" i="1"/>
  <c r="BY201" i="1"/>
  <c r="BY305" i="1"/>
  <c r="BY274" i="1"/>
  <c r="BY235" i="1"/>
  <c r="BY318" i="1" l="1"/>
  <c r="BY116" i="1"/>
  <c r="BY142" i="1"/>
  <c r="BY292" i="1"/>
  <c r="BG3" i="4"/>
  <c r="BY271" i="1"/>
  <c r="BY221" i="1"/>
  <c r="BY23" i="1"/>
  <c r="BY113" i="1"/>
  <c r="BY36" i="1"/>
  <c r="BY110" i="1"/>
  <c r="BY300" i="1"/>
  <c r="BY6" i="1"/>
  <c r="BY87" i="1"/>
  <c r="BY222" i="1"/>
  <c r="BY43" i="1"/>
  <c r="BY202" i="1"/>
  <c r="BY183" i="1"/>
  <c r="BY88" i="1"/>
  <c r="BY7" i="1"/>
  <c r="BY5" i="1"/>
  <c r="BY86" i="1"/>
  <c r="BY2" i="1"/>
  <c r="BY92" i="1"/>
  <c r="BY78" i="1"/>
  <c r="BY8" i="1"/>
  <c r="BY143" i="1"/>
  <c r="BY301" i="1"/>
  <c r="BY135" i="1"/>
  <c r="BY112" i="1"/>
  <c r="BG4" i="4"/>
  <c r="BY25" i="1"/>
  <c r="BY290" i="1"/>
  <c r="BY58" i="1"/>
  <c r="BY99" i="1"/>
  <c r="BY17" i="1"/>
  <c r="BY126" i="1"/>
  <c r="BY306" i="1"/>
  <c r="BY276" i="1"/>
  <c r="BY42" i="1"/>
  <c r="BY3" i="1"/>
  <c r="BY75" i="1"/>
  <c r="BY176" i="1"/>
  <c r="BY9" i="1"/>
  <c r="BY89" i="1"/>
  <c r="BY20" i="1"/>
  <c r="BY98" i="1"/>
  <c r="BY105" i="1" s="1"/>
  <c r="BY294" i="1"/>
  <c r="BY55" i="1"/>
  <c r="BY125" i="1"/>
  <c r="BY68" i="1"/>
  <c r="BY230" i="1"/>
  <c r="BY140" i="1"/>
  <c r="BY291" i="1"/>
  <c r="BY59" i="1"/>
  <c r="BY16" i="1"/>
  <c r="V207" i="1" l="1"/>
  <c r="V193" i="1"/>
  <c r="V144" i="1"/>
  <c r="V201" i="1"/>
  <c r="V181" i="1"/>
  <c r="V180" i="1"/>
  <c r="V179" i="1"/>
  <c r="V186" i="1"/>
  <c r="V253" i="1"/>
  <c r="V136" i="1"/>
  <c r="V145" i="1"/>
  <c r="V174" i="1"/>
  <c r="V246" i="1"/>
  <c r="V76" i="1"/>
  <c r="V190" i="1"/>
  <c r="V210" i="1"/>
  <c r="V281" i="1"/>
  <c r="V314" i="1"/>
  <c r="V211" i="1"/>
  <c r="V252" i="1"/>
  <c r="V251" i="1"/>
  <c r="V187" i="1"/>
  <c r="V32" i="1"/>
  <c r="V153" i="1"/>
  <c r="V243" i="1"/>
  <c r="V218" i="1"/>
  <c r="V209" i="1"/>
  <c r="V162" i="1"/>
  <c r="V184" i="1"/>
  <c r="V249" i="1"/>
  <c r="V200" i="1"/>
  <c r="V69" i="1"/>
  <c r="V163" i="1"/>
  <c r="V289" i="1"/>
  <c r="V247" i="1"/>
  <c r="V137" i="1"/>
  <c r="V109" i="1"/>
  <c r="V33" i="1"/>
  <c r="V241" i="1"/>
  <c r="V90" i="1"/>
  <c r="V206" i="1"/>
  <c r="V275" i="1"/>
  <c r="V274" i="1"/>
  <c r="V40" i="1"/>
  <c r="V219" i="1"/>
  <c r="V220" i="1"/>
  <c r="V164" i="1"/>
  <c r="V80" i="1"/>
  <c r="V182" i="1"/>
  <c r="V263" i="1"/>
  <c r="V152" i="1"/>
  <c r="V56" i="1"/>
  <c r="V272" i="1"/>
  <c r="V138" i="1"/>
  <c r="V188" i="1"/>
  <c r="V48" i="1"/>
  <c r="V127" i="1"/>
  <c r="V234" i="1"/>
  <c r="V114" i="1"/>
  <c r="V315" i="1"/>
  <c r="V223" i="1"/>
  <c r="V38" i="1"/>
  <c r="V34" i="1"/>
  <c r="V77" i="1"/>
  <c r="V199" i="1"/>
  <c r="V177" i="1"/>
  <c r="V47" i="1"/>
  <c r="V195" i="1"/>
  <c r="V85" i="1"/>
  <c r="V39" i="1"/>
  <c r="V273" i="1"/>
  <c r="V146" i="1"/>
  <c r="V203" i="1"/>
  <c r="V244" i="1"/>
  <c r="V178" i="1"/>
  <c r="V316" i="1"/>
  <c r="V191" i="1"/>
  <c r="V46" i="1"/>
  <c r="V117" i="1"/>
  <c r="V280" i="1"/>
  <c r="V235" i="1"/>
  <c r="V81" i="1"/>
  <c r="V35" i="1"/>
  <c r="V111" i="1"/>
  <c r="V232" i="1"/>
  <c r="V312" i="1"/>
  <c r="V304" i="1"/>
  <c r="V4" i="1" l="1"/>
  <c r="V83" i="1"/>
  <c r="V230" i="1"/>
  <c r="V140" i="1"/>
  <c r="V300" i="1"/>
  <c r="V110" i="1"/>
  <c r="V125" i="1"/>
  <c r="V68" i="1"/>
  <c r="V5" i="1"/>
  <c r="V86" i="1"/>
  <c r="V313" i="1"/>
  <c r="V302" i="1"/>
  <c r="V139" i="1"/>
  <c r="V79" i="1"/>
  <c r="V271" i="1"/>
  <c r="V36" i="1"/>
  <c r="V113" i="1"/>
  <c r="V221" i="1"/>
  <c r="V23" i="1"/>
  <c r="V294" i="1"/>
  <c r="V55" i="1"/>
  <c r="V264" i="1"/>
  <c r="V194" i="1"/>
  <c r="V147" i="1"/>
  <c r="V319" i="1"/>
  <c r="V25" i="1"/>
  <c r="V185" i="1"/>
  <c r="V143" i="1"/>
  <c r="V8" i="1"/>
  <c r="V291" i="1"/>
  <c r="V59" i="1"/>
  <c r="V16" i="1"/>
  <c r="V303" i="1"/>
  <c r="V327" i="1"/>
  <c r="V84" i="1"/>
  <c r="V124" i="1"/>
  <c r="V21" i="1"/>
  <c r="V78" i="1"/>
  <c r="V92" i="1"/>
  <c r="V2" i="1"/>
  <c r="V260" i="1"/>
  <c r="V204" i="1"/>
  <c r="V248" i="1"/>
  <c r="V305" i="1"/>
  <c r="V205" i="1"/>
  <c r="V261" i="1"/>
  <c r="V262" i="1"/>
  <c r="V208" i="1"/>
  <c r="V43" i="1"/>
  <c r="V222" i="1"/>
  <c r="V202" i="1"/>
  <c r="V301" i="1"/>
  <c r="V112" i="1"/>
  <c r="V135" i="1"/>
  <c r="V141" i="1"/>
  <c r="V250" i="1"/>
  <c r="V192" i="1"/>
  <c r="V45" i="1"/>
  <c r="V60" i="1"/>
  <c r="V24" i="1"/>
  <c r="V102" i="1"/>
  <c r="V9" i="1"/>
  <c r="V89" i="1"/>
  <c r="V115" i="1"/>
  <c r="V37" i="1"/>
  <c r="V183" i="1"/>
  <c r="V88" i="1"/>
  <c r="V7" i="1"/>
  <c r="V54" i="1"/>
  <c r="V288" i="1"/>
  <c r="V18" i="1"/>
  <c r="V231" i="1"/>
  <c r="V134" i="1"/>
  <c r="V173" i="1"/>
  <c r="V123" i="1"/>
  <c r="V276" i="1"/>
  <c r="V306" i="1"/>
  <c r="V126" i="1"/>
  <c r="V42" i="1"/>
  <c r="V189" i="1"/>
  <c r="V44" i="1"/>
  <c r="V19" i="1"/>
  <c r="V41" i="1"/>
  <c r="V101" i="1"/>
  <c r="V61" i="1"/>
  <c r="V259" i="1"/>
  <c r="V87" i="1"/>
  <c r="V6" i="1"/>
  <c r="V99" i="1"/>
  <c r="V17" i="1"/>
  <c r="V58" i="1"/>
  <c r="V290" i="1"/>
  <c r="V75" i="1"/>
  <c r="V3" i="1"/>
  <c r="V176" i="1"/>
  <c r="V20" i="1"/>
  <c r="V98" i="1"/>
  <c r="V229" i="1"/>
  <c r="V161" i="1"/>
  <c r="V317" i="1"/>
  <c r="V82" i="1"/>
  <c r="V142" i="1"/>
  <c r="V116" i="1"/>
  <c r="V318" i="1"/>
  <c r="V292" i="1"/>
  <c r="V175" i="1"/>
  <c r="V67" i="1"/>
  <c r="V242" i="1"/>
  <c r="V258" i="1"/>
  <c r="V15" i="1"/>
  <c r="V245" i="1"/>
  <c r="V103" i="1"/>
  <c r="V57" i="1"/>
  <c r="V100" i="1"/>
  <c r="V287" i="1"/>
  <c r="V22" i="1"/>
</calcChain>
</file>

<file path=xl/sharedStrings.xml><?xml version="1.0" encoding="utf-8"?>
<sst xmlns="http://schemas.openxmlformats.org/spreadsheetml/2006/main" count="5639" uniqueCount="608">
  <si>
    <t>Total Entries June 19</t>
  </si>
  <si>
    <t>Total RORs June 19</t>
  </si>
  <si>
    <t>Total batches June 19</t>
  </si>
  <si>
    <t>Total Entries June 22</t>
  </si>
  <si>
    <t>Predicted RORs June 22</t>
  </si>
  <si>
    <t>Predicted Batches June 22</t>
  </si>
  <si>
    <t>Number of Montiors June 19</t>
  </si>
  <si>
    <t>25% Increase in predicted RoRs</t>
  </si>
  <si>
    <t>25% Increase in predicted Batches</t>
  </si>
  <si>
    <t>50% Increase in predicted RoRs</t>
  </si>
  <si>
    <t>50% Increase in predicted Batches</t>
  </si>
  <si>
    <t>Predicted no of monitors June 22</t>
  </si>
  <si>
    <t>Predicted no of monitors June 22 (25%)</t>
  </si>
  <si>
    <t>Predicted no of monitors June 22 (50%)</t>
  </si>
  <si>
    <t>Subject</t>
  </si>
  <si>
    <t>Creditor Number</t>
  </si>
  <si>
    <t>Assessor</t>
  </si>
  <si>
    <t>Email Address</t>
  </si>
  <si>
    <t>Emailed rota</t>
  </si>
  <si>
    <t>Completed Agreement</t>
  </si>
  <si>
    <t>Emailed info sheet</t>
  </si>
  <si>
    <t>Complted training?</t>
  </si>
  <si>
    <t>Mod</t>
  </si>
  <si>
    <t>Standardised</t>
  </si>
  <si>
    <t>Additional</t>
  </si>
  <si>
    <t>Arts</t>
  </si>
  <si>
    <t>Iona Baillie</t>
  </si>
  <si>
    <t>IONA_BAILLIE@HOTMAIL.COM</t>
  </si>
  <si>
    <t>Yes</t>
  </si>
  <si>
    <t>J316/03/04/05</t>
  </si>
  <si>
    <t>No</t>
  </si>
  <si>
    <t>Helen Bettridge</t>
  </si>
  <si>
    <t>HELENBETTRIDGE20@GMAIL.COM</t>
  </si>
  <si>
    <t>J351/02</t>
  </si>
  <si>
    <t>Peter Jackson</t>
  </si>
  <si>
    <t>bigpetejackson@yahoo.com</t>
  </si>
  <si>
    <t>H410/02</t>
  </si>
  <si>
    <t>Working full-time from 24th August; childcare might be an issue during August depending on dates</t>
  </si>
  <si>
    <t>Jade Hickin</t>
  </si>
  <si>
    <t>sjhickin@gmail.com</t>
  </si>
  <si>
    <t>Donna  Young</t>
  </si>
  <si>
    <t>dhubbard-young@ccc.tela.org.uk</t>
  </si>
  <si>
    <t>AM PM</t>
  </si>
  <si>
    <t>Becky Williams</t>
  </si>
  <si>
    <t>becky.lauren@hotmail.co.uk</t>
  </si>
  <si>
    <t xml:space="preserve">Charles  Rochester </t>
  </si>
  <si>
    <t>crochester2018@outlook.com</t>
  </si>
  <si>
    <t>Victoria Osborne</t>
  </si>
  <si>
    <t>osbornevictoria13@gmail.com</t>
  </si>
  <si>
    <t>Total number per day</t>
  </si>
  <si>
    <t>Predicted number needed</t>
  </si>
  <si>
    <t>Diff</t>
  </si>
  <si>
    <t>Biology</t>
  </si>
  <si>
    <t>Andrew Smith</t>
  </si>
  <si>
    <t>BRYUM@BTINTERNET.COM</t>
  </si>
  <si>
    <t>wed 24/ 8 am only,  sun 4/9 am only, sun 18/9 am only, sun 2/10 am only</t>
  </si>
  <si>
    <t>Derek Herbert</t>
  </si>
  <si>
    <t>HERBERTD@NTLWORLD.COM</t>
  </si>
  <si>
    <t>H420/01</t>
  </si>
  <si>
    <t>Colin Ward</t>
  </si>
  <si>
    <t>TYTHINGS@GMAIL.COM</t>
  </si>
  <si>
    <t>Saundra Middleton</t>
  </si>
  <si>
    <t>SEAMIDDLETON@AOL.COM</t>
  </si>
  <si>
    <t>At the moment I have no obvious issues but my mother is 104 years old on 2nd July and if anything should happen to her I would have to go.</t>
  </si>
  <si>
    <t>Ritchard Cook</t>
  </si>
  <si>
    <t>RITCHARD.COOK@GMAIL.COM</t>
  </si>
  <si>
    <t xml:space="preserve">I will be travelling from Lancashire (5-6 hours train travel) . </t>
  </si>
  <si>
    <t>Helena Nunan</t>
  </si>
  <si>
    <t>HMALENCZUK@YAHOO.CO.UK</t>
  </si>
  <si>
    <t>H420/03</t>
  </si>
  <si>
    <t>Lynda Bond</t>
  </si>
  <si>
    <t>BONDLYNDA@GMAIL.COM</t>
  </si>
  <si>
    <t>HSC U2</t>
  </si>
  <si>
    <t>I live a considerable distance from Cambridge and it would not be cost effective to attend monitoring for single days. It would be more practical to monitor over blocks of time.</t>
  </si>
  <si>
    <t>Peter Harris</t>
  </si>
  <si>
    <t>PHTMPHYSICS@HOTMAIL.CO.UK</t>
  </si>
  <si>
    <t>No half days - fine to work full days on all dates given</t>
  </si>
  <si>
    <t>Stuart Smith</t>
  </si>
  <si>
    <t>STUIESMITH119@YAHOO.COM</t>
  </si>
  <si>
    <t>H155/04/05, H555/02/05/06, J587/01/02, R041/01, Sport U3</t>
  </si>
  <si>
    <t>Anna Wade</t>
  </si>
  <si>
    <t>mrsannawade@gmail.com</t>
  </si>
  <si>
    <t>I work part time only, and have only ticked availability on my non-working days. I have ticked the days that I am available but could not commit to all these dates. I am open to a discussion about dates if helpful.</t>
  </si>
  <si>
    <t>Stephen Hall</t>
  </si>
  <si>
    <t>steve@shall.co.uk</t>
  </si>
  <si>
    <t>11/08/2022 ICT</t>
  </si>
  <si>
    <t>J277/02</t>
  </si>
  <si>
    <t>Business</t>
  </si>
  <si>
    <t>Klaudia Ferrando</t>
  </si>
  <si>
    <t>KLAUDIA.FERRANDO@GMAIL.COM</t>
  </si>
  <si>
    <t>H031/02, H431/03, J204/02</t>
  </si>
  <si>
    <t>Mary Saso</t>
  </si>
  <si>
    <t>MKSASO@GMAIL.COM</t>
  </si>
  <si>
    <t>J205/02</t>
  </si>
  <si>
    <t xml:space="preserve"> I am fully available for all the days listed. If by any chance a future event crops up, I will inform OCR immediately.</t>
  </si>
  <si>
    <t>Ping Law</t>
  </si>
  <si>
    <t>PKLAWBOSCO@YAHOO.CO.UK</t>
  </si>
  <si>
    <t>Stephen Challoner</t>
  </si>
  <si>
    <t>steve.challoner@hotmail.com</t>
  </si>
  <si>
    <t>R065-R066/01/02</t>
  </si>
  <si>
    <t>Karen Tullett</t>
  </si>
  <si>
    <t>kjtullett@gmail.com</t>
  </si>
  <si>
    <t>Bus U2,9,2C</t>
  </si>
  <si>
    <t>I may be undertaking tasks for OCR e.g. starting to author papers for 2024 but these could be done around the reviews.</t>
  </si>
  <si>
    <t>Jacqueline Williams</t>
  </si>
  <si>
    <t>jwilliamsshs@hotmail.com</t>
  </si>
  <si>
    <t>I am free in August, but I should be back at work in September.  I am currently off with long covid!  I have said I am willing to come to Cambridge, but would prefer remote working</t>
  </si>
  <si>
    <t>Tony Marriott</t>
  </si>
  <si>
    <t>tonymarriott2@gmail.com</t>
  </si>
  <si>
    <t>H460/01</t>
  </si>
  <si>
    <t>Eve Dougherty</t>
  </si>
  <si>
    <t>edougherty@helsbyhigh.org</t>
  </si>
  <si>
    <t>H460/03</t>
  </si>
  <si>
    <t>I am unavailable from 28th Aug to 3rd Sept</t>
  </si>
  <si>
    <t>Ritchard Cook (would be able to do GCE but only if absolutley needed as overflow)</t>
  </si>
  <si>
    <t>Athena Keene</t>
  </si>
  <si>
    <t>athenakeene@hotmail.com</t>
  </si>
  <si>
    <t>H555/01</t>
  </si>
  <si>
    <t>Ryaan  Mohammed</t>
  </si>
  <si>
    <t>Ryaanmohammed@hotmail.co.uk</t>
  </si>
  <si>
    <t>Robert Dowey</t>
  </si>
  <si>
    <t>robert.dowey@talk21.com</t>
  </si>
  <si>
    <t xml:space="preserve">Iram  Hussain </t>
  </si>
  <si>
    <t>Iram.h89@gmail.com</t>
  </si>
  <si>
    <t>J277/01</t>
  </si>
  <si>
    <t>CATHERINE WALLIS</t>
  </si>
  <si>
    <t>cathwallis@googlemail.com</t>
  </si>
  <si>
    <t>Gareth Parfitt</t>
  </si>
  <si>
    <t>garethpar@aol.com</t>
  </si>
  <si>
    <t>Jonathan Percival</t>
  </si>
  <si>
    <t>jmpercival@hotmail.com</t>
  </si>
  <si>
    <t>Chemistry</t>
  </si>
  <si>
    <t>Saundra Middleton (can do Geology)</t>
  </si>
  <si>
    <t>John Finnigan</t>
  </si>
  <si>
    <t>JJFIN@BTINTERNET.COM</t>
  </si>
  <si>
    <t>Kevin Frobisher</t>
  </si>
  <si>
    <t>KFROBISHER@YAHOO.COM</t>
  </si>
  <si>
    <t>J258/04</t>
  </si>
  <si>
    <t>D&amp;T</t>
  </si>
  <si>
    <t>John Gray</t>
  </si>
  <si>
    <t>NATIONALS@SJRS.CO.UK</t>
  </si>
  <si>
    <t>I will have additional availability, but will not know that until i receive my school timetable for next academic year.</t>
  </si>
  <si>
    <t>Elaine Lunn</t>
  </si>
  <si>
    <t>ELAINE.LUNN@NTLWORLD.COM</t>
  </si>
  <si>
    <t>John Riley</t>
  </si>
  <si>
    <t>johnrile@gmail.com</t>
  </si>
  <si>
    <t>English</t>
  </si>
  <si>
    <t>Juliet Harrison</t>
  </si>
  <si>
    <t>JULIETFHARRISON@BTINTERNET.COM</t>
  </si>
  <si>
    <t>Martin Smith</t>
  </si>
  <si>
    <t>MARTZ19841984@GMAIL.COM</t>
  </si>
  <si>
    <t>Iona Baillie ( Eng Lit only)</t>
  </si>
  <si>
    <t>Delyth Ellerton-Harris</t>
  </si>
  <si>
    <t>DEL.PETE@VIRGIN.NET</t>
  </si>
  <si>
    <t>All full days</t>
  </si>
  <si>
    <t>Melanie Foy</t>
  </si>
  <si>
    <t>MELANIE.FOY@LIVE.CO.UK</t>
  </si>
  <si>
    <t>Lionel Warner</t>
  </si>
  <si>
    <t>lkwarner@tiscali.co.uk</t>
  </si>
  <si>
    <t>ITT organisation</t>
  </si>
  <si>
    <t>Michael Wilkinson</t>
  </si>
  <si>
    <t>mbmwilkinson@btinternet.com</t>
  </si>
  <si>
    <t>Karen Chilton</t>
  </si>
  <si>
    <t>KWATERWORTH0@GMAIL.COM</t>
  </si>
  <si>
    <t>9th Sept - pm, 12th Sept - am. Would have to confirm nearer to but may only be able to do half day on Mon 3rd Oct - if so it would be am.</t>
  </si>
  <si>
    <t>David Davies</t>
  </si>
  <si>
    <t>djd.brandy@btinternet.com</t>
  </si>
  <si>
    <t>Nicola Pegg</t>
  </si>
  <si>
    <t>nickypegg@yahoo.co.uk</t>
  </si>
  <si>
    <t>GCSE only</t>
  </si>
  <si>
    <t>Iona Baillie (all other Eng)</t>
  </si>
  <si>
    <t>NA</t>
  </si>
  <si>
    <t>General Science</t>
  </si>
  <si>
    <t>Geography</t>
  </si>
  <si>
    <t>Andrew Palmer</t>
  </si>
  <si>
    <t>ANDYPALMER99@TISCALI.CO.UK</t>
  </si>
  <si>
    <t>Some dates are not 100% certain at this stage.</t>
  </si>
  <si>
    <t>John Wooldridge</t>
  </si>
  <si>
    <t>J.WOOL@LIVE.COM</t>
  </si>
  <si>
    <t>H481/02, H580/03</t>
  </si>
  <si>
    <t>Paul Locke (can do Geology)</t>
  </si>
  <si>
    <t>PAULREGENTROAD@YAHOO.COM</t>
  </si>
  <si>
    <t>H481/04/05, J384/01</t>
  </si>
  <si>
    <t>Sian Taylder (can do Geology)</t>
  </si>
  <si>
    <t>SIANITYSIAN@YAHOO.CO.UK</t>
  </si>
  <si>
    <t>H481/03, J383/01/02/03</t>
  </si>
  <si>
    <t>Chris Martin (Geology)</t>
  </si>
  <si>
    <t>chriswombat@hotmail.com</t>
  </si>
  <si>
    <t>Michael Frost (Geology)</t>
  </si>
  <si>
    <t>mgfrost5@aol.com</t>
  </si>
  <si>
    <t>David Duncalf</t>
  </si>
  <si>
    <t>daveduncalf@hotmail.co.uk</t>
  </si>
  <si>
    <t>H481/01/04/05</t>
  </si>
  <si>
    <t>Health and Social Care</t>
  </si>
  <si>
    <t>Saundra Middleton (can do child devel)</t>
  </si>
  <si>
    <t>Lynda Bond (can do child devel)</t>
  </si>
  <si>
    <t>Elaine Lunn (can do child devel)</t>
  </si>
  <si>
    <t>Ann-Marie Smethurst</t>
  </si>
  <si>
    <t>Ast@osfc.ac.uk</t>
  </si>
  <si>
    <t>History</t>
  </si>
  <si>
    <t>Sian Taylder</t>
  </si>
  <si>
    <t>Tony Imperato</t>
  </si>
  <si>
    <t>TONY.IMPERATO1@BTINTERNET.COM</t>
  </si>
  <si>
    <t>Colin Shephard</t>
  </si>
  <si>
    <t>clnshephard@yahoo.co.uk</t>
  </si>
  <si>
    <t>I live in Cornwall and would prefer blocks of continuous dates (up to 10 days at a time) if possible. This is to make sure I do not have too much travelling. Thanks.</t>
  </si>
  <si>
    <t>Clare Holland</t>
  </si>
  <si>
    <t>CLARE.D.HOLLAND@TALK21.COM</t>
  </si>
  <si>
    <t>Will Nicholl</t>
  </si>
  <si>
    <t>wdn@rugbyschool.net</t>
  </si>
  <si>
    <t>Katherine Kwok</t>
  </si>
  <si>
    <t>kwok_katherine@hotmail.com</t>
  </si>
  <si>
    <t>Michael Frost</t>
  </si>
  <si>
    <t>Farhana Shaikh</t>
  </si>
  <si>
    <t>Farhanaqayooms@gmaip.com</t>
  </si>
  <si>
    <t>Katherine Mayne</t>
  </si>
  <si>
    <t>mayne.katherine@gmail.com</t>
  </si>
  <si>
    <t>Peter Tyson</t>
  </si>
  <si>
    <t>peterandann.tyson1@btinternet.com</t>
  </si>
  <si>
    <t>Paul Ward</t>
  </si>
  <si>
    <t>pdwwdp654321@gmail.com</t>
  </si>
  <si>
    <t>Y318/01</t>
  </si>
  <si>
    <t>Dan Hayward</t>
  </si>
  <si>
    <t>danhayward1987@hotmail.co.uk</t>
  </si>
  <si>
    <t>GCE only</t>
  </si>
  <si>
    <t>Fiona Fitzsimon</t>
  </si>
  <si>
    <t>FIONA021@SKY.COM</t>
  </si>
  <si>
    <t>J411/41/51</t>
  </si>
  <si>
    <t>Louise Clare</t>
  </si>
  <si>
    <t>LACLARE13@YAHOO.CO.UK</t>
  </si>
  <si>
    <t>J411/42/61</t>
  </si>
  <si>
    <t>Diane Birt</t>
  </si>
  <si>
    <t>DIANEBIRT79@GMAIL.COM</t>
  </si>
  <si>
    <t>H408/11</t>
  </si>
  <si>
    <t>Jenny Howe</t>
  </si>
  <si>
    <t>jenny.howe62@gmail.com</t>
  </si>
  <si>
    <t>Shaun Aston</t>
  </si>
  <si>
    <t>saston@queenmargarets.com</t>
  </si>
  <si>
    <t>Y221/01, Y318/01</t>
  </si>
  <si>
    <t>Jon Platten</t>
  </si>
  <si>
    <t>jonplatten@btinternet.com</t>
  </si>
  <si>
    <t>ICT</t>
  </si>
  <si>
    <t>Grant Sibbald</t>
  </si>
  <si>
    <t>SIBBALDG@ASTN.UK</t>
  </si>
  <si>
    <t>Happy to come down for any days and have made myself available.</t>
  </si>
  <si>
    <t>Melanie Pendergast</t>
  </si>
  <si>
    <t>MELANIE.PENDERGAST@HOTMAIL.CO.UK</t>
  </si>
  <si>
    <t>IT U1</t>
  </si>
  <si>
    <t>Chris Surawy</t>
  </si>
  <si>
    <t>CHRIS@SURAWY.CO.UK</t>
  </si>
  <si>
    <t>All these dates are flexible, I put down a pattern of one week on, one week off because the journey is 5 hours each way even at weekends! No worries, long journey for me so it would be a hotel stay, probably a few days in a row to make it worthwhile for both of us.</t>
  </si>
  <si>
    <t>Jane Surawy</t>
  </si>
  <si>
    <t>Jane@surawy.co.uk</t>
  </si>
  <si>
    <t>David May</t>
  </si>
  <si>
    <t>dmay1453@yahoo.co.uk</t>
  </si>
  <si>
    <t>H446/01</t>
  </si>
  <si>
    <t>George Rouse</t>
  </si>
  <si>
    <t>grouse174@gmail.com</t>
  </si>
  <si>
    <t>David Urwin</t>
  </si>
  <si>
    <t>davidurwin@live.com</t>
  </si>
  <si>
    <t>J277/01/02</t>
  </si>
  <si>
    <t>Sophie  Edike</t>
  </si>
  <si>
    <t>Ndi_os@yahoo.co.uk</t>
  </si>
  <si>
    <t>H446/02</t>
  </si>
  <si>
    <t>Evan Davis Selianitis</t>
  </si>
  <si>
    <t>selianitis@hotmail.com</t>
  </si>
  <si>
    <t>Peter Holl</t>
  </si>
  <si>
    <t>peterjamesholl@gmail.com</t>
  </si>
  <si>
    <t>Suzalee Blair-Gordon</t>
  </si>
  <si>
    <t>suzaleeblair@gmail.com</t>
  </si>
  <si>
    <t>Suzy Carr</t>
  </si>
  <si>
    <t>suzycarr1@gmail.com</t>
  </si>
  <si>
    <t>Karen James</t>
  </si>
  <si>
    <t>kjames59@hotmail.com</t>
  </si>
  <si>
    <t>Diane Siobhan  Hanlon</t>
  </si>
  <si>
    <t>Shanlon@st-anselms.com</t>
  </si>
  <si>
    <t>Saurabh Gupta</t>
  </si>
  <si>
    <t>saurabhgupta1@gmail.com</t>
  </si>
  <si>
    <t xml:space="preserve">Sarah Dunne </t>
  </si>
  <si>
    <t>Sdunne.ocr@gmail.com</t>
  </si>
  <si>
    <t>1208/2022 ICT</t>
  </si>
  <si>
    <t>Victoria Waine</t>
  </si>
  <si>
    <t>Missvwcomputing@gmail.com</t>
  </si>
  <si>
    <t>Joanna Fudge</t>
  </si>
  <si>
    <t>JOANNATUITION@GMAIL.COM</t>
  </si>
  <si>
    <t>Kumudini Amaradasa</t>
  </si>
  <si>
    <t>kumudini_amaradasa@yahoo.com</t>
  </si>
  <si>
    <t>H240/01, J560/02</t>
  </si>
  <si>
    <t>Ameena Riaz</t>
  </si>
  <si>
    <t>Ameena.riaz@gmail.com</t>
  </si>
  <si>
    <t>J277/01, R081/01, R082/01/02-R092/01/02</t>
  </si>
  <si>
    <t>Helen McLean</t>
  </si>
  <si>
    <t>helen.mclean.019@gmail.com</t>
  </si>
  <si>
    <t>Nigel Tart</t>
  </si>
  <si>
    <t>nigeltart@gmail.com</t>
  </si>
  <si>
    <t>Joshua Mataire</t>
  </si>
  <si>
    <t>jmataire@gmail.com</t>
  </si>
  <si>
    <t>Clare Radford-Smith</t>
  </si>
  <si>
    <t>radderzsmith@hotmail.co.uk</t>
  </si>
  <si>
    <t>Susan Green</t>
  </si>
  <si>
    <t>Susangreen@hotmail.co.uk</t>
  </si>
  <si>
    <t xml:space="preserve">Theresa Charlesworth </t>
  </si>
  <si>
    <t xml:space="preserve">t.c.worth@hotmail.co.uk </t>
  </si>
  <si>
    <t>Sophie (Dru) Watts</t>
  </si>
  <si>
    <t>Dru@druwatts.co.uk</t>
  </si>
  <si>
    <t>Mark Pouncey</t>
  </si>
  <si>
    <t>markpouncey@btinternet.com</t>
  </si>
  <si>
    <t>R012/01</t>
  </si>
  <si>
    <t>Daniel Watson</t>
  </si>
  <si>
    <t>Dan_watson0108@hotmail.com</t>
  </si>
  <si>
    <t>Law</t>
  </si>
  <si>
    <t>Conrad Bank</t>
  </si>
  <si>
    <t>CONRADBANK@GMAIL.COM</t>
  </si>
  <si>
    <t>H418/04</t>
  </si>
  <si>
    <t>Elizabeth Popoola</t>
  </si>
  <si>
    <t>LIZZIE.POP@HOTMAIL.CO.UK</t>
  </si>
  <si>
    <t>H418/02</t>
  </si>
  <si>
    <t>Sheridan Sund</t>
  </si>
  <si>
    <t>SHRDNSUND@GOOGLEMAIL.COM</t>
  </si>
  <si>
    <t>H418/02/04</t>
  </si>
  <si>
    <t>Joyanna Lovelock</t>
  </si>
  <si>
    <t>joywrite@aol.com</t>
  </si>
  <si>
    <t>LTL</t>
  </si>
  <si>
    <t>Diane Birt (Latin and Greek)</t>
  </si>
  <si>
    <t>I am free a lot of the dates required in August, however, I would not want to work all of this time or every weekend. I am 2 1/2 hours from Cambridge, so I would be happy to do a number of days together if I was able to stay in Cambridge. Or work remotely from home. From September, I will only be able to work remotely in the evenings from 4pm.</t>
  </si>
  <si>
    <t>Will Nicholl  (Latin and Greek)</t>
  </si>
  <si>
    <t>Saundra Middleton (Latin)</t>
  </si>
  <si>
    <t>Lucy Bird (Latin and Greek)</t>
  </si>
  <si>
    <t>lbird@radnorhouse.org</t>
  </si>
  <si>
    <t>Frances  Foster (Latin and Greek)</t>
  </si>
  <si>
    <t>fjf20@cam.ac.uk</t>
  </si>
  <si>
    <t>Laura Pooley (Latin only)</t>
  </si>
  <si>
    <t>laurapooley@mac.com</t>
  </si>
  <si>
    <t>no</t>
  </si>
  <si>
    <t>J282/04/05</t>
  </si>
  <si>
    <t>Maths</t>
  </si>
  <si>
    <t>John Dales (can do further)</t>
  </si>
  <si>
    <t>SPIRALMATHS@GMX.COM</t>
  </si>
  <si>
    <t>Y542/01</t>
  </si>
  <si>
    <t>John Gray (can do further)</t>
  </si>
  <si>
    <t>Kerry Brady (can do further)</t>
  </si>
  <si>
    <t>KERRYBRADY@LIVE.COM</t>
  </si>
  <si>
    <t>H240/02</t>
  </si>
  <si>
    <t>Richard Clare (can do further)</t>
  </si>
  <si>
    <t>TOLE898@GMAIL.COM</t>
  </si>
  <si>
    <t>H240/01, H640/03</t>
  </si>
  <si>
    <t>Andrew Smith (Pure Maths &amp; Stats only)</t>
  </si>
  <si>
    <t>Lesley Mcneillie</t>
  </si>
  <si>
    <t>MCNEILLIE@BTINTERNET.COM</t>
  </si>
  <si>
    <t>H240/01, J560/03</t>
  </si>
  <si>
    <t>Dianne Owen</t>
  </si>
  <si>
    <t>dianne.owen@btopenworld.com</t>
  </si>
  <si>
    <t>Christian Almaraz</t>
  </si>
  <si>
    <t>christianalmaraz@yahoo.co.uk</t>
  </si>
  <si>
    <t>H567/01</t>
  </si>
  <si>
    <t>Graham Gladman</t>
  </si>
  <si>
    <t>grahamgladman@hotmail.com</t>
  </si>
  <si>
    <t>Katherine Kwok (can do further)</t>
  </si>
  <si>
    <t>Peter Jambors</t>
  </si>
  <si>
    <t>red.pete.jambo@gmail.com</t>
  </si>
  <si>
    <t>Robert Esswood ( Further)</t>
  </si>
  <si>
    <t>robesswood@gmail.com</t>
  </si>
  <si>
    <t>David Francis</t>
  </si>
  <si>
    <t>davidfrancis45@gmail.com</t>
  </si>
  <si>
    <t>Muriel James</t>
  </si>
  <si>
    <t>muriel.james@hotmail.co.uk</t>
  </si>
  <si>
    <t>Caroline  Beale</t>
  </si>
  <si>
    <t xml:space="preserve">Cbeale@colfes.com </t>
  </si>
  <si>
    <t>Victoria Kate  Whitlock</t>
  </si>
  <si>
    <t>kwhitlock@haygrove-qet.co.uk</t>
  </si>
  <si>
    <t>Julia Edwards</t>
  </si>
  <si>
    <t>julia91@hotmail.co.uk</t>
  </si>
  <si>
    <t>DAVID TEBBS</t>
  </si>
  <si>
    <t>docmaths@btinternet.com</t>
  </si>
  <si>
    <t>PE</t>
  </si>
  <si>
    <t>Carly Perring</t>
  </si>
  <si>
    <t>cperring@hotmail.co.uk</t>
  </si>
  <si>
    <t>David Sainsbury</t>
  </si>
  <si>
    <t>DAVIDSAINSBURY12@GMAIL.COM</t>
  </si>
  <si>
    <t>H155/04/05,H555/05/06</t>
  </si>
  <si>
    <t>Duncan Jagger</t>
  </si>
  <si>
    <t>DUNCAN.JAGGER@HOTMAIL.CO.UK</t>
  </si>
  <si>
    <t>R051/01</t>
  </si>
  <si>
    <t>CLAIRE PANAYI</t>
  </si>
  <si>
    <t>claire.panayi@sky.com</t>
  </si>
  <si>
    <t>H155/04/05, H555/01/05/06</t>
  </si>
  <si>
    <t>David Savage</t>
  </si>
  <si>
    <t>dsavage88@hotmail.co.uk</t>
  </si>
  <si>
    <t>Mike Crusham</t>
  </si>
  <si>
    <t>michael_crusham@hotmail.com</t>
  </si>
  <si>
    <t>Sarah Singleton</t>
  </si>
  <si>
    <t>sarahsingletonaa@yahoo.com</t>
  </si>
  <si>
    <t>Dan Payne</t>
  </si>
  <si>
    <t>danpayne72@yahoo.com</t>
  </si>
  <si>
    <t>Wayne Cahill</t>
  </si>
  <si>
    <t>Wayne_33@icloud.com</t>
  </si>
  <si>
    <t>Physics</t>
  </si>
  <si>
    <t>Peter Harris (Engineering)</t>
  </si>
  <si>
    <t>Steven McCulloch (Engineering)</t>
  </si>
  <si>
    <t>THELINGH@HOTMAIL.CO.UK</t>
  </si>
  <si>
    <t>R102/01/02-R116/01/02</t>
  </si>
  <si>
    <t>Michael Frost (Engineering)</t>
  </si>
  <si>
    <t>Psych/Socio</t>
  </si>
  <si>
    <t>John Wooldridge (sociology)</t>
  </si>
  <si>
    <t>Sian Taylder (sociology)</t>
  </si>
  <si>
    <t>Delyth Ellerton-Harris (both)</t>
  </si>
  <si>
    <t>Karen Chilton (sociology)</t>
  </si>
  <si>
    <t>Jannine Jacobs-Roth (sociology)</t>
  </si>
  <si>
    <t>j.jacobs.roth@gmail.com</t>
  </si>
  <si>
    <t>Christian Almaraz (psychology)</t>
  </si>
  <si>
    <t>Athena Keene (both)</t>
  </si>
  <si>
    <t>RS</t>
  </si>
  <si>
    <t>Andrew Hall</t>
  </si>
  <si>
    <t>ANDREW__HALL_@HOTMAIL.COM</t>
  </si>
  <si>
    <t>J625/06</t>
  </si>
  <si>
    <t>Guy Sandison</t>
  </si>
  <si>
    <t>GUYSANDISON@HOTMAIL.CO.UK</t>
  </si>
  <si>
    <t>H573/01</t>
  </si>
  <si>
    <t>Karen Sunderland</t>
  </si>
  <si>
    <t>KAZSUND3@AOL.COM</t>
  </si>
  <si>
    <t>Lynne Callaghan</t>
  </si>
  <si>
    <t>LHCALLAGHAN@HOTMAIL.CO.UK</t>
  </si>
  <si>
    <t>N/A</t>
  </si>
  <si>
    <t>Extended Project Qual</t>
  </si>
  <si>
    <t>Sarah Allman</t>
  </si>
  <si>
    <t>SAALLMAN83@GMAIL.COM</t>
  </si>
  <si>
    <t>J248/03</t>
  </si>
  <si>
    <t xml:space="preserve">Gemma  Bouchier </t>
  </si>
  <si>
    <t>Gemmabouchier2016@gmail.com</t>
  </si>
  <si>
    <t>Michael Carling</t>
  </si>
  <si>
    <t>michael@carlingonline.co.uk</t>
  </si>
  <si>
    <t>na</t>
  </si>
  <si>
    <t>Paul Clayton</t>
  </si>
  <si>
    <t>123Paul.Clayton@gmail.com</t>
  </si>
  <si>
    <t>Chris Martin</t>
  </si>
  <si>
    <t>Ellen Longley</t>
  </si>
  <si>
    <t>ellencarrington@gmail.com</t>
  </si>
  <si>
    <t xml:space="preserve">Zara Adaci </t>
  </si>
  <si>
    <t>FADACI@GMAIL.COM</t>
  </si>
  <si>
    <t>Jenifer Dransfield</t>
  </si>
  <si>
    <t>lynnedransfield@hotmail.com</t>
  </si>
  <si>
    <t>HUGO CORRIPIO-LOPEZ</t>
  </si>
  <si>
    <t>hugocorripiolopez@gmail.com</t>
  </si>
  <si>
    <t>Kehinde Oni</t>
  </si>
  <si>
    <t>oni_kay@yahoo.com</t>
  </si>
  <si>
    <t>David Waters</t>
  </si>
  <si>
    <t>d.waters@btinternet.com</t>
  </si>
  <si>
    <t>Oyelade Adewunmi</t>
  </si>
  <si>
    <t>owummy@yahoo.com</t>
  </si>
  <si>
    <t>Byron Davies</t>
  </si>
  <si>
    <t>byronwynd@yahoo.co.uk</t>
  </si>
  <si>
    <t>Frances  Foster</t>
  </si>
  <si>
    <t>Laura Pooley</t>
  </si>
  <si>
    <t>Maybe</t>
  </si>
  <si>
    <t xml:space="preserve">Babatunde  Oyeleye </t>
  </si>
  <si>
    <t>oyeleyeb@gmail.com</t>
  </si>
  <si>
    <t>Enock Kamangira</t>
  </si>
  <si>
    <t>kamangiraenock@gmail.com</t>
  </si>
  <si>
    <t>CPERRING@KINGEDWARDVI.DEVON.SCH.UK</t>
  </si>
  <si>
    <t>Lorraine Blue</t>
  </si>
  <si>
    <t>Lblue1984@gmail.com</t>
  </si>
  <si>
    <t>J587/01/04/05/06</t>
  </si>
  <si>
    <t xml:space="preserve">Hollie  Greenaway </t>
  </si>
  <si>
    <t>holliegreenaway@exe-coll.ac.uk</t>
  </si>
  <si>
    <t>Jannine Jacobs-Roth</t>
  </si>
  <si>
    <t>David  Hodgkinson</t>
  </si>
  <si>
    <t>dls.hodgkinson@ntlworld.com</t>
  </si>
  <si>
    <t>R041/01</t>
  </si>
  <si>
    <t xml:space="preserve">I do online tutoring </t>
  </si>
  <si>
    <t>Kaiza Emmanuel</t>
  </si>
  <si>
    <t>caesar111ima@gmail.com</t>
  </si>
  <si>
    <t>MAKANE Christain Obekombe</t>
  </si>
  <si>
    <t>chrismakane@gmail.com</t>
  </si>
  <si>
    <t>Korande Fonso Ngufor</t>
  </si>
  <si>
    <t>korandngufor@yahoo.com</t>
  </si>
  <si>
    <t>Peniel Materu</t>
  </si>
  <si>
    <t>pen_dawson@yahoo.co.uk</t>
  </si>
  <si>
    <t>June 19 date</t>
  </si>
  <si>
    <t>Row Labels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</si>
  <si>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</si>
  <si>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</si>
  <si>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</si>
  <si>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</si>
  <si>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</si>
  <si>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</si>
  <si>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</si>
  <si>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</si>
  <si>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</si>
  <si>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</si>
  <si>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</si>
  <si>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</si>
  <si>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</si>
  <si>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</si>
  <si>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</si>
  <si>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</si>
  <si>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01-Sep</t>
  </si>
  <si>
    <t>02-Sep</t>
  </si>
  <si>
    <t>03-Sep</t>
  </si>
  <si>
    <t>04-Sep</t>
  </si>
  <si>
    <t>05-Sep</t>
  </si>
  <si>
    <t>06-Sep</t>
  </si>
  <si>
    <t>07-Sep</t>
  </si>
  <si>
    <t>08-Sep</t>
  </si>
  <si>
    <t>09-Sep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</si>
  <si>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</si>
  <si>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</si>
  <si>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</si>
  <si>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</si>
  <si>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</si>
  <si>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</si>
  <si>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</si>
  <si>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</si>
  <si>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</si>
  <si>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</si>
  <si>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</si>
  <si>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</si>
  <si>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</si>
  <si>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</si>
  <si>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</si>
  <si>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</si>
  <si>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</si>
  <si>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</si>
  <si>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</si>
  <si>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</si>
  <si>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</si>
  <si>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01-Oct</t>
  </si>
  <si>
    <t>02-Oct</t>
  </si>
  <si>
    <t>03-Oct</t>
  </si>
  <si>
    <t>04-Oct</t>
  </si>
  <si>
    <t>Supervisors used June 19</t>
  </si>
  <si>
    <t>All subjects</t>
  </si>
  <si>
    <t>Batches RM June 19</t>
  </si>
  <si>
    <t>Batches TRAD June 19</t>
  </si>
  <si>
    <t>Total Batches June 19</t>
  </si>
  <si>
    <t>Monitors June 19</t>
  </si>
  <si>
    <t xml:space="preserve">Arts </t>
  </si>
  <si>
    <t>Predicted batches June 22</t>
  </si>
  <si>
    <t>Predicted monitors required June 22</t>
  </si>
  <si>
    <t>Predicted batches June 22 + 25%</t>
  </si>
  <si>
    <t>Predicted monitors required June 22 +25%</t>
  </si>
  <si>
    <t>Predicted batches June 22 + 50%</t>
  </si>
  <si>
    <t>Predicted monitors required June 22 +50%</t>
  </si>
  <si>
    <t xml:space="preserve">Biology </t>
  </si>
  <si>
    <t>Predicted batches June 22 +25%</t>
  </si>
  <si>
    <t>Predicted batches June 22 +50%</t>
  </si>
  <si>
    <t>Predicted monitors required June 22 + 50%</t>
  </si>
  <si>
    <t>Predicted monitors required June 22 + 25%</t>
  </si>
  <si>
    <t xml:space="preserve">English </t>
  </si>
  <si>
    <t>Science</t>
  </si>
  <si>
    <t xml:space="preserve">Maths </t>
  </si>
  <si>
    <t xml:space="preserve">Physics </t>
  </si>
  <si>
    <t>Pysch/Socio</t>
  </si>
  <si>
    <t xml:space="preserve">Predicted monitors based on receiving 8 batches per monitor per day </t>
  </si>
  <si>
    <t xml:space="preserve">Monitor Cover </t>
  </si>
  <si>
    <t>Monitors</t>
  </si>
  <si>
    <t>Languages</t>
  </si>
  <si>
    <t>Max no. monitors on a single day</t>
  </si>
  <si>
    <t>Total monitors per subject group</t>
  </si>
  <si>
    <t>Predicted max no. monitors on a single day</t>
  </si>
  <si>
    <t>Predicted total monitors per subject group</t>
  </si>
  <si>
    <t>?</t>
  </si>
  <si>
    <t>Psychology/Sociology</t>
  </si>
  <si>
    <t>2022 Monitors/Supervisors</t>
  </si>
  <si>
    <t>2022 + 25% Increase Monitors/Supervisors</t>
  </si>
  <si>
    <t>2022 + 50% Increase Monitors/Supervisors</t>
  </si>
  <si>
    <t>Predicted max no. batches on a single day</t>
  </si>
  <si>
    <t>Predicted max monitors per single day</t>
  </si>
  <si>
    <t>Predicted Supervisors per Day</t>
  </si>
  <si>
    <t>8</t>
  </si>
  <si>
    <t>1</t>
  </si>
  <si>
    <t>Max 50 monitors on site</t>
  </si>
  <si>
    <t>9</t>
  </si>
  <si>
    <t>Max 55 monitors on site</t>
  </si>
  <si>
    <t>39</t>
  </si>
  <si>
    <t>5</t>
  </si>
  <si>
    <t>47</t>
  </si>
  <si>
    <t>29</t>
  </si>
  <si>
    <t>4</t>
  </si>
  <si>
    <t xml:space="preserve"> Max 7 Supervisors required</t>
  </si>
  <si>
    <t>35</t>
  </si>
  <si>
    <t xml:space="preserve"> Max 8 Supervisors required</t>
  </si>
  <si>
    <t>33</t>
  </si>
  <si>
    <t>31</t>
  </si>
  <si>
    <t>38</t>
  </si>
  <si>
    <t>11</t>
  </si>
  <si>
    <t>2</t>
  </si>
  <si>
    <t>15</t>
  </si>
  <si>
    <t>23</t>
  </si>
  <si>
    <t>3</t>
  </si>
  <si>
    <t>27</t>
  </si>
  <si>
    <t>6</t>
  </si>
  <si>
    <t>73</t>
  </si>
  <si>
    <t>10</t>
  </si>
  <si>
    <t>87</t>
  </si>
  <si>
    <t>94</t>
  </si>
  <si>
    <t>12</t>
  </si>
  <si>
    <t>113</t>
  </si>
  <si>
    <t>14</t>
  </si>
  <si>
    <t>51</t>
  </si>
  <si>
    <t>7</t>
  </si>
  <si>
    <t>62</t>
  </si>
  <si>
    <t>26</t>
  </si>
  <si>
    <t>32</t>
  </si>
  <si>
    <t>18</t>
  </si>
  <si>
    <t>21</t>
  </si>
  <si>
    <t>17</t>
  </si>
  <si>
    <t>Based on monitors completing max 8 scripts a day - check with the team</t>
  </si>
  <si>
    <t>0/1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</si>
</sst>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Segoe UI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u/>
      <sz val="10"/>
      <color theme="10"/>
      <name val="Arial"/>
      <family val="2"/>
    </font>
    <font>
      <sz val="10"/>
      <color theme="1"/>
      <name val="Calibri"/>
      <family val="2"/>
    </font>
    <font>
      <u/>
      <sz val="9"/>
      <color theme="10"/>
      <name val="Calibri"/>
      <family val="2"/>
      <scheme val="minor"/>
    </font>
    <font>
      <sz val="9"/>
      <color theme="1"/>
      <name val="Segoe UI"/>
      <family val="2"/>
      <charset val="1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u/>
      <sz val="10"/>
      <color indexed="12"/>
      <name val="Arial"/>
      <family val="2"/>
    </font>
    <font>
      <sz val="11"/>
      <name val="Arial"/>
      <family val="2"/>
    </font>
    <font>
      <u/>
      <sz val="11"/>
      <color indexed="12"/>
      <name val="Arial"/>
      <family val="2"/>
    </font>
    <font>
      <sz val="10"/>
      <color indexed="12"/>
      <name val="Arial"/>
      <family val="2"/>
    </font>
    <font>
      <sz val="11"/>
      <color indexed="8"/>
      <name val="Calibri"/>
      <family val="2"/>
    </font>
    <font>
      <b/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sz val="11"/>
      <color theme="3" tint="0.79998168889431442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sz val="11"/>
      <color rgb="FF00B05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5" tint="0.39997558519241921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gradientFill degree="135">
        <stop position="0">
          <color rgb="FFB0F0B6"/>
        </stop>
        <stop position="1">
          <color theme="5" tint="0.59999389629810485"/>
        </stop>
      </gradientFill>
    </fill>
    <fill>
      <gradientFill degree="315">
        <stop position="0">
          <color rgb="FFB0F0B6"/>
        </stop>
        <stop position="1">
          <color theme="5" tint="0.59999389629810485"/>
        </stop>
      </gradientFill>
    </fill>
    <fill>
      <patternFill patternType="solid">
        <fgColor rgb="FFFF0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</borders>
  <cellStyleXfs count="53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0" fontId="21" fillId="0" borderId="0"/>
    <xf numFmtId="0" fontId="21" fillId="0" borderId="0"/>
    <xf numFmtId="0" fontId="23" fillId="0" borderId="0"/>
    <xf numFmtId="0" fontId="23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23" fillId="0" borderId="0"/>
    <xf numFmtId="0" fontId="23" fillId="0" borderId="0"/>
    <xf numFmtId="0" fontId="24" fillId="0" borderId="0"/>
    <xf numFmtId="0" fontId="1" fillId="0" borderId="0"/>
    <xf numFmtId="0" fontId="23" fillId="0" borderId="0"/>
    <xf numFmtId="0" fontId="24" fillId="0" borderId="0"/>
    <xf numFmtId="0" fontId="22" fillId="0" borderId="0"/>
    <xf numFmtId="0" fontId="26" fillId="0" borderId="0"/>
    <xf numFmtId="0" fontId="26" fillId="0" borderId="0"/>
    <xf numFmtId="0" fontId="23" fillId="0" borderId="0"/>
    <xf numFmtId="0" fontId="23" fillId="0" borderId="0"/>
    <xf numFmtId="0" fontId="1" fillId="0" borderId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3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7" fillId="0" borderId="0" applyNumberForma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18" fillId="34" borderId="0" applyNumberFormat="0" applyFont="0" applyAlignment="0" applyProtection="0">
      <alignment horizontal="center"/>
    </xf>
    <xf numFmtId="0" fontId="28" fillId="0" borderId="0"/>
    <xf numFmtId="0" fontId="1" fillId="0" borderId="0"/>
    <xf numFmtId="0" fontId="1" fillId="8" borderId="8" applyNumberFormat="0" applyFont="0" applyAlignment="0" applyProtection="0"/>
    <xf numFmtId="0" fontId="28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23" fillId="0" borderId="0"/>
    <xf numFmtId="0" fontId="33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23" fillId="0" borderId="0"/>
    <xf numFmtId="0" fontId="23" fillId="0" borderId="0"/>
    <xf numFmtId="0" fontId="32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5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24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  <xf numFmtId="0" fontId="35" fillId="8" borderId="8" applyNumberFormat="0" applyFont="0" applyAlignment="0" applyProtection="0"/>
  </cellStyleXfs>
  <cellXfs count="222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/>
    <xf numFmtId="0" fontId="0" fillId="35" borderId="10" xfId="0" applyFill="1" applyBorder="1"/>
    <xf numFmtId="0" fontId="30" fillId="33" borderId="11" xfId="0" applyFont="1" applyFill="1" applyBorder="1" applyAlignment="1">
      <alignment horizontal="center" vertical="center" wrapText="1"/>
    </xf>
    <xf numFmtId="16" fontId="29" fillId="36" borderId="11" xfId="0" applyNumberFormat="1" applyFont="1" applyFill="1" applyBorder="1" applyAlignment="1">
      <alignment horizontal="left" vertical="center" wrapText="1"/>
    </xf>
    <xf numFmtId="0" fontId="0" fillId="0" borderId="11" xfId="0" applyBorder="1"/>
    <xf numFmtId="0" fontId="0" fillId="0" borderId="0" xfId="0" applyAlignment="1">
      <alignment horizontal="left"/>
    </xf>
    <xf numFmtId="0" fontId="0" fillId="0" borderId="10" xfId="0" applyBorder="1" applyAlignment="1">
      <alignment horizontal="center"/>
    </xf>
    <xf numFmtId="1" fontId="0" fillId="0" borderId="10" xfId="0" applyNumberFormat="1" applyBorder="1"/>
    <xf numFmtId="0" fontId="18" fillId="0" borderId="10" xfId="0" applyFont="1" applyBorder="1"/>
    <xf numFmtId="0" fontId="29" fillId="0" borderId="0" xfId="0" applyFont="1"/>
    <xf numFmtId="0" fontId="16" fillId="0" borderId="0" xfId="0" applyFont="1"/>
    <xf numFmtId="14" fontId="0" fillId="0" borderId="0" xfId="0" applyNumberFormat="1"/>
    <xf numFmtId="0" fontId="0" fillId="0" borderId="12" xfId="0" applyBorder="1"/>
    <xf numFmtId="0" fontId="36" fillId="37" borderId="10" xfId="0" applyFont="1" applyFill="1" applyBorder="1"/>
    <xf numFmtId="0" fontId="36" fillId="38" borderId="10" xfId="0" applyFont="1" applyFill="1" applyBorder="1"/>
    <xf numFmtId="0" fontId="0" fillId="37" borderId="10" xfId="0" applyFill="1" applyBorder="1" applyAlignment="1">
      <alignment horizontal="center"/>
    </xf>
    <xf numFmtId="0" fontId="0" fillId="38" borderId="10" xfId="0" applyFill="1" applyBorder="1" applyAlignment="1">
      <alignment horizontal="center"/>
    </xf>
    <xf numFmtId="0" fontId="18" fillId="0" borderId="12" xfId="0" applyFont="1" applyBorder="1"/>
    <xf numFmtId="0" fontId="16" fillId="39" borderId="0" xfId="0" applyFont="1" applyFill="1"/>
    <xf numFmtId="0" fontId="0" fillId="39" borderId="0" xfId="0" applyFill="1"/>
    <xf numFmtId="0" fontId="16" fillId="40" borderId="0" xfId="0" applyFont="1" applyFill="1"/>
    <xf numFmtId="0" fontId="0" fillId="40" borderId="0" xfId="0" applyFill="1"/>
    <xf numFmtId="0" fontId="16" fillId="37" borderId="0" xfId="0" applyFont="1" applyFill="1"/>
    <xf numFmtId="0" fontId="0" fillId="37" borderId="0" xfId="0" applyFill="1"/>
    <xf numFmtId="0" fontId="16" fillId="41" borderId="0" xfId="0" applyFont="1" applyFill="1"/>
    <xf numFmtId="0" fontId="0" fillId="41" borderId="0" xfId="0" applyFill="1"/>
    <xf numFmtId="0" fontId="16" fillId="42" borderId="0" xfId="0" applyFont="1" applyFill="1"/>
    <xf numFmtId="0" fontId="0" fillId="42" borderId="0" xfId="0" applyFill="1"/>
    <xf numFmtId="0" fontId="16" fillId="38" borderId="0" xfId="0" applyFont="1" applyFill="1"/>
    <xf numFmtId="0" fontId="0" fillId="38" borderId="0" xfId="0" applyFill="1"/>
    <xf numFmtId="1" fontId="16" fillId="40" borderId="12" xfId="0" applyNumberFormat="1" applyFont="1" applyFill="1" applyBorder="1"/>
    <xf numFmtId="0" fontId="16" fillId="33" borderId="0" xfId="0" applyFont="1" applyFill="1"/>
    <xf numFmtId="0" fontId="29" fillId="33" borderId="0" xfId="0" applyFont="1" applyFill="1"/>
    <xf numFmtId="1" fontId="0" fillId="0" borderId="0" xfId="0" applyNumberFormat="1"/>
    <xf numFmtId="1" fontId="29" fillId="43" borderId="18" xfId="0" applyNumberFormat="1" applyFont="1" applyFill="1" applyBorder="1" applyAlignment="1">
      <alignment horizontal="left" vertical="center" wrapText="1"/>
    </xf>
    <xf numFmtId="1" fontId="29" fillId="44" borderId="18" xfId="0" applyNumberFormat="1" applyFont="1" applyFill="1" applyBorder="1" applyAlignment="1">
      <alignment horizontal="left" vertical="center" wrapText="1"/>
    </xf>
    <xf numFmtId="1" fontId="29" fillId="44" borderId="11" xfId="0" applyNumberFormat="1" applyFont="1" applyFill="1" applyBorder="1" applyAlignment="1">
      <alignment horizontal="left" vertical="center" wrapText="1"/>
    </xf>
    <xf numFmtId="1" fontId="29" fillId="0" borderId="0" xfId="0" applyNumberFormat="1" applyFont="1"/>
    <xf numFmtId="1" fontId="29" fillId="33" borderId="0" xfId="0" applyNumberFormat="1" applyFont="1" applyFill="1"/>
    <xf numFmtId="1" fontId="0" fillId="39" borderId="0" xfId="0" applyNumberFormat="1" applyFill="1"/>
    <xf numFmtId="1" fontId="16" fillId="39" borderId="0" xfId="0" applyNumberFormat="1" applyFont="1" applyFill="1"/>
    <xf numFmtId="1" fontId="16" fillId="39" borderId="12" xfId="0" applyNumberFormat="1" applyFont="1" applyFill="1" applyBorder="1"/>
    <xf numFmtId="1" fontId="16" fillId="39" borderId="14" xfId="0" applyNumberFormat="1" applyFont="1" applyFill="1" applyBorder="1"/>
    <xf numFmtId="1" fontId="16" fillId="39" borderId="13" xfId="0" applyNumberFormat="1" applyFont="1" applyFill="1" applyBorder="1"/>
    <xf numFmtId="1" fontId="0" fillId="40" borderId="0" xfId="0" applyNumberFormat="1" applyFill="1"/>
    <xf numFmtId="1" fontId="16" fillId="40" borderId="0" xfId="0" applyNumberFormat="1" applyFont="1" applyFill="1"/>
    <xf numFmtId="1" fontId="0" fillId="37" borderId="0" xfId="0" applyNumberFormat="1" applyFill="1"/>
    <xf numFmtId="1" fontId="16" fillId="37" borderId="0" xfId="0" applyNumberFormat="1" applyFont="1" applyFill="1"/>
    <xf numFmtId="1" fontId="16" fillId="37" borderId="12" xfId="0" applyNumberFormat="1" applyFont="1" applyFill="1" applyBorder="1"/>
    <xf numFmtId="1" fontId="16" fillId="37" borderId="14" xfId="0" applyNumberFormat="1" applyFont="1" applyFill="1" applyBorder="1"/>
    <xf numFmtId="1" fontId="16" fillId="37" borderId="13" xfId="0" applyNumberFormat="1" applyFont="1" applyFill="1" applyBorder="1"/>
    <xf numFmtId="1" fontId="0" fillId="41" borderId="0" xfId="0" applyNumberFormat="1" applyFill="1"/>
    <xf numFmtId="1" fontId="16" fillId="41" borderId="0" xfId="0" applyNumberFormat="1" applyFont="1" applyFill="1"/>
    <xf numFmtId="1" fontId="16" fillId="41" borderId="12" xfId="0" applyNumberFormat="1" applyFont="1" applyFill="1" applyBorder="1"/>
    <xf numFmtId="1" fontId="16" fillId="41" borderId="14" xfId="0" applyNumberFormat="1" applyFont="1" applyFill="1" applyBorder="1"/>
    <xf numFmtId="1" fontId="16" fillId="41" borderId="13" xfId="0" applyNumberFormat="1" applyFont="1" applyFill="1" applyBorder="1"/>
    <xf numFmtId="1" fontId="16" fillId="42" borderId="0" xfId="0" applyNumberFormat="1" applyFont="1" applyFill="1"/>
    <xf numFmtId="1" fontId="16" fillId="42" borderId="12" xfId="0" applyNumberFormat="1" applyFont="1" applyFill="1" applyBorder="1"/>
    <xf numFmtId="1" fontId="16" fillId="0" borderId="0" xfId="0" applyNumberFormat="1" applyFont="1"/>
    <xf numFmtId="1" fontId="16" fillId="40" borderId="14" xfId="0" applyNumberFormat="1" applyFont="1" applyFill="1" applyBorder="1"/>
    <xf numFmtId="1" fontId="16" fillId="40" borderId="13" xfId="0" applyNumberFormat="1" applyFont="1" applyFill="1" applyBorder="1"/>
    <xf numFmtId="1" fontId="0" fillId="38" borderId="0" xfId="0" applyNumberFormat="1" applyFill="1"/>
    <xf numFmtId="1" fontId="16" fillId="38" borderId="0" xfId="0" applyNumberFormat="1" applyFont="1" applyFill="1"/>
    <xf numFmtId="1" fontId="16" fillId="38" borderId="12" xfId="0" applyNumberFormat="1" applyFont="1" applyFill="1" applyBorder="1"/>
    <xf numFmtId="0" fontId="36" fillId="43" borderId="10" xfId="0" applyFont="1" applyFill="1" applyBorder="1"/>
    <xf numFmtId="0" fontId="36" fillId="43" borderId="12" xfId="0" applyFont="1" applyFill="1" applyBorder="1"/>
    <xf numFmtId="0" fontId="36" fillId="45" borderId="10" xfId="0" applyFont="1" applyFill="1" applyBorder="1"/>
    <xf numFmtId="0" fontId="36" fillId="45" borderId="12" xfId="0" applyFont="1" applyFill="1" applyBorder="1"/>
    <xf numFmtId="49" fontId="0" fillId="43" borderId="10" xfId="0" applyNumberFormat="1" applyFill="1" applyBorder="1" applyAlignment="1">
      <alignment horizontal="center"/>
    </xf>
    <xf numFmtId="49" fontId="0" fillId="43" borderId="12" xfId="0" applyNumberFormat="1" applyFill="1" applyBorder="1" applyAlignment="1">
      <alignment horizontal="center"/>
    </xf>
    <xf numFmtId="0" fontId="0" fillId="43" borderId="10" xfId="0" applyFill="1" applyBorder="1"/>
    <xf numFmtId="49" fontId="0" fillId="45" borderId="10" xfId="0" applyNumberFormat="1" applyFill="1" applyBorder="1" applyAlignment="1">
      <alignment horizontal="center"/>
    </xf>
    <xf numFmtId="0" fontId="0" fillId="45" borderId="12" xfId="0" applyFill="1" applyBorder="1" applyAlignment="1">
      <alignment horizontal="center"/>
    </xf>
    <xf numFmtId="0" fontId="0" fillId="45" borderId="10" xfId="0" applyFill="1" applyBorder="1"/>
    <xf numFmtId="14" fontId="16" fillId="39" borderId="0" xfId="0" applyNumberFormat="1" applyFont="1" applyFill="1"/>
    <xf numFmtId="49" fontId="29" fillId="0" borderId="0" xfId="0" applyNumberFormat="1" applyFont="1"/>
    <xf numFmtId="0" fontId="16" fillId="43" borderId="0" xfId="0" applyFont="1" applyFill="1"/>
    <xf numFmtId="1" fontId="16" fillId="43" borderId="0" xfId="0" applyNumberFormat="1" applyFont="1" applyFill="1"/>
    <xf numFmtId="0" fontId="0" fillId="43" borderId="0" xfId="0" applyFill="1"/>
    <xf numFmtId="1" fontId="16" fillId="43" borderId="12" xfId="0" applyNumberFormat="1" applyFont="1" applyFill="1" applyBorder="1"/>
    <xf numFmtId="14" fontId="16" fillId="40" borderId="0" xfId="0" applyNumberFormat="1" applyFont="1" applyFill="1"/>
    <xf numFmtId="0" fontId="16" fillId="35" borderId="0" xfId="0" applyFont="1" applyFill="1"/>
    <xf numFmtId="1" fontId="16" fillId="35" borderId="0" xfId="0" applyNumberFormat="1" applyFont="1" applyFill="1"/>
    <xf numFmtId="0" fontId="0" fillId="35" borderId="0" xfId="0" applyFill="1"/>
    <xf numFmtId="1" fontId="16" fillId="35" borderId="12" xfId="0" applyNumberFormat="1" applyFont="1" applyFill="1" applyBorder="1"/>
    <xf numFmtId="14" fontId="16" fillId="37" borderId="0" xfId="0" applyNumberFormat="1" applyFont="1" applyFill="1"/>
    <xf numFmtId="0" fontId="16" fillId="46" borderId="0" xfId="0" applyFont="1" applyFill="1"/>
    <xf numFmtId="1" fontId="16" fillId="46" borderId="0" xfId="0" applyNumberFormat="1" applyFont="1" applyFill="1"/>
    <xf numFmtId="0" fontId="0" fillId="46" borderId="0" xfId="0" applyFill="1"/>
    <xf numFmtId="1" fontId="16" fillId="46" borderId="12" xfId="0" applyNumberFormat="1" applyFont="1" applyFill="1" applyBorder="1"/>
    <xf numFmtId="14" fontId="16" fillId="41" borderId="0" xfId="0" applyNumberFormat="1" applyFont="1" applyFill="1"/>
    <xf numFmtId="0" fontId="16" fillId="47" borderId="0" xfId="0" applyFont="1" applyFill="1"/>
    <xf numFmtId="1" fontId="16" fillId="47" borderId="0" xfId="0" applyNumberFormat="1" applyFont="1" applyFill="1"/>
    <xf numFmtId="0" fontId="0" fillId="47" borderId="0" xfId="0" applyFill="1"/>
    <xf numFmtId="1" fontId="16" fillId="47" borderId="12" xfId="0" applyNumberFormat="1" applyFont="1" applyFill="1" applyBorder="1"/>
    <xf numFmtId="14" fontId="16" fillId="48" borderId="0" xfId="0" applyNumberFormat="1" applyFont="1" applyFill="1"/>
    <xf numFmtId="0" fontId="16" fillId="48" borderId="0" xfId="0" applyFont="1" applyFill="1"/>
    <xf numFmtId="1" fontId="0" fillId="48" borderId="0" xfId="0" applyNumberFormat="1" applyFill="1"/>
    <xf numFmtId="0" fontId="0" fillId="48" borderId="0" xfId="0" applyFill="1"/>
    <xf numFmtId="1" fontId="16" fillId="48" borderId="0" xfId="0" applyNumberFormat="1" applyFont="1" applyFill="1"/>
    <xf numFmtId="1" fontId="16" fillId="48" borderId="12" xfId="0" applyNumberFormat="1" applyFont="1" applyFill="1" applyBorder="1"/>
    <xf numFmtId="1" fontId="16" fillId="48" borderId="14" xfId="0" applyNumberFormat="1" applyFont="1" applyFill="1" applyBorder="1"/>
    <xf numFmtId="0" fontId="16" fillId="49" borderId="0" xfId="0" applyFont="1" applyFill="1"/>
    <xf numFmtId="1" fontId="0" fillId="49" borderId="0" xfId="0" applyNumberFormat="1" applyFill="1"/>
    <xf numFmtId="0" fontId="0" fillId="49" borderId="0" xfId="0" applyFill="1"/>
    <xf numFmtId="14" fontId="16" fillId="49" borderId="0" xfId="0" applyNumberFormat="1" applyFont="1" applyFill="1"/>
    <xf numFmtId="1" fontId="16" fillId="49" borderId="0" xfId="0" applyNumberFormat="1" applyFont="1" applyFill="1"/>
    <xf numFmtId="1" fontId="16" fillId="49" borderId="12" xfId="0" applyNumberFormat="1" applyFont="1" applyFill="1" applyBorder="1"/>
    <xf numFmtId="1" fontId="16" fillId="49" borderId="14" xfId="0" applyNumberFormat="1" applyFont="1" applyFill="1" applyBorder="1"/>
    <xf numFmtId="1" fontId="16" fillId="49" borderId="13" xfId="0" applyNumberFormat="1" applyFont="1" applyFill="1" applyBorder="1"/>
    <xf numFmtId="0" fontId="16" fillId="50" borderId="0" xfId="0" applyFont="1" applyFill="1"/>
    <xf numFmtId="1" fontId="16" fillId="50" borderId="0" xfId="0" applyNumberFormat="1" applyFont="1" applyFill="1"/>
    <xf numFmtId="0" fontId="0" fillId="50" borderId="0" xfId="0" applyFill="1"/>
    <xf numFmtId="1" fontId="16" fillId="50" borderId="12" xfId="0" applyNumberFormat="1" applyFont="1" applyFill="1" applyBorder="1"/>
    <xf numFmtId="14" fontId="16" fillId="38" borderId="0" xfId="0" applyNumberFormat="1" applyFont="1" applyFill="1"/>
    <xf numFmtId="1" fontId="16" fillId="38" borderId="14" xfId="0" applyNumberFormat="1" applyFont="1" applyFill="1" applyBorder="1"/>
    <xf numFmtId="1" fontId="16" fillId="38" borderId="13" xfId="0" applyNumberFormat="1" applyFont="1" applyFill="1" applyBorder="1"/>
    <xf numFmtId="0" fontId="16" fillId="51" borderId="0" xfId="0" applyFont="1" applyFill="1"/>
    <xf numFmtId="1" fontId="16" fillId="51" borderId="0" xfId="0" applyNumberFormat="1" applyFont="1" applyFill="1"/>
    <xf numFmtId="0" fontId="0" fillId="51" borderId="0" xfId="0" applyFill="1"/>
    <xf numFmtId="1" fontId="16" fillId="51" borderId="12" xfId="0" applyNumberFormat="1" applyFont="1" applyFill="1" applyBorder="1"/>
    <xf numFmtId="1" fontId="0" fillId="44" borderId="10" xfId="0" applyNumberFormat="1" applyFill="1" applyBorder="1"/>
    <xf numFmtId="1" fontId="0" fillId="43" borderId="10" xfId="0" applyNumberFormat="1" applyFill="1" applyBorder="1"/>
    <xf numFmtId="1" fontId="0" fillId="43" borderId="0" xfId="0" applyNumberFormat="1" applyFill="1"/>
    <xf numFmtId="1" fontId="0" fillId="44" borderId="0" xfId="0" applyNumberFormat="1" applyFill="1"/>
    <xf numFmtId="0" fontId="29" fillId="52" borderId="11" xfId="0" applyFont="1" applyFill="1" applyBorder="1" applyAlignment="1">
      <alignment horizontal="left" vertical="center" wrapText="1"/>
    </xf>
    <xf numFmtId="0" fontId="0" fillId="52" borderId="10" xfId="0" applyFill="1" applyBorder="1"/>
    <xf numFmtId="0" fontId="0" fillId="52" borderId="0" xfId="0" applyFill="1"/>
    <xf numFmtId="0" fontId="18" fillId="52" borderId="10" xfId="0" applyFont="1" applyFill="1" applyBorder="1"/>
    <xf numFmtId="0" fontId="29" fillId="40" borderId="11" xfId="0" applyFont="1" applyFill="1" applyBorder="1" applyAlignment="1">
      <alignment horizontal="left" vertical="center" wrapText="1"/>
    </xf>
    <xf numFmtId="0" fontId="29" fillId="40" borderId="17" xfId="0" applyFont="1" applyFill="1" applyBorder="1" applyAlignment="1">
      <alignment horizontal="left" vertical="center" wrapText="1"/>
    </xf>
    <xf numFmtId="1" fontId="0" fillId="40" borderId="10" xfId="0" applyNumberFormat="1" applyFill="1" applyBorder="1"/>
    <xf numFmtId="3" fontId="0" fillId="40" borderId="10" xfId="0" applyNumberFormat="1" applyFill="1" applyBorder="1"/>
    <xf numFmtId="1" fontId="29" fillId="52" borderId="18" xfId="0" applyNumberFormat="1" applyFont="1" applyFill="1" applyBorder="1" applyAlignment="1">
      <alignment horizontal="left" vertical="center" wrapText="1"/>
    </xf>
    <xf numFmtId="1" fontId="29" fillId="40" borderId="18" xfId="0" applyNumberFormat="1" applyFont="1" applyFill="1" applyBorder="1" applyAlignment="1">
      <alignment horizontal="left" vertical="center" wrapText="1"/>
    </xf>
    <xf numFmtId="0" fontId="16" fillId="37" borderId="15" xfId="0" applyFont="1" applyFill="1" applyBorder="1" applyAlignment="1">
      <alignment horizontal="center"/>
    </xf>
    <xf numFmtId="0" fontId="36" fillId="38" borderId="12" xfId="0" applyFont="1" applyFill="1" applyBorder="1"/>
    <xf numFmtId="0" fontId="16" fillId="0" borderId="10" xfId="0" applyFont="1" applyBorder="1"/>
    <xf numFmtId="0" fontId="0" fillId="35" borderId="11" xfId="0" applyFill="1" applyBorder="1"/>
    <xf numFmtId="0" fontId="0" fillId="0" borderId="20" xfId="0" applyBorder="1"/>
    <xf numFmtId="0" fontId="37" fillId="0" borderId="10" xfId="0" applyFont="1" applyBorder="1"/>
    <xf numFmtId="16" fontId="29" fillId="37" borderId="11" xfId="0" applyNumberFormat="1" applyFont="1" applyFill="1" applyBorder="1" applyAlignment="1">
      <alignment horizontal="left" vertical="center" wrapText="1"/>
    </xf>
    <xf numFmtId="1" fontId="29" fillId="43" borderId="11" xfId="0" applyNumberFormat="1" applyFont="1" applyFill="1" applyBorder="1" applyAlignment="1">
      <alignment horizontal="left" vertical="center" wrapText="1"/>
    </xf>
    <xf numFmtId="0" fontId="0" fillId="40" borderId="10" xfId="0" applyFill="1" applyBorder="1"/>
    <xf numFmtId="0" fontId="38" fillId="52" borderId="10" xfId="0" applyFont="1" applyFill="1" applyBorder="1"/>
    <xf numFmtId="0" fontId="39" fillId="40" borderId="10" xfId="0" applyFont="1" applyFill="1" applyBorder="1"/>
    <xf numFmtId="3" fontId="39" fillId="40" borderId="10" xfId="0" applyNumberFormat="1" applyFont="1" applyFill="1" applyBorder="1"/>
    <xf numFmtId="1" fontId="39" fillId="40" borderId="10" xfId="0" applyNumberFormat="1" applyFont="1" applyFill="1" applyBorder="1"/>
    <xf numFmtId="1" fontId="17" fillId="0" borderId="10" xfId="0" applyNumberFormat="1" applyFont="1" applyBorder="1"/>
    <xf numFmtId="1" fontId="40" fillId="43" borderId="10" xfId="0" applyNumberFormat="1" applyFont="1" applyFill="1" applyBorder="1"/>
    <xf numFmtId="1" fontId="41" fillId="44" borderId="10" xfId="0" applyNumberFormat="1" applyFont="1" applyFill="1" applyBorder="1"/>
    <xf numFmtId="0" fontId="0" fillId="0" borderId="21" xfId="0" applyBorder="1" applyAlignment="1">
      <alignment horizontal="center"/>
    </xf>
    <xf numFmtId="16" fontId="29" fillId="0" borderId="11" xfId="0" applyNumberFormat="1" applyFont="1" applyBorder="1" applyAlignment="1">
      <alignment horizontal="center" vertical="center" wrapText="1"/>
    </xf>
    <xf numFmtId="49" fontId="0" fillId="0" borderId="0" xfId="0" applyNumberFormat="1"/>
    <xf numFmtId="1" fontId="0" fillId="35" borderId="0" xfId="0" applyNumberFormat="1" applyFill="1"/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1" fontId="29" fillId="53" borderId="0" xfId="0" applyNumberFormat="1" applyFont="1" applyFill="1"/>
    <xf numFmtId="1" fontId="0" fillId="53" borderId="0" xfId="0" applyNumberFormat="1" applyFill="1"/>
    <xf numFmtId="14" fontId="16" fillId="53" borderId="0" xfId="0" applyNumberFormat="1" applyFont="1" applyFill="1"/>
    <xf numFmtId="1" fontId="16" fillId="53" borderId="0" xfId="0" applyNumberFormat="1" applyFont="1" applyFill="1"/>
    <xf numFmtId="1" fontId="16" fillId="53" borderId="14" xfId="0" applyNumberFormat="1" applyFont="1" applyFill="1" applyBorder="1"/>
    <xf numFmtId="1" fontId="16" fillId="53" borderId="12" xfId="0" applyNumberFormat="1" applyFont="1" applyFill="1" applyBorder="1"/>
    <xf numFmtId="0" fontId="0" fillId="53" borderId="0" xfId="0" applyFill="1"/>
    <xf numFmtId="14" fontId="0" fillId="53" borderId="0" xfId="0" applyNumberFormat="1" applyFill="1"/>
    <xf numFmtId="0" fontId="42" fillId="54" borderId="22" xfId="0" applyFont="1" applyFill="1" applyBorder="1" applyAlignment="1">
      <alignment horizontal="distributed" vertical="center"/>
    </xf>
    <xf numFmtId="0" fontId="42" fillId="55" borderId="22" xfId="0" applyFont="1" applyFill="1" applyBorder="1" applyAlignment="1">
      <alignment horizontal="distributed" vertical="center"/>
    </xf>
    <xf numFmtId="0" fontId="43" fillId="0" borderId="10" xfId="0" applyFont="1" applyBorder="1"/>
    <xf numFmtId="0" fontId="16" fillId="44" borderId="10" xfId="0" applyFont="1" applyFill="1" applyBorder="1"/>
    <xf numFmtId="0" fontId="16" fillId="56" borderId="10" xfId="0" applyFont="1" applyFill="1" applyBorder="1"/>
    <xf numFmtId="1" fontId="29" fillId="56" borderId="0" xfId="0" applyNumberFormat="1" applyFont="1" applyFill="1"/>
    <xf numFmtId="1" fontId="0" fillId="56" borderId="0" xfId="0" applyNumberFormat="1" applyFill="1"/>
    <xf numFmtId="14" fontId="16" fillId="56" borderId="0" xfId="0" applyNumberFormat="1" applyFont="1" applyFill="1"/>
    <xf numFmtId="1" fontId="16" fillId="56" borderId="0" xfId="0" applyNumberFormat="1" applyFont="1" applyFill="1"/>
    <xf numFmtId="1" fontId="16" fillId="56" borderId="14" xfId="0" applyNumberFormat="1" applyFont="1" applyFill="1" applyBorder="1"/>
    <xf numFmtId="1" fontId="16" fillId="56" borderId="12" xfId="0" applyNumberFormat="1" applyFont="1" applyFill="1" applyBorder="1"/>
    <xf numFmtId="14" fontId="0" fillId="56" borderId="0" xfId="0" applyNumberFormat="1" applyFill="1"/>
    <xf numFmtId="0" fontId="16" fillId="57" borderId="10" xfId="0" applyFont="1" applyFill="1" applyBorder="1"/>
    <xf numFmtId="0" fontId="0" fillId="58" borderId="10" xfId="0" applyFill="1" applyBorder="1"/>
    <xf numFmtId="14" fontId="0" fillId="0" borderId="10" xfId="0" applyNumberFormat="1" applyBorder="1" applyAlignment="1">
      <alignment horizontal="center"/>
    </xf>
    <xf numFmtId="0" fontId="0" fillId="56" borderId="0" xfId="0" applyFill="1"/>
    <xf numFmtId="14" fontId="0" fillId="0" borderId="11" xfId="0" applyNumberFormat="1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0" xfId="0" quotePrefix="1" applyBorder="1" applyAlignment="1">
      <alignment horizontal="center"/>
    </xf>
    <xf numFmtId="0" fontId="43" fillId="0" borderId="10" xfId="0" applyFont="1" applyBorder="1" applyAlignment="1">
      <alignment horizontal="center"/>
    </xf>
    <xf numFmtId="14" fontId="0" fillId="0" borderId="13" xfId="0" applyNumberFormat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0" borderId="0" xfId="0" applyNumberFormat="1" applyAlignment="1">
      <alignment horizontal="center"/>
    </xf>
    <xf numFmtId="0" fontId="42" fillId="55" borderId="10" xfId="0" applyFont="1" applyFill="1" applyBorder="1" applyAlignment="1">
      <alignment horizontal="distributed" vertical="center"/>
    </xf>
    <xf numFmtId="0" fontId="0" fillId="0" borderId="22" xfId="0" applyBorder="1"/>
    <xf numFmtId="0" fontId="0" fillId="58" borderId="10" xfId="0" applyFill="1" applyBorder="1" applyAlignment="1">
      <alignment horizontal="center"/>
    </xf>
    <xf numFmtId="0" fontId="0" fillId="58" borderId="0" xfId="0" applyFill="1" applyAlignment="1">
      <alignment horizontal="center"/>
    </xf>
    <xf numFmtId="0" fontId="0" fillId="59" borderId="10" xfId="0" applyFill="1" applyBorder="1" applyAlignment="1">
      <alignment horizontal="center"/>
    </xf>
    <xf numFmtId="0" fontId="0" fillId="59" borderId="13" xfId="0" applyFill="1" applyBorder="1" applyAlignment="1">
      <alignment horizontal="center"/>
    </xf>
    <xf numFmtId="0" fontId="0" fillId="44" borderId="10" xfId="0" applyFill="1" applyBorder="1" applyAlignment="1">
      <alignment horizontal="center"/>
    </xf>
    <xf numFmtId="0" fontId="0" fillId="44" borderId="13" xfId="0" applyFill="1" applyBorder="1" applyAlignment="1">
      <alignment horizontal="center"/>
    </xf>
    <xf numFmtId="0" fontId="0" fillId="59" borderId="0" xfId="0" applyFill="1"/>
    <xf numFmtId="0" fontId="0" fillId="44" borderId="0" xfId="0" applyFill="1"/>
    <xf numFmtId="0" fontId="0" fillId="46" borderId="10" xfId="0" applyFill="1" applyBorder="1" applyAlignment="1">
      <alignment horizontal="center"/>
    </xf>
    <xf numFmtId="14" fontId="0" fillId="59" borderId="10" xfId="0" applyNumberFormat="1" applyFill="1" applyBorder="1" applyAlignment="1">
      <alignment horizontal="center"/>
    </xf>
    <xf numFmtId="14" fontId="0" fillId="58" borderId="10" xfId="0" applyNumberFormat="1" applyFill="1" applyBorder="1" applyAlignment="1">
      <alignment horizontal="center"/>
    </xf>
    <xf numFmtId="0" fontId="0" fillId="0" borderId="13" xfId="0" applyBorder="1"/>
    <xf numFmtId="14" fontId="0" fillId="44" borderId="10" xfId="0" applyNumberFormat="1" applyFill="1" applyBorder="1" applyAlignment="1">
      <alignment horizontal="center"/>
    </xf>
    <xf numFmtId="0" fontId="44" fillId="0" borderId="10" xfId="0" applyFont="1" applyBorder="1"/>
    <xf numFmtId="0" fontId="18" fillId="0" borderId="10" xfId="0" applyFont="1" applyBorder="1" applyAlignment="1">
      <alignment horizontal="center"/>
    </xf>
    <xf numFmtId="0" fontId="16" fillId="58" borderId="10" xfId="0" applyFont="1" applyFill="1" applyBorder="1"/>
    <xf numFmtId="0" fontId="30" fillId="33" borderId="11" xfId="0" applyFont="1" applyFill="1" applyBorder="1" applyAlignment="1">
      <alignment horizontal="left" vertical="center" wrapText="1"/>
    </xf>
    <xf numFmtId="0" fontId="43" fillId="0" borderId="12" xfId="0" applyFont="1" applyBorder="1"/>
    <xf numFmtId="0" fontId="18" fillId="0" borderId="0" xfId="0" applyFont="1"/>
    <xf numFmtId="0" fontId="16" fillId="45" borderId="15" xfId="0" applyFont="1" applyFill="1" applyBorder="1" applyAlignment="1">
      <alignment horizontal="center"/>
    </xf>
    <xf numFmtId="0" fontId="16" fillId="45" borderId="16" xfId="0" applyFont="1" applyFill="1" applyBorder="1" applyAlignment="1">
      <alignment horizontal="center"/>
    </xf>
    <xf numFmtId="0" fontId="16" fillId="45" borderId="19" xfId="0" applyFont="1" applyFill="1" applyBorder="1" applyAlignment="1">
      <alignment horizontal="center"/>
    </xf>
    <xf numFmtId="49" fontId="16" fillId="0" borderId="0" xfId="0" applyNumberFormat="1" applyFont="1" applyAlignment="1">
      <alignment horizontal="center"/>
    </xf>
    <xf numFmtId="0" fontId="16" fillId="37" borderId="10" xfId="0" applyFont="1" applyFill="1" applyBorder="1" applyAlignment="1">
      <alignment horizontal="center"/>
    </xf>
    <xf numFmtId="0" fontId="16" fillId="38" borderId="15" xfId="0" applyFont="1" applyFill="1" applyBorder="1" applyAlignment="1">
      <alignment horizontal="center"/>
    </xf>
    <xf numFmtId="0" fontId="16" fillId="38" borderId="16" xfId="0" applyFont="1" applyFill="1" applyBorder="1" applyAlignment="1">
      <alignment horizontal="center"/>
    </xf>
    <xf numFmtId="0" fontId="16" fillId="43" borderId="15" xfId="0" applyFont="1" applyFill="1" applyBorder="1" applyAlignment="1">
      <alignment horizontal="center"/>
    </xf>
    <xf numFmtId="0" fontId="16" fillId="43" borderId="16" xfId="0" applyFont="1" applyFill="1" applyBorder="1" applyAlignment="1">
      <alignment horizontal="center"/>
    </xf>
    <xf numFmtId="0" fontId="16" fillId="43" borderId="19" xfId="0" applyFont="1" applyFill="1" applyBorder="1" applyAlignment="1">
      <alignment horizontal="center"/>
    </xf>
    <xf numFmtId="0" fontId="16" fillId="38" borderId="19" xfId="0" applyFont="1" applyFill="1" applyBorder="1" applyAlignment="1">
      <alignment horizontal="center"/>
    </xf>
  </cellXfs>
  <cellStyles count="533">
    <cellStyle name="20% - Accent1" xfId="19" builtinId="30" customBuiltin="1"/>
    <cellStyle name="20% - Accent1 10" xfId="223" xr:uid="{00000000-0005-0000-0000-000001000000}"/>
    <cellStyle name="20% - Accent1 2" xfId="47" xr:uid="{00000000-0005-0000-0000-000002000000}"/>
    <cellStyle name="20% - Accent1 2 2" xfId="224" xr:uid="{00000000-0005-0000-0000-000003000000}"/>
    <cellStyle name="20% - Accent1 2 2 2" xfId="225" xr:uid="{00000000-0005-0000-0000-000004000000}"/>
    <cellStyle name="20% - Accent1 2 3" xfId="226" xr:uid="{00000000-0005-0000-0000-000005000000}"/>
    <cellStyle name="20% - Accent1 3" xfId="227" xr:uid="{00000000-0005-0000-0000-000006000000}"/>
    <cellStyle name="20% - Accent1 3 2" xfId="228" xr:uid="{00000000-0005-0000-0000-000007000000}"/>
    <cellStyle name="20% - Accent1 3 2 2" xfId="229" xr:uid="{00000000-0005-0000-0000-000008000000}"/>
    <cellStyle name="20% - Accent1 3 3" xfId="230" xr:uid="{00000000-0005-0000-0000-000009000000}"/>
    <cellStyle name="20% - Accent1 4" xfId="231" xr:uid="{00000000-0005-0000-0000-00000A000000}"/>
    <cellStyle name="20% - Accent1 4 2" xfId="232" xr:uid="{00000000-0005-0000-0000-00000B000000}"/>
    <cellStyle name="20% - Accent1 4 2 2" xfId="233" xr:uid="{00000000-0005-0000-0000-00000C000000}"/>
    <cellStyle name="20% - Accent1 4 3" xfId="234" xr:uid="{00000000-0005-0000-0000-00000D000000}"/>
    <cellStyle name="20% - Accent1 5" xfId="235" xr:uid="{00000000-0005-0000-0000-00000E000000}"/>
    <cellStyle name="20% - Accent1 5 2" xfId="236" xr:uid="{00000000-0005-0000-0000-00000F000000}"/>
    <cellStyle name="20% - Accent1 6" xfId="237" xr:uid="{00000000-0005-0000-0000-000010000000}"/>
    <cellStyle name="20% - Accent1 6 2" xfId="238" xr:uid="{00000000-0005-0000-0000-000011000000}"/>
    <cellStyle name="20% - Accent1 7" xfId="239" xr:uid="{00000000-0005-0000-0000-000012000000}"/>
    <cellStyle name="20% - Accent1 7 2" xfId="240" xr:uid="{00000000-0005-0000-0000-000013000000}"/>
    <cellStyle name="20% - Accent1 8" xfId="241" xr:uid="{00000000-0005-0000-0000-000014000000}"/>
    <cellStyle name="20% - Accent1 8 2" xfId="242" xr:uid="{00000000-0005-0000-0000-000015000000}"/>
    <cellStyle name="20% - Accent1 9" xfId="243" xr:uid="{00000000-0005-0000-0000-000016000000}"/>
    <cellStyle name="20% - Accent1 9 2" xfId="244" xr:uid="{00000000-0005-0000-0000-000017000000}"/>
    <cellStyle name="20% - Accent2" xfId="23" builtinId="34" customBuiltin="1"/>
    <cellStyle name="20% - Accent2 10" xfId="245" xr:uid="{00000000-0005-0000-0000-000019000000}"/>
    <cellStyle name="20% - Accent2 2" xfId="48" xr:uid="{00000000-0005-0000-0000-00001A000000}"/>
    <cellStyle name="20% - Accent2 2 2" xfId="246" xr:uid="{00000000-0005-0000-0000-00001B000000}"/>
    <cellStyle name="20% - Accent2 2 2 2" xfId="247" xr:uid="{00000000-0005-0000-0000-00001C000000}"/>
    <cellStyle name="20% - Accent2 2 3" xfId="248" xr:uid="{00000000-0005-0000-0000-00001D000000}"/>
    <cellStyle name="20% - Accent2 3" xfId="249" xr:uid="{00000000-0005-0000-0000-00001E000000}"/>
    <cellStyle name="20% - Accent2 3 2" xfId="250" xr:uid="{00000000-0005-0000-0000-00001F000000}"/>
    <cellStyle name="20% - Accent2 3 2 2" xfId="251" xr:uid="{00000000-0005-0000-0000-000020000000}"/>
    <cellStyle name="20% - Accent2 3 3" xfId="252" xr:uid="{00000000-0005-0000-0000-000021000000}"/>
    <cellStyle name="20% - Accent2 4" xfId="253" xr:uid="{00000000-0005-0000-0000-000022000000}"/>
    <cellStyle name="20% - Accent2 4 2" xfId="254" xr:uid="{00000000-0005-0000-0000-000023000000}"/>
    <cellStyle name="20% - Accent2 4 2 2" xfId="255" xr:uid="{00000000-0005-0000-0000-000024000000}"/>
    <cellStyle name="20% - Accent2 4 3" xfId="256" xr:uid="{00000000-0005-0000-0000-000025000000}"/>
    <cellStyle name="20% - Accent2 5" xfId="257" xr:uid="{00000000-0005-0000-0000-000026000000}"/>
    <cellStyle name="20% - Accent2 5 2" xfId="258" xr:uid="{00000000-0005-0000-0000-000027000000}"/>
    <cellStyle name="20% - Accent2 6" xfId="259" xr:uid="{00000000-0005-0000-0000-000028000000}"/>
    <cellStyle name="20% - Accent2 6 2" xfId="260" xr:uid="{00000000-0005-0000-0000-000029000000}"/>
    <cellStyle name="20% - Accent2 7" xfId="261" xr:uid="{00000000-0005-0000-0000-00002A000000}"/>
    <cellStyle name="20% - Accent2 7 2" xfId="262" xr:uid="{00000000-0005-0000-0000-00002B000000}"/>
    <cellStyle name="20% - Accent2 8" xfId="263" xr:uid="{00000000-0005-0000-0000-00002C000000}"/>
    <cellStyle name="20% - Accent2 8 2" xfId="264" xr:uid="{00000000-0005-0000-0000-00002D000000}"/>
    <cellStyle name="20% - Accent2 9" xfId="265" xr:uid="{00000000-0005-0000-0000-00002E000000}"/>
    <cellStyle name="20% - Accent2 9 2" xfId="266" xr:uid="{00000000-0005-0000-0000-00002F000000}"/>
    <cellStyle name="20% - Accent3" xfId="27" builtinId="38" customBuiltin="1"/>
    <cellStyle name="20% - Accent3 10" xfId="267" xr:uid="{00000000-0005-0000-0000-000031000000}"/>
    <cellStyle name="20% - Accent3 2" xfId="49" xr:uid="{00000000-0005-0000-0000-000032000000}"/>
    <cellStyle name="20% - Accent3 2 2" xfId="268" xr:uid="{00000000-0005-0000-0000-000033000000}"/>
    <cellStyle name="20% - Accent3 2 2 2" xfId="269" xr:uid="{00000000-0005-0000-0000-000034000000}"/>
    <cellStyle name="20% - Accent3 2 3" xfId="270" xr:uid="{00000000-0005-0000-0000-000035000000}"/>
    <cellStyle name="20% - Accent3 3" xfId="271" xr:uid="{00000000-0005-0000-0000-000036000000}"/>
    <cellStyle name="20% - Accent3 3 2" xfId="272" xr:uid="{00000000-0005-0000-0000-000037000000}"/>
    <cellStyle name="20% - Accent3 3 2 2" xfId="273" xr:uid="{00000000-0005-0000-0000-000038000000}"/>
    <cellStyle name="20% - Accent3 3 3" xfId="274" xr:uid="{00000000-0005-0000-0000-000039000000}"/>
    <cellStyle name="20% - Accent3 4" xfId="275" xr:uid="{00000000-0005-0000-0000-00003A000000}"/>
    <cellStyle name="20% - Accent3 4 2" xfId="276" xr:uid="{00000000-0005-0000-0000-00003B000000}"/>
    <cellStyle name="20% - Accent3 4 2 2" xfId="277" xr:uid="{00000000-0005-0000-0000-00003C000000}"/>
    <cellStyle name="20% - Accent3 4 3" xfId="278" xr:uid="{00000000-0005-0000-0000-00003D000000}"/>
    <cellStyle name="20% - Accent3 5" xfId="279" xr:uid="{00000000-0005-0000-0000-00003E000000}"/>
    <cellStyle name="20% - Accent3 5 2" xfId="280" xr:uid="{00000000-0005-0000-0000-00003F000000}"/>
    <cellStyle name="20% - Accent3 6" xfId="281" xr:uid="{00000000-0005-0000-0000-000040000000}"/>
    <cellStyle name="20% - Accent3 6 2" xfId="282" xr:uid="{00000000-0005-0000-0000-000041000000}"/>
    <cellStyle name="20% - Accent3 7" xfId="283" xr:uid="{00000000-0005-0000-0000-000042000000}"/>
    <cellStyle name="20% - Accent3 7 2" xfId="284" xr:uid="{00000000-0005-0000-0000-000043000000}"/>
    <cellStyle name="20% - Accent3 8" xfId="285" xr:uid="{00000000-0005-0000-0000-000044000000}"/>
    <cellStyle name="20% - Accent3 8 2" xfId="286" xr:uid="{00000000-0005-0000-0000-000045000000}"/>
    <cellStyle name="20% - Accent3 9" xfId="287" xr:uid="{00000000-0005-0000-0000-000046000000}"/>
    <cellStyle name="20% - Accent3 9 2" xfId="288" xr:uid="{00000000-0005-0000-0000-000047000000}"/>
    <cellStyle name="20% - Accent4" xfId="31" builtinId="42" customBuiltin="1"/>
    <cellStyle name="20% - Accent4 10" xfId="289" xr:uid="{00000000-0005-0000-0000-000049000000}"/>
    <cellStyle name="20% - Accent4 2" xfId="50" xr:uid="{00000000-0005-0000-0000-00004A000000}"/>
    <cellStyle name="20% - Accent4 2 2" xfId="290" xr:uid="{00000000-0005-0000-0000-00004B000000}"/>
    <cellStyle name="20% - Accent4 2 2 2" xfId="291" xr:uid="{00000000-0005-0000-0000-00004C000000}"/>
    <cellStyle name="20% - Accent4 2 3" xfId="292" xr:uid="{00000000-0005-0000-0000-00004D000000}"/>
    <cellStyle name="20% - Accent4 3" xfId="293" xr:uid="{00000000-0005-0000-0000-00004E000000}"/>
    <cellStyle name="20% - Accent4 3 2" xfId="294" xr:uid="{00000000-0005-0000-0000-00004F000000}"/>
    <cellStyle name="20% - Accent4 3 2 2" xfId="295" xr:uid="{00000000-0005-0000-0000-000050000000}"/>
    <cellStyle name="20% - Accent4 3 3" xfId="296" xr:uid="{00000000-0005-0000-0000-000051000000}"/>
    <cellStyle name="20% - Accent4 4" xfId="297" xr:uid="{00000000-0005-0000-0000-000052000000}"/>
    <cellStyle name="20% - Accent4 4 2" xfId="298" xr:uid="{00000000-0005-0000-0000-000053000000}"/>
    <cellStyle name="20% - Accent4 4 2 2" xfId="299" xr:uid="{00000000-0005-0000-0000-000054000000}"/>
    <cellStyle name="20% - Accent4 4 3" xfId="300" xr:uid="{00000000-0005-0000-0000-000055000000}"/>
    <cellStyle name="20% - Accent4 5" xfId="301" xr:uid="{00000000-0005-0000-0000-000056000000}"/>
    <cellStyle name="20% - Accent4 5 2" xfId="302" xr:uid="{00000000-0005-0000-0000-000057000000}"/>
    <cellStyle name="20% - Accent4 6" xfId="303" xr:uid="{00000000-0005-0000-0000-000058000000}"/>
    <cellStyle name="20% - Accent4 6 2" xfId="304" xr:uid="{00000000-0005-0000-0000-000059000000}"/>
    <cellStyle name="20% - Accent4 7" xfId="305" xr:uid="{00000000-0005-0000-0000-00005A000000}"/>
    <cellStyle name="20% - Accent4 7 2" xfId="306" xr:uid="{00000000-0005-0000-0000-00005B000000}"/>
    <cellStyle name="20% - Accent4 8" xfId="307" xr:uid="{00000000-0005-0000-0000-00005C000000}"/>
    <cellStyle name="20% - Accent4 8 2" xfId="308" xr:uid="{00000000-0005-0000-0000-00005D000000}"/>
    <cellStyle name="20% - Accent4 9" xfId="309" xr:uid="{00000000-0005-0000-0000-00005E000000}"/>
    <cellStyle name="20% - Accent4 9 2" xfId="310" xr:uid="{00000000-0005-0000-0000-00005F000000}"/>
    <cellStyle name="20% - Accent5" xfId="35" builtinId="46" customBuiltin="1"/>
    <cellStyle name="20% - Accent5 10" xfId="311" xr:uid="{00000000-0005-0000-0000-000061000000}"/>
    <cellStyle name="20% - Accent5 2" xfId="51" xr:uid="{00000000-0005-0000-0000-000062000000}"/>
    <cellStyle name="20% - Accent5 2 2" xfId="312" xr:uid="{00000000-0005-0000-0000-000063000000}"/>
    <cellStyle name="20% - Accent5 2 2 2" xfId="313" xr:uid="{00000000-0005-0000-0000-000064000000}"/>
    <cellStyle name="20% - Accent5 2 3" xfId="314" xr:uid="{00000000-0005-0000-0000-000065000000}"/>
    <cellStyle name="20% - Accent5 3" xfId="315" xr:uid="{00000000-0005-0000-0000-000066000000}"/>
    <cellStyle name="20% - Accent5 3 2" xfId="316" xr:uid="{00000000-0005-0000-0000-000067000000}"/>
    <cellStyle name="20% - Accent5 3 2 2" xfId="317" xr:uid="{00000000-0005-0000-0000-000068000000}"/>
    <cellStyle name="20% - Accent5 3 3" xfId="318" xr:uid="{00000000-0005-0000-0000-000069000000}"/>
    <cellStyle name="20% - Accent5 4" xfId="319" xr:uid="{00000000-0005-0000-0000-00006A000000}"/>
    <cellStyle name="20% - Accent5 4 2" xfId="320" xr:uid="{00000000-0005-0000-0000-00006B000000}"/>
    <cellStyle name="20% - Accent5 4 2 2" xfId="321" xr:uid="{00000000-0005-0000-0000-00006C000000}"/>
    <cellStyle name="20% - Accent5 4 3" xfId="322" xr:uid="{00000000-0005-0000-0000-00006D000000}"/>
    <cellStyle name="20% - Accent5 5" xfId="323" xr:uid="{00000000-0005-0000-0000-00006E000000}"/>
    <cellStyle name="20% - Accent5 5 2" xfId="324" xr:uid="{00000000-0005-0000-0000-00006F000000}"/>
    <cellStyle name="20% - Accent5 6" xfId="325" xr:uid="{00000000-0005-0000-0000-000070000000}"/>
    <cellStyle name="20% - Accent5 6 2" xfId="326" xr:uid="{00000000-0005-0000-0000-000071000000}"/>
    <cellStyle name="20% - Accent5 7" xfId="327" xr:uid="{00000000-0005-0000-0000-000072000000}"/>
    <cellStyle name="20% - Accent5 7 2" xfId="328" xr:uid="{00000000-0005-0000-0000-000073000000}"/>
    <cellStyle name="20% - Accent5 8" xfId="329" xr:uid="{00000000-0005-0000-0000-000074000000}"/>
    <cellStyle name="20% - Accent5 8 2" xfId="330" xr:uid="{00000000-0005-0000-0000-000075000000}"/>
    <cellStyle name="20% - Accent5 9" xfId="331" xr:uid="{00000000-0005-0000-0000-000076000000}"/>
    <cellStyle name="20% - Accent5 9 2" xfId="332" xr:uid="{00000000-0005-0000-0000-000077000000}"/>
    <cellStyle name="20% - Accent6" xfId="39" builtinId="50" customBuiltin="1"/>
    <cellStyle name="20% - Accent6 10" xfId="333" xr:uid="{00000000-0005-0000-0000-000079000000}"/>
    <cellStyle name="20% - Accent6 2" xfId="52" xr:uid="{00000000-0005-0000-0000-00007A000000}"/>
    <cellStyle name="20% - Accent6 2 2" xfId="334" xr:uid="{00000000-0005-0000-0000-00007B000000}"/>
    <cellStyle name="20% - Accent6 2 2 2" xfId="335" xr:uid="{00000000-0005-0000-0000-00007C000000}"/>
    <cellStyle name="20% - Accent6 2 3" xfId="336" xr:uid="{00000000-0005-0000-0000-00007D000000}"/>
    <cellStyle name="20% - Accent6 3" xfId="337" xr:uid="{00000000-0005-0000-0000-00007E000000}"/>
    <cellStyle name="20% - Accent6 3 2" xfId="338" xr:uid="{00000000-0005-0000-0000-00007F000000}"/>
    <cellStyle name="20% - Accent6 3 2 2" xfId="339" xr:uid="{00000000-0005-0000-0000-000080000000}"/>
    <cellStyle name="20% - Accent6 3 3" xfId="340" xr:uid="{00000000-0005-0000-0000-000081000000}"/>
    <cellStyle name="20% - Accent6 4" xfId="341" xr:uid="{00000000-0005-0000-0000-000082000000}"/>
    <cellStyle name="20% - Accent6 4 2" xfId="342" xr:uid="{00000000-0005-0000-0000-000083000000}"/>
    <cellStyle name="20% - Accent6 4 2 2" xfId="343" xr:uid="{00000000-0005-0000-0000-000084000000}"/>
    <cellStyle name="20% - Accent6 4 3" xfId="344" xr:uid="{00000000-0005-0000-0000-000085000000}"/>
    <cellStyle name="20% - Accent6 5" xfId="345" xr:uid="{00000000-0005-0000-0000-000086000000}"/>
    <cellStyle name="20% - Accent6 5 2" xfId="346" xr:uid="{00000000-0005-0000-0000-000087000000}"/>
    <cellStyle name="20% - Accent6 6" xfId="347" xr:uid="{00000000-0005-0000-0000-000088000000}"/>
    <cellStyle name="20% - Accent6 6 2" xfId="348" xr:uid="{00000000-0005-0000-0000-000089000000}"/>
    <cellStyle name="20% - Accent6 7" xfId="349" xr:uid="{00000000-0005-0000-0000-00008A000000}"/>
    <cellStyle name="20% - Accent6 7 2" xfId="350" xr:uid="{00000000-0005-0000-0000-00008B000000}"/>
    <cellStyle name="20% - Accent6 8" xfId="351" xr:uid="{00000000-0005-0000-0000-00008C000000}"/>
    <cellStyle name="20% - Accent6 8 2" xfId="352" xr:uid="{00000000-0005-0000-0000-00008D000000}"/>
    <cellStyle name="20% - Accent6 9" xfId="353" xr:uid="{00000000-0005-0000-0000-00008E000000}"/>
    <cellStyle name="20% - Accent6 9 2" xfId="354" xr:uid="{00000000-0005-0000-0000-00008F000000}"/>
    <cellStyle name="40% - Accent1" xfId="20" builtinId="31" customBuiltin="1"/>
    <cellStyle name="40% - Accent1 10" xfId="355" xr:uid="{00000000-0005-0000-0000-000091000000}"/>
    <cellStyle name="40% - Accent1 2" xfId="53" xr:uid="{00000000-0005-0000-0000-000092000000}"/>
    <cellStyle name="40% - Accent1 2 2" xfId="356" xr:uid="{00000000-0005-0000-0000-000093000000}"/>
    <cellStyle name="40% - Accent1 2 2 2" xfId="357" xr:uid="{00000000-0005-0000-0000-000094000000}"/>
    <cellStyle name="40% - Accent1 2 3" xfId="358" xr:uid="{00000000-0005-0000-0000-000095000000}"/>
    <cellStyle name="40% - Accent1 3" xfId="359" xr:uid="{00000000-0005-0000-0000-000096000000}"/>
    <cellStyle name="40% - Accent1 3 2" xfId="360" xr:uid="{00000000-0005-0000-0000-000097000000}"/>
    <cellStyle name="40% - Accent1 3 2 2" xfId="361" xr:uid="{00000000-0005-0000-0000-000098000000}"/>
    <cellStyle name="40% - Accent1 3 3" xfId="362" xr:uid="{00000000-0005-0000-0000-000099000000}"/>
    <cellStyle name="40% - Accent1 4" xfId="363" xr:uid="{00000000-0005-0000-0000-00009A000000}"/>
    <cellStyle name="40% - Accent1 4 2" xfId="364" xr:uid="{00000000-0005-0000-0000-00009B000000}"/>
    <cellStyle name="40% - Accent1 4 2 2" xfId="365" xr:uid="{00000000-0005-0000-0000-00009C000000}"/>
    <cellStyle name="40% - Accent1 4 3" xfId="366" xr:uid="{00000000-0005-0000-0000-00009D000000}"/>
    <cellStyle name="40% - Accent1 5" xfId="367" xr:uid="{00000000-0005-0000-0000-00009E000000}"/>
    <cellStyle name="40% - Accent1 5 2" xfId="368" xr:uid="{00000000-0005-0000-0000-00009F000000}"/>
    <cellStyle name="40% - Accent1 6" xfId="369" xr:uid="{00000000-0005-0000-0000-0000A0000000}"/>
    <cellStyle name="40% - Accent1 6 2" xfId="370" xr:uid="{00000000-0005-0000-0000-0000A1000000}"/>
    <cellStyle name="40% - Accent1 7" xfId="371" xr:uid="{00000000-0005-0000-0000-0000A2000000}"/>
    <cellStyle name="40% - Accent1 7 2" xfId="372" xr:uid="{00000000-0005-0000-0000-0000A3000000}"/>
    <cellStyle name="40% - Accent1 8" xfId="373" xr:uid="{00000000-0005-0000-0000-0000A4000000}"/>
    <cellStyle name="40% - Accent1 8 2" xfId="374" xr:uid="{00000000-0005-0000-0000-0000A5000000}"/>
    <cellStyle name="40% - Accent1 9" xfId="375" xr:uid="{00000000-0005-0000-0000-0000A6000000}"/>
    <cellStyle name="40% - Accent1 9 2" xfId="376" xr:uid="{00000000-0005-0000-0000-0000A7000000}"/>
    <cellStyle name="40% - Accent2" xfId="24" builtinId="35" customBuiltin="1"/>
    <cellStyle name="40% - Accent2 10" xfId="377" xr:uid="{00000000-0005-0000-0000-0000A9000000}"/>
    <cellStyle name="40% - Accent2 2" xfId="54" xr:uid="{00000000-0005-0000-0000-0000AA000000}"/>
    <cellStyle name="40% - Accent2 2 2" xfId="378" xr:uid="{00000000-0005-0000-0000-0000AB000000}"/>
    <cellStyle name="40% - Accent2 2 2 2" xfId="379" xr:uid="{00000000-0005-0000-0000-0000AC000000}"/>
    <cellStyle name="40% - Accent2 2 3" xfId="380" xr:uid="{00000000-0005-0000-0000-0000AD000000}"/>
    <cellStyle name="40% - Accent2 3" xfId="381" xr:uid="{00000000-0005-0000-0000-0000AE000000}"/>
    <cellStyle name="40% - Accent2 3 2" xfId="382" xr:uid="{00000000-0005-0000-0000-0000AF000000}"/>
    <cellStyle name="40% - Accent2 3 2 2" xfId="383" xr:uid="{00000000-0005-0000-0000-0000B0000000}"/>
    <cellStyle name="40% - Accent2 3 3" xfId="384" xr:uid="{00000000-0005-0000-0000-0000B1000000}"/>
    <cellStyle name="40% - Accent2 4" xfId="385" xr:uid="{00000000-0005-0000-0000-0000B2000000}"/>
    <cellStyle name="40% - Accent2 4 2" xfId="386" xr:uid="{00000000-0005-0000-0000-0000B3000000}"/>
    <cellStyle name="40% - Accent2 4 2 2" xfId="387" xr:uid="{00000000-0005-0000-0000-0000B4000000}"/>
    <cellStyle name="40% - Accent2 4 3" xfId="388" xr:uid="{00000000-0005-0000-0000-0000B5000000}"/>
    <cellStyle name="40% - Accent2 5" xfId="389" xr:uid="{00000000-0005-0000-0000-0000B6000000}"/>
    <cellStyle name="40% - Accent2 5 2" xfId="390" xr:uid="{00000000-0005-0000-0000-0000B7000000}"/>
    <cellStyle name="40% - Accent2 6" xfId="391" xr:uid="{00000000-0005-0000-0000-0000B8000000}"/>
    <cellStyle name="40% - Accent2 6 2" xfId="392" xr:uid="{00000000-0005-0000-0000-0000B9000000}"/>
    <cellStyle name="40% - Accent2 7" xfId="393" xr:uid="{00000000-0005-0000-0000-0000BA000000}"/>
    <cellStyle name="40% - Accent2 7 2" xfId="394" xr:uid="{00000000-0005-0000-0000-0000BB000000}"/>
    <cellStyle name="40% - Accent2 8" xfId="395" xr:uid="{00000000-0005-0000-0000-0000BC000000}"/>
    <cellStyle name="40% - Accent2 8 2" xfId="396" xr:uid="{00000000-0005-0000-0000-0000BD000000}"/>
    <cellStyle name="40% - Accent2 9" xfId="397" xr:uid="{00000000-0005-0000-0000-0000BE000000}"/>
    <cellStyle name="40% - Accent2 9 2" xfId="398" xr:uid="{00000000-0005-0000-0000-0000BF000000}"/>
    <cellStyle name="40% - Accent3" xfId="28" builtinId="39" customBuiltin="1"/>
    <cellStyle name="40% - Accent3 10" xfId="399" xr:uid="{00000000-0005-0000-0000-0000C1000000}"/>
    <cellStyle name="40% - Accent3 2" xfId="55" xr:uid="{00000000-0005-0000-0000-0000C2000000}"/>
    <cellStyle name="40% - Accent3 2 2" xfId="400" xr:uid="{00000000-0005-0000-0000-0000C3000000}"/>
    <cellStyle name="40% - Accent3 2 2 2" xfId="401" xr:uid="{00000000-0005-0000-0000-0000C4000000}"/>
    <cellStyle name="40% - Accent3 2 3" xfId="402" xr:uid="{00000000-0005-0000-0000-0000C5000000}"/>
    <cellStyle name="40% - Accent3 3" xfId="403" xr:uid="{00000000-0005-0000-0000-0000C6000000}"/>
    <cellStyle name="40% - Accent3 3 2" xfId="404" xr:uid="{00000000-0005-0000-0000-0000C7000000}"/>
    <cellStyle name="40% - Accent3 3 2 2" xfId="405" xr:uid="{00000000-0005-0000-0000-0000C8000000}"/>
    <cellStyle name="40% - Accent3 3 3" xfId="406" xr:uid="{00000000-0005-0000-0000-0000C9000000}"/>
    <cellStyle name="40% - Accent3 4" xfId="407" xr:uid="{00000000-0005-0000-0000-0000CA000000}"/>
    <cellStyle name="40% - Accent3 4 2" xfId="408" xr:uid="{00000000-0005-0000-0000-0000CB000000}"/>
    <cellStyle name="40% - Accent3 4 2 2" xfId="409" xr:uid="{00000000-0005-0000-0000-0000CC000000}"/>
    <cellStyle name="40% - Accent3 4 3" xfId="410" xr:uid="{00000000-0005-0000-0000-0000CD000000}"/>
    <cellStyle name="40% - Accent3 5" xfId="411" xr:uid="{00000000-0005-0000-0000-0000CE000000}"/>
    <cellStyle name="40% - Accent3 5 2" xfId="412" xr:uid="{00000000-0005-0000-0000-0000CF000000}"/>
    <cellStyle name="40% - Accent3 6" xfId="413" xr:uid="{00000000-0005-0000-0000-0000D0000000}"/>
    <cellStyle name="40% - Accent3 6 2" xfId="414" xr:uid="{00000000-0005-0000-0000-0000D1000000}"/>
    <cellStyle name="40% - Accent3 7" xfId="415" xr:uid="{00000000-0005-0000-0000-0000D2000000}"/>
    <cellStyle name="40% - Accent3 7 2" xfId="416" xr:uid="{00000000-0005-0000-0000-0000D3000000}"/>
    <cellStyle name="40% - Accent3 8" xfId="417" xr:uid="{00000000-0005-0000-0000-0000D4000000}"/>
    <cellStyle name="40% - Accent3 8 2" xfId="418" xr:uid="{00000000-0005-0000-0000-0000D5000000}"/>
    <cellStyle name="40% - Accent3 9" xfId="419" xr:uid="{00000000-0005-0000-0000-0000D6000000}"/>
    <cellStyle name="40% - Accent3 9 2" xfId="420" xr:uid="{00000000-0005-0000-0000-0000D7000000}"/>
    <cellStyle name="40% - Accent4" xfId="32" builtinId="43" customBuiltin="1"/>
    <cellStyle name="40% - Accent4 10" xfId="421" xr:uid="{00000000-0005-0000-0000-0000D9000000}"/>
    <cellStyle name="40% - Accent4 2" xfId="56" xr:uid="{00000000-0005-0000-0000-0000DA000000}"/>
    <cellStyle name="40% - Accent4 2 2" xfId="422" xr:uid="{00000000-0005-0000-0000-0000DB000000}"/>
    <cellStyle name="40% - Accent4 2 2 2" xfId="423" xr:uid="{00000000-0005-0000-0000-0000DC000000}"/>
    <cellStyle name="40% - Accent4 2 3" xfId="424" xr:uid="{00000000-0005-0000-0000-0000DD000000}"/>
    <cellStyle name="40% - Accent4 3" xfId="425" xr:uid="{00000000-0005-0000-0000-0000DE000000}"/>
    <cellStyle name="40% - Accent4 3 2" xfId="426" xr:uid="{00000000-0005-0000-0000-0000DF000000}"/>
    <cellStyle name="40% - Accent4 3 2 2" xfId="427" xr:uid="{00000000-0005-0000-0000-0000E0000000}"/>
    <cellStyle name="40% - Accent4 3 3" xfId="428" xr:uid="{00000000-0005-0000-0000-0000E1000000}"/>
    <cellStyle name="40% - Accent4 4" xfId="429" xr:uid="{00000000-0005-0000-0000-0000E2000000}"/>
    <cellStyle name="40% - Accent4 4 2" xfId="430" xr:uid="{00000000-0005-0000-0000-0000E3000000}"/>
    <cellStyle name="40% - Accent4 4 2 2" xfId="431" xr:uid="{00000000-0005-0000-0000-0000E4000000}"/>
    <cellStyle name="40% - Accent4 4 3" xfId="432" xr:uid="{00000000-0005-0000-0000-0000E5000000}"/>
    <cellStyle name="40% - Accent4 5" xfId="433" xr:uid="{00000000-0005-0000-0000-0000E6000000}"/>
    <cellStyle name="40% - Accent4 5 2" xfId="434" xr:uid="{00000000-0005-0000-0000-0000E7000000}"/>
    <cellStyle name="40% - Accent4 6" xfId="435" xr:uid="{00000000-0005-0000-0000-0000E8000000}"/>
    <cellStyle name="40% - Accent4 6 2" xfId="436" xr:uid="{00000000-0005-0000-0000-0000E9000000}"/>
    <cellStyle name="40% - Accent4 7" xfId="437" xr:uid="{00000000-0005-0000-0000-0000EA000000}"/>
    <cellStyle name="40% - Accent4 7 2" xfId="438" xr:uid="{00000000-0005-0000-0000-0000EB000000}"/>
    <cellStyle name="40% - Accent4 8" xfId="439" xr:uid="{00000000-0005-0000-0000-0000EC000000}"/>
    <cellStyle name="40% - Accent4 8 2" xfId="440" xr:uid="{00000000-0005-0000-0000-0000ED000000}"/>
    <cellStyle name="40% - Accent4 9" xfId="441" xr:uid="{00000000-0005-0000-0000-0000EE000000}"/>
    <cellStyle name="40% - Accent4 9 2" xfId="442" xr:uid="{00000000-0005-0000-0000-0000EF000000}"/>
    <cellStyle name="40% - Accent5" xfId="36" builtinId="47" customBuiltin="1"/>
    <cellStyle name="40% - Accent5 10" xfId="443" xr:uid="{00000000-0005-0000-0000-0000F1000000}"/>
    <cellStyle name="40% - Accent5 2" xfId="57" xr:uid="{00000000-0005-0000-0000-0000F2000000}"/>
    <cellStyle name="40% - Accent5 2 2" xfId="444" xr:uid="{00000000-0005-0000-0000-0000F3000000}"/>
    <cellStyle name="40% - Accent5 2 2 2" xfId="445" xr:uid="{00000000-0005-0000-0000-0000F4000000}"/>
    <cellStyle name="40% - Accent5 2 3" xfId="446" xr:uid="{00000000-0005-0000-0000-0000F5000000}"/>
    <cellStyle name="40% - Accent5 3" xfId="447" xr:uid="{00000000-0005-0000-0000-0000F6000000}"/>
    <cellStyle name="40% - Accent5 3 2" xfId="448" xr:uid="{00000000-0005-0000-0000-0000F7000000}"/>
    <cellStyle name="40% - Accent5 3 2 2" xfId="449" xr:uid="{00000000-0005-0000-0000-0000F8000000}"/>
    <cellStyle name="40% - Accent5 3 3" xfId="450" xr:uid="{00000000-0005-0000-0000-0000F9000000}"/>
    <cellStyle name="40% - Accent5 4" xfId="451" xr:uid="{00000000-0005-0000-0000-0000FA000000}"/>
    <cellStyle name="40% - Accent5 4 2" xfId="452" xr:uid="{00000000-0005-0000-0000-0000FB000000}"/>
    <cellStyle name="40% - Accent5 4 2 2" xfId="453" xr:uid="{00000000-0005-0000-0000-0000FC000000}"/>
    <cellStyle name="40% - Accent5 4 3" xfId="454" xr:uid="{00000000-0005-0000-0000-0000FD000000}"/>
    <cellStyle name="40% - Accent5 5" xfId="455" xr:uid="{00000000-0005-0000-0000-0000FE000000}"/>
    <cellStyle name="40% - Accent5 5 2" xfId="456" xr:uid="{00000000-0005-0000-0000-0000FF000000}"/>
    <cellStyle name="40% - Accent5 6" xfId="457" xr:uid="{00000000-0005-0000-0000-000000010000}"/>
    <cellStyle name="40% - Accent5 6 2" xfId="458" xr:uid="{00000000-0005-0000-0000-000001010000}"/>
    <cellStyle name="40% - Accent5 7" xfId="459" xr:uid="{00000000-0005-0000-0000-000002010000}"/>
    <cellStyle name="40% - Accent5 7 2" xfId="460" xr:uid="{00000000-0005-0000-0000-000003010000}"/>
    <cellStyle name="40% - Accent5 8" xfId="461" xr:uid="{00000000-0005-0000-0000-000004010000}"/>
    <cellStyle name="40% - Accent5 8 2" xfId="462" xr:uid="{00000000-0005-0000-0000-000005010000}"/>
    <cellStyle name="40% - Accent5 9" xfId="463" xr:uid="{00000000-0005-0000-0000-000006010000}"/>
    <cellStyle name="40% - Accent5 9 2" xfId="464" xr:uid="{00000000-0005-0000-0000-000007010000}"/>
    <cellStyle name="40% - Accent6" xfId="40" builtinId="51" customBuiltin="1"/>
    <cellStyle name="40% - Accent6 10" xfId="465" xr:uid="{00000000-0005-0000-0000-000009010000}"/>
    <cellStyle name="40% - Accent6 2" xfId="58" xr:uid="{00000000-0005-0000-0000-00000A010000}"/>
    <cellStyle name="40% - Accent6 2 2" xfId="466" xr:uid="{00000000-0005-0000-0000-00000B010000}"/>
    <cellStyle name="40% - Accent6 2 2 2" xfId="467" xr:uid="{00000000-0005-0000-0000-00000C010000}"/>
    <cellStyle name="40% - Accent6 2 3" xfId="468" xr:uid="{00000000-0005-0000-0000-00000D010000}"/>
    <cellStyle name="40% - Accent6 3" xfId="469" xr:uid="{00000000-0005-0000-0000-00000E010000}"/>
    <cellStyle name="40% - Accent6 3 2" xfId="470" xr:uid="{00000000-0005-0000-0000-00000F010000}"/>
    <cellStyle name="40% - Accent6 3 2 2" xfId="471" xr:uid="{00000000-0005-0000-0000-000010010000}"/>
    <cellStyle name="40% - Accent6 3 3" xfId="472" xr:uid="{00000000-0005-0000-0000-000011010000}"/>
    <cellStyle name="40% - Accent6 4" xfId="473" xr:uid="{00000000-0005-0000-0000-000012010000}"/>
    <cellStyle name="40% - Accent6 4 2" xfId="474" xr:uid="{00000000-0005-0000-0000-000013010000}"/>
    <cellStyle name="40% - Accent6 4 2 2" xfId="475" xr:uid="{00000000-0005-0000-0000-000014010000}"/>
    <cellStyle name="40% - Accent6 4 3" xfId="476" xr:uid="{00000000-0005-0000-0000-000015010000}"/>
    <cellStyle name="40% - Accent6 5" xfId="477" xr:uid="{00000000-0005-0000-0000-000016010000}"/>
    <cellStyle name="40% - Accent6 5 2" xfId="478" xr:uid="{00000000-0005-0000-0000-000017010000}"/>
    <cellStyle name="40% - Accent6 6" xfId="479" xr:uid="{00000000-0005-0000-0000-000018010000}"/>
    <cellStyle name="40% - Accent6 6 2" xfId="480" xr:uid="{00000000-0005-0000-0000-000019010000}"/>
    <cellStyle name="40% - Accent6 7" xfId="481" xr:uid="{00000000-0005-0000-0000-00001A010000}"/>
    <cellStyle name="40% - Accent6 7 2" xfId="482" xr:uid="{00000000-0005-0000-0000-00001B010000}"/>
    <cellStyle name="40% - Accent6 8" xfId="483" xr:uid="{00000000-0005-0000-0000-00001C010000}"/>
    <cellStyle name="40% - Accent6 8 2" xfId="484" xr:uid="{00000000-0005-0000-0000-00001D010000}"/>
    <cellStyle name="40% - Accent6 9" xfId="485" xr:uid="{00000000-0005-0000-0000-00001E010000}"/>
    <cellStyle name="40% - Accent6 9 2" xfId="486" xr:uid="{00000000-0005-0000-0000-00001F010000}"/>
    <cellStyle name="60% - Accent1" xfId="21" builtinId="32" customBuiltin="1"/>
    <cellStyle name="60% - Accent1 2" xfId="59" xr:uid="{00000000-0005-0000-0000-000021010000}"/>
    <cellStyle name="60% - Accent2" xfId="25" builtinId="36" customBuiltin="1"/>
    <cellStyle name="60% - Accent2 2" xfId="60" xr:uid="{00000000-0005-0000-0000-000023010000}"/>
    <cellStyle name="60% - Accent3" xfId="29" builtinId="40" customBuiltin="1"/>
    <cellStyle name="60% - Accent3 2" xfId="61" xr:uid="{00000000-0005-0000-0000-000025010000}"/>
    <cellStyle name="60% - Accent4" xfId="33" builtinId="44" customBuiltin="1"/>
    <cellStyle name="60% - Accent4 2" xfId="62" xr:uid="{00000000-0005-0000-0000-000027010000}"/>
    <cellStyle name="60% - Accent5" xfId="37" builtinId="48" customBuiltin="1"/>
    <cellStyle name="60% - Accent5 2" xfId="63" xr:uid="{00000000-0005-0000-0000-000029010000}"/>
    <cellStyle name="60% - Accent6" xfId="41" builtinId="52" customBuiltin="1"/>
    <cellStyle name="60% - Accent6 2" xfId="64" xr:uid="{00000000-0005-0000-0000-00002B010000}"/>
    <cellStyle name="Accent1" xfId="18" builtinId="29" customBuiltin="1"/>
    <cellStyle name="Accent1 2" xfId="65" xr:uid="{00000000-0005-0000-0000-00002D010000}"/>
    <cellStyle name="Accent2" xfId="22" builtinId="33" customBuiltin="1"/>
    <cellStyle name="Accent2 2" xfId="66" xr:uid="{00000000-0005-0000-0000-00002F010000}"/>
    <cellStyle name="Accent3" xfId="26" builtinId="37" customBuiltin="1"/>
    <cellStyle name="Accent3 2" xfId="67" xr:uid="{00000000-0005-0000-0000-000031010000}"/>
    <cellStyle name="Accent4" xfId="30" builtinId="41" customBuiltin="1"/>
    <cellStyle name="Accent4 2" xfId="68" xr:uid="{00000000-0005-0000-0000-000033010000}"/>
    <cellStyle name="Accent5" xfId="34" builtinId="45" customBuiltin="1"/>
    <cellStyle name="Accent5 2" xfId="69" xr:uid="{00000000-0005-0000-0000-000035010000}"/>
    <cellStyle name="Accent6" xfId="38" builtinId="49" customBuiltin="1"/>
    <cellStyle name="Accent6 2" xfId="70" xr:uid="{00000000-0005-0000-0000-000037010000}"/>
    <cellStyle name="Bad" xfId="7" builtinId="27" customBuiltin="1"/>
    <cellStyle name="Bad 2" xfId="71" xr:uid="{00000000-0005-0000-0000-000039010000}"/>
    <cellStyle name="Calculation" xfId="11" builtinId="22" customBuiltin="1"/>
    <cellStyle name="Calculation 2" xfId="72" xr:uid="{00000000-0005-0000-0000-00003B010000}"/>
    <cellStyle name="Check Cell" xfId="13" builtinId="23" customBuiltin="1"/>
    <cellStyle name="Check Cell 2" xfId="73" xr:uid="{00000000-0005-0000-0000-00003D010000}"/>
    <cellStyle name="Explanatory Text" xfId="16" builtinId="53" customBuiltin="1"/>
    <cellStyle name="Explanatory Text 2" xfId="74" xr:uid="{00000000-0005-0000-0000-00003F010000}"/>
    <cellStyle name="Good" xfId="6" builtinId="26" customBuiltin="1"/>
    <cellStyle name="Good 2" xfId="75" xr:uid="{00000000-0005-0000-0000-000041010000}"/>
    <cellStyle name="Heading 1" xfId="2" builtinId="16" customBuiltin="1"/>
    <cellStyle name="Heading 1 2" xfId="76" xr:uid="{00000000-0005-0000-0000-000043010000}"/>
    <cellStyle name="Heading 2" xfId="3" builtinId="17" customBuiltin="1"/>
    <cellStyle name="Heading 2 2" xfId="77" xr:uid="{00000000-0005-0000-0000-000045010000}"/>
    <cellStyle name="Heading 3" xfId="4" builtinId="18" customBuiltin="1"/>
    <cellStyle name="Heading 3 2" xfId="78" xr:uid="{00000000-0005-0000-0000-000047010000}"/>
    <cellStyle name="Heading 4" xfId="5" builtinId="19" customBuiltin="1"/>
    <cellStyle name="Heading 4 2" xfId="79" xr:uid="{00000000-0005-0000-0000-000049010000}"/>
    <cellStyle name="Hyperlink 2" xfId="80" xr:uid="{00000000-0005-0000-0000-00004A010000}"/>
    <cellStyle name="Hyperlink 2 2" xfId="143" xr:uid="{00000000-0005-0000-0000-00004B010000}"/>
    <cellStyle name="Hyperlink 2 3" xfId="144" xr:uid="{00000000-0005-0000-0000-00004C010000}"/>
    <cellStyle name="Hyperlink 2 4" xfId="145" xr:uid="{00000000-0005-0000-0000-00004D010000}"/>
    <cellStyle name="Hyperlink 2 5" xfId="146" xr:uid="{00000000-0005-0000-0000-00004E010000}"/>
    <cellStyle name="Hyperlink 2 6" xfId="142" xr:uid="{00000000-0005-0000-0000-00004F010000}"/>
    <cellStyle name="Hyperlink 3" xfId="81" xr:uid="{00000000-0005-0000-0000-000050010000}"/>
    <cellStyle name="Hyperlink 3 2" xfId="148" xr:uid="{00000000-0005-0000-0000-000051010000}"/>
    <cellStyle name="Hyperlink 3 3" xfId="149" xr:uid="{00000000-0005-0000-0000-000052010000}"/>
    <cellStyle name="Hyperlink 3 4" xfId="147" xr:uid="{00000000-0005-0000-0000-000053010000}"/>
    <cellStyle name="Hyperlink 4" xfId="82" xr:uid="{00000000-0005-0000-0000-000054010000}"/>
    <cellStyle name="Hyperlink 4 2" xfId="150" xr:uid="{00000000-0005-0000-0000-000055010000}"/>
    <cellStyle name="Hyperlink 5" xfId="116" xr:uid="{00000000-0005-0000-0000-000056010000}"/>
    <cellStyle name="Hyperlink 5 2" xfId="151" xr:uid="{00000000-0005-0000-0000-000057010000}"/>
    <cellStyle name="Hyperlink 6" xfId="152" xr:uid="{00000000-0005-0000-0000-000058010000}"/>
    <cellStyle name="Hyperlink 7" xfId="153" xr:uid="{00000000-0005-0000-0000-000059010000}"/>
    <cellStyle name="Input" xfId="9" builtinId="20" customBuiltin="1"/>
    <cellStyle name="Input 2" xfId="83" xr:uid="{00000000-0005-0000-0000-00005B010000}"/>
    <cellStyle name="Linked Cell" xfId="12" builtinId="24" customBuiltin="1"/>
    <cellStyle name="Linked Cell 2" xfId="84" xr:uid="{00000000-0005-0000-0000-00005D010000}"/>
    <cellStyle name="Neutral" xfId="8" builtinId="28" customBuiltin="1"/>
    <cellStyle name="Neutral 2" xfId="85" xr:uid="{00000000-0005-0000-0000-00005F010000}"/>
    <cellStyle name="Normal" xfId="0" builtinId="0"/>
    <cellStyle name="Normal 10" xfId="86" xr:uid="{00000000-0005-0000-0000-000061010000}"/>
    <cellStyle name="Normal 10 2" xfId="87" xr:uid="{00000000-0005-0000-0000-000062010000}"/>
    <cellStyle name="Normal 10 2 2" xfId="107" xr:uid="{00000000-0005-0000-0000-000063010000}"/>
    <cellStyle name="Normal 10 2 3" xfId="487" xr:uid="{00000000-0005-0000-0000-000064010000}"/>
    <cellStyle name="Normal 10 3" xfId="106" xr:uid="{00000000-0005-0000-0000-000065010000}"/>
    <cellStyle name="Normal 10 4" xfId="154" xr:uid="{00000000-0005-0000-0000-000066010000}"/>
    <cellStyle name="Normal 11" xfId="45" xr:uid="{00000000-0005-0000-0000-000067010000}"/>
    <cellStyle name="Normal 11 2" xfId="115" xr:uid="{00000000-0005-0000-0000-000068010000}"/>
    <cellStyle name="Normal 11 2 2" xfId="488" xr:uid="{00000000-0005-0000-0000-000069010000}"/>
    <cellStyle name="Normal 11 3" xfId="155" xr:uid="{00000000-0005-0000-0000-00006A010000}"/>
    <cellStyle name="Normal 12" xfId="120" xr:uid="{00000000-0005-0000-0000-00006B010000}"/>
    <cellStyle name="Normal 12 2" xfId="121" xr:uid="{00000000-0005-0000-0000-00006C010000}"/>
    <cellStyle name="Normal 12 2 2" xfId="489" xr:uid="{00000000-0005-0000-0000-00006D010000}"/>
    <cellStyle name="Normal 12 3" xfId="156" xr:uid="{00000000-0005-0000-0000-00006E010000}"/>
    <cellStyle name="Normal 13" xfId="122" xr:uid="{00000000-0005-0000-0000-00006F010000}"/>
    <cellStyle name="Normal 13 2" xfId="490" xr:uid="{00000000-0005-0000-0000-000070010000}"/>
    <cellStyle name="Normal 14" xfId="125" xr:uid="{00000000-0005-0000-0000-000071010000}"/>
    <cellStyle name="Normal 14 2" xfId="141" xr:uid="{00000000-0005-0000-0000-000072010000}"/>
    <cellStyle name="Normal 14 3" xfId="491" xr:uid="{00000000-0005-0000-0000-000073010000}"/>
    <cellStyle name="Normal 15" xfId="126" xr:uid="{00000000-0005-0000-0000-000074010000}"/>
    <cellStyle name="Normal 15 2" xfId="221" xr:uid="{00000000-0005-0000-0000-000075010000}"/>
    <cellStyle name="Normal 16" xfId="129" xr:uid="{00000000-0005-0000-0000-000076010000}"/>
    <cellStyle name="Normal 17" xfId="131" xr:uid="{00000000-0005-0000-0000-000077010000}"/>
    <cellStyle name="Normal 18" xfId="133" xr:uid="{00000000-0005-0000-0000-000078010000}"/>
    <cellStyle name="Normal 19" xfId="135" xr:uid="{00000000-0005-0000-0000-000079010000}"/>
    <cellStyle name="Normal 2" xfId="42" xr:uid="{00000000-0005-0000-0000-00007A010000}"/>
    <cellStyle name="Normal 2 2" xfId="89" xr:uid="{00000000-0005-0000-0000-00007B010000}"/>
    <cellStyle name="Normal 2 2 2" xfId="159" xr:uid="{00000000-0005-0000-0000-00007C010000}"/>
    <cellStyle name="Normal 2 2 2 2" xfId="160" xr:uid="{00000000-0005-0000-0000-00007D010000}"/>
    <cellStyle name="Normal 2 2 2 2 2" xfId="201" xr:uid="{00000000-0005-0000-0000-00007E010000}"/>
    <cellStyle name="Normal 2 2 2 2 3" xfId="493" xr:uid="{00000000-0005-0000-0000-00007F010000}"/>
    <cellStyle name="Normal 2 2 2 3" xfId="492" xr:uid="{00000000-0005-0000-0000-000080010000}"/>
    <cellStyle name="Normal 2 2 3" xfId="161" xr:uid="{00000000-0005-0000-0000-000081010000}"/>
    <cellStyle name="Normal 2 2 3 2" xfId="202" xr:uid="{00000000-0005-0000-0000-000082010000}"/>
    <cellStyle name="Normal 2 2 3 3" xfId="494" xr:uid="{00000000-0005-0000-0000-000083010000}"/>
    <cellStyle name="Normal 2 2 4" xfId="158" xr:uid="{00000000-0005-0000-0000-000084010000}"/>
    <cellStyle name="Normal 2 2 4 2" xfId="495" xr:uid="{00000000-0005-0000-0000-000085010000}"/>
    <cellStyle name="Normal 2 2 5" xfId="496" xr:uid="{00000000-0005-0000-0000-000086010000}"/>
    <cellStyle name="Normal 2 3" xfId="90" xr:uid="{00000000-0005-0000-0000-000087010000}"/>
    <cellStyle name="Normal 2 3 2" xfId="108" xr:uid="{00000000-0005-0000-0000-000088010000}"/>
    <cellStyle name="Normal 2 3 2 2" xfId="163" xr:uid="{00000000-0005-0000-0000-000089010000}"/>
    <cellStyle name="Normal 2 3 3" xfId="162" xr:uid="{00000000-0005-0000-0000-00008A010000}"/>
    <cellStyle name="Normal 2 4" xfId="105" xr:uid="{00000000-0005-0000-0000-00008B010000}"/>
    <cellStyle name="Normal 2 4 2" xfId="203" xr:uid="{00000000-0005-0000-0000-00008C010000}"/>
    <cellStyle name="Normal 2 4 3" xfId="164" xr:uid="{00000000-0005-0000-0000-00008D010000}"/>
    <cellStyle name="Normal 2 5" xfId="88" xr:uid="{00000000-0005-0000-0000-00008E010000}"/>
    <cellStyle name="Normal 2 5 2" xfId="165" xr:uid="{00000000-0005-0000-0000-00008F010000}"/>
    <cellStyle name="Normal 2 6" xfId="128" xr:uid="{00000000-0005-0000-0000-000090010000}"/>
    <cellStyle name="Normal 2 6 2" xfId="497" xr:uid="{00000000-0005-0000-0000-000091010000}"/>
    <cellStyle name="Normal 2 7" xfId="157" xr:uid="{00000000-0005-0000-0000-000092010000}"/>
    <cellStyle name="Normal 2 7 2" xfId="498" xr:uid="{00000000-0005-0000-0000-000093010000}"/>
    <cellStyle name="Normal 20" xfId="137" xr:uid="{00000000-0005-0000-0000-000094010000}"/>
    <cellStyle name="Normal 21" xfId="139" xr:uid="{00000000-0005-0000-0000-000095010000}"/>
    <cellStyle name="Normal 3" xfId="43" xr:uid="{00000000-0005-0000-0000-000096010000}"/>
    <cellStyle name="Normal 3 2" xfId="92" xr:uid="{00000000-0005-0000-0000-000097010000}"/>
    <cellStyle name="Normal 3 2 2" xfId="167" xr:uid="{00000000-0005-0000-0000-000098010000}"/>
    <cellStyle name="Normal 3 2 2 2" xfId="168" xr:uid="{00000000-0005-0000-0000-000099010000}"/>
    <cellStyle name="Normal 3 2 3" xfId="169" xr:uid="{00000000-0005-0000-0000-00009A010000}"/>
    <cellStyle name="Normal 3 2 4" xfId="170" xr:uid="{00000000-0005-0000-0000-00009B010000}"/>
    <cellStyle name="Normal 3 2 5" xfId="166" xr:uid="{00000000-0005-0000-0000-00009C010000}"/>
    <cellStyle name="Normal 3 3" xfId="111" xr:uid="{00000000-0005-0000-0000-00009D010000}"/>
    <cellStyle name="Normal 3 3 2" xfId="171" xr:uid="{00000000-0005-0000-0000-00009E010000}"/>
    <cellStyle name="Normal 3 3 3" xfId="499" xr:uid="{00000000-0005-0000-0000-00009F010000}"/>
    <cellStyle name="Normal 3 4" xfId="91" xr:uid="{00000000-0005-0000-0000-0000A0010000}"/>
    <cellStyle name="Normal 3 4 2" xfId="172" xr:uid="{00000000-0005-0000-0000-0000A1010000}"/>
    <cellStyle name="Normal 3 5" xfId="117" xr:uid="{00000000-0005-0000-0000-0000A2010000}"/>
    <cellStyle name="Normal 3 5 2" xfId="119" xr:uid="{00000000-0005-0000-0000-0000A3010000}"/>
    <cellStyle name="Normal 3 5 3" xfId="173" xr:uid="{00000000-0005-0000-0000-0000A4010000}"/>
    <cellStyle name="Normal 3 6" xfId="174" xr:uid="{00000000-0005-0000-0000-0000A5010000}"/>
    <cellStyle name="Normal 3 6 2" xfId="175" xr:uid="{00000000-0005-0000-0000-0000A6010000}"/>
    <cellStyle name="Normal 3 6 2 2" xfId="205" xr:uid="{00000000-0005-0000-0000-0000A7010000}"/>
    <cellStyle name="Normal 3 6 3" xfId="204" xr:uid="{00000000-0005-0000-0000-0000A8010000}"/>
    <cellStyle name="Normal 3 7" xfId="176" xr:uid="{00000000-0005-0000-0000-0000A9010000}"/>
    <cellStyle name="Normal 3 8" xfId="177" xr:uid="{00000000-0005-0000-0000-0000AA010000}"/>
    <cellStyle name="Normal 3 8 2" xfId="206" xr:uid="{00000000-0005-0000-0000-0000AB010000}"/>
    <cellStyle name="Normal 3 9" xfId="178" xr:uid="{00000000-0005-0000-0000-0000AC010000}"/>
    <cellStyle name="Normal 3 9 2" xfId="207" xr:uid="{00000000-0005-0000-0000-0000AD010000}"/>
    <cellStyle name="Normal 4" xfId="44" xr:uid="{00000000-0005-0000-0000-0000AE010000}"/>
    <cellStyle name="Normal 4 2" xfId="112" xr:uid="{00000000-0005-0000-0000-0000AF010000}"/>
    <cellStyle name="Normal 4 2 2" xfId="180" xr:uid="{00000000-0005-0000-0000-0000B0010000}"/>
    <cellStyle name="Normal 4 2 2 2" xfId="209" xr:uid="{00000000-0005-0000-0000-0000B1010000}"/>
    <cellStyle name="Normal 4 2 3" xfId="208" xr:uid="{00000000-0005-0000-0000-0000B2010000}"/>
    <cellStyle name="Normal 4 3" xfId="93" xr:uid="{00000000-0005-0000-0000-0000B3010000}"/>
    <cellStyle name="Normal 4 3 2" xfId="210" xr:uid="{00000000-0005-0000-0000-0000B4010000}"/>
    <cellStyle name="Normal 4 3 3" xfId="181" xr:uid="{00000000-0005-0000-0000-0000B5010000}"/>
    <cellStyle name="Normal 4 3 4" xfId="500" xr:uid="{00000000-0005-0000-0000-0000B6010000}"/>
    <cellStyle name="Normal 4 4" xfId="118" xr:uid="{00000000-0005-0000-0000-0000B7010000}"/>
    <cellStyle name="Normal 4 4 2" xfId="182" xr:uid="{00000000-0005-0000-0000-0000B8010000}"/>
    <cellStyle name="Normal 4 4 3" xfId="501" xr:uid="{00000000-0005-0000-0000-0000B9010000}"/>
    <cellStyle name="Normal 4 5" xfId="183" xr:uid="{00000000-0005-0000-0000-0000BA010000}"/>
    <cellStyle name="Normal 4 5 2" xfId="211" xr:uid="{00000000-0005-0000-0000-0000BB010000}"/>
    <cellStyle name="Normal 4 6" xfId="179" xr:uid="{00000000-0005-0000-0000-0000BC010000}"/>
    <cellStyle name="Normal 5" xfId="94" xr:uid="{00000000-0005-0000-0000-0000BD010000}"/>
    <cellStyle name="Normal 5 2" xfId="185" xr:uid="{00000000-0005-0000-0000-0000BE010000}"/>
    <cellStyle name="Normal 5 2 2" xfId="186" xr:uid="{00000000-0005-0000-0000-0000BF010000}"/>
    <cellStyle name="Normal 5 2 3" xfId="187" xr:uid="{00000000-0005-0000-0000-0000C0010000}"/>
    <cellStyle name="Normal 5 2 4" xfId="188" xr:uid="{00000000-0005-0000-0000-0000C1010000}"/>
    <cellStyle name="Normal 5 2 4 2" xfId="214" xr:uid="{00000000-0005-0000-0000-0000C2010000}"/>
    <cellStyle name="Normal 5 2 5" xfId="213" xr:uid="{00000000-0005-0000-0000-0000C3010000}"/>
    <cellStyle name="Normal 5 3" xfId="189" xr:uid="{00000000-0005-0000-0000-0000C4010000}"/>
    <cellStyle name="Normal 5 3 2" xfId="190" xr:uid="{00000000-0005-0000-0000-0000C5010000}"/>
    <cellStyle name="Normal 5 3 2 2" xfId="191" xr:uid="{00000000-0005-0000-0000-0000C6010000}"/>
    <cellStyle name="Normal 5 3 2 2 2" xfId="217" xr:uid="{00000000-0005-0000-0000-0000C7010000}"/>
    <cellStyle name="Normal 5 3 2 3" xfId="216" xr:uid="{00000000-0005-0000-0000-0000C8010000}"/>
    <cellStyle name="Normal 5 3 3" xfId="192" xr:uid="{00000000-0005-0000-0000-0000C9010000}"/>
    <cellStyle name="Normal 5 3 4" xfId="193" xr:uid="{00000000-0005-0000-0000-0000CA010000}"/>
    <cellStyle name="Normal 5 3 4 2" xfId="218" xr:uid="{00000000-0005-0000-0000-0000CB010000}"/>
    <cellStyle name="Normal 5 3 5" xfId="215" xr:uid="{00000000-0005-0000-0000-0000CC010000}"/>
    <cellStyle name="Normal 5 4" xfId="194" xr:uid="{00000000-0005-0000-0000-0000CD010000}"/>
    <cellStyle name="Normal 5 5" xfId="195" xr:uid="{00000000-0005-0000-0000-0000CE010000}"/>
    <cellStyle name="Normal 5 6" xfId="196" xr:uid="{00000000-0005-0000-0000-0000CF010000}"/>
    <cellStyle name="Normal 5 6 2" xfId="219" xr:uid="{00000000-0005-0000-0000-0000D0010000}"/>
    <cellStyle name="Normal 5 7" xfId="197" xr:uid="{00000000-0005-0000-0000-0000D1010000}"/>
    <cellStyle name="Normal 5 7 2" xfId="220" xr:uid="{00000000-0005-0000-0000-0000D2010000}"/>
    <cellStyle name="Normal 5 8" xfId="212" xr:uid="{00000000-0005-0000-0000-0000D3010000}"/>
    <cellStyle name="Normal 5 9" xfId="184" xr:uid="{00000000-0005-0000-0000-0000D4010000}"/>
    <cellStyle name="Normal 6" xfId="95" xr:uid="{00000000-0005-0000-0000-0000D5010000}"/>
    <cellStyle name="Normal 6 2" xfId="96" xr:uid="{00000000-0005-0000-0000-0000D6010000}"/>
    <cellStyle name="Normal 6 2 2" xfId="110" xr:uid="{00000000-0005-0000-0000-0000D7010000}"/>
    <cellStyle name="Normal 6 2 2 2" xfId="502" xr:uid="{00000000-0005-0000-0000-0000D8010000}"/>
    <cellStyle name="Normal 6 2 3" xfId="199" xr:uid="{00000000-0005-0000-0000-0000D9010000}"/>
    <cellStyle name="Normal 6 3" xfId="109" xr:uid="{00000000-0005-0000-0000-0000DA010000}"/>
    <cellStyle name="Normal 6 3 2" xfId="503" xr:uid="{00000000-0005-0000-0000-0000DB010000}"/>
    <cellStyle name="Normal 6 4" xfId="198" xr:uid="{00000000-0005-0000-0000-0000DC010000}"/>
    <cellStyle name="Normal 7" xfId="97" xr:uid="{00000000-0005-0000-0000-0000DD010000}"/>
    <cellStyle name="Normal 7 2" xfId="504" xr:uid="{00000000-0005-0000-0000-0000DE010000}"/>
    <cellStyle name="Normal 8" xfId="102" xr:uid="{00000000-0005-0000-0000-0000DF010000}"/>
    <cellStyle name="Normal 8 2" xfId="113" xr:uid="{00000000-0005-0000-0000-0000E0010000}"/>
    <cellStyle name="Normal 8 3" xfId="104" xr:uid="{00000000-0005-0000-0000-0000E1010000}"/>
    <cellStyle name="Normal 9" xfId="46" xr:uid="{00000000-0005-0000-0000-0000E2010000}"/>
    <cellStyle name="Normal 9 2" xfId="114" xr:uid="{00000000-0005-0000-0000-0000E3010000}"/>
    <cellStyle name="Normal 9 2 2" xfId="505" xr:uid="{00000000-0005-0000-0000-0000E4010000}"/>
    <cellStyle name="Normal 9 3" xfId="200" xr:uid="{00000000-0005-0000-0000-0000E5010000}"/>
    <cellStyle name="Note" xfId="15" builtinId="10" customBuiltin="1"/>
    <cellStyle name="Note 10" xfId="138" xr:uid="{00000000-0005-0000-0000-0000E7010000}"/>
    <cellStyle name="Note 11" xfId="140" xr:uid="{00000000-0005-0000-0000-0000E8010000}"/>
    <cellStyle name="Note 2" xfId="98" xr:uid="{00000000-0005-0000-0000-0000E9010000}"/>
    <cellStyle name="Note 2 2" xfId="506" xr:uid="{00000000-0005-0000-0000-0000EA010000}"/>
    <cellStyle name="Note 2 2 2" xfId="507" xr:uid="{00000000-0005-0000-0000-0000EB010000}"/>
    <cellStyle name="Note 2 2 2 2" xfId="508" xr:uid="{00000000-0005-0000-0000-0000EC010000}"/>
    <cellStyle name="Note 2 2 3" xfId="509" xr:uid="{00000000-0005-0000-0000-0000ED010000}"/>
    <cellStyle name="Note 2 3" xfId="510" xr:uid="{00000000-0005-0000-0000-0000EE010000}"/>
    <cellStyle name="Note 2 3 2" xfId="511" xr:uid="{00000000-0005-0000-0000-0000EF010000}"/>
    <cellStyle name="Note 2 4" xfId="512" xr:uid="{00000000-0005-0000-0000-0000F0010000}"/>
    <cellStyle name="Note 2 5" xfId="222" xr:uid="{00000000-0005-0000-0000-0000F1010000}"/>
    <cellStyle name="Note 3" xfId="103" xr:uid="{00000000-0005-0000-0000-0000F2010000}"/>
    <cellStyle name="Note 3 2" xfId="514" xr:uid="{00000000-0005-0000-0000-0000F3010000}"/>
    <cellStyle name="Note 3 2 2" xfId="515" xr:uid="{00000000-0005-0000-0000-0000F4010000}"/>
    <cellStyle name="Note 3 3" xfId="516" xr:uid="{00000000-0005-0000-0000-0000F5010000}"/>
    <cellStyle name="Note 3 4" xfId="513" xr:uid="{00000000-0005-0000-0000-0000F6010000}"/>
    <cellStyle name="Note 4" xfId="123" xr:uid="{00000000-0005-0000-0000-0000F7010000}"/>
    <cellStyle name="Note 4 2" xfId="518" xr:uid="{00000000-0005-0000-0000-0000F8010000}"/>
    <cellStyle name="Note 4 2 2" xfId="519" xr:uid="{00000000-0005-0000-0000-0000F9010000}"/>
    <cellStyle name="Note 4 3" xfId="520" xr:uid="{00000000-0005-0000-0000-0000FA010000}"/>
    <cellStyle name="Note 4 4" xfId="517" xr:uid="{00000000-0005-0000-0000-0000FB010000}"/>
    <cellStyle name="Note 5" xfId="127" xr:uid="{00000000-0005-0000-0000-0000FC010000}"/>
    <cellStyle name="Note 5 2" xfId="522" xr:uid="{00000000-0005-0000-0000-0000FD010000}"/>
    <cellStyle name="Note 5 2 2" xfId="523" xr:uid="{00000000-0005-0000-0000-0000FE010000}"/>
    <cellStyle name="Note 5 3" xfId="524" xr:uid="{00000000-0005-0000-0000-0000FF010000}"/>
    <cellStyle name="Note 5 4" xfId="521" xr:uid="{00000000-0005-0000-0000-000000020000}"/>
    <cellStyle name="Note 6" xfId="130" xr:uid="{00000000-0005-0000-0000-000001020000}"/>
    <cellStyle name="Note 6 2" xfId="526" xr:uid="{00000000-0005-0000-0000-000002020000}"/>
    <cellStyle name="Note 6 3" xfId="525" xr:uid="{00000000-0005-0000-0000-000003020000}"/>
    <cellStyle name="Note 7" xfId="132" xr:uid="{00000000-0005-0000-0000-000004020000}"/>
    <cellStyle name="Note 7 2" xfId="528" xr:uid="{00000000-0005-0000-0000-000005020000}"/>
    <cellStyle name="Note 7 3" xfId="527" xr:uid="{00000000-0005-0000-0000-000006020000}"/>
    <cellStyle name="Note 8" xfId="134" xr:uid="{00000000-0005-0000-0000-000007020000}"/>
    <cellStyle name="Note 8 2" xfId="530" xr:uid="{00000000-0005-0000-0000-000008020000}"/>
    <cellStyle name="Note 8 3" xfId="529" xr:uid="{00000000-0005-0000-0000-000009020000}"/>
    <cellStyle name="Note 9" xfId="136" xr:uid="{00000000-0005-0000-0000-00000A020000}"/>
    <cellStyle name="Note 9 2" xfId="532" xr:uid="{00000000-0005-0000-0000-00000B020000}"/>
    <cellStyle name="Note 9 3" xfId="531" xr:uid="{00000000-0005-0000-0000-00000C020000}"/>
    <cellStyle name="Output" xfId="10" builtinId="21" customBuiltin="1"/>
    <cellStyle name="Output 2" xfId="99" xr:uid="{00000000-0005-0000-0000-00000E020000}"/>
    <cellStyle name="Title" xfId="1" builtinId="15" customBuiltin="1"/>
    <cellStyle name="Total" xfId="17" builtinId="25" customBuiltin="1"/>
    <cellStyle name="Total 2" xfId="100" xr:uid="{00000000-0005-0000-0000-000011020000}"/>
    <cellStyle name="Warning Text" xfId="14" builtinId="11" customBuiltin="1"/>
    <cellStyle name="Warning Text 2" xfId="101" xr:uid="{00000000-0005-0000-0000-000013020000}"/>
    <cellStyle name="Withdrawn/Do not chase" xfId="124" xr:uid="{00000000-0005-0000-0000-000014020000}"/>
  </cellStyles>
  <dxfs count="218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0F0B6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OCR\Process\08DelCandidateRes\MarkerMon\Stopped_Assessors\AberrantMarkersJan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OCR\Process\08DelCandidateRes\MarkerMon\Stopped_Assessors\PartialRemarksJan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raft%20Rot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OD/Service_Delivery/Assessment_Processing/RORs/2022/June/Panels/Entries/OCR%20Assessors%20for%20ROR_V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OCR\Exam_Series\AssessAgree_EL\ROR_Monitors\Current_Agreements\ROR_Monitor_Agreements_Master_Curren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Sheet"/>
      <sheetName val="StoppedMarkers"/>
      <sheetName val="EPSList"/>
      <sheetName val="QSMPanels"/>
      <sheetName val="All panels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Sheet"/>
      <sheetName val="PartialRemarksLog"/>
      <sheetName val="EPSList"/>
      <sheetName val="QSMPanels"/>
    </sheetNames>
    <sheetDataSet>
      <sheetData sheetId="0"/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 Schedule"/>
      <sheetName val="Supervisor Schedule"/>
      <sheetName val="Declines"/>
      <sheetName val="Daily Total"/>
      <sheetName val="Dail Register_Table"/>
      <sheetName val="Daily Register_Print"/>
      <sheetName val="Survey"/>
      <sheetName val="Agreements"/>
      <sheetName val="Weekends only_no dates given"/>
    </sheetNames>
    <sheetDataSet>
      <sheetData sheetId="0">
        <row r="1">
          <cell r="A1" t="str">
            <v>Cred</v>
          </cell>
          <cell r="B1" t="str">
            <v>GCSE</v>
          </cell>
          <cell r="C1" t="str">
            <v>GCE</v>
          </cell>
          <cell r="D1" t="str">
            <v>Subject</v>
          </cell>
          <cell r="E1" t="str">
            <v>Name</v>
          </cell>
          <cell r="F1" t="str">
            <v>Email Address</v>
          </cell>
          <cell r="G1" t="str">
            <v>Creditor</v>
          </cell>
          <cell r="H1" t="str">
            <v>Schedule Confirmed</v>
          </cell>
          <cell r="I1" t="str">
            <v>Agreement Sent?</v>
          </cell>
          <cell r="J1" t="str">
            <v>Date agreement accepted</v>
          </cell>
          <cell r="K1" t="str">
            <v>Training completed?</v>
          </cell>
          <cell r="L1" t="str">
            <v>Est Number needed per subject per day</v>
          </cell>
          <cell r="M1">
            <v>43696</v>
          </cell>
          <cell r="N1">
            <v>43697</v>
          </cell>
          <cell r="O1">
            <v>43698</v>
          </cell>
          <cell r="P1">
            <v>43699</v>
          </cell>
          <cell r="Q1">
            <v>43700</v>
          </cell>
          <cell r="R1">
            <v>43701</v>
          </cell>
          <cell r="S1">
            <v>43702</v>
          </cell>
          <cell r="T1">
            <v>43703</v>
          </cell>
          <cell r="U1">
            <v>43704</v>
          </cell>
          <cell r="V1">
            <v>43705</v>
          </cell>
          <cell r="W1">
            <v>43706</v>
          </cell>
          <cell r="X1">
            <v>43707</v>
          </cell>
          <cell r="Y1">
            <v>43708</v>
          </cell>
          <cell r="Z1">
            <v>43709</v>
          </cell>
          <cell r="AA1">
            <v>43710</v>
          </cell>
          <cell r="AB1">
            <v>43711</v>
          </cell>
          <cell r="AC1">
            <v>43712</v>
          </cell>
          <cell r="AD1">
            <v>43713</v>
          </cell>
          <cell r="AE1">
            <v>43714</v>
          </cell>
          <cell r="AF1">
            <v>43715</v>
          </cell>
          <cell r="AG1">
            <v>43716</v>
          </cell>
          <cell r="AH1">
            <v>43717</v>
          </cell>
          <cell r="AI1">
            <v>43718</v>
          </cell>
          <cell r="AJ1">
            <v>43719</v>
          </cell>
          <cell r="AK1">
            <v>43720</v>
          </cell>
          <cell r="AL1">
            <v>43721</v>
          </cell>
          <cell r="AM1">
            <v>43722</v>
          </cell>
          <cell r="AN1">
            <v>43723</v>
          </cell>
          <cell r="AO1">
            <v>43724</v>
          </cell>
          <cell r="AP1">
            <v>43725</v>
          </cell>
          <cell r="AQ1">
            <v>43726</v>
          </cell>
          <cell r="AR1">
            <v>43727</v>
          </cell>
          <cell r="AS1">
            <v>43728</v>
          </cell>
          <cell r="AT1">
            <v>43729</v>
          </cell>
          <cell r="AU1">
            <v>43730</v>
          </cell>
          <cell r="AV1">
            <v>43731</v>
          </cell>
          <cell r="AW1">
            <v>43732</v>
          </cell>
          <cell r="AX1">
            <v>43733</v>
          </cell>
          <cell r="AY1">
            <v>43734</v>
          </cell>
          <cell r="AZ1">
            <v>43735</v>
          </cell>
          <cell r="BA1">
            <v>43736</v>
          </cell>
          <cell r="BB1">
            <v>43737</v>
          </cell>
          <cell r="BC1">
            <v>43738</v>
          </cell>
          <cell r="BD1">
            <v>43739</v>
          </cell>
          <cell r="BE1">
            <v>43740</v>
          </cell>
          <cell r="BF1">
            <v>43741</v>
          </cell>
          <cell r="BG1">
            <v>43742</v>
          </cell>
          <cell r="BH1">
            <v>43743</v>
          </cell>
          <cell r="BI1">
            <v>43744</v>
          </cell>
          <cell r="BJ1">
            <v>43745</v>
          </cell>
          <cell r="BK1">
            <v>43746</v>
          </cell>
          <cell r="BL1">
            <v>43747</v>
          </cell>
          <cell r="BM1" t="str">
            <v>Additional comments</v>
          </cell>
        </row>
        <row r="2">
          <cell r="A2">
            <v>809454</v>
          </cell>
          <cell r="B2" t="str">
            <v xml:space="preserve">LTL, History </v>
          </cell>
          <cell r="C2" t="str">
            <v xml:space="preserve">LTL, History </v>
          </cell>
          <cell r="D2" t="str">
            <v xml:space="preserve">Latin: GCSE and GCE level
Classical Civilisation: GCSE or GCE level
Ancient History: GCSE or GCE level
Greek: GCSE only
</v>
          </cell>
          <cell r="E2" t="str">
            <v>Diane Birt</v>
          </cell>
          <cell r="F2" t="str">
            <v>DIANEBIRT79@GMAIL.COM</v>
          </cell>
          <cell r="G2">
            <v>809454</v>
          </cell>
          <cell r="H2" t="e">
            <v>#N/A</v>
          </cell>
          <cell r="I2" t="str">
            <v>Yes</v>
          </cell>
          <cell r="J2">
            <v>44721</v>
          </cell>
          <cell r="K2" t="e">
            <v>#N/A</v>
          </cell>
          <cell r="M2" t="str">
            <v>No</v>
          </cell>
          <cell r="N2" t="str">
            <v>No</v>
          </cell>
          <cell r="O2" t="str">
            <v>No</v>
          </cell>
          <cell r="P2" t="str">
            <v>No</v>
          </cell>
          <cell r="Q2" t="str">
            <v>No</v>
          </cell>
          <cell r="R2" t="str">
            <v>No</v>
          </cell>
          <cell r="S2" t="str">
            <v>No</v>
          </cell>
          <cell r="T2" t="str">
            <v>Yes</v>
          </cell>
          <cell r="U2" t="str">
            <v>Yes</v>
          </cell>
          <cell r="V2" t="str">
            <v>Yes</v>
          </cell>
          <cell r="W2" t="str">
            <v>Yes</v>
          </cell>
          <cell r="X2" t="str">
            <v>No</v>
          </cell>
          <cell r="Y2" t="str">
            <v>No</v>
          </cell>
          <cell r="Z2" t="str">
            <v>No</v>
          </cell>
          <cell r="AA2" t="str">
            <v>No</v>
          </cell>
          <cell r="AB2" t="str">
            <v>No</v>
          </cell>
          <cell r="AC2" t="str">
            <v>No</v>
          </cell>
          <cell r="AD2" t="str">
            <v>No</v>
          </cell>
          <cell r="AE2" t="str">
            <v>No</v>
          </cell>
          <cell r="AF2" t="str">
            <v>No</v>
          </cell>
          <cell r="AG2" t="str">
            <v>No</v>
          </cell>
          <cell r="AH2" t="str">
            <v>No</v>
          </cell>
          <cell r="AI2" t="str">
            <v>No</v>
          </cell>
          <cell r="AJ2" t="str">
            <v>No</v>
          </cell>
          <cell r="AK2" t="str">
            <v>No</v>
          </cell>
          <cell r="AL2" t="str">
            <v>No</v>
          </cell>
          <cell r="AM2" t="str">
            <v>No</v>
          </cell>
          <cell r="AN2" t="str">
            <v>No</v>
          </cell>
          <cell r="AO2" t="str">
            <v>No</v>
          </cell>
          <cell r="AP2" t="str">
            <v>No</v>
          </cell>
          <cell r="AQ2" t="str">
            <v>No</v>
          </cell>
          <cell r="AR2" t="str">
            <v>No</v>
          </cell>
          <cell r="AS2" t="str">
            <v>No</v>
          </cell>
          <cell r="AT2" t="str">
            <v>No</v>
          </cell>
          <cell r="AU2" t="str">
            <v>No</v>
          </cell>
          <cell r="AV2" t="str">
            <v>No</v>
          </cell>
          <cell r="AW2" t="str">
            <v>No</v>
          </cell>
          <cell r="AX2" t="str">
            <v>No</v>
          </cell>
          <cell r="AY2" t="str">
            <v>No</v>
          </cell>
          <cell r="AZ2" t="str">
            <v>No</v>
          </cell>
          <cell r="BA2" t="str">
            <v>No</v>
          </cell>
          <cell r="BB2" t="str">
            <v>No</v>
          </cell>
          <cell r="BC2" t="str">
            <v>No</v>
          </cell>
          <cell r="BD2" t="str">
            <v>No</v>
          </cell>
          <cell r="BE2" t="str">
            <v>No</v>
          </cell>
          <cell r="BF2" t="str">
            <v>No</v>
          </cell>
          <cell r="BG2" t="str">
            <v>No</v>
          </cell>
          <cell r="BH2" t="str">
            <v>No</v>
          </cell>
          <cell r="BI2" t="str">
            <v>No</v>
          </cell>
          <cell r="BJ2" t="str">
            <v>No</v>
          </cell>
          <cell r="BK2" t="str">
            <v>No</v>
          </cell>
          <cell r="BL2" t="str">
            <v>No</v>
          </cell>
          <cell r="BM2" t="str">
            <v>I am free a lot of the dates required in August, however, I would not want to work all of this time or every weekend. I am 2 1/2 hours from Cambridge, so I would be happy to do a number of days together if I was able to stay in Cambridge. Or work remotely from home. From September, I will only be able to work remotely in the evenings from 4pm.</v>
          </cell>
        </row>
        <row r="3">
          <cell r="A3">
            <v>73003</v>
          </cell>
          <cell r="B3" t="str">
            <v>English</v>
          </cell>
          <cell r="C3" t="str">
            <v>English</v>
          </cell>
          <cell r="D3" t="str">
            <v xml:space="preserve">English.  I have worked at A Level for the last decade or so.  I have worked on the GCSE specification before that.  I have privately tutored students for GCSE and A Level.  I was on the team that helped create the OCR Language and Literature specification, and I have written and reviewed OCR Language and Literature papers for many years.  I have an BA (first class), MPhil, PhD and an MA (high distinction in all modules - to be completed Summer 2022)  - all my degrees are in English Literature.  </v>
          </cell>
          <cell r="E3" t="str">
            <v>Juliet Harrison</v>
          </cell>
          <cell r="F3" t="str">
            <v>JULIETFHARRISON@BTINTERNET.COM</v>
          </cell>
          <cell r="G3">
            <v>73003</v>
          </cell>
          <cell r="H3" t="e">
            <v>#N/A</v>
          </cell>
          <cell r="I3" t="str">
            <v>Yes</v>
          </cell>
          <cell r="J3">
            <v>44708</v>
          </cell>
          <cell r="K3" t="e">
            <v>#N/A</v>
          </cell>
          <cell r="M3" t="str">
            <v>No</v>
          </cell>
          <cell r="N3" t="str">
            <v>Yes</v>
          </cell>
          <cell r="O3" t="str">
            <v>Yes</v>
          </cell>
          <cell r="P3" t="str">
            <v>Yes</v>
          </cell>
          <cell r="Q3" t="str">
            <v>Yes</v>
          </cell>
          <cell r="R3" t="str">
            <v>Yes</v>
          </cell>
          <cell r="S3" t="str">
            <v>No</v>
          </cell>
          <cell r="T3" t="str">
            <v>No</v>
          </cell>
          <cell r="U3" t="str">
            <v>No</v>
          </cell>
          <cell r="V3" t="str">
            <v>No</v>
          </cell>
          <cell r="W3" t="str">
            <v>No</v>
          </cell>
          <cell r="X3" t="str">
            <v>No</v>
          </cell>
          <cell r="Y3" t="str">
            <v>No</v>
          </cell>
          <cell r="Z3" t="str">
            <v>No</v>
          </cell>
          <cell r="AA3" t="str">
            <v>Yes</v>
          </cell>
          <cell r="AB3" t="str">
            <v>Yes</v>
          </cell>
          <cell r="AC3" t="str">
            <v>Yes</v>
          </cell>
          <cell r="AD3" t="str">
            <v>No</v>
          </cell>
          <cell r="AE3" t="str">
            <v>No</v>
          </cell>
          <cell r="AF3" t="str">
            <v>No</v>
          </cell>
          <cell r="AG3" t="str">
            <v>No</v>
          </cell>
          <cell r="AH3" t="str">
            <v>Yes</v>
          </cell>
          <cell r="AI3" t="str">
            <v>Yes</v>
          </cell>
          <cell r="AJ3" t="str">
            <v>Yes</v>
          </cell>
          <cell r="AK3" t="str">
            <v>No</v>
          </cell>
          <cell r="AL3" t="str">
            <v>No</v>
          </cell>
          <cell r="AM3" t="str">
            <v>No</v>
          </cell>
          <cell r="AN3" t="str">
            <v>No</v>
          </cell>
          <cell r="AO3" t="str">
            <v>No</v>
          </cell>
          <cell r="AP3" t="str">
            <v>No</v>
          </cell>
          <cell r="AQ3" t="str">
            <v>No</v>
          </cell>
          <cell r="AR3" t="str">
            <v>No</v>
          </cell>
          <cell r="AS3" t="str">
            <v>No</v>
          </cell>
          <cell r="AT3" t="str">
            <v>No</v>
          </cell>
          <cell r="AU3" t="str">
            <v>No</v>
          </cell>
          <cell r="AV3" t="str">
            <v>Yes</v>
          </cell>
          <cell r="AW3" t="str">
            <v>Yes</v>
          </cell>
          <cell r="AX3" t="str">
            <v>Yes</v>
          </cell>
          <cell r="AY3" t="str">
            <v>No</v>
          </cell>
          <cell r="AZ3" t="str">
            <v>No</v>
          </cell>
          <cell r="BA3" t="str">
            <v>No</v>
          </cell>
          <cell r="BB3" t="str">
            <v>No</v>
          </cell>
          <cell r="BC3" t="str">
            <v>Yes</v>
          </cell>
          <cell r="BD3" t="str">
            <v>Yes</v>
          </cell>
          <cell r="BE3" t="str">
            <v>Yes</v>
          </cell>
          <cell r="BF3" t="str">
            <v>No</v>
          </cell>
          <cell r="BG3" t="str">
            <v>No</v>
          </cell>
          <cell r="BH3" t="str">
            <v>No</v>
          </cell>
          <cell r="BI3" t="str">
            <v>No</v>
          </cell>
          <cell r="BJ3" t="str">
            <v>No</v>
          </cell>
          <cell r="BK3" t="str">
            <v>No</v>
          </cell>
          <cell r="BL3" t="str">
            <v>No</v>
          </cell>
          <cell r="BM3">
            <v>0</v>
          </cell>
        </row>
        <row r="4">
          <cell r="A4">
            <v>1363</v>
          </cell>
          <cell r="B4" t="str">
            <v>Biology, Maths, General Science</v>
          </cell>
          <cell r="C4" t="str">
            <v>Biology, Maths (Pure Maths &amp; Stats), General Science</v>
          </cell>
          <cell r="D4" t="str">
            <v xml:space="preserve">Biology GCSE &amp; GCE level
Mathematics GCSE level 
</v>
          </cell>
          <cell r="E4" t="str">
            <v>Andrew Smith</v>
          </cell>
          <cell r="F4" t="str">
            <v>BRYUM@BTINTERNET.COM</v>
          </cell>
          <cell r="G4">
            <v>1363</v>
          </cell>
          <cell r="H4" t="e">
            <v>#N/A</v>
          </cell>
          <cell r="I4" t="str">
            <v>Yes</v>
          </cell>
          <cell r="J4">
            <v>44707</v>
          </cell>
          <cell r="K4" t="e">
            <v>#N/A</v>
          </cell>
          <cell r="M4" t="str">
            <v>No</v>
          </cell>
          <cell r="N4" t="str">
            <v>Yes</v>
          </cell>
          <cell r="O4" t="str">
            <v>Yes</v>
          </cell>
          <cell r="P4" t="str">
            <v>Yes</v>
          </cell>
          <cell r="Q4" t="str">
            <v>Yes</v>
          </cell>
          <cell r="R4" t="str">
            <v>Yes</v>
          </cell>
          <cell r="S4" t="str">
            <v>No</v>
          </cell>
          <cell r="T4" t="str">
            <v>No</v>
          </cell>
          <cell r="U4" t="str">
            <v>No</v>
          </cell>
          <cell r="V4" t="str">
            <v>No</v>
          </cell>
          <cell r="W4" t="str">
            <v>No</v>
          </cell>
          <cell r="X4" t="str">
            <v>No</v>
          </cell>
          <cell r="Y4" t="str">
            <v>No</v>
          </cell>
          <cell r="Z4" t="str">
            <v>No</v>
          </cell>
          <cell r="AA4" t="str">
            <v>No</v>
          </cell>
          <cell r="AB4" t="str">
            <v>No</v>
          </cell>
          <cell r="AC4" t="str">
            <v>No</v>
          </cell>
          <cell r="AD4" t="str">
            <v>No</v>
          </cell>
          <cell r="AE4" t="str">
            <v>No</v>
          </cell>
          <cell r="AF4" t="str">
            <v>No</v>
          </cell>
          <cell r="AG4" t="str">
            <v>No</v>
          </cell>
          <cell r="AH4" t="str">
            <v>No</v>
          </cell>
          <cell r="AI4" t="str">
            <v>No</v>
          </cell>
          <cell r="AJ4" t="str">
            <v>No</v>
          </cell>
          <cell r="AK4" t="str">
            <v>No</v>
          </cell>
          <cell r="AL4" t="str">
            <v>No</v>
          </cell>
          <cell r="AM4" t="str">
            <v>No</v>
          </cell>
          <cell r="AN4" t="str">
            <v>No</v>
          </cell>
          <cell r="AO4" t="str">
            <v>Yes</v>
          </cell>
          <cell r="AP4" t="str">
            <v>Yes</v>
          </cell>
          <cell r="AQ4" t="str">
            <v>AM PM</v>
          </cell>
          <cell r="AR4" t="str">
            <v>No</v>
          </cell>
          <cell r="AS4" t="str">
            <v>No</v>
          </cell>
          <cell r="AT4" t="str">
            <v>No</v>
          </cell>
          <cell r="AU4" t="str">
            <v>No</v>
          </cell>
          <cell r="AV4" t="str">
            <v>No</v>
          </cell>
          <cell r="AW4" t="str">
            <v>No</v>
          </cell>
          <cell r="AX4" t="str">
            <v>No</v>
          </cell>
          <cell r="AY4" t="str">
            <v>No</v>
          </cell>
          <cell r="AZ4" t="str">
            <v>No</v>
          </cell>
          <cell r="BA4" t="str">
            <v>No</v>
          </cell>
          <cell r="BB4" t="str">
            <v>No</v>
          </cell>
          <cell r="BC4" t="str">
            <v>Yes</v>
          </cell>
          <cell r="BD4" t="str">
            <v>Yes</v>
          </cell>
          <cell r="BE4" t="str">
            <v>AM PM</v>
          </cell>
          <cell r="BF4" t="str">
            <v>No</v>
          </cell>
          <cell r="BG4" t="str">
            <v>No</v>
          </cell>
          <cell r="BH4" t="str">
            <v>No</v>
          </cell>
          <cell r="BI4" t="str">
            <v>No</v>
          </cell>
          <cell r="BJ4" t="str">
            <v>No</v>
          </cell>
          <cell r="BK4" t="str">
            <v>No</v>
          </cell>
          <cell r="BL4" t="str">
            <v>No</v>
          </cell>
          <cell r="BM4" t="str">
            <v>wed 24/ 8 am only,  sun 4/9 am only, sun 18/9 am only, sun 2/10 am only</v>
          </cell>
        </row>
        <row r="5">
          <cell r="A5">
            <v>40545</v>
          </cell>
          <cell r="B5" t="str">
            <v>RE</v>
          </cell>
          <cell r="C5" t="str">
            <v>RE</v>
          </cell>
          <cell r="D5" t="str">
            <v>GCSE RE 
A level Philosophy / Ethics</v>
          </cell>
          <cell r="E5" t="str">
            <v>Andrew Hall</v>
          </cell>
          <cell r="F5" t="str">
            <v>ANDREW__HALL_@HOTMAIL.COM</v>
          </cell>
          <cell r="G5">
            <v>40545</v>
          </cell>
          <cell r="H5" t="e">
            <v>#N/A</v>
          </cell>
          <cell r="I5" t="str">
            <v>Yes</v>
          </cell>
          <cell r="J5">
            <v>44706</v>
          </cell>
          <cell r="K5" t="e">
            <v>#N/A</v>
          </cell>
          <cell r="M5" t="str">
            <v>Yes</v>
          </cell>
          <cell r="N5" t="str">
            <v>Yes</v>
          </cell>
          <cell r="O5" t="str">
            <v>Yes</v>
          </cell>
          <cell r="P5" t="str">
            <v>Yes</v>
          </cell>
          <cell r="Q5" t="str">
            <v>Yes</v>
          </cell>
          <cell r="R5" t="str">
            <v>Yes</v>
          </cell>
          <cell r="S5" t="str">
            <v>No</v>
          </cell>
          <cell r="T5" t="str">
            <v>No</v>
          </cell>
          <cell r="U5" t="str">
            <v>No</v>
          </cell>
          <cell r="V5" t="str">
            <v>No</v>
          </cell>
          <cell r="W5" t="str">
            <v>No</v>
          </cell>
          <cell r="X5" t="str">
            <v>No</v>
          </cell>
          <cell r="Y5" t="str">
            <v>No</v>
          </cell>
          <cell r="Z5" t="str">
            <v>No</v>
          </cell>
          <cell r="AA5" t="str">
            <v>No</v>
          </cell>
          <cell r="AB5" t="str">
            <v>Yes</v>
          </cell>
          <cell r="AC5" t="str">
            <v>Yes</v>
          </cell>
          <cell r="AD5" t="str">
            <v>Yes</v>
          </cell>
          <cell r="AE5" t="str">
            <v>Yes</v>
          </cell>
          <cell r="AF5" t="str">
            <v>Yes</v>
          </cell>
          <cell r="AG5" t="str">
            <v>No</v>
          </cell>
          <cell r="AH5" t="str">
            <v>No</v>
          </cell>
          <cell r="AI5" t="str">
            <v>No</v>
          </cell>
          <cell r="AJ5" t="str">
            <v>No</v>
          </cell>
          <cell r="AK5" t="str">
            <v>Yes</v>
          </cell>
          <cell r="AL5" t="str">
            <v>Yes</v>
          </cell>
          <cell r="AM5" t="str">
            <v>Yes</v>
          </cell>
          <cell r="AN5" t="str">
            <v>No</v>
          </cell>
          <cell r="AO5" t="str">
            <v>No</v>
          </cell>
          <cell r="AP5" t="str">
            <v>Yes</v>
          </cell>
          <cell r="AQ5" t="str">
            <v>Yes</v>
          </cell>
          <cell r="AR5" t="str">
            <v>Yes</v>
          </cell>
          <cell r="AS5" t="str">
            <v>Yes</v>
          </cell>
          <cell r="AT5" t="str">
            <v>Yes</v>
          </cell>
          <cell r="AU5" t="str">
            <v>No</v>
          </cell>
          <cell r="AV5" t="str">
            <v>No</v>
          </cell>
          <cell r="AW5" t="str">
            <v>Yes</v>
          </cell>
          <cell r="AX5" t="str">
            <v>Yes</v>
          </cell>
          <cell r="AY5" t="str">
            <v>Yes</v>
          </cell>
          <cell r="AZ5" t="str">
            <v>Yes</v>
          </cell>
          <cell r="BA5" t="str">
            <v>Yes</v>
          </cell>
          <cell r="BB5" t="str">
            <v>No</v>
          </cell>
          <cell r="BC5" t="str">
            <v>No</v>
          </cell>
          <cell r="BD5" t="str">
            <v>Yes</v>
          </cell>
          <cell r="BE5" t="str">
            <v>Yes</v>
          </cell>
          <cell r="BF5" t="str">
            <v>Yes</v>
          </cell>
          <cell r="BG5" t="str">
            <v>Yes</v>
          </cell>
          <cell r="BH5" t="str">
            <v>Yes</v>
          </cell>
          <cell r="BI5" t="str">
            <v>Yes</v>
          </cell>
          <cell r="BJ5" t="str">
            <v>Yes</v>
          </cell>
          <cell r="BK5" t="str">
            <v>Yes</v>
          </cell>
          <cell r="BL5" t="str">
            <v>Yes</v>
          </cell>
          <cell r="BM5">
            <v>0</v>
          </cell>
        </row>
        <row r="6">
          <cell r="A6">
            <v>745375</v>
          </cell>
          <cell r="B6" t="str">
            <v>RE</v>
          </cell>
          <cell r="C6" t="str">
            <v>RE</v>
          </cell>
          <cell r="D6" t="str">
            <v>Religious Studies GCSE (Examiner and B.Ed Degree)
Religious Studies GCE (Examiner and B.Ed Degree)</v>
          </cell>
          <cell r="E6" t="str">
            <v>Lynne Callaghan</v>
          </cell>
          <cell r="F6" t="str">
            <v>LHCALLAGHAN@HOTMAIL.CO.UK</v>
          </cell>
          <cell r="G6">
            <v>745375</v>
          </cell>
          <cell r="H6" t="e">
            <v>#N/A</v>
          </cell>
          <cell r="I6" t="str">
            <v>Yes</v>
          </cell>
          <cell r="J6">
            <v>44707</v>
          </cell>
          <cell r="K6" t="e">
            <v>#N/A</v>
          </cell>
          <cell r="M6" t="str">
            <v>Yes</v>
          </cell>
          <cell r="N6" t="str">
            <v>Yes</v>
          </cell>
          <cell r="O6" t="str">
            <v>Yes</v>
          </cell>
          <cell r="P6" t="str">
            <v>Yes</v>
          </cell>
          <cell r="Q6" t="str">
            <v>Yes</v>
          </cell>
          <cell r="R6" t="str">
            <v>Yes</v>
          </cell>
          <cell r="S6" t="str">
            <v>Yes</v>
          </cell>
          <cell r="T6" t="str">
            <v>Yes</v>
          </cell>
          <cell r="U6" t="str">
            <v>Yes</v>
          </cell>
          <cell r="V6" t="str">
            <v>Yes</v>
          </cell>
          <cell r="W6" t="str">
            <v>Yes</v>
          </cell>
          <cell r="X6" t="str">
            <v>Yes</v>
          </cell>
          <cell r="Y6" t="str">
            <v>Yes</v>
          </cell>
          <cell r="Z6" t="str">
            <v>Yes</v>
          </cell>
          <cell r="AA6" t="str">
            <v>Yes</v>
          </cell>
          <cell r="AB6" t="str">
            <v>Yes</v>
          </cell>
          <cell r="AC6" t="str">
            <v>Yes</v>
          </cell>
          <cell r="AD6" t="str">
            <v>Yes</v>
          </cell>
          <cell r="AE6" t="str">
            <v>Yes</v>
          </cell>
          <cell r="AF6" t="str">
            <v>Yes</v>
          </cell>
          <cell r="AG6" t="str">
            <v>Yes</v>
          </cell>
          <cell r="AH6" t="str">
            <v>Yes</v>
          </cell>
          <cell r="AI6" t="str">
            <v>No</v>
          </cell>
          <cell r="AJ6" t="str">
            <v>No</v>
          </cell>
          <cell r="AK6" t="str">
            <v>Yes</v>
          </cell>
          <cell r="AL6" t="str">
            <v>Yes</v>
          </cell>
          <cell r="AM6" t="str">
            <v>Yes</v>
          </cell>
          <cell r="AN6" t="str">
            <v>Yes</v>
          </cell>
          <cell r="AO6" t="str">
            <v>Yes</v>
          </cell>
          <cell r="AP6" t="str">
            <v>Yes</v>
          </cell>
          <cell r="AQ6" t="str">
            <v>Yes</v>
          </cell>
          <cell r="AR6" t="str">
            <v>Yes</v>
          </cell>
          <cell r="AS6" t="str">
            <v>Yes</v>
          </cell>
          <cell r="AT6" t="str">
            <v>Yes</v>
          </cell>
          <cell r="AU6" t="str">
            <v>Yes</v>
          </cell>
          <cell r="AV6" t="str">
            <v>Yes</v>
          </cell>
          <cell r="AW6" t="str">
            <v>Yes</v>
          </cell>
          <cell r="AX6" t="str">
            <v>Yes</v>
          </cell>
          <cell r="AY6" t="str">
            <v>Yes</v>
          </cell>
          <cell r="AZ6" t="str">
            <v>Yes</v>
          </cell>
          <cell r="BA6" t="str">
            <v>Yes</v>
          </cell>
          <cell r="BB6" t="str">
            <v>Yes</v>
          </cell>
          <cell r="BC6" t="str">
            <v>Yes</v>
          </cell>
          <cell r="BD6" t="str">
            <v>Yes</v>
          </cell>
          <cell r="BE6" t="str">
            <v>Yes</v>
          </cell>
          <cell r="BF6" t="str">
            <v>Yes</v>
          </cell>
          <cell r="BG6" t="str">
            <v>Yes</v>
          </cell>
          <cell r="BH6" t="str">
            <v>Yes</v>
          </cell>
          <cell r="BI6" t="str">
            <v>Yes</v>
          </cell>
          <cell r="BJ6" t="str">
            <v>Yes</v>
          </cell>
          <cell r="BK6" t="str">
            <v>Yes</v>
          </cell>
          <cell r="BL6" t="str">
            <v>Yes</v>
          </cell>
          <cell r="BM6" t="str">
            <v>N/A</v>
          </cell>
        </row>
        <row r="7">
          <cell r="A7">
            <v>953814</v>
          </cell>
          <cell r="B7" t="str">
            <v>ICT</v>
          </cell>
          <cell r="C7" t="str">
            <v>ICT</v>
          </cell>
          <cell r="D7" t="str">
            <v>Cambridge Technicals in IT Level 2 and 3, and GCSE Computer Science</v>
          </cell>
          <cell r="E7" t="str">
            <v>Melanie Pendergast</v>
          </cell>
          <cell r="F7" t="str">
            <v>MELANIE.PENDERGAST@HOTMAIL.CO.UK</v>
          </cell>
          <cell r="G7">
            <v>953814</v>
          </cell>
          <cell r="H7" t="e">
            <v>#N/A</v>
          </cell>
          <cell r="I7" t="str">
            <v>Yes</v>
          </cell>
          <cell r="J7">
            <v>44706</v>
          </cell>
          <cell r="K7" t="e">
            <v>#N/A</v>
          </cell>
          <cell r="M7" t="str">
            <v>No</v>
          </cell>
          <cell r="N7" t="str">
            <v>No</v>
          </cell>
          <cell r="O7" t="str">
            <v>No</v>
          </cell>
          <cell r="P7" t="str">
            <v>Yes</v>
          </cell>
          <cell r="Q7" t="str">
            <v>Yes</v>
          </cell>
          <cell r="R7" t="str">
            <v>Yes</v>
          </cell>
          <cell r="S7" t="str">
            <v>Yes</v>
          </cell>
          <cell r="T7" t="str">
            <v>Yes</v>
          </cell>
          <cell r="U7" t="str">
            <v>Yes</v>
          </cell>
          <cell r="V7" t="str">
            <v>No</v>
          </cell>
          <cell r="W7" t="str">
            <v>No</v>
          </cell>
          <cell r="X7" t="str">
            <v>Yes</v>
          </cell>
          <cell r="Y7" t="str">
            <v>Yes</v>
          </cell>
          <cell r="Z7" t="str">
            <v>Yes</v>
          </cell>
          <cell r="AA7" t="str">
            <v>Yes</v>
          </cell>
          <cell r="AB7" t="str">
            <v>Yes</v>
          </cell>
          <cell r="AC7" t="str">
            <v>No</v>
          </cell>
          <cell r="AD7" t="str">
            <v>No</v>
          </cell>
          <cell r="AE7" t="str">
            <v>No</v>
          </cell>
          <cell r="AF7" t="str">
            <v>No</v>
          </cell>
          <cell r="AG7" t="str">
            <v>No</v>
          </cell>
          <cell r="AH7" t="str">
            <v>No</v>
          </cell>
          <cell r="AI7" t="str">
            <v>No</v>
          </cell>
          <cell r="AJ7" t="str">
            <v>No</v>
          </cell>
          <cell r="AK7" t="str">
            <v>Yes</v>
          </cell>
          <cell r="AL7" t="str">
            <v>Yes</v>
          </cell>
          <cell r="AM7" t="str">
            <v>Yes</v>
          </cell>
          <cell r="AN7" t="str">
            <v>Yes</v>
          </cell>
          <cell r="AO7" t="str">
            <v>Yes</v>
          </cell>
          <cell r="AP7" t="str">
            <v>No</v>
          </cell>
          <cell r="AQ7" t="str">
            <v>No</v>
          </cell>
          <cell r="AR7" t="str">
            <v>No</v>
          </cell>
          <cell r="AS7" t="str">
            <v>No</v>
          </cell>
          <cell r="AT7" t="str">
            <v>No</v>
          </cell>
          <cell r="AU7" t="str">
            <v>No</v>
          </cell>
          <cell r="AV7" t="str">
            <v>No</v>
          </cell>
          <cell r="AW7" t="str">
            <v>No</v>
          </cell>
          <cell r="AX7" t="str">
            <v>No</v>
          </cell>
          <cell r="AY7" t="str">
            <v>Yes</v>
          </cell>
          <cell r="AZ7" t="str">
            <v>Yes</v>
          </cell>
          <cell r="BA7" t="str">
            <v>Yes</v>
          </cell>
          <cell r="BB7" t="str">
            <v>Yes</v>
          </cell>
          <cell r="BC7" t="str">
            <v>No</v>
          </cell>
          <cell r="BD7" t="str">
            <v>No</v>
          </cell>
          <cell r="BE7" t="str">
            <v>No</v>
          </cell>
          <cell r="BF7" t="str">
            <v>Yes</v>
          </cell>
          <cell r="BG7" t="str">
            <v>Yes</v>
          </cell>
          <cell r="BH7" t="str">
            <v>Yes</v>
          </cell>
          <cell r="BI7" t="str">
            <v>Yes</v>
          </cell>
          <cell r="BJ7" t="str">
            <v>Yes</v>
          </cell>
          <cell r="BK7" t="str">
            <v>No</v>
          </cell>
          <cell r="BL7" t="str">
            <v>No</v>
          </cell>
          <cell r="BM7">
            <v>0</v>
          </cell>
        </row>
        <row r="8">
          <cell r="A8">
            <v>56801</v>
          </cell>
          <cell r="B8" t="str">
            <v>History</v>
          </cell>
          <cell r="C8" t="str">
            <v>History</v>
          </cell>
          <cell r="D8" t="str">
            <v xml:space="preserve">GCSE History </v>
          </cell>
          <cell r="E8" t="str">
            <v>Clare Holland</v>
          </cell>
          <cell r="F8" t="str">
            <v>CLARE.D.HOLLAND@TALK21.COM</v>
          </cell>
          <cell r="G8">
            <v>56801</v>
          </cell>
          <cell r="H8" t="e">
            <v>#N/A</v>
          </cell>
          <cell r="I8" t="str">
            <v>Yes</v>
          </cell>
          <cell r="J8">
            <v>44707</v>
          </cell>
          <cell r="K8" t="e">
            <v>#N/A</v>
          </cell>
          <cell r="M8" t="str">
            <v>No</v>
          </cell>
          <cell r="N8" t="str">
            <v>No</v>
          </cell>
          <cell r="O8" t="str">
            <v>No</v>
          </cell>
          <cell r="P8" t="str">
            <v>Yes</v>
          </cell>
          <cell r="Q8" t="str">
            <v>Yes</v>
          </cell>
          <cell r="R8" t="str">
            <v>No</v>
          </cell>
          <cell r="S8" t="str">
            <v>No</v>
          </cell>
          <cell r="T8" t="str">
            <v>No</v>
          </cell>
          <cell r="U8" t="str">
            <v>No</v>
          </cell>
          <cell r="V8" t="str">
            <v>Yes</v>
          </cell>
          <cell r="W8" t="str">
            <v>Yes</v>
          </cell>
          <cell r="X8" t="str">
            <v>No</v>
          </cell>
          <cell r="Y8" t="str">
            <v>No</v>
          </cell>
          <cell r="Z8" t="str">
            <v>No</v>
          </cell>
          <cell r="AA8" t="str">
            <v>No</v>
          </cell>
          <cell r="AB8" t="str">
            <v>Yes</v>
          </cell>
          <cell r="AC8" t="str">
            <v>No</v>
          </cell>
          <cell r="AD8" t="str">
            <v>No</v>
          </cell>
          <cell r="AE8" t="str">
            <v>No</v>
          </cell>
          <cell r="AF8" t="str">
            <v>No</v>
          </cell>
          <cell r="AG8" t="str">
            <v>No</v>
          </cell>
          <cell r="AH8" t="str">
            <v>No</v>
          </cell>
          <cell r="AI8" t="str">
            <v>No</v>
          </cell>
          <cell r="AJ8" t="str">
            <v>Yes</v>
          </cell>
          <cell r="AK8" t="str">
            <v>No</v>
          </cell>
          <cell r="AL8" t="str">
            <v>No</v>
          </cell>
          <cell r="AM8" t="str">
            <v>No</v>
          </cell>
          <cell r="AN8" t="str">
            <v>No</v>
          </cell>
          <cell r="AO8" t="str">
            <v>No</v>
          </cell>
          <cell r="AP8" t="str">
            <v>Yes</v>
          </cell>
          <cell r="AQ8" t="str">
            <v>No</v>
          </cell>
          <cell r="AR8" t="str">
            <v>No</v>
          </cell>
          <cell r="AS8" t="str">
            <v>No</v>
          </cell>
          <cell r="AT8" t="str">
            <v>No</v>
          </cell>
          <cell r="AU8" t="str">
            <v>No</v>
          </cell>
          <cell r="AV8" t="str">
            <v>No</v>
          </cell>
          <cell r="AW8" t="str">
            <v>Yes</v>
          </cell>
          <cell r="AX8" t="str">
            <v>No</v>
          </cell>
          <cell r="AY8" t="str">
            <v>No</v>
          </cell>
          <cell r="AZ8" t="str">
            <v>No</v>
          </cell>
          <cell r="BA8" t="str">
            <v>No</v>
          </cell>
          <cell r="BB8" t="str">
            <v>No</v>
          </cell>
          <cell r="BC8" t="str">
            <v>No</v>
          </cell>
          <cell r="BD8" t="str">
            <v>Yes</v>
          </cell>
          <cell r="BE8" t="str">
            <v>Yes</v>
          </cell>
          <cell r="BF8" t="str">
            <v>No</v>
          </cell>
          <cell r="BG8" t="str">
            <v>No</v>
          </cell>
          <cell r="BH8" t="str">
            <v>No</v>
          </cell>
          <cell r="BI8" t="str">
            <v>No</v>
          </cell>
          <cell r="BJ8" t="str">
            <v>No</v>
          </cell>
          <cell r="BK8" t="str">
            <v>Yes</v>
          </cell>
          <cell r="BL8" t="str">
            <v>Yes</v>
          </cell>
          <cell r="BM8">
            <v>0</v>
          </cell>
        </row>
        <row r="9">
          <cell r="A9">
            <v>84285</v>
          </cell>
          <cell r="B9" t="str">
            <v>Maths (also Further)</v>
          </cell>
          <cell r="C9" t="str">
            <v>Maths (also Further)</v>
          </cell>
          <cell r="D9" t="str">
            <v>Mathematics and Further Mathematics GCSE and GCE</v>
          </cell>
          <cell r="E9" t="str">
            <v>John Dales</v>
          </cell>
          <cell r="F9" t="str">
            <v>SPIRALMATHS@GMX.COM</v>
          </cell>
          <cell r="G9">
            <v>84285</v>
          </cell>
          <cell r="H9" t="e">
            <v>#N/A</v>
          </cell>
          <cell r="I9" t="str">
            <v>Yes</v>
          </cell>
          <cell r="J9">
            <v>44707</v>
          </cell>
          <cell r="K9" t="e">
            <v>#N/A</v>
          </cell>
          <cell r="M9" t="str">
            <v>Yes</v>
          </cell>
          <cell r="N9" t="str">
            <v>Yes</v>
          </cell>
          <cell r="O9" t="str">
            <v>Yes</v>
          </cell>
          <cell r="P9" t="str">
            <v>Yes</v>
          </cell>
          <cell r="Q9" t="str">
            <v>Yes</v>
          </cell>
          <cell r="R9" t="str">
            <v>Yes</v>
          </cell>
          <cell r="S9" t="str">
            <v>Yes</v>
          </cell>
          <cell r="T9" t="str">
            <v>Yes</v>
          </cell>
          <cell r="U9" t="str">
            <v>Yes</v>
          </cell>
          <cell r="V9" t="str">
            <v>Yes</v>
          </cell>
          <cell r="W9" t="str">
            <v>Yes</v>
          </cell>
          <cell r="X9" t="str">
            <v>Yes</v>
          </cell>
          <cell r="Y9" t="str">
            <v>Yes</v>
          </cell>
          <cell r="Z9" t="str">
            <v>No</v>
          </cell>
          <cell r="AA9" t="str">
            <v>No</v>
          </cell>
          <cell r="AB9" t="str">
            <v>No</v>
          </cell>
          <cell r="AC9" t="str">
            <v>No</v>
          </cell>
          <cell r="AD9" t="str">
            <v>No</v>
          </cell>
          <cell r="AE9" t="str">
            <v>No</v>
          </cell>
          <cell r="AF9" t="str">
            <v>No</v>
          </cell>
          <cell r="AG9" t="str">
            <v>Yes</v>
          </cell>
          <cell r="AH9" t="str">
            <v>Yes</v>
          </cell>
          <cell r="AI9" t="str">
            <v>Yes</v>
          </cell>
          <cell r="AJ9" t="str">
            <v>Yes</v>
          </cell>
          <cell r="AK9" t="str">
            <v>Yes</v>
          </cell>
          <cell r="AL9" t="str">
            <v>Yes</v>
          </cell>
          <cell r="AM9" t="str">
            <v>Yes</v>
          </cell>
          <cell r="AN9" t="str">
            <v>Yes</v>
          </cell>
          <cell r="AO9" t="str">
            <v>Yes</v>
          </cell>
          <cell r="AP9" t="str">
            <v>Yes</v>
          </cell>
          <cell r="AQ9" t="str">
            <v>Yes</v>
          </cell>
          <cell r="AR9" t="str">
            <v>Yes</v>
          </cell>
          <cell r="AS9" t="str">
            <v>Yes</v>
          </cell>
          <cell r="AT9" t="str">
            <v>Yes</v>
          </cell>
          <cell r="AU9" t="str">
            <v>Yes</v>
          </cell>
          <cell r="AV9" t="str">
            <v>Yes</v>
          </cell>
          <cell r="AW9" t="str">
            <v>Yes</v>
          </cell>
          <cell r="AX9" t="str">
            <v>Yes</v>
          </cell>
          <cell r="AY9" t="str">
            <v>Yes</v>
          </cell>
          <cell r="AZ9" t="str">
            <v>Yes</v>
          </cell>
          <cell r="BA9" t="str">
            <v>Yes</v>
          </cell>
          <cell r="BB9" t="str">
            <v>Yes</v>
          </cell>
          <cell r="BC9" t="str">
            <v>Yes</v>
          </cell>
          <cell r="BD9" t="str">
            <v>No</v>
          </cell>
          <cell r="BE9" t="str">
            <v>No</v>
          </cell>
          <cell r="BF9" t="str">
            <v>No</v>
          </cell>
          <cell r="BG9" t="str">
            <v>No</v>
          </cell>
          <cell r="BH9" t="str">
            <v>No</v>
          </cell>
          <cell r="BI9" t="str">
            <v>No</v>
          </cell>
          <cell r="BJ9" t="str">
            <v>No</v>
          </cell>
          <cell r="BK9" t="str">
            <v>No</v>
          </cell>
          <cell r="BL9" t="str">
            <v>No</v>
          </cell>
          <cell r="BM9">
            <v>0</v>
          </cell>
        </row>
        <row r="10">
          <cell r="A10">
            <v>83965</v>
          </cell>
          <cell r="C10" t="str">
            <v>Law</v>
          </cell>
          <cell r="D10" t="str">
            <v>GCE Law, GCE Critical Thinking</v>
          </cell>
          <cell r="E10" t="str">
            <v>Conrad Bank</v>
          </cell>
          <cell r="F10" t="str">
            <v>CONRADBANK@GMAIL.COM</v>
          </cell>
          <cell r="G10">
            <v>83965</v>
          </cell>
          <cell r="H10" t="e">
            <v>#N/A</v>
          </cell>
          <cell r="I10" t="str">
            <v>Yes</v>
          </cell>
          <cell r="J10">
            <v>44707</v>
          </cell>
          <cell r="K10" t="e">
            <v>#N/A</v>
          </cell>
          <cell r="M10" t="str">
            <v>Yes</v>
          </cell>
          <cell r="N10" t="str">
            <v>No</v>
          </cell>
          <cell r="O10" t="str">
            <v>No</v>
          </cell>
          <cell r="P10" t="str">
            <v>Yes</v>
          </cell>
          <cell r="Q10" t="str">
            <v>Yes</v>
          </cell>
          <cell r="R10" t="str">
            <v>Yes</v>
          </cell>
          <cell r="S10" t="str">
            <v>Yes</v>
          </cell>
          <cell r="T10" t="str">
            <v>No</v>
          </cell>
          <cell r="U10" t="str">
            <v>No</v>
          </cell>
          <cell r="V10" t="str">
            <v>No</v>
          </cell>
          <cell r="W10" t="str">
            <v>Yes</v>
          </cell>
          <cell r="X10" t="str">
            <v>Yes</v>
          </cell>
          <cell r="Y10" t="str">
            <v>Yes</v>
          </cell>
          <cell r="Z10" t="str">
            <v>Yes</v>
          </cell>
          <cell r="AA10" t="str">
            <v>Yes</v>
          </cell>
          <cell r="AB10" t="str">
            <v>Yes</v>
          </cell>
          <cell r="AC10" t="str">
            <v>Yes</v>
          </cell>
          <cell r="AD10" t="str">
            <v>Yes</v>
          </cell>
          <cell r="AE10" t="str">
            <v>Yes</v>
          </cell>
          <cell r="AF10" t="str">
            <v>No</v>
          </cell>
          <cell r="AG10" t="str">
            <v>No</v>
          </cell>
          <cell r="AH10" t="str">
            <v>Yes</v>
          </cell>
          <cell r="AI10" t="str">
            <v>Yes</v>
          </cell>
          <cell r="AJ10" t="str">
            <v>Yes</v>
          </cell>
          <cell r="AK10" t="str">
            <v>Yes</v>
          </cell>
          <cell r="AL10" t="str">
            <v>Yes</v>
          </cell>
          <cell r="AM10" t="str">
            <v>Yes</v>
          </cell>
          <cell r="AN10" t="str">
            <v>Yes</v>
          </cell>
          <cell r="AO10" t="str">
            <v>Yes</v>
          </cell>
          <cell r="AP10" t="str">
            <v>Yes</v>
          </cell>
          <cell r="AQ10" t="str">
            <v>Yes</v>
          </cell>
          <cell r="AR10" t="str">
            <v>Yes</v>
          </cell>
          <cell r="AS10" t="str">
            <v>Yes</v>
          </cell>
          <cell r="AT10" t="str">
            <v>Yes</v>
          </cell>
          <cell r="AU10" t="str">
            <v>Yes</v>
          </cell>
          <cell r="AV10" t="str">
            <v>Yes</v>
          </cell>
          <cell r="AW10" t="str">
            <v>Yes</v>
          </cell>
          <cell r="AX10" t="str">
            <v>Yes</v>
          </cell>
          <cell r="AY10" t="str">
            <v>Yes</v>
          </cell>
          <cell r="AZ10" t="str">
            <v>Yes</v>
          </cell>
          <cell r="BA10" t="str">
            <v>Yes</v>
          </cell>
          <cell r="BB10" t="str">
            <v>Yes</v>
          </cell>
          <cell r="BC10" t="str">
            <v>Yes</v>
          </cell>
          <cell r="BD10" t="str">
            <v>Yes</v>
          </cell>
          <cell r="BE10" t="str">
            <v>Yes</v>
          </cell>
          <cell r="BF10" t="str">
            <v>Yes</v>
          </cell>
          <cell r="BG10" t="str">
            <v>Yes</v>
          </cell>
          <cell r="BH10" t="str">
            <v>Yes</v>
          </cell>
          <cell r="BI10" t="str">
            <v>Yes</v>
          </cell>
          <cell r="BJ10" t="str">
            <v>Yes</v>
          </cell>
          <cell r="BK10" t="str">
            <v>Yes</v>
          </cell>
          <cell r="BL10" t="str">
            <v>Yes</v>
          </cell>
          <cell r="BM10">
            <v>0</v>
          </cell>
        </row>
        <row r="11">
          <cell r="A11">
            <v>956612</v>
          </cell>
          <cell r="B11" t="str">
            <v>Maths</v>
          </cell>
          <cell r="C11" t="str">
            <v>Maths</v>
          </cell>
          <cell r="D11" t="str">
            <v>Mathematics GCE and GCSE</v>
          </cell>
          <cell r="E11" t="str">
            <v>Lesley Mcneillie</v>
          </cell>
          <cell r="F11" t="str">
            <v>MCNEILLIE@BTINTERNET.COM</v>
          </cell>
          <cell r="G11">
            <v>956612</v>
          </cell>
          <cell r="H11" t="e">
            <v>#N/A</v>
          </cell>
          <cell r="I11" t="str">
            <v>Yes</v>
          </cell>
          <cell r="J11">
            <v>44711</v>
          </cell>
          <cell r="K11" t="e">
            <v>#N/A</v>
          </cell>
          <cell r="M11" t="str">
            <v>No</v>
          </cell>
          <cell r="N11" t="str">
            <v>No</v>
          </cell>
          <cell r="O11" t="str">
            <v>No</v>
          </cell>
          <cell r="P11" t="str">
            <v>No</v>
          </cell>
          <cell r="Q11" t="str">
            <v>No</v>
          </cell>
          <cell r="R11" t="str">
            <v>No</v>
          </cell>
          <cell r="S11" t="str">
            <v>No</v>
          </cell>
          <cell r="T11" t="str">
            <v>No</v>
          </cell>
          <cell r="U11" t="str">
            <v>No</v>
          </cell>
          <cell r="V11" t="str">
            <v>No</v>
          </cell>
          <cell r="W11" t="str">
            <v>Yes</v>
          </cell>
          <cell r="X11" t="str">
            <v>Yes</v>
          </cell>
          <cell r="Y11" t="str">
            <v>Yes</v>
          </cell>
          <cell r="Z11" t="str">
            <v>Yes</v>
          </cell>
          <cell r="AA11" t="str">
            <v>Yes</v>
          </cell>
          <cell r="AB11" t="str">
            <v>Yes</v>
          </cell>
          <cell r="AC11" t="str">
            <v>Yes</v>
          </cell>
          <cell r="AD11" t="str">
            <v>Yes</v>
          </cell>
          <cell r="AE11" t="str">
            <v>Yes</v>
          </cell>
          <cell r="AF11" t="str">
            <v>Yes</v>
          </cell>
          <cell r="AG11" t="str">
            <v>Yes</v>
          </cell>
          <cell r="AH11" t="str">
            <v>Yes</v>
          </cell>
          <cell r="AI11" t="str">
            <v>Yes</v>
          </cell>
          <cell r="AJ11" t="str">
            <v>Yes</v>
          </cell>
          <cell r="AK11" t="str">
            <v>Yes</v>
          </cell>
          <cell r="AL11" t="str">
            <v>Yes</v>
          </cell>
          <cell r="AM11" t="str">
            <v>Yes</v>
          </cell>
          <cell r="AN11" t="str">
            <v>Yes</v>
          </cell>
          <cell r="AO11" t="str">
            <v>Yes</v>
          </cell>
          <cell r="AP11" t="str">
            <v>Yes</v>
          </cell>
          <cell r="AQ11" t="str">
            <v>Yes</v>
          </cell>
          <cell r="AR11" t="str">
            <v>Yes</v>
          </cell>
          <cell r="AS11" t="str">
            <v>Yes</v>
          </cell>
          <cell r="AT11" t="str">
            <v>Yes</v>
          </cell>
          <cell r="AU11" t="str">
            <v>Yes</v>
          </cell>
          <cell r="AV11" t="str">
            <v>Yes</v>
          </cell>
          <cell r="AW11" t="str">
            <v>Yes</v>
          </cell>
          <cell r="AX11" t="str">
            <v>Yes</v>
          </cell>
          <cell r="AY11" t="str">
            <v>Yes</v>
          </cell>
          <cell r="AZ11" t="str">
            <v>Yes</v>
          </cell>
          <cell r="BA11" t="str">
            <v>Yes</v>
          </cell>
          <cell r="BB11" t="str">
            <v>Yes</v>
          </cell>
          <cell r="BC11" t="str">
            <v>Yes</v>
          </cell>
          <cell r="BD11" t="str">
            <v>Yes</v>
          </cell>
          <cell r="BE11" t="str">
            <v>Yes</v>
          </cell>
          <cell r="BF11" t="str">
            <v>No</v>
          </cell>
          <cell r="BG11" t="str">
            <v>No</v>
          </cell>
          <cell r="BH11" t="str">
            <v>No</v>
          </cell>
          <cell r="BI11" t="str">
            <v>No</v>
          </cell>
          <cell r="BJ11" t="str">
            <v>No</v>
          </cell>
          <cell r="BK11" t="str">
            <v>No</v>
          </cell>
          <cell r="BL11" t="str">
            <v>No</v>
          </cell>
          <cell r="BM11">
            <v>0</v>
          </cell>
        </row>
        <row r="12">
          <cell r="A12">
            <v>810051</v>
          </cell>
          <cell r="C12" t="str">
            <v>Geography, Sociology</v>
          </cell>
          <cell r="D12" t="str">
            <v>Geography: Human Interactions A level (H481/02) - assessor and TL 
Sociology Debates in contemporary society (H580/03) - assessor
Also worked as an RoR monitor in 2019, monitoring results across all humanities subjects</v>
          </cell>
          <cell r="E12" t="str">
            <v>John Wooldridge</v>
          </cell>
          <cell r="F12" t="str">
            <v>J.WOOL@LIVE.COM</v>
          </cell>
          <cell r="G12">
            <v>810051</v>
          </cell>
          <cell r="H12" t="e">
            <v>#N/A</v>
          </cell>
          <cell r="I12" t="str">
            <v>Yes</v>
          </cell>
          <cell r="J12">
            <v>44706</v>
          </cell>
          <cell r="K12" t="e">
            <v>#N/A</v>
          </cell>
          <cell r="M12" t="str">
            <v>Yes</v>
          </cell>
          <cell r="N12" t="str">
            <v>Yes</v>
          </cell>
          <cell r="O12" t="str">
            <v>Yes</v>
          </cell>
          <cell r="P12" t="str">
            <v>No</v>
          </cell>
          <cell r="Q12" t="str">
            <v>No</v>
          </cell>
          <cell r="R12" t="str">
            <v>No</v>
          </cell>
          <cell r="S12" t="str">
            <v>No</v>
          </cell>
          <cell r="T12" t="str">
            <v>No</v>
          </cell>
          <cell r="U12" t="str">
            <v>Yes</v>
          </cell>
          <cell r="V12" t="str">
            <v>Yes</v>
          </cell>
          <cell r="W12" t="str">
            <v>Yes</v>
          </cell>
          <cell r="X12" t="str">
            <v>No</v>
          </cell>
          <cell r="Y12" t="str">
            <v>No</v>
          </cell>
          <cell r="Z12" t="str">
            <v>No</v>
          </cell>
          <cell r="AA12" t="str">
            <v>No</v>
          </cell>
          <cell r="AB12" t="str">
            <v>No</v>
          </cell>
          <cell r="AC12" t="str">
            <v>No</v>
          </cell>
          <cell r="AD12" t="str">
            <v>No</v>
          </cell>
          <cell r="AE12" t="str">
            <v>No</v>
          </cell>
          <cell r="AF12" t="str">
            <v>No</v>
          </cell>
          <cell r="AG12" t="str">
            <v>No</v>
          </cell>
          <cell r="AH12" t="str">
            <v>No</v>
          </cell>
          <cell r="AI12" t="str">
            <v>Yes</v>
          </cell>
          <cell r="AJ12" t="str">
            <v>Yes</v>
          </cell>
          <cell r="AK12" t="str">
            <v>No</v>
          </cell>
          <cell r="AL12" t="str">
            <v>No</v>
          </cell>
          <cell r="AM12" t="str">
            <v>No</v>
          </cell>
          <cell r="AN12" t="str">
            <v>No</v>
          </cell>
          <cell r="AO12" t="str">
            <v>No</v>
          </cell>
          <cell r="AP12" t="str">
            <v>Yes</v>
          </cell>
          <cell r="AQ12" t="str">
            <v>Yes</v>
          </cell>
          <cell r="AR12" t="str">
            <v>No</v>
          </cell>
          <cell r="AS12" t="str">
            <v>No</v>
          </cell>
          <cell r="AT12" t="str">
            <v>No</v>
          </cell>
          <cell r="AU12" t="str">
            <v>No</v>
          </cell>
          <cell r="AV12" t="str">
            <v>No</v>
          </cell>
          <cell r="AW12" t="str">
            <v>Yes</v>
          </cell>
          <cell r="AX12" t="str">
            <v>Yes</v>
          </cell>
          <cell r="AY12" t="str">
            <v>No</v>
          </cell>
          <cell r="AZ12" t="str">
            <v>No</v>
          </cell>
          <cell r="BA12" t="str">
            <v>No</v>
          </cell>
          <cell r="BB12" t="str">
            <v>No</v>
          </cell>
          <cell r="BC12" t="str">
            <v>No</v>
          </cell>
          <cell r="BD12" t="str">
            <v>Yes</v>
          </cell>
          <cell r="BE12" t="str">
            <v>Yes</v>
          </cell>
          <cell r="BF12" t="str">
            <v>No</v>
          </cell>
          <cell r="BG12" t="str">
            <v>No</v>
          </cell>
          <cell r="BH12" t="str">
            <v>No</v>
          </cell>
          <cell r="BI12" t="str">
            <v>No</v>
          </cell>
          <cell r="BJ12" t="str">
            <v>No</v>
          </cell>
          <cell r="BK12" t="str">
            <v>No</v>
          </cell>
          <cell r="BL12" t="str">
            <v>Yes</v>
          </cell>
          <cell r="BM12">
            <v>0</v>
          </cell>
        </row>
        <row r="13">
          <cell r="A13">
            <v>77779</v>
          </cell>
          <cell r="B13" t="str">
            <v>Engineering</v>
          </cell>
          <cell r="C13" t="str">
            <v>Engineering</v>
          </cell>
          <cell r="D13" t="str">
            <v>Engineering GCSE &amp; GCE
TL for Cambridge National Engineering
Examiner for GCSE Engineering AQA
Lead IV BTEC Engineering Edexcel L3
TAQA Assessor up to L4</v>
          </cell>
          <cell r="E13" t="str">
            <v>Steven McCulloch</v>
          </cell>
          <cell r="F13" t="str">
            <v>THELINGH@HOTMAIL.CO.UK</v>
          </cell>
          <cell r="G13">
            <v>77779</v>
          </cell>
          <cell r="H13" t="e">
            <v>#N/A</v>
          </cell>
          <cell r="I13" t="str">
            <v>Yes</v>
          </cell>
          <cell r="J13">
            <v>44708</v>
          </cell>
          <cell r="K13" t="e">
            <v>#N/A</v>
          </cell>
          <cell r="M13" t="str">
            <v>Yes</v>
          </cell>
          <cell r="N13" t="str">
            <v>Yes</v>
          </cell>
          <cell r="O13" t="str">
            <v>Yes</v>
          </cell>
          <cell r="P13" t="str">
            <v>Yes</v>
          </cell>
          <cell r="Q13" t="str">
            <v>Yes</v>
          </cell>
          <cell r="R13" t="str">
            <v>No</v>
          </cell>
          <cell r="S13" t="str">
            <v>No</v>
          </cell>
          <cell r="T13" t="str">
            <v>No</v>
          </cell>
          <cell r="U13" t="str">
            <v>No</v>
          </cell>
          <cell r="V13" t="str">
            <v>No</v>
          </cell>
          <cell r="W13" t="str">
            <v>No</v>
          </cell>
          <cell r="X13" t="str">
            <v>No</v>
          </cell>
          <cell r="Y13" t="str">
            <v>No</v>
          </cell>
          <cell r="Z13" t="str">
            <v>No</v>
          </cell>
          <cell r="AA13" t="str">
            <v>No</v>
          </cell>
          <cell r="AB13" t="str">
            <v>No</v>
          </cell>
          <cell r="AC13" t="str">
            <v>No</v>
          </cell>
          <cell r="AD13" t="str">
            <v>No</v>
          </cell>
          <cell r="AE13" t="str">
            <v>No</v>
          </cell>
          <cell r="AF13" t="str">
            <v>No</v>
          </cell>
          <cell r="AG13" t="str">
            <v>No</v>
          </cell>
          <cell r="AH13" t="str">
            <v>No</v>
          </cell>
          <cell r="AI13" t="str">
            <v>No</v>
          </cell>
          <cell r="AJ13" t="str">
            <v>No</v>
          </cell>
          <cell r="AK13" t="str">
            <v>No</v>
          </cell>
          <cell r="AL13" t="str">
            <v>No</v>
          </cell>
          <cell r="AM13" t="str">
            <v>No</v>
          </cell>
          <cell r="AN13" t="str">
            <v>No</v>
          </cell>
          <cell r="AO13" t="str">
            <v>No</v>
          </cell>
          <cell r="AP13" t="str">
            <v>No</v>
          </cell>
          <cell r="AQ13" t="str">
            <v>No</v>
          </cell>
          <cell r="AR13" t="str">
            <v>No</v>
          </cell>
          <cell r="AS13" t="str">
            <v>No</v>
          </cell>
          <cell r="AT13" t="str">
            <v>No</v>
          </cell>
          <cell r="AU13" t="str">
            <v>No</v>
          </cell>
          <cell r="AV13" t="str">
            <v>No</v>
          </cell>
          <cell r="AW13" t="str">
            <v>No</v>
          </cell>
          <cell r="AX13" t="str">
            <v>No</v>
          </cell>
          <cell r="AY13" t="str">
            <v>No</v>
          </cell>
          <cell r="AZ13" t="str">
            <v>No</v>
          </cell>
          <cell r="BA13" t="str">
            <v>No</v>
          </cell>
          <cell r="BB13" t="str">
            <v>No</v>
          </cell>
          <cell r="BC13" t="str">
            <v>No</v>
          </cell>
          <cell r="BD13" t="str">
            <v>No</v>
          </cell>
          <cell r="BE13" t="str">
            <v>No</v>
          </cell>
          <cell r="BF13" t="str">
            <v>No</v>
          </cell>
          <cell r="BG13" t="str">
            <v>No</v>
          </cell>
          <cell r="BH13" t="str">
            <v>No</v>
          </cell>
          <cell r="BI13" t="str">
            <v>No</v>
          </cell>
          <cell r="BJ13" t="str">
            <v>No</v>
          </cell>
          <cell r="BK13" t="str">
            <v>No</v>
          </cell>
          <cell r="BL13" t="str">
            <v>No</v>
          </cell>
          <cell r="BM13">
            <v>0</v>
          </cell>
        </row>
        <row r="14">
          <cell r="A14">
            <v>660884</v>
          </cell>
          <cell r="B14" t="str">
            <v>Biology, Chemistry, Physics</v>
          </cell>
          <cell r="C14" t="str">
            <v>Biology, Chemistry, Physics</v>
          </cell>
          <cell r="D14" t="str">
            <v>GCSE Biology, Chemistry, Physics as combined or separate sciences; A-Level Biology.</v>
          </cell>
          <cell r="E14" t="str">
            <v>Derek Herbert</v>
          </cell>
          <cell r="F14" t="str">
            <v>HERBERTD@NTLWORLD.COM</v>
          </cell>
          <cell r="G14">
            <v>660884</v>
          </cell>
          <cell r="H14" t="e">
            <v>#N/A</v>
          </cell>
          <cell r="I14" t="str">
            <v>Yes</v>
          </cell>
          <cell r="J14">
            <v>44621</v>
          </cell>
          <cell r="K14" t="e">
            <v>#N/A</v>
          </cell>
          <cell r="M14" t="str">
            <v>Yes</v>
          </cell>
          <cell r="N14" t="str">
            <v>Yes</v>
          </cell>
          <cell r="O14" t="str">
            <v>Yes</v>
          </cell>
          <cell r="P14" t="str">
            <v>No</v>
          </cell>
          <cell r="Q14" t="str">
            <v>No</v>
          </cell>
          <cell r="R14" t="str">
            <v>Yes</v>
          </cell>
          <cell r="S14" t="str">
            <v>No</v>
          </cell>
          <cell r="T14" t="str">
            <v>Yes</v>
          </cell>
          <cell r="U14" t="str">
            <v>Yes</v>
          </cell>
          <cell r="V14" t="str">
            <v>Yes</v>
          </cell>
          <cell r="W14" t="str">
            <v>No</v>
          </cell>
          <cell r="X14" t="str">
            <v>No</v>
          </cell>
          <cell r="Y14" t="str">
            <v>Yes</v>
          </cell>
          <cell r="Z14" t="str">
            <v>No</v>
          </cell>
          <cell r="AA14" t="str">
            <v>Yes</v>
          </cell>
          <cell r="AB14" t="str">
            <v>Yes</v>
          </cell>
          <cell r="AC14" t="str">
            <v>Yes</v>
          </cell>
          <cell r="AD14" t="str">
            <v>No</v>
          </cell>
          <cell r="AE14" t="str">
            <v>No</v>
          </cell>
          <cell r="AF14" t="str">
            <v>Yes</v>
          </cell>
          <cell r="AG14" t="str">
            <v>No</v>
          </cell>
          <cell r="AH14" t="str">
            <v>Yes</v>
          </cell>
          <cell r="AI14" t="str">
            <v>Yes</v>
          </cell>
          <cell r="AJ14" t="str">
            <v>Yes</v>
          </cell>
          <cell r="AK14" t="str">
            <v>No</v>
          </cell>
          <cell r="AL14" t="str">
            <v>No</v>
          </cell>
          <cell r="AM14" t="str">
            <v>Yes</v>
          </cell>
          <cell r="AN14" t="str">
            <v>No</v>
          </cell>
          <cell r="AO14" t="str">
            <v>Yes</v>
          </cell>
          <cell r="AP14" t="str">
            <v>Yes</v>
          </cell>
          <cell r="AQ14" t="str">
            <v>Yes</v>
          </cell>
          <cell r="AR14" t="str">
            <v>No</v>
          </cell>
          <cell r="AS14" t="str">
            <v>No</v>
          </cell>
          <cell r="AT14" t="str">
            <v>Yes</v>
          </cell>
          <cell r="AU14" t="str">
            <v>No</v>
          </cell>
          <cell r="AV14" t="str">
            <v>Yes</v>
          </cell>
          <cell r="AW14" t="str">
            <v>Yes</v>
          </cell>
          <cell r="AX14" t="str">
            <v>Yes</v>
          </cell>
          <cell r="AY14" t="str">
            <v>No</v>
          </cell>
          <cell r="AZ14" t="str">
            <v>No</v>
          </cell>
          <cell r="BA14" t="str">
            <v>Yes</v>
          </cell>
          <cell r="BB14" t="str">
            <v>No</v>
          </cell>
          <cell r="BC14" t="str">
            <v>Yes</v>
          </cell>
          <cell r="BD14" t="str">
            <v>Yes</v>
          </cell>
          <cell r="BE14" t="str">
            <v>Yes</v>
          </cell>
          <cell r="BF14" t="str">
            <v>No</v>
          </cell>
          <cell r="BG14" t="str">
            <v>No</v>
          </cell>
          <cell r="BH14" t="str">
            <v>No</v>
          </cell>
          <cell r="BI14" t="str">
            <v>No</v>
          </cell>
          <cell r="BJ14" t="str">
            <v>Yes</v>
          </cell>
          <cell r="BK14" t="str">
            <v>Yes</v>
          </cell>
          <cell r="BL14" t="str">
            <v>Yes</v>
          </cell>
          <cell r="BM14">
            <v>0</v>
          </cell>
        </row>
        <row r="15">
          <cell r="A15">
            <v>800309</v>
          </cell>
          <cell r="B15" t="str">
            <v>ICT</v>
          </cell>
          <cell r="D15" t="str">
            <v>GCSE ICT</v>
          </cell>
          <cell r="E15" t="str">
            <v>Joanna Fudge</v>
          </cell>
          <cell r="F15" t="str">
            <v>JOANNATUITION@GMAIL.COM</v>
          </cell>
          <cell r="G15">
            <v>800309</v>
          </cell>
          <cell r="H15" t="e">
            <v>#N/A</v>
          </cell>
          <cell r="I15" t="str">
            <v>Yes</v>
          </cell>
          <cell r="J15">
            <v>44707</v>
          </cell>
          <cell r="K15" t="e">
            <v>#N/A</v>
          </cell>
          <cell r="M15" t="str">
            <v>No</v>
          </cell>
          <cell r="N15" t="str">
            <v>No</v>
          </cell>
          <cell r="O15" t="str">
            <v>No</v>
          </cell>
          <cell r="P15" t="str">
            <v>No</v>
          </cell>
          <cell r="Q15" t="str">
            <v>No</v>
          </cell>
          <cell r="R15" t="str">
            <v>No</v>
          </cell>
          <cell r="S15" t="str">
            <v>No</v>
          </cell>
          <cell r="T15" t="str">
            <v>No</v>
          </cell>
          <cell r="U15" t="str">
            <v>No</v>
          </cell>
          <cell r="V15" t="str">
            <v>No</v>
          </cell>
          <cell r="W15" t="str">
            <v>No</v>
          </cell>
          <cell r="X15" t="str">
            <v>No</v>
          </cell>
          <cell r="Y15" t="str">
            <v>No</v>
          </cell>
          <cell r="Z15" t="str">
            <v>No</v>
          </cell>
          <cell r="AA15" t="str">
            <v>No</v>
          </cell>
          <cell r="AB15" t="str">
            <v>No</v>
          </cell>
          <cell r="AC15" t="str">
            <v>No</v>
          </cell>
          <cell r="AD15" t="str">
            <v>No</v>
          </cell>
          <cell r="AE15" t="str">
            <v>No</v>
          </cell>
          <cell r="AF15" t="str">
            <v>No</v>
          </cell>
          <cell r="AG15" t="str">
            <v>No</v>
          </cell>
          <cell r="AH15" t="str">
            <v>No</v>
          </cell>
          <cell r="AI15" t="str">
            <v>No</v>
          </cell>
          <cell r="AJ15" t="str">
            <v>No</v>
          </cell>
          <cell r="AK15" t="str">
            <v>No</v>
          </cell>
          <cell r="AL15" t="str">
            <v>No</v>
          </cell>
          <cell r="AM15" t="str">
            <v>No</v>
          </cell>
          <cell r="AN15" t="str">
            <v>No</v>
          </cell>
          <cell r="AO15" t="str">
            <v>No</v>
          </cell>
          <cell r="AP15" t="str">
            <v>No</v>
          </cell>
          <cell r="AQ15" t="str">
            <v>No</v>
          </cell>
          <cell r="AR15" t="str">
            <v>No</v>
          </cell>
          <cell r="AS15" t="str">
            <v>No</v>
          </cell>
          <cell r="AT15" t="str">
            <v>No</v>
          </cell>
          <cell r="AU15" t="str">
            <v>No</v>
          </cell>
          <cell r="AV15" t="str">
            <v>No</v>
          </cell>
          <cell r="AW15" t="str">
            <v>No</v>
          </cell>
          <cell r="AX15" t="str">
            <v>No</v>
          </cell>
          <cell r="AY15" t="str">
            <v>No</v>
          </cell>
          <cell r="AZ15" t="str">
            <v>No</v>
          </cell>
          <cell r="BA15" t="str">
            <v>No</v>
          </cell>
          <cell r="BB15" t="str">
            <v>No</v>
          </cell>
          <cell r="BC15" t="str">
            <v>No</v>
          </cell>
          <cell r="BD15" t="str">
            <v>Yes</v>
          </cell>
          <cell r="BE15" t="str">
            <v>Yes</v>
          </cell>
          <cell r="BF15" t="str">
            <v>No</v>
          </cell>
          <cell r="BG15" t="str">
            <v>No</v>
          </cell>
          <cell r="BH15" t="str">
            <v>No</v>
          </cell>
          <cell r="BI15" t="str">
            <v>Yes</v>
          </cell>
          <cell r="BJ15" t="str">
            <v>Yes</v>
          </cell>
          <cell r="BK15" t="str">
            <v>Yes</v>
          </cell>
          <cell r="BL15" t="str">
            <v>Yes</v>
          </cell>
          <cell r="BM15">
            <v>0</v>
          </cell>
        </row>
        <row r="16">
          <cell r="A16">
            <v>809164</v>
          </cell>
          <cell r="B16" t="str">
            <v>PE</v>
          </cell>
          <cell r="C16" t="str">
            <v>PE</v>
          </cell>
          <cell r="D16" t="str">
            <v xml:space="preserve">GCSE PE, A level PE and BEd in secondary teaching PE 
</v>
          </cell>
          <cell r="E16" t="str">
            <v>Carly Perring</v>
          </cell>
          <cell r="F16" t="str">
            <v>cperring@hotmail.co.uk</v>
          </cell>
          <cell r="G16">
            <v>809164</v>
          </cell>
          <cell r="H16" t="e">
            <v>#N/A</v>
          </cell>
          <cell r="I16" t="str">
            <v>Yes</v>
          </cell>
          <cell r="J16">
            <v>44713</v>
          </cell>
          <cell r="K16" t="e">
            <v>#N/A</v>
          </cell>
          <cell r="M16" t="str">
            <v>Yes</v>
          </cell>
          <cell r="N16" t="str">
            <v>Yes</v>
          </cell>
          <cell r="O16" t="str">
            <v>Yes</v>
          </cell>
          <cell r="P16" t="str">
            <v>Yes</v>
          </cell>
          <cell r="Q16" t="str">
            <v>Yes</v>
          </cell>
          <cell r="R16" t="str">
            <v>Yes</v>
          </cell>
          <cell r="S16" t="str">
            <v>Yes</v>
          </cell>
          <cell r="T16" t="str">
            <v>Yes</v>
          </cell>
          <cell r="U16" t="str">
            <v>No</v>
          </cell>
          <cell r="V16" t="str">
            <v>No</v>
          </cell>
          <cell r="W16" t="str">
            <v>No</v>
          </cell>
          <cell r="X16" t="str">
            <v>No</v>
          </cell>
          <cell r="Y16" t="str">
            <v>No</v>
          </cell>
          <cell r="Z16" t="str">
            <v>No</v>
          </cell>
          <cell r="AA16" t="str">
            <v>No</v>
          </cell>
          <cell r="AB16" t="str">
            <v>No</v>
          </cell>
          <cell r="AC16" t="str">
            <v>No</v>
          </cell>
          <cell r="AD16" t="str">
            <v>No</v>
          </cell>
          <cell r="AE16" t="str">
            <v>No</v>
          </cell>
          <cell r="AF16" t="str">
            <v>No</v>
          </cell>
          <cell r="AG16" t="str">
            <v>No</v>
          </cell>
          <cell r="AH16" t="str">
            <v>No</v>
          </cell>
          <cell r="AI16" t="str">
            <v>No</v>
          </cell>
          <cell r="AJ16" t="str">
            <v>No</v>
          </cell>
          <cell r="AK16" t="str">
            <v>No</v>
          </cell>
          <cell r="AL16" t="str">
            <v>No</v>
          </cell>
          <cell r="AM16" t="str">
            <v>No</v>
          </cell>
          <cell r="AN16" t="str">
            <v>No</v>
          </cell>
          <cell r="AO16" t="str">
            <v>No</v>
          </cell>
          <cell r="AP16" t="str">
            <v>No</v>
          </cell>
          <cell r="AQ16" t="str">
            <v>No</v>
          </cell>
          <cell r="AR16" t="str">
            <v>No</v>
          </cell>
          <cell r="AS16" t="str">
            <v>No</v>
          </cell>
          <cell r="AT16" t="str">
            <v>No</v>
          </cell>
          <cell r="AU16" t="str">
            <v>No</v>
          </cell>
          <cell r="AV16" t="str">
            <v>Yes</v>
          </cell>
          <cell r="AW16" t="str">
            <v>Yes</v>
          </cell>
          <cell r="AX16" t="str">
            <v>Yes</v>
          </cell>
          <cell r="AY16" t="str">
            <v>No</v>
          </cell>
          <cell r="AZ16" t="str">
            <v>No</v>
          </cell>
          <cell r="BA16" t="str">
            <v>No</v>
          </cell>
          <cell r="BB16" t="str">
            <v>No</v>
          </cell>
          <cell r="BC16" t="str">
            <v>No</v>
          </cell>
          <cell r="BD16" t="str">
            <v>No</v>
          </cell>
          <cell r="BE16" t="str">
            <v>No</v>
          </cell>
          <cell r="BF16" t="str">
            <v>No</v>
          </cell>
          <cell r="BG16" t="str">
            <v>No</v>
          </cell>
          <cell r="BH16" t="str">
            <v>No</v>
          </cell>
          <cell r="BI16" t="str">
            <v>No</v>
          </cell>
          <cell r="BJ16" t="str">
            <v>Yes</v>
          </cell>
          <cell r="BK16" t="str">
            <v>Yes</v>
          </cell>
          <cell r="BL16" t="str">
            <v>Yes</v>
          </cell>
          <cell r="BM16">
            <v>0</v>
          </cell>
        </row>
        <row r="17">
          <cell r="A17">
            <v>806912</v>
          </cell>
          <cell r="B17" t="str">
            <v>Economics</v>
          </cell>
          <cell r="C17" t="str">
            <v>Economics</v>
          </cell>
          <cell r="D17" t="str">
            <v>Economics   
B.Soc.Sci (1st Class)
MA (Dist)
Principles of Assessment A101 Certificate of Achievement (Cambridge Assessment, UK)</v>
          </cell>
          <cell r="E17" t="str">
            <v>Mary Saso</v>
          </cell>
          <cell r="F17" t="str">
            <v>MKSASO@GMAIL.COM</v>
          </cell>
          <cell r="G17">
            <v>806912</v>
          </cell>
          <cell r="H17" t="e">
            <v>#N/A</v>
          </cell>
          <cell r="I17" t="str">
            <v>Yes</v>
          </cell>
          <cell r="J17">
            <v>44708</v>
          </cell>
          <cell r="K17" t="e">
            <v>#N/A</v>
          </cell>
          <cell r="M17" t="str">
            <v>Yes</v>
          </cell>
          <cell r="N17" t="str">
            <v>Yes</v>
          </cell>
          <cell r="O17" t="str">
            <v>Yes</v>
          </cell>
          <cell r="P17" t="str">
            <v>Yes</v>
          </cell>
          <cell r="Q17" t="str">
            <v>Yes</v>
          </cell>
          <cell r="R17" t="str">
            <v>Yes</v>
          </cell>
          <cell r="S17" t="str">
            <v>Yes</v>
          </cell>
          <cell r="T17" t="str">
            <v>Yes</v>
          </cell>
          <cell r="U17" t="str">
            <v>Yes</v>
          </cell>
          <cell r="V17" t="str">
            <v>Yes</v>
          </cell>
          <cell r="W17" t="str">
            <v>Yes</v>
          </cell>
          <cell r="X17" t="str">
            <v>Yes</v>
          </cell>
          <cell r="Y17" t="str">
            <v>Yes</v>
          </cell>
          <cell r="Z17" t="str">
            <v>Yes</v>
          </cell>
          <cell r="AA17" t="str">
            <v>Yes</v>
          </cell>
          <cell r="AB17" t="str">
            <v>Yes</v>
          </cell>
          <cell r="AC17" t="str">
            <v>Yes</v>
          </cell>
          <cell r="AD17" t="str">
            <v>Yes</v>
          </cell>
          <cell r="AE17" t="str">
            <v>Yes</v>
          </cell>
          <cell r="AF17" t="str">
            <v>Yes</v>
          </cell>
          <cell r="AG17" t="str">
            <v>No</v>
          </cell>
          <cell r="AH17" t="str">
            <v>No</v>
          </cell>
          <cell r="AI17" t="str">
            <v>No</v>
          </cell>
          <cell r="AJ17" t="str">
            <v>No</v>
          </cell>
          <cell r="AK17" t="str">
            <v>No</v>
          </cell>
          <cell r="AL17" t="str">
            <v>No</v>
          </cell>
          <cell r="AM17" t="str">
            <v>Yes</v>
          </cell>
          <cell r="AN17" t="str">
            <v>Yes</v>
          </cell>
          <cell r="AO17" t="str">
            <v>Yes</v>
          </cell>
          <cell r="AP17" t="str">
            <v>Yes</v>
          </cell>
          <cell r="AQ17" t="str">
            <v>Yes</v>
          </cell>
          <cell r="AR17" t="str">
            <v>Yes</v>
          </cell>
          <cell r="AS17" t="str">
            <v>Yes</v>
          </cell>
          <cell r="AT17" t="str">
            <v>Yes</v>
          </cell>
          <cell r="AU17" t="str">
            <v>Yes</v>
          </cell>
          <cell r="AV17" t="str">
            <v>Yes</v>
          </cell>
          <cell r="AW17" t="str">
            <v>Yes</v>
          </cell>
          <cell r="AX17" t="str">
            <v>Yes</v>
          </cell>
          <cell r="AY17" t="str">
            <v>AM PM</v>
          </cell>
          <cell r="AZ17" t="str">
            <v>AM PM</v>
          </cell>
          <cell r="BA17" t="str">
            <v>Yes</v>
          </cell>
          <cell r="BB17" t="str">
            <v>AM PM</v>
          </cell>
          <cell r="BC17" t="str">
            <v>AM PM</v>
          </cell>
          <cell r="BD17" t="str">
            <v>AM PM</v>
          </cell>
          <cell r="BE17" t="str">
            <v>AM PM</v>
          </cell>
          <cell r="BF17" t="str">
            <v>Yes</v>
          </cell>
          <cell r="BG17" t="str">
            <v>Yes</v>
          </cell>
          <cell r="BH17" t="str">
            <v>Yes</v>
          </cell>
          <cell r="BI17" t="str">
            <v>Yes</v>
          </cell>
          <cell r="BJ17" t="str">
            <v>Yes</v>
          </cell>
          <cell r="BK17" t="str">
            <v>Yes</v>
          </cell>
          <cell r="BL17" t="str">
            <v>Yes</v>
          </cell>
          <cell r="BM17" t="str">
            <v xml:space="preserve"> I am fully available for all the days listed. If by any chance a future event crops up, I will inform OCR immediately.</v>
          </cell>
        </row>
        <row r="18">
          <cell r="A18">
            <v>81981</v>
          </cell>
          <cell r="B18" t="str">
            <v>Maths</v>
          </cell>
          <cell r="C18" t="str">
            <v>Maths (also Further)</v>
          </cell>
          <cell r="D18" t="str">
            <v>Mathematics GCSE.
Mathematics GCE AS or A Level
Further Maths GCE Pure A Level</v>
          </cell>
          <cell r="E18" t="str">
            <v>Kerry Brady</v>
          </cell>
          <cell r="F18" t="str">
            <v>KERRYBRADY@LIVE.COM</v>
          </cell>
          <cell r="G18">
            <v>81981</v>
          </cell>
          <cell r="H18" t="e">
            <v>#N/A</v>
          </cell>
          <cell r="I18" t="str">
            <v>Yes</v>
          </cell>
          <cell r="J18">
            <v>44722</v>
          </cell>
          <cell r="K18" t="e">
            <v>#N/A</v>
          </cell>
          <cell r="M18" t="str">
            <v>No</v>
          </cell>
          <cell r="N18" t="str">
            <v>No</v>
          </cell>
          <cell r="O18" t="str">
            <v>No</v>
          </cell>
          <cell r="P18" t="str">
            <v>No</v>
          </cell>
          <cell r="Q18" t="str">
            <v>No</v>
          </cell>
          <cell r="R18" t="str">
            <v>No</v>
          </cell>
          <cell r="S18" t="str">
            <v>No</v>
          </cell>
          <cell r="T18" t="str">
            <v>No</v>
          </cell>
          <cell r="U18" t="str">
            <v>No</v>
          </cell>
          <cell r="V18" t="str">
            <v>No</v>
          </cell>
          <cell r="W18" t="str">
            <v>No</v>
          </cell>
          <cell r="X18" t="str">
            <v>No</v>
          </cell>
          <cell r="Y18" t="str">
            <v>No</v>
          </cell>
          <cell r="Z18" t="str">
            <v>No</v>
          </cell>
          <cell r="AA18" t="str">
            <v>No</v>
          </cell>
          <cell r="AB18" t="str">
            <v>No</v>
          </cell>
          <cell r="AC18" t="str">
            <v>No</v>
          </cell>
          <cell r="AD18" t="str">
            <v>No</v>
          </cell>
          <cell r="AE18" t="str">
            <v>No</v>
          </cell>
          <cell r="AF18" t="str">
            <v>No</v>
          </cell>
          <cell r="AG18" t="str">
            <v>No</v>
          </cell>
          <cell r="AH18" t="str">
            <v>Yes</v>
          </cell>
          <cell r="AI18" t="str">
            <v>Yes</v>
          </cell>
          <cell r="AJ18" t="str">
            <v>Yes</v>
          </cell>
          <cell r="AK18" t="str">
            <v>No</v>
          </cell>
          <cell r="AL18" t="str">
            <v>No</v>
          </cell>
          <cell r="AM18" t="str">
            <v>No</v>
          </cell>
          <cell r="AN18" t="str">
            <v>No</v>
          </cell>
          <cell r="AO18" t="str">
            <v>Yes</v>
          </cell>
          <cell r="AP18" t="str">
            <v>Yes</v>
          </cell>
          <cell r="AQ18" t="str">
            <v>Yes</v>
          </cell>
          <cell r="AR18" t="str">
            <v>No</v>
          </cell>
          <cell r="AS18" t="str">
            <v>No</v>
          </cell>
          <cell r="AT18" t="str">
            <v>No</v>
          </cell>
          <cell r="AU18" t="str">
            <v>No</v>
          </cell>
          <cell r="AV18" t="str">
            <v>No</v>
          </cell>
          <cell r="AW18" t="str">
            <v>No</v>
          </cell>
          <cell r="AX18" t="str">
            <v>No</v>
          </cell>
          <cell r="AY18" t="str">
            <v>No</v>
          </cell>
          <cell r="AZ18" t="str">
            <v>No</v>
          </cell>
          <cell r="BA18" t="str">
            <v>No</v>
          </cell>
          <cell r="BB18" t="str">
            <v>No</v>
          </cell>
          <cell r="BC18" t="str">
            <v>No</v>
          </cell>
          <cell r="BD18" t="str">
            <v>No</v>
          </cell>
          <cell r="BE18" t="str">
            <v>No</v>
          </cell>
          <cell r="BF18" t="str">
            <v>No</v>
          </cell>
          <cell r="BG18" t="str">
            <v>No</v>
          </cell>
          <cell r="BH18" t="str">
            <v>No</v>
          </cell>
          <cell r="BI18" t="str">
            <v>No</v>
          </cell>
          <cell r="BJ18" t="str">
            <v>No</v>
          </cell>
          <cell r="BK18" t="str">
            <v>Yes</v>
          </cell>
          <cell r="BL18" t="str">
            <v>Yes</v>
          </cell>
          <cell r="BM18">
            <v>0</v>
          </cell>
        </row>
        <row r="19">
          <cell r="A19">
            <v>805287</v>
          </cell>
          <cell r="B19" t="str">
            <v>RE, Psychology/Sociology, English, History</v>
          </cell>
          <cell r="C19" t="str">
            <v>RE, Psychology/Sociology, English, History</v>
          </cell>
          <cell r="D19" t="str">
            <v>Religious Studies, Philosophy A Level
Religious studies, sociology, psychology gcse (would also be prepared to do English and History if required)</v>
          </cell>
          <cell r="E19" t="str">
            <v>Delyth Ellerton-Harris</v>
          </cell>
          <cell r="F19" t="str">
            <v>DEL.PETE@VIRGIN.NET</v>
          </cell>
          <cell r="G19">
            <v>805287</v>
          </cell>
          <cell r="H19" t="e">
            <v>#N/A</v>
          </cell>
          <cell r="I19" t="str">
            <v>Yes</v>
          </cell>
          <cell r="J19">
            <v>44707</v>
          </cell>
          <cell r="K19" t="e">
            <v>#N/A</v>
          </cell>
          <cell r="M19" t="str">
            <v>Yes</v>
          </cell>
          <cell r="N19" t="str">
            <v>Yes</v>
          </cell>
          <cell r="O19" t="str">
            <v>Yes</v>
          </cell>
          <cell r="P19" t="str">
            <v>No</v>
          </cell>
          <cell r="Q19" t="str">
            <v>No</v>
          </cell>
          <cell r="R19" t="str">
            <v>No</v>
          </cell>
          <cell r="S19" t="str">
            <v>Yes</v>
          </cell>
          <cell r="T19" t="str">
            <v>Yes</v>
          </cell>
          <cell r="U19" t="str">
            <v>Yes</v>
          </cell>
          <cell r="V19" t="str">
            <v>No</v>
          </cell>
          <cell r="W19" t="str">
            <v>No</v>
          </cell>
          <cell r="X19" t="str">
            <v>No</v>
          </cell>
          <cell r="Y19" t="str">
            <v>No</v>
          </cell>
          <cell r="Z19" t="str">
            <v>No</v>
          </cell>
          <cell r="AA19" t="str">
            <v>No</v>
          </cell>
          <cell r="AB19" t="str">
            <v>No</v>
          </cell>
          <cell r="AC19" t="str">
            <v>No</v>
          </cell>
          <cell r="AD19" t="str">
            <v>No</v>
          </cell>
          <cell r="AE19" t="str">
            <v>No</v>
          </cell>
          <cell r="AF19" t="str">
            <v>No</v>
          </cell>
          <cell r="AG19" t="str">
            <v>No</v>
          </cell>
          <cell r="AH19" t="str">
            <v>No</v>
          </cell>
          <cell r="AI19" t="str">
            <v>No</v>
          </cell>
          <cell r="AJ19" t="str">
            <v>No</v>
          </cell>
          <cell r="AK19" t="str">
            <v>No</v>
          </cell>
          <cell r="AL19" t="str">
            <v>No</v>
          </cell>
          <cell r="AM19" t="str">
            <v>No</v>
          </cell>
          <cell r="AN19" t="str">
            <v>No</v>
          </cell>
          <cell r="AO19" t="str">
            <v>No</v>
          </cell>
          <cell r="AP19" t="str">
            <v>No</v>
          </cell>
          <cell r="AQ19" t="str">
            <v>Yes</v>
          </cell>
          <cell r="AR19" t="str">
            <v>Yes</v>
          </cell>
          <cell r="AS19" t="str">
            <v>Yes</v>
          </cell>
          <cell r="AT19" t="str">
            <v>No</v>
          </cell>
          <cell r="AU19" t="str">
            <v>No</v>
          </cell>
          <cell r="AV19" t="str">
            <v>No</v>
          </cell>
          <cell r="AW19" t="str">
            <v>No</v>
          </cell>
          <cell r="AX19" t="str">
            <v>No</v>
          </cell>
          <cell r="AY19" t="str">
            <v>No</v>
          </cell>
          <cell r="AZ19" t="str">
            <v>No</v>
          </cell>
          <cell r="BA19" t="str">
            <v>No</v>
          </cell>
          <cell r="BB19" t="str">
            <v>No</v>
          </cell>
          <cell r="BC19" t="str">
            <v>No</v>
          </cell>
          <cell r="BD19" t="str">
            <v>Yes</v>
          </cell>
          <cell r="BE19" t="str">
            <v>Yes</v>
          </cell>
          <cell r="BF19" t="str">
            <v>No</v>
          </cell>
          <cell r="BG19" t="str">
            <v>No</v>
          </cell>
          <cell r="BH19" t="str">
            <v>No</v>
          </cell>
          <cell r="BI19" t="str">
            <v>No</v>
          </cell>
          <cell r="BJ19" t="str">
            <v>No</v>
          </cell>
          <cell r="BK19" t="str">
            <v>No</v>
          </cell>
          <cell r="BL19" t="str">
            <v>No</v>
          </cell>
          <cell r="BM19" t="str">
            <v>All full days</v>
          </cell>
        </row>
        <row r="20">
          <cell r="A20">
            <v>801644</v>
          </cell>
          <cell r="B20" t="str">
            <v>Chemistry, Physics</v>
          </cell>
          <cell r="C20" t="str">
            <v>Chemistry</v>
          </cell>
          <cell r="D20" t="str">
            <v>Chemistry A-level
Chemistry GCSE
Physics GCSE</v>
          </cell>
          <cell r="E20" t="str">
            <v>John Finnigan</v>
          </cell>
          <cell r="F20" t="str">
            <v>JJFIN@BTINTERNET.COM</v>
          </cell>
          <cell r="G20">
            <v>801644</v>
          </cell>
          <cell r="H20" t="e">
            <v>#N/A</v>
          </cell>
          <cell r="I20" t="str">
            <v>Yes</v>
          </cell>
          <cell r="J20">
            <v>44708</v>
          </cell>
          <cell r="K20" t="e">
            <v>#N/A</v>
          </cell>
          <cell r="M20" t="str">
            <v>No</v>
          </cell>
          <cell r="N20" t="str">
            <v>No</v>
          </cell>
          <cell r="O20" t="str">
            <v>No</v>
          </cell>
          <cell r="P20" t="str">
            <v>No</v>
          </cell>
          <cell r="Q20" t="str">
            <v>No</v>
          </cell>
          <cell r="R20" t="str">
            <v>No</v>
          </cell>
          <cell r="S20" t="str">
            <v>No</v>
          </cell>
          <cell r="T20" t="str">
            <v>No</v>
          </cell>
          <cell r="U20" t="str">
            <v>Yes</v>
          </cell>
          <cell r="V20" t="str">
            <v>Yes</v>
          </cell>
          <cell r="W20" t="str">
            <v>Yes</v>
          </cell>
          <cell r="X20" t="str">
            <v>Yes</v>
          </cell>
          <cell r="Y20" t="str">
            <v>No</v>
          </cell>
          <cell r="Z20" t="str">
            <v>No</v>
          </cell>
          <cell r="AA20" t="str">
            <v>No</v>
          </cell>
          <cell r="AB20" t="str">
            <v>Yes</v>
          </cell>
          <cell r="AC20" t="str">
            <v>Yes</v>
          </cell>
          <cell r="AD20" t="str">
            <v>Yes</v>
          </cell>
          <cell r="AE20" t="str">
            <v>Yes</v>
          </cell>
          <cell r="AF20" t="str">
            <v>No</v>
          </cell>
          <cell r="AG20" t="str">
            <v>No</v>
          </cell>
          <cell r="AH20" t="str">
            <v>No</v>
          </cell>
          <cell r="AI20" t="str">
            <v>Yes</v>
          </cell>
          <cell r="AJ20" t="str">
            <v>Yes</v>
          </cell>
          <cell r="AK20" t="str">
            <v>Yes</v>
          </cell>
          <cell r="AL20" t="str">
            <v>Yes</v>
          </cell>
          <cell r="AM20" t="str">
            <v>No</v>
          </cell>
          <cell r="AN20" t="str">
            <v>No</v>
          </cell>
          <cell r="AO20" t="str">
            <v>No</v>
          </cell>
          <cell r="AP20" t="str">
            <v>Yes</v>
          </cell>
          <cell r="AQ20" t="str">
            <v>Yes</v>
          </cell>
          <cell r="AR20" t="str">
            <v>Yes</v>
          </cell>
          <cell r="AS20" t="str">
            <v>Yes</v>
          </cell>
          <cell r="AT20" t="str">
            <v>No</v>
          </cell>
          <cell r="AU20" t="str">
            <v>No</v>
          </cell>
          <cell r="AV20" t="str">
            <v>No</v>
          </cell>
          <cell r="AW20" t="str">
            <v>Yes</v>
          </cell>
          <cell r="AX20" t="str">
            <v>Yes</v>
          </cell>
          <cell r="AY20" t="str">
            <v>Yes</v>
          </cell>
          <cell r="AZ20" t="str">
            <v>Yes</v>
          </cell>
          <cell r="BA20" t="str">
            <v>No</v>
          </cell>
          <cell r="BB20" t="str">
            <v>Yes</v>
          </cell>
          <cell r="BC20" t="str">
            <v>Yes</v>
          </cell>
          <cell r="BD20" t="str">
            <v>Yes</v>
          </cell>
          <cell r="BE20" t="str">
            <v>Yes</v>
          </cell>
          <cell r="BF20" t="str">
            <v>Yes</v>
          </cell>
          <cell r="BG20" t="str">
            <v>Yes</v>
          </cell>
          <cell r="BH20" t="str">
            <v>Yes</v>
          </cell>
          <cell r="BI20" t="str">
            <v>Yes</v>
          </cell>
          <cell r="BJ20" t="str">
            <v>Yes</v>
          </cell>
          <cell r="BK20" t="str">
            <v>Yes</v>
          </cell>
          <cell r="BL20" t="str">
            <v>Yes</v>
          </cell>
          <cell r="BM20">
            <v>0</v>
          </cell>
        </row>
        <row r="21">
          <cell r="A21">
            <v>24168</v>
          </cell>
          <cell r="B21" t="str">
            <v>English</v>
          </cell>
          <cell r="C21" t="str">
            <v>English</v>
          </cell>
          <cell r="D21" t="str">
            <v>GCSE &amp; A Level Language &amp; Literature</v>
          </cell>
          <cell r="E21" t="str">
            <v>Melanie Foy</v>
          </cell>
          <cell r="F21" t="str">
            <v>MELANIE.FOY@LIVE.CO.UK</v>
          </cell>
          <cell r="G21">
            <v>24168</v>
          </cell>
          <cell r="H21" t="e">
            <v>#N/A</v>
          </cell>
          <cell r="I21" t="str">
            <v>Yes</v>
          </cell>
          <cell r="J21">
            <v>44722</v>
          </cell>
          <cell r="K21" t="e">
            <v>#N/A</v>
          </cell>
          <cell r="M21" t="str">
            <v>No</v>
          </cell>
          <cell r="N21" t="str">
            <v>No</v>
          </cell>
          <cell r="O21" t="str">
            <v>No</v>
          </cell>
          <cell r="P21" t="str">
            <v>No</v>
          </cell>
          <cell r="Q21" t="str">
            <v>No</v>
          </cell>
          <cell r="R21" t="str">
            <v>No</v>
          </cell>
          <cell r="S21" t="str">
            <v>No</v>
          </cell>
          <cell r="T21" t="str">
            <v>No</v>
          </cell>
          <cell r="U21" t="str">
            <v>No</v>
          </cell>
          <cell r="V21" t="str">
            <v>No</v>
          </cell>
          <cell r="W21" t="str">
            <v>No</v>
          </cell>
          <cell r="X21" t="str">
            <v>No</v>
          </cell>
          <cell r="Y21" t="str">
            <v>No</v>
          </cell>
          <cell r="Z21" t="str">
            <v>No</v>
          </cell>
          <cell r="AA21" t="str">
            <v>Yes</v>
          </cell>
          <cell r="AB21" t="str">
            <v>No</v>
          </cell>
          <cell r="AC21" t="str">
            <v>No</v>
          </cell>
          <cell r="AD21" t="str">
            <v>No</v>
          </cell>
          <cell r="AE21" t="str">
            <v>No</v>
          </cell>
          <cell r="AF21" t="str">
            <v>No</v>
          </cell>
          <cell r="AG21" t="str">
            <v>No</v>
          </cell>
          <cell r="AH21" t="str">
            <v>No</v>
          </cell>
          <cell r="AI21" t="str">
            <v>No</v>
          </cell>
          <cell r="AJ21" t="str">
            <v>No</v>
          </cell>
          <cell r="AK21" t="str">
            <v>No</v>
          </cell>
          <cell r="AL21" t="str">
            <v>No</v>
          </cell>
          <cell r="AM21" t="str">
            <v>No</v>
          </cell>
          <cell r="AN21" t="str">
            <v>No</v>
          </cell>
          <cell r="AO21" t="str">
            <v>No</v>
          </cell>
          <cell r="AP21" t="str">
            <v>No</v>
          </cell>
          <cell r="AQ21" t="str">
            <v>No</v>
          </cell>
          <cell r="AR21" t="str">
            <v>No</v>
          </cell>
          <cell r="AS21" t="str">
            <v>No</v>
          </cell>
          <cell r="AT21" t="str">
            <v>No</v>
          </cell>
          <cell r="AU21" t="str">
            <v>No</v>
          </cell>
          <cell r="AV21" t="str">
            <v>No</v>
          </cell>
          <cell r="AW21" t="str">
            <v>No</v>
          </cell>
          <cell r="AX21" t="str">
            <v>No</v>
          </cell>
          <cell r="AY21" t="str">
            <v>No</v>
          </cell>
          <cell r="AZ21" t="str">
            <v>No</v>
          </cell>
          <cell r="BA21" t="str">
            <v>No</v>
          </cell>
          <cell r="BB21" t="str">
            <v>No</v>
          </cell>
          <cell r="BC21" t="str">
            <v>Yes</v>
          </cell>
          <cell r="BD21" t="str">
            <v>Yes</v>
          </cell>
          <cell r="BE21" t="str">
            <v>No</v>
          </cell>
          <cell r="BF21" t="str">
            <v>No</v>
          </cell>
          <cell r="BG21" t="str">
            <v>No</v>
          </cell>
          <cell r="BH21" t="str">
            <v>No</v>
          </cell>
          <cell r="BI21" t="str">
            <v>No</v>
          </cell>
          <cell r="BJ21" t="str">
            <v>No</v>
          </cell>
          <cell r="BK21" t="str">
            <v>No</v>
          </cell>
          <cell r="BL21" t="str">
            <v>No</v>
          </cell>
          <cell r="BM21">
            <v>0</v>
          </cell>
        </row>
        <row r="22">
          <cell r="A22">
            <v>55397</v>
          </cell>
          <cell r="B22" t="str">
            <v>ICT</v>
          </cell>
          <cell r="C22" t="str">
            <v>ICT</v>
          </cell>
          <cell r="D22" t="str">
            <v>IT and Computing, GCE and GCSE.</v>
          </cell>
          <cell r="E22" t="str">
            <v>Chris Surawy</v>
          </cell>
          <cell r="F22" t="str">
            <v>CHRIS@SURAWY.CO.UK</v>
          </cell>
          <cell r="G22">
            <v>55397</v>
          </cell>
          <cell r="H22" t="e">
            <v>#N/A</v>
          </cell>
          <cell r="I22" t="str">
            <v>Yes</v>
          </cell>
          <cell r="J22">
            <v>44712</v>
          </cell>
          <cell r="K22" t="e">
            <v>#N/A</v>
          </cell>
          <cell r="M22" t="str">
            <v>No</v>
          </cell>
          <cell r="N22" t="str">
            <v>No</v>
          </cell>
          <cell r="O22" t="str">
            <v>No</v>
          </cell>
          <cell r="P22" t="str">
            <v>Yes</v>
          </cell>
          <cell r="Q22" t="str">
            <v>Yes</v>
          </cell>
          <cell r="R22" t="str">
            <v>Yes</v>
          </cell>
          <cell r="S22" t="str">
            <v>Yes</v>
          </cell>
          <cell r="T22" t="str">
            <v>Yes</v>
          </cell>
          <cell r="U22" t="str">
            <v>Yes</v>
          </cell>
          <cell r="V22" t="str">
            <v>No</v>
          </cell>
          <cell r="W22" t="str">
            <v>No</v>
          </cell>
          <cell r="X22" t="str">
            <v>No</v>
          </cell>
          <cell r="Y22" t="str">
            <v>No</v>
          </cell>
          <cell r="Z22" t="str">
            <v>No</v>
          </cell>
          <cell r="AA22" t="str">
            <v>No</v>
          </cell>
          <cell r="AB22" t="str">
            <v>No</v>
          </cell>
          <cell r="AC22" t="str">
            <v>No</v>
          </cell>
          <cell r="AD22" t="str">
            <v>Yes</v>
          </cell>
          <cell r="AE22" t="str">
            <v>Yes</v>
          </cell>
          <cell r="AF22" t="str">
            <v>Yes</v>
          </cell>
          <cell r="AG22" t="str">
            <v>Yes</v>
          </cell>
          <cell r="AH22" t="str">
            <v>Yes</v>
          </cell>
          <cell r="AI22" t="str">
            <v>Yes</v>
          </cell>
          <cell r="AJ22" t="str">
            <v>No</v>
          </cell>
          <cell r="AK22" t="str">
            <v>No</v>
          </cell>
          <cell r="AL22" t="str">
            <v>No</v>
          </cell>
          <cell r="AM22" t="str">
            <v>No</v>
          </cell>
          <cell r="AN22" t="str">
            <v>No</v>
          </cell>
          <cell r="AO22" t="str">
            <v>No</v>
          </cell>
          <cell r="AP22" t="str">
            <v>No</v>
          </cell>
          <cell r="AQ22" t="str">
            <v>No</v>
          </cell>
          <cell r="AR22" t="str">
            <v>Yes</v>
          </cell>
          <cell r="AS22" t="str">
            <v>Yes</v>
          </cell>
          <cell r="AT22" t="str">
            <v>Yes</v>
          </cell>
          <cell r="AU22" t="str">
            <v>Yes</v>
          </cell>
          <cell r="AV22" t="str">
            <v>Yes</v>
          </cell>
          <cell r="AW22" t="str">
            <v>Yes</v>
          </cell>
          <cell r="AX22" t="str">
            <v>No</v>
          </cell>
          <cell r="AY22" t="str">
            <v>No</v>
          </cell>
          <cell r="AZ22" t="str">
            <v>No</v>
          </cell>
          <cell r="BA22" t="str">
            <v>No</v>
          </cell>
          <cell r="BB22" t="str">
            <v>No</v>
          </cell>
          <cell r="BC22" t="str">
            <v>No</v>
          </cell>
          <cell r="BD22" t="str">
            <v>No</v>
          </cell>
          <cell r="BE22" t="str">
            <v>No</v>
          </cell>
          <cell r="BF22" t="str">
            <v>Yes</v>
          </cell>
          <cell r="BG22" t="str">
            <v>Yes</v>
          </cell>
          <cell r="BH22" t="str">
            <v>Yes</v>
          </cell>
          <cell r="BI22" t="str">
            <v>Yes</v>
          </cell>
          <cell r="BJ22" t="str">
            <v>Yes</v>
          </cell>
          <cell r="BK22" t="str">
            <v>Yes</v>
          </cell>
          <cell r="BL22" t="str">
            <v>No</v>
          </cell>
          <cell r="BM22" t="str">
            <v>All these dates are flexible, I put down a pattern of one week on, one week off because the journey is 5 hours each way even at weekends! No worries, long journey for me so it would be a hotel stay, probably a few days in a row to make it worthwhile for both of us.</v>
          </cell>
        </row>
        <row r="23">
          <cell r="A23">
            <v>21942</v>
          </cell>
          <cell r="B23" t="str">
            <v>English</v>
          </cell>
          <cell r="C23" t="str">
            <v>English</v>
          </cell>
          <cell r="D23" t="str">
            <v xml:space="preserve">GCSE English
GCSE English Language
GCSE English Literature
GCE English Language 
GCE English Literature 
IGCSE English
IGCSE English Literature </v>
          </cell>
          <cell r="E23" t="str">
            <v>Martin Smith</v>
          </cell>
          <cell r="F23" t="str">
            <v>MARTZ19841984@GMAIL.COM</v>
          </cell>
          <cell r="G23">
            <v>21942</v>
          </cell>
          <cell r="H23" t="e">
            <v>#N/A</v>
          </cell>
          <cell r="I23" t="str">
            <v>Yes</v>
          </cell>
          <cell r="J23">
            <v>44713</v>
          </cell>
          <cell r="K23" t="e">
            <v>#N/A</v>
          </cell>
          <cell r="M23" t="str">
            <v>Yes</v>
          </cell>
          <cell r="N23" t="str">
            <v>Yes</v>
          </cell>
          <cell r="O23" t="str">
            <v>Yes</v>
          </cell>
          <cell r="P23" t="str">
            <v>No</v>
          </cell>
          <cell r="Q23" t="str">
            <v>No</v>
          </cell>
          <cell r="R23" t="str">
            <v>No</v>
          </cell>
          <cell r="S23" t="str">
            <v>No</v>
          </cell>
          <cell r="T23" t="str">
            <v>No</v>
          </cell>
          <cell r="U23" t="str">
            <v>No</v>
          </cell>
          <cell r="V23" t="str">
            <v>No</v>
          </cell>
          <cell r="W23" t="str">
            <v>No</v>
          </cell>
          <cell r="X23" t="str">
            <v>No</v>
          </cell>
          <cell r="Y23" t="str">
            <v>No</v>
          </cell>
          <cell r="Z23" t="str">
            <v>No</v>
          </cell>
          <cell r="AA23" t="str">
            <v>No</v>
          </cell>
          <cell r="AB23" t="str">
            <v>No</v>
          </cell>
          <cell r="AC23" t="str">
            <v>No</v>
          </cell>
          <cell r="AD23" t="str">
            <v>No</v>
          </cell>
          <cell r="AE23" t="str">
            <v>No</v>
          </cell>
          <cell r="AF23" t="str">
            <v>No</v>
          </cell>
          <cell r="AG23" t="str">
            <v>No</v>
          </cell>
          <cell r="AH23" t="str">
            <v>No</v>
          </cell>
          <cell r="AI23" t="str">
            <v>No</v>
          </cell>
          <cell r="AJ23" t="str">
            <v>No</v>
          </cell>
          <cell r="AK23" t="str">
            <v>No</v>
          </cell>
          <cell r="AL23" t="str">
            <v>No</v>
          </cell>
          <cell r="AM23" t="str">
            <v>No</v>
          </cell>
          <cell r="AN23" t="str">
            <v>No</v>
          </cell>
          <cell r="AO23" t="str">
            <v>No</v>
          </cell>
          <cell r="AP23" t="str">
            <v>Yes</v>
          </cell>
          <cell r="AQ23" t="str">
            <v>Yes</v>
          </cell>
          <cell r="AR23" t="str">
            <v>No</v>
          </cell>
          <cell r="AS23" t="str">
            <v>No</v>
          </cell>
          <cell r="AT23" t="str">
            <v>No</v>
          </cell>
          <cell r="AU23" t="str">
            <v>No</v>
          </cell>
          <cell r="AV23" t="str">
            <v>No</v>
          </cell>
          <cell r="AW23" t="str">
            <v>Yes</v>
          </cell>
          <cell r="AX23" t="str">
            <v>Yes</v>
          </cell>
          <cell r="AY23" t="str">
            <v>No</v>
          </cell>
          <cell r="AZ23" t="str">
            <v>No</v>
          </cell>
          <cell r="BA23" t="str">
            <v>No</v>
          </cell>
          <cell r="BB23" t="str">
            <v>No</v>
          </cell>
          <cell r="BC23" t="str">
            <v>No</v>
          </cell>
          <cell r="BD23" t="str">
            <v>Yes</v>
          </cell>
          <cell r="BE23" t="str">
            <v>Yes</v>
          </cell>
          <cell r="BF23" t="str">
            <v>No</v>
          </cell>
          <cell r="BG23" t="str">
            <v>No</v>
          </cell>
          <cell r="BH23" t="str">
            <v>No</v>
          </cell>
          <cell r="BI23" t="str">
            <v>No</v>
          </cell>
          <cell r="BJ23" t="str">
            <v>No</v>
          </cell>
          <cell r="BK23" t="str">
            <v>Yes</v>
          </cell>
          <cell r="BL23" t="str">
            <v>Yes</v>
          </cell>
          <cell r="BM23">
            <v>0</v>
          </cell>
        </row>
        <row r="24">
          <cell r="A24">
            <v>808044</v>
          </cell>
          <cell r="B24" t="str">
            <v>Chemistry</v>
          </cell>
          <cell r="C24" t="str">
            <v>Chemistry</v>
          </cell>
          <cell r="D24" t="str">
            <v>GCSE Chemistry and GCE Chemistry</v>
          </cell>
          <cell r="E24" t="str">
            <v>Kevin Frobisher</v>
          </cell>
          <cell r="F24" t="str">
            <v>KFROBISHER@YAHOO.COM</v>
          </cell>
          <cell r="G24">
            <v>808044</v>
          </cell>
          <cell r="H24" t="e">
            <v>#N/A</v>
          </cell>
          <cell r="I24" t="str">
            <v>Yes</v>
          </cell>
          <cell r="J24">
            <v>44709</v>
          </cell>
          <cell r="K24" t="e">
            <v>#N/A</v>
          </cell>
          <cell r="M24" t="str">
            <v>Yes</v>
          </cell>
          <cell r="N24" t="str">
            <v>Yes</v>
          </cell>
          <cell r="O24" t="str">
            <v>Yes</v>
          </cell>
          <cell r="P24" t="str">
            <v>Yes</v>
          </cell>
          <cell r="Q24" t="str">
            <v>Yes</v>
          </cell>
          <cell r="R24" t="str">
            <v>No</v>
          </cell>
          <cell r="S24" t="str">
            <v>No</v>
          </cell>
          <cell r="T24" t="str">
            <v>Yes</v>
          </cell>
          <cell r="U24" t="str">
            <v>Yes</v>
          </cell>
          <cell r="V24" t="str">
            <v>Yes</v>
          </cell>
          <cell r="W24" t="str">
            <v>Yes</v>
          </cell>
          <cell r="X24" t="str">
            <v>Yes</v>
          </cell>
          <cell r="Y24" t="str">
            <v>No</v>
          </cell>
          <cell r="Z24" t="str">
            <v>No</v>
          </cell>
          <cell r="AA24" t="str">
            <v>Yes</v>
          </cell>
          <cell r="AB24" t="str">
            <v>Yes</v>
          </cell>
          <cell r="AC24" t="str">
            <v>Yes</v>
          </cell>
          <cell r="AD24" t="str">
            <v>No</v>
          </cell>
          <cell r="AE24" t="str">
            <v>No</v>
          </cell>
          <cell r="AF24" t="str">
            <v>No</v>
          </cell>
          <cell r="AG24" t="str">
            <v>No</v>
          </cell>
          <cell r="AH24" t="str">
            <v>Yes</v>
          </cell>
          <cell r="AI24" t="str">
            <v>Yes</v>
          </cell>
          <cell r="AJ24" t="str">
            <v>Yes</v>
          </cell>
          <cell r="AK24" t="str">
            <v>Yes</v>
          </cell>
          <cell r="AL24" t="str">
            <v>Yes</v>
          </cell>
          <cell r="AM24" t="str">
            <v>No</v>
          </cell>
          <cell r="AN24" t="str">
            <v>No</v>
          </cell>
          <cell r="AO24" t="str">
            <v>Yes</v>
          </cell>
          <cell r="AP24" t="str">
            <v>Yes</v>
          </cell>
          <cell r="AQ24" t="str">
            <v>Yes</v>
          </cell>
          <cell r="AR24" t="str">
            <v>Yes</v>
          </cell>
          <cell r="AS24" t="str">
            <v>Yes</v>
          </cell>
          <cell r="AT24" t="str">
            <v>No</v>
          </cell>
          <cell r="AU24" t="str">
            <v>No</v>
          </cell>
          <cell r="AV24" t="str">
            <v>Yes</v>
          </cell>
          <cell r="AW24" t="str">
            <v>Yes</v>
          </cell>
          <cell r="AX24" t="str">
            <v>Yes</v>
          </cell>
          <cell r="AY24" t="str">
            <v>Yes</v>
          </cell>
          <cell r="AZ24" t="str">
            <v>Yes</v>
          </cell>
          <cell r="BA24" t="str">
            <v>No</v>
          </cell>
          <cell r="BB24" t="str">
            <v>No</v>
          </cell>
          <cell r="BC24" t="str">
            <v>Yes</v>
          </cell>
          <cell r="BD24" t="str">
            <v>Yes</v>
          </cell>
          <cell r="BE24" t="str">
            <v>Yes</v>
          </cell>
          <cell r="BF24" t="str">
            <v>Yes</v>
          </cell>
          <cell r="BG24" t="str">
            <v>Yes</v>
          </cell>
          <cell r="BH24" t="str">
            <v>No</v>
          </cell>
          <cell r="BI24" t="str">
            <v>No</v>
          </cell>
          <cell r="BJ24" t="str">
            <v>Yes</v>
          </cell>
          <cell r="BK24" t="str">
            <v>Yes</v>
          </cell>
          <cell r="BL24" t="str">
            <v>Yes</v>
          </cell>
          <cell r="BM24">
            <v>0</v>
          </cell>
        </row>
        <row r="25">
          <cell r="A25">
            <v>35283</v>
          </cell>
          <cell r="B25" t="str">
            <v>Geography</v>
          </cell>
          <cell r="C25" t="str">
            <v>Geography</v>
          </cell>
          <cell r="D25" t="str">
            <v>Geography GCSE and GCE</v>
          </cell>
          <cell r="E25" t="str">
            <v>Andrew Palmer</v>
          </cell>
          <cell r="F25" t="str">
            <v>ANDYPALMER99@TISCALI.CO.UK</v>
          </cell>
          <cell r="G25">
            <v>35283</v>
          </cell>
          <cell r="H25" t="e">
            <v>#N/A</v>
          </cell>
          <cell r="I25" t="str">
            <v>Yes</v>
          </cell>
          <cell r="J25">
            <v>44706</v>
          </cell>
          <cell r="K25" t="e">
            <v>#N/A</v>
          </cell>
          <cell r="M25" t="str">
            <v>Yes</v>
          </cell>
          <cell r="N25" t="str">
            <v>Yes</v>
          </cell>
          <cell r="O25" t="str">
            <v>No</v>
          </cell>
          <cell r="P25" t="str">
            <v>No</v>
          </cell>
          <cell r="Q25" t="str">
            <v>No</v>
          </cell>
          <cell r="R25" t="str">
            <v>No</v>
          </cell>
          <cell r="S25" t="str">
            <v>No</v>
          </cell>
          <cell r="T25" t="str">
            <v>No</v>
          </cell>
          <cell r="U25" t="str">
            <v>No</v>
          </cell>
          <cell r="V25" t="str">
            <v>No</v>
          </cell>
          <cell r="W25" t="str">
            <v>No</v>
          </cell>
          <cell r="X25" t="str">
            <v>Yes</v>
          </cell>
          <cell r="Y25" t="str">
            <v>Yes</v>
          </cell>
          <cell r="Z25" t="str">
            <v>Yes</v>
          </cell>
          <cell r="AA25" t="str">
            <v>Maybe</v>
          </cell>
          <cell r="AB25" t="str">
            <v>No</v>
          </cell>
          <cell r="AC25" t="str">
            <v>No</v>
          </cell>
          <cell r="AD25" t="str">
            <v>Yes</v>
          </cell>
          <cell r="AE25" t="str">
            <v>Yes</v>
          </cell>
          <cell r="AF25" t="str">
            <v>Yes</v>
          </cell>
          <cell r="AG25" t="str">
            <v>Yes</v>
          </cell>
          <cell r="AH25" t="str">
            <v>Yes</v>
          </cell>
          <cell r="AI25" t="str">
            <v>Yes</v>
          </cell>
          <cell r="AJ25" t="str">
            <v>Yes</v>
          </cell>
          <cell r="AK25" t="str">
            <v>Yes</v>
          </cell>
          <cell r="AL25" t="str">
            <v>Yes</v>
          </cell>
          <cell r="AM25" t="str">
            <v>Yes</v>
          </cell>
          <cell r="AN25" t="str">
            <v>Yes</v>
          </cell>
          <cell r="AO25" t="str">
            <v>Yes</v>
          </cell>
          <cell r="AP25" t="str">
            <v>Yes</v>
          </cell>
          <cell r="AQ25" t="str">
            <v>Yes</v>
          </cell>
          <cell r="AR25" t="str">
            <v>Yes</v>
          </cell>
          <cell r="AS25" t="str">
            <v>Yes</v>
          </cell>
          <cell r="AT25" t="str">
            <v>Yes</v>
          </cell>
          <cell r="AU25" t="str">
            <v>Yes</v>
          </cell>
          <cell r="AV25" t="str">
            <v>Yes</v>
          </cell>
          <cell r="AW25" t="str">
            <v>Yes</v>
          </cell>
          <cell r="AX25" t="str">
            <v>Yes</v>
          </cell>
          <cell r="AY25" t="str">
            <v>Yes</v>
          </cell>
          <cell r="AZ25" t="str">
            <v>Yes</v>
          </cell>
          <cell r="BA25" t="str">
            <v>Yes</v>
          </cell>
          <cell r="BB25" t="str">
            <v>Yes</v>
          </cell>
          <cell r="BC25" t="str">
            <v>Yes</v>
          </cell>
          <cell r="BD25" t="str">
            <v>Yes</v>
          </cell>
          <cell r="BE25" t="str">
            <v>Yes</v>
          </cell>
          <cell r="BF25" t="str">
            <v>Yes</v>
          </cell>
          <cell r="BG25" t="str">
            <v>Yes</v>
          </cell>
          <cell r="BH25" t="str">
            <v>Yes</v>
          </cell>
          <cell r="BI25" t="str">
            <v>No</v>
          </cell>
          <cell r="BJ25" t="str">
            <v>No</v>
          </cell>
          <cell r="BK25" t="str">
            <v>No</v>
          </cell>
          <cell r="BL25" t="str">
            <v>No</v>
          </cell>
          <cell r="BM25" t="str">
            <v>Some dates are not 100% certain at this stage.</v>
          </cell>
        </row>
        <row r="26">
          <cell r="A26">
            <v>801591</v>
          </cell>
          <cell r="B26" t="str">
            <v>History</v>
          </cell>
          <cell r="C26" t="str">
            <v>History</v>
          </cell>
          <cell r="D26" t="str">
            <v xml:space="preserve">I have examined for History qualifications at GCSE, iGCSE, GCE, International A Level and Pre-U.  
I also hold:
- a Senior Fellowship from Advance HE, 2022
- a Ph.D in History, The University of Manchester, 2021
- a PGCE Secondary History, University of Chester, 2015
- an MA in Twentieth Century History, University of Liverpool, 2014
- a BA Honours Degree History and Modern Language Studies (specialising in Spanish), University of Liverpool, 2013.
I have also acted as a tutor and moderator on A Level History, Religious Studies and Government and Politics programmes on The University of Manchester's Manchester Access Programme (MAP) since 2017. 
</v>
          </cell>
          <cell r="E26" t="str">
            <v>Louise Clare</v>
          </cell>
          <cell r="F26" t="str">
            <v>LACLARE13@YAHOO.CO.UK</v>
          </cell>
          <cell r="G26">
            <v>801591</v>
          </cell>
          <cell r="H26" t="e">
            <v>#N/A</v>
          </cell>
          <cell r="I26" t="str">
            <v>Yes</v>
          </cell>
          <cell r="J26">
            <v>44706</v>
          </cell>
          <cell r="K26" t="e">
            <v>#N/A</v>
          </cell>
          <cell r="M26" t="str">
            <v>Yes</v>
          </cell>
          <cell r="N26" t="str">
            <v>Yes</v>
          </cell>
          <cell r="O26" t="str">
            <v>Yes</v>
          </cell>
          <cell r="P26" t="str">
            <v>Yes</v>
          </cell>
          <cell r="Q26" t="str">
            <v>Yes</v>
          </cell>
          <cell r="R26" t="str">
            <v>Yes</v>
          </cell>
          <cell r="S26" t="str">
            <v>Yes</v>
          </cell>
          <cell r="T26" t="str">
            <v>Yes</v>
          </cell>
          <cell r="U26" t="str">
            <v>Yes</v>
          </cell>
          <cell r="V26" t="str">
            <v>Yes</v>
          </cell>
          <cell r="W26" t="str">
            <v>Yes</v>
          </cell>
          <cell r="X26" t="str">
            <v>Yes</v>
          </cell>
          <cell r="Y26" t="str">
            <v>Yes</v>
          </cell>
          <cell r="Z26" t="str">
            <v>Yes</v>
          </cell>
          <cell r="AA26" t="str">
            <v>Yes</v>
          </cell>
          <cell r="AB26" t="str">
            <v>Yes</v>
          </cell>
          <cell r="AC26" t="str">
            <v>Yes</v>
          </cell>
          <cell r="AD26" t="str">
            <v>Yes</v>
          </cell>
          <cell r="AE26" t="str">
            <v>Yes</v>
          </cell>
          <cell r="AF26" t="str">
            <v>Yes</v>
          </cell>
          <cell r="AG26" t="str">
            <v>Yes</v>
          </cell>
          <cell r="AH26" t="str">
            <v>Yes</v>
          </cell>
          <cell r="AI26" t="str">
            <v>Yes</v>
          </cell>
          <cell r="AJ26" t="str">
            <v>Yes</v>
          </cell>
          <cell r="AK26" t="str">
            <v>Yes</v>
          </cell>
          <cell r="AL26" t="str">
            <v>Yes</v>
          </cell>
          <cell r="AM26" t="str">
            <v>Yes</v>
          </cell>
          <cell r="AN26" t="str">
            <v>Yes</v>
          </cell>
          <cell r="AO26" t="str">
            <v>Yes</v>
          </cell>
          <cell r="AP26" t="str">
            <v>Yes</v>
          </cell>
          <cell r="AQ26" t="str">
            <v>Yes</v>
          </cell>
          <cell r="AR26" t="str">
            <v>Yes</v>
          </cell>
          <cell r="AS26" t="str">
            <v>Yes</v>
          </cell>
          <cell r="AT26" t="str">
            <v>Yes</v>
          </cell>
          <cell r="AU26" t="str">
            <v>Yes</v>
          </cell>
          <cell r="AV26" t="str">
            <v>Yes</v>
          </cell>
          <cell r="AW26" t="str">
            <v>Yes</v>
          </cell>
          <cell r="AX26" t="str">
            <v>Yes</v>
          </cell>
          <cell r="AY26" t="str">
            <v>Yes</v>
          </cell>
          <cell r="AZ26" t="str">
            <v>Yes</v>
          </cell>
          <cell r="BA26" t="str">
            <v>Yes</v>
          </cell>
          <cell r="BB26" t="str">
            <v>Yes</v>
          </cell>
          <cell r="BC26" t="str">
            <v>Yes</v>
          </cell>
          <cell r="BD26" t="str">
            <v>Yes</v>
          </cell>
          <cell r="BE26" t="str">
            <v>Yes</v>
          </cell>
          <cell r="BF26" t="str">
            <v>Yes</v>
          </cell>
          <cell r="BG26" t="str">
            <v>Yes</v>
          </cell>
          <cell r="BH26" t="str">
            <v>Yes</v>
          </cell>
          <cell r="BI26" t="str">
            <v>Yes</v>
          </cell>
          <cell r="BJ26" t="str">
            <v>Yes</v>
          </cell>
          <cell r="BK26" t="str">
            <v>Yes</v>
          </cell>
          <cell r="BL26" t="str">
            <v>Yes</v>
          </cell>
          <cell r="BM26" t="str">
            <v xml:space="preserve">I am available for BOTH AM and PM on ALL the days between 19th August and 2nd October 2022. </v>
          </cell>
        </row>
        <row r="27">
          <cell r="A27">
            <v>54831</v>
          </cell>
          <cell r="B27" t="str">
            <v>Biology, General Science, Physics, Chemistry</v>
          </cell>
          <cell r="C27" t="str">
            <v>Biology, General Science</v>
          </cell>
          <cell r="D27" t="str">
            <v>Biology A level / GCSE
Combined science GCSE</v>
          </cell>
          <cell r="E27" t="str">
            <v>Colin Ward</v>
          </cell>
          <cell r="F27" t="str">
            <v>TYTHINGS@GMAIL.COM</v>
          </cell>
          <cell r="G27">
            <v>54831</v>
          </cell>
          <cell r="H27" t="e">
            <v>#N/A</v>
          </cell>
          <cell r="I27" t="str">
            <v>Yes</v>
          </cell>
          <cell r="J27">
            <v>44708</v>
          </cell>
          <cell r="K27" t="e">
            <v>#N/A</v>
          </cell>
          <cell r="M27" t="str">
            <v>No</v>
          </cell>
          <cell r="N27" t="str">
            <v>Yes</v>
          </cell>
          <cell r="O27" t="str">
            <v>Yes</v>
          </cell>
          <cell r="P27" t="str">
            <v>Yes</v>
          </cell>
          <cell r="Q27" t="str">
            <v>Yes</v>
          </cell>
          <cell r="R27" t="str">
            <v>Yes</v>
          </cell>
          <cell r="S27" t="str">
            <v>Yes</v>
          </cell>
          <cell r="T27" t="str">
            <v>Yes</v>
          </cell>
          <cell r="U27" t="str">
            <v>Yes</v>
          </cell>
          <cell r="V27" t="str">
            <v>Yes</v>
          </cell>
          <cell r="W27" t="str">
            <v>Yes</v>
          </cell>
          <cell r="X27" t="str">
            <v>Yes</v>
          </cell>
          <cell r="Y27" t="str">
            <v>Yes</v>
          </cell>
          <cell r="Z27" t="str">
            <v>Yes</v>
          </cell>
          <cell r="AA27" t="str">
            <v>Yes</v>
          </cell>
          <cell r="AB27" t="str">
            <v>No</v>
          </cell>
          <cell r="AC27" t="str">
            <v>Yes</v>
          </cell>
          <cell r="AD27" t="str">
            <v>Yes</v>
          </cell>
          <cell r="AE27" t="str">
            <v>Yes</v>
          </cell>
          <cell r="AF27" t="str">
            <v>Yes</v>
          </cell>
          <cell r="AG27" t="str">
            <v>Yes</v>
          </cell>
          <cell r="AH27" t="str">
            <v>Yes</v>
          </cell>
          <cell r="AI27" t="str">
            <v>No</v>
          </cell>
          <cell r="AJ27" t="str">
            <v>No</v>
          </cell>
          <cell r="AK27" t="str">
            <v>Yes</v>
          </cell>
          <cell r="AL27" t="str">
            <v>Yes</v>
          </cell>
          <cell r="AM27" t="str">
            <v>Yes</v>
          </cell>
          <cell r="AN27" t="str">
            <v>Yes</v>
          </cell>
          <cell r="AO27" t="str">
            <v>Yes</v>
          </cell>
          <cell r="AP27" t="str">
            <v>No</v>
          </cell>
          <cell r="AQ27" t="str">
            <v>No</v>
          </cell>
          <cell r="AR27" t="str">
            <v>Yes</v>
          </cell>
          <cell r="AS27" t="str">
            <v>Yes</v>
          </cell>
          <cell r="AT27" t="str">
            <v>Yes</v>
          </cell>
          <cell r="AU27" t="str">
            <v>Yes</v>
          </cell>
          <cell r="AV27" t="str">
            <v>Yes</v>
          </cell>
          <cell r="AW27" t="str">
            <v>No</v>
          </cell>
          <cell r="AX27" t="str">
            <v>No</v>
          </cell>
          <cell r="AY27" t="str">
            <v>No</v>
          </cell>
          <cell r="AZ27" t="str">
            <v>No</v>
          </cell>
          <cell r="BA27" t="str">
            <v>No</v>
          </cell>
          <cell r="BB27" t="str">
            <v>Yes</v>
          </cell>
          <cell r="BC27" t="str">
            <v>No</v>
          </cell>
          <cell r="BD27" t="str">
            <v>No</v>
          </cell>
          <cell r="BE27" t="str">
            <v>No</v>
          </cell>
          <cell r="BF27" t="str">
            <v>No</v>
          </cell>
          <cell r="BG27" t="str">
            <v>No</v>
          </cell>
          <cell r="BH27" t="str">
            <v>No</v>
          </cell>
          <cell r="BI27" t="str">
            <v>No</v>
          </cell>
          <cell r="BJ27" t="str">
            <v>No</v>
          </cell>
          <cell r="BK27" t="str">
            <v>Yes</v>
          </cell>
          <cell r="BL27" t="str">
            <v>Yes</v>
          </cell>
          <cell r="BM27">
            <v>0</v>
          </cell>
        </row>
        <row r="28">
          <cell r="A28">
            <v>65093</v>
          </cell>
          <cell r="B28" t="str">
            <v>General Science</v>
          </cell>
          <cell r="C28" t="str">
            <v>Biology, General Science</v>
          </cell>
          <cell r="D28" t="str">
            <v>GCSE Science
GCE Biology</v>
          </cell>
          <cell r="E28" t="str">
            <v>Helena Nunan</v>
          </cell>
          <cell r="F28" t="str">
            <v>HMALENCZUK@YAHOO.CO.UK</v>
          </cell>
          <cell r="G28">
            <v>65093</v>
          </cell>
          <cell r="H28" t="e">
            <v>#N/A</v>
          </cell>
          <cell r="I28" t="str">
            <v>Yes</v>
          </cell>
          <cell r="J28">
            <v>44719</v>
          </cell>
          <cell r="K28" t="e">
            <v>#N/A</v>
          </cell>
          <cell r="M28" t="str">
            <v>No</v>
          </cell>
          <cell r="N28" t="str">
            <v>No</v>
          </cell>
          <cell r="O28" t="str">
            <v>No</v>
          </cell>
          <cell r="P28" t="str">
            <v>No</v>
          </cell>
          <cell r="Q28" t="str">
            <v>No</v>
          </cell>
          <cell r="R28" t="str">
            <v>Yes</v>
          </cell>
          <cell r="S28" t="str">
            <v>Yes</v>
          </cell>
          <cell r="T28" t="str">
            <v>Yes</v>
          </cell>
          <cell r="U28" t="str">
            <v>Yes</v>
          </cell>
          <cell r="V28" t="str">
            <v>No</v>
          </cell>
          <cell r="W28" t="str">
            <v>No</v>
          </cell>
          <cell r="X28" t="str">
            <v>Yes</v>
          </cell>
          <cell r="Y28" t="str">
            <v>Yes</v>
          </cell>
          <cell r="Z28" t="str">
            <v>Yes</v>
          </cell>
          <cell r="AA28" t="str">
            <v>No</v>
          </cell>
          <cell r="AB28" t="str">
            <v>No</v>
          </cell>
          <cell r="AC28" t="str">
            <v>No</v>
          </cell>
          <cell r="AD28" t="str">
            <v>No</v>
          </cell>
          <cell r="AE28" t="str">
            <v>No</v>
          </cell>
          <cell r="AF28" t="str">
            <v>No</v>
          </cell>
          <cell r="AG28" t="str">
            <v>No</v>
          </cell>
          <cell r="AH28" t="str">
            <v>No</v>
          </cell>
          <cell r="AI28" t="str">
            <v>Yes</v>
          </cell>
          <cell r="AJ28" t="str">
            <v>Yes</v>
          </cell>
          <cell r="AK28" t="str">
            <v>Yes</v>
          </cell>
          <cell r="AL28" t="str">
            <v>Yes</v>
          </cell>
          <cell r="AM28" t="str">
            <v>No</v>
          </cell>
          <cell r="AN28" t="str">
            <v>No</v>
          </cell>
          <cell r="AO28" t="str">
            <v>No</v>
          </cell>
          <cell r="AP28" t="str">
            <v>No</v>
          </cell>
          <cell r="AQ28" t="str">
            <v>No</v>
          </cell>
          <cell r="AR28" t="str">
            <v>No</v>
          </cell>
          <cell r="AS28" t="str">
            <v>No</v>
          </cell>
          <cell r="AT28" t="str">
            <v>No</v>
          </cell>
          <cell r="AU28" t="str">
            <v>No</v>
          </cell>
          <cell r="AV28" t="str">
            <v>No</v>
          </cell>
          <cell r="AW28" t="str">
            <v>Yes</v>
          </cell>
          <cell r="AX28" t="str">
            <v>Yes</v>
          </cell>
          <cell r="AY28" t="str">
            <v>Yes</v>
          </cell>
          <cell r="AZ28" t="str">
            <v>Yes</v>
          </cell>
          <cell r="BA28" t="str">
            <v>No</v>
          </cell>
          <cell r="BB28" t="str">
            <v>No</v>
          </cell>
          <cell r="BC28" t="str">
            <v>No</v>
          </cell>
          <cell r="BD28" t="str">
            <v>Yes</v>
          </cell>
          <cell r="BE28" t="str">
            <v>Yes</v>
          </cell>
          <cell r="BF28" t="str">
            <v>Yes</v>
          </cell>
          <cell r="BG28" t="str">
            <v>Yes</v>
          </cell>
          <cell r="BH28" t="str">
            <v>No</v>
          </cell>
          <cell r="BI28" t="str">
            <v>Yes</v>
          </cell>
          <cell r="BJ28" t="str">
            <v>No</v>
          </cell>
          <cell r="BK28" t="str">
            <v>Yes</v>
          </cell>
          <cell r="BL28" t="str">
            <v>Yes</v>
          </cell>
          <cell r="BM28">
            <v>0</v>
          </cell>
        </row>
        <row r="29">
          <cell r="A29">
            <v>336017</v>
          </cell>
          <cell r="B29" t="str">
            <v>History</v>
          </cell>
          <cell r="C29" t="str">
            <v>History</v>
          </cell>
          <cell r="D29" t="str">
            <v>GCE / GCSE History and similar subjects</v>
          </cell>
          <cell r="E29" t="str">
            <v>Tony Imperato</v>
          </cell>
          <cell r="F29" t="str">
            <v>TONY.IMPERATO1@BTINTERNET.COM</v>
          </cell>
          <cell r="G29">
            <v>336017</v>
          </cell>
          <cell r="H29" t="e">
            <v>#N/A</v>
          </cell>
          <cell r="I29" t="str">
            <v>Yes</v>
          </cell>
          <cell r="J29">
            <v>44707</v>
          </cell>
          <cell r="K29" t="e">
            <v>#N/A</v>
          </cell>
          <cell r="M29" t="str">
            <v>Yes</v>
          </cell>
          <cell r="N29" t="str">
            <v>Yes</v>
          </cell>
          <cell r="O29" t="str">
            <v>Yes</v>
          </cell>
          <cell r="P29" t="str">
            <v>Yes</v>
          </cell>
          <cell r="Q29" t="str">
            <v>Yes</v>
          </cell>
          <cell r="R29" t="str">
            <v>Yes</v>
          </cell>
          <cell r="S29" t="str">
            <v>Yes</v>
          </cell>
          <cell r="T29" t="str">
            <v>Yes</v>
          </cell>
          <cell r="U29" t="str">
            <v>Yes</v>
          </cell>
          <cell r="V29" t="str">
            <v>Yes</v>
          </cell>
          <cell r="W29" t="str">
            <v>Yes</v>
          </cell>
          <cell r="X29" t="str">
            <v>Yes</v>
          </cell>
          <cell r="Y29" t="str">
            <v>Yes</v>
          </cell>
          <cell r="Z29" t="str">
            <v>Yes</v>
          </cell>
          <cell r="AA29" t="str">
            <v>Yes</v>
          </cell>
          <cell r="AB29" t="str">
            <v>Yes</v>
          </cell>
          <cell r="AC29" t="str">
            <v>Yes</v>
          </cell>
          <cell r="AD29" t="str">
            <v>Yes</v>
          </cell>
          <cell r="AE29" t="str">
            <v>Yes</v>
          </cell>
          <cell r="AF29" t="str">
            <v>Yes</v>
          </cell>
          <cell r="AG29" t="str">
            <v>Yes</v>
          </cell>
          <cell r="AH29" t="str">
            <v>Yes</v>
          </cell>
          <cell r="AI29" t="str">
            <v>Yes</v>
          </cell>
          <cell r="AJ29" t="str">
            <v>Yes</v>
          </cell>
          <cell r="AK29" t="str">
            <v>Yes</v>
          </cell>
          <cell r="AL29" t="str">
            <v>Yes</v>
          </cell>
          <cell r="AM29" t="str">
            <v>Yes</v>
          </cell>
          <cell r="AN29" t="str">
            <v>Yes</v>
          </cell>
          <cell r="AO29" t="str">
            <v>Yes</v>
          </cell>
          <cell r="AP29" t="str">
            <v>Yes</v>
          </cell>
          <cell r="AQ29" t="str">
            <v>Yes</v>
          </cell>
          <cell r="AR29" t="str">
            <v>Yes</v>
          </cell>
          <cell r="AS29" t="str">
            <v>Yes</v>
          </cell>
          <cell r="AT29" t="str">
            <v>Yes</v>
          </cell>
          <cell r="AU29" t="str">
            <v>Yes</v>
          </cell>
          <cell r="AV29" t="str">
            <v>Yes</v>
          </cell>
          <cell r="AW29" t="str">
            <v>Yes</v>
          </cell>
          <cell r="AX29" t="str">
            <v>Yes</v>
          </cell>
          <cell r="AY29" t="str">
            <v>No</v>
          </cell>
          <cell r="AZ29" t="str">
            <v>No</v>
          </cell>
          <cell r="BA29" t="str">
            <v>Yes</v>
          </cell>
          <cell r="BB29" t="str">
            <v>Yes</v>
          </cell>
          <cell r="BC29" t="str">
            <v>Yes</v>
          </cell>
          <cell r="BD29" t="str">
            <v>Yes</v>
          </cell>
          <cell r="BE29" t="str">
            <v>Yes</v>
          </cell>
          <cell r="BF29" t="str">
            <v>Yes</v>
          </cell>
          <cell r="BG29" t="str">
            <v>Yes</v>
          </cell>
          <cell r="BH29" t="str">
            <v>Yes</v>
          </cell>
          <cell r="BI29" t="str">
            <v>Yes</v>
          </cell>
          <cell r="BJ29" t="str">
            <v>Yes</v>
          </cell>
          <cell r="BK29" t="str">
            <v>Yes</v>
          </cell>
          <cell r="BL29" t="str">
            <v>Yes</v>
          </cell>
          <cell r="BM29">
            <v>0</v>
          </cell>
        </row>
        <row r="30">
          <cell r="A30">
            <v>72547</v>
          </cell>
          <cell r="B30" t="str">
            <v>Maths (also Further)</v>
          </cell>
          <cell r="C30" t="str">
            <v>Maths (also Further)</v>
          </cell>
          <cell r="D30" t="str">
            <v>Maths and Further Maths at GCSE and A-Level</v>
          </cell>
          <cell r="E30" t="str">
            <v>Richard Clare</v>
          </cell>
          <cell r="F30" t="str">
            <v>TOLE898@GMAIL.COM</v>
          </cell>
          <cell r="G30">
            <v>72547</v>
          </cell>
          <cell r="H30" t="e">
            <v>#N/A</v>
          </cell>
          <cell r="I30" t="str">
            <v>Yes</v>
          </cell>
          <cell r="J30">
            <v>44707</v>
          </cell>
          <cell r="K30" t="e">
            <v>#N/A</v>
          </cell>
          <cell r="M30" t="str">
            <v>Yes</v>
          </cell>
          <cell r="N30" t="str">
            <v>Yes</v>
          </cell>
          <cell r="O30" t="str">
            <v>Yes</v>
          </cell>
          <cell r="P30" t="str">
            <v>Yes</v>
          </cell>
          <cell r="Q30" t="str">
            <v>Yes</v>
          </cell>
          <cell r="R30" t="str">
            <v>Yes</v>
          </cell>
          <cell r="S30" t="str">
            <v>Yes</v>
          </cell>
          <cell r="T30" t="str">
            <v>Yes</v>
          </cell>
          <cell r="U30" t="str">
            <v>Yes</v>
          </cell>
          <cell r="V30" t="str">
            <v>Yes</v>
          </cell>
          <cell r="W30" t="str">
            <v>Yes</v>
          </cell>
          <cell r="X30" t="str">
            <v>Yes</v>
          </cell>
          <cell r="Y30" t="str">
            <v>Yes</v>
          </cell>
          <cell r="Z30" t="str">
            <v>No</v>
          </cell>
          <cell r="AA30" t="str">
            <v>No</v>
          </cell>
          <cell r="AB30" t="str">
            <v>Yes</v>
          </cell>
          <cell r="AC30" t="str">
            <v>Yes</v>
          </cell>
          <cell r="AD30" t="str">
            <v>No</v>
          </cell>
          <cell r="AE30" t="str">
            <v>No</v>
          </cell>
          <cell r="AF30" t="str">
            <v>No</v>
          </cell>
          <cell r="AG30" t="str">
            <v>No</v>
          </cell>
          <cell r="AH30" t="str">
            <v>No</v>
          </cell>
          <cell r="AI30" t="str">
            <v>Yes</v>
          </cell>
          <cell r="AJ30" t="str">
            <v>Yes</v>
          </cell>
          <cell r="AK30" t="str">
            <v>No</v>
          </cell>
          <cell r="AL30" t="str">
            <v>No</v>
          </cell>
          <cell r="AM30" t="str">
            <v>No</v>
          </cell>
          <cell r="AN30" t="str">
            <v>No</v>
          </cell>
          <cell r="AO30" t="str">
            <v>No</v>
          </cell>
          <cell r="AP30" t="str">
            <v>Yes</v>
          </cell>
          <cell r="AQ30" t="str">
            <v>Yes</v>
          </cell>
          <cell r="AR30" t="str">
            <v>No</v>
          </cell>
          <cell r="AS30" t="str">
            <v>No</v>
          </cell>
          <cell r="AT30" t="str">
            <v>No</v>
          </cell>
          <cell r="AU30" t="str">
            <v>No</v>
          </cell>
          <cell r="AV30" t="str">
            <v>No</v>
          </cell>
          <cell r="AW30" t="str">
            <v>Yes</v>
          </cell>
          <cell r="AX30" t="str">
            <v>Yes</v>
          </cell>
          <cell r="AY30" t="str">
            <v>No</v>
          </cell>
          <cell r="AZ30" t="str">
            <v>No</v>
          </cell>
          <cell r="BA30" t="str">
            <v>No</v>
          </cell>
          <cell r="BB30" t="str">
            <v>No</v>
          </cell>
          <cell r="BC30" t="str">
            <v>No</v>
          </cell>
          <cell r="BD30" t="str">
            <v>Yes</v>
          </cell>
          <cell r="BE30" t="str">
            <v>Yes</v>
          </cell>
          <cell r="BF30" t="str">
            <v>No</v>
          </cell>
          <cell r="BG30" t="str">
            <v>No</v>
          </cell>
          <cell r="BH30" t="str">
            <v>No</v>
          </cell>
          <cell r="BI30" t="str">
            <v>No</v>
          </cell>
          <cell r="BJ30" t="str">
            <v>No</v>
          </cell>
          <cell r="BK30" t="str">
            <v>Yes</v>
          </cell>
          <cell r="BL30" t="str">
            <v>Yes</v>
          </cell>
          <cell r="BM30">
            <v>0</v>
          </cell>
        </row>
        <row r="31">
          <cell r="A31">
            <v>952280</v>
          </cell>
          <cell r="B31" t="str">
            <v>Business</v>
          </cell>
          <cell r="C31" t="str">
            <v>Business</v>
          </cell>
          <cell r="D31" t="str">
            <v>Business GCSE &amp; GCE</v>
          </cell>
          <cell r="E31" t="str">
            <v>Ping Law</v>
          </cell>
          <cell r="F31" t="str">
            <v>PKLAWBOSCO@YAHOO.CO.UK</v>
          </cell>
          <cell r="G31">
            <v>952280</v>
          </cell>
          <cell r="H31" t="e">
            <v>#N/A</v>
          </cell>
          <cell r="I31" t="str">
            <v>Yes</v>
          </cell>
          <cell r="J31">
            <v>44707</v>
          </cell>
          <cell r="K31" t="e">
            <v>#N/A</v>
          </cell>
          <cell r="M31" t="str">
            <v>Yes</v>
          </cell>
          <cell r="N31" t="str">
            <v>Yes</v>
          </cell>
          <cell r="O31" t="str">
            <v>Yes</v>
          </cell>
          <cell r="P31" t="str">
            <v>Yes</v>
          </cell>
          <cell r="Q31" t="str">
            <v>Yes</v>
          </cell>
          <cell r="R31" t="str">
            <v>Yes</v>
          </cell>
          <cell r="S31" t="str">
            <v>No</v>
          </cell>
          <cell r="T31" t="str">
            <v>No</v>
          </cell>
          <cell r="U31" t="str">
            <v>No</v>
          </cell>
          <cell r="V31" t="str">
            <v>No</v>
          </cell>
          <cell r="W31" t="str">
            <v>No</v>
          </cell>
          <cell r="X31" t="str">
            <v>No</v>
          </cell>
          <cell r="Y31" t="str">
            <v>No</v>
          </cell>
          <cell r="Z31" t="str">
            <v>No</v>
          </cell>
          <cell r="AA31" t="str">
            <v>No</v>
          </cell>
          <cell r="AB31" t="str">
            <v>No</v>
          </cell>
          <cell r="AC31" t="str">
            <v>No</v>
          </cell>
          <cell r="AD31" t="str">
            <v>Yes</v>
          </cell>
          <cell r="AE31" t="str">
            <v>Yes</v>
          </cell>
          <cell r="AF31" t="str">
            <v>Yes</v>
          </cell>
          <cell r="AG31" t="str">
            <v>Yes</v>
          </cell>
          <cell r="AH31" t="str">
            <v>Yes</v>
          </cell>
          <cell r="AI31" t="str">
            <v>Yes</v>
          </cell>
          <cell r="AJ31" t="str">
            <v>Yes</v>
          </cell>
          <cell r="AK31" t="str">
            <v>Yes</v>
          </cell>
          <cell r="AL31" t="str">
            <v>Yes</v>
          </cell>
          <cell r="AM31" t="str">
            <v>Yes</v>
          </cell>
          <cell r="AN31" t="str">
            <v>Yes</v>
          </cell>
          <cell r="AO31" t="str">
            <v>Yes</v>
          </cell>
          <cell r="AP31" t="str">
            <v>Yes</v>
          </cell>
          <cell r="AQ31" t="str">
            <v>Yes</v>
          </cell>
          <cell r="AR31" t="str">
            <v>Yes</v>
          </cell>
          <cell r="AS31" t="str">
            <v>Yes</v>
          </cell>
          <cell r="AT31" t="str">
            <v>Yes</v>
          </cell>
          <cell r="AU31" t="str">
            <v>Yes</v>
          </cell>
          <cell r="AV31" t="str">
            <v>Yes</v>
          </cell>
          <cell r="AW31" t="str">
            <v>Yes</v>
          </cell>
          <cell r="AX31" t="str">
            <v>Yes</v>
          </cell>
          <cell r="AY31" t="str">
            <v>No</v>
          </cell>
          <cell r="AZ31" t="str">
            <v>No</v>
          </cell>
          <cell r="BA31" t="str">
            <v>No</v>
          </cell>
          <cell r="BB31" t="str">
            <v>Yes</v>
          </cell>
          <cell r="BC31" t="str">
            <v>Yes</v>
          </cell>
          <cell r="BD31" t="str">
            <v>Yes</v>
          </cell>
          <cell r="BE31" t="str">
            <v>Yes</v>
          </cell>
          <cell r="BF31" t="str">
            <v>No</v>
          </cell>
          <cell r="BG31" t="str">
            <v>No</v>
          </cell>
          <cell r="BH31" t="str">
            <v>No</v>
          </cell>
          <cell r="BI31" t="str">
            <v>No</v>
          </cell>
          <cell r="BJ31" t="str">
            <v>No</v>
          </cell>
          <cell r="BK31" t="str">
            <v>Yes</v>
          </cell>
          <cell r="BL31" t="str">
            <v>Yes</v>
          </cell>
          <cell r="BM31">
            <v>0</v>
          </cell>
        </row>
        <row r="32">
          <cell r="A32">
            <v>85345</v>
          </cell>
          <cell r="B32" t="str">
            <v>History</v>
          </cell>
          <cell r="C32" t="str">
            <v>History</v>
          </cell>
          <cell r="D32" t="str">
            <v>History GCSE/ A level</v>
          </cell>
          <cell r="E32" t="str">
            <v>Fiona Fitzsimon</v>
          </cell>
          <cell r="F32" t="str">
            <v>FIONA021@SKY.COM</v>
          </cell>
          <cell r="G32">
            <v>85345</v>
          </cell>
          <cell r="H32" t="e">
            <v>#N/A</v>
          </cell>
          <cell r="I32" t="str">
            <v>Yes</v>
          </cell>
          <cell r="J32">
            <v>44706</v>
          </cell>
          <cell r="K32" t="e">
            <v>#N/A</v>
          </cell>
          <cell r="M32" t="str">
            <v>No</v>
          </cell>
          <cell r="N32" t="str">
            <v>Yes</v>
          </cell>
          <cell r="O32" t="str">
            <v>Yes</v>
          </cell>
          <cell r="P32" t="str">
            <v>Yes</v>
          </cell>
          <cell r="Q32" t="str">
            <v>No</v>
          </cell>
          <cell r="R32" t="str">
            <v>No</v>
          </cell>
          <cell r="S32" t="str">
            <v>No</v>
          </cell>
          <cell r="T32" t="str">
            <v>No</v>
          </cell>
          <cell r="U32" t="str">
            <v>Yes</v>
          </cell>
          <cell r="V32" t="str">
            <v>Yes</v>
          </cell>
          <cell r="W32" t="str">
            <v>No</v>
          </cell>
          <cell r="X32" t="str">
            <v>No</v>
          </cell>
          <cell r="Y32" t="str">
            <v>No</v>
          </cell>
          <cell r="Z32" t="str">
            <v>No</v>
          </cell>
          <cell r="AA32" t="str">
            <v>No</v>
          </cell>
          <cell r="AB32" t="str">
            <v>Yes</v>
          </cell>
          <cell r="AC32" t="str">
            <v>Yes</v>
          </cell>
          <cell r="AD32" t="str">
            <v>No</v>
          </cell>
          <cell r="AE32" t="str">
            <v>No</v>
          </cell>
          <cell r="AF32" t="str">
            <v>No</v>
          </cell>
          <cell r="AG32" t="str">
            <v>No</v>
          </cell>
          <cell r="AH32" t="str">
            <v>No</v>
          </cell>
          <cell r="AI32" t="str">
            <v>No</v>
          </cell>
          <cell r="AJ32" t="str">
            <v>No</v>
          </cell>
          <cell r="AK32" t="str">
            <v>No</v>
          </cell>
          <cell r="AL32" t="str">
            <v>No</v>
          </cell>
          <cell r="AM32" t="str">
            <v>No</v>
          </cell>
          <cell r="AN32" t="str">
            <v>No</v>
          </cell>
          <cell r="AO32" t="str">
            <v>AM PM</v>
          </cell>
          <cell r="AP32" t="str">
            <v>Yes</v>
          </cell>
          <cell r="AQ32" t="str">
            <v>Yes</v>
          </cell>
          <cell r="AR32" t="str">
            <v>No</v>
          </cell>
          <cell r="AS32" t="str">
            <v>No</v>
          </cell>
          <cell r="AT32" t="str">
            <v>No</v>
          </cell>
          <cell r="AU32" t="str">
            <v>No</v>
          </cell>
          <cell r="AV32" t="str">
            <v>No</v>
          </cell>
          <cell r="AW32" t="str">
            <v>Yes</v>
          </cell>
          <cell r="AX32" t="str">
            <v>Yes</v>
          </cell>
          <cell r="AY32" t="str">
            <v>No</v>
          </cell>
          <cell r="AZ32" t="str">
            <v>No</v>
          </cell>
          <cell r="BA32" t="str">
            <v>No</v>
          </cell>
          <cell r="BB32" t="str">
            <v>No</v>
          </cell>
          <cell r="BC32" t="str">
            <v>No</v>
          </cell>
          <cell r="BD32" t="str">
            <v>No</v>
          </cell>
          <cell r="BE32" t="str">
            <v>No</v>
          </cell>
          <cell r="BF32" t="str">
            <v>No</v>
          </cell>
          <cell r="BG32" t="str">
            <v>No</v>
          </cell>
          <cell r="BH32" t="str">
            <v>No</v>
          </cell>
          <cell r="BI32" t="str">
            <v>No</v>
          </cell>
          <cell r="BJ32" t="str">
            <v>No</v>
          </cell>
          <cell r="BK32" t="str">
            <v>Yes</v>
          </cell>
          <cell r="BL32" t="str">
            <v>Yes</v>
          </cell>
          <cell r="BM32" t="str">
            <v>I work part time and as yet don’t know my days off for next year. As a result, I may be available for further dates if necessary</v>
          </cell>
        </row>
        <row r="33">
          <cell r="A33">
            <v>189375</v>
          </cell>
          <cell r="B33" t="str">
            <v>History</v>
          </cell>
          <cell r="C33" t="str">
            <v>History</v>
          </cell>
          <cell r="D33" t="str">
            <v>History GCSE and A level</v>
          </cell>
          <cell r="E33" t="str">
            <v>Colin Shephard</v>
          </cell>
          <cell r="F33" t="str">
            <v>CLNSHEPHARD@YAHOO.CO.UK</v>
          </cell>
          <cell r="G33">
            <v>189375</v>
          </cell>
          <cell r="H33" t="e">
            <v>#N/A</v>
          </cell>
          <cell r="I33" t="str">
            <v>Yes</v>
          </cell>
          <cell r="J33">
            <v>44706</v>
          </cell>
          <cell r="K33" t="e">
            <v>#N/A</v>
          </cell>
          <cell r="M33" t="str">
            <v>Yes</v>
          </cell>
          <cell r="N33" t="str">
            <v>Yes</v>
          </cell>
          <cell r="O33" t="str">
            <v>Yes</v>
          </cell>
          <cell r="P33" t="str">
            <v>Yes</v>
          </cell>
          <cell r="Q33" t="str">
            <v>Yes</v>
          </cell>
          <cell r="R33" t="str">
            <v>Yes</v>
          </cell>
          <cell r="S33" t="str">
            <v>Yes</v>
          </cell>
          <cell r="T33" t="str">
            <v>Yes</v>
          </cell>
          <cell r="U33" t="str">
            <v>Yes</v>
          </cell>
          <cell r="V33" t="str">
            <v>Yes</v>
          </cell>
          <cell r="W33" t="str">
            <v>Yes</v>
          </cell>
          <cell r="X33" t="str">
            <v>Yes</v>
          </cell>
          <cell r="Y33" t="str">
            <v>Yes</v>
          </cell>
          <cell r="Z33" t="str">
            <v>Yes</v>
          </cell>
          <cell r="AA33" t="str">
            <v>No</v>
          </cell>
          <cell r="AB33" t="str">
            <v>No</v>
          </cell>
          <cell r="AC33" t="str">
            <v>No</v>
          </cell>
          <cell r="AD33" t="str">
            <v>Yes</v>
          </cell>
          <cell r="AE33" t="str">
            <v>Yes</v>
          </cell>
          <cell r="AF33" t="str">
            <v>Yes</v>
          </cell>
          <cell r="AG33" t="str">
            <v>Yes</v>
          </cell>
          <cell r="AH33" t="str">
            <v>Yes</v>
          </cell>
          <cell r="AI33" t="str">
            <v>Yes</v>
          </cell>
          <cell r="AJ33" t="str">
            <v>Yes</v>
          </cell>
          <cell r="AK33" t="str">
            <v>Yes</v>
          </cell>
          <cell r="AL33" t="str">
            <v>Yes</v>
          </cell>
          <cell r="AM33" t="str">
            <v>Yes</v>
          </cell>
          <cell r="AN33" t="str">
            <v>Yes</v>
          </cell>
          <cell r="AO33" t="str">
            <v>Yes</v>
          </cell>
          <cell r="AP33" t="str">
            <v>Yes</v>
          </cell>
          <cell r="AQ33" t="str">
            <v>Yes</v>
          </cell>
          <cell r="AR33" t="str">
            <v>Yes</v>
          </cell>
          <cell r="AS33" t="str">
            <v>Yes</v>
          </cell>
          <cell r="AT33" t="str">
            <v>Yes</v>
          </cell>
          <cell r="AU33" t="str">
            <v>Yes</v>
          </cell>
          <cell r="AV33" t="str">
            <v>Yes</v>
          </cell>
          <cell r="AW33" t="str">
            <v>Yes</v>
          </cell>
          <cell r="AX33" t="str">
            <v>Yes</v>
          </cell>
          <cell r="AY33" t="str">
            <v>Yes</v>
          </cell>
          <cell r="AZ33" t="str">
            <v>Yes</v>
          </cell>
          <cell r="BA33" t="str">
            <v>Yes</v>
          </cell>
          <cell r="BB33" t="str">
            <v>Yes</v>
          </cell>
          <cell r="BC33" t="str">
            <v>Yes</v>
          </cell>
          <cell r="BD33" t="str">
            <v>Yes</v>
          </cell>
          <cell r="BE33" t="str">
            <v>Yes</v>
          </cell>
          <cell r="BF33" t="str">
            <v>Yes</v>
          </cell>
          <cell r="BG33" t="str">
            <v>Yes</v>
          </cell>
          <cell r="BH33" t="str">
            <v>Yes</v>
          </cell>
          <cell r="BI33" t="str">
            <v>Yes</v>
          </cell>
          <cell r="BJ33" t="str">
            <v>Yes</v>
          </cell>
          <cell r="BK33" t="str">
            <v>Yes</v>
          </cell>
          <cell r="BL33" t="str">
            <v>Yes</v>
          </cell>
          <cell r="BM33" t="str">
            <v>I live in Cornwall and would prefer blocks of continuous dates (up to 10 days at a time) if possible. This is to make sure I do not have too much travelling. Thanks.</v>
          </cell>
        </row>
        <row r="34">
          <cell r="A34">
            <v>811229</v>
          </cell>
          <cell r="B34" t="str">
            <v>Business</v>
          </cell>
          <cell r="C34" t="str">
            <v>Business</v>
          </cell>
          <cell r="D34" t="str">
            <v>Gcse and A level
Business (experience of monitoring of the review of results in 2019) 
Economics (also 2019)
Accounting ( both a level and gcse- degree in Accounting and Finance and experience of teaching A level Accounting)</v>
          </cell>
          <cell r="E34" t="str">
            <v>Klaudia Ferrando</v>
          </cell>
          <cell r="F34" t="str">
            <v>KLAUDIA.FERRANDO@GMAIL.COM</v>
          </cell>
          <cell r="G34">
            <v>811229</v>
          </cell>
          <cell r="H34" t="e">
            <v>#N/A</v>
          </cell>
          <cell r="I34" t="str">
            <v>Yes</v>
          </cell>
          <cell r="J34">
            <v>44707</v>
          </cell>
          <cell r="K34" t="e">
            <v>#N/A</v>
          </cell>
          <cell r="M34" t="str">
            <v>Yes</v>
          </cell>
          <cell r="N34" t="str">
            <v>Yes</v>
          </cell>
          <cell r="O34" t="str">
            <v>Yes</v>
          </cell>
          <cell r="P34" t="str">
            <v>Yes</v>
          </cell>
          <cell r="Q34" t="str">
            <v>Yes</v>
          </cell>
          <cell r="R34" t="str">
            <v>No</v>
          </cell>
          <cell r="S34" t="str">
            <v>No</v>
          </cell>
          <cell r="T34" t="str">
            <v>No</v>
          </cell>
          <cell r="U34" t="str">
            <v>Yes</v>
          </cell>
          <cell r="V34" t="str">
            <v>No</v>
          </cell>
          <cell r="W34" t="str">
            <v>No</v>
          </cell>
          <cell r="X34" t="str">
            <v>No</v>
          </cell>
          <cell r="Y34" t="str">
            <v>No</v>
          </cell>
          <cell r="Z34" t="str">
            <v>No</v>
          </cell>
          <cell r="AA34" t="str">
            <v>No</v>
          </cell>
          <cell r="AB34" t="str">
            <v>Yes</v>
          </cell>
          <cell r="AC34" t="str">
            <v>Yes</v>
          </cell>
          <cell r="AD34" t="str">
            <v>No</v>
          </cell>
          <cell r="AE34" t="str">
            <v>No</v>
          </cell>
          <cell r="AF34" t="str">
            <v>No</v>
          </cell>
          <cell r="AG34" t="str">
            <v>No</v>
          </cell>
          <cell r="AH34" t="str">
            <v>No</v>
          </cell>
          <cell r="AI34" t="str">
            <v>Yes</v>
          </cell>
          <cell r="AJ34" t="str">
            <v>Yes</v>
          </cell>
          <cell r="AK34" t="str">
            <v>No</v>
          </cell>
          <cell r="AL34" t="str">
            <v>No</v>
          </cell>
          <cell r="AM34" t="str">
            <v>No</v>
          </cell>
          <cell r="AN34" t="str">
            <v>No</v>
          </cell>
          <cell r="AO34" t="str">
            <v>No</v>
          </cell>
          <cell r="AP34" t="str">
            <v>Yes</v>
          </cell>
          <cell r="AQ34" t="str">
            <v>Yes</v>
          </cell>
          <cell r="AR34" t="str">
            <v>No</v>
          </cell>
          <cell r="AS34" t="str">
            <v>No</v>
          </cell>
          <cell r="AT34" t="str">
            <v>No</v>
          </cell>
          <cell r="AU34" t="str">
            <v>No</v>
          </cell>
          <cell r="AV34" t="str">
            <v>No</v>
          </cell>
          <cell r="AW34" t="str">
            <v>Yes</v>
          </cell>
          <cell r="AX34" t="str">
            <v>Yes</v>
          </cell>
          <cell r="AY34" t="str">
            <v>Yes</v>
          </cell>
          <cell r="AZ34" t="str">
            <v>No</v>
          </cell>
          <cell r="BA34" t="str">
            <v>No</v>
          </cell>
          <cell r="BB34" t="str">
            <v>No</v>
          </cell>
          <cell r="BC34" t="str">
            <v>No</v>
          </cell>
          <cell r="BD34" t="str">
            <v>No</v>
          </cell>
          <cell r="BE34" t="str">
            <v>Yes</v>
          </cell>
          <cell r="BM34">
            <v>0</v>
          </cell>
        </row>
        <row r="35">
          <cell r="A35">
            <v>956761</v>
          </cell>
          <cell r="B35" t="str">
            <v>ICT, D&amp;T, Maths (also further)</v>
          </cell>
          <cell r="C35" t="str">
            <v>ICT, D&amp;T, Maths (also further)</v>
          </cell>
          <cell r="D35" t="str">
            <v>Primary specialism - IT,  Computer Science and Digital media- GCSE and GCE
Primary specialism - Electronics - GCSE and GCE
Secondary specialism - Design Technology - Product Design - GCSE and GCE
Secondary specialism - Maths and Further Maths - GCSE and GCE</v>
          </cell>
          <cell r="E35" t="str">
            <v>John Gray</v>
          </cell>
          <cell r="F35" t="str">
            <v>NATIONALS@SJRS.CO.UK</v>
          </cell>
          <cell r="G35">
            <v>956761</v>
          </cell>
          <cell r="H35" t="e">
            <v>#N/A</v>
          </cell>
          <cell r="I35" t="str">
            <v>Yes</v>
          </cell>
          <cell r="J35">
            <v>44706</v>
          </cell>
          <cell r="K35" t="e">
            <v>#N/A</v>
          </cell>
          <cell r="M35" t="str">
            <v>Yes</v>
          </cell>
          <cell r="N35" t="str">
            <v>No</v>
          </cell>
          <cell r="O35" t="str">
            <v>No</v>
          </cell>
          <cell r="P35" t="str">
            <v>No</v>
          </cell>
          <cell r="Q35" t="str">
            <v>No</v>
          </cell>
          <cell r="R35" t="str">
            <v>No</v>
          </cell>
          <cell r="S35" t="str">
            <v>Yes</v>
          </cell>
          <cell r="T35" t="str">
            <v>Yes</v>
          </cell>
          <cell r="U35" t="str">
            <v>Yes</v>
          </cell>
          <cell r="V35" t="str">
            <v>Yes</v>
          </cell>
          <cell r="W35" t="str">
            <v>Yes</v>
          </cell>
          <cell r="X35" t="str">
            <v>No</v>
          </cell>
          <cell r="Y35" t="str">
            <v>No</v>
          </cell>
          <cell r="Z35" t="str">
            <v>No</v>
          </cell>
          <cell r="AA35" t="str">
            <v>No</v>
          </cell>
          <cell r="AB35" t="str">
            <v>No</v>
          </cell>
          <cell r="AC35" t="str">
            <v>No</v>
          </cell>
          <cell r="AD35" t="str">
            <v>No</v>
          </cell>
          <cell r="AE35" t="str">
            <v>No</v>
          </cell>
          <cell r="AF35" t="str">
            <v>No</v>
          </cell>
          <cell r="AG35" t="str">
            <v>No</v>
          </cell>
          <cell r="AH35" t="str">
            <v>No</v>
          </cell>
          <cell r="AI35" t="str">
            <v>Yes</v>
          </cell>
          <cell r="AJ35" t="str">
            <v>No</v>
          </cell>
          <cell r="AK35" t="str">
            <v>No</v>
          </cell>
          <cell r="AL35" t="str">
            <v>No</v>
          </cell>
          <cell r="AM35" t="str">
            <v>No</v>
          </cell>
          <cell r="AN35" t="str">
            <v>No</v>
          </cell>
          <cell r="AO35" t="str">
            <v>No</v>
          </cell>
          <cell r="AP35" t="str">
            <v>Yes</v>
          </cell>
          <cell r="AQ35" t="str">
            <v>Yes</v>
          </cell>
          <cell r="AR35" t="str">
            <v>No</v>
          </cell>
          <cell r="AS35" t="str">
            <v>No</v>
          </cell>
          <cell r="AT35" t="str">
            <v>No</v>
          </cell>
          <cell r="AU35" t="str">
            <v>No</v>
          </cell>
          <cell r="AV35" t="str">
            <v>No</v>
          </cell>
          <cell r="AW35" t="str">
            <v>No</v>
          </cell>
          <cell r="AX35" t="str">
            <v>No</v>
          </cell>
          <cell r="AY35" t="str">
            <v>No</v>
          </cell>
          <cell r="AZ35" t="str">
            <v>No</v>
          </cell>
          <cell r="BA35" t="str">
            <v>No</v>
          </cell>
          <cell r="BB35" t="str">
            <v>No</v>
          </cell>
          <cell r="BC35" t="str">
            <v>No</v>
          </cell>
          <cell r="BD35" t="str">
            <v>No</v>
          </cell>
          <cell r="BE35" t="str">
            <v>No</v>
          </cell>
          <cell r="BF35" t="str">
            <v>No</v>
          </cell>
          <cell r="BG35" t="str">
            <v>No</v>
          </cell>
          <cell r="BH35" t="str">
            <v>No</v>
          </cell>
          <cell r="BI35" t="str">
            <v>No</v>
          </cell>
          <cell r="BJ35" t="str">
            <v>No</v>
          </cell>
          <cell r="BK35" t="str">
            <v>No</v>
          </cell>
          <cell r="BL35" t="str">
            <v>No</v>
          </cell>
          <cell r="BM35" t="str">
            <v>I will have additional availability, but will not know that until i receive my school timetable for next academic year.</v>
          </cell>
        </row>
        <row r="36">
          <cell r="A36">
            <v>691410</v>
          </cell>
          <cell r="B36" t="str">
            <v>Physics, Chemistry, Biology, General Science</v>
          </cell>
          <cell r="C36" t="str">
            <v>Physics, Chemistry, Biology, General Science</v>
          </cell>
          <cell r="D36" t="str">
            <v>Physics A level
Physics, chemistry, biology, science gcse</v>
          </cell>
          <cell r="E36" t="str">
            <v>Peter Harris</v>
          </cell>
          <cell r="F36" t="str">
            <v>PHTMPHYSICS@HOTMAIL.CO.UK</v>
          </cell>
          <cell r="G36">
            <v>691410</v>
          </cell>
          <cell r="H36" t="e">
            <v>#N/A</v>
          </cell>
          <cell r="I36" t="str">
            <v>Yes</v>
          </cell>
          <cell r="J36">
            <v>44707</v>
          </cell>
          <cell r="K36" t="e">
            <v>#N/A</v>
          </cell>
          <cell r="M36" t="str">
            <v>Yes</v>
          </cell>
          <cell r="N36" t="str">
            <v>Yes</v>
          </cell>
          <cell r="O36" t="str">
            <v>Yes</v>
          </cell>
          <cell r="P36" t="str">
            <v>No</v>
          </cell>
          <cell r="Q36" t="str">
            <v>No</v>
          </cell>
          <cell r="R36" t="str">
            <v>No</v>
          </cell>
          <cell r="S36" t="str">
            <v>Yes</v>
          </cell>
          <cell r="T36" t="str">
            <v>Yes</v>
          </cell>
          <cell r="U36" t="str">
            <v>Yes</v>
          </cell>
          <cell r="V36" t="str">
            <v>No</v>
          </cell>
          <cell r="W36" t="str">
            <v>No</v>
          </cell>
          <cell r="X36" t="str">
            <v>No</v>
          </cell>
          <cell r="Y36" t="str">
            <v>Yes</v>
          </cell>
          <cell r="Z36" t="str">
            <v>Yes</v>
          </cell>
          <cell r="AA36" t="str">
            <v>Yes</v>
          </cell>
          <cell r="AB36" t="str">
            <v>No</v>
          </cell>
          <cell r="AC36" t="str">
            <v>No</v>
          </cell>
          <cell r="AD36" t="str">
            <v>No</v>
          </cell>
          <cell r="AE36" t="str">
            <v>No</v>
          </cell>
          <cell r="AF36" t="str">
            <v>No</v>
          </cell>
          <cell r="AG36" t="str">
            <v>No</v>
          </cell>
          <cell r="AH36" t="str">
            <v>No</v>
          </cell>
          <cell r="AI36" t="str">
            <v>No</v>
          </cell>
          <cell r="AJ36" t="str">
            <v>No</v>
          </cell>
          <cell r="AK36" t="str">
            <v>No</v>
          </cell>
          <cell r="AL36" t="str">
            <v>No</v>
          </cell>
          <cell r="AM36" t="str">
            <v>No</v>
          </cell>
          <cell r="AN36" t="str">
            <v>No</v>
          </cell>
          <cell r="AO36" t="str">
            <v>No</v>
          </cell>
          <cell r="AP36" t="str">
            <v>No</v>
          </cell>
          <cell r="AQ36" t="str">
            <v>Yes</v>
          </cell>
          <cell r="AR36" t="str">
            <v>Yes</v>
          </cell>
          <cell r="AS36" t="str">
            <v>Yes</v>
          </cell>
          <cell r="AT36" t="str">
            <v>No</v>
          </cell>
          <cell r="AU36" t="str">
            <v>No</v>
          </cell>
          <cell r="AV36" t="str">
            <v>No</v>
          </cell>
          <cell r="AW36" t="str">
            <v>No</v>
          </cell>
          <cell r="AX36" t="str">
            <v>Yes</v>
          </cell>
          <cell r="AY36" t="str">
            <v>Yes</v>
          </cell>
          <cell r="AZ36" t="str">
            <v>Yes</v>
          </cell>
          <cell r="BA36" t="str">
            <v>No</v>
          </cell>
          <cell r="BB36" t="str">
            <v>No</v>
          </cell>
          <cell r="BC36" t="str">
            <v>No</v>
          </cell>
          <cell r="BD36" t="str">
            <v>Yes</v>
          </cell>
          <cell r="BE36" t="str">
            <v>Yes</v>
          </cell>
          <cell r="BF36" t="str">
            <v>No</v>
          </cell>
          <cell r="BG36" t="str">
            <v>No</v>
          </cell>
          <cell r="BH36" t="str">
            <v>No</v>
          </cell>
          <cell r="BI36" t="str">
            <v>No</v>
          </cell>
          <cell r="BJ36" t="str">
            <v>No</v>
          </cell>
          <cell r="BK36" t="str">
            <v>No</v>
          </cell>
          <cell r="BL36" t="str">
            <v>No</v>
          </cell>
          <cell r="BM36" t="str">
            <v>No half days - fine to work full days on all dates given</v>
          </cell>
        </row>
        <row r="37">
          <cell r="A37">
            <v>810179</v>
          </cell>
          <cell r="B37" t="str">
            <v>HSC, Child Development, Biology</v>
          </cell>
          <cell r="C37" t="str">
            <v>HSC, Child Development, Biology</v>
          </cell>
          <cell r="D37" t="str">
            <v xml:space="preserve">Cambridge nationals,  Cambridge technical's level's 2 and 3 in health and social care, early years and science.
I can also monitor biology with my professional background. </v>
          </cell>
          <cell r="E37" t="str">
            <v>Lynda Bond</v>
          </cell>
          <cell r="F37" t="str">
            <v>BONDLYNDA@GMAIL.COM</v>
          </cell>
          <cell r="G37">
            <v>810179</v>
          </cell>
          <cell r="H37" t="e">
            <v>#N/A</v>
          </cell>
          <cell r="I37" t="str">
            <v>Yes</v>
          </cell>
          <cell r="J37">
            <v>44623</v>
          </cell>
          <cell r="K37" t="e">
            <v>#N/A</v>
          </cell>
          <cell r="M37" t="str">
            <v>No</v>
          </cell>
          <cell r="N37" t="str">
            <v>Yes</v>
          </cell>
          <cell r="O37" t="str">
            <v>Yes</v>
          </cell>
          <cell r="P37" t="str">
            <v>Yes</v>
          </cell>
          <cell r="Q37" t="str">
            <v>Yes</v>
          </cell>
          <cell r="R37" t="str">
            <v>Yes</v>
          </cell>
          <cell r="S37" t="str">
            <v>Yes</v>
          </cell>
          <cell r="T37" t="str">
            <v>No</v>
          </cell>
          <cell r="U37" t="str">
            <v>No</v>
          </cell>
          <cell r="V37" t="str">
            <v>Yes</v>
          </cell>
          <cell r="W37" t="str">
            <v>Yes</v>
          </cell>
          <cell r="X37" t="str">
            <v>Yes</v>
          </cell>
          <cell r="Y37" t="str">
            <v>Yes</v>
          </cell>
          <cell r="Z37" t="str">
            <v>Yes</v>
          </cell>
          <cell r="AA37" t="str">
            <v>Yes</v>
          </cell>
          <cell r="AB37" t="str">
            <v>Yes</v>
          </cell>
          <cell r="AC37" t="str">
            <v>Yes</v>
          </cell>
          <cell r="AD37" t="str">
            <v>Yes</v>
          </cell>
          <cell r="AE37" t="str">
            <v>Yes</v>
          </cell>
          <cell r="AF37" t="str">
            <v>Yes</v>
          </cell>
          <cell r="AG37" t="str">
            <v>No</v>
          </cell>
          <cell r="AH37" t="str">
            <v>No</v>
          </cell>
          <cell r="AI37" t="str">
            <v>No</v>
          </cell>
          <cell r="AJ37" t="str">
            <v>No</v>
          </cell>
          <cell r="AK37" t="str">
            <v>Yes</v>
          </cell>
          <cell r="AL37" t="str">
            <v>Yes</v>
          </cell>
          <cell r="AM37" t="str">
            <v>Yes</v>
          </cell>
          <cell r="AN37" t="str">
            <v>Yes</v>
          </cell>
          <cell r="AO37" t="str">
            <v>Yes</v>
          </cell>
          <cell r="AP37" t="str">
            <v>Yes</v>
          </cell>
          <cell r="AQ37" t="str">
            <v>Yes</v>
          </cell>
          <cell r="AR37" t="str">
            <v>Yes</v>
          </cell>
          <cell r="AS37" t="str">
            <v>Yes</v>
          </cell>
          <cell r="AT37" t="str">
            <v>Yes</v>
          </cell>
          <cell r="AU37" t="str">
            <v>Yes</v>
          </cell>
          <cell r="AV37" t="str">
            <v>Yes</v>
          </cell>
          <cell r="AW37" t="str">
            <v>Yes</v>
          </cell>
          <cell r="AX37" t="str">
            <v>Yes</v>
          </cell>
          <cell r="AY37" t="str">
            <v>Yes</v>
          </cell>
          <cell r="AZ37" t="str">
            <v>No</v>
          </cell>
          <cell r="BA37" t="str">
            <v>No</v>
          </cell>
          <cell r="BB37" t="str">
            <v>No</v>
          </cell>
          <cell r="BC37" t="str">
            <v>No</v>
          </cell>
          <cell r="BD37" t="str">
            <v>No</v>
          </cell>
          <cell r="BE37" t="str">
            <v>No</v>
          </cell>
          <cell r="BF37" t="str">
            <v>No</v>
          </cell>
          <cell r="BG37" t="str">
            <v>No</v>
          </cell>
          <cell r="BH37" t="str">
            <v>No</v>
          </cell>
          <cell r="BI37" t="str">
            <v>No</v>
          </cell>
          <cell r="BJ37" t="str">
            <v>No</v>
          </cell>
          <cell r="BK37" t="str">
            <v>No</v>
          </cell>
          <cell r="BL37" t="str">
            <v>No</v>
          </cell>
          <cell r="BM37" t="str">
            <v>I live a considerable distance from Cambridge and it would not be cost effective to attend monitoring for single days. It would be more practical to monitor over blocks of time.</v>
          </cell>
        </row>
        <row r="38">
          <cell r="A38">
            <v>81225</v>
          </cell>
          <cell r="B38" t="str">
            <v>Arts, English Lang</v>
          </cell>
          <cell r="C38" t="str">
            <v xml:space="preserve">Arts English lit </v>
          </cell>
          <cell r="D38" t="str">
            <v>GCSE and A-level drama. Performing Arts. 
English / Media GCSE ( not main specialism but have taught it)</v>
          </cell>
          <cell r="E38" t="str">
            <v>Iona Baillie</v>
          </cell>
          <cell r="F38" t="str">
            <v>IONA_BAILLIE@HOTMAIL.COM</v>
          </cell>
          <cell r="G38">
            <v>81225</v>
          </cell>
          <cell r="H38" t="e">
            <v>#N/A</v>
          </cell>
          <cell r="I38" t="str">
            <v>Yes</v>
          </cell>
          <cell r="J38">
            <v>44706</v>
          </cell>
          <cell r="K38" t="e">
            <v>#N/A</v>
          </cell>
          <cell r="M38" t="str">
            <v>Yes</v>
          </cell>
          <cell r="N38" t="str">
            <v>Yes</v>
          </cell>
          <cell r="O38" t="str">
            <v>Yes</v>
          </cell>
          <cell r="P38" t="str">
            <v>No</v>
          </cell>
          <cell r="Q38" t="str">
            <v>No</v>
          </cell>
          <cell r="R38" t="str">
            <v>No</v>
          </cell>
          <cell r="S38" t="str">
            <v>No</v>
          </cell>
          <cell r="T38" t="str">
            <v>No</v>
          </cell>
          <cell r="U38" t="str">
            <v>Yes</v>
          </cell>
          <cell r="V38" t="str">
            <v>Yes</v>
          </cell>
          <cell r="W38" t="str">
            <v>Yes</v>
          </cell>
          <cell r="X38" t="str">
            <v>Yes</v>
          </cell>
          <cell r="Y38" t="str">
            <v>Yes</v>
          </cell>
          <cell r="Z38" t="str">
            <v>Yes</v>
          </cell>
          <cell r="AA38" t="str">
            <v>Yes</v>
          </cell>
          <cell r="AB38" t="str">
            <v>No</v>
          </cell>
          <cell r="AC38" t="str">
            <v>No</v>
          </cell>
          <cell r="AD38" t="str">
            <v>No</v>
          </cell>
          <cell r="AE38" t="str">
            <v>No</v>
          </cell>
          <cell r="AF38" t="str">
            <v>No</v>
          </cell>
          <cell r="AG38" t="str">
            <v>Yes</v>
          </cell>
          <cell r="AH38" t="str">
            <v>Yes</v>
          </cell>
          <cell r="AI38" t="str">
            <v>Yes</v>
          </cell>
          <cell r="AJ38" t="str">
            <v>Yes</v>
          </cell>
          <cell r="AK38" t="str">
            <v>No</v>
          </cell>
          <cell r="AL38" t="str">
            <v>No</v>
          </cell>
          <cell r="AM38" t="str">
            <v>Yes</v>
          </cell>
          <cell r="AN38" t="str">
            <v>Yes</v>
          </cell>
          <cell r="AO38" t="str">
            <v>Yes</v>
          </cell>
          <cell r="AP38" t="str">
            <v>Yes</v>
          </cell>
          <cell r="AQ38" t="str">
            <v>Yes</v>
          </cell>
          <cell r="AR38" t="str">
            <v>No</v>
          </cell>
          <cell r="AS38" t="str">
            <v>No</v>
          </cell>
          <cell r="AT38" t="str">
            <v>No</v>
          </cell>
          <cell r="AU38" t="str">
            <v>No</v>
          </cell>
          <cell r="AV38" t="str">
            <v>Yes</v>
          </cell>
          <cell r="AW38" t="str">
            <v>Yes</v>
          </cell>
          <cell r="AX38" t="str">
            <v>Yes</v>
          </cell>
          <cell r="AY38" t="str">
            <v>No</v>
          </cell>
          <cell r="AZ38" t="str">
            <v>No</v>
          </cell>
          <cell r="BA38" t="str">
            <v>No</v>
          </cell>
          <cell r="BB38" t="str">
            <v>No</v>
          </cell>
          <cell r="BC38" t="str">
            <v>No</v>
          </cell>
          <cell r="BD38" t="str">
            <v>No</v>
          </cell>
          <cell r="BE38" t="str">
            <v>No</v>
          </cell>
          <cell r="BF38" t="str">
            <v>No</v>
          </cell>
          <cell r="BG38" t="str">
            <v>No</v>
          </cell>
          <cell r="BH38" t="str">
            <v>Yes</v>
          </cell>
          <cell r="BI38" t="str">
            <v>Yes</v>
          </cell>
          <cell r="BJ38" t="str">
            <v>Yes</v>
          </cell>
          <cell r="BK38" t="str">
            <v>Yes</v>
          </cell>
          <cell r="BL38" t="str">
            <v>Yes</v>
          </cell>
          <cell r="BM38">
            <v>0</v>
          </cell>
        </row>
        <row r="39">
          <cell r="A39">
            <v>813960</v>
          </cell>
          <cell r="C39" t="str">
            <v>Law</v>
          </cell>
          <cell r="D39" t="str">
            <v>A- Level Law 
(Have taught at levels 3-6) contract, criminal and tort (as well as Law making and the ELS)</v>
          </cell>
          <cell r="E39" t="str">
            <v>Sheridan Sund</v>
          </cell>
          <cell r="F39" t="str">
            <v>SHRDNSUND@GOOGLEMAIL.COM</v>
          </cell>
          <cell r="G39">
            <v>813960</v>
          </cell>
          <cell r="H39" t="e">
            <v>#N/A</v>
          </cell>
          <cell r="I39" t="str">
            <v>Yes</v>
          </cell>
          <cell r="J39">
            <v>44712</v>
          </cell>
          <cell r="K39" t="e">
            <v>#N/A</v>
          </cell>
          <cell r="M39" t="str">
            <v>Yes</v>
          </cell>
          <cell r="N39" t="str">
            <v>No</v>
          </cell>
          <cell r="O39" t="str">
            <v>No</v>
          </cell>
          <cell r="P39" t="str">
            <v>No</v>
          </cell>
          <cell r="Q39" t="str">
            <v>No</v>
          </cell>
          <cell r="R39" t="str">
            <v>No</v>
          </cell>
          <cell r="S39" t="str">
            <v>No</v>
          </cell>
          <cell r="T39" t="str">
            <v>No</v>
          </cell>
          <cell r="U39" t="str">
            <v>No</v>
          </cell>
          <cell r="V39" t="str">
            <v>No</v>
          </cell>
          <cell r="W39" t="str">
            <v>No</v>
          </cell>
          <cell r="X39" t="str">
            <v>No</v>
          </cell>
          <cell r="Y39" t="str">
            <v>No</v>
          </cell>
          <cell r="Z39" t="str">
            <v>No</v>
          </cell>
          <cell r="AA39" t="str">
            <v>No</v>
          </cell>
          <cell r="AB39" t="str">
            <v>No</v>
          </cell>
          <cell r="AC39" t="str">
            <v>Yes</v>
          </cell>
          <cell r="AD39" t="str">
            <v>No</v>
          </cell>
          <cell r="AE39" t="str">
            <v>No</v>
          </cell>
          <cell r="AF39" t="str">
            <v>No</v>
          </cell>
          <cell r="AG39" t="str">
            <v>No</v>
          </cell>
          <cell r="AH39" t="str">
            <v>No</v>
          </cell>
          <cell r="AI39" t="str">
            <v>No</v>
          </cell>
          <cell r="AJ39" t="str">
            <v>No</v>
          </cell>
          <cell r="AK39" t="str">
            <v>No</v>
          </cell>
          <cell r="AL39" t="str">
            <v>No</v>
          </cell>
          <cell r="AM39" t="str">
            <v>No</v>
          </cell>
          <cell r="AN39" t="str">
            <v>No</v>
          </cell>
          <cell r="AO39" t="str">
            <v>No</v>
          </cell>
          <cell r="AP39" t="str">
            <v>No</v>
          </cell>
          <cell r="AQ39" t="str">
            <v>Yes</v>
          </cell>
          <cell r="AR39" t="str">
            <v>No</v>
          </cell>
          <cell r="AS39" t="str">
            <v>No</v>
          </cell>
          <cell r="AT39" t="str">
            <v>No</v>
          </cell>
          <cell r="AU39" t="str">
            <v>No</v>
          </cell>
          <cell r="AV39" t="str">
            <v>No</v>
          </cell>
          <cell r="AW39" t="str">
            <v>Yes</v>
          </cell>
          <cell r="AX39" t="str">
            <v>No</v>
          </cell>
          <cell r="AY39" t="str">
            <v>No</v>
          </cell>
          <cell r="AZ39" t="str">
            <v>No</v>
          </cell>
          <cell r="BA39" t="str">
            <v>No</v>
          </cell>
          <cell r="BB39" t="str">
            <v>No</v>
          </cell>
          <cell r="BC39" t="str">
            <v>No</v>
          </cell>
          <cell r="BD39" t="str">
            <v>Yes</v>
          </cell>
          <cell r="BE39" t="str">
            <v>No</v>
          </cell>
          <cell r="BF39" t="str">
            <v>Yes</v>
          </cell>
          <cell r="BG39" t="str">
            <v>No</v>
          </cell>
          <cell r="BH39" t="str">
            <v>Yes</v>
          </cell>
          <cell r="BI39" t="str">
            <v>No</v>
          </cell>
          <cell r="BJ39" t="str">
            <v>Yes</v>
          </cell>
          <cell r="BK39" t="str">
            <v>No</v>
          </cell>
          <cell r="BL39" t="str">
            <v>Yes</v>
          </cell>
          <cell r="BM39">
            <v>0</v>
          </cell>
        </row>
        <row r="40">
          <cell r="A40">
            <v>588601</v>
          </cell>
          <cell r="B40" t="str">
            <v>Health and Social Care (child development), D &amp; T</v>
          </cell>
          <cell r="C40" t="str">
            <v>Health and Social Care (child development), D &amp; T</v>
          </cell>
          <cell r="D40" t="str">
            <v>Nationals Child Development,  GCSE Food Preparation and Nutrition,  Health and Social Care. I also did some Technology previously.</v>
          </cell>
          <cell r="E40" t="str">
            <v>Elaine Lunn</v>
          </cell>
          <cell r="F40" t="str">
            <v>ELAINE.LUNN@NTLWORLD.COM</v>
          </cell>
          <cell r="G40">
            <v>588601</v>
          </cell>
          <cell r="H40" t="e">
            <v>#N/A</v>
          </cell>
          <cell r="I40" t="str">
            <v>Yes</v>
          </cell>
          <cell r="J40">
            <v>44713</v>
          </cell>
          <cell r="K40" t="e">
            <v>#N/A</v>
          </cell>
          <cell r="M40" t="str">
            <v>Yes</v>
          </cell>
          <cell r="N40" t="str">
            <v>Yes</v>
          </cell>
          <cell r="O40" t="str">
            <v>Yes</v>
          </cell>
          <cell r="P40" t="str">
            <v>Yes</v>
          </cell>
          <cell r="Q40" t="str">
            <v>Yes</v>
          </cell>
          <cell r="R40" t="str">
            <v>Yes</v>
          </cell>
          <cell r="S40" t="str">
            <v>Yes</v>
          </cell>
          <cell r="T40" t="str">
            <v>Yes</v>
          </cell>
          <cell r="U40" t="str">
            <v>No</v>
          </cell>
          <cell r="V40" t="str">
            <v>No</v>
          </cell>
          <cell r="W40" t="str">
            <v>Yes</v>
          </cell>
          <cell r="X40" t="str">
            <v>Yes</v>
          </cell>
          <cell r="Y40" t="str">
            <v>Yes</v>
          </cell>
          <cell r="Z40" t="str">
            <v>Yes</v>
          </cell>
          <cell r="AA40" t="str">
            <v>Yes</v>
          </cell>
          <cell r="AB40" t="str">
            <v>Yes</v>
          </cell>
          <cell r="AC40" t="str">
            <v>Yes</v>
          </cell>
          <cell r="AD40" t="str">
            <v>Yes</v>
          </cell>
          <cell r="AE40" t="str">
            <v>Yes</v>
          </cell>
          <cell r="AF40" t="str">
            <v>Yes</v>
          </cell>
          <cell r="AG40" t="str">
            <v>Yes</v>
          </cell>
          <cell r="AH40" t="str">
            <v>Yes</v>
          </cell>
          <cell r="AI40" t="str">
            <v>Yes</v>
          </cell>
          <cell r="AJ40" t="str">
            <v>Yes</v>
          </cell>
          <cell r="AK40" t="str">
            <v>Yes</v>
          </cell>
          <cell r="AL40" t="str">
            <v>Yes</v>
          </cell>
          <cell r="AM40" t="str">
            <v>Yes</v>
          </cell>
          <cell r="AN40" t="str">
            <v>Yes</v>
          </cell>
          <cell r="AO40" t="str">
            <v>Yes</v>
          </cell>
          <cell r="AP40" t="str">
            <v>Yes</v>
          </cell>
          <cell r="AQ40" t="str">
            <v>Yes</v>
          </cell>
          <cell r="AR40" t="str">
            <v>Yes</v>
          </cell>
          <cell r="AS40" t="str">
            <v>Yes</v>
          </cell>
          <cell r="AT40" t="str">
            <v>Yes</v>
          </cell>
          <cell r="AU40" t="str">
            <v>Yes</v>
          </cell>
          <cell r="AV40" t="str">
            <v>Yes</v>
          </cell>
          <cell r="AW40" t="str">
            <v>Yes</v>
          </cell>
          <cell r="AX40" t="str">
            <v>Yes</v>
          </cell>
          <cell r="AY40" t="str">
            <v>Yes</v>
          </cell>
          <cell r="AZ40" t="str">
            <v>Yes</v>
          </cell>
          <cell r="BA40" t="str">
            <v>Yes</v>
          </cell>
          <cell r="BB40" t="str">
            <v>No</v>
          </cell>
          <cell r="BC40" t="str">
            <v>No</v>
          </cell>
          <cell r="BD40" t="str">
            <v>No</v>
          </cell>
          <cell r="BE40" t="str">
            <v>No</v>
          </cell>
          <cell r="BF40" t="str">
            <v>Yes</v>
          </cell>
          <cell r="BG40" t="str">
            <v>No</v>
          </cell>
          <cell r="BH40" t="str">
            <v>Yes</v>
          </cell>
          <cell r="BI40" t="str">
            <v>No</v>
          </cell>
          <cell r="BJ40" t="str">
            <v>Yes</v>
          </cell>
          <cell r="BK40" t="str">
            <v>No</v>
          </cell>
          <cell r="BL40" t="str">
            <v>Yes</v>
          </cell>
          <cell r="BM40">
            <v>0</v>
          </cell>
        </row>
        <row r="41">
          <cell r="A41">
            <v>66957</v>
          </cell>
          <cell r="B41" t="str">
            <v>RE</v>
          </cell>
          <cell r="C41" t="str">
            <v>RE</v>
          </cell>
          <cell r="D41" t="str">
            <v xml:space="preserve">Religious Studies - GCSE and GCE </v>
          </cell>
          <cell r="E41" t="str">
            <v>Guy Sandison</v>
          </cell>
          <cell r="F41" t="str">
            <v>GUYSANDISON@HOTMAIL.CO.UK</v>
          </cell>
          <cell r="G41">
            <v>66957</v>
          </cell>
          <cell r="H41" t="e">
            <v>#N/A</v>
          </cell>
          <cell r="I41" t="str">
            <v>Yes</v>
          </cell>
          <cell r="J41">
            <v>44706</v>
          </cell>
          <cell r="K41" t="e">
            <v>#N/A</v>
          </cell>
          <cell r="M41" t="str">
            <v>Yes</v>
          </cell>
          <cell r="N41" t="str">
            <v>Yes</v>
          </cell>
          <cell r="O41" t="str">
            <v>Yes</v>
          </cell>
          <cell r="P41" t="str">
            <v>Yes</v>
          </cell>
          <cell r="Q41" t="str">
            <v>Yes</v>
          </cell>
          <cell r="R41" t="str">
            <v>Yes</v>
          </cell>
          <cell r="S41" t="str">
            <v>Yes</v>
          </cell>
          <cell r="T41" t="str">
            <v>No</v>
          </cell>
          <cell r="U41" t="str">
            <v>No</v>
          </cell>
          <cell r="V41" t="str">
            <v>Yes</v>
          </cell>
          <cell r="W41" t="str">
            <v>Yes</v>
          </cell>
          <cell r="X41" t="str">
            <v>Yes</v>
          </cell>
          <cell r="Y41" t="str">
            <v>Yes</v>
          </cell>
          <cell r="Z41" t="str">
            <v>Yes</v>
          </cell>
          <cell r="AA41" t="str">
            <v>No</v>
          </cell>
          <cell r="AB41" t="str">
            <v>Yes</v>
          </cell>
          <cell r="AC41" t="str">
            <v>Yes</v>
          </cell>
          <cell r="AD41" t="str">
            <v>No</v>
          </cell>
          <cell r="AE41" t="str">
            <v>No</v>
          </cell>
          <cell r="AF41" t="str">
            <v>No</v>
          </cell>
          <cell r="AG41" t="str">
            <v>No</v>
          </cell>
          <cell r="AH41" t="str">
            <v>No</v>
          </cell>
          <cell r="AI41" t="str">
            <v>Yes</v>
          </cell>
          <cell r="AJ41" t="str">
            <v>Yes</v>
          </cell>
          <cell r="AK41" t="str">
            <v>No</v>
          </cell>
          <cell r="AL41" t="str">
            <v>No</v>
          </cell>
          <cell r="AM41" t="str">
            <v>No</v>
          </cell>
          <cell r="AN41" t="str">
            <v>No</v>
          </cell>
          <cell r="AO41" t="str">
            <v>No</v>
          </cell>
          <cell r="AP41" t="str">
            <v>No</v>
          </cell>
          <cell r="AQ41" t="str">
            <v>No</v>
          </cell>
          <cell r="AR41" t="str">
            <v>No</v>
          </cell>
          <cell r="AS41" t="str">
            <v>No</v>
          </cell>
          <cell r="AT41" t="str">
            <v>No</v>
          </cell>
          <cell r="AU41" t="str">
            <v>No</v>
          </cell>
          <cell r="AV41" t="str">
            <v>No</v>
          </cell>
          <cell r="AW41" t="str">
            <v>No</v>
          </cell>
          <cell r="AX41" t="str">
            <v>Yes</v>
          </cell>
          <cell r="AY41" t="str">
            <v>No</v>
          </cell>
          <cell r="AZ41" t="str">
            <v>No</v>
          </cell>
          <cell r="BA41" t="str">
            <v>No</v>
          </cell>
          <cell r="BB41" t="str">
            <v>No</v>
          </cell>
          <cell r="BC41" t="str">
            <v>No</v>
          </cell>
          <cell r="BD41" t="str">
            <v>Yes</v>
          </cell>
          <cell r="BE41" t="str">
            <v>Yes</v>
          </cell>
          <cell r="BF41" t="str">
            <v>No</v>
          </cell>
          <cell r="BG41" t="str">
            <v>No</v>
          </cell>
          <cell r="BH41" t="str">
            <v>No</v>
          </cell>
          <cell r="BI41" t="str">
            <v>No</v>
          </cell>
          <cell r="BJ41" t="str">
            <v>No</v>
          </cell>
          <cell r="BK41" t="str">
            <v>Yes</v>
          </cell>
          <cell r="BL41" t="str">
            <v>Yes</v>
          </cell>
          <cell r="BM41">
            <v>0</v>
          </cell>
        </row>
        <row r="42">
          <cell r="A42">
            <v>85913</v>
          </cell>
          <cell r="B42" t="str">
            <v>PE, Business, Biology</v>
          </cell>
          <cell r="C42" t="str">
            <v>PE, Business, Biology, Geography, Law</v>
          </cell>
          <cell r="D42" t="str">
            <v>Physical Education - A Level and GCSE
Cam Tech/Nationals in Sport
I’ve also monitored Business Studies GCSE and Cam Nationals
Biology GCSE</v>
          </cell>
          <cell r="E42" t="str">
            <v>Stuart Smith</v>
          </cell>
          <cell r="F42" t="str">
            <v>STUIESMITH119@YAHOO.COM</v>
          </cell>
          <cell r="G42">
            <v>85913</v>
          </cell>
          <cell r="H42" t="e">
            <v>#N/A</v>
          </cell>
          <cell r="I42" t="str">
            <v>Yes</v>
          </cell>
          <cell r="J42">
            <v>44620</v>
          </cell>
          <cell r="K42" t="e">
            <v>#N/A</v>
          </cell>
          <cell r="M42" t="str">
            <v>No</v>
          </cell>
          <cell r="N42" t="str">
            <v>Yes</v>
          </cell>
          <cell r="O42" t="str">
            <v>Yes</v>
          </cell>
          <cell r="P42" t="str">
            <v>Yes</v>
          </cell>
          <cell r="Q42" t="str">
            <v>Yes</v>
          </cell>
          <cell r="R42" t="str">
            <v>Yes</v>
          </cell>
          <cell r="S42" t="str">
            <v>Yes</v>
          </cell>
          <cell r="T42" t="str">
            <v>Yes</v>
          </cell>
          <cell r="U42" t="str">
            <v>No</v>
          </cell>
          <cell r="V42" t="str">
            <v>No</v>
          </cell>
          <cell r="W42" t="str">
            <v>Yes</v>
          </cell>
          <cell r="X42" t="str">
            <v>Yes</v>
          </cell>
          <cell r="Y42" t="str">
            <v>Yes</v>
          </cell>
          <cell r="Z42" t="str">
            <v>No</v>
          </cell>
          <cell r="AA42" t="str">
            <v>No</v>
          </cell>
          <cell r="AB42" t="str">
            <v>No</v>
          </cell>
          <cell r="AC42" t="str">
            <v>No</v>
          </cell>
          <cell r="AD42" t="str">
            <v>No</v>
          </cell>
          <cell r="AE42" t="str">
            <v>No</v>
          </cell>
          <cell r="AF42" t="str">
            <v>No</v>
          </cell>
          <cell r="AG42" t="str">
            <v>No</v>
          </cell>
          <cell r="AH42" t="str">
            <v>No</v>
          </cell>
          <cell r="AI42" t="str">
            <v>No</v>
          </cell>
          <cell r="AJ42" t="str">
            <v>No</v>
          </cell>
          <cell r="AK42" t="str">
            <v>No</v>
          </cell>
          <cell r="AL42" t="str">
            <v>No</v>
          </cell>
          <cell r="AM42" t="str">
            <v>No</v>
          </cell>
          <cell r="AN42" t="str">
            <v>No</v>
          </cell>
          <cell r="AO42" t="str">
            <v>No</v>
          </cell>
          <cell r="AP42" t="str">
            <v>No</v>
          </cell>
          <cell r="AQ42" t="str">
            <v>No</v>
          </cell>
          <cell r="AR42" t="str">
            <v>No</v>
          </cell>
          <cell r="AS42" t="str">
            <v>No</v>
          </cell>
          <cell r="AT42" t="str">
            <v>No</v>
          </cell>
          <cell r="AU42" t="str">
            <v>No</v>
          </cell>
          <cell r="AV42" t="str">
            <v>No</v>
          </cell>
          <cell r="AW42" t="str">
            <v>No</v>
          </cell>
          <cell r="AX42" t="str">
            <v>No</v>
          </cell>
          <cell r="AY42" t="str">
            <v>No</v>
          </cell>
          <cell r="AZ42" t="str">
            <v>No</v>
          </cell>
          <cell r="BA42" t="str">
            <v>No</v>
          </cell>
          <cell r="BB42" t="str">
            <v>No</v>
          </cell>
          <cell r="BC42" t="str">
            <v>No</v>
          </cell>
          <cell r="BD42" t="str">
            <v>Yes</v>
          </cell>
          <cell r="BE42" t="str">
            <v>Yes</v>
          </cell>
          <cell r="BF42" t="str">
            <v>No</v>
          </cell>
          <cell r="BG42" t="str">
            <v>No</v>
          </cell>
          <cell r="BH42" t="str">
            <v>No</v>
          </cell>
          <cell r="BI42" t="str">
            <v>No</v>
          </cell>
          <cell r="BJ42" t="str">
            <v>No</v>
          </cell>
          <cell r="BK42" t="str">
            <v>Yes</v>
          </cell>
          <cell r="BL42" t="str">
            <v>Yes</v>
          </cell>
          <cell r="BM42">
            <v>0</v>
          </cell>
        </row>
        <row r="43">
          <cell r="A43">
            <v>74773</v>
          </cell>
          <cell r="B43" t="str">
            <v>ICT</v>
          </cell>
          <cell r="C43" t="str">
            <v>ICT</v>
          </cell>
          <cell r="D43" t="str">
            <v>GCSE Computer Science
A-Level Computer Science
CT IT - Units 1,2 and 3</v>
          </cell>
          <cell r="E43" t="str">
            <v>Grant Sibbald</v>
          </cell>
          <cell r="F43" t="str">
            <v>SIBBALDG@ASTN.UK</v>
          </cell>
          <cell r="G43">
            <v>74773</v>
          </cell>
          <cell r="H43" t="e">
            <v>#N/A</v>
          </cell>
          <cell r="I43" t="str">
            <v>Yes</v>
          </cell>
          <cell r="J43">
            <v>44706</v>
          </cell>
          <cell r="K43" t="e">
            <v>#N/A</v>
          </cell>
          <cell r="M43" t="str">
            <v>Yes</v>
          </cell>
          <cell r="N43" t="str">
            <v>Yes</v>
          </cell>
          <cell r="O43" t="str">
            <v>Yes</v>
          </cell>
          <cell r="P43" t="str">
            <v>Yes</v>
          </cell>
          <cell r="Q43" t="str">
            <v>Yes</v>
          </cell>
          <cell r="R43" t="str">
            <v>No</v>
          </cell>
          <cell r="S43" t="str">
            <v>No</v>
          </cell>
          <cell r="T43" t="str">
            <v>No</v>
          </cell>
          <cell r="U43" t="str">
            <v>Yes</v>
          </cell>
          <cell r="V43" t="str">
            <v>Yes</v>
          </cell>
          <cell r="W43" t="str">
            <v>No</v>
          </cell>
          <cell r="X43" t="str">
            <v>No</v>
          </cell>
          <cell r="Y43" t="str">
            <v>No</v>
          </cell>
          <cell r="Z43" t="str">
            <v>No</v>
          </cell>
          <cell r="AA43" t="str">
            <v>No</v>
          </cell>
          <cell r="AB43" t="str">
            <v>Yes</v>
          </cell>
          <cell r="AC43" t="str">
            <v>Yes</v>
          </cell>
          <cell r="AD43" t="str">
            <v>No</v>
          </cell>
          <cell r="AE43" t="str">
            <v>No</v>
          </cell>
          <cell r="AF43" t="str">
            <v>No</v>
          </cell>
          <cell r="AG43" t="str">
            <v>No</v>
          </cell>
          <cell r="AH43" t="str">
            <v>No</v>
          </cell>
          <cell r="AI43" t="str">
            <v>Yes</v>
          </cell>
          <cell r="AJ43" t="str">
            <v>Yes</v>
          </cell>
          <cell r="AK43" t="str">
            <v>No</v>
          </cell>
          <cell r="AL43" t="str">
            <v>No</v>
          </cell>
          <cell r="AM43" t="str">
            <v>No</v>
          </cell>
          <cell r="AN43" t="str">
            <v>No</v>
          </cell>
          <cell r="AO43" t="str">
            <v>No</v>
          </cell>
          <cell r="AP43" t="str">
            <v>Yes</v>
          </cell>
          <cell r="AQ43" t="str">
            <v>Yes</v>
          </cell>
          <cell r="AR43" t="str">
            <v>No</v>
          </cell>
          <cell r="AS43" t="str">
            <v>No</v>
          </cell>
          <cell r="AT43" t="str">
            <v>No</v>
          </cell>
          <cell r="AU43" t="str">
            <v>No</v>
          </cell>
          <cell r="AV43" t="str">
            <v>No</v>
          </cell>
          <cell r="AW43" t="str">
            <v>Yes</v>
          </cell>
          <cell r="AX43" t="str">
            <v>Yes</v>
          </cell>
          <cell r="AY43" t="str">
            <v>No</v>
          </cell>
          <cell r="AZ43" t="str">
            <v>No</v>
          </cell>
          <cell r="BA43" t="str">
            <v>No</v>
          </cell>
          <cell r="BB43" t="str">
            <v>No</v>
          </cell>
          <cell r="BC43" t="str">
            <v>No</v>
          </cell>
          <cell r="BD43" t="str">
            <v>Yes</v>
          </cell>
          <cell r="BE43" t="str">
            <v>Yes</v>
          </cell>
          <cell r="BF43" t="str">
            <v>AM PM</v>
          </cell>
          <cell r="BG43" t="str">
            <v>AM PM</v>
          </cell>
          <cell r="BH43" t="str">
            <v>AM PM</v>
          </cell>
          <cell r="BI43" t="str">
            <v>AM PM</v>
          </cell>
          <cell r="BJ43" t="str">
            <v>No</v>
          </cell>
          <cell r="BK43" t="str">
            <v>No</v>
          </cell>
          <cell r="BL43" t="str">
            <v>No</v>
          </cell>
          <cell r="BM43" t="str">
            <v>Happy to come down for any days and have made myself available.</v>
          </cell>
        </row>
        <row r="44">
          <cell r="A44">
            <v>803954</v>
          </cell>
          <cell r="B44" t="str">
            <v>Geography, (Geology)</v>
          </cell>
          <cell r="C44" t="str">
            <v>Geography, (Geology)</v>
          </cell>
          <cell r="D44" t="str">
            <v>TEACH BOTH AT EXAMINATION LEVEL</v>
          </cell>
          <cell r="E44" t="str">
            <v>Paul Locke</v>
          </cell>
          <cell r="F44" t="str">
            <v>PAULREGENTROAD@YAHOO.COM</v>
          </cell>
          <cell r="G44">
            <v>803954</v>
          </cell>
          <cell r="H44" t="e">
            <v>#N/A</v>
          </cell>
          <cell r="I44" t="str">
            <v>Yes</v>
          </cell>
          <cell r="J44">
            <v>44711</v>
          </cell>
          <cell r="K44" t="e">
            <v>#N/A</v>
          </cell>
          <cell r="M44" t="str">
            <v>Yes</v>
          </cell>
          <cell r="N44" t="str">
            <v>Yes</v>
          </cell>
          <cell r="O44" t="str">
            <v>Yes</v>
          </cell>
          <cell r="P44" t="str">
            <v>Yes</v>
          </cell>
          <cell r="Q44" t="str">
            <v>Yes</v>
          </cell>
          <cell r="R44" t="str">
            <v>Yes</v>
          </cell>
          <cell r="S44" t="str">
            <v>Yes</v>
          </cell>
          <cell r="T44" t="str">
            <v>Yes</v>
          </cell>
          <cell r="U44" t="str">
            <v>Yes</v>
          </cell>
          <cell r="V44" t="str">
            <v>Yes</v>
          </cell>
          <cell r="W44" t="str">
            <v>Yes</v>
          </cell>
          <cell r="X44" t="str">
            <v>Yes</v>
          </cell>
          <cell r="Y44" t="str">
            <v>Yes</v>
          </cell>
          <cell r="Z44" t="str">
            <v>Yes</v>
          </cell>
          <cell r="AA44" t="str">
            <v>No</v>
          </cell>
          <cell r="AB44" t="str">
            <v>Yes</v>
          </cell>
          <cell r="AC44" t="str">
            <v>Yes</v>
          </cell>
          <cell r="AD44" t="str">
            <v>No</v>
          </cell>
          <cell r="AE44" t="str">
            <v>No</v>
          </cell>
          <cell r="AF44" t="str">
            <v>No</v>
          </cell>
          <cell r="AG44" t="str">
            <v>No</v>
          </cell>
          <cell r="AH44" t="str">
            <v>No</v>
          </cell>
          <cell r="AI44" t="str">
            <v>Yes</v>
          </cell>
          <cell r="AJ44" t="str">
            <v>Yes</v>
          </cell>
          <cell r="AK44" t="str">
            <v>No</v>
          </cell>
          <cell r="AL44" t="str">
            <v>No</v>
          </cell>
          <cell r="AM44" t="str">
            <v>No</v>
          </cell>
          <cell r="AN44" t="str">
            <v>No</v>
          </cell>
          <cell r="AO44" t="str">
            <v>No</v>
          </cell>
          <cell r="AP44" t="str">
            <v>Yes</v>
          </cell>
          <cell r="AQ44" t="str">
            <v>Yes</v>
          </cell>
          <cell r="AR44" t="str">
            <v>No</v>
          </cell>
          <cell r="AS44" t="str">
            <v>No</v>
          </cell>
          <cell r="AT44" t="str">
            <v>No</v>
          </cell>
          <cell r="AU44" t="str">
            <v>No</v>
          </cell>
          <cell r="AV44" t="str">
            <v>No</v>
          </cell>
          <cell r="AW44" t="str">
            <v>Yes</v>
          </cell>
          <cell r="AX44" t="str">
            <v>Yes</v>
          </cell>
          <cell r="AY44" t="str">
            <v>No</v>
          </cell>
          <cell r="AZ44" t="str">
            <v>No</v>
          </cell>
          <cell r="BA44" t="str">
            <v>No</v>
          </cell>
          <cell r="BB44" t="str">
            <v>No</v>
          </cell>
          <cell r="BC44" t="str">
            <v>No</v>
          </cell>
          <cell r="BD44" t="str">
            <v>Yes</v>
          </cell>
          <cell r="BE44" t="str">
            <v>Yes</v>
          </cell>
          <cell r="BF44" t="str">
            <v>No</v>
          </cell>
          <cell r="BG44" t="str">
            <v>No</v>
          </cell>
          <cell r="BH44" t="str">
            <v>No</v>
          </cell>
          <cell r="BI44" t="str">
            <v>No</v>
          </cell>
          <cell r="BJ44" t="str">
            <v>No</v>
          </cell>
          <cell r="BK44" t="str">
            <v>Yes</v>
          </cell>
          <cell r="BL44" t="str">
            <v>Yes</v>
          </cell>
          <cell r="BM44">
            <v>0</v>
          </cell>
        </row>
        <row r="45">
          <cell r="A45">
            <v>63339</v>
          </cell>
          <cell r="B45" t="str">
            <v>PE</v>
          </cell>
          <cell r="C45" t="str">
            <v>PE</v>
          </cell>
          <cell r="D45" t="str">
            <v>Physical Education.  GCSE.  GCE. BTec</v>
          </cell>
          <cell r="E45" t="str">
            <v>David Sainsbury</v>
          </cell>
          <cell r="F45" t="str">
            <v>DAVIDSAINSBURY12@GMAIL.COM</v>
          </cell>
          <cell r="G45">
            <v>63339</v>
          </cell>
          <cell r="H45" t="e">
            <v>#N/A</v>
          </cell>
          <cell r="I45" t="str">
            <v>Yes</v>
          </cell>
          <cell r="J45">
            <v>44709</v>
          </cell>
          <cell r="K45" t="e">
            <v>#N/A</v>
          </cell>
          <cell r="M45" t="str">
            <v>No</v>
          </cell>
          <cell r="N45" t="str">
            <v>No</v>
          </cell>
          <cell r="O45" t="str">
            <v>No</v>
          </cell>
          <cell r="P45" t="str">
            <v>Yes</v>
          </cell>
          <cell r="Q45" t="str">
            <v>Yes</v>
          </cell>
          <cell r="R45" t="str">
            <v>Yes</v>
          </cell>
          <cell r="S45" t="str">
            <v>Yes</v>
          </cell>
          <cell r="T45" t="str">
            <v>Yes</v>
          </cell>
          <cell r="U45" t="str">
            <v>No</v>
          </cell>
          <cell r="V45" t="str">
            <v>No</v>
          </cell>
          <cell r="W45" t="str">
            <v>No</v>
          </cell>
          <cell r="X45" t="str">
            <v>Yes</v>
          </cell>
          <cell r="Y45" t="str">
            <v>Yes</v>
          </cell>
          <cell r="Z45" t="str">
            <v>Yes</v>
          </cell>
          <cell r="AA45" t="str">
            <v>Yes</v>
          </cell>
          <cell r="AB45" t="str">
            <v>No</v>
          </cell>
          <cell r="AC45" t="str">
            <v>No</v>
          </cell>
          <cell r="AD45" t="str">
            <v>Yes</v>
          </cell>
          <cell r="AE45" t="str">
            <v>Yes</v>
          </cell>
          <cell r="AF45" t="str">
            <v>No</v>
          </cell>
          <cell r="AG45" t="str">
            <v>No</v>
          </cell>
          <cell r="AH45" t="str">
            <v>No</v>
          </cell>
          <cell r="AI45" t="str">
            <v>No</v>
          </cell>
          <cell r="AJ45" t="str">
            <v>No</v>
          </cell>
          <cell r="AK45" t="str">
            <v>No</v>
          </cell>
          <cell r="AL45" t="str">
            <v>Yes</v>
          </cell>
          <cell r="AM45" t="str">
            <v>Yes</v>
          </cell>
          <cell r="AN45" t="str">
            <v>Yes</v>
          </cell>
          <cell r="AO45" t="str">
            <v>Yes</v>
          </cell>
          <cell r="AP45" t="str">
            <v>No</v>
          </cell>
          <cell r="AQ45" t="str">
            <v>No</v>
          </cell>
          <cell r="AR45" t="str">
            <v>Yes</v>
          </cell>
          <cell r="AS45" t="str">
            <v>Yes</v>
          </cell>
          <cell r="AT45" t="str">
            <v>Yes</v>
          </cell>
          <cell r="AU45" t="str">
            <v>Yes</v>
          </cell>
          <cell r="AV45" t="str">
            <v>Yes</v>
          </cell>
          <cell r="AW45" t="str">
            <v>No</v>
          </cell>
          <cell r="AX45" t="str">
            <v>No</v>
          </cell>
          <cell r="AY45" t="str">
            <v>Yes</v>
          </cell>
          <cell r="AZ45" t="str">
            <v>Yes</v>
          </cell>
          <cell r="BA45" t="str">
            <v>Yes</v>
          </cell>
          <cell r="BB45" t="str">
            <v>No</v>
          </cell>
          <cell r="BC45" t="str">
            <v>No</v>
          </cell>
          <cell r="BD45" t="str">
            <v>No</v>
          </cell>
          <cell r="BE45" t="str">
            <v>No</v>
          </cell>
          <cell r="BF45" t="str">
            <v>Yes</v>
          </cell>
          <cell r="BG45" t="str">
            <v>Yes</v>
          </cell>
          <cell r="BH45" t="str">
            <v>Yes</v>
          </cell>
          <cell r="BI45" t="str">
            <v>Yes</v>
          </cell>
          <cell r="BJ45" t="str">
            <v>No</v>
          </cell>
          <cell r="BK45" t="str">
            <v>No</v>
          </cell>
          <cell r="BL45" t="str">
            <v>No</v>
          </cell>
          <cell r="BM45">
            <v>0</v>
          </cell>
        </row>
        <row r="46">
          <cell r="A46">
            <v>570478</v>
          </cell>
          <cell r="B46" t="str">
            <v>RE</v>
          </cell>
          <cell r="C46" t="str">
            <v>RE</v>
          </cell>
          <cell r="D46" t="str">
            <v>GCE A Level Religious Studies
GCSE Religious Studies</v>
          </cell>
          <cell r="E46" t="str">
            <v>Karen Sunderland</v>
          </cell>
          <cell r="F46" t="str">
            <v>KAZSUND3@AOL.COM</v>
          </cell>
          <cell r="G46">
            <v>570478</v>
          </cell>
          <cell r="H46" t="e">
            <v>#N/A</v>
          </cell>
          <cell r="I46" t="str">
            <v>Yes</v>
          </cell>
          <cell r="J46">
            <v>44706</v>
          </cell>
          <cell r="K46" t="e">
            <v>#N/A</v>
          </cell>
          <cell r="M46" t="str">
            <v>Yes</v>
          </cell>
          <cell r="N46" t="str">
            <v>Yes</v>
          </cell>
          <cell r="O46" t="str">
            <v>Yes</v>
          </cell>
          <cell r="P46" t="str">
            <v>Yes</v>
          </cell>
          <cell r="Q46" t="str">
            <v>Yes</v>
          </cell>
          <cell r="R46" t="str">
            <v>No</v>
          </cell>
          <cell r="S46" t="str">
            <v>No</v>
          </cell>
          <cell r="T46" t="str">
            <v>No</v>
          </cell>
          <cell r="U46" t="str">
            <v>No</v>
          </cell>
          <cell r="V46" t="str">
            <v>No</v>
          </cell>
          <cell r="W46" t="str">
            <v>No</v>
          </cell>
          <cell r="X46" t="str">
            <v>No</v>
          </cell>
          <cell r="Y46" t="str">
            <v>No</v>
          </cell>
          <cell r="Z46" t="str">
            <v>No</v>
          </cell>
          <cell r="AA46" t="str">
            <v>No</v>
          </cell>
          <cell r="AB46" t="str">
            <v>No</v>
          </cell>
          <cell r="AC46" t="str">
            <v>No</v>
          </cell>
          <cell r="AD46" t="str">
            <v>No</v>
          </cell>
          <cell r="AE46" t="str">
            <v>No</v>
          </cell>
          <cell r="AF46" t="str">
            <v>No</v>
          </cell>
          <cell r="AG46" t="str">
            <v>No</v>
          </cell>
          <cell r="AH46" t="str">
            <v>No</v>
          </cell>
          <cell r="AI46" t="str">
            <v>No</v>
          </cell>
          <cell r="AJ46" t="str">
            <v>No</v>
          </cell>
          <cell r="AK46" t="str">
            <v>No</v>
          </cell>
          <cell r="AL46" t="str">
            <v>No</v>
          </cell>
          <cell r="AM46" t="str">
            <v>No</v>
          </cell>
          <cell r="AN46" t="str">
            <v>No</v>
          </cell>
          <cell r="AO46" t="str">
            <v>No</v>
          </cell>
          <cell r="AP46" t="str">
            <v>No</v>
          </cell>
          <cell r="AQ46" t="str">
            <v>No</v>
          </cell>
          <cell r="AR46" t="str">
            <v>No</v>
          </cell>
          <cell r="AS46" t="str">
            <v>No</v>
          </cell>
          <cell r="AT46" t="str">
            <v>No</v>
          </cell>
          <cell r="AU46" t="str">
            <v>No</v>
          </cell>
          <cell r="AV46" t="str">
            <v>No</v>
          </cell>
          <cell r="AW46" t="str">
            <v>No</v>
          </cell>
          <cell r="AX46" t="str">
            <v>No</v>
          </cell>
          <cell r="AY46" t="str">
            <v>No</v>
          </cell>
          <cell r="AZ46" t="str">
            <v>No</v>
          </cell>
          <cell r="BA46" t="str">
            <v>No</v>
          </cell>
          <cell r="BB46" t="str">
            <v>No</v>
          </cell>
          <cell r="BC46" t="str">
            <v>No</v>
          </cell>
          <cell r="BD46" t="str">
            <v>No</v>
          </cell>
          <cell r="BE46" t="str">
            <v>No</v>
          </cell>
          <cell r="BF46" t="str">
            <v>No</v>
          </cell>
          <cell r="BG46" t="str">
            <v>No</v>
          </cell>
          <cell r="BH46" t="str">
            <v>No</v>
          </cell>
          <cell r="BI46" t="str">
            <v>No</v>
          </cell>
          <cell r="BJ46" t="str">
            <v>No</v>
          </cell>
          <cell r="BK46" t="str">
            <v>Yes</v>
          </cell>
          <cell r="BL46" t="str">
            <v>Yes</v>
          </cell>
          <cell r="BM46">
            <v>0</v>
          </cell>
        </row>
        <row r="47">
          <cell r="A47">
            <v>812866</v>
          </cell>
          <cell r="C47" t="str">
            <v>Law</v>
          </cell>
          <cell r="D47" t="str">
            <v xml:space="preserve">Law - GCE 
</v>
          </cell>
          <cell r="E47" t="str">
            <v>Elizabeth Popoola</v>
          </cell>
          <cell r="F47" t="str">
            <v>LIZZIE.POP@HOTMAIL.CO.UK</v>
          </cell>
          <cell r="G47">
            <v>812866</v>
          </cell>
          <cell r="H47" t="e">
            <v>#N/A</v>
          </cell>
          <cell r="I47" t="str">
            <v>Yes</v>
          </cell>
          <cell r="J47">
            <v>44708</v>
          </cell>
          <cell r="K47" t="e">
            <v>#N/A</v>
          </cell>
          <cell r="M47" t="str">
            <v>Yes</v>
          </cell>
          <cell r="N47" t="str">
            <v>Yes</v>
          </cell>
          <cell r="O47" t="str">
            <v>Yes</v>
          </cell>
          <cell r="P47" t="str">
            <v>No</v>
          </cell>
          <cell r="Q47" t="str">
            <v>No</v>
          </cell>
          <cell r="R47" t="str">
            <v>No</v>
          </cell>
          <cell r="S47" t="str">
            <v>No</v>
          </cell>
          <cell r="T47" t="str">
            <v>No</v>
          </cell>
          <cell r="U47" t="str">
            <v>Yes</v>
          </cell>
          <cell r="V47" t="str">
            <v>Yes</v>
          </cell>
          <cell r="W47" t="str">
            <v>No</v>
          </cell>
          <cell r="X47" t="str">
            <v>Yes</v>
          </cell>
          <cell r="Y47" t="str">
            <v>No</v>
          </cell>
          <cell r="Z47" t="str">
            <v>No</v>
          </cell>
          <cell r="AA47" t="str">
            <v>No</v>
          </cell>
          <cell r="AB47" t="str">
            <v>Yes</v>
          </cell>
          <cell r="AC47" t="str">
            <v>Yes</v>
          </cell>
          <cell r="AD47" t="str">
            <v>No</v>
          </cell>
          <cell r="AE47" t="str">
            <v>No</v>
          </cell>
          <cell r="AF47" t="str">
            <v>No</v>
          </cell>
          <cell r="AG47" t="str">
            <v>No</v>
          </cell>
          <cell r="AH47" t="str">
            <v>No</v>
          </cell>
          <cell r="AI47" t="str">
            <v>Yes</v>
          </cell>
          <cell r="AJ47" t="str">
            <v>Yes</v>
          </cell>
          <cell r="AK47" t="str">
            <v>No</v>
          </cell>
          <cell r="AL47" t="str">
            <v>No</v>
          </cell>
          <cell r="AM47" t="str">
            <v>No</v>
          </cell>
          <cell r="AN47" t="str">
            <v>No</v>
          </cell>
          <cell r="AO47" t="str">
            <v>No</v>
          </cell>
          <cell r="AP47" t="str">
            <v>No</v>
          </cell>
          <cell r="AQ47" t="str">
            <v>No</v>
          </cell>
          <cell r="AR47" t="str">
            <v>No</v>
          </cell>
          <cell r="AS47" t="str">
            <v>No</v>
          </cell>
          <cell r="AT47" t="str">
            <v>No</v>
          </cell>
          <cell r="AU47" t="str">
            <v>No</v>
          </cell>
          <cell r="AV47" t="str">
            <v>No</v>
          </cell>
          <cell r="AW47" t="str">
            <v>Yes</v>
          </cell>
          <cell r="AX47" t="str">
            <v>No</v>
          </cell>
          <cell r="AY47" t="str">
            <v>No</v>
          </cell>
          <cell r="AZ47" t="str">
            <v>No</v>
          </cell>
          <cell r="BA47" t="str">
            <v>No</v>
          </cell>
          <cell r="BB47" t="str">
            <v>No</v>
          </cell>
          <cell r="BC47" t="str">
            <v>No</v>
          </cell>
          <cell r="BD47" t="str">
            <v>No</v>
          </cell>
          <cell r="BE47" t="str">
            <v>No</v>
          </cell>
          <cell r="BF47" t="str">
            <v>No</v>
          </cell>
          <cell r="BG47" t="str">
            <v>No</v>
          </cell>
          <cell r="BH47" t="str">
            <v>No</v>
          </cell>
          <cell r="BI47" t="str">
            <v>No</v>
          </cell>
          <cell r="BJ47" t="str">
            <v>No</v>
          </cell>
          <cell r="BK47" t="str">
            <v>Yes</v>
          </cell>
          <cell r="BL47" t="str">
            <v>No</v>
          </cell>
          <cell r="BM47">
            <v>0</v>
          </cell>
        </row>
        <row r="48">
          <cell r="A48">
            <v>959551</v>
          </cell>
          <cell r="B48" t="str">
            <v>ICT, Biology, Chemistry, Physics, Geology, History, HSC</v>
          </cell>
          <cell r="C48" t="str">
            <v>ICT, Biology, Chemistry, Physics, Geology, History, HSC</v>
          </cell>
          <cell r="D48" t="str">
            <v xml:space="preserve">GCSE/GCE IT, Natural Sciences
Technicals IT, Natural Sciences, Health and Social Care.
I also have a lifelong personal study of history ancient and modern.  </v>
          </cell>
          <cell r="E48" t="str">
            <v>Saundra Middleton</v>
          </cell>
          <cell r="F48" t="str">
            <v>SEAMIDDLETON@AOL.COM</v>
          </cell>
          <cell r="G48">
            <v>959551</v>
          </cell>
          <cell r="H48" t="e">
            <v>#N/A</v>
          </cell>
          <cell r="I48" t="str">
            <v>Yes</v>
          </cell>
          <cell r="J48">
            <v>44620</v>
          </cell>
          <cell r="K48" t="e">
            <v>#N/A</v>
          </cell>
          <cell r="M48" t="str">
            <v>Yes</v>
          </cell>
          <cell r="N48" t="str">
            <v>Yes</v>
          </cell>
          <cell r="O48" t="str">
            <v>Yes</v>
          </cell>
          <cell r="P48" t="str">
            <v>Yes</v>
          </cell>
          <cell r="Q48" t="str">
            <v>Yes</v>
          </cell>
          <cell r="R48" t="str">
            <v>Yes</v>
          </cell>
          <cell r="S48" t="str">
            <v>Yes</v>
          </cell>
          <cell r="T48" t="str">
            <v>Yes</v>
          </cell>
          <cell r="U48" t="str">
            <v>Yes</v>
          </cell>
          <cell r="V48" t="str">
            <v>Yes</v>
          </cell>
          <cell r="W48" t="str">
            <v>Yes</v>
          </cell>
          <cell r="X48" t="str">
            <v>Yes</v>
          </cell>
          <cell r="Y48" t="str">
            <v>Yes</v>
          </cell>
          <cell r="Z48" t="str">
            <v>Yes</v>
          </cell>
          <cell r="AA48" t="str">
            <v>Yes</v>
          </cell>
          <cell r="AB48" t="str">
            <v>Yes</v>
          </cell>
          <cell r="AC48" t="str">
            <v>Yes</v>
          </cell>
          <cell r="AD48" t="str">
            <v>Yes</v>
          </cell>
          <cell r="AE48" t="str">
            <v>Yes</v>
          </cell>
          <cell r="AF48" t="str">
            <v>Yes</v>
          </cell>
          <cell r="AG48" t="str">
            <v>Yes</v>
          </cell>
          <cell r="AH48" t="str">
            <v>Yes</v>
          </cell>
          <cell r="AI48" t="str">
            <v>Yes</v>
          </cell>
          <cell r="AJ48" t="str">
            <v>Yes</v>
          </cell>
          <cell r="AK48" t="str">
            <v>Yes</v>
          </cell>
          <cell r="AL48" t="str">
            <v>Yes</v>
          </cell>
          <cell r="AM48" t="str">
            <v>No</v>
          </cell>
          <cell r="AN48" t="str">
            <v>Yes</v>
          </cell>
          <cell r="AO48" t="str">
            <v>Yes</v>
          </cell>
          <cell r="AP48" t="str">
            <v>Yes</v>
          </cell>
          <cell r="AQ48" t="str">
            <v>Yes</v>
          </cell>
          <cell r="AR48" t="str">
            <v>Yes</v>
          </cell>
          <cell r="AS48" t="str">
            <v>Yes</v>
          </cell>
          <cell r="AT48" t="str">
            <v>No</v>
          </cell>
          <cell r="AU48" t="str">
            <v>Yes</v>
          </cell>
          <cell r="AV48" t="str">
            <v>Yes</v>
          </cell>
          <cell r="AW48" t="str">
            <v>Yes</v>
          </cell>
          <cell r="AX48" t="str">
            <v>Yes</v>
          </cell>
          <cell r="AY48" t="str">
            <v>Yes</v>
          </cell>
          <cell r="AZ48" t="str">
            <v>Yes</v>
          </cell>
          <cell r="BA48" t="str">
            <v>Yes</v>
          </cell>
          <cell r="BB48" t="str">
            <v>Yes</v>
          </cell>
          <cell r="BC48" t="str">
            <v>Yes</v>
          </cell>
          <cell r="BD48" t="str">
            <v>Yes</v>
          </cell>
          <cell r="BE48" t="str">
            <v>Yes</v>
          </cell>
          <cell r="BF48" t="str">
            <v>Yes</v>
          </cell>
          <cell r="BG48" t="str">
            <v>Yes</v>
          </cell>
          <cell r="BH48" t="str">
            <v>Yes</v>
          </cell>
          <cell r="BI48" t="str">
            <v>Yes</v>
          </cell>
          <cell r="BJ48" t="str">
            <v>Yes</v>
          </cell>
          <cell r="BK48" t="str">
            <v>Yes</v>
          </cell>
          <cell r="BL48" t="str">
            <v>Yes</v>
          </cell>
          <cell r="BM48" t="str">
            <v>At the moment I have no obvious issues but my mother is 104 years old on 2nd July and if anything should happen to her I would have to go.</v>
          </cell>
        </row>
        <row r="49">
          <cell r="A49">
            <v>81251</v>
          </cell>
          <cell r="B49" t="str">
            <v>Biology, Chemistry, Physics, Maths, Business, General Science</v>
          </cell>
          <cell r="C49" t="str">
            <v>Biology, General Science, Chemistry &amp; Business only as overflow if main subject expert is fully engaged</v>
          </cell>
          <cell r="D49" t="str">
            <v>GCSE Biology, GCSE Chemistry, GCSE Physics, GCSE Maths, A Level Biology, (GCSE Business if required)</v>
          </cell>
          <cell r="E49" t="str">
            <v>Ritchard Cook</v>
          </cell>
          <cell r="F49" t="str">
            <v>RITCHARD.COOK@GMAIL.COM</v>
          </cell>
          <cell r="G49">
            <v>81251</v>
          </cell>
          <cell r="H49" t="e">
            <v>#N/A</v>
          </cell>
          <cell r="I49" t="str">
            <v>Yes</v>
          </cell>
          <cell r="J49">
            <v>44711</v>
          </cell>
          <cell r="K49" t="e">
            <v>#N/A</v>
          </cell>
          <cell r="M49" t="str">
            <v>Yes</v>
          </cell>
          <cell r="N49" t="str">
            <v>Yes</v>
          </cell>
          <cell r="O49" t="str">
            <v>Yes</v>
          </cell>
          <cell r="P49" t="str">
            <v>Yes</v>
          </cell>
          <cell r="Q49" t="str">
            <v>No</v>
          </cell>
          <cell r="R49" t="str">
            <v>No</v>
          </cell>
          <cell r="S49" t="str">
            <v>No</v>
          </cell>
          <cell r="T49" t="str">
            <v>Yes</v>
          </cell>
          <cell r="U49" t="str">
            <v>Yes</v>
          </cell>
          <cell r="V49" t="str">
            <v>Yes</v>
          </cell>
          <cell r="W49" t="str">
            <v>Yes</v>
          </cell>
          <cell r="X49" t="str">
            <v>No</v>
          </cell>
          <cell r="Y49" t="str">
            <v>No</v>
          </cell>
          <cell r="Z49" t="str">
            <v>No</v>
          </cell>
          <cell r="AA49" t="str">
            <v>Yes</v>
          </cell>
          <cell r="AB49" t="str">
            <v>Yes</v>
          </cell>
          <cell r="AC49" t="str">
            <v>Yes</v>
          </cell>
          <cell r="AD49" t="str">
            <v>Yes</v>
          </cell>
          <cell r="AE49" t="str">
            <v>No</v>
          </cell>
          <cell r="AF49" t="str">
            <v>No</v>
          </cell>
          <cell r="AG49" t="str">
            <v>No</v>
          </cell>
          <cell r="AH49" t="str">
            <v>Yes</v>
          </cell>
          <cell r="AI49" t="str">
            <v>Yes</v>
          </cell>
          <cell r="AJ49" t="str">
            <v>Yes</v>
          </cell>
          <cell r="AK49" t="str">
            <v>Yes</v>
          </cell>
          <cell r="AL49" t="str">
            <v>No</v>
          </cell>
          <cell r="AM49" t="str">
            <v>No</v>
          </cell>
          <cell r="AN49" t="str">
            <v>No</v>
          </cell>
          <cell r="AO49" t="str">
            <v>Yes</v>
          </cell>
          <cell r="AP49" t="str">
            <v>Yes</v>
          </cell>
          <cell r="AQ49" t="str">
            <v>Yes</v>
          </cell>
          <cell r="AR49" t="str">
            <v>No</v>
          </cell>
          <cell r="AS49" t="str">
            <v>No</v>
          </cell>
          <cell r="AT49" t="str">
            <v>Yes</v>
          </cell>
          <cell r="AU49" t="str">
            <v>Yes</v>
          </cell>
          <cell r="AV49" t="str">
            <v>Yes</v>
          </cell>
          <cell r="AW49" t="str">
            <v>No</v>
          </cell>
          <cell r="AX49" t="str">
            <v>No</v>
          </cell>
          <cell r="AY49" t="str">
            <v>Yes</v>
          </cell>
          <cell r="AZ49" t="str">
            <v>Yes</v>
          </cell>
          <cell r="BA49" t="str">
            <v>No</v>
          </cell>
          <cell r="BB49" t="str">
            <v>No</v>
          </cell>
          <cell r="BC49" t="str">
            <v>Yes</v>
          </cell>
          <cell r="BD49" t="str">
            <v>Yes</v>
          </cell>
          <cell r="BE49" t="str">
            <v>Yes</v>
          </cell>
          <cell r="BF49" t="str">
            <v>No</v>
          </cell>
          <cell r="BG49" t="str">
            <v>No</v>
          </cell>
          <cell r="BH49" t="str">
            <v>No</v>
          </cell>
          <cell r="BI49" t="str">
            <v>No</v>
          </cell>
          <cell r="BJ49" t="str">
            <v>Yes</v>
          </cell>
          <cell r="BK49" t="str">
            <v>Yes</v>
          </cell>
          <cell r="BL49" t="str">
            <v>Yes</v>
          </cell>
          <cell r="BM49" t="str">
            <v xml:space="preserve">I will be travelling from Lancashire (5-6 hours train travel) . </v>
          </cell>
        </row>
        <row r="50">
          <cell r="A50">
            <v>9354</v>
          </cell>
          <cell r="B50" t="str">
            <v>English, Arts, ICT</v>
          </cell>
          <cell r="C50" t="str">
            <v>English, Arts, ICT</v>
          </cell>
          <cell r="D50" t="str">
            <v>English Lang/Lit GCSE and A Level
Drama GCSE and A Level Theatre Studies
Happy to also do Media/Film</v>
          </cell>
          <cell r="E50" t="str">
            <v>Helen Bettridge</v>
          </cell>
          <cell r="F50" t="str">
            <v>HELENBETTRIDGE20@GMAIL.COM</v>
          </cell>
          <cell r="G50">
            <v>9354</v>
          </cell>
          <cell r="H50" t="e">
            <v>#N/A</v>
          </cell>
          <cell r="I50" t="str">
            <v>Yes</v>
          </cell>
          <cell r="J50">
            <v>44706</v>
          </cell>
          <cell r="K50" t="e">
            <v>#N/A</v>
          </cell>
          <cell r="M50" t="str">
            <v>Yes</v>
          </cell>
          <cell r="N50" t="str">
            <v>Yes</v>
          </cell>
          <cell r="O50" t="str">
            <v>Yes</v>
          </cell>
          <cell r="P50" t="str">
            <v>Yes</v>
          </cell>
          <cell r="Q50" t="str">
            <v>Yes</v>
          </cell>
          <cell r="R50" t="str">
            <v>Yes</v>
          </cell>
          <cell r="S50" t="str">
            <v>Yes</v>
          </cell>
          <cell r="T50" t="str">
            <v>Yes</v>
          </cell>
          <cell r="U50" t="str">
            <v>Yes</v>
          </cell>
          <cell r="V50" t="str">
            <v>Yes</v>
          </cell>
          <cell r="W50" t="str">
            <v>Yes</v>
          </cell>
          <cell r="X50" t="str">
            <v>Yes</v>
          </cell>
          <cell r="Y50" t="str">
            <v>Yes</v>
          </cell>
          <cell r="Z50" t="str">
            <v>Yes</v>
          </cell>
          <cell r="AA50" t="str">
            <v>Yes</v>
          </cell>
          <cell r="AB50" t="str">
            <v>Yes</v>
          </cell>
          <cell r="AC50" t="str">
            <v>Yes</v>
          </cell>
          <cell r="AD50" t="str">
            <v>Yes</v>
          </cell>
          <cell r="AE50" t="str">
            <v>No</v>
          </cell>
          <cell r="AF50" t="str">
            <v>No</v>
          </cell>
          <cell r="AG50" t="str">
            <v>No</v>
          </cell>
          <cell r="AH50" t="str">
            <v>Yes</v>
          </cell>
          <cell r="AI50" t="str">
            <v>Yes</v>
          </cell>
          <cell r="AJ50" t="str">
            <v>Yes</v>
          </cell>
          <cell r="AK50" t="str">
            <v>No</v>
          </cell>
          <cell r="AL50" t="str">
            <v>No</v>
          </cell>
          <cell r="AM50" t="str">
            <v>No</v>
          </cell>
          <cell r="AN50" t="str">
            <v>No</v>
          </cell>
          <cell r="AO50" t="str">
            <v>Yes</v>
          </cell>
          <cell r="AP50" t="str">
            <v>Yes</v>
          </cell>
          <cell r="AQ50" t="str">
            <v>Yes</v>
          </cell>
          <cell r="AR50" t="str">
            <v>No</v>
          </cell>
          <cell r="AS50" t="str">
            <v>No</v>
          </cell>
          <cell r="AT50" t="str">
            <v>No</v>
          </cell>
          <cell r="AU50" t="str">
            <v>No</v>
          </cell>
          <cell r="AV50" t="str">
            <v>Yes</v>
          </cell>
          <cell r="AW50" t="str">
            <v>Yes</v>
          </cell>
          <cell r="AX50" t="str">
            <v>Yes</v>
          </cell>
          <cell r="AY50" t="str">
            <v>No</v>
          </cell>
          <cell r="AZ50" t="str">
            <v>No</v>
          </cell>
          <cell r="BA50" t="str">
            <v>No</v>
          </cell>
          <cell r="BB50" t="str">
            <v>No</v>
          </cell>
          <cell r="BC50" t="str">
            <v>Yes</v>
          </cell>
          <cell r="BD50" t="str">
            <v>Yes</v>
          </cell>
          <cell r="BE50" t="str">
            <v>Yes</v>
          </cell>
          <cell r="BF50" t="str">
            <v>No</v>
          </cell>
          <cell r="BG50" t="str">
            <v>No</v>
          </cell>
          <cell r="BH50" t="str">
            <v>No</v>
          </cell>
          <cell r="BI50" t="str">
            <v>No</v>
          </cell>
          <cell r="BJ50" t="str">
            <v>Yes</v>
          </cell>
          <cell r="BK50" t="str">
            <v>Yes</v>
          </cell>
          <cell r="BL50" t="str">
            <v>Yes</v>
          </cell>
          <cell r="BM50">
            <v>0</v>
          </cell>
        </row>
        <row r="51">
          <cell r="A51">
            <v>686093</v>
          </cell>
          <cell r="B51" t="str">
            <v>Psychology/Sociology, Extended Project</v>
          </cell>
          <cell r="C51" t="str">
            <v>Psychology/Sociology, Extended Project</v>
          </cell>
          <cell r="D51" t="str">
            <v>GCSE and A Level Sociology, GCSE and A Level Media, Level 3 EPQ</v>
          </cell>
          <cell r="E51" t="str">
            <v>Karen Chilton</v>
          </cell>
          <cell r="F51" t="str">
            <v>KWATERWORTH0@GMAIL.COM</v>
          </cell>
          <cell r="G51">
            <v>686093</v>
          </cell>
          <cell r="H51" t="e">
            <v>#N/A</v>
          </cell>
          <cell r="I51" t="str">
            <v>Yes</v>
          </cell>
          <cell r="J51">
            <v>44706</v>
          </cell>
          <cell r="K51" t="e">
            <v>#N/A</v>
          </cell>
          <cell r="M51" t="str">
            <v>No</v>
          </cell>
          <cell r="N51" t="str">
            <v>Yes</v>
          </cell>
          <cell r="O51" t="str">
            <v>Yes</v>
          </cell>
          <cell r="P51" t="str">
            <v>Yes</v>
          </cell>
          <cell r="Q51" t="str">
            <v>Yes</v>
          </cell>
          <cell r="R51" t="str">
            <v>No</v>
          </cell>
          <cell r="S51" t="str">
            <v>No</v>
          </cell>
          <cell r="T51" t="str">
            <v>No</v>
          </cell>
          <cell r="U51" t="str">
            <v>No</v>
          </cell>
          <cell r="V51" t="str">
            <v>No</v>
          </cell>
          <cell r="W51" t="str">
            <v>No</v>
          </cell>
          <cell r="X51" t="str">
            <v>No</v>
          </cell>
          <cell r="Y51" t="str">
            <v>No</v>
          </cell>
          <cell r="Z51" t="str">
            <v>No</v>
          </cell>
          <cell r="AA51" t="str">
            <v>No</v>
          </cell>
          <cell r="AB51" t="str">
            <v>No</v>
          </cell>
          <cell r="AC51" t="str">
            <v>No</v>
          </cell>
          <cell r="AD51" t="str">
            <v>No</v>
          </cell>
          <cell r="AE51" t="str">
            <v>No</v>
          </cell>
          <cell r="AF51" t="str">
            <v>No</v>
          </cell>
          <cell r="AG51" t="str">
            <v>No</v>
          </cell>
          <cell r="AH51" t="str">
            <v>No</v>
          </cell>
          <cell r="AI51" t="str">
            <v>Yes</v>
          </cell>
          <cell r="AJ51" t="str">
            <v>Yes</v>
          </cell>
          <cell r="AK51" t="str">
            <v>Yes</v>
          </cell>
          <cell r="AL51" t="str">
            <v>No</v>
          </cell>
          <cell r="AM51" t="str">
            <v>No</v>
          </cell>
          <cell r="AN51" t="str">
            <v>No</v>
          </cell>
          <cell r="AO51" t="str">
            <v>No</v>
          </cell>
          <cell r="AP51" t="str">
            <v>No</v>
          </cell>
          <cell r="AQ51" t="str">
            <v>No</v>
          </cell>
          <cell r="AR51" t="str">
            <v>No</v>
          </cell>
          <cell r="AS51" t="str">
            <v>No</v>
          </cell>
          <cell r="AT51" t="str">
            <v>No</v>
          </cell>
          <cell r="AU51" t="str">
            <v>No</v>
          </cell>
          <cell r="AV51" t="str">
            <v>No</v>
          </cell>
          <cell r="AW51" t="str">
            <v>No</v>
          </cell>
          <cell r="AX51" t="str">
            <v>No</v>
          </cell>
          <cell r="AY51" t="str">
            <v>No</v>
          </cell>
          <cell r="AZ51" t="str">
            <v>No</v>
          </cell>
          <cell r="BA51" t="str">
            <v>No</v>
          </cell>
          <cell r="BB51" t="str">
            <v>No</v>
          </cell>
          <cell r="BC51" t="str">
            <v>No</v>
          </cell>
          <cell r="BD51" t="str">
            <v>Yes</v>
          </cell>
          <cell r="BE51" t="str">
            <v>Yes</v>
          </cell>
          <cell r="BF51" t="str">
            <v>Yes</v>
          </cell>
          <cell r="BG51" t="str">
            <v>No</v>
          </cell>
          <cell r="BH51" t="str">
            <v>No</v>
          </cell>
          <cell r="BI51" t="str">
            <v>No</v>
          </cell>
          <cell r="BJ51" t="str">
            <v>No</v>
          </cell>
          <cell r="BK51" t="str">
            <v>No</v>
          </cell>
          <cell r="BL51" t="str">
            <v>No</v>
          </cell>
          <cell r="BM51" t="str">
            <v>9th Sept - pm, 12th Sept - am. Would have to confirm nearer to but may only be able to do half day on Mon 3rd Oct - if so it would be am.</v>
          </cell>
        </row>
        <row r="52">
          <cell r="A52">
            <v>280615</v>
          </cell>
          <cell r="B52" t="str">
            <v>Business</v>
          </cell>
          <cell r="C52" t="str">
            <v>Business</v>
          </cell>
          <cell r="D52" t="str">
            <v>Business subjects at all levels</v>
          </cell>
          <cell r="E52" t="str">
            <v>Stephen Challoner</v>
          </cell>
          <cell r="F52" t="str">
            <v>STEVE.CHALLONER@HOTMAIL.COM</v>
          </cell>
          <cell r="G52">
            <v>280615</v>
          </cell>
          <cell r="H52" t="e">
            <v>#N/A</v>
          </cell>
          <cell r="I52" t="str">
            <v>Yes</v>
          </cell>
          <cell r="J52">
            <v>44706</v>
          </cell>
          <cell r="K52" t="e">
            <v>#N/A</v>
          </cell>
          <cell r="M52" t="str">
            <v>Yes</v>
          </cell>
          <cell r="N52" t="str">
            <v>Yes</v>
          </cell>
          <cell r="O52" t="str">
            <v>Yes</v>
          </cell>
          <cell r="P52" t="str">
            <v>No</v>
          </cell>
          <cell r="Q52" t="str">
            <v>No</v>
          </cell>
          <cell r="R52" t="str">
            <v>No</v>
          </cell>
          <cell r="S52" t="str">
            <v>No</v>
          </cell>
          <cell r="T52" t="str">
            <v>No</v>
          </cell>
          <cell r="U52" t="str">
            <v>No</v>
          </cell>
          <cell r="V52" t="str">
            <v>No</v>
          </cell>
          <cell r="W52" t="str">
            <v>No</v>
          </cell>
          <cell r="X52" t="str">
            <v>No</v>
          </cell>
          <cell r="Y52" t="str">
            <v>Yes</v>
          </cell>
          <cell r="Z52" t="str">
            <v>Yes</v>
          </cell>
          <cell r="AA52" t="str">
            <v>Yes</v>
          </cell>
          <cell r="AB52" t="str">
            <v>Yes</v>
          </cell>
          <cell r="AC52" t="str">
            <v>Yes</v>
          </cell>
          <cell r="AD52" t="str">
            <v>No</v>
          </cell>
          <cell r="AE52" t="str">
            <v>No</v>
          </cell>
          <cell r="AF52" t="str">
            <v>No</v>
          </cell>
          <cell r="AG52" t="str">
            <v>No</v>
          </cell>
          <cell r="AH52" t="str">
            <v>No</v>
          </cell>
          <cell r="AI52" t="str">
            <v>No</v>
          </cell>
          <cell r="AJ52" t="str">
            <v>No</v>
          </cell>
          <cell r="AK52" t="str">
            <v>Yes</v>
          </cell>
          <cell r="AL52" t="str">
            <v>Yes</v>
          </cell>
          <cell r="AM52" t="str">
            <v>Yes</v>
          </cell>
          <cell r="AN52" t="str">
            <v>No</v>
          </cell>
          <cell r="AO52" t="str">
            <v>No</v>
          </cell>
          <cell r="AP52" t="str">
            <v>No</v>
          </cell>
          <cell r="AQ52" t="str">
            <v>No</v>
          </cell>
          <cell r="AR52" t="str">
            <v>No</v>
          </cell>
          <cell r="AS52" t="str">
            <v>Yes</v>
          </cell>
          <cell r="AT52" t="str">
            <v>Yes</v>
          </cell>
          <cell r="AU52" t="str">
            <v>Yes</v>
          </cell>
          <cell r="AV52" t="str">
            <v>No</v>
          </cell>
          <cell r="AW52" t="str">
            <v>No</v>
          </cell>
          <cell r="AX52" t="str">
            <v>No</v>
          </cell>
          <cell r="AY52" t="str">
            <v>No</v>
          </cell>
          <cell r="AZ52" t="str">
            <v>No</v>
          </cell>
          <cell r="BA52" t="str">
            <v>No</v>
          </cell>
          <cell r="BB52" t="str">
            <v>No</v>
          </cell>
          <cell r="BC52" t="str">
            <v>No</v>
          </cell>
          <cell r="BD52" t="str">
            <v>No</v>
          </cell>
          <cell r="BE52" t="str">
            <v>No</v>
          </cell>
          <cell r="BF52" t="str">
            <v>No</v>
          </cell>
          <cell r="BG52" t="str">
            <v>No</v>
          </cell>
          <cell r="BH52" t="str">
            <v>No</v>
          </cell>
          <cell r="BI52" t="str">
            <v>No</v>
          </cell>
          <cell r="BJ52" t="str">
            <v>No</v>
          </cell>
          <cell r="BK52" t="str">
            <v>No</v>
          </cell>
          <cell r="BL52" t="str">
            <v>No</v>
          </cell>
        </row>
        <row r="53">
          <cell r="A53">
            <v>7431</v>
          </cell>
          <cell r="B53" t="str">
            <v>Geography, History, Classical civ</v>
          </cell>
          <cell r="C53" t="str">
            <v>Geography, Sociology, History, can do Geology</v>
          </cell>
          <cell r="D53" t="str">
            <v>Teaching experience: Geography GCSE &amp; A level; Politics A level; Sociology A level; History GCSE &amp; A level; Spanish GCSE &amp; A level
Marking experience: Geography GCSE &amp; A level
Review of results experience (2019): Geography GCSE &amp; A level; Sociology A level; History GCSE &amp; A level; Geology A level; Classical Civilisation GCSE</v>
          </cell>
          <cell r="E53" t="str">
            <v>Sian Taylder</v>
          </cell>
          <cell r="F53" t="str">
            <v>SIANITYSIAN@YAHOO.CO.UK</v>
          </cell>
          <cell r="G53">
            <v>7431</v>
          </cell>
          <cell r="H53" t="e">
            <v>#N/A</v>
          </cell>
          <cell r="I53" t="str">
            <v>Yes</v>
          </cell>
          <cell r="J53">
            <v>44712</v>
          </cell>
          <cell r="K53" t="e">
            <v>#N/A</v>
          </cell>
          <cell r="M53" t="str">
            <v>Yes</v>
          </cell>
          <cell r="N53" t="str">
            <v>Yes</v>
          </cell>
          <cell r="O53" t="str">
            <v>Yes</v>
          </cell>
          <cell r="P53" t="str">
            <v>Yes</v>
          </cell>
          <cell r="Q53" t="str">
            <v>Yes</v>
          </cell>
          <cell r="R53" t="str">
            <v>Yes</v>
          </cell>
          <cell r="S53" t="str">
            <v>Yes</v>
          </cell>
          <cell r="T53" t="str">
            <v>Yes</v>
          </cell>
          <cell r="U53" t="str">
            <v>Yes</v>
          </cell>
          <cell r="V53" t="str">
            <v>Yes</v>
          </cell>
          <cell r="W53" t="str">
            <v>Yes</v>
          </cell>
          <cell r="X53" t="str">
            <v>Yes</v>
          </cell>
          <cell r="Y53" t="str">
            <v>Yes</v>
          </cell>
          <cell r="Z53" t="str">
            <v>Yes</v>
          </cell>
          <cell r="AA53" t="str">
            <v>Yes</v>
          </cell>
          <cell r="AB53" t="str">
            <v>Yes</v>
          </cell>
          <cell r="AC53" t="str">
            <v>Yes</v>
          </cell>
          <cell r="AD53" t="str">
            <v>Yes</v>
          </cell>
          <cell r="AE53" t="str">
            <v>Yes</v>
          </cell>
          <cell r="AF53" t="str">
            <v>Yes</v>
          </cell>
          <cell r="AG53" t="str">
            <v>Yes</v>
          </cell>
          <cell r="AH53" t="str">
            <v>Yes</v>
          </cell>
          <cell r="AI53" t="str">
            <v>Yes</v>
          </cell>
          <cell r="AJ53" t="str">
            <v>Yes</v>
          </cell>
          <cell r="AK53" t="str">
            <v>Yes</v>
          </cell>
          <cell r="AL53" t="str">
            <v>Yes</v>
          </cell>
          <cell r="AM53" t="str">
            <v>Yes</v>
          </cell>
          <cell r="AN53" t="str">
            <v>Yes</v>
          </cell>
          <cell r="AO53" t="str">
            <v>Yes</v>
          </cell>
          <cell r="AP53" t="str">
            <v>Yes</v>
          </cell>
          <cell r="AQ53" t="str">
            <v>Yes</v>
          </cell>
          <cell r="AR53" t="str">
            <v>Yes</v>
          </cell>
          <cell r="AS53" t="str">
            <v>Yes</v>
          </cell>
          <cell r="AT53" t="str">
            <v>Yes</v>
          </cell>
          <cell r="AU53" t="str">
            <v>Yes</v>
          </cell>
          <cell r="AV53" t="str">
            <v>Yes</v>
          </cell>
          <cell r="AW53" t="str">
            <v>Yes</v>
          </cell>
          <cell r="AX53" t="str">
            <v>Yes</v>
          </cell>
          <cell r="AY53" t="str">
            <v>Yes</v>
          </cell>
          <cell r="AZ53" t="str">
            <v>Yes</v>
          </cell>
          <cell r="BA53" t="str">
            <v>Yes</v>
          </cell>
          <cell r="BB53" t="str">
            <v>Yes</v>
          </cell>
          <cell r="BC53" t="str">
            <v>Yes</v>
          </cell>
          <cell r="BD53" t="str">
            <v>Yes</v>
          </cell>
          <cell r="BE53" t="str">
            <v>Yes</v>
          </cell>
          <cell r="BF53" t="str">
            <v>Yes</v>
          </cell>
          <cell r="BG53" t="str">
            <v>Yes</v>
          </cell>
          <cell r="BH53" t="str">
            <v>Yes</v>
          </cell>
          <cell r="BI53" t="str">
            <v>Yes</v>
          </cell>
          <cell r="BJ53" t="str">
            <v>Yes</v>
          </cell>
          <cell r="BK53" t="str">
            <v>No</v>
          </cell>
          <cell r="BL53" t="str">
            <v>Yes</v>
          </cell>
          <cell r="BM53">
            <v>0</v>
          </cell>
        </row>
        <row r="54">
          <cell r="A54">
            <v>84085</v>
          </cell>
          <cell r="B54" t="str">
            <v>Biology, General Science, Chemistry</v>
          </cell>
          <cell r="C54" t="str">
            <v>Biology, General Science, Chemistry</v>
          </cell>
          <cell r="E54" t="str">
            <v>Anna Wade</v>
          </cell>
          <cell r="F54" t="str">
            <v>mrsannawade@gmail.com</v>
          </cell>
          <cell r="G54">
            <v>84085</v>
          </cell>
          <cell r="H54" t="e">
            <v>#N/A</v>
          </cell>
          <cell r="I54" t="str">
            <v>Yes</v>
          </cell>
          <cell r="J54">
            <v>44751</v>
          </cell>
          <cell r="K54" t="e">
            <v>#N/A</v>
          </cell>
          <cell r="M54" t="str">
            <v>No</v>
          </cell>
          <cell r="N54" t="str">
            <v>No</v>
          </cell>
          <cell r="O54" t="str">
            <v>No</v>
          </cell>
          <cell r="P54" t="str">
            <v>No</v>
          </cell>
          <cell r="Q54" t="str">
            <v>No</v>
          </cell>
          <cell r="R54" t="str">
            <v>Yes</v>
          </cell>
          <cell r="S54" t="str">
            <v>Yes</v>
          </cell>
          <cell r="T54" t="str">
            <v>No</v>
          </cell>
          <cell r="U54" t="str">
            <v>AM PM</v>
          </cell>
          <cell r="V54" t="str">
            <v>No</v>
          </cell>
          <cell r="W54" t="str">
            <v>No</v>
          </cell>
          <cell r="X54" t="str">
            <v>No</v>
          </cell>
          <cell r="Y54" t="str">
            <v>No</v>
          </cell>
          <cell r="Z54" t="str">
            <v>No</v>
          </cell>
          <cell r="AA54" t="str">
            <v>No</v>
          </cell>
          <cell r="AB54" t="str">
            <v>No</v>
          </cell>
          <cell r="AC54" t="str">
            <v>No</v>
          </cell>
          <cell r="AD54" t="str">
            <v>No</v>
          </cell>
          <cell r="AE54" t="str">
            <v>No</v>
          </cell>
          <cell r="AF54" t="str">
            <v>No</v>
          </cell>
          <cell r="AG54" t="str">
            <v>No</v>
          </cell>
          <cell r="AH54" t="str">
            <v>Yes</v>
          </cell>
          <cell r="AI54" t="str">
            <v>Yes</v>
          </cell>
          <cell r="AJ54" t="str">
            <v>Yes</v>
          </cell>
          <cell r="AK54" t="str">
            <v>No</v>
          </cell>
          <cell r="AL54" t="str">
            <v>No</v>
          </cell>
          <cell r="AM54" t="str">
            <v>No</v>
          </cell>
          <cell r="AN54" t="str">
            <v>No</v>
          </cell>
          <cell r="AO54" t="str">
            <v>Yes</v>
          </cell>
          <cell r="AP54" t="str">
            <v>Yes</v>
          </cell>
          <cell r="AQ54" t="str">
            <v>Yes</v>
          </cell>
          <cell r="AR54" t="str">
            <v>No</v>
          </cell>
          <cell r="AS54" t="str">
            <v>No</v>
          </cell>
          <cell r="AT54" t="str">
            <v>No</v>
          </cell>
          <cell r="AU54" t="str">
            <v>No</v>
          </cell>
          <cell r="AV54" t="str">
            <v>No</v>
          </cell>
          <cell r="AW54" t="str">
            <v>No</v>
          </cell>
          <cell r="AX54" t="str">
            <v>No</v>
          </cell>
          <cell r="AY54" t="str">
            <v>No</v>
          </cell>
          <cell r="AZ54" t="str">
            <v>No</v>
          </cell>
          <cell r="BA54" t="str">
            <v>No</v>
          </cell>
          <cell r="BB54" t="str">
            <v>No</v>
          </cell>
          <cell r="BC54" t="str">
            <v>No</v>
          </cell>
          <cell r="BD54" t="str">
            <v>No</v>
          </cell>
          <cell r="BE54" t="str">
            <v>No</v>
          </cell>
          <cell r="BF54" t="str">
            <v>No</v>
          </cell>
          <cell r="BG54" t="str">
            <v>No</v>
          </cell>
          <cell r="BH54" t="str">
            <v>No</v>
          </cell>
          <cell r="BI54" t="str">
            <v>No</v>
          </cell>
          <cell r="BJ54" t="str">
            <v>No</v>
          </cell>
          <cell r="BK54" t="str">
            <v>No</v>
          </cell>
          <cell r="BL54" t="str">
            <v>No</v>
          </cell>
          <cell r="BM54" t="str">
            <v>I work part time only, and have only ticked availability on my non-working days. I have ticked the days that I am available but could not commit to all these dates. I am open to a discussion about dates if helpful.</v>
          </cell>
        </row>
        <row r="55">
          <cell r="A55">
            <v>952104</v>
          </cell>
          <cell r="B55" t="str">
            <v>Business, Geography</v>
          </cell>
          <cell r="C55" t="str">
            <v>Business, Geography</v>
          </cell>
          <cell r="E55" t="str">
            <v>Karen Tullett</v>
          </cell>
          <cell r="F55" t="str">
            <v>kjtullett@gmail.com</v>
          </cell>
          <cell r="G55">
            <v>952104</v>
          </cell>
          <cell r="H55" t="e">
            <v>#N/A</v>
          </cell>
          <cell r="I55" t="str">
            <v>Yes</v>
          </cell>
          <cell r="J55">
            <v>44748</v>
          </cell>
          <cell r="K55" t="e">
            <v>#N/A</v>
          </cell>
          <cell r="M55" t="str">
            <v>Yes</v>
          </cell>
          <cell r="N55" t="str">
            <v>No</v>
          </cell>
          <cell r="O55" t="str">
            <v>No</v>
          </cell>
          <cell r="P55" t="str">
            <v>No</v>
          </cell>
          <cell r="Q55" t="str">
            <v>Yes</v>
          </cell>
          <cell r="R55" t="str">
            <v>Yes</v>
          </cell>
          <cell r="S55" t="str">
            <v>Yes</v>
          </cell>
          <cell r="T55" t="str">
            <v>No</v>
          </cell>
          <cell r="U55" t="str">
            <v>No</v>
          </cell>
          <cell r="V55" t="str">
            <v>No</v>
          </cell>
          <cell r="W55" t="str">
            <v>No</v>
          </cell>
          <cell r="X55" t="str">
            <v>No</v>
          </cell>
          <cell r="Y55" t="str">
            <v>No</v>
          </cell>
          <cell r="Z55" t="str">
            <v>No</v>
          </cell>
          <cell r="AA55" t="str">
            <v>No</v>
          </cell>
          <cell r="AB55" t="str">
            <v>No</v>
          </cell>
          <cell r="AC55" t="str">
            <v>No</v>
          </cell>
          <cell r="AD55" t="str">
            <v>Yes</v>
          </cell>
          <cell r="AE55" t="str">
            <v>Yes</v>
          </cell>
          <cell r="AF55" t="str">
            <v>Yes</v>
          </cell>
          <cell r="AG55" t="str">
            <v>Yes</v>
          </cell>
          <cell r="AH55" t="str">
            <v>Yes</v>
          </cell>
          <cell r="AI55" t="str">
            <v>No</v>
          </cell>
          <cell r="AJ55" t="str">
            <v>No</v>
          </cell>
          <cell r="AK55" t="str">
            <v>No</v>
          </cell>
          <cell r="AL55" t="str">
            <v>Yes</v>
          </cell>
          <cell r="AM55" t="str">
            <v>Yes</v>
          </cell>
          <cell r="AN55" t="str">
            <v>Yes</v>
          </cell>
          <cell r="AO55" t="str">
            <v>No</v>
          </cell>
          <cell r="AP55" t="str">
            <v>No</v>
          </cell>
          <cell r="AQ55" t="str">
            <v>No</v>
          </cell>
          <cell r="AR55" t="str">
            <v>No</v>
          </cell>
          <cell r="AS55" t="str">
            <v>No</v>
          </cell>
          <cell r="AT55" t="str">
            <v>No</v>
          </cell>
          <cell r="AU55" t="str">
            <v>No</v>
          </cell>
          <cell r="AV55" t="str">
            <v>No</v>
          </cell>
          <cell r="AW55" t="str">
            <v>No</v>
          </cell>
          <cell r="AX55" t="str">
            <v>No</v>
          </cell>
          <cell r="AY55" t="str">
            <v>No</v>
          </cell>
          <cell r="AZ55" t="str">
            <v>No</v>
          </cell>
          <cell r="BA55" t="str">
            <v>No</v>
          </cell>
          <cell r="BB55" t="str">
            <v>No</v>
          </cell>
          <cell r="BC55" t="str">
            <v>No</v>
          </cell>
          <cell r="BD55" t="str">
            <v>No</v>
          </cell>
          <cell r="BE55" t="str">
            <v>No</v>
          </cell>
          <cell r="BF55" t="str">
            <v>No</v>
          </cell>
          <cell r="BG55" t="str">
            <v>No</v>
          </cell>
          <cell r="BH55" t="str">
            <v>Yes</v>
          </cell>
          <cell r="BI55" t="str">
            <v>Yes</v>
          </cell>
          <cell r="BJ55" t="str">
            <v>Yes</v>
          </cell>
          <cell r="BK55" t="str">
            <v>No</v>
          </cell>
          <cell r="BL55" t="str">
            <v>No</v>
          </cell>
          <cell r="BM55" t="str">
            <v>I may be undertaking tasks for OCR e.g. starting to author papers for 2024 but these could be done around the reviews.</v>
          </cell>
        </row>
        <row r="56">
          <cell r="A56">
            <v>959834</v>
          </cell>
          <cell r="B56" t="str">
            <v>D&amp;T</v>
          </cell>
          <cell r="C56" t="str">
            <v>D&amp;T</v>
          </cell>
          <cell r="E56" t="str">
            <v>John Riley</v>
          </cell>
          <cell r="F56" t="str">
            <v>johnrile@gmail.com</v>
          </cell>
          <cell r="G56">
            <v>959834</v>
          </cell>
          <cell r="H56" t="e">
            <v>#N/A</v>
          </cell>
          <cell r="I56" t="str">
            <v>Yes</v>
          </cell>
          <cell r="J56">
            <v>44751</v>
          </cell>
          <cell r="K56" t="e">
            <v>#N/A</v>
          </cell>
          <cell r="M56" t="str">
            <v>Yes</v>
          </cell>
          <cell r="N56" t="str">
            <v>Yes</v>
          </cell>
          <cell r="O56" t="str">
            <v>Yes</v>
          </cell>
          <cell r="P56" t="str">
            <v>Yes</v>
          </cell>
          <cell r="Q56" t="str">
            <v>Yes</v>
          </cell>
          <cell r="R56" t="str">
            <v>Yes</v>
          </cell>
          <cell r="S56" t="str">
            <v>Yes</v>
          </cell>
          <cell r="T56" t="str">
            <v>Yes</v>
          </cell>
          <cell r="U56" t="str">
            <v>Yes</v>
          </cell>
          <cell r="V56" t="str">
            <v>No</v>
          </cell>
          <cell r="W56" t="str">
            <v>No</v>
          </cell>
          <cell r="X56" t="str">
            <v>No</v>
          </cell>
          <cell r="Y56" t="str">
            <v>No</v>
          </cell>
          <cell r="Z56" t="str">
            <v>No</v>
          </cell>
          <cell r="AA56" t="str">
            <v>No</v>
          </cell>
          <cell r="AB56" t="str">
            <v>No</v>
          </cell>
          <cell r="AC56" t="str">
            <v>No</v>
          </cell>
          <cell r="AD56" t="str">
            <v>Yes</v>
          </cell>
          <cell r="AE56" t="str">
            <v>Yes</v>
          </cell>
          <cell r="AF56" t="str">
            <v>Yes</v>
          </cell>
          <cell r="AG56" t="str">
            <v>Yes</v>
          </cell>
          <cell r="AH56" t="str">
            <v>Yes</v>
          </cell>
          <cell r="AI56" t="str">
            <v>Yes</v>
          </cell>
          <cell r="AJ56" t="str">
            <v>Yes</v>
          </cell>
          <cell r="AK56" t="str">
            <v>Yes</v>
          </cell>
          <cell r="AL56" t="str">
            <v>Yes</v>
          </cell>
          <cell r="AM56" t="str">
            <v>Yes</v>
          </cell>
          <cell r="AN56" t="str">
            <v>Yes</v>
          </cell>
          <cell r="AO56" t="str">
            <v>Yes</v>
          </cell>
          <cell r="AP56" t="str">
            <v>Yes</v>
          </cell>
          <cell r="AQ56" t="str">
            <v>Yes</v>
          </cell>
          <cell r="AR56" t="str">
            <v>Yes</v>
          </cell>
          <cell r="AS56" t="str">
            <v>Yes</v>
          </cell>
          <cell r="AT56" t="str">
            <v>Yes</v>
          </cell>
          <cell r="AU56" t="str">
            <v>Yes</v>
          </cell>
          <cell r="AV56" t="str">
            <v>Yes</v>
          </cell>
          <cell r="AW56" t="str">
            <v>Yes</v>
          </cell>
          <cell r="AX56" t="str">
            <v>Yes</v>
          </cell>
          <cell r="AY56" t="str">
            <v>No</v>
          </cell>
          <cell r="AZ56" t="str">
            <v>Yes</v>
          </cell>
          <cell r="BA56" t="str">
            <v>Yes</v>
          </cell>
          <cell r="BB56" t="str">
            <v>Yes</v>
          </cell>
          <cell r="BC56" t="str">
            <v>Yes</v>
          </cell>
          <cell r="BD56" t="str">
            <v>Yes</v>
          </cell>
          <cell r="BE56" t="str">
            <v>Yes</v>
          </cell>
          <cell r="BF56" t="str">
            <v>Yes</v>
          </cell>
          <cell r="BG56" t="str">
            <v>Yes</v>
          </cell>
          <cell r="BH56" t="str">
            <v>Yes</v>
          </cell>
          <cell r="BI56" t="str">
            <v>Yes</v>
          </cell>
          <cell r="BJ56" t="str">
            <v>Yes</v>
          </cell>
          <cell r="BK56" t="str">
            <v>Yes</v>
          </cell>
          <cell r="BL56" t="str">
            <v>Yes</v>
          </cell>
        </row>
        <row r="57">
          <cell r="A57">
            <v>724300</v>
          </cell>
          <cell r="B57" t="str">
            <v>RE, English</v>
          </cell>
          <cell r="C57" t="str">
            <v>RE, English</v>
          </cell>
          <cell r="E57" t="str">
            <v>Michael Wilkinson</v>
          </cell>
          <cell r="F57" t="str">
            <v>mbmwilkinson@btinternet.com</v>
          </cell>
          <cell r="G57">
            <v>724300</v>
          </cell>
          <cell r="H57" t="e">
            <v>#N/A</v>
          </cell>
          <cell r="I57" t="str">
            <v>Yes</v>
          </cell>
          <cell r="J57">
            <v>44747</v>
          </cell>
          <cell r="K57" t="e">
            <v>#N/A</v>
          </cell>
          <cell r="M57" t="str">
            <v>No</v>
          </cell>
          <cell r="N57" t="str">
            <v>No</v>
          </cell>
          <cell r="O57" t="str">
            <v>No</v>
          </cell>
          <cell r="P57" t="str">
            <v>No</v>
          </cell>
          <cell r="Q57" t="str">
            <v>No</v>
          </cell>
          <cell r="R57" t="str">
            <v>No</v>
          </cell>
          <cell r="S57" t="str">
            <v>Yes</v>
          </cell>
          <cell r="T57" t="str">
            <v>Yes</v>
          </cell>
          <cell r="U57" t="str">
            <v>Yes</v>
          </cell>
          <cell r="V57" t="str">
            <v>Yes</v>
          </cell>
          <cell r="W57" t="str">
            <v>Yes</v>
          </cell>
          <cell r="X57" t="str">
            <v>Yes</v>
          </cell>
          <cell r="Y57" t="str">
            <v>Yes</v>
          </cell>
          <cell r="Z57" t="str">
            <v>Yes</v>
          </cell>
          <cell r="AA57" t="str">
            <v>Yes</v>
          </cell>
          <cell r="AB57" t="str">
            <v>Yes</v>
          </cell>
          <cell r="AC57" t="str">
            <v>Yes</v>
          </cell>
          <cell r="AD57" t="str">
            <v>Yes</v>
          </cell>
          <cell r="AE57" t="str">
            <v>Yes</v>
          </cell>
          <cell r="AF57" t="str">
            <v>Yes</v>
          </cell>
          <cell r="AG57" t="str">
            <v>Yes</v>
          </cell>
          <cell r="AH57" t="str">
            <v>No</v>
          </cell>
          <cell r="AI57" t="str">
            <v>No</v>
          </cell>
          <cell r="AJ57" t="str">
            <v>No</v>
          </cell>
          <cell r="AK57" t="str">
            <v>No</v>
          </cell>
          <cell r="AL57" t="str">
            <v>No</v>
          </cell>
          <cell r="AM57" t="str">
            <v>No</v>
          </cell>
          <cell r="AN57" t="str">
            <v>No</v>
          </cell>
          <cell r="AO57" t="str">
            <v>No</v>
          </cell>
          <cell r="AP57" t="str">
            <v>No</v>
          </cell>
          <cell r="AQ57" t="str">
            <v>No</v>
          </cell>
          <cell r="AR57" t="str">
            <v>No</v>
          </cell>
          <cell r="AS57" t="str">
            <v>No</v>
          </cell>
          <cell r="AT57" t="str">
            <v>No</v>
          </cell>
          <cell r="AU57" t="str">
            <v>No</v>
          </cell>
          <cell r="AV57" t="str">
            <v>No</v>
          </cell>
          <cell r="AW57" t="str">
            <v>Yes</v>
          </cell>
          <cell r="AX57" t="str">
            <v>Yes</v>
          </cell>
          <cell r="AY57" t="str">
            <v>Yes</v>
          </cell>
          <cell r="AZ57" t="str">
            <v>Yes</v>
          </cell>
          <cell r="BA57" t="str">
            <v>Yes</v>
          </cell>
          <cell r="BB57" t="str">
            <v>Yes</v>
          </cell>
          <cell r="BC57" t="str">
            <v>No</v>
          </cell>
          <cell r="BD57" t="str">
            <v>No</v>
          </cell>
          <cell r="BE57" t="str">
            <v>No</v>
          </cell>
          <cell r="BF57" t="str">
            <v>No</v>
          </cell>
          <cell r="BG57" t="str">
            <v>No</v>
          </cell>
          <cell r="BH57" t="str">
            <v>No</v>
          </cell>
          <cell r="BI57" t="str">
            <v>No</v>
          </cell>
          <cell r="BJ57" t="str">
            <v>No</v>
          </cell>
          <cell r="BK57" t="str">
            <v>No</v>
          </cell>
          <cell r="BL57" t="str">
            <v>No</v>
          </cell>
        </row>
        <row r="58">
          <cell r="A58">
            <v>20012</v>
          </cell>
          <cell r="B58" t="str">
            <v>ICT</v>
          </cell>
          <cell r="C58" t="str">
            <v>ICT</v>
          </cell>
          <cell r="E58" t="str">
            <v>Jane Surawy</v>
          </cell>
          <cell r="F58" t="str">
            <v>Jane@surawy.co.uk</v>
          </cell>
          <cell r="G58">
            <v>20012</v>
          </cell>
          <cell r="H58" t="e">
            <v>#N/A</v>
          </cell>
          <cell r="I58" t="str">
            <v>Yes</v>
          </cell>
          <cell r="J58">
            <v>44748</v>
          </cell>
          <cell r="K58" t="e">
            <v>#N/A</v>
          </cell>
          <cell r="M58" t="str">
            <v>No</v>
          </cell>
          <cell r="N58" t="str">
            <v>No</v>
          </cell>
          <cell r="O58" t="str">
            <v>No</v>
          </cell>
          <cell r="P58" t="str">
            <v>Yes</v>
          </cell>
          <cell r="Q58" t="str">
            <v>Yes</v>
          </cell>
          <cell r="R58" t="str">
            <v>Yes</v>
          </cell>
          <cell r="S58" t="str">
            <v>Yes</v>
          </cell>
          <cell r="T58" t="str">
            <v>Yes</v>
          </cell>
          <cell r="U58" t="str">
            <v>Yes</v>
          </cell>
          <cell r="V58" t="str">
            <v>No</v>
          </cell>
          <cell r="W58" t="str">
            <v>No</v>
          </cell>
          <cell r="X58" t="str">
            <v>No</v>
          </cell>
          <cell r="Y58" t="str">
            <v>No</v>
          </cell>
          <cell r="Z58" t="str">
            <v>No</v>
          </cell>
          <cell r="AA58" t="str">
            <v>No</v>
          </cell>
          <cell r="AB58" t="str">
            <v>No</v>
          </cell>
          <cell r="AC58" t="str">
            <v>No</v>
          </cell>
          <cell r="AD58" t="str">
            <v>Yes</v>
          </cell>
          <cell r="AE58" t="str">
            <v>Yes</v>
          </cell>
          <cell r="AF58" t="str">
            <v>Yes</v>
          </cell>
          <cell r="AG58" t="str">
            <v>Yes</v>
          </cell>
          <cell r="AH58" t="str">
            <v>Yes</v>
          </cell>
          <cell r="AI58" t="str">
            <v>Yes</v>
          </cell>
          <cell r="AJ58" t="str">
            <v>No</v>
          </cell>
          <cell r="AK58" t="str">
            <v>No</v>
          </cell>
          <cell r="AL58" t="str">
            <v>No</v>
          </cell>
          <cell r="AM58" t="str">
            <v>No</v>
          </cell>
          <cell r="AN58" t="str">
            <v>No</v>
          </cell>
          <cell r="AO58" t="str">
            <v>No</v>
          </cell>
          <cell r="AP58" t="str">
            <v>No</v>
          </cell>
          <cell r="AQ58" t="str">
            <v>No</v>
          </cell>
          <cell r="AR58" t="str">
            <v>Yes</v>
          </cell>
          <cell r="AS58" t="str">
            <v>Yes</v>
          </cell>
          <cell r="AT58" t="str">
            <v>Yes</v>
          </cell>
          <cell r="AU58" t="str">
            <v>Yes</v>
          </cell>
          <cell r="AV58" t="str">
            <v>Yes</v>
          </cell>
          <cell r="AW58" t="str">
            <v>Yes</v>
          </cell>
          <cell r="AX58" t="str">
            <v>No</v>
          </cell>
          <cell r="AY58" t="str">
            <v>No</v>
          </cell>
          <cell r="AZ58" t="str">
            <v>No</v>
          </cell>
          <cell r="BA58" t="str">
            <v>No</v>
          </cell>
          <cell r="BB58" t="str">
            <v>No</v>
          </cell>
          <cell r="BC58" t="str">
            <v>No</v>
          </cell>
          <cell r="BD58" t="str">
            <v>No</v>
          </cell>
          <cell r="BE58" t="str">
            <v>No</v>
          </cell>
          <cell r="BF58" t="str">
            <v>Yes</v>
          </cell>
          <cell r="BG58" t="str">
            <v>Yes</v>
          </cell>
          <cell r="BH58" t="str">
            <v>Yes</v>
          </cell>
          <cell r="BI58" t="str">
            <v>Yes</v>
          </cell>
          <cell r="BJ58" t="str">
            <v>Yes</v>
          </cell>
          <cell r="BK58" t="str">
            <v>Yes</v>
          </cell>
          <cell r="BL58" t="str">
            <v>No</v>
          </cell>
        </row>
        <row r="59">
          <cell r="A59">
            <v>662305</v>
          </cell>
          <cell r="B59" t="str">
            <v>Business</v>
          </cell>
          <cell r="C59" t="str">
            <v>Business</v>
          </cell>
          <cell r="E59" t="str">
            <v>Jacqueline Williams</v>
          </cell>
          <cell r="F59" t="str">
            <v>jwilliamsshs@hotmail.com</v>
          </cell>
          <cell r="G59">
            <v>662305</v>
          </cell>
          <cell r="H59" t="e">
            <v>#N/A</v>
          </cell>
          <cell r="I59" t="str">
            <v>Yes</v>
          </cell>
          <cell r="J59">
            <v>44754</v>
          </cell>
          <cell r="K59" t="e">
            <v>#N/A</v>
          </cell>
          <cell r="M59" t="str">
            <v>Yes</v>
          </cell>
          <cell r="N59" t="str">
            <v>Yes</v>
          </cell>
          <cell r="O59" t="str">
            <v>Yes</v>
          </cell>
          <cell r="P59" t="str">
            <v>Yes</v>
          </cell>
          <cell r="Q59" t="str">
            <v>Yes</v>
          </cell>
          <cell r="R59" t="str">
            <v>Yes</v>
          </cell>
          <cell r="S59" t="str">
            <v>Yes</v>
          </cell>
          <cell r="T59" t="str">
            <v>Yes</v>
          </cell>
          <cell r="U59" t="str">
            <v>Yes</v>
          </cell>
          <cell r="V59" t="str">
            <v>Yes</v>
          </cell>
          <cell r="W59" t="str">
            <v>Yes</v>
          </cell>
          <cell r="X59" t="str">
            <v>Yes</v>
          </cell>
          <cell r="Y59" t="str">
            <v>Yes</v>
          </cell>
          <cell r="Z59" t="str">
            <v>Yes</v>
          </cell>
          <cell r="AA59" t="str">
            <v>Yes</v>
          </cell>
          <cell r="AB59" t="str">
            <v>Yes</v>
          </cell>
          <cell r="AC59" t="str">
            <v>Yes</v>
          </cell>
          <cell r="AD59" t="str">
            <v>No</v>
          </cell>
          <cell r="AE59" t="str">
            <v>No</v>
          </cell>
          <cell r="AF59" t="str">
            <v>No</v>
          </cell>
          <cell r="AG59" t="str">
            <v>No</v>
          </cell>
          <cell r="AH59" t="str">
            <v>No</v>
          </cell>
          <cell r="AI59" t="str">
            <v>No</v>
          </cell>
          <cell r="AJ59" t="str">
            <v>Yes</v>
          </cell>
          <cell r="AK59" t="str">
            <v>No</v>
          </cell>
          <cell r="AL59" t="str">
            <v>No</v>
          </cell>
          <cell r="AM59" t="str">
            <v>No</v>
          </cell>
          <cell r="AN59" t="str">
            <v>No</v>
          </cell>
          <cell r="AO59" t="str">
            <v>No</v>
          </cell>
          <cell r="AP59" t="str">
            <v>No</v>
          </cell>
          <cell r="AQ59" t="str">
            <v>Yes</v>
          </cell>
          <cell r="AR59" t="str">
            <v>No</v>
          </cell>
          <cell r="AS59" t="str">
            <v>No</v>
          </cell>
          <cell r="AT59" t="str">
            <v>No</v>
          </cell>
          <cell r="AU59" t="str">
            <v>No</v>
          </cell>
          <cell r="AV59" t="str">
            <v>No</v>
          </cell>
          <cell r="AW59" t="str">
            <v>No</v>
          </cell>
          <cell r="AX59" t="str">
            <v>Yes</v>
          </cell>
          <cell r="AY59" t="str">
            <v>Yes</v>
          </cell>
          <cell r="AZ59" t="str">
            <v>Yes</v>
          </cell>
          <cell r="BA59" t="str">
            <v>Yes</v>
          </cell>
          <cell r="BB59" t="str">
            <v>Yes</v>
          </cell>
          <cell r="BC59" t="str">
            <v>No</v>
          </cell>
          <cell r="BD59" t="str">
            <v>No</v>
          </cell>
          <cell r="BE59" t="str">
            <v>Yes</v>
          </cell>
          <cell r="BF59" t="str">
            <v>Yes</v>
          </cell>
          <cell r="BG59" t="str">
            <v>Yes</v>
          </cell>
          <cell r="BH59" t="str">
            <v>Yes</v>
          </cell>
          <cell r="BI59" t="str">
            <v>Yes</v>
          </cell>
          <cell r="BJ59" t="str">
            <v>Yes</v>
          </cell>
          <cell r="BK59" t="str">
            <v>Yes</v>
          </cell>
          <cell r="BL59" t="str">
            <v>Yes</v>
          </cell>
          <cell r="BM59" t="str">
            <v>I am free in August, but I should be back at work in September.  I am currently off with long covid!  I have said I am willing to come to Cambridge, but would prefer remote working</v>
          </cell>
        </row>
        <row r="60">
          <cell r="A60">
            <v>174416</v>
          </cell>
          <cell r="B60" t="str">
            <v>English</v>
          </cell>
          <cell r="C60" t="str">
            <v>English</v>
          </cell>
          <cell r="E60" t="str">
            <v>Lionel Warner</v>
          </cell>
          <cell r="F60" t="str">
            <v>lkwarner@tiscali.co.uk</v>
          </cell>
          <cell r="G60">
            <v>174416</v>
          </cell>
          <cell r="H60" t="e">
            <v>#N/A</v>
          </cell>
          <cell r="I60" t="str">
            <v>Yes</v>
          </cell>
          <cell r="J60">
            <v>44748</v>
          </cell>
          <cell r="K60" t="e">
            <v>#N/A</v>
          </cell>
          <cell r="M60" t="str">
            <v>No</v>
          </cell>
          <cell r="N60" t="str">
            <v>No</v>
          </cell>
          <cell r="O60" t="str">
            <v>No</v>
          </cell>
          <cell r="P60" t="str">
            <v>No</v>
          </cell>
          <cell r="Q60" t="str">
            <v>Yes</v>
          </cell>
          <cell r="R60" t="str">
            <v>Yes</v>
          </cell>
          <cell r="S60" t="str">
            <v>No</v>
          </cell>
          <cell r="T60" t="str">
            <v>No</v>
          </cell>
          <cell r="U60" t="str">
            <v>No</v>
          </cell>
          <cell r="V60" t="str">
            <v>No</v>
          </cell>
          <cell r="W60" t="str">
            <v>No</v>
          </cell>
          <cell r="X60" t="str">
            <v>No</v>
          </cell>
          <cell r="Y60" t="str">
            <v>No</v>
          </cell>
          <cell r="Z60" t="str">
            <v>No</v>
          </cell>
          <cell r="AA60" t="str">
            <v>No</v>
          </cell>
          <cell r="AB60" t="str">
            <v>No</v>
          </cell>
          <cell r="AC60" t="str">
            <v>No</v>
          </cell>
          <cell r="AD60" t="str">
            <v>No</v>
          </cell>
          <cell r="AE60" t="str">
            <v>No</v>
          </cell>
          <cell r="AF60" t="str">
            <v>No</v>
          </cell>
          <cell r="AG60" t="str">
            <v>No</v>
          </cell>
          <cell r="AH60" t="str">
            <v>No</v>
          </cell>
          <cell r="AI60" t="str">
            <v>No</v>
          </cell>
          <cell r="AJ60" t="str">
            <v>No</v>
          </cell>
          <cell r="AK60" t="str">
            <v>No</v>
          </cell>
          <cell r="AL60" t="str">
            <v>Yes</v>
          </cell>
          <cell r="AM60" t="str">
            <v>Yes</v>
          </cell>
          <cell r="AN60" t="str">
            <v>Yes</v>
          </cell>
          <cell r="AO60" t="str">
            <v>No</v>
          </cell>
          <cell r="AP60" t="str">
            <v>No</v>
          </cell>
          <cell r="AQ60" t="str">
            <v>No</v>
          </cell>
          <cell r="AR60" t="str">
            <v>No</v>
          </cell>
          <cell r="AS60" t="str">
            <v>Yes</v>
          </cell>
          <cell r="AT60" t="str">
            <v>Yes</v>
          </cell>
          <cell r="AU60" t="str">
            <v>Yes</v>
          </cell>
          <cell r="AV60" t="str">
            <v>No</v>
          </cell>
          <cell r="AW60" t="str">
            <v>No</v>
          </cell>
          <cell r="AX60" t="str">
            <v>No</v>
          </cell>
          <cell r="AY60" t="str">
            <v>Yes</v>
          </cell>
          <cell r="AZ60" t="str">
            <v>Yes</v>
          </cell>
          <cell r="BA60" t="str">
            <v>Yes</v>
          </cell>
          <cell r="BB60" t="str">
            <v>Yes</v>
          </cell>
          <cell r="BC60" t="str">
            <v>No</v>
          </cell>
          <cell r="BD60" t="str">
            <v>No</v>
          </cell>
          <cell r="BE60" t="str">
            <v>No</v>
          </cell>
          <cell r="BF60" t="str">
            <v>No</v>
          </cell>
          <cell r="BG60" t="str">
            <v>No</v>
          </cell>
          <cell r="BH60" t="str">
            <v>No</v>
          </cell>
          <cell r="BI60" t="str">
            <v>No</v>
          </cell>
          <cell r="BJ60" t="str">
            <v>No</v>
          </cell>
          <cell r="BK60" t="str">
            <v>No</v>
          </cell>
          <cell r="BL60" t="str">
            <v>No</v>
          </cell>
          <cell r="BM60" t="str">
            <v>ITT organisation</v>
          </cell>
        </row>
        <row r="61">
          <cell r="A61">
            <v>814750</v>
          </cell>
          <cell r="B61" t="str">
            <v>Business</v>
          </cell>
          <cell r="C61" t="str">
            <v>Business</v>
          </cell>
          <cell r="E61" t="str">
            <v>Tony Marriott</v>
          </cell>
          <cell r="F61" t="str">
            <v>tonymarriott2@gmail.com</v>
          </cell>
          <cell r="G61">
            <v>814750</v>
          </cell>
          <cell r="H61" t="e">
            <v>#N/A</v>
          </cell>
          <cell r="I61" t="str">
            <v>Yes</v>
          </cell>
          <cell r="J61">
            <v>44749</v>
          </cell>
          <cell r="K61" t="e">
            <v>#N/A</v>
          </cell>
          <cell r="M61" t="str">
            <v>Yes</v>
          </cell>
          <cell r="N61" t="str">
            <v>Yes</v>
          </cell>
          <cell r="O61" t="str">
            <v>Yes</v>
          </cell>
          <cell r="P61" t="str">
            <v>Yes</v>
          </cell>
          <cell r="Q61" t="str">
            <v>Yes</v>
          </cell>
          <cell r="R61" t="str">
            <v>Yes</v>
          </cell>
          <cell r="S61" t="str">
            <v>No</v>
          </cell>
          <cell r="T61" t="str">
            <v>No</v>
          </cell>
          <cell r="U61" t="str">
            <v>Yes</v>
          </cell>
          <cell r="V61" t="str">
            <v>Yes</v>
          </cell>
          <cell r="W61" t="str">
            <v>Yes</v>
          </cell>
          <cell r="X61" t="str">
            <v>Yes</v>
          </cell>
          <cell r="Y61" t="str">
            <v>Yes</v>
          </cell>
          <cell r="Z61" t="str">
            <v>Yes</v>
          </cell>
          <cell r="AA61" t="str">
            <v>Yes</v>
          </cell>
          <cell r="AB61" t="str">
            <v>Yes</v>
          </cell>
          <cell r="AC61" t="str">
            <v>Yes</v>
          </cell>
          <cell r="AD61" t="str">
            <v>Yes</v>
          </cell>
          <cell r="AE61" t="str">
            <v>No</v>
          </cell>
          <cell r="AF61" t="str">
            <v>No</v>
          </cell>
          <cell r="AG61" t="str">
            <v>No</v>
          </cell>
          <cell r="AH61" t="str">
            <v>No</v>
          </cell>
          <cell r="AI61" t="str">
            <v>No</v>
          </cell>
          <cell r="AJ61" t="str">
            <v>No</v>
          </cell>
          <cell r="AK61" t="str">
            <v>No</v>
          </cell>
          <cell r="AL61" t="str">
            <v>No</v>
          </cell>
          <cell r="AM61" t="str">
            <v>No</v>
          </cell>
          <cell r="AN61" t="str">
            <v>No</v>
          </cell>
          <cell r="AO61" t="str">
            <v>No</v>
          </cell>
          <cell r="AP61" t="str">
            <v>No</v>
          </cell>
          <cell r="AQ61" t="str">
            <v>No</v>
          </cell>
          <cell r="AR61" t="str">
            <v>No</v>
          </cell>
          <cell r="AS61" t="str">
            <v>No</v>
          </cell>
          <cell r="AT61" t="str">
            <v>No</v>
          </cell>
          <cell r="AU61" t="str">
            <v>No</v>
          </cell>
          <cell r="AV61" t="str">
            <v>No</v>
          </cell>
          <cell r="AW61" t="str">
            <v>No</v>
          </cell>
          <cell r="AX61" t="str">
            <v>No</v>
          </cell>
          <cell r="AY61" t="str">
            <v>No</v>
          </cell>
          <cell r="AZ61" t="str">
            <v>No</v>
          </cell>
          <cell r="BA61" t="str">
            <v>No</v>
          </cell>
          <cell r="BB61" t="str">
            <v>No</v>
          </cell>
          <cell r="BC61" t="str">
            <v>No</v>
          </cell>
          <cell r="BD61" t="str">
            <v>Yes</v>
          </cell>
          <cell r="BE61" t="str">
            <v>Yes</v>
          </cell>
          <cell r="BF61" t="str">
            <v>No</v>
          </cell>
          <cell r="BG61" t="str">
            <v>No</v>
          </cell>
          <cell r="BH61" t="str">
            <v>No</v>
          </cell>
          <cell r="BI61" t="str">
            <v>No</v>
          </cell>
          <cell r="BJ61" t="str">
            <v>No</v>
          </cell>
          <cell r="BK61" t="str">
            <v>Yes</v>
          </cell>
          <cell r="BL61" t="str">
            <v>Yes</v>
          </cell>
        </row>
        <row r="62">
          <cell r="A62">
            <v>22717</v>
          </cell>
          <cell r="C62" t="str">
            <v>Geography</v>
          </cell>
          <cell r="E62" t="str">
            <v>Chris Martin</v>
          </cell>
          <cell r="F62" t="str">
            <v>chriswombat@hotmail.com</v>
          </cell>
          <cell r="G62">
            <v>22717</v>
          </cell>
          <cell r="H62" t="e">
            <v>#N/A</v>
          </cell>
          <cell r="I62" t="str">
            <v>Yes</v>
          </cell>
          <cell r="J62">
            <v>44747</v>
          </cell>
          <cell r="K62" t="e">
            <v>#N/A</v>
          </cell>
          <cell r="M62" t="str">
            <v>Yes</v>
          </cell>
          <cell r="N62" t="str">
            <v>Yes</v>
          </cell>
          <cell r="O62" t="str">
            <v>Yes</v>
          </cell>
          <cell r="P62" t="str">
            <v>Yes</v>
          </cell>
          <cell r="Q62" t="str">
            <v>Yes</v>
          </cell>
          <cell r="R62" t="str">
            <v>Yes</v>
          </cell>
          <cell r="S62" t="str">
            <v>Yes</v>
          </cell>
          <cell r="T62" t="str">
            <v>Yes</v>
          </cell>
          <cell r="U62" t="str">
            <v>Yes</v>
          </cell>
          <cell r="V62" t="str">
            <v>Yes</v>
          </cell>
          <cell r="W62" t="str">
            <v>Yes</v>
          </cell>
          <cell r="X62" t="str">
            <v>Yes</v>
          </cell>
          <cell r="Y62" t="str">
            <v>Yes</v>
          </cell>
          <cell r="Z62" t="str">
            <v>No</v>
          </cell>
          <cell r="AA62" t="str">
            <v>No</v>
          </cell>
          <cell r="AB62" t="str">
            <v>No</v>
          </cell>
          <cell r="AC62" t="str">
            <v>No</v>
          </cell>
          <cell r="AD62" t="str">
            <v>No</v>
          </cell>
          <cell r="AE62" t="str">
            <v>No</v>
          </cell>
          <cell r="AF62" t="str">
            <v>No</v>
          </cell>
          <cell r="AG62" t="str">
            <v>No</v>
          </cell>
          <cell r="AH62" t="str">
            <v>No</v>
          </cell>
          <cell r="AI62" t="str">
            <v>No</v>
          </cell>
          <cell r="AJ62" t="str">
            <v>No</v>
          </cell>
          <cell r="AK62" t="str">
            <v>No</v>
          </cell>
          <cell r="AL62" t="str">
            <v>No</v>
          </cell>
          <cell r="AM62" t="str">
            <v>No</v>
          </cell>
          <cell r="AN62" t="str">
            <v>No</v>
          </cell>
          <cell r="AO62" t="str">
            <v>No</v>
          </cell>
          <cell r="AP62" t="str">
            <v>No</v>
          </cell>
          <cell r="AQ62" t="str">
            <v>No</v>
          </cell>
          <cell r="AR62" t="str">
            <v>No</v>
          </cell>
          <cell r="AS62" t="str">
            <v>Yes</v>
          </cell>
          <cell r="AT62" t="str">
            <v>Yes</v>
          </cell>
          <cell r="AU62" t="str">
            <v>Yes</v>
          </cell>
          <cell r="AV62" t="str">
            <v>Yes</v>
          </cell>
          <cell r="AW62" t="str">
            <v>Yes</v>
          </cell>
          <cell r="AX62" t="str">
            <v>Yes</v>
          </cell>
          <cell r="AY62" t="str">
            <v>Yes</v>
          </cell>
          <cell r="AZ62" t="str">
            <v>Yes</v>
          </cell>
          <cell r="BA62" t="str">
            <v>Yes</v>
          </cell>
          <cell r="BB62" t="str">
            <v>Yes</v>
          </cell>
          <cell r="BC62" t="str">
            <v>Yes</v>
          </cell>
          <cell r="BD62" t="str">
            <v>Yes</v>
          </cell>
          <cell r="BE62" t="str">
            <v>Yes</v>
          </cell>
          <cell r="BF62" t="str">
            <v>Yes</v>
          </cell>
          <cell r="BG62" t="str">
            <v>Yes</v>
          </cell>
          <cell r="BH62" t="str">
            <v>Yes</v>
          </cell>
          <cell r="BI62" t="str">
            <v>Yes</v>
          </cell>
          <cell r="BJ62" t="str">
            <v>Yes</v>
          </cell>
          <cell r="BK62" t="str">
            <v>Yes</v>
          </cell>
          <cell r="BL62" t="str">
            <v>Yes</v>
          </cell>
        </row>
        <row r="63">
          <cell r="A63">
            <v>805971</v>
          </cell>
          <cell r="B63" t="str">
            <v>Business</v>
          </cell>
          <cell r="C63" t="str">
            <v>Business</v>
          </cell>
          <cell r="E63" t="str">
            <v>Eve Dougherty</v>
          </cell>
          <cell r="F63" t="str">
            <v>edougherty@helsbyhigh.org</v>
          </cell>
          <cell r="G63">
            <v>805971</v>
          </cell>
          <cell r="H63" t="e">
            <v>#N/A</v>
          </cell>
          <cell r="I63" t="str">
            <v>Yes</v>
          </cell>
          <cell r="J63">
            <v>44749</v>
          </cell>
          <cell r="K63" t="e">
            <v>#N/A</v>
          </cell>
          <cell r="M63" t="str">
            <v>Yes</v>
          </cell>
          <cell r="N63" t="str">
            <v>Yes</v>
          </cell>
          <cell r="O63" t="str">
            <v>Yes</v>
          </cell>
          <cell r="P63" t="str">
            <v>Yes</v>
          </cell>
          <cell r="Q63" t="str">
            <v>Yes</v>
          </cell>
          <cell r="R63" t="str">
            <v>Yes</v>
          </cell>
          <cell r="S63" t="str">
            <v>Yes</v>
          </cell>
          <cell r="T63" t="str">
            <v>No</v>
          </cell>
          <cell r="U63" t="str">
            <v>No</v>
          </cell>
          <cell r="V63" t="str">
            <v>No</v>
          </cell>
          <cell r="W63" t="str">
            <v>No</v>
          </cell>
          <cell r="X63" t="str">
            <v>No</v>
          </cell>
          <cell r="Y63" t="str">
            <v>No</v>
          </cell>
          <cell r="Z63" t="str">
            <v>No</v>
          </cell>
          <cell r="AA63" t="str">
            <v>No</v>
          </cell>
          <cell r="AB63" t="str">
            <v>No</v>
          </cell>
          <cell r="AC63" t="str">
            <v>Yes</v>
          </cell>
          <cell r="AD63" t="str">
            <v>No</v>
          </cell>
          <cell r="AE63" t="str">
            <v>No</v>
          </cell>
          <cell r="AF63" t="str">
            <v>No</v>
          </cell>
          <cell r="AG63" t="str">
            <v>No</v>
          </cell>
          <cell r="AH63" t="str">
            <v>No</v>
          </cell>
          <cell r="AI63" t="str">
            <v>Yes</v>
          </cell>
          <cell r="AJ63" t="str">
            <v>Yes</v>
          </cell>
          <cell r="AK63" t="str">
            <v>No</v>
          </cell>
          <cell r="AL63" t="str">
            <v>No</v>
          </cell>
          <cell r="AM63" t="str">
            <v>No</v>
          </cell>
          <cell r="AN63" t="str">
            <v>No</v>
          </cell>
          <cell r="AO63" t="str">
            <v>No</v>
          </cell>
          <cell r="AP63" t="str">
            <v>No</v>
          </cell>
          <cell r="AQ63" t="str">
            <v>No</v>
          </cell>
          <cell r="AR63" t="str">
            <v>No</v>
          </cell>
          <cell r="AS63" t="str">
            <v>No</v>
          </cell>
          <cell r="AT63" t="str">
            <v>No</v>
          </cell>
          <cell r="AU63" t="str">
            <v>No</v>
          </cell>
          <cell r="AV63" t="str">
            <v>No</v>
          </cell>
          <cell r="AW63" t="str">
            <v>Yes</v>
          </cell>
          <cell r="AX63" t="str">
            <v>Yes</v>
          </cell>
          <cell r="AY63" t="str">
            <v>No</v>
          </cell>
          <cell r="AZ63" t="str">
            <v>No</v>
          </cell>
          <cell r="BA63" t="str">
            <v>No</v>
          </cell>
          <cell r="BB63" t="str">
            <v>No</v>
          </cell>
          <cell r="BC63" t="str">
            <v>No</v>
          </cell>
          <cell r="BD63" t="str">
            <v>Yes</v>
          </cell>
          <cell r="BE63" t="str">
            <v>Yes</v>
          </cell>
          <cell r="BM63" t="str">
            <v>I am unavailable from 28th Aug to 3rd Sept</v>
          </cell>
        </row>
        <row r="64">
          <cell r="A64">
            <v>800083</v>
          </cell>
          <cell r="B64" t="str">
            <v>Maths, Physics, ICT</v>
          </cell>
          <cell r="C64" t="str">
            <v>Maths, Physics</v>
          </cell>
          <cell r="E64" t="str">
            <v>Kumudini Amaradasa</v>
          </cell>
          <cell r="F64" t="str">
            <v>kumudini_amaradasa@yahoo.com</v>
          </cell>
          <cell r="G64">
            <v>800083</v>
          </cell>
          <cell r="H64" t="e">
            <v>#N/A</v>
          </cell>
          <cell r="I64" t="str">
            <v>Yes</v>
          </cell>
          <cell r="J64">
            <v>44754</v>
          </cell>
          <cell r="K64" t="e">
            <v>#N/A</v>
          </cell>
          <cell r="M64" t="str">
            <v>Yes</v>
          </cell>
          <cell r="N64" t="str">
            <v>Yes</v>
          </cell>
          <cell r="O64" t="str">
            <v>No</v>
          </cell>
          <cell r="P64" t="str">
            <v>Yes</v>
          </cell>
          <cell r="Q64" t="str">
            <v>No</v>
          </cell>
          <cell r="R64" t="str">
            <v>No</v>
          </cell>
          <cell r="S64" t="str">
            <v>No</v>
          </cell>
          <cell r="T64" t="str">
            <v>No</v>
          </cell>
          <cell r="U64" t="str">
            <v>No</v>
          </cell>
          <cell r="V64" t="str">
            <v>No</v>
          </cell>
          <cell r="W64" t="str">
            <v>No</v>
          </cell>
          <cell r="X64" t="str">
            <v>No</v>
          </cell>
          <cell r="Y64" t="str">
            <v>No</v>
          </cell>
          <cell r="Z64" t="str">
            <v>No</v>
          </cell>
          <cell r="AA64" t="str">
            <v>No</v>
          </cell>
          <cell r="AB64" t="str">
            <v>No</v>
          </cell>
          <cell r="AC64" t="str">
            <v>No</v>
          </cell>
          <cell r="AD64" t="str">
            <v>Yes</v>
          </cell>
          <cell r="AE64" t="str">
            <v>Yes</v>
          </cell>
          <cell r="AF64" t="str">
            <v>Yes</v>
          </cell>
          <cell r="AG64" t="str">
            <v>Yes</v>
          </cell>
          <cell r="AH64" t="str">
            <v>Yes</v>
          </cell>
          <cell r="AI64" t="str">
            <v>Yes</v>
          </cell>
          <cell r="AJ64" t="str">
            <v>Yes</v>
          </cell>
          <cell r="AK64" t="str">
            <v>Yes</v>
          </cell>
          <cell r="AL64" t="str">
            <v>Yes</v>
          </cell>
          <cell r="AM64" t="str">
            <v>Yes</v>
          </cell>
          <cell r="AN64" t="str">
            <v>Yes</v>
          </cell>
          <cell r="AO64" t="str">
            <v>Yes</v>
          </cell>
          <cell r="AP64" t="str">
            <v>No</v>
          </cell>
          <cell r="AQ64" t="str">
            <v>No</v>
          </cell>
          <cell r="AR64" t="str">
            <v>Yes</v>
          </cell>
          <cell r="AS64" t="str">
            <v>Yes</v>
          </cell>
          <cell r="AT64" t="str">
            <v>Yes</v>
          </cell>
          <cell r="AU64" t="str">
            <v>Yes</v>
          </cell>
          <cell r="AV64" t="str">
            <v>Yes</v>
          </cell>
          <cell r="AW64" t="str">
            <v>No</v>
          </cell>
          <cell r="AX64" t="str">
            <v>No</v>
          </cell>
          <cell r="AY64" t="str">
            <v>Yes</v>
          </cell>
          <cell r="AZ64" t="str">
            <v>Yes</v>
          </cell>
          <cell r="BA64" t="str">
            <v>Yes</v>
          </cell>
          <cell r="BB64" t="str">
            <v>Yes</v>
          </cell>
          <cell r="BC64" t="str">
            <v>Yes</v>
          </cell>
          <cell r="BD64" t="str">
            <v>No</v>
          </cell>
          <cell r="BE64" t="str">
            <v>No</v>
          </cell>
          <cell r="BF64" t="str">
            <v>No</v>
          </cell>
          <cell r="BG64" t="str">
            <v>No</v>
          </cell>
          <cell r="BH64" t="str">
            <v>No</v>
          </cell>
          <cell r="BI64" t="str">
            <v>No</v>
          </cell>
          <cell r="BJ64" t="str">
            <v>No</v>
          </cell>
          <cell r="BK64" t="str">
            <v>No</v>
          </cell>
          <cell r="BL64" t="str">
            <v>Yes</v>
          </cell>
          <cell r="BM64" t="e">
            <v>#N/A</v>
          </cell>
        </row>
        <row r="65">
          <cell r="A65">
            <v>146617</v>
          </cell>
          <cell r="C65" t="str">
            <v>Arts, English</v>
          </cell>
          <cell r="E65" t="str">
            <v>Peter Jackson</v>
          </cell>
          <cell r="F65" t="str">
            <v>bigpetejackson@yahoo.com</v>
          </cell>
          <cell r="G65">
            <v>146617</v>
          </cell>
          <cell r="H65" t="e">
            <v>#N/A</v>
          </cell>
          <cell r="I65" t="str">
            <v>Yes</v>
          </cell>
          <cell r="J65">
            <v>44750</v>
          </cell>
          <cell r="K65" t="e">
            <v>#N/A</v>
          </cell>
          <cell r="M65" t="str">
            <v>No</v>
          </cell>
          <cell r="N65" t="str">
            <v>No</v>
          </cell>
          <cell r="O65" t="str">
            <v>No</v>
          </cell>
          <cell r="P65" t="str">
            <v>No</v>
          </cell>
          <cell r="Q65" t="str">
            <v>Yes</v>
          </cell>
          <cell r="R65" t="str">
            <v>No</v>
          </cell>
          <cell r="S65" t="str">
            <v>No</v>
          </cell>
          <cell r="T65" t="str">
            <v>No</v>
          </cell>
          <cell r="U65" t="str">
            <v>Yes</v>
          </cell>
          <cell r="V65" t="str">
            <v>Yes</v>
          </cell>
          <cell r="W65" t="str">
            <v>No</v>
          </cell>
          <cell r="X65" t="str">
            <v>No</v>
          </cell>
          <cell r="Y65" t="str">
            <v>No</v>
          </cell>
          <cell r="Z65" t="str">
            <v>No</v>
          </cell>
          <cell r="AA65" t="str">
            <v>No</v>
          </cell>
          <cell r="AB65" t="str">
            <v>No</v>
          </cell>
          <cell r="AC65" t="str">
            <v>No</v>
          </cell>
          <cell r="AD65" t="str">
            <v>No</v>
          </cell>
          <cell r="AE65" t="str">
            <v>No</v>
          </cell>
          <cell r="AF65" t="str">
            <v>No</v>
          </cell>
          <cell r="AG65" t="str">
            <v>No</v>
          </cell>
          <cell r="AH65" t="str">
            <v>No</v>
          </cell>
          <cell r="AI65" t="str">
            <v>Yes</v>
          </cell>
          <cell r="AJ65" t="str">
            <v>Yes</v>
          </cell>
          <cell r="AK65" t="str">
            <v>No</v>
          </cell>
          <cell r="AL65" t="str">
            <v>No</v>
          </cell>
          <cell r="AM65" t="str">
            <v>No</v>
          </cell>
          <cell r="AN65" t="str">
            <v>No</v>
          </cell>
          <cell r="AO65" t="str">
            <v>No</v>
          </cell>
          <cell r="AP65" t="str">
            <v>No</v>
          </cell>
          <cell r="AQ65" t="str">
            <v>No</v>
          </cell>
          <cell r="AR65" t="str">
            <v>No</v>
          </cell>
          <cell r="AS65" t="str">
            <v>No</v>
          </cell>
          <cell r="AT65" t="str">
            <v>No</v>
          </cell>
          <cell r="AU65" t="str">
            <v>No</v>
          </cell>
          <cell r="AV65" t="str">
            <v>No</v>
          </cell>
          <cell r="AW65" t="str">
            <v>Yes</v>
          </cell>
          <cell r="AX65" t="str">
            <v>Yes</v>
          </cell>
          <cell r="AY65" t="str">
            <v>No</v>
          </cell>
          <cell r="AZ65" t="str">
            <v>No</v>
          </cell>
          <cell r="BA65" t="str">
            <v>No</v>
          </cell>
          <cell r="BB65" t="str">
            <v>No</v>
          </cell>
          <cell r="BC65" t="str">
            <v>No</v>
          </cell>
          <cell r="BD65" t="str">
            <v>Yes</v>
          </cell>
          <cell r="BE65" t="str">
            <v>Yes</v>
          </cell>
          <cell r="BF65" t="str">
            <v>No</v>
          </cell>
          <cell r="BG65" t="str">
            <v>No</v>
          </cell>
          <cell r="BH65" t="str">
            <v>No</v>
          </cell>
          <cell r="BI65" t="str">
            <v>No</v>
          </cell>
          <cell r="BJ65" t="str">
            <v>No</v>
          </cell>
          <cell r="BK65" t="str">
            <v>Yes</v>
          </cell>
          <cell r="BL65" t="str">
            <v>Yes</v>
          </cell>
          <cell r="BM65" t="str">
            <v>Working full-time from 24th August; childcare might be an issue during August depending on dates</v>
          </cell>
        </row>
        <row r="66">
          <cell r="A66">
            <v>86849</v>
          </cell>
          <cell r="C66" t="str">
            <v>LTL, History</v>
          </cell>
          <cell r="E66" t="str">
            <v>Will Nicholl</v>
          </cell>
          <cell r="F66" t="str">
            <v>wdn@rugbyschool.net</v>
          </cell>
          <cell r="G66">
            <v>86849</v>
          </cell>
          <cell r="H66" t="e">
            <v>#N/A</v>
          </cell>
          <cell r="I66" t="str">
            <v>Yes</v>
          </cell>
          <cell r="J66">
            <v>44757</v>
          </cell>
          <cell r="K66" t="e">
            <v>#N/A</v>
          </cell>
          <cell r="M66" t="str">
            <v>No</v>
          </cell>
          <cell r="N66" t="str">
            <v>Yes</v>
          </cell>
          <cell r="O66" t="str">
            <v>Yes</v>
          </cell>
          <cell r="P66" t="str">
            <v>No</v>
          </cell>
          <cell r="Q66" t="str">
            <v>No</v>
          </cell>
          <cell r="R66" t="str">
            <v>No</v>
          </cell>
          <cell r="S66" t="str">
            <v>No</v>
          </cell>
          <cell r="T66" t="str">
            <v>Yes</v>
          </cell>
          <cell r="U66" t="str">
            <v>Yes</v>
          </cell>
          <cell r="V66" t="str">
            <v>Yes</v>
          </cell>
          <cell r="W66" t="str">
            <v>Yes</v>
          </cell>
          <cell r="X66" t="str">
            <v>No</v>
          </cell>
          <cell r="Y66" t="str">
            <v>No</v>
          </cell>
          <cell r="Z66" t="str">
            <v>No</v>
          </cell>
          <cell r="AA66" t="str">
            <v>No</v>
          </cell>
          <cell r="AB66" t="str">
            <v>No</v>
          </cell>
          <cell r="AC66" t="str">
            <v>No</v>
          </cell>
          <cell r="AD66" t="str">
            <v>No</v>
          </cell>
          <cell r="AE66" t="str">
            <v>No</v>
          </cell>
          <cell r="AF66" t="str">
            <v>No</v>
          </cell>
          <cell r="AG66" t="str">
            <v>No</v>
          </cell>
          <cell r="AH66" t="str">
            <v>No</v>
          </cell>
          <cell r="AI66" t="str">
            <v>No</v>
          </cell>
          <cell r="AJ66" t="str">
            <v>No</v>
          </cell>
          <cell r="AK66" t="str">
            <v>No</v>
          </cell>
          <cell r="AL66" t="str">
            <v>No</v>
          </cell>
          <cell r="AM66" t="str">
            <v>No</v>
          </cell>
          <cell r="AN66" t="str">
            <v>No</v>
          </cell>
          <cell r="AO66" t="str">
            <v>Yes</v>
          </cell>
          <cell r="AP66" t="str">
            <v>No</v>
          </cell>
          <cell r="AQ66" t="str">
            <v>No</v>
          </cell>
          <cell r="AR66" t="str">
            <v>Yes</v>
          </cell>
          <cell r="AS66" t="str">
            <v>No</v>
          </cell>
          <cell r="AT66" t="str">
            <v>No</v>
          </cell>
          <cell r="AU66" t="str">
            <v>Yes</v>
          </cell>
          <cell r="AV66" t="str">
            <v>No</v>
          </cell>
          <cell r="AW66" t="str">
            <v>No</v>
          </cell>
          <cell r="AX66" t="str">
            <v>No</v>
          </cell>
          <cell r="AY66" t="str">
            <v>No</v>
          </cell>
          <cell r="AZ66" t="str">
            <v>No</v>
          </cell>
          <cell r="BA66" t="str">
            <v>No</v>
          </cell>
          <cell r="BB66" t="str">
            <v>No</v>
          </cell>
          <cell r="BC66" t="str">
            <v>Yes</v>
          </cell>
          <cell r="BD66" t="str">
            <v>No</v>
          </cell>
          <cell r="BE66" t="str">
            <v>No</v>
          </cell>
          <cell r="BF66" t="str">
            <v>Yes</v>
          </cell>
          <cell r="BG66" t="str">
            <v>Yes</v>
          </cell>
          <cell r="BH66" t="str">
            <v>No</v>
          </cell>
          <cell r="BI66" t="str">
            <v>Yes</v>
          </cell>
          <cell r="BJ66" t="str">
            <v>No</v>
          </cell>
          <cell r="BK66" t="str">
            <v>No</v>
          </cell>
          <cell r="BL66" t="str">
            <v>No</v>
          </cell>
          <cell r="BM66" t="e">
            <v>#N/A</v>
          </cell>
        </row>
        <row r="67">
          <cell r="A67">
            <v>754480</v>
          </cell>
          <cell r="C67" t="str">
            <v>Sociology</v>
          </cell>
          <cell r="E67" t="str">
            <v>Jannine Jacobs-Roth</v>
          </cell>
          <cell r="F67" t="str">
            <v>j.jacobs.roth@gmail.com</v>
          </cell>
          <cell r="G67">
            <v>754480</v>
          </cell>
          <cell r="H67" t="e">
            <v>#N/A</v>
          </cell>
          <cell r="I67" t="str">
            <v>Yes</v>
          </cell>
          <cell r="J67">
            <v>44771</v>
          </cell>
          <cell r="K67" t="e">
            <v>#N/A</v>
          </cell>
          <cell r="M67" t="str">
            <v>No</v>
          </cell>
          <cell r="N67" t="str">
            <v>No</v>
          </cell>
          <cell r="O67" t="str">
            <v>No</v>
          </cell>
          <cell r="P67" t="str">
            <v>No</v>
          </cell>
          <cell r="Q67" t="str">
            <v>No</v>
          </cell>
          <cell r="R67" t="str">
            <v>No</v>
          </cell>
          <cell r="S67" t="str">
            <v>No</v>
          </cell>
          <cell r="T67" t="str">
            <v>Yes</v>
          </cell>
          <cell r="U67" t="str">
            <v>No</v>
          </cell>
          <cell r="V67" t="str">
            <v>No</v>
          </cell>
          <cell r="W67" t="str">
            <v>No</v>
          </cell>
          <cell r="X67" t="str">
            <v>No</v>
          </cell>
          <cell r="Y67" t="str">
            <v>No</v>
          </cell>
          <cell r="Z67" t="str">
            <v>No</v>
          </cell>
          <cell r="AA67" t="str">
            <v>Yes</v>
          </cell>
          <cell r="AB67" t="str">
            <v>No</v>
          </cell>
          <cell r="AC67" t="str">
            <v>No</v>
          </cell>
          <cell r="AD67" t="str">
            <v>No</v>
          </cell>
          <cell r="AE67" t="str">
            <v>No</v>
          </cell>
          <cell r="AF67" t="str">
            <v>No</v>
          </cell>
          <cell r="AG67" t="str">
            <v>No</v>
          </cell>
          <cell r="AH67" t="str">
            <v>Yes</v>
          </cell>
          <cell r="AI67" t="str">
            <v>No</v>
          </cell>
          <cell r="AJ67" t="str">
            <v>No</v>
          </cell>
          <cell r="AK67" t="str">
            <v>No</v>
          </cell>
          <cell r="AL67" t="str">
            <v>No</v>
          </cell>
          <cell r="AM67" t="str">
            <v>No</v>
          </cell>
          <cell r="AN67" t="str">
            <v>No</v>
          </cell>
          <cell r="AO67" t="str">
            <v>Yes</v>
          </cell>
          <cell r="AP67" t="str">
            <v>No</v>
          </cell>
          <cell r="AQ67" t="str">
            <v>No</v>
          </cell>
          <cell r="AR67" t="str">
            <v>No</v>
          </cell>
          <cell r="AS67" t="str">
            <v>No</v>
          </cell>
          <cell r="AT67" t="str">
            <v>No</v>
          </cell>
          <cell r="AU67" t="str">
            <v>No</v>
          </cell>
          <cell r="AV67" t="str">
            <v>Yes</v>
          </cell>
          <cell r="AW67" t="str">
            <v>No</v>
          </cell>
          <cell r="AX67" t="str">
            <v>No</v>
          </cell>
          <cell r="AY67" t="str">
            <v>No</v>
          </cell>
          <cell r="AZ67" t="str">
            <v>No</v>
          </cell>
          <cell r="BA67" t="str">
            <v>No</v>
          </cell>
          <cell r="BB67" t="str">
            <v>No</v>
          </cell>
          <cell r="BC67" t="str">
            <v>Yes</v>
          </cell>
          <cell r="BD67" t="str">
            <v>No</v>
          </cell>
          <cell r="BE67" t="str">
            <v>No</v>
          </cell>
          <cell r="BM67" t="e">
            <v>#N/A</v>
          </cell>
        </row>
        <row r="68">
          <cell r="A68">
            <v>76649</v>
          </cell>
          <cell r="C68" t="str">
            <v>LTL</v>
          </cell>
          <cell r="E68" t="str">
            <v>Laura Pooley</v>
          </cell>
          <cell r="F68" t="str">
            <v>laurapooley@mac.com</v>
          </cell>
          <cell r="G68">
            <v>76649</v>
          </cell>
          <cell r="H68" t="e">
            <v>#N/A</v>
          </cell>
          <cell r="I68" t="str">
            <v>Yes</v>
          </cell>
          <cell r="J68">
            <v>44764</v>
          </cell>
          <cell r="K68" t="e">
            <v>#N/A</v>
          </cell>
          <cell r="M68" t="str">
            <v>No</v>
          </cell>
          <cell r="N68" t="str">
            <v>No</v>
          </cell>
          <cell r="O68" t="str">
            <v>No</v>
          </cell>
          <cell r="P68" t="str">
            <v>No</v>
          </cell>
          <cell r="Q68" t="str">
            <v>No</v>
          </cell>
          <cell r="R68" t="str">
            <v>No</v>
          </cell>
          <cell r="S68" t="str">
            <v>No</v>
          </cell>
          <cell r="T68" t="str">
            <v>No</v>
          </cell>
          <cell r="U68" t="str">
            <v>No</v>
          </cell>
          <cell r="V68" t="str">
            <v>No</v>
          </cell>
          <cell r="W68" t="str">
            <v>No</v>
          </cell>
          <cell r="X68" t="str">
            <v>Yes</v>
          </cell>
          <cell r="Y68" t="str">
            <v>No</v>
          </cell>
          <cell r="Z68" t="str">
            <v>No</v>
          </cell>
          <cell r="AA68" t="str">
            <v>Yes</v>
          </cell>
          <cell r="AB68" t="str">
            <v>No</v>
          </cell>
          <cell r="AC68" t="str">
            <v>Yes</v>
          </cell>
          <cell r="AD68" t="str">
            <v>No</v>
          </cell>
          <cell r="AE68" t="str">
            <v>No</v>
          </cell>
          <cell r="AF68" t="str">
            <v>No</v>
          </cell>
          <cell r="AG68" t="str">
            <v>No</v>
          </cell>
          <cell r="AH68" t="str">
            <v>No</v>
          </cell>
          <cell r="AI68" t="str">
            <v>No</v>
          </cell>
          <cell r="AJ68" t="str">
            <v>No</v>
          </cell>
          <cell r="AK68" t="str">
            <v>No</v>
          </cell>
          <cell r="AL68" t="str">
            <v>No</v>
          </cell>
          <cell r="AM68" t="str">
            <v>No</v>
          </cell>
          <cell r="AN68" t="str">
            <v>No</v>
          </cell>
          <cell r="AO68" t="str">
            <v>No</v>
          </cell>
          <cell r="AP68" t="str">
            <v>No</v>
          </cell>
          <cell r="AQ68" t="str">
            <v>No</v>
          </cell>
          <cell r="AR68" t="str">
            <v>No</v>
          </cell>
          <cell r="AS68" t="str">
            <v>No</v>
          </cell>
          <cell r="AT68" t="str">
            <v>No</v>
          </cell>
          <cell r="AU68" t="str">
            <v>No</v>
          </cell>
          <cell r="AV68" t="str">
            <v>No</v>
          </cell>
          <cell r="AW68" t="str">
            <v>No</v>
          </cell>
          <cell r="AX68" t="str">
            <v>No</v>
          </cell>
          <cell r="AY68" t="str">
            <v>No</v>
          </cell>
          <cell r="AZ68" t="str">
            <v>No</v>
          </cell>
          <cell r="BA68" t="str">
            <v>No</v>
          </cell>
          <cell r="BB68" t="str">
            <v>No</v>
          </cell>
          <cell r="BC68" t="str">
            <v>No</v>
          </cell>
          <cell r="BD68" t="str">
            <v>No</v>
          </cell>
          <cell r="BE68" t="str">
            <v>No</v>
          </cell>
          <cell r="BF68" t="str">
            <v>No</v>
          </cell>
          <cell r="BG68" t="str">
            <v>No</v>
          </cell>
          <cell r="BH68" t="str">
            <v>AM PM</v>
          </cell>
          <cell r="BI68" t="str">
            <v>No</v>
          </cell>
          <cell r="BJ68" t="str">
            <v>AM PM</v>
          </cell>
          <cell r="BK68" t="str">
            <v>No</v>
          </cell>
          <cell r="BL68" t="str">
            <v>No</v>
          </cell>
          <cell r="BM68" t="e">
            <v>#N/A</v>
          </cell>
        </row>
        <row r="69">
          <cell r="A69">
            <v>68417</v>
          </cell>
          <cell r="C69" t="str">
            <v xml:space="preserve">English </v>
          </cell>
          <cell r="E69" t="str">
            <v>David Davies</v>
          </cell>
          <cell r="F69" t="str">
            <v>djd.brandy@btinternet.com</v>
          </cell>
          <cell r="G69">
            <v>68417</v>
          </cell>
          <cell r="H69" t="e">
            <v>#N/A</v>
          </cell>
          <cell r="I69" t="str">
            <v>Yes</v>
          </cell>
          <cell r="J69">
            <v>44758</v>
          </cell>
          <cell r="K69" t="e">
            <v>#N/A</v>
          </cell>
          <cell r="M69" t="str">
            <v>Yes</v>
          </cell>
          <cell r="N69" t="str">
            <v>Yes</v>
          </cell>
          <cell r="O69" t="str">
            <v>Yes</v>
          </cell>
          <cell r="P69" t="str">
            <v>Yes</v>
          </cell>
          <cell r="Q69" t="str">
            <v>Yes</v>
          </cell>
          <cell r="R69" t="str">
            <v>Yes</v>
          </cell>
          <cell r="S69" t="str">
            <v>Yes</v>
          </cell>
          <cell r="T69" t="str">
            <v>Yes</v>
          </cell>
          <cell r="U69" t="str">
            <v>Yes</v>
          </cell>
          <cell r="V69" t="str">
            <v>Yes</v>
          </cell>
          <cell r="W69" t="str">
            <v>Yes</v>
          </cell>
          <cell r="X69" t="str">
            <v>Yes</v>
          </cell>
          <cell r="Y69" t="str">
            <v>Yes</v>
          </cell>
          <cell r="Z69" t="str">
            <v>Yes</v>
          </cell>
          <cell r="AA69" t="str">
            <v>Yes</v>
          </cell>
          <cell r="AB69" t="str">
            <v>Yes</v>
          </cell>
          <cell r="AC69" t="str">
            <v>Yes</v>
          </cell>
          <cell r="AD69" t="str">
            <v>Yes</v>
          </cell>
          <cell r="AE69" t="str">
            <v>Yes</v>
          </cell>
          <cell r="AF69" t="str">
            <v>Yes</v>
          </cell>
          <cell r="AG69" t="str">
            <v>Yes</v>
          </cell>
          <cell r="AH69" t="str">
            <v>Yes</v>
          </cell>
          <cell r="AI69" t="str">
            <v>Yes</v>
          </cell>
          <cell r="AJ69" t="str">
            <v>Yes</v>
          </cell>
          <cell r="AK69" t="str">
            <v>Yes</v>
          </cell>
          <cell r="AL69" t="str">
            <v>Yes</v>
          </cell>
          <cell r="AM69" t="str">
            <v>Yes</v>
          </cell>
          <cell r="AN69" t="str">
            <v>Yes</v>
          </cell>
          <cell r="AO69" t="str">
            <v>No</v>
          </cell>
          <cell r="AP69" t="str">
            <v>No</v>
          </cell>
          <cell r="AQ69" t="str">
            <v>No</v>
          </cell>
          <cell r="AR69" t="str">
            <v>No</v>
          </cell>
          <cell r="AS69" t="str">
            <v>No</v>
          </cell>
          <cell r="AT69" t="str">
            <v>No</v>
          </cell>
          <cell r="AU69" t="str">
            <v>No</v>
          </cell>
          <cell r="AV69" t="str">
            <v>No</v>
          </cell>
          <cell r="AW69" t="str">
            <v>No</v>
          </cell>
          <cell r="AX69" t="str">
            <v>No</v>
          </cell>
          <cell r="AY69" t="str">
            <v>Yes</v>
          </cell>
          <cell r="AZ69" t="str">
            <v>Yes</v>
          </cell>
          <cell r="BA69" t="str">
            <v>Yes</v>
          </cell>
          <cell r="BB69" t="str">
            <v>Yes</v>
          </cell>
          <cell r="BC69" t="str">
            <v>Yes</v>
          </cell>
          <cell r="BD69" t="str">
            <v>Yes</v>
          </cell>
          <cell r="BE69" t="str">
            <v>Yes</v>
          </cell>
          <cell r="BM69" t="e">
            <v>#N/A</v>
          </cell>
        </row>
        <row r="70">
          <cell r="A70">
            <v>20371</v>
          </cell>
          <cell r="C70" t="str">
            <v>LTL</v>
          </cell>
          <cell r="E70" t="str">
            <v>Frances Foster</v>
          </cell>
          <cell r="F70" t="str">
            <v>fjf20@cam.ac.uk</v>
          </cell>
          <cell r="G70">
            <v>20371</v>
          </cell>
          <cell r="H70" t="e">
            <v>#N/A</v>
          </cell>
          <cell r="I70" t="str">
            <v>Yes</v>
          </cell>
          <cell r="J70">
            <v>44759</v>
          </cell>
          <cell r="K70" t="e">
            <v>#N/A</v>
          </cell>
          <cell r="M70" t="str">
            <v>No</v>
          </cell>
          <cell r="N70" t="str">
            <v>No</v>
          </cell>
          <cell r="O70" t="str">
            <v>No</v>
          </cell>
          <cell r="P70" t="str">
            <v>No</v>
          </cell>
          <cell r="Q70" t="str">
            <v>No</v>
          </cell>
          <cell r="R70" t="str">
            <v>No</v>
          </cell>
          <cell r="S70" t="str">
            <v>No</v>
          </cell>
          <cell r="T70" t="str">
            <v>No</v>
          </cell>
          <cell r="U70" t="str">
            <v>No</v>
          </cell>
          <cell r="V70" t="str">
            <v>No</v>
          </cell>
          <cell r="W70" t="str">
            <v>No</v>
          </cell>
          <cell r="X70" t="str">
            <v>No</v>
          </cell>
          <cell r="Y70" t="str">
            <v>No</v>
          </cell>
          <cell r="Z70" t="str">
            <v>Yes</v>
          </cell>
          <cell r="AA70" t="str">
            <v>No</v>
          </cell>
          <cell r="AB70" t="str">
            <v>No</v>
          </cell>
          <cell r="AC70" t="str">
            <v>No</v>
          </cell>
          <cell r="AD70" t="str">
            <v>No</v>
          </cell>
          <cell r="AE70" t="str">
            <v>Yes</v>
          </cell>
          <cell r="AF70" t="str">
            <v>Yes</v>
          </cell>
          <cell r="AG70" t="str">
            <v>No</v>
          </cell>
          <cell r="AH70" t="str">
            <v>No</v>
          </cell>
          <cell r="AI70" t="str">
            <v>No</v>
          </cell>
          <cell r="AJ70" t="str">
            <v>Yes</v>
          </cell>
          <cell r="AK70" t="str">
            <v>No</v>
          </cell>
          <cell r="AL70" t="str">
            <v>No</v>
          </cell>
          <cell r="AM70" t="str">
            <v>Yes</v>
          </cell>
          <cell r="AN70" t="str">
            <v>Yes</v>
          </cell>
          <cell r="AO70" t="str">
            <v>No</v>
          </cell>
          <cell r="AP70" t="str">
            <v>No</v>
          </cell>
          <cell r="AQ70" t="str">
            <v>No</v>
          </cell>
          <cell r="AR70" t="str">
            <v>Yes</v>
          </cell>
          <cell r="AS70" t="str">
            <v>Yes</v>
          </cell>
          <cell r="AT70" t="str">
            <v>Yes</v>
          </cell>
          <cell r="AU70" t="str">
            <v>Yes</v>
          </cell>
          <cell r="AV70" t="str">
            <v>No</v>
          </cell>
          <cell r="AW70" t="str">
            <v>No</v>
          </cell>
          <cell r="AX70" t="str">
            <v>No</v>
          </cell>
          <cell r="AY70" t="str">
            <v>Yes</v>
          </cell>
          <cell r="AZ70" t="str">
            <v>No</v>
          </cell>
          <cell r="BA70" t="str">
            <v>Yes</v>
          </cell>
          <cell r="BB70" t="str">
            <v>Yes</v>
          </cell>
          <cell r="BC70" t="str">
            <v>Yes</v>
          </cell>
          <cell r="BD70" t="str">
            <v>No</v>
          </cell>
          <cell r="BE70" t="str">
            <v>No</v>
          </cell>
          <cell r="BM70" t="e">
            <v>#N/A</v>
          </cell>
        </row>
        <row r="71">
          <cell r="A71">
            <v>58809</v>
          </cell>
          <cell r="C71" t="str">
            <v>PE</v>
          </cell>
          <cell r="E71" t="str">
            <v>Duncan Jagger</v>
          </cell>
          <cell r="F71" t="str">
            <v>DUNCAN.JAGGER@HOTMAIL.CO.UK</v>
          </cell>
          <cell r="G71">
            <v>58809</v>
          </cell>
          <cell r="H71" t="e">
            <v>#N/A</v>
          </cell>
          <cell r="I71" t="str">
            <v>Yes</v>
          </cell>
          <cell r="J71">
            <v>44763</v>
          </cell>
          <cell r="K71" t="e">
            <v>#N/A</v>
          </cell>
          <cell r="M71" t="str">
            <v>No</v>
          </cell>
          <cell r="N71" t="str">
            <v>No</v>
          </cell>
          <cell r="O71" t="str">
            <v>No</v>
          </cell>
          <cell r="P71" t="str">
            <v>No</v>
          </cell>
          <cell r="Q71" t="str">
            <v>No</v>
          </cell>
          <cell r="R71" t="str">
            <v>No</v>
          </cell>
          <cell r="S71" t="str">
            <v>No</v>
          </cell>
          <cell r="T71" t="str">
            <v>No</v>
          </cell>
          <cell r="U71" t="str">
            <v>Yes</v>
          </cell>
          <cell r="V71" t="str">
            <v>AM PM</v>
          </cell>
          <cell r="W71" t="str">
            <v>No</v>
          </cell>
          <cell r="X71" t="str">
            <v>No</v>
          </cell>
          <cell r="Y71" t="str">
            <v>No</v>
          </cell>
          <cell r="Z71" t="str">
            <v>No</v>
          </cell>
          <cell r="AA71" t="str">
            <v>No</v>
          </cell>
          <cell r="AB71" t="str">
            <v>Yes</v>
          </cell>
          <cell r="AC71" t="str">
            <v>AM PM</v>
          </cell>
          <cell r="AD71" t="str">
            <v>No</v>
          </cell>
          <cell r="AE71" t="str">
            <v>No</v>
          </cell>
          <cell r="AF71" t="str">
            <v>No</v>
          </cell>
          <cell r="AG71" t="str">
            <v>No</v>
          </cell>
          <cell r="AH71" t="str">
            <v>No</v>
          </cell>
          <cell r="AI71" t="str">
            <v>Yes</v>
          </cell>
          <cell r="AJ71" t="str">
            <v>AM PM</v>
          </cell>
          <cell r="AK71" t="str">
            <v>No</v>
          </cell>
          <cell r="AL71" t="str">
            <v>No</v>
          </cell>
          <cell r="AM71" t="str">
            <v>No</v>
          </cell>
          <cell r="AN71" t="str">
            <v>No</v>
          </cell>
          <cell r="AO71" t="str">
            <v>No</v>
          </cell>
          <cell r="AP71" t="str">
            <v>No</v>
          </cell>
          <cell r="AQ71" t="str">
            <v>No</v>
          </cell>
          <cell r="AR71" t="str">
            <v>No</v>
          </cell>
          <cell r="AS71" t="str">
            <v>No</v>
          </cell>
          <cell r="AT71" t="str">
            <v>No</v>
          </cell>
          <cell r="AU71" t="str">
            <v>No</v>
          </cell>
          <cell r="AV71" t="str">
            <v>No</v>
          </cell>
          <cell r="AW71" t="str">
            <v>Yes</v>
          </cell>
          <cell r="AX71" t="str">
            <v>AM PM</v>
          </cell>
          <cell r="AY71" t="str">
            <v>No</v>
          </cell>
          <cell r="AZ71" t="str">
            <v>No</v>
          </cell>
          <cell r="BA71" t="str">
            <v>No</v>
          </cell>
          <cell r="BB71" t="str">
            <v>No</v>
          </cell>
          <cell r="BC71" t="str">
            <v>No</v>
          </cell>
          <cell r="BD71" t="str">
            <v>Yes</v>
          </cell>
          <cell r="BE71" t="str">
            <v>AM PM</v>
          </cell>
          <cell r="BF71" t="str">
            <v>No</v>
          </cell>
          <cell r="BG71" t="str">
            <v>No</v>
          </cell>
          <cell r="BH71" t="str">
            <v>No</v>
          </cell>
          <cell r="BI71" t="str">
            <v>No</v>
          </cell>
          <cell r="BJ71" t="str">
            <v>No</v>
          </cell>
          <cell r="BK71" t="str">
            <v>Yes</v>
          </cell>
          <cell r="BL71" t="str">
            <v>No</v>
          </cell>
          <cell r="BM71" t="e">
            <v>#N/A</v>
          </cell>
        </row>
        <row r="72">
          <cell r="A72">
            <v>70729</v>
          </cell>
          <cell r="C72" t="str">
            <v>Maths (also Further)</v>
          </cell>
          <cell r="E72" t="str">
            <v>Graham Gladman</v>
          </cell>
          <cell r="F72" t="str">
            <v>grahamgladman@hotmail.com</v>
          </cell>
          <cell r="G72">
            <v>70729</v>
          </cell>
          <cell r="H72" t="e">
            <v>#N/A</v>
          </cell>
          <cell r="I72" t="str">
            <v>Yes</v>
          </cell>
          <cell r="J72">
            <v>44784</v>
          </cell>
          <cell r="K72" t="e">
            <v>#N/A</v>
          </cell>
          <cell r="M72" t="str">
            <v>Yes</v>
          </cell>
          <cell r="N72" t="str">
            <v>Yes</v>
          </cell>
          <cell r="O72" t="str">
            <v>Yes</v>
          </cell>
          <cell r="P72" t="str">
            <v>Yes</v>
          </cell>
          <cell r="Q72" t="str">
            <v>Yes</v>
          </cell>
          <cell r="R72" t="str">
            <v>No</v>
          </cell>
          <cell r="S72" t="str">
            <v>No</v>
          </cell>
          <cell r="T72" t="str">
            <v>No</v>
          </cell>
          <cell r="U72" t="str">
            <v>No</v>
          </cell>
          <cell r="V72" t="str">
            <v>No</v>
          </cell>
          <cell r="W72" t="str">
            <v>No</v>
          </cell>
          <cell r="X72" t="str">
            <v>No</v>
          </cell>
          <cell r="Y72" t="str">
            <v>No</v>
          </cell>
          <cell r="Z72" t="str">
            <v>No</v>
          </cell>
          <cell r="AA72" t="str">
            <v>No</v>
          </cell>
          <cell r="AB72" t="str">
            <v>No</v>
          </cell>
          <cell r="AC72" t="str">
            <v>No</v>
          </cell>
          <cell r="AD72" t="str">
            <v>No</v>
          </cell>
          <cell r="AE72" t="str">
            <v>No</v>
          </cell>
          <cell r="AF72" t="str">
            <v>No</v>
          </cell>
          <cell r="AG72" t="str">
            <v>No</v>
          </cell>
          <cell r="AH72" t="str">
            <v>No</v>
          </cell>
          <cell r="AI72" t="str">
            <v>No</v>
          </cell>
          <cell r="AJ72" t="str">
            <v>No</v>
          </cell>
          <cell r="AK72" t="str">
            <v>No</v>
          </cell>
          <cell r="AL72" t="str">
            <v>No</v>
          </cell>
          <cell r="AM72" t="str">
            <v>No</v>
          </cell>
          <cell r="AN72" t="str">
            <v>No</v>
          </cell>
          <cell r="AO72" t="str">
            <v>No</v>
          </cell>
          <cell r="AP72" t="str">
            <v>No</v>
          </cell>
          <cell r="AQ72" t="str">
            <v>No</v>
          </cell>
          <cell r="AR72" t="str">
            <v>No</v>
          </cell>
          <cell r="AS72" t="str">
            <v>No</v>
          </cell>
          <cell r="AT72" t="str">
            <v>No</v>
          </cell>
          <cell r="AU72" t="str">
            <v>No</v>
          </cell>
          <cell r="AV72" t="str">
            <v>No</v>
          </cell>
          <cell r="AW72" t="str">
            <v>No</v>
          </cell>
          <cell r="AX72" t="str">
            <v>No</v>
          </cell>
          <cell r="AY72" t="str">
            <v>No</v>
          </cell>
          <cell r="AZ72" t="str">
            <v>No</v>
          </cell>
          <cell r="BA72" t="str">
            <v>No</v>
          </cell>
          <cell r="BB72" t="str">
            <v>No</v>
          </cell>
          <cell r="BC72" t="str">
            <v>No</v>
          </cell>
          <cell r="BD72" t="str">
            <v>No</v>
          </cell>
          <cell r="BE72" t="str">
            <v>No</v>
          </cell>
          <cell r="BF72" t="str">
            <v>No</v>
          </cell>
          <cell r="BG72" t="str">
            <v>No</v>
          </cell>
          <cell r="BH72" t="str">
            <v>No</v>
          </cell>
          <cell r="BI72" t="str">
            <v>No</v>
          </cell>
          <cell r="BJ72" t="str">
            <v>No</v>
          </cell>
          <cell r="BK72" t="str">
            <v>No</v>
          </cell>
          <cell r="BL72" t="str">
            <v>No</v>
          </cell>
          <cell r="BM72" t="e">
            <v>#N/A</v>
          </cell>
        </row>
        <row r="73">
          <cell r="A73">
            <v>77109</v>
          </cell>
          <cell r="C73" t="str">
            <v>English, Arts</v>
          </cell>
          <cell r="E73" t="str">
            <v>Jade Hickin</v>
          </cell>
          <cell r="F73" t="str">
            <v>sjhickin@gmail.com</v>
          </cell>
          <cell r="G73">
            <v>77109</v>
          </cell>
          <cell r="H73" t="e">
            <v>#N/A</v>
          </cell>
          <cell r="I73" t="str">
            <v>Yes</v>
          </cell>
          <cell r="J73">
            <v>44768</v>
          </cell>
          <cell r="K73" t="e">
            <v>#N/A</v>
          </cell>
          <cell r="M73" t="str">
            <v>Yes</v>
          </cell>
          <cell r="N73" t="str">
            <v>Yes</v>
          </cell>
          <cell r="O73" t="str">
            <v>Yes</v>
          </cell>
          <cell r="P73" t="str">
            <v>Yes</v>
          </cell>
          <cell r="Q73" t="str">
            <v>Yes</v>
          </cell>
          <cell r="R73" t="str">
            <v>Yes</v>
          </cell>
          <cell r="S73" t="str">
            <v>Yes</v>
          </cell>
          <cell r="T73" t="str">
            <v>Yes</v>
          </cell>
          <cell r="U73" t="str">
            <v>Yes</v>
          </cell>
          <cell r="V73" t="str">
            <v>Yes</v>
          </cell>
          <cell r="W73" t="str">
            <v>Yes</v>
          </cell>
          <cell r="X73" t="str">
            <v>Yes</v>
          </cell>
          <cell r="Y73" t="str">
            <v>Yes</v>
          </cell>
          <cell r="Z73" t="str">
            <v>Yes</v>
          </cell>
          <cell r="AA73" t="str">
            <v>Yes</v>
          </cell>
          <cell r="AB73" t="str">
            <v>Yes</v>
          </cell>
          <cell r="AC73" t="str">
            <v>Yes</v>
          </cell>
          <cell r="AD73" t="str">
            <v>Yes</v>
          </cell>
          <cell r="AE73" t="str">
            <v>Yes</v>
          </cell>
          <cell r="AF73" t="str">
            <v>Yes</v>
          </cell>
          <cell r="AG73" t="str">
            <v>Yes</v>
          </cell>
          <cell r="AH73" t="str">
            <v>Yes</v>
          </cell>
          <cell r="AI73" t="str">
            <v>Yes</v>
          </cell>
          <cell r="AJ73" t="str">
            <v>Yes</v>
          </cell>
          <cell r="AK73" t="str">
            <v>Yes</v>
          </cell>
          <cell r="AL73" t="str">
            <v>Yes</v>
          </cell>
          <cell r="AM73" t="str">
            <v>Yes</v>
          </cell>
          <cell r="AN73" t="str">
            <v>Yes</v>
          </cell>
          <cell r="AO73" t="str">
            <v>Yes</v>
          </cell>
          <cell r="AP73" t="str">
            <v>Yes</v>
          </cell>
          <cell r="AQ73" t="str">
            <v>Yes</v>
          </cell>
          <cell r="AR73" t="str">
            <v>Yes</v>
          </cell>
          <cell r="AS73" t="str">
            <v>Yes</v>
          </cell>
          <cell r="AT73" t="str">
            <v>Yes</v>
          </cell>
          <cell r="AU73" t="str">
            <v>Yes</v>
          </cell>
          <cell r="AV73" t="str">
            <v>Yes</v>
          </cell>
          <cell r="AW73" t="str">
            <v>Yes</v>
          </cell>
          <cell r="AX73" t="str">
            <v>Yes</v>
          </cell>
          <cell r="AY73" t="str">
            <v>Yes</v>
          </cell>
          <cell r="AZ73" t="str">
            <v>Yes</v>
          </cell>
          <cell r="BA73" t="str">
            <v>Yes</v>
          </cell>
          <cell r="BB73" t="str">
            <v>Yes</v>
          </cell>
          <cell r="BC73" t="str">
            <v>Yes</v>
          </cell>
          <cell r="BD73" t="str">
            <v>Yes</v>
          </cell>
          <cell r="BE73" t="str">
            <v>Yes</v>
          </cell>
          <cell r="BF73" t="str">
            <v>Yes</v>
          </cell>
          <cell r="BG73" t="str">
            <v>Yes</v>
          </cell>
          <cell r="BH73" t="str">
            <v>Yes</v>
          </cell>
          <cell r="BI73" t="str">
            <v>Yes</v>
          </cell>
          <cell r="BJ73" t="str">
            <v>Yes</v>
          </cell>
          <cell r="BK73" t="str">
            <v>Yes</v>
          </cell>
          <cell r="BL73" t="str">
            <v>Yes</v>
          </cell>
          <cell r="BM73" t="e">
            <v>#N/A</v>
          </cell>
        </row>
        <row r="74">
          <cell r="A74">
            <v>79629</v>
          </cell>
          <cell r="C74" t="str">
            <v>ICT</v>
          </cell>
          <cell r="E74" t="str">
            <v>David May</v>
          </cell>
          <cell r="F74" t="str">
            <v>dmay1453@yahoo.co.uk</v>
          </cell>
          <cell r="G74">
            <v>79629</v>
          </cell>
          <cell r="H74" t="e">
            <v>#N/A</v>
          </cell>
          <cell r="I74" t="str">
            <v>Yes</v>
          </cell>
          <cell r="J74">
            <v>44767</v>
          </cell>
          <cell r="K74" t="e">
            <v>#N/A</v>
          </cell>
          <cell r="M74" t="str">
            <v>No</v>
          </cell>
          <cell r="N74" t="str">
            <v>No</v>
          </cell>
          <cell r="O74" t="str">
            <v>No</v>
          </cell>
          <cell r="P74" t="str">
            <v>No</v>
          </cell>
          <cell r="Q74" t="str">
            <v>Yes</v>
          </cell>
          <cell r="R74" t="str">
            <v>Yes</v>
          </cell>
          <cell r="S74" t="str">
            <v>No</v>
          </cell>
          <cell r="T74" t="str">
            <v>No</v>
          </cell>
          <cell r="U74" t="str">
            <v>No</v>
          </cell>
          <cell r="V74" t="str">
            <v>No</v>
          </cell>
          <cell r="W74" t="str">
            <v>No</v>
          </cell>
          <cell r="X74" t="str">
            <v>Yes</v>
          </cell>
          <cell r="Y74" t="str">
            <v>Yes</v>
          </cell>
          <cell r="Z74" t="str">
            <v>No</v>
          </cell>
          <cell r="AA74" t="str">
            <v>No</v>
          </cell>
          <cell r="AB74" t="str">
            <v>No</v>
          </cell>
          <cell r="AC74" t="str">
            <v>No</v>
          </cell>
          <cell r="AD74" t="str">
            <v>No</v>
          </cell>
          <cell r="AE74" t="str">
            <v>No</v>
          </cell>
          <cell r="AF74" t="str">
            <v>No</v>
          </cell>
          <cell r="AG74" t="str">
            <v>No</v>
          </cell>
          <cell r="AH74" t="str">
            <v>No</v>
          </cell>
          <cell r="AI74" t="str">
            <v>Yes</v>
          </cell>
          <cell r="AJ74" t="str">
            <v>Yes</v>
          </cell>
          <cell r="AK74" t="str">
            <v>No</v>
          </cell>
          <cell r="AL74" t="str">
            <v>No</v>
          </cell>
          <cell r="AM74" t="str">
            <v>No</v>
          </cell>
          <cell r="AN74" t="str">
            <v>No</v>
          </cell>
          <cell r="AO74" t="str">
            <v>No</v>
          </cell>
          <cell r="AP74" t="str">
            <v>Yes</v>
          </cell>
          <cell r="AQ74" t="str">
            <v>Yes</v>
          </cell>
          <cell r="AR74" t="str">
            <v>No</v>
          </cell>
          <cell r="AS74" t="str">
            <v>No</v>
          </cell>
          <cell r="AT74" t="str">
            <v>No</v>
          </cell>
          <cell r="AU74" t="str">
            <v>No</v>
          </cell>
          <cell r="AV74" t="str">
            <v>No</v>
          </cell>
          <cell r="AW74" t="str">
            <v xml:space="preserve">No </v>
          </cell>
          <cell r="AX74" t="str">
            <v>No</v>
          </cell>
          <cell r="AY74" t="str">
            <v>No</v>
          </cell>
          <cell r="AZ74" t="str">
            <v>No</v>
          </cell>
          <cell r="BA74" t="str">
            <v>No</v>
          </cell>
          <cell r="BB74" t="str">
            <v>No</v>
          </cell>
          <cell r="BC74" t="str">
            <v>No</v>
          </cell>
          <cell r="BD74" t="str">
            <v>Yes</v>
          </cell>
          <cell r="BE74" t="str">
            <v>Yes</v>
          </cell>
          <cell r="BF74" t="str">
            <v>No</v>
          </cell>
          <cell r="BG74" t="str">
            <v>No</v>
          </cell>
          <cell r="BH74" t="str">
            <v>No</v>
          </cell>
          <cell r="BI74" t="str">
            <v>No</v>
          </cell>
          <cell r="BJ74" t="str">
            <v>No</v>
          </cell>
          <cell r="BK74" t="str">
            <v>Yes</v>
          </cell>
          <cell r="BL74" t="str">
            <v>Yes</v>
          </cell>
          <cell r="BM74" t="e">
            <v>#N/A</v>
          </cell>
        </row>
        <row r="75">
          <cell r="A75">
            <v>81381</v>
          </cell>
          <cell r="C75" t="str">
            <v>Maths</v>
          </cell>
          <cell r="E75" t="str">
            <v>dianne owen</v>
          </cell>
          <cell r="F75" t="str">
            <v>dianne.owen@btopenworld.com</v>
          </cell>
          <cell r="G75">
            <v>81381</v>
          </cell>
          <cell r="H75" t="e">
            <v>#N/A</v>
          </cell>
          <cell r="I75" t="str">
            <v>Yes</v>
          </cell>
          <cell r="J75">
            <v>44773</v>
          </cell>
          <cell r="K75" t="e">
            <v>#N/A</v>
          </cell>
          <cell r="M75" t="str">
            <v>Yes</v>
          </cell>
          <cell r="N75" t="str">
            <v>Yes</v>
          </cell>
          <cell r="O75" t="str">
            <v>Yes</v>
          </cell>
          <cell r="P75" t="str">
            <v>Yes</v>
          </cell>
          <cell r="Q75" t="str">
            <v>Yes</v>
          </cell>
          <cell r="R75" t="str">
            <v>No</v>
          </cell>
          <cell r="S75" t="str">
            <v>Yes</v>
          </cell>
          <cell r="T75" t="str">
            <v>Yes</v>
          </cell>
          <cell r="U75" t="str">
            <v>Yes</v>
          </cell>
          <cell r="V75" t="str">
            <v>Yes</v>
          </cell>
          <cell r="W75" t="str">
            <v>Yes</v>
          </cell>
          <cell r="X75" t="str">
            <v>Yes</v>
          </cell>
          <cell r="Y75" t="str">
            <v>Yes</v>
          </cell>
          <cell r="Z75" t="str">
            <v>Yes</v>
          </cell>
          <cell r="AA75" t="str">
            <v>Yes</v>
          </cell>
          <cell r="AB75" t="str">
            <v>Yes</v>
          </cell>
          <cell r="AC75" t="str">
            <v>Yes</v>
          </cell>
          <cell r="AD75" t="str">
            <v>Yes</v>
          </cell>
          <cell r="AE75" t="str">
            <v>Yes</v>
          </cell>
          <cell r="AF75" t="str">
            <v>Yes</v>
          </cell>
          <cell r="AG75" t="str">
            <v>Yes</v>
          </cell>
          <cell r="AH75" t="str">
            <v>Yes</v>
          </cell>
          <cell r="AI75" t="str">
            <v>Yes</v>
          </cell>
          <cell r="AJ75" t="str">
            <v>Yes</v>
          </cell>
          <cell r="AK75" t="str">
            <v>Yes</v>
          </cell>
          <cell r="AL75" t="str">
            <v>Yes</v>
          </cell>
          <cell r="AM75" t="str">
            <v>Yes</v>
          </cell>
          <cell r="AN75" t="str">
            <v>Yes</v>
          </cell>
          <cell r="AO75" t="str">
            <v>Yes</v>
          </cell>
          <cell r="AP75" t="str">
            <v>Yes</v>
          </cell>
          <cell r="AQ75" t="str">
            <v>Yes</v>
          </cell>
          <cell r="AR75" t="str">
            <v>Yes</v>
          </cell>
          <cell r="AS75" t="str">
            <v>Yes</v>
          </cell>
          <cell r="AT75" t="str">
            <v>Yes</v>
          </cell>
          <cell r="AU75" t="str">
            <v>Yes</v>
          </cell>
          <cell r="AV75" t="str">
            <v>Yes</v>
          </cell>
          <cell r="AW75" t="str">
            <v>Yes</v>
          </cell>
          <cell r="AX75" t="str">
            <v>Yes</v>
          </cell>
          <cell r="AY75" t="str">
            <v>Yes</v>
          </cell>
          <cell r="AZ75" t="str">
            <v>Yes</v>
          </cell>
          <cell r="BA75" t="str">
            <v>Yes</v>
          </cell>
          <cell r="BB75" t="str">
            <v>Yes</v>
          </cell>
          <cell r="BC75" t="str">
            <v>Yes</v>
          </cell>
          <cell r="BD75" t="str">
            <v>Yes</v>
          </cell>
          <cell r="BE75" t="str">
            <v>Yes</v>
          </cell>
          <cell r="BF75" t="str">
            <v>Yes</v>
          </cell>
          <cell r="BG75" t="str">
            <v>Yes</v>
          </cell>
          <cell r="BH75" t="str">
            <v>Yes</v>
          </cell>
          <cell r="BI75" t="str">
            <v>Yes</v>
          </cell>
          <cell r="BJ75" t="str">
            <v>Yes</v>
          </cell>
          <cell r="BK75" t="str">
            <v>Yes</v>
          </cell>
          <cell r="BL75" t="str">
            <v>Yes</v>
          </cell>
          <cell r="BM75" t="e">
            <v>#N/A</v>
          </cell>
        </row>
        <row r="76">
          <cell r="A76">
            <v>807710</v>
          </cell>
          <cell r="B76" t="str">
            <v>PE</v>
          </cell>
          <cell r="E76" t="str">
            <v>Dan Payne</v>
          </cell>
          <cell r="F76" t="str">
            <v>danpayne72@yahoo.com</v>
          </cell>
          <cell r="G76">
            <v>807710</v>
          </cell>
          <cell r="H76" t="e">
            <v>#N/A</v>
          </cell>
          <cell r="I76" t="str">
            <v>Yes</v>
          </cell>
          <cell r="J76">
            <v>44776</v>
          </cell>
          <cell r="K76" t="e">
            <v>#N/A</v>
          </cell>
          <cell r="M76" t="str">
            <v>Yes</v>
          </cell>
          <cell r="N76" t="str">
            <v>No</v>
          </cell>
          <cell r="O76" t="str">
            <v>No</v>
          </cell>
          <cell r="P76" t="str">
            <v>No</v>
          </cell>
          <cell r="Q76" t="str">
            <v>No</v>
          </cell>
          <cell r="R76" t="str">
            <v>No</v>
          </cell>
          <cell r="S76" t="str">
            <v>No</v>
          </cell>
          <cell r="T76" t="str">
            <v>No</v>
          </cell>
          <cell r="U76" t="str">
            <v>Yes</v>
          </cell>
          <cell r="V76" t="str">
            <v>Yes</v>
          </cell>
          <cell r="W76" t="str">
            <v>No</v>
          </cell>
          <cell r="X76" t="str">
            <v>Yes</v>
          </cell>
          <cell r="Y76" t="str">
            <v>No</v>
          </cell>
          <cell r="Z76" t="str">
            <v>Yes</v>
          </cell>
          <cell r="AA76" t="str">
            <v>Yes</v>
          </cell>
          <cell r="AB76" t="str">
            <v>No</v>
          </cell>
          <cell r="AC76" t="str">
            <v>No</v>
          </cell>
          <cell r="AD76" t="str">
            <v>No</v>
          </cell>
          <cell r="AE76" t="str">
            <v>No</v>
          </cell>
          <cell r="AF76" t="str">
            <v>No</v>
          </cell>
          <cell r="AG76" t="str">
            <v>No</v>
          </cell>
          <cell r="AH76" t="str">
            <v>No</v>
          </cell>
          <cell r="AI76" t="str">
            <v>No</v>
          </cell>
          <cell r="AJ76" t="str">
            <v>No</v>
          </cell>
          <cell r="AK76" t="str">
            <v>No</v>
          </cell>
          <cell r="AL76" t="str">
            <v>No</v>
          </cell>
          <cell r="AM76" t="str">
            <v>No</v>
          </cell>
          <cell r="AN76" t="str">
            <v>No</v>
          </cell>
          <cell r="AO76" t="str">
            <v>No</v>
          </cell>
          <cell r="AP76" t="str">
            <v>Yes</v>
          </cell>
          <cell r="AQ76" t="str">
            <v>No</v>
          </cell>
          <cell r="AR76" t="str">
            <v>No</v>
          </cell>
          <cell r="AS76" t="str">
            <v>No</v>
          </cell>
          <cell r="AT76" t="str">
            <v>No</v>
          </cell>
          <cell r="AU76" t="str">
            <v>No</v>
          </cell>
          <cell r="AV76" t="str">
            <v>No</v>
          </cell>
          <cell r="AW76" t="str">
            <v>Yes</v>
          </cell>
          <cell r="AX76" t="str">
            <v>No</v>
          </cell>
          <cell r="AY76" t="str">
            <v>No</v>
          </cell>
          <cell r="AZ76" t="str">
            <v>No</v>
          </cell>
          <cell r="BA76" t="str">
            <v>No</v>
          </cell>
          <cell r="BB76" t="str">
            <v>No</v>
          </cell>
          <cell r="BC76" t="str">
            <v>No</v>
          </cell>
          <cell r="BD76" t="str">
            <v>Yes</v>
          </cell>
          <cell r="BE76" t="str">
            <v>No</v>
          </cell>
          <cell r="BM76" t="e">
            <v>#N/A</v>
          </cell>
        </row>
        <row r="77">
          <cell r="A77">
            <v>809058</v>
          </cell>
          <cell r="B77" t="str">
            <v>Maths</v>
          </cell>
          <cell r="C77" t="str">
            <v>Psychology</v>
          </cell>
          <cell r="E77" t="str">
            <v>Christian Almaraz</v>
          </cell>
          <cell r="F77" t="str">
            <v>christianalmaraz@yahoo.co.uk</v>
          </cell>
          <cell r="G77">
            <v>809058</v>
          </cell>
          <cell r="H77" t="e">
            <v>#N/A</v>
          </cell>
          <cell r="I77" t="str">
            <v>Yes</v>
          </cell>
          <cell r="J77">
            <v>44768</v>
          </cell>
          <cell r="K77" t="e">
            <v>#N/A</v>
          </cell>
          <cell r="M77" t="str">
            <v>No</v>
          </cell>
          <cell r="N77" t="str">
            <v>No</v>
          </cell>
          <cell r="O77" t="str">
            <v>No</v>
          </cell>
          <cell r="P77" t="str">
            <v>No</v>
          </cell>
          <cell r="Q77" t="str">
            <v>No</v>
          </cell>
          <cell r="R77" t="str">
            <v>No</v>
          </cell>
          <cell r="S77" t="str">
            <v>Yes</v>
          </cell>
          <cell r="T77" t="str">
            <v>No</v>
          </cell>
          <cell r="U77" t="str">
            <v>No</v>
          </cell>
          <cell r="V77" t="str">
            <v>Yes</v>
          </cell>
          <cell r="W77" t="str">
            <v>Yes</v>
          </cell>
          <cell r="X77" t="str">
            <v>Yes</v>
          </cell>
          <cell r="Y77" t="str">
            <v>Yes</v>
          </cell>
          <cell r="Z77" t="str">
            <v>Yes</v>
          </cell>
          <cell r="AA77" t="str">
            <v>Yes</v>
          </cell>
          <cell r="AB77" t="str">
            <v>Yes</v>
          </cell>
          <cell r="AC77" t="str">
            <v>Yes</v>
          </cell>
          <cell r="AD77" t="str">
            <v>Yes</v>
          </cell>
          <cell r="AE77" t="str">
            <v>Yes</v>
          </cell>
          <cell r="AF77" t="str">
            <v>Yes</v>
          </cell>
          <cell r="AG77" t="str">
            <v>Yes</v>
          </cell>
          <cell r="AH77" t="str">
            <v>Yes</v>
          </cell>
          <cell r="AI77" t="str">
            <v>Yes</v>
          </cell>
          <cell r="AJ77" t="str">
            <v>Yes</v>
          </cell>
          <cell r="AK77" t="str">
            <v>Yes</v>
          </cell>
          <cell r="AL77" t="str">
            <v>Yes</v>
          </cell>
          <cell r="AM77" t="str">
            <v>Yes</v>
          </cell>
          <cell r="AN77" t="str">
            <v>Yes</v>
          </cell>
          <cell r="AO77" t="str">
            <v>Yes</v>
          </cell>
          <cell r="AP77" t="str">
            <v>Yes</v>
          </cell>
          <cell r="AQ77" t="str">
            <v>Yes</v>
          </cell>
          <cell r="AR77" t="str">
            <v>Yes</v>
          </cell>
          <cell r="AS77" t="str">
            <v>Yes</v>
          </cell>
          <cell r="AT77" t="str">
            <v>Yes</v>
          </cell>
          <cell r="AU77" t="str">
            <v>Yes</v>
          </cell>
          <cell r="AV77" t="str">
            <v>Yes</v>
          </cell>
          <cell r="AW77" t="str">
            <v>Yes</v>
          </cell>
          <cell r="AX77" t="str">
            <v>Yes</v>
          </cell>
          <cell r="AY77" t="str">
            <v>Yes</v>
          </cell>
          <cell r="AZ77" t="str">
            <v>Yes</v>
          </cell>
          <cell r="BA77" t="str">
            <v>Yes</v>
          </cell>
          <cell r="BB77" t="str">
            <v>Yes</v>
          </cell>
          <cell r="BC77" t="str">
            <v>Yes</v>
          </cell>
          <cell r="BD77" t="str">
            <v>Yes</v>
          </cell>
          <cell r="BE77" t="str">
            <v>Yes</v>
          </cell>
          <cell r="BM77" t="e">
            <v>#N/A</v>
          </cell>
        </row>
        <row r="78">
          <cell r="A78">
            <v>812160</v>
          </cell>
          <cell r="C78" t="str">
            <v>PE</v>
          </cell>
          <cell r="E78" t="str">
            <v>Mike Crusham</v>
          </cell>
          <cell r="F78" t="str">
            <v>michael_crusham@hotmail.com</v>
          </cell>
          <cell r="G78">
            <v>812160</v>
          </cell>
          <cell r="H78" t="e">
            <v>#N/A</v>
          </cell>
          <cell r="I78" t="str">
            <v>Yes</v>
          </cell>
          <cell r="J78">
            <v>0</v>
          </cell>
          <cell r="K78" t="e">
            <v>#N/A</v>
          </cell>
          <cell r="M78" t="str">
            <v>No</v>
          </cell>
          <cell r="N78" t="str">
            <v>No</v>
          </cell>
          <cell r="O78" t="str">
            <v>No</v>
          </cell>
          <cell r="P78" t="str">
            <v>No</v>
          </cell>
          <cell r="Q78" t="str">
            <v>Yes</v>
          </cell>
          <cell r="R78" t="str">
            <v>Yes</v>
          </cell>
          <cell r="S78" t="str">
            <v>No</v>
          </cell>
          <cell r="T78" t="str">
            <v>Yes</v>
          </cell>
          <cell r="U78" t="str">
            <v>No</v>
          </cell>
          <cell r="V78" t="str">
            <v>Yes</v>
          </cell>
          <cell r="W78" t="str">
            <v>Yes</v>
          </cell>
          <cell r="X78" t="str">
            <v>Yes</v>
          </cell>
          <cell r="Y78" t="str">
            <v>Yes</v>
          </cell>
          <cell r="Z78" t="str">
            <v>No</v>
          </cell>
          <cell r="AA78" t="str">
            <v>No</v>
          </cell>
          <cell r="AB78" t="str">
            <v>Yes</v>
          </cell>
          <cell r="AC78" t="str">
            <v>Yes</v>
          </cell>
          <cell r="AD78" t="str">
            <v>No</v>
          </cell>
          <cell r="AE78" t="str">
            <v>No</v>
          </cell>
          <cell r="AF78" t="str">
            <v>No</v>
          </cell>
          <cell r="AG78" t="str">
            <v>No</v>
          </cell>
          <cell r="AH78" t="str">
            <v>No</v>
          </cell>
          <cell r="AI78" t="str">
            <v>Yes</v>
          </cell>
          <cell r="AJ78" t="str">
            <v>Yes</v>
          </cell>
          <cell r="AK78" t="str">
            <v>No</v>
          </cell>
          <cell r="AL78" t="str">
            <v>No</v>
          </cell>
          <cell r="AM78" t="str">
            <v>No</v>
          </cell>
          <cell r="AN78" t="str">
            <v>No</v>
          </cell>
          <cell r="AO78" t="str">
            <v>No</v>
          </cell>
          <cell r="AP78" t="str">
            <v>Yes</v>
          </cell>
          <cell r="AQ78" t="str">
            <v>Yes</v>
          </cell>
          <cell r="AR78" t="str">
            <v>No</v>
          </cell>
          <cell r="AS78" t="str">
            <v>No</v>
          </cell>
          <cell r="AT78" t="str">
            <v>No</v>
          </cell>
          <cell r="AU78" t="str">
            <v>No</v>
          </cell>
          <cell r="AV78" t="str">
            <v>No</v>
          </cell>
          <cell r="AW78" t="str">
            <v>Yes</v>
          </cell>
          <cell r="AX78" t="str">
            <v>Yes</v>
          </cell>
          <cell r="AY78" t="str">
            <v>No</v>
          </cell>
          <cell r="AZ78" t="str">
            <v>No</v>
          </cell>
          <cell r="BA78" t="str">
            <v>No</v>
          </cell>
          <cell r="BB78" t="str">
            <v>No</v>
          </cell>
          <cell r="BC78" t="str">
            <v>No</v>
          </cell>
          <cell r="BD78" t="str">
            <v>Yes</v>
          </cell>
          <cell r="BE78" t="str">
            <v>Yes</v>
          </cell>
          <cell r="BF78" t="str">
            <v>No</v>
          </cell>
          <cell r="BG78" t="str">
            <v>No</v>
          </cell>
          <cell r="BH78" t="str">
            <v>No</v>
          </cell>
          <cell r="BI78" t="str">
            <v>No</v>
          </cell>
          <cell r="BJ78" t="str">
            <v>No</v>
          </cell>
          <cell r="BK78" t="str">
            <v>Yes</v>
          </cell>
          <cell r="BL78" t="str">
            <v>Yes</v>
          </cell>
          <cell r="BM78" t="e">
            <v>#N/A</v>
          </cell>
        </row>
        <row r="79">
          <cell r="A79">
            <v>812494</v>
          </cell>
          <cell r="C79" t="str">
            <v>PE</v>
          </cell>
          <cell r="E79" t="str">
            <v>CLAIRE PANAYI</v>
          </cell>
          <cell r="F79" t="str">
            <v>claire.panayi@sky.com</v>
          </cell>
          <cell r="G79">
            <v>812494</v>
          </cell>
          <cell r="H79" t="e">
            <v>#N/A</v>
          </cell>
          <cell r="I79" t="str">
            <v>Yes</v>
          </cell>
          <cell r="J79">
            <v>44767</v>
          </cell>
          <cell r="K79" t="e">
            <v>#N/A</v>
          </cell>
          <cell r="M79" t="str">
            <v>No</v>
          </cell>
          <cell r="N79" t="str">
            <v>No</v>
          </cell>
          <cell r="O79" t="str">
            <v>Yes</v>
          </cell>
          <cell r="P79" t="str">
            <v>No</v>
          </cell>
          <cell r="Q79" t="str">
            <v>No</v>
          </cell>
          <cell r="R79" t="str">
            <v>No</v>
          </cell>
          <cell r="S79" t="str">
            <v>No</v>
          </cell>
          <cell r="T79" t="str">
            <v>No</v>
          </cell>
          <cell r="U79" t="str">
            <v>No</v>
          </cell>
          <cell r="V79" t="str">
            <v>No</v>
          </cell>
          <cell r="W79" t="str">
            <v>No</v>
          </cell>
          <cell r="X79" t="str">
            <v>No</v>
          </cell>
          <cell r="Y79" t="str">
            <v>No</v>
          </cell>
          <cell r="Z79" t="str">
            <v>No</v>
          </cell>
          <cell r="AA79" t="str">
            <v>Yes</v>
          </cell>
          <cell r="AB79" t="str">
            <v>Yes</v>
          </cell>
          <cell r="AC79" t="str">
            <v>No</v>
          </cell>
          <cell r="AD79" t="str">
            <v>No</v>
          </cell>
          <cell r="AE79" t="str">
            <v>No</v>
          </cell>
          <cell r="AF79" t="str">
            <v>No</v>
          </cell>
          <cell r="AG79" t="str">
            <v>No</v>
          </cell>
          <cell r="AH79" t="str">
            <v>No</v>
          </cell>
          <cell r="AI79" t="str">
            <v>Yes</v>
          </cell>
          <cell r="AJ79" t="str">
            <v>No</v>
          </cell>
          <cell r="AK79" t="str">
            <v>No</v>
          </cell>
          <cell r="AL79" t="str">
            <v>No</v>
          </cell>
          <cell r="AM79" t="str">
            <v>No</v>
          </cell>
          <cell r="AN79" t="str">
            <v>No</v>
          </cell>
          <cell r="AO79" t="str">
            <v>No</v>
          </cell>
          <cell r="AP79" t="str">
            <v>No</v>
          </cell>
          <cell r="AQ79" t="str">
            <v>Yes</v>
          </cell>
          <cell r="AR79" t="str">
            <v>No</v>
          </cell>
          <cell r="AS79" t="str">
            <v>No</v>
          </cell>
          <cell r="AT79" t="str">
            <v>No</v>
          </cell>
          <cell r="AU79" t="str">
            <v>No</v>
          </cell>
          <cell r="AV79" t="str">
            <v>No</v>
          </cell>
          <cell r="AW79" t="str">
            <v>No</v>
          </cell>
          <cell r="AX79" t="str">
            <v>No</v>
          </cell>
          <cell r="AY79" t="str">
            <v>No</v>
          </cell>
          <cell r="AZ79" t="str">
            <v>No</v>
          </cell>
          <cell r="BA79" t="str">
            <v>No</v>
          </cell>
          <cell r="BB79" t="str">
            <v>No</v>
          </cell>
          <cell r="BC79" t="str">
            <v>No</v>
          </cell>
          <cell r="BD79" t="str">
            <v>Yes</v>
          </cell>
          <cell r="BE79" t="str">
            <v>No</v>
          </cell>
          <cell r="BF79" t="str">
            <v>No</v>
          </cell>
          <cell r="BG79" t="str">
            <v>No</v>
          </cell>
          <cell r="BH79" t="str">
            <v>No</v>
          </cell>
          <cell r="BI79" t="str">
            <v>No</v>
          </cell>
          <cell r="BJ79" t="str">
            <v>No</v>
          </cell>
          <cell r="BK79" t="str">
            <v>No</v>
          </cell>
          <cell r="BL79" t="str">
            <v>No</v>
          </cell>
          <cell r="BM79" t="e">
            <v>#N/A</v>
          </cell>
        </row>
        <row r="80">
          <cell r="A80">
            <v>813772</v>
          </cell>
          <cell r="C80" t="str">
            <v>PE, Business, Psychology/Sociology, HSC</v>
          </cell>
          <cell r="E80" t="str">
            <v>Athena Keene</v>
          </cell>
          <cell r="F80" t="str">
            <v>athenakeene@hotmail.com</v>
          </cell>
          <cell r="G80">
            <v>813772</v>
          </cell>
          <cell r="H80" t="e">
            <v>#N/A</v>
          </cell>
          <cell r="I80" t="str">
            <v>Yes</v>
          </cell>
          <cell r="J80">
            <v>44767</v>
          </cell>
          <cell r="K80" t="e">
            <v>#N/A</v>
          </cell>
          <cell r="M80" t="str">
            <v>Yes</v>
          </cell>
          <cell r="N80" t="str">
            <v>Yes</v>
          </cell>
          <cell r="O80" t="str">
            <v>Yes</v>
          </cell>
          <cell r="P80" t="str">
            <v>Yes</v>
          </cell>
          <cell r="Q80" t="str">
            <v>Yes</v>
          </cell>
          <cell r="R80" t="str">
            <v>Yes</v>
          </cell>
          <cell r="S80" t="str">
            <v>No</v>
          </cell>
          <cell r="T80" t="str">
            <v>No</v>
          </cell>
          <cell r="U80" t="str">
            <v>Yes</v>
          </cell>
          <cell r="V80" t="str">
            <v>Yes</v>
          </cell>
          <cell r="W80" t="str">
            <v>Yes</v>
          </cell>
          <cell r="X80" t="str">
            <v>No</v>
          </cell>
          <cell r="Y80" t="str">
            <v>No</v>
          </cell>
          <cell r="Z80" t="str">
            <v>Yes</v>
          </cell>
          <cell r="AA80" t="str">
            <v>No</v>
          </cell>
          <cell r="AB80" t="str">
            <v>No</v>
          </cell>
          <cell r="AC80" t="str">
            <v>No</v>
          </cell>
          <cell r="AD80" t="str">
            <v>No</v>
          </cell>
          <cell r="AE80" t="str">
            <v>No</v>
          </cell>
          <cell r="AF80" t="str">
            <v>No</v>
          </cell>
          <cell r="AG80" t="str">
            <v>Yes</v>
          </cell>
          <cell r="AH80" t="str">
            <v>No</v>
          </cell>
          <cell r="AI80" t="str">
            <v>Yes</v>
          </cell>
          <cell r="AJ80" t="str">
            <v>Yes</v>
          </cell>
          <cell r="AK80" t="str">
            <v>No</v>
          </cell>
          <cell r="AL80" t="str">
            <v>No</v>
          </cell>
          <cell r="AM80" t="str">
            <v>No</v>
          </cell>
          <cell r="AN80" t="str">
            <v>Yes</v>
          </cell>
          <cell r="AO80" t="str">
            <v>Yes</v>
          </cell>
          <cell r="AP80" t="str">
            <v>Yes</v>
          </cell>
          <cell r="AQ80" t="str">
            <v>Yes</v>
          </cell>
          <cell r="AR80" t="str">
            <v>No</v>
          </cell>
          <cell r="AS80" t="str">
            <v>No</v>
          </cell>
          <cell r="AT80" t="str">
            <v>No</v>
          </cell>
          <cell r="AU80" t="str">
            <v>Yes</v>
          </cell>
          <cell r="AV80" t="str">
            <v>No</v>
          </cell>
          <cell r="AW80" t="str">
            <v>Yes</v>
          </cell>
          <cell r="AX80" t="str">
            <v>Yes</v>
          </cell>
          <cell r="AY80" t="str">
            <v>No</v>
          </cell>
          <cell r="AZ80" t="str">
            <v>No</v>
          </cell>
          <cell r="BA80" t="str">
            <v>No</v>
          </cell>
          <cell r="BB80" t="str">
            <v>Yes</v>
          </cell>
          <cell r="BC80" t="str">
            <v>Yes</v>
          </cell>
          <cell r="BD80" t="str">
            <v>Yes</v>
          </cell>
          <cell r="BE80" t="str">
            <v>Yes</v>
          </cell>
          <cell r="BM80" t="e">
            <v>#N/A</v>
          </cell>
        </row>
        <row r="81">
          <cell r="A81">
            <v>68369</v>
          </cell>
          <cell r="B81" t="str">
            <v>Arts</v>
          </cell>
          <cell r="C81" t="str">
            <v>English</v>
          </cell>
          <cell r="E81" t="str">
            <v>Donna  Young</v>
          </cell>
          <cell r="F81" t="str">
            <v>dhubbard-young@ccc.tela.org.uk</v>
          </cell>
          <cell r="G81">
            <v>68369</v>
          </cell>
          <cell r="H81" t="e">
            <v>#N/A</v>
          </cell>
          <cell r="I81" t="str">
            <v>Yes</v>
          </cell>
          <cell r="J81">
            <v>44775</v>
          </cell>
          <cell r="K81" t="e">
            <v>#N/A</v>
          </cell>
          <cell r="M81" t="str">
            <v>Yes</v>
          </cell>
          <cell r="N81" t="str">
            <v>Yes</v>
          </cell>
          <cell r="O81" t="str">
            <v>Yes</v>
          </cell>
          <cell r="P81" t="str">
            <v>Yes</v>
          </cell>
          <cell r="Q81" t="str">
            <v>Yes</v>
          </cell>
          <cell r="R81" t="str">
            <v>No</v>
          </cell>
          <cell r="S81" t="str">
            <v>No</v>
          </cell>
          <cell r="T81" t="str">
            <v>No</v>
          </cell>
          <cell r="U81" t="str">
            <v>No</v>
          </cell>
          <cell r="V81" t="str">
            <v>No</v>
          </cell>
          <cell r="W81" t="str">
            <v>No</v>
          </cell>
          <cell r="X81" t="str">
            <v>No</v>
          </cell>
          <cell r="Y81" t="str">
            <v>No</v>
          </cell>
          <cell r="Z81" t="str">
            <v>No</v>
          </cell>
          <cell r="AA81" t="str">
            <v>No</v>
          </cell>
          <cell r="AB81" t="str">
            <v>No</v>
          </cell>
          <cell r="AC81" t="str">
            <v>No</v>
          </cell>
          <cell r="AD81" t="str">
            <v>No</v>
          </cell>
          <cell r="AE81" t="str">
            <v>No</v>
          </cell>
          <cell r="AF81" t="str">
            <v>No</v>
          </cell>
          <cell r="AG81" t="str">
            <v>No</v>
          </cell>
          <cell r="AH81" t="str">
            <v>No</v>
          </cell>
          <cell r="AI81" t="str">
            <v>No</v>
          </cell>
          <cell r="AJ81" t="str">
            <v>No</v>
          </cell>
          <cell r="AK81" t="str">
            <v>No</v>
          </cell>
          <cell r="AL81" t="str">
            <v>No</v>
          </cell>
          <cell r="AM81" t="str">
            <v>No</v>
          </cell>
          <cell r="AN81" t="str">
            <v>No</v>
          </cell>
          <cell r="AO81" t="str">
            <v>No</v>
          </cell>
          <cell r="AP81" t="str">
            <v>No</v>
          </cell>
          <cell r="AQ81" t="str">
            <v>No</v>
          </cell>
          <cell r="AR81" t="str">
            <v>No</v>
          </cell>
          <cell r="AS81" t="str">
            <v>No</v>
          </cell>
          <cell r="AT81" t="str">
            <v>No</v>
          </cell>
          <cell r="AU81" t="str">
            <v>No</v>
          </cell>
          <cell r="AV81" t="str">
            <v>No</v>
          </cell>
          <cell r="AW81" t="str">
            <v>No</v>
          </cell>
          <cell r="AX81" t="str">
            <v>No</v>
          </cell>
          <cell r="AY81" t="str">
            <v>No</v>
          </cell>
          <cell r="AZ81" t="str">
            <v>No</v>
          </cell>
          <cell r="BA81" t="str">
            <v>No</v>
          </cell>
          <cell r="BB81" t="str">
            <v>No</v>
          </cell>
          <cell r="BC81" t="str">
            <v>No</v>
          </cell>
          <cell r="BD81" t="str">
            <v>No</v>
          </cell>
          <cell r="BE81" t="str">
            <v>No</v>
          </cell>
          <cell r="BF81" t="str">
            <v>AM PM</v>
          </cell>
          <cell r="BG81" t="str">
            <v>AM PM</v>
          </cell>
          <cell r="BH81" t="str">
            <v>AM PM</v>
          </cell>
          <cell r="BI81" t="str">
            <v>AM PM</v>
          </cell>
          <cell r="BJ81" t="str">
            <v>AM PM</v>
          </cell>
          <cell r="BK81" t="str">
            <v>AM PM</v>
          </cell>
          <cell r="BL81" t="str">
            <v>AM PM</v>
          </cell>
          <cell r="BM81" t="e">
            <v>#N/A</v>
          </cell>
        </row>
        <row r="82">
          <cell r="A82">
            <v>207829</v>
          </cell>
          <cell r="C82" t="str">
            <v>ICT</v>
          </cell>
          <cell r="E82" t="str">
            <v>George Rouse</v>
          </cell>
          <cell r="F82" t="str">
            <v>grouse174@gmail.com</v>
          </cell>
          <cell r="G82">
            <v>207829</v>
          </cell>
          <cell r="H82" t="e">
            <v>#N/A</v>
          </cell>
          <cell r="I82" t="str">
            <v>Yes</v>
          </cell>
          <cell r="J82">
            <v>44767</v>
          </cell>
          <cell r="K82" t="e">
            <v>#N/A</v>
          </cell>
          <cell r="M82" t="str">
            <v>Yes</v>
          </cell>
          <cell r="N82" t="str">
            <v>No</v>
          </cell>
          <cell r="O82" t="str">
            <v>No</v>
          </cell>
          <cell r="P82" t="str">
            <v>Yes</v>
          </cell>
          <cell r="Q82" t="str">
            <v>Yes</v>
          </cell>
          <cell r="R82" t="str">
            <v>Yes</v>
          </cell>
          <cell r="S82" t="str">
            <v>Yes</v>
          </cell>
          <cell r="T82" t="str">
            <v>No</v>
          </cell>
          <cell r="U82" t="str">
            <v>No</v>
          </cell>
          <cell r="V82" t="str">
            <v>No</v>
          </cell>
          <cell r="W82" t="str">
            <v>No</v>
          </cell>
          <cell r="X82" t="str">
            <v>Yes</v>
          </cell>
          <cell r="Y82" t="str">
            <v>Yes</v>
          </cell>
          <cell r="Z82" t="str">
            <v>Yes</v>
          </cell>
          <cell r="AA82" t="str">
            <v>Yes</v>
          </cell>
          <cell r="AB82" t="str">
            <v>Yes</v>
          </cell>
          <cell r="AC82" t="str">
            <v>Yes</v>
          </cell>
          <cell r="AD82" t="str">
            <v>Yes</v>
          </cell>
          <cell r="AE82" t="str">
            <v>Yes</v>
          </cell>
          <cell r="AF82" t="str">
            <v>Yes</v>
          </cell>
          <cell r="AG82" t="str">
            <v>Yes</v>
          </cell>
          <cell r="AH82" t="str">
            <v>Yes</v>
          </cell>
          <cell r="AI82" t="str">
            <v>Yes</v>
          </cell>
          <cell r="AJ82" t="str">
            <v>Yes</v>
          </cell>
          <cell r="AK82" t="str">
            <v>Yes</v>
          </cell>
          <cell r="AL82" t="str">
            <v>Yes</v>
          </cell>
          <cell r="AM82" t="str">
            <v>Yes</v>
          </cell>
          <cell r="AN82" t="str">
            <v>Yes</v>
          </cell>
          <cell r="AO82" t="str">
            <v>Yes</v>
          </cell>
          <cell r="AP82" t="str">
            <v>Yes</v>
          </cell>
          <cell r="AQ82" t="str">
            <v>Yes</v>
          </cell>
          <cell r="AR82" t="str">
            <v>Yes</v>
          </cell>
          <cell r="AS82" t="str">
            <v>Yes</v>
          </cell>
          <cell r="AT82" t="str">
            <v>Yes</v>
          </cell>
          <cell r="AU82" t="str">
            <v>Yes</v>
          </cell>
          <cell r="AV82" t="str">
            <v>Yes</v>
          </cell>
          <cell r="AW82" t="str">
            <v>Yes</v>
          </cell>
          <cell r="AX82" t="str">
            <v>Yes</v>
          </cell>
          <cell r="AY82" t="str">
            <v>Yes</v>
          </cell>
          <cell r="AZ82" t="str">
            <v>Yes</v>
          </cell>
          <cell r="BA82" t="str">
            <v>Yes</v>
          </cell>
          <cell r="BB82" t="str">
            <v>Yes</v>
          </cell>
          <cell r="BC82" t="str">
            <v>Yes</v>
          </cell>
          <cell r="BD82" t="str">
            <v>Yes</v>
          </cell>
          <cell r="BE82" t="str">
            <v>Yes</v>
          </cell>
          <cell r="BF82" t="str">
            <v>Yes</v>
          </cell>
          <cell r="BG82" t="str">
            <v>Yes</v>
          </cell>
          <cell r="BH82" t="str">
            <v>Yes</v>
          </cell>
          <cell r="BI82" t="str">
            <v>Yes</v>
          </cell>
          <cell r="BJ82" t="str">
            <v>Yes</v>
          </cell>
          <cell r="BK82" t="str">
            <v>Yes</v>
          </cell>
          <cell r="BL82" t="str">
            <v>Yes</v>
          </cell>
          <cell r="BM82" t="e">
            <v>#N/A</v>
          </cell>
        </row>
        <row r="83">
          <cell r="A83">
            <v>809423</v>
          </cell>
          <cell r="C83" t="str">
            <v>ICT</v>
          </cell>
          <cell r="E83" t="str">
            <v>David Urwin</v>
          </cell>
          <cell r="F83" t="str">
            <v>davidurwin@live.com</v>
          </cell>
          <cell r="G83">
            <v>809423</v>
          </cell>
          <cell r="H83" t="e">
            <v>#N/A</v>
          </cell>
          <cell r="I83" t="str">
            <v>Yes</v>
          </cell>
          <cell r="J83">
            <v>44777</v>
          </cell>
          <cell r="K83" t="e">
            <v>#N/A</v>
          </cell>
          <cell r="M83" t="str">
            <v>Yes</v>
          </cell>
          <cell r="N83" t="str">
            <v>Yes</v>
          </cell>
          <cell r="O83" t="str">
            <v>Yes</v>
          </cell>
          <cell r="P83" t="str">
            <v>Yes</v>
          </cell>
          <cell r="Q83" t="str">
            <v>Yes</v>
          </cell>
          <cell r="R83" t="str">
            <v>Yes</v>
          </cell>
          <cell r="S83" t="str">
            <v>Yes</v>
          </cell>
          <cell r="T83" t="str">
            <v>No</v>
          </cell>
          <cell r="U83" t="str">
            <v>No</v>
          </cell>
          <cell r="V83" t="str">
            <v>No</v>
          </cell>
          <cell r="W83" t="str">
            <v>No</v>
          </cell>
          <cell r="X83" t="str">
            <v>No</v>
          </cell>
          <cell r="Y83" t="str">
            <v>No</v>
          </cell>
          <cell r="Z83" t="str">
            <v>Yes</v>
          </cell>
          <cell r="AA83" t="str">
            <v>Yes</v>
          </cell>
          <cell r="AB83" t="str">
            <v>Yes</v>
          </cell>
          <cell r="AC83" t="str">
            <v>Yes</v>
          </cell>
          <cell r="AD83" t="str">
            <v>No</v>
          </cell>
          <cell r="AE83" t="str">
            <v>No</v>
          </cell>
          <cell r="AF83" t="str">
            <v>No</v>
          </cell>
          <cell r="AG83" t="str">
            <v>No</v>
          </cell>
          <cell r="AH83" t="str">
            <v>No</v>
          </cell>
          <cell r="AI83" t="str">
            <v>Yes</v>
          </cell>
          <cell r="AJ83" t="str">
            <v>Yes</v>
          </cell>
          <cell r="AK83" t="str">
            <v>No</v>
          </cell>
          <cell r="AL83" t="str">
            <v>No</v>
          </cell>
          <cell r="AM83" t="str">
            <v>No</v>
          </cell>
          <cell r="AN83" t="str">
            <v>No</v>
          </cell>
          <cell r="AO83" t="str">
            <v>No</v>
          </cell>
          <cell r="AP83" t="str">
            <v>Yes</v>
          </cell>
          <cell r="AQ83" t="str">
            <v>Yes</v>
          </cell>
          <cell r="AR83" t="str">
            <v>No</v>
          </cell>
          <cell r="AS83" t="str">
            <v>No</v>
          </cell>
          <cell r="AT83" t="str">
            <v>No</v>
          </cell>
          <cell r="AU83" t="str">
            <v>No</v>
          </cell>
          <cell r="AV83" t="str">
            <v>No</v>
          </cell>
          <cell r="AW83" t="str">
            <v>Yes</v>
          </cell>
          <cell r="AX83" t="str">
            <v>Yes</v>
          </cell>
          <cell r="AY83" t="str">
            <v>No</v>
          </cell>
          <cell r="AZ83" t="str">
            <v>No</v>
          </cell>
          <cell r="BA83" t="str">
            <v>No</v>
          </cell>
          <cell r="BB83" t="str">
            <v>No</v>
          </cell>
          <cell r="BC83" t="str">
            <v>No</v>
          </cell>
          <cell r="BD83" t="str">
            <v>Yes</v>
          </cell>
          <cell r="BE83" t="str">
            <v>Yes</v>
          </cell>
          <cell r="BM83" t="e">
            <v>#N/A</v>
          </cell>
        </row>
        <row r="84">
          <cell r="A84">
            <v>804556</v>
          </cell>
          <cell r="B84" t="str">
            <v>ICT</v>
          </cell>
          <cell r="C84" t="str">
            <v>Law, Business</v>
          </cell>
          <cell r="E84" t="str">
            <v>Ryaan  Mohammed</v>
          </cell>
          <cell r="F84" t="str">
            <v>Ryaanmohammed@hotmail.co.uk</v>
          </cell>
          <cell r="G84">
            <v>804556</v>
          </cell>
          <cell r="H84" t="e">
            <v>#N/A</v>
          </cell>
          <cell r="I84" t="str">
            <v>Yes</v>
          </cell>
          <cell r="J84">
            <v>44781</v>
          </cell>
          <cell r="K84" t="e">
            <v>#N/A</v>
          </cell>
          <cell r="M84" t="str">
            <v>No</v>
          </cell>
          <cell r="N84" t="str">
            <v>No</v>
          </cell>
          <cell r="O84" t="str">
            <v>No</v>
          </cell>
          <cell r="P84" t="str">
            <v>Yes</v>
          </cell>
          <cell r="Q84" t="str">
            <v>Yes</v>
          </cell>
          <cell r="R84" t="str">
            <v>Yes</v>
          </cell>
          <cell r="S84" t="str">
            <v>Yes</v>
          </cell>
          <cell r="T84" t="str">
            <v>Yes</v>
          </cell>
          <cell r="U84" t="str">
            <v>No</v>
          </cell>
          <cell r="V84" t="str">
            <v>No</v>
          </cell>
          <cell r="W84" t="str">
            <v>No</v>
          </cell>
          <cell r="X84" t="str">
            <v>No</v>
          </cell>
          <cell r="Y84" t="str">
            <v>No</v>
          </cell>
          <cell r="Z84" t="str">
            <v>No</v>
          </cell>
          <cell r="AA84" t="str">
            <v>No</v>
          </cell>
          <cell r="AB84" t="str">
            <v>No</v>
          </cell>
          <cell r="AC84" t="str">
            <v>No</v>
          </cell>
          <cell r="AD84" t="str">
            <v>No</v>
          </cell>
          <cell r="AE84" t="str">
            <v>No</v>
          </cell>
          <cell r="AF84" t="str">
            <v>No</v>
          </cell>
          <cell r="AG84" t="str">
            <v>No</v>
          </cell>
          <cell r="AH84" t="str">
            <v>No</v>
          </cell>
          <cell r="AI84" t="str">
            <v>No</v>
          </cell>
          <cell r="AJ84" t="str">
            <v>No</v>
          </cell>
          <cell r="AK84" t="str">
            <v>No</v>
          </cell>
          <cell r="AL84" t="str">
            <v>No</v>
          </cell>
          <cell r="AM84" t="str">
            <v>No</v>
          </cell>
          <cell r="AN84" t="str">
            <v>No</v>
          </cell>
          <cell r="AO84" t="str">
            <v>No</v>
          </cell>
          <cell r="AP84" t="str">
            <v>No</v>
          </cell>
          <cell r="AQ84" t="str">
            <v>No</v>
          </cell>
          <cell r="AR84" t="str">
            <v>No</v>
          </cell>
          <cell r="AS84" t="str">
            <v>No</v>
          </cell>
          <cell r="AT84" t="str">
            <v>No</v>
          </cell>
          <cell r="AU84" t="str">
            <v>No</v>
          </cell>
          <cell r="AV84" t="str">
            <v>No</v>
          </cell>
          <cell r="AW84" t="str">
            <v>No</v>
          </cell>
          <cell r="AX84" t="str">
            <v>No</v>
          </cell>
          <cell r="AY84" t="str">
            <v>No</v>
          </cell>
          <cell r="AZ84" t="str">
            <v>No</v>
          </cell>
          <cell r="BA84" t="str">
            <v>No</v>
          </cell>
          <cell r="BB84" t="str">
            <v>No</v>
          </cell>
          <cell r="BC84" t="str">
            <v>No</v>
          </cell>
          <cell r="BD84" t="str">
            <v>No</v>
          </cell>
          <cell r="BE84" t="str">
            <v>No</v>
          </cell>
          <cell r="BM84" t="e">
            <v>#N/A</v>
          </cell>
        </row>
        <row r="85">
          <cell r="A85">
            <v>29018</v>
          </cell>
          <cell r="C85" t="str">
            <v>Maths (Further), History</v>
          </cell>
          <cell r="E85" t="str">
            <v>Katherine Kwok</v>
          </cell>
          <cell r="F85" t="str">
            <v>kwok_katherine@hotmail.com</v>
          </cell>
          <cell r="G85">
            <v>29018</v>
          </cell>
          <cell r="H85" t="e">
            <v>#N/A</v>
          </cell>
          <cell r="I85" t="str">
            <v>Yes</v>
          </cell>
          <cell r="J85">
            <v>44777</v>
          </cell>
          <cell r="K85" t="e">
            <v>#N/A</v>
          </cell>
          <cell r="M85" t="str">
            <v>No</v>
          </cell>
          <cell r="N85" t="str">
            <v>No</v>
          </cell>
          <cell r="O85" t="str">
            <v>Yes</v>
          </cell>
          <cell r="P85" t="str">
            <v>Yes</v>
          </cell>
          <cell r="Q85" t="str">
            <v>Yes</v>
          </cell>
          <cell r="R85" t="str">
            <v>Yes</v>
          </cell>
          <cell r="S85" t="str">
            <v>Yes</v>
          </cell>
          <cell r="T85" t="str">
            <v>No</v>
          </cell>
          <cell r="U85" t="str">
            <v>Yes</v>
          </cell>
          <cell r="V85" t="str">
            <v>Yes</v>
          </cell>
          <cell r="W85" t="str">
            <v>No</v>
          </cell>
          <cell r="X85" t="str">
            <v>No</v>
          </cell>
          <cell r="Y85" t="str">
            <v>No</v>
          </cell>
          <cell r="Z85" t="str">
            <v>No</v>
          </cell>
          <cell r="AA85" t="str">
            <v>No</v>
          </cell>
          <cell r="AB85" t="str">
            <v>Yes</v>
          </cell>
          <cell r="AC85" t="str">
            <v>No</v>
          </cell>
          <cell r="AD85" t="str">
            <v>No</v>
          </cell>
          <cell r="AE85" t="str">
            <v>Yes</v>
          </cell>
          <cell r="AF85" t="str">
            <v>Yes</v>
          </cell>
          <cell r="AG85" t="str">
            <v>Yes</v>
          </cell>
          <cell r="AH85" t="str">
            <v>Yes</v>
          </cell>
          <cell r="AI85" t="str">
            <v>No</v>
          </cell>
          <cell r="AJ85" t="str">
            <v>Yes</v>
          </cell>
          <cell r="AK85" t="str">
            <v>Yes</v>
          </cell>
          <cell r="AL85" t="str">
            <v>Yes</v>
          </cell>
          <cell r="AM85" t="str">
            <v>Yes</v>
          </cell>
          <cell r="AN85" t="str">
            <v>Yes</v>
          </cell>
          <cell r="AO85" t="str">
            <v>Yes</v>
          </cell>
          <cell r="AP85" t="str">
            <v>No</v>
          </cell>
          <cell r="AQ85" t="str">
            <v>Yes</v>
          </cell>
          <cell r="AR85" t="str">
            <v>Yes</v>
          </cell>
          <cell r="AS85" t="str">
            <v>Yes</v>
          </cell>
          <cell r="AT85" t="str">
            <v>Yes</v>
          </cell>
          <cell r="AU85" t="str">
            <v>Yes</v>
          </cell>
          <cell r="AV85" t="str">
            <v>No</v>
          </cell>
          <cell r="AW85" t="str">
            <v>No</v>
          </cell>
          <cell r="AX85" t="str">
            <v>Yes</v>
          </cell>
          <cell r="AY85" t="str">
            <v>Yes</v>
          </cell>
          <cell r="AZ85" t="str">
            <v>Yes</v>
          </cell>
          <cell r="BA85" t="str">
            <v>Yes</v>
          </cell>
          <cell r="BB85" t="str">
            <v>Yes</v>
          </cell>
          <cell r="BC85" t="str">
            <v>Yes</v>
          </cell>
          <cell r="BD85" t="str">
            <v>Yes</v>
          </cell>
          <cell r="BE85" t="str">
            <v>Yes</v>
          </cell>
          <cell r="BM85" t="e">
            <v>#N/A</v>
          </cell>
        </row>
        <row r="86">
          <cell r="A86">
            <v>818416</v>
          </cell>
          <cell r="C86" t="str">
            <v>HSC</v>
          </cell>
          <cell r="E86" t="str">
            <v>Ann-Marie Smethurst</v>
          </cell>
          <cell r="F86" t="str">
            <v>Ast@osfc.ac.uk</v>
          </cell>
          <cell r="G86">
            <v>818416</v>
          </cell>
          <cell r="H86" t="e">
            <v>#N/A</v>
          </cell>
          <cell r="I86" t="str">
            <v>Yes</v>
          </cell>
          <cell r="J86">
            <v>44783</v>
          </cell>
          <cell r="K86" t="e">
            <v>#N/A</v>
          </cell>
          <cell r="M86" t="str">
            <v>Yes</v>
          </cell>
          <cell r="N86" t="str">
            <v>Yes</v>
          </cell>
          <cell r="O86" t="str">
            <v>Yes</v>
          </cell>
          <cell r="P86" t="str">
            <v>No</v>
          </cell>
          <cell r="Q86" t="str">
            <v>No</v>
          </cell>
          <cell r="R86" t="str">
            <v>No</v>
          </cell>
          <cell r="S86" t="str">
            <v>No</v>
          </cell>
          <cell r="T86" t="str">
            <v>No</v>
          </cell>
          <cell r="U86" t="str">
            <v>Yes</v>
          </cell>
          <cell r="V86" t="str">
            <v>Yes</v>
          </cell>
          <cell r="W86" t="str">
            <v>No</v>
          </cell>
          <cell r="X86" t="str">
            <v>No</v>
          </cell>
          <cell r="Y86" t="str">
            <v>No</v>
          </cell>
          <cell r="Z86" t="str">
            <v>No</v>
          </cell>
          <cell r="AA86" t="str">
            <v>Yes</v>
          </cell>
          <cell r="AB86" t="str">
            <v>Yes</v>
          </cell>
          <cell r="AC86" t="str">
            <v>No</v>
          </cell>
          <cell r="AD86" t="str">
            <v>No</v>
          </cell>
          <cell r="AE86" t="str">
            <v>No</v>
          </cell>
          <cell r="AF86" t="str">
            <v>No</v>
          </cell>
          <cell r="AG86" t="str">
            <v>No</v>
          </cell>
          <cell r="AH86" t="str">
            <v>No</v>
          </cell>
          <cell r="AI86" t="str">
            <v>Yes</v>
          </cell>
          <cell r="AJ86" t="str">
            <v>No</v>
          </cell>
          <cell r="AK86" t="str">
            <v>No</v>
          </cell>
          <cell r="AL86" t="str">
            <v>No</v>
          </cell>
          <cell r="AM86" t="str">
            <v>No</v>
          </cell>
          <cell r="AN86" t="str">
            <v>No</v>
          </cell>
          <cell r="AO86" t="str">
            <v>No</v>
          </cell>
          <cell r="AP86" t="str">
            <v>No</v>
          </cell>
          <cell r="AQ86" t="str">
            <v>Yes</v>
          </cell>
          <cell r="AR86" t="str">
            <v>Yes</v>
          </cell>
          <cell r="AS86" t="str">
            <v>No</v>
          </cell>
          <cell r="AT86" t="str">
            <v>No</v>
          </cell>
          <cell r="AU86" t="str">
            <v>No</v>
          </cell>
          <cell r="AV86" t="str">
            <v>No</v>
          </cell>
          <cell r="AW86" t="str">
            <v>No</v>
          </cell>
          <cell r="AX86" t="str">
            <v>No</v>
          </cell>
          <cell r="AY86" t="str">
            <v>No</v>
          </cell>
          <cell r="AZ86" t="str">
            <v>No</v>
          </cell>
          <cell r="BA86" t="str">
            <v>No</v>
          </cell>
          <cell r="BB86" t="str">
            <v>No</v>
          </cell>
          <cell r="BC86" t="str">
            <v>Yes</v>
          </cell>
          <cell r="BD86" t="str">
            <v>Yes</v>
          </cell>
          <cell r="BE86" t="str">
            <v>Yes</v>
          </cell>
          <cell r="BM86" t="e">
            <v>#N/A</v>
          </cell>
        </row>
        <row r="87">
          <cell r="A87">
            <v>811411</v>
          </cell>
          <cell r="C87" t="str">
            <v>English, ICT, Arts</v>
          </cell>
          <cell r="E87" t="str">
            <v>Becky Williams</v>
          </cell>
          <cell r="F87" t="str">
            <v>becky.lauren@hotmail.co.uk</v>
          </cell>
          <cell r="G87">
            <v>811411</v>
          </cell>
          <cell r="H87" t="e">
            <v>#N/A</v>
          </cell>
          <cell r="I87" t="str">
            <v>Yes</v>
          </cell>
          <cell r="J87">
            <v>0</v>
          </cell>
          <cell r="K87" t="e">
            <v>#N/A</v>
          </cell>
          <cell r="M87" t="str">
            <v>Yes</v>
          </cell>
          <cell r="N87" t="str">
            <v>Yes</v>
          </cell>
          <cell r="O87" t="str">
            <v>Yes</v>
          </cell>
          <cell r="P87" t="str">
            <v>Yes</v>
          </cell>
          <cell r="Q87" t="str">
            <v>Yes</v>
          </cell>
          <cell r="R87" t="str">
            <v>Yes</v>
          </cell>
          <cell r="S87" t="str">
            <v>Yes</v>
          </cell>
          <cell r="T87" t="str">
            <v>Yes</v>
          </cell>
          <cell r="U87" t="str">
            <v>Yes</v>
          </cell>
          <cell r="V87" t="str">
            <v>Yes</v>
          </cell>
          <cell r="W87" t="str">
            <v>Yes</v>
          </cell>
          <cell r="X87" t="str">
            <v>Yes</v>
          </cell>
          <cell r="Y87" t="str">
            <v>Yes</v>
          </cell>
          <cell r="Z87" t="str">
            <v>No</v>
          </cell>
          <cell r="AA87" t="str">
            <v>No</v>
          </cell>
          <cell r="AB87" t="str">
            <v>Yes</v>
          </cell>
          <cell r="AC87" t="str">
            <v>Yes</v>
          </cell>
          <cell r="AD87" t="str">
            <v>No</v>
          </cell>
          <cell r="AE87" t="str">
            <v>No</v>
          </cell>
          <cell r="AF87" t="str">
            <v>No</v>
          </cell>
          <cell r="AG87" t="str">
            <v>No</v>
          </cell>
          <cell r="AH87" t="str">
            <v>No</v>
          </cell>
          <cell r="AI87" t="str">
            <v>Yes</v>
          </cell>
          <cell r="AJ87" t="str">
            <v>Yes</v>
          </cell>
          <cell r="AK87" t="str">
            <v>No</v>
          </cell>
          <cell r="AL87" t="str">
            <v>No</v>
          </cell>
          <cell r="AM87" t="str">
            <v>No</v>
          </cell>
          <cell r="AN87" t="str">
            <v>No</v>
          </cell>
          <cell r="AO87" t="str">
            <v>No</v>
          </cell>
          <cell r="AP87" t="str">
            <v>Yes</v>
          </cell>
          <cell r="AQ87" t="str">
            <v>Yes</v>
          </cell>
          <cell r="AR87" t="str">
            <v>No</v>
          </cell>
          <cell r="AS87" t="str">
            <v>No</v>
          </cell>
          <cell r="AT87" t="str">
            <v>No</v>
          </cell>
          <cell r="AU87" t="str">
            <v>No</v>
          </cell>
          <cell r="AV87" t="str">
            <v>No</v>
          </cell>
          <cell r="AW87" t="str">
            <v>Yes</v>
          </cell>
          <cell r="AX87" t="str">
            <v>Yes</v>
          </cell>
          <cell r="AY87" t="str">
            <v>No</v>
          </cell>
          <cell r="AZ87" t="str">
            <v>No</v>
          </cell>
          <cell r="BA87" t="str">
            <v>No</v>
          </cell>
          <cell r="BB87" t="str">
            <v>No</v>
          </cell>
          <cell r="BC87" t="str">
            <v>No</v>
          </cell>
          <cell r="BD87" t="str">
            <v>Yes</v>
          </cell>
          <cell r="BE87" t="str">
            <v>Yes</v>
          </cell>
          <cell r="BM87" t="e">
            <v>#N/A</v>
          </cell>
        </row>
        <row r="88">
          <cell r="A88">
            <v>819926</v>
          </cell>
          <cell r="C88" t="str">
            <v>ICT</v>
          </cell>
          <cell r="E88" t="str">
            <v>Sophie  Edike</v>
          </cell>
          <cell r="F88" t="str">
            <v>Ndi_os@yahoo.co.uk</v>
          </cell>
          <cell r="G88">
            <v>819926</v>
          </cell>
          <cell r="H88" t="e">
            <v>#N/A</v>
          </cell>
          <cell r="I88" t="str">
            <v>Yes</v>
          </cell>
          <cell r="J88">
            <v>44778</v>
          </cell>
          <cell r="K88" t="e">
            <v>#N/A</v>
          </cell>
          <cell r="M88" t="str">
            <v>Yes</v>
          </cell>
          <cell r="N88" t="str">
            <v>Yes</v>
          </cell>
          <cell r="O88" t="str">
            <v>Yes</v>
          </cell>
          <cell r="P88" t="str">
            <v>Yes</v>
          </cell>
          <cell r="Q88" t="str">
            <v>Yes</v>
          </cell>
          <cell r="R88" t="str">
            <v>Yes</v>
          </cell>
          <cell r="S88" t="str">
            <v>No</v>
          </cell>
          <cell r="T88" t="str">
            <v>No</v>
          </cell>
          <cell r="U88" t="str">
            <v>Yes</v>
          </cell>
          <cell r="V88" t="str">
            <v>Yes</v>
          </cell>
          <cell r="W88" t="str">
            <v>Yes</v>
          </cell>
          <cell r="X88" t="str">
            <v>Yes</v>
          </cell>
          <cell r="Y88" t="str">
            <v>No</v>
          </cell>
          <cell r="Z88" t="str">
            <v>No</v>
          </cell>
          <cell r="AA88" t="str">
            <v>No</v>
          </cell>
          <cell r="AB88" t="str">
            <v>Yes</v>
          </cell>
          <cell r="AC88" t="str">
            <v>Yes</v>
          </cell>
          <cell r="AD88" t="str">
            <v>No</v>
          </cell>
          <cell r="AE88" t="str">
            <v>No</v>
          </cell>
          <cell r="AF88" t="str">
            <v>No</v>
          </cell>
          <cell r="AG88" t="str">
            <v>No</v>
          </cell>
          <cell r="AH88" t="str">
            <v>No</v>
          </cell>
          <cell r="AI88" t="str">
            <v>Yes</v>
          </cell>
          <cell r="AJ88" t="str">
            <v>Yes</v>
          </cell>
          <cell r="AK88" t="str">
            <v>No</v>
          </cell>
          <cell r="AL88" t="str">
            <v>No</v>
          </cell>
          <cell r="AM88" t="str">
            <v>No</v>
          </cell>
          <cell r="AN88" t="str">
            <v>No</v>
          </cell>
          <cell r="AO88" t="str">
            <v>No</v>
          </cell>
          <cell r="AP88" t="str">
            <v>Yes</v>
          </cell>
          <cell r="AQ88" t="str">
            <v>Yes</v>
          </cell>
          <cell r="AR88" t="str">
            <v>No</v>
          </cell>
          <cell r="AS88" t="str">
            <v>No</v>
          </cell>
          <cell r="AT88" t="str">
            <v>No</v>
          </cell>
          <cell r="AU88" t="str">
            <v>No</v>
          </cell>
          <cell r="AV88" t="str">
            <v>No</v>
          </cell>
          <cell r="AW88" t="str">
            <v>Yes</v>
          </cell>
          <cell r="AX88" t="str">
            <v>Yes</v>
          </cell>
          <cell r="AY88" t="str">
            <v>No</v>
          </cell>
          <cell r="AZ88" t="str">
            <v>No</v>
          </cell>
          <cell r="BA88" t="str">
            <v>No</v>
          </cell>
          <cell r="BB88" t="str">
            <v>No</v>
          </cell>
          <cell r="BC88" t="str">
            <v>No</v>
          </cell>
          <cell r="BD88" t="str">
            <v>Yes</v>
          </cell>
          <cell r="BE88" t="str">
            <v>Yes</v>
          </cell>
          <cell r="BM88" t="e">
            <v>#N/A</v>
          </cell>
        </row>
        <row r="89">
          <cell r="A89">
            <v>811305</v>
          </cell>
          <cell r="C89" t="str">
            <v>History, Geography, RE, Physics</v>
          </cell>
          <cell r="E89" t="str">
            <v>Michael Frost</v>
          </cell>
          <cell r="F89" t="str">
            <v>mgfrost5@aol.com</v>
          </cell>
          <cell r="G89">
            <v>811305</v>
          </cell>
          <cell r="H89" t="e">
            <v>#N/A</v>
          </cell>
          <cell r="I89" t="str">
            <v>Yes</v>
          </cell>
          <cell r="J89">
            <v>44778</v>
          </cell>
          <cell r="K89" t="e">
            <v>#N/A</v>
          </cell>
          <cell r="M89" t="str">
            <v>No</v>
          </cell>
          <cell r="N89" t="str">
            <v>No</v>
          </cell>
          <cell r="O89" t="str">
            <v>No</v>
          </cell>
          <cell r="P89" t="str">
            <v>No</v>
          </cell>
          <cell r="Q89" t="str">
            <v>No</v>
          </cell>
          <cell r="R89" t="str">
            <v>No</v>
          </cell>
          <cell r="S89" t="str">
            <v>No</v>
          </cell>
          <cell r="T89" t="str">
            <v>No</v>
          </cell>
          <cell r="U89" t="str">
            <v>No</v>
          </cell>
          <cell r="V89" t="str">
            <v>No</v>
          </cell>
          <cell r="W89" t="str">
            <v>No</v>
          </cell>
          <cell r="X89" t="str">
            <v>Yes</v>
          </cell>
          <cell r="Y89" t="str">
            <v>Yes</v>
          </cell>
          <cell r="Z89" t="str">
            <v>Yes</v>
          </cell>
          <cell r="AA89" t="str">
            <v>Yes</v>
          </cell>
          <cell r="AB89" t="str">
            <v>Yes</v>
          </cell>
          <cell r="AC89" t="str">
            <v>Yes</v>
          </cell>
          <cell r="AD89" t="str">
            <v>Yes</v>
          </cell>
          <cell r="AE89" t="str">
            <v>Yes</v>
          </cell>
          <cell r="AF89" t="str">
            <v>Yes</v>
          </cell>
          <cell r="AG89" t="str">
            <v>Yes</v>
          </cell>
          <cell r="AH89" t="str">
            <v>Yes</v>
          </cell>
          <cell r="AI89" t="str">
            <v>Yes</v>
          </cell>
          <cell r="AJ89" t="str">
            <v>Yes</v>
          </cell>
          <cell r="AK89" t="str">
            <v>Yes</v>
          </cell>
          <cell r="AL89" t="str">
            <v>Yes</v>
          </cell>
          <cell r="AM89" t="str">
            <v>Yes</v>
          </cell>
          <cell r="AN89" t="str">
            <v>Yes</v>
          </cell>
          <cell r="AO89" t="str">
            <v>Yes</v>
          </cell>
          <cell r="AP89" t="str">
            <v>No</v>
          </cell>
          <cell r="AQ89" t="str">
            <v>No</v>
          </cell>
          <cell r="AR89" t="str">
            <v>No</v>
          </cell>
          <cell r="AS89" t="str">
            <v>No</v>
          </cell>
          <cell r="AT89" t="str">
            <v>No</v>
          </cell>
          <cell r="AU89" t="str">
            <v>No</v>
          </cell>
          <cell r="AV89" t="str">
            <v>No</v>
          </cell>
          <cell r="AW89" t="str">
            <v>No</v>
          </cell>
          <cell r="AX89" t="str">
            <v>No</v>
          </cell>
          <cell r="AY89" t="str">
            <v>Yes</v>
          </cell>
          <cell r="AZ89" t="str">
            <v>Yes</v>
          </cell>
          <cell r="BA89" t="str">
            <v>Yes</v>
          </cell>
          <cell r="BB89" t="str">
            <v>Yes</v>
          </cell>
          <cell r="BC89" t="str">
            <v>Yes</v>
          </cell>
          <cell r="BD89" t="str">
            <v>Yes</v>
          </cell>
          <cell r="BE89" t="str">
            <v>Yes</v>
          </cell>
          <cell r="BM89" t="e">
            <v>#N/A</v>
          </cell>
        </row>
        <row r="90">
          <cell r="A90">
            <v>806786</v>
          </cell>
          <cell r="B90" t="str">
            <v>ICT</v>
          </cell>
          <cell r="E90" t="str">
            <v>Ameena Riaz</v>
          </cell>
          <cell r="F90" t="str">
            <v>Ameena.riaz@gmail.com</v>
          </cell>
          <cell r="G90">
            <v>806786</v>
          </cell>
          <cell r="H90" t="e">
            <v>#N/A</v>
          </cell>
          <cell r="I90" t="str">
            <v>Yes</v>
          </cell>
          <cell r="J90">
            <v>44788</v>
          </cell>
          <cell r="K90" t="e">
            <v>#N/A</v>
          </cell>
          <cell r="M90" t="str">
            <v>No</v>
          </cell>
          <cell r="N90" t="str">
            <v>No</v>
          </cell>
          <cell r="O90" t="str">
            <v>No</v>
          </cell>
          <cell r="P90" t="str">
            <v>No</v>
          </cell>
          <cell r="Q90" t="str">
            <v>No</v>
          </cell>
          <cell r="R90" t="str">
            <v>Yes</v>
          </cell>
          <cell r="S90" t="str">
            <v>Yes</v>
          </cell>
          <cell r="T90" t="str">
            <v>Yes</v>
          </cell>
          <cell r="U90" t="str">
            <v>Yes</v>
          </cell>
          <cell r="V90" t="str">
            <v>Yes</v>
          </cell>
          <cell r="W90" t="str">
            <v>Yes</v>
          </cell>
          <cell r="X90" t="str">
            <v>Yes</v>
          </cell>
          <cell r="Y90" t="str">
            <v>Yes</v>
          </cell>
          <cell r="Z90" t="str">
            <v>No</v>
          </cell>
          <cell r="AA90" t="str">
            <v>No</v>
          </cell>
          <cell r="AB90" t="str">
            <v>No</v>
          </cell>
          <cell r="AC90" t="str">
            <v>Yes</v>
          </cell>
          <cell r="AD90" t="str">
            <v>No</v>
          </cell>
          <cell r="AE90" t="str">
            <v>Yes</v>
          </cell>
          <cell r="AF90" t="str">
            <v>No</v>
          </cell>
          <cell r="AG90" t="str">
            <v>No</v>
          </cell>
          <cell r="AH90" t="str">
            <v>No</v>
          </cell>
          <cell r="AI90" t="str">
            <v>No</v>
          </cell>
          <cell r="AJ90" t="str">
            <v>Yes</v>
          </cell>
          <cell r="AK90" t="str">
            <v>No</v>
          </cell>
          <cell r="AL90" t="str">
            <v>Yes</v>
          </cell>
          <cell r="AM90" t="str">
            <v>No</v>
          </cell>
          <cell r="AN90" t="str">
            <v>No</v>
          </cell>
          <cell r="AO90" t="str">
            <v>No</v>
          </cell>
          <cell r="AP90" t="str">
            <v>No</v>
          </cell>
          <cell r="AQ90" t="str">
            <v>Yes</v>
          </cell>
          <cell r="AR90" t="str">
            <v>No</v>
          </cell>
          <cell r="AS90" t="str">
            <v>Yes</v>
          </cell>
          <cell r="AT90" t="str">
            <v>No</v>
          </cell>
          <cell r="AU90" t="str">
            <v>No</v>
          </cell>
          <cell r="AV90" t="str">
            <v>No</v>
          </cell>
          <cell r="AW90" t="str">
            <v>No</v>
          </cell>
          <cell r="AX90" t="str">
            <v>Yes</v>
          </cell>
          <cell r="AY90" t="str">
            <v>No</v>
          </cell>
          <cell r="AZ90" t="str">
            <v>Yes</v>
          </cell>
          <cell r="BA90" t="str">
            <v>No</v>
          </cell>
          <cell r="BB90" t="str">
            <v>No</v>
          </cell>
          <cell r="BC90" t="str">
            <v>No</v>
          </cell>
          <cell r="BD90" t="str">
            <v>Yes</v>
          </cell>
          <cell r="BE90" t="str">
            <v>Yes</v>
          </cell>
          <cell r="BM90" t="e">
            <v>#N/A</v>
          </cell>
        </row>
        <row r="91">
          <cell r="A91">
            <v>814549</v>
          </cell>
          <cell r="C91" t="str">
            <v>Maths</v>
          </cell>
          <cell r="E91" t="str">
            <v>Peter Jambors</v>
          </cell>
          <cell r="F91" t="str">
            <v>red.pete.jambo@gmail.com</v>
          </cell>
          <cell r="G91">
            <v>814549</v>
          </cell>
          <cell r="H91" t="e">
            <v>#N/A</v>
          </cell>
          <cell r="I91" t="str">
            <v>Yes</v>
          </cell>
          <cell r="J91">
            <v>0</v>
          </cell>
          <cell r="K91" t="e">
            <v>#N/A</v>
          </cell>
          <cell r="M91" t="str">
            <v>No</v>
          </cell>
          <cell r="N91" t="str">
            <v>No</v>
          </cell>
          <cell r="O91" t="str">
            <v>No</v>
          </cell>
          <cell r="P91" t="str">
            <v>No</v>
          </cell>
          <cell r="Q91" t="str">
            <v>No</v>
          </cell>
          <cell r="R91" t="str">
            <v>No</v>
          </cell>
          <cell r="S91" t="str">
            <v>No</v>
          </cell>
          <cell r="T91" t="str">
            <v>No</v>
          </cell>
          <cell r="U91" t="str">
            <v>No</v>
          </cell>
          <cell r="V91" t="str">
            <v>No</v>
          </cell>
          <cell r="W91" t="str">
            <v>No</v>
          </cell>
          <cell r="X91" t="str">
            <v>No</v>
          </cell>
          <cell r="Y91" t="str">
            <v>Yes</v>
          </cell>
          <cell r="Z91" t="str">
            <v>Yes</v>
          </cell>
          <cell r="AA91" t="str">
            <v>Yes</v>
          </cell>
          <cell r="AB91" t="str">
            <v>Yes</v>
          </cell>
          <cell r="AC91" t="str">
            <v>Yes</v>
          </cell>
          <cell r="AD91" t="str">
            <v>No</v>
          </cell>
          <cell r="AE91" t="str">
            <v>No</v>
          </cell>
          <cell r="AF91" t="str">
            <v>No</v>
          </cell>
          <cell r="AG91" t="str">
            <v>No</v>
          </cell>
          <cell r="AH91" t="str">
            <v>No</v>
          </cell>
          <cell r="AI91" t="str">
            <v>No</v>
          </cell>
          <cell r="AJ91" t="str">
            <v>No</v>
          </cell>
          <cell r="AK91" t="str">
            <v>No</v>
          </cell>
          <cell r="AL91" t="str">
            <v>No</v>
          </cell>
          <cell r="AM91" t="str">
            <v>No</v>
          </cell>
          <cell r="AN91" t="str">
            <v>No</v>
          </cell>
          <cell r="AO91" t="str">
            <v>No</v>
          </cell>
          <cell r="AP91" t="str">
            <v>No</v>
          </cell>
          <cell r="AQ91" t="str">
            <v>No</v>
          </cell>
          <cell r="AR91" t="str">
            <v>No</v>
          </cell>
          <cell r="AS91" t="str">
            <v>No</v>
          </cell>
          <cell r="AT91" t="str">
            <v>No</v>
          </cell>
          <cell r="AU91" t="str">
            <v>No</v>
          </cell>
          <cell r="AV91" t="str">
            <v>No</v>
          </cell>
          <cell r="AW91" t="str">
            <v>No</v>
          </cell>
          <cell r="AX91" t="str">
            <v>No</v>
          </cell>
          <cell r="AY91" t="str">
            <v>No</v>
          </cell>
          <cell r="AZ91" t="str">
            <v>No</v>
          </cell>
          <cell r="BA91" t="str">
            <v>No</v>
          </cell>
          <cell r="BB91" t="str">
            <v>No</v>
          </cell>
          <cell r="BC91" t="str">
            <v>No</v>
          </cell>
          <cell r="BD91" t="str">
            <v>No</v>
          </cell>
          <cell r="BE91" t="str">
            <v>No</v>
          </cell>
          <cell r="BM91" t="e">
            <v>#N/A</v>
          </cell>
        </row>
        <row r="92">
          <cell r="A92">
            <v>808795</v>
          </cell>
          <cell r="C92" t="str">
            <v>Geography</v>
          </cell>
          <cell r="E92" t="str">
            <v>David Duncalf</v>
          </cell>
          <cell r="F92" t="str">
            <v>daveduncalf@hotmail.co.uk</v>
          </cell>
          <cell r="G92">
            <v>808795</v>
          </cell>
          <cell r="H92" t="e">
            <v>#N/A</v>
          </cell>
          <cell r="I92" t="str">
            <v>Yes</v>
          </cell>
          <cell r="J92">
            <v>44783</v>
          </cell>
          <cell r="K92" t="e">
            <v>#N/A</v>
          </cell>
          <cell r="M92" t="str">
            <v>No</v>
          </cell>
          <cell r="N92" t="str">
            <v>No</v>
          </cell>
          <cell r="O92" t="str">
            <v>No</v>
          </cell>
          <cell r="P92" t="str">
            <v>No</v>
          </cell>
          <cell r="Q92" t="str">
            <v>No</v>
          </cell>
          <cell r="R92" t="str">
            <v>No</v>
          </cell>
          <cell r="S92" t="str">
            <v>No</v>
          </cell>
          <cell r="T92" t="str">
            <v>No</v>
          </cell>
          <cell r="U92" t="str">
            <v>No</v>
          </cell>
          <cell r="V92" t="str">
            <v>No</v>
          </cell>
          <cell r="W92" t="str">
            <v>No</v>
          </cell>
          <cell r="X92" t="str">
            <v>No</v>
          </cell>
          <cell r="Y92" t="str">
            <v>No</v>
          </cell>
          <cell r="Z92" t="str">
            <v>No</v>
          </cell>
          <cell r="AA92" t="str">
            <v>No</v>
          </cell>
          <cell r="AB92" t="str">
            <v>No</v>
          </cell>
          <cell r="AC92" t="str">
            <v>No</v>
          </cell>
          <cell r="AD92" t="str">
            <v>Yes</v>
          </cell>
          <cell r="AE92" t="str">
            <v>Yes</v>
          </cell>
          <cell r="AF92" t="str">
            <v>Yes</v>
          </cell>
          <cell r="AG92" t="str">
            <v>Yes</v>
          </cell>
          <cell r="AH92" t="str">
            <v>Yes</v>
          </cell>
          <cell r="AI92" t="str">
            <v>Yes</v>
          </cell>
          <cell r="AJ92" t="str">
            <v>Yes</v>
          </cell>
          <cell r="AK92" t="str">
            <v>Yes</v>
          </cell>
          <cell r="AL92" t="str">
            <v>Yes</v>
          </cell>
          <cell r="AM92" t="str">
            <v>Yes</v>
          </cell>
          <cell r="AN92" t="str">
            <v>Yes</v>
          </cell>
          <cell r="AO92" t="str">
            <v>Yes</v>
          </cell>
          <cell r="AP92" t="str">
            <v>Yes</v>
          </cell>
          <cell r="AQ92" t="str">
            <v>Yes</v>
          </cell>
          <cell r="AR92" t="str">
            <v>Yes</v>
          </cell>
          <cell r="AS92" t="str">
            <v>Yes</v>
          </cell>
          <cell r="AT92" t="str">
            <v>Yes</v>
          </cell>
          <cell r="AU92" t="str">
            <v>Yes</v>
          </cell>
          <cell r="AV92" t="str">
            <v>Yes</v>
          </cell>
          <cell r="AW92" t="str">
            <v>Yes</v>
          </cell>
          <cell r="AX92" t="str">
            <v>Yes</v>
          </cell>
          <cell r="AY92" t="str">
            <v>Yes</v>
          </cell>
          <cell r="AZ92" t="str">
            <v>Yes</v>
          </cell>
          <cell r="BA92" t="str">
            <v>Yes</v>
          </cell>
          <cell r="BB92" t="str">
            <v>Yes</v>
          </cell>
          <cell r="BC92" t="str">
            <v>Yes</v>
          </cell>
          <cell r="BD92" t="str">
            <v>Yes</v>
          </cell>
          <cell r="BE92" t="str">
            <v>Yes</v>
          </cell>
          <cell r="BF92" t="str">
            <v>Yes</v>
          </cell>
          <cell r="BG92" t="str">
            <v>Yes</v>
          </cell>
          <cell r="BH92" t="str">
            <v>Yes</v>
          </cell>
          <cell r="BI92" t="str">
            <v>Yes</v>
          </cell>
          <cell r="BJ92" t="str">
            <v>Yes</v>
          </cell>
          <cell r="BK92" t="str">
            <v>Yes</v>
          </cell>
          <cell r="BL92" t="str">
            <v>Yes</v>
          </cell>
          <cell r="BM92" t="e">
            <v>#N/A</v>
          </cell>
        </row>
        <row r="93">
          <cell r="A93">
            <v>55473</v>
          </cell>
          <cell r="C93" t="str">
            <v>ICT</v>
          </cell>
          <cell r="E93" t="str">
            <v xml:space="preserve">Sarah Dunne </v>
          </cell>
          <cell r="F93" t="str">
            <v>Sdunne.ocr@gmail.com</v>
          </cell>
          <cell r="G93">
            <v>55473</v>
          </cell>
          <cell r="H93" t="e">
            <v>#N/A</v>
          </cell>
          <cell r="I93" t="str">
            <v>Yes</v>
          </cell>
          <cell r="J93">
            <v>0</v>
          </cell>
          <cell r="K93" t="e">
            <v>#N/A</v>
          </cell>
          <cell r="M93" t="str">
            <v>No</v>
          </cell>
          <cell r="N93" t="str">
            <v>No</v>
          </cell>
          <cell r="O93" t="str">
            <v>No</v>
          </cell>
          <cell r="P93" t="str">
            <v>No</v>
          </cell>
          <cell r="Q93" t="str">
            <v>No</v>
          </cell>
          <cell r="R93" t="str">
            <v>No</v>
          </cell>
          <cell r="S93" t="str">
            <v>No</v>
          </cell>
          <cell r="T93" t="str">
            <v>No</v>
          </cell>
          <cell r="U93" t="str">
            <v>No</v>
          </cell>
          <cell r="V93" t="str">
            <v>No</v>
          </cell>
          <cell r="W93" t="str">
            <v>No</v>
          </cell>
          <cell r="X93" t="str">
            <v>No</v>
          </cell>
          <cell r="Y93" t="str">
            <v>No</v>
          </cell>
          <cell r="Z93" t="str">
            <v>No</v>
          </cell>
          <cell r="AA93" t="str">
            <v>No</v>
          </cell>
          <cell r="AB93" t="str">
            <v>No</v>
          </cell>
          <cell r="AC93" t="str">
            <v>No</v>
          </cell>
          <cell r="AD93" t="str">
            <v>Yes</v>
          </cell>
          <cell r="AE93" t="str">
            <v>Yes</v>
          </cell>
          <cell r="AF93" t="str">
            <v>Yes</v>
          </cell>
          <cell r="AG93" t="str">
            <v>Yes</v>
          </cell>
          <cell r="AH93" t="str">
            <v>Yes</v>
          </cell>
          <cell r="AI93" t="str">
            <v>Yes</v>
          </cell>
          <cell r="AJ93" t="str">
            <v>Yes</v>
          </cell>
          <cell r="AK93" t="str">
            <v>Yes</v>
          </cell>
          <cell r="AL93" t="str">
            <v>Yes</v>
          </cell>
          <cell r="AM93" t="str">
            <v>Yes</v>
          </cell>
          <cell r="AN93" t="str">
            <v>Yes</v>
          </cell>
          <cell r="AO93" t="str">
            <v>Yes</v>
          </cell>
          <cell r="AP93" t="str">
            <v>Yes</v>
          </cell>
          <cell r="AQ93" t="str">
            <v>Yes</v>
          </cell>
          <cell r="AR93" t="str">
            <v>Yes</v>
          </cell>
          <cell r="AS93" t="str">
            <v>Yes</v>
          </cell>
          <cell r="AT93" t="str">
            <v>Yes</v>
          </cell>
          <cell r="AU93" t="str">
            <v>Yes</v>
          </cell>
          <cell r="AV93" t="str">
            <v>Yes</v>
          </cell>
          <cell r="AW93" t="str">
            <v>Yes</v>
          </cell>
          <cell r="AX93" t="str">
            <v>Yes</v>
          </cell>
          <cell r="AY93" t="str">
            <v>Yes</v>
          </cell>
          <cell r="AZ93" t="str">
            <v>Yes</v>
          </cell>
          <cell r="BA93" t="str">
            <v>Yes</v>
          </cell>
          <cell r="BB93" t="str">
            <v>Yes</v>
          </cell>
          <cell r="BC93" t="str">
            <v>Yes</v>
          </cell>
          <cell r="BD93" t="str">
            <v>Yes</v>
          </cell>
          <cell r="BE93" t="str">
            <v>Yes</v>
          </cell>
          <cell r="BM93" t="e">
            <v>#N/A</v>
          </cell>
        </row>
        <row r="94">
          <cell r="A94">
            <v>809487</v>
          </cell>
          <cell r="C94" t="str">
            <v>ICT, Biology</v>
          </cell>
          <cell r="E94" t="str">
            <v>Stephen Hall</v>
          </cell>
          <cell r="F94" t="str">
            <v>steve@shall.co.uk</v>
          </cell>
          <cell r="G94">
            <v>809487</v>
          </cell>
          <cell r="H94" t="e">
            <v>#N/A</v>
          </cell>
          <cell r="I94" t="str">
            <v>Yes</v>
          </cell>
          <cell r="J94">
            <v>44784</v>
          </cell>
          <cell r="K94" t="e">
            <v>#N/A</v>
          </cell>
          <cell r="M94" t="str">
            <v>No</v>
          </cell>
          <cell r="N94" t="str">
            <v>No</v>
          </cell>
          <cell r="O94" t="str">
            <v>No</v>
          </cell>
          <cell r="P94" t="str">
            <v>No</v>
          </cell>
          <cell r="Q94" t="str">
            <v>No</v>
          </cell>
          <cell r="R94" t="str">
            <v>No</v>
          </cell>
          <cell r="S94" t="str">
            <v>Yes</v>
          </cell>
          <cell r="T94" t="str">
            <v>Yes</v>
          </cell>
          <cell r="U94" t="str">
            <v>Yes</v>
          </cell>
          <cell r="V94" t="str">
            <v>Yes</v>
          </cell>
          <cell r="W94" t="str">
            <v>Yes</v>
          </cell>
          <cell r="X94" t="str">
            <v>Yes</v>
          </cell>
          <cell r="Y94" t="str">
            <v>Yes</v>
          </cell>
          <cell r="Z94" t="str">
            <v>Yes</v>
          </cell>
          <cell r="AA94" t="str">
            <v>Yes</v>
          </cell>
          <cell r="AB94" t="str">
            <v>Yes</v>
          </cell>
          <cell r="AC94" t="str">
            <v>Yes</v>
          </cell>
          <cell r="AD94" t="str">
            <v>No</v>
          </cell>
          <cell r="AE94" t="str">
            <v>No</v>
          </cell>
          <cell r="AF94" t="str">
            <v>No</v>
          </cell>
          <cell r="AG94" t="str">
            <v>No</v>
          </cell>
          <cell r="AH94" t="str">
            <v>No</v>
          </cell>
          <cell r="AI94" t="str">
            <v>No</v>
          </cell>
          <cell r="AJ94" t="str">
            <v>No</v>
          </cell>
          <cell r="AK94" t="str">
            <v>No</v>
          </cell>
          <cell r="AL94" t="str">
            <v>No</v>
          </cell>
          <cell r="AM94" t="str">
            <v>No</v>
          </cell>
          <cell r="AN94" t="str">
            <v>No</v>
          </cell>
          <cell r="AO94" t="str">
            <v>No</v>
          </cell>
          <cell r="AP94" t="str">
            <v>No</v>
          </cell>
          <cell r="AQ94" t="str">
            <v>No</v>
          </cell>
          <cell r="AR94" t="str">
            <v>No</v>
          </cell>
          <cell r="AS94" t="str">
            <v>No</v>
          </cell>
          <cell r="AT94" t="str">
            <v>No</v>
          </cell>
          <cell r="AU94" t="str">
            <v>No</v>
          </cell>
          <cell r="AV94" t="str">
            <v>No</v>
          </cell>
          <cell r="AW94" t="str">
            <v>No</v>
          </cell>
          <cell r="AX94" t="str">
            <v>No</v>
          </cell>
          <cell r="AY94" t="str">
            <v>Yes</v>
          </cell>
          <cell r="AZ94" t="str">
            <v>Yes</v>
          </cell>
          <cell r="BA94" t="str">
            <v>Yes</v>
          </cell>
          <cell r="BB94" t="str">
            <v>Yes</v>
          </cell>
          <cell r="BC94" t="str">
            <v>Yes</v>
          </cell>
          <cell r="BD94" t="str">
            <v>Yes</v>
          </cell>
          <cell r="BE94" t="str">
            <v>Yes</v>
          </cell>
          <cell r="BM94" t="e">
            <v>#N/A</v>
          </cell>
        </row>
        <row r="95">
          <cell r="A95">
            <v>818107</v>
          </cell>
          <cell r="C95" t="str">
            <v>ICT</v>
          </cell>
          <cell r="E95" t="str">
            <v>Evan Davis Selianitis</v>
          </cell>
          <cell r="F95" t="str">
            <v>selianitis@hotmail.com</v>
          </cell>
          <cell r="G95">
            <v>818107</v>
          </cell>
          <cell r="H95" t="e">
            <v>#N/A</v>
          </cell>
          <cell r="I95" t="str">
            <v>Yes</v>
          </cell>
          <cell r="J95">
            <v>44790</v>
          </cell>
          <cell r="K95" t="e">
            <v>#N/A</v>
          </cell>
          <cell r="M95" t="str">
            <v>No</v>
          </cell>
          <cell r="N95" t="str">
            <v>No</v>
          </cell>
          <cell r="O95" t="str">
            <v>No</v>
          </cell>
          <cell r="P95" t="str">
            <v>No</v>
          </cell>
          <cell r="Q95" t="str">
            <v>No</v>
          </cell>
          <cell r="R95" t="str">
            <v>No</v>
          </cell>
          <cell r="S95" t="str">
            <v>No</v>
          </cell>
          <cell r="T95" t="str">
            <v>No</v>
          </cell>
          <cell r="U95" t="str">
            <v>No</v>
          </cell>
          <cell r="V95" t="str">
            <v>No</v>
          </cell>
          <cell r="W95" t="str">
            <v>No</v>
          </cell>
          <cell r="X95" t="str">
            <v>No</v>
          </cell>
          <cell r="Y95" t="str">
            <v>No</v>
          </cell>
          <cell r="Z95" t="str">
            <v>No</v>
          </cell>
          <cell r="AA95" t="str">
            <v>No</v>
          </cell>
          <cell r="AB95" t="str">
            <v>No</v>
          </cell>
          <cell r="AC95" t="str">
            <v>No</v>
          </cell>
          <cell r="AD95" t="str">
            <v>Yes</v>
          </cell>
          <cell r="AE95" t="str">
            <v>Yes</v>
          </cell>
          <cell r="AF95" t="str">
            <v>Yes</v>
          </cell>
          <cell r="AG95" t="str">
            <v>Yes</v>
          </cell>
          <cell r="AH95" t="str">
            <v>Yes</v>
          </cell>
          <cell r="AI95" t="str">
            <v>Yes</v>
          </cell>
          <cell r="AJ95" t="str">
            <v>Yes</v>
          </cell>
          <cell r="AK95" t="str">
            <v>Yes</v>
          </cell>
          <cell r="AL95" t="str">
            <v>Yes</v>
          </cell>
          <cell r="AM95" t="str">
            <v>Yes</v>
          </cell>
          <cell r="AN95" t="str">
            <v>Yes</v>
          </cell>
          <cell r="AO95" t="str">
            <v>Yes</v>
          </cell>
          <cell r="AP95" t="str">
            <v>Yes</v>
          </cell>
          <cell r="AQ95" t="str">
            <v>Yes</v>
          </cell>
          <cell r="AR95" t="str">
            <v>No</v>
          </cell>
          <cell r="AS95" t="str">
            <v>No</v>
          </cell>
          <cell r="AT95" t="str">
            <v>No</v>
          </cell>
          <cell r="AU95" t="str">
            <v>No</v>
          </cell>
          <cell r="AV95" t="str">
            <v>No</v>
          </cell>
          <cell r="AW95" t="str">
            <v>Yes</v>
          </cell>
          <cell r="AX95" t="str">
            <v>No</v>
          </cell>
          <cell r="AY95" t="str">
            <v>No</v>
          </cell>
          <cell r="AZ95" t="str">
            <v>No</v>
          </cell>
          <cell r="BA95" t="str">
            <v>No</v>
          </cell>
          <cell r="BB95" t="str">
            <v>No</v>
          </cell>
          <cell r="BC95" t="str">
            <v>No</v>
          </cell>
          <cell r="BD95" t="str">
            <v>Yes</v>
          </cell>
          <cell r="BE95" t="str">
            <v>Yes</v>
          </cell>
          <cell r="BM95" t="e">
            <v>#N/A</v>
          </cell>
        </row>
        <row r="96">
          <cell r="A96">
            <v>813531</v>
          </cell>
          <cell r="C96" t="str">
            <v>ICT</v>
          </cell>
          <cell r="E96" t="str">
            <v>Peter Holl</v>
          </cell>
          <cell r="F96" t="str">
            <v>peterjamesholl@gmail.com</v>
          </cell>
          <cell r="G96">
            <v>813531</v>
          </cell>
          <cell r="H96" t="e">
            <v>#N/A</v>
          </cell>
          <cell r="I96" t="str">
            <v>Yes</v>
          </cell>
          <cell r="J96">
            <v>44785</v>
          </cell>
          <cell r="K96" t="e">
            <v>#N/A</v>
          </cell>
          <cell r="M96" t="str">
            <v>No</v>
          </cell>
          <cell r="N96" t="str">
            <v>No</v>
          </cell>
          <cell r="O96" t="str">
            <v>No</v>
          </cell>
          <cell r="P96" t="str">
            <v>No</v>
          </cell>
          <cell r="Q96" t="str">
            <v>No</v>
          </cell>
          <cell r="R96" t="str">
            <v>No</v>
          </cell>
          <cell r="S96" t="str">
            <v>No</v>
          </cell>
          <cell r="T96" t="str">
            <v>No</v>
          </cell>
          <cell r="U96" t="str">
            <v>No</v>
          </cell>
          <cell r="V96" t="str">
            <v>No</v>
          </cell>
          <cell r="W96" t="str">
            <v>No</v>
          </cell>
          <cell r="X96" t="str">
            <v>No</v>
          </cell>
          <cell r="Y96" t="str">
            <v>No</v>
          </cell>
          <cell r="Z96" t="str">
            <v>No</v>
          </cell>
          <cell r="AA96" t="str">
            <v>No</v>
          </cell>
          <cell r="AB96" t="str">
            <v>No</v>
          </cell>
          <cell r="AC96" t="str">
            <v>No</v>
          </cell>
          <cell r="AD96" t="str">
            <v>No</v>
          </cell>
          <cell r="AE96" t="str">
            <v>No</v>
          </cell>
          <cell r="AF96" t="str">
            <v>No</v>
          </cell>
          <cell r="AG96" t="str">
            <v>No</v>
          </cell>
          <cell r="AH96" t="str">
            <v>No</v>
          </cell>
          <cell r="AI96" t="str">
            <v>No</v>
          </cell>
          <cell r="AJ96" t="str">
            <v>No</v>
          </cell>
          <cell r="AK96" t="str">
            <v>No</v>
          </cell>
          <cell r="AL96" t="str">
            <v>No</v>
          </cell>
          <cell r="AM96" t="str">
            <v>No</v>
          </cell>
          <cell r="AN96" t="str">
            <v>No</v>
          </cell>
          <cell r="AO96" t="str">
            <v>No</v>
          </cell>
          <cell r="AP96" t="str">
            <v>Yes</v>
          </cell>
          <cell r="AQ96" t="str">
            <v>Yes</v>
          </cell>
          <cell r="AR96" t="str">
            <v>Yes</v>
          </cell>
          <cell r="AS96" t="str">
            <v>Yes</v>
          </cell>
          <cell r="AT96" t="str">
            <v>Yes</v>
          </cell>
          <cell r="AU96" t="str">
            <v>Yes</v>
          </cell>
          <cell r="AV96" t="str">
            <v>Yes</v>
          </cell>
          <cell r="AW96" t="str">
            <v>Yes</v>
          </cell>
          <cell r="AX96" t="str">
            <v>Yes</v>
          </cell>
          <cell r="AY96" t="str">
            <v>Yes</v>
          </cell>
          <cell r="AZ96" t="str">
            <v>Yes</v>
          </cell>
          <cell r="BA96" t="str">
            <v>Yes</v>
          </cell>
          <cell r="BB96" t="str">
            <v>Yes</v>
          </cell>
          <cell r="BC96" t="str">
            <v>Yes</v>
          </cell>
          <cell r="BD96" t="str">
            <v>Yes</v>
          </cell>
          <cell r="BE96" t="str">
            <v>Yes</v>
          </cell>
          <cell r="BM96" t="e">
            <v>#N/A</v>
          </cell>
        </row>
        <row r="97">
          <cell r="A97">
            <v>17013</v>
          </cell>
          <cell r="B97" t="str">
            <v>ICT</v>
          </cell>
          <cell r="E97" t="str">
            <v>Helen McLean</v>
          </cell>
          <cell r="F97" t="str">
            <v>helen.mclean.019@gmail.com</v>
          </cell>
          <cell r="G97">
            <v>17013</v>
          </cell>
          <cell r="H97" t="e">
            <v>#N/A</v>
          </cell>
          <cell r="I97" t="str">
            <v>Yes</v>
          </cell>
          <cell r="J97">
            <v>44789</v>
          </cell>
          <cell r="K97" t="e">
            <v>#N/A</v>
          </cell>
          <cell r="M97" t="str">
            <v>Yes</v>
          </cell>
          <cell r="N97" t="str">
            <v>Yes</v>
          </cell>
          <cell r="O97" t="str">
            <v>Yes</v>
          </cell>
          <cell r="P97" t="str">
            <v>Yes</v>
          </cell>
          <cell r="Q97" t="str">
            <v>Yes</v>
          </cell>
          <cell r="R97" t="str">
            <v>Yes</v>
          </cell>
          <cell r="S97" t="str">
            <v>Yes</v>
          </cell>
          <cell r="T97" t="str">
            <v>Yes</v>
          </cell>
          <cell r="U97" t="str">
            <v>Yes</v>
          </cell>
          <cell r="V97" t="str">
            <v>Yes</v>
          </cell>
          <cell r="W97" t="str">
            <v>Yes</v>
          </cell>
          <cell r="X97" t="str">
            <v>Yes</v>
          </cell>
          <cell r="Y97" t="str">
            <v>No</v>
          </cell>
          <cell r="Z97" t="str">
            <v>No</v>
          </cell>
          <cell r="AA97" t="str">
            <v>No</v>
          </cell>
          <cell r="AB97" t="str">
            <v>No</v>
          </cell>
          <cell r="AC97" t="str">
            <v>No</v>
          </cell>
          <cell r="AD97" t="str">
            <v>No</v>
          </cell>
          <cell r="AE97" t="str">
            <v>No</v>
          </cell>
          <cell r="AF97" t="str">
            <v>No</v>
          </cell>
          <cell r="AG97" t="str">
            <v>No</v>
          </cell>
          <cell r="AH97" t="str">
            <v>No</v>
          </cell>
          <cell r="AI97" t="str">
            <v>No</v>
          </cell>
          <cell r="AJ97" t="str">
            <v>No</v>
          </cell>
          <cell r="AK97" t="str">
            <v>No</v>
          </cell>
          <cell r="AL97" t="str">
            <v>No</v>
          </cell>
          <cell r="AM97" t="str">
            <v>No</v>
          </cell>
          <cell r="AN97" t="str">
            <v>No</v>
          </cell>
          <cell r="AO97" t="str">
            <v>No</v>
          </cell>
          <cell r="AP97" t="str">
            <v>No</v>
          </cell>
          <cell r="AQ97" t="str">
            <v>No</v>
          </cell>
          <cell r="AR97" t="str">
            <v>No</v>
          </cell>
          <cell r="AS97" t="str">
            <v>No</v>
          </cell>
          <cell r="AT97" t="str">
            <v>No</v>
          </cell>
          <cell r="AU97" t="str">
            <v>No</v>
          </cell>
          <cell r="AV97" t="str">
            <v>No</v>
          </cell>
          <cell r="AW97" t="str">
            <v>No</v>
          </cell>
          <cell r="AX97" t="str">
            <v>No</v>
          </cell>
          <cell r="AY97" t="str">
            <v>No</v>
          </cell>
          <cell r="AZ97" t="str">
            <v>No</v>
          </cell>
          <cell r="BA97" t="str">
            <v>No</v>
          </cell>
          <cell r="BB97" t="str">
            <v>No</v>
          </cell>
          <cell r="BC97" t="str">
            <v>No</v>
          </cell>
          <cell r="BD97" t="str">
            <v>No</v>
          </cell>
          <cell r="BE97" t="str">
            <v>No</v>
          </cell>
          <cell r="BF97" t="str">
            <v>No</v>
          </cell>
          <cell r="BG97" t="str">
            <v>No</v>
          </cell>
          <cell r="BH97" t="str">
            <v>No</v>
          </cell>
          <cell r="BI97" t="str">
            <v>No</v>
          </cell>
          <cell r="BJ97" t="str">
            <v>No</v>
          </cell>
          <cell r="BK97" t="str">
            <v>No</v>
          </cell>
          <cell r="BL97" t="str">
            <v>No</v>
          </cell>
          <cell r="BM97" t="e">
            <v>#N/A</v>
          </cell>
        </row>
        <row r="98">
          <cell r="A98">
            <v>819992</v>
          </cell>
          <cell r="B98" t="str">
            <v>ICT, Maths</v>
          </cell>
          <cell r="E98" t="str">
            <v>Nigel Tart</v>
          </cell>
          <cell r="F98" t="str">
            <v>nigeltart@gmail.com</v>
          </cell>
          <cell r="G98">
            <v>819992</v>
          </cell>
          <cell r="H98" t="e">
            <v>#N/A</v>
          </cell>
          <cell r="I98" t="str">
            <v>Yes</v>
          </cell>
          <cell r="J98">
            <v>44790</v>
          </cell>
          <cell r="K98" t="e">
            <v>#N/A</v>
          </cell>
          <cell r="M98" t="str">
            <v>No</v>
          </cell>
          <cell r="N98" t="str">
            <v>No</v>
          </cell>
          <cell r="O98" t="str">
            <v>No</v>
          </cell>
          <cell r="P98" t="str">
            <v>No</v>
          </cell>
          <cell r="Q98" t="str">
            <v>No</v>
          </cell>
          <cell r="R98" t="str">
            <v>No</v>
          </cell>
          <cell r="S98" t="str">
            <v>No</v>
          </cell>
          <cell r="T98" t="str">
            <v>No</v>
          </cell>
          <cell r="U98" t="str">
            <v>No</v>
          </cell>
          <cell r="V98" t="str">
            <v>No</v>
          </cell>
          <cell r="W98" t="str">
            <v>No</v>
          </cell>
          <cell r="X98" t="str">
            <v>No</v>
          </cell>
          <cell r="Y98" t="str">
            <v>No</v>
          </cell>
          <cell r="Z98" t="str">
            <v>No</v>
          </cell>
          <cell r="AA98" t="str">
            <v>No</v>
          </cell>
          <cell r="AB98" t="str">
            <v>No</v>
          </cell>
          <cell r="AC98" t="str">
            <v>No</v>
          </cell>
          <cell r="AD98" t="str">
            <v>Yes</v>
          </cell>
          <cell r="AE98" t="str">
            <v>Yes</v>
          </cell>
          <cell r="AF98" t="str">
            <v>Yes</v>
          </cell>
          <cell r="AG98" t="str">
            <v>Yes</v>
          </cell>
          <cell r="AH98" t="str">
            <v>Yes</v>
          </cell>
          <cell r="AI98" t="str">
            <v>No</v>
          </cell>
          <cell r="AJ98" t="str">
            <v>Yes</v>
          </cell>
          <cell r="AK98" t="str">
            <v>Yes</v>
          </cell>
          <cell r="AL98" t="str">
            <v>Yes</v>
          </cell>
          <cell r="AM98" t="str">
            <v>Yes</v>
          </cell>
          <cell r="AN98" t="str">
            <v>Yes</v>
          </cell>
          <cell r="AO98" t="str">
            <v>Yes</v>
          </cell>
          <cell r="AP98" t="str">
            <v>Yes</v>
          </cell>
          <cell r="AQ98" t="str">
            <v>Yes</v>
          </cell>
          <cell r="AR98" t="str">
            <v>Yes</v>
          </cell>
          <cell r="AS98" t="str">
            <v>Yes</v>
          </cell>
          <cell r="AT98" t="str">
            <v>Yes</v>
          </cell>
          <cell r="AU98" t="str">
            <v>Yes</v>
          </cell>
          <cell r="AV98" t="str">
            <v>Yes</v>
          </cell>
          <cell r="AW98" t="str">
            <v>Yes</v>
          </cell>
          <cell r="AX98" t="str">
            <v>Yes</v>
          </cell>
          <cell r="AY98" t="str">
            <v>Yes</v>
          </cell>
          <cell r="AZ98" t="str">
            <v>Yes</v>
          </cell>
          <cell r="BA98" t="str">
            <v>Yes</v>
          </cell>
          <cell r="BB98" t="str">
            <v>Yes</v>
          </cell>
          <cell r="BC98" t="str">
            <v>Yes</v>
          </cell>
          <cell r="BD98" t="str">
            <v>Yes</v>
          </cell>
          <cell r="BE98" t="str">
            <v>Yes</v>
          </cell>
          <cell r="BM98" t="e">
            <v>#N/A</v>
          </cell>
        </row>
        <row r="99">
          <cell r="A99">
            <v>808687</v>
          </cell>
          <cell r="B99" t="str">
            <v>ICT, Maths</v>
          </cell>
          <cell r="E99" t="str">
            <v>Joshua Mataire</v>
          </cell>
          <cell r="F99" t="str">
            <v>jmataire@gmail.com</v>
          </cell>
          <cell r="G99">
            <v>808687</v>
          </cell>
          <cell r="H99" t="e">
            <v>#N/A</v>
          </cell>
          <cell r="I99" t="str">
            <v>Yes</v>
          </cell>
          <cell r="J99">
            <v>44790</v>
          </cell>
          <cell r="K99" t="e">
            <v>#N/A</v>
          </cell>
          <cell r="M99" t="str">
            <v>No</v>
          </cell>
          <cell r="N99" t="str">
            <v>No</v>
          </cell>
          <cell r="O99" t="str">
            <v>No</v>
          </cell>
          <cell r="P99" t="str">
            <v>No</v>
          </cell>
          <cell r="Q99" t="str">
            <v>No</v>
          </cell>
          <cell r="R99" t="str">
            <v>No</v>
          </cell>
          <cell r="S99" t="str">
            <v>No</v>
          </cell>
          <cell r="T99" t="str">
            <v>No</v>
          </cell>
          <cell r="U99" t="str">
            <v>No</v>
          </cell>
          <cell r="V99" t="str">
            <v>No</v>
          </cell>
          <cell r="W99" t="str">
            <v>No</v>
          </cell>
          <cell r="X99" t="str">
            <v>No</v>
          </cell>
          <cell r="Y99" t="str">
            <v>No</v>
          </cell>
          <cell r="Z99" t="str">
            <v>No</v>
          </cell>
          <cell r="AA99" t="str">
            <v>No</v>
          </cell>
          <cell r="AB99" t="str">
            <v>No</v>
          </cell>
          <cell r="AC99" t="str">
            <v>No</v>
          </cell>
          <cell r="AD99" t="str">
            <v>No</v>
          </cell>
          <cell r="AE99" t="str">
            <v>No</v>
          </cell>
          <cell r="AF99" t="str">
            <v>No</v>
          </cell>
          <cell r="AG99" t="str">
            <v>No</v>
          </cell>
          <cell r="AH99" t="str">
            <v>No</v>
          </cell>
          <cell r="AI99" t="str">
            <v>Yes</v>
          </cell>
          <cell r="AJ99" t="str">
            <v>Yes</v>
          </cell>
          <cell r="AK99" t="str">
            <v>No</v>
          </cell>
          <cell r="AL99" t="str">
            <v>No</v>
          </cell>
          <cell r="AM99" t="str">
            <v>No</v>
          </cell>
          <cell r="AN99" t="str">
            <v>No</v>
          </cell>
          <cell r="AO99" t="str">
            <v>No</v>
          </cell>
          <cell r="AP99" t="str">
            <v>No</v>
          </cell>
          <cell r="AQ99" t="str">
            <v>No</v>
          </cell>
          <cell r="AR99" t="str">
            <v>Yes</v>
          </cell>
          <cell r="AS99" t="str">
            <v>No</v>
          </cell>
          <cell r="AT99" t="str">
            <v>No</v>
          </cell>
          <cell r="AU99" t="str">
            <v>No</v>
          </cell>
          <cell r="AV99" t="str">
            <v>No</v>
          </cell>
          <cell r="AW99" t="str">
            <v>Yes</v>
          </cell>
          <cell r="AX99" t="str">
            <v>Yes</v>
          </cell>
          <cell r="AY99" t="str">
            <v>No</v>
          </cell>
          <cell r="AZ99" t="str">
            <v>No</v>
          </cell>
          <cell r="BA99" t="str">
            <v>No</v>
          </cell>
          <cell r="BB99" t="str">
            <v>No</v>
          </cell>
          <cell r="BC99" t="str">
            <v>No</v>
          </cell>
          <cell r="BD99" t="str">
            <v>Yes</v>
          </cell>
          <cell r="BE99" t="str">
            <v>Yes</v>
          </cell>
          <cell r="BM99" t="e">
            <v>#N/A</v>
          </cell>
        </row>
        <row r="100">
          <cell r="A100">
            <v>819323</v>
          </cell>
          <cell r="C100" t="str">
            <v>ICT</v>
          </cell>
          <cell r="E100" t="str">
            <v>Suzalee Blair-Gordon</v>
          </cell>
          <cell r="F100" t="str">
            <v>suzaleeblair@gmail.com</v>
          </cell>
          <cell r="G100">
            <v>819323</v>
          </cell>
          <cell r="H100" t="e">
            <v>#N/A</v>
          </cell>
          <cell r="I100" t="str">
            <v>Yes</v>
          </cell>
          <cell r="J100">
            <v>44789</v>
          </cell>
          <cell r="K100" t="e">
            <v>#N/A</v>
          </cell>
          <cell r="M100" t="str">
            <v>No</v>
          </cell>
          <cell r="N100" t="str">
            <v>No</v>
          </cell>
          <cell r="O100" t="str">
            <v>No</v>
          </cell>
          <cell r="P100" t="str">
            <v>No</v>
          </cell>
          <cell r="Q100" t="str">
            <v>No</v>
          </cell>
          <cell r="R100" t="str">
            <v>No</v>
          </cell>
          <cell r="S100" t="str">
            <v>No</v>
          </cell>
          <cell r="T100" t="str">
            <v>No</v>
          </cell>
          <cell r="U100" t="str">
            <v>Yes</v>
          </cell>
          <cell r="V100" t="str">
            <v>Yes</v>
          </cell>
          <cell r="W100" t="str">
            <v>Yes</v>
          </cell>
          <cell r="X100" t="str">
            <v>No</v>
          </cell>
          <cell r="Y100" t="str">
            <v>No</v>
          </cell>
          <cell r="Z100" t="str">
            <v>No</v>
          </cell>
          <cell r="AA100" t="str">
            <v>No</v>
          </cell>
          <cell r="AB100" t="str">
            <v>Yes</v>
          </cell>
          <cell r="AC100" t="str">
            <v>Yes</v>
          </cell>
          <cell r="AD100" t="str">
            <v>No</v>
          </cell>
          <cell r="AE100" t="str">
            <v>No</v>
          </cell>
          <cell r="AF100" t="str">
            <v>No</v>
          </cell>
          <cell r="AG100" t="str">
            <v>Yes</v>
          </cell>
          <cell r="AH100" t="str">
            <v>No</v>
          </cell>
          <cell r="AI100" t="str">
            <v>Yes</v>
          </cell>
          <cell r="AJ100" t="str">
            <v>Yes</v>
          </cell>
          <cell r="AK100" t="str">
            <v>No</v>
          </cell>
          <cell r="AL100" t="str">
            <v>No</v>
          </cell>
          <cell r="AM100" t="str">
            <v>No</v>
          </cell>
          <cell r="AN100" t="str">
            <v>Yes</v>
          </cell>
          <cell r="AO100" t="str">
            <v>No</v>
          </cell>
          <cell r="AP100" t="str">
            <v>No</v>
          </cell>
          <cell r="AQ100" t="str">
            <v>AM PM</v>
          </cell>
          <cell r="AR100" t="str">
            <v>No</v>
          </cell>
          <cell r="AS100" t="str">
            <v>No</v>
          </cell>
          <cell r="AT100" t="str">
            <v>No</v>
          </cell>
          <cell r="AU100" t="str">
            <v>Yes</v>
          </cell>
          <cell r="AV100" t="str">
            <v>No</v>
          </cell>
          <cell r="AW100" t="str">
            <v>Yes</v>
          </cell>
          <cell r="AX100" t="str">
            <v>Yes</v>
          </cell>
          <cell r="AY100" t="str">
            <v>Yes</v>
          </cell>
          <cell r="AZ100" t="str">
            <v>Yes</v>
          </cell>
          <cell r="BA100" t="str">
            <v>Yes</v>
          </cell>
          <cell r="BB100" t="str">
            <v>Yes</v>
          </cell>
          <cell r="BC100" t="str">
            <v>Yes</v>
          </cell>
          <cell r="BD100" t="str">
            <v>Yes</v>
          </cell>
          <cell r="BE100" t="str">
            <v>Yes</v>
          </cell>
          <cell r="BM100" t="e">
            <v>#N/A</v>
          </cell>
        </row>
        <row r="101">
          <cell r="A101">
            <v>818523</v>
          </cell>
          <cell r="B101" t="str">
            <v>ICT</v>
          </cell>
          <cell r="E101" t="str">
            <v>Clare Radford-Smith</v>
          </cell>
          <cell r="F101" t="str">
            <v>radderzsmith@hotmail.co.uk</v>
          </cell>
          <cell r="G101">
            <v>818523</v>
          </cell>
          <cell r="H101" t="e">
            <v>#N/A</v>
          </cell>
          <cell r="I101" t="str">
            <v>Yes</v>
          </cell>
          <cell r="J101">
            <v>44785</v>
          </cell>
          <cell r="K101" t="e">
            <v>#N/A</v>
          </cell>
          <cell r="M101" t="str">
            <v>No</v>
          </cell>
          <cell r="N101" t="str">
            <v>No</v>
          </cell>
          <cell r="O101" t="str">
            <v>No</v>
          </cell>
          <cell r="P101" t="str">
            <v>No</v>
          </cell>
          <cell r="Q101" t="str">
            <v>No</v>
          </cell>
          <cell r="R101" t="str">
            <v>No</v>
          </cell>
          <cell r="S101" t="str">
            <v>No</v>
          </cell>
          <cell r="T101" t="str">
            <v>No</v>
          </cell>
          <cell r="U101" t="str">
            <v>No</v>
          </cell>
          <cell r="V101" t="str">
            <v>No</v>
          </cell>
          <cell r="W101" t="str">
            <v>No</v>
          </cell>
          <cell r="X101" t="str">
            <v>No</v>
          </cell>
          <cell r="Y101" t="str">
            <v>No</v>
          </cell>
          <cell r="Z101" t="str">
            <v>No</v>
          </cell>
          <cell r="AA101" t="str">
            <v>No</v>
          </cell>
          <cell r="AB101" t="str">
            <v>No</v>
          </cell>
          <cell r="AC101" t="str">
            <v>No</v>
          </cell>
          <cell r="AD101" t="str">
            <v>No</v>
          </cell>
          <cell r="AE101" t="str">
            <v>No</v>
          </cell>
          <cell r="AF101" t="str">
            <v>No</v>
          </cell>
          <cell r="AG101" t="str">
            <v>Yes</v>
          </cell>
          <cell r="AH101" t="str">
            <v>No</v>
          </cell>
          <cell r="AI101" t="str">
            <v>No</v>
          </cell>
          <cell r="AJ101" t="str">
            <v>No</v>
          </cell>
          <cell r="AK101" t="str">
            <v>No</v>
          </cell>
          <cell r="AL101" t="str">
            <v>No</v>
          </cell>
          <cell r="AM101" t="str">
            <v>No</v>
          </cell>
          <cell r="AN101" t="str">
            <v>No</v>
          </cell>
          <cell r="AO101" t="str">
            <v>No</v>
          </cell>
          <cell r="AP101" t="str">
            <v>No</v>
          </cell>
          <cell r="AQ101" t="str">
            <v>No</v>
          </cell>
          <cell r="AR101" t="str">
            <v>No</v>
          </cell>
          <cell r="AS101" t="str">
            <v>No</v>
          </cell>
          <cell r="AT101" t="str">
            <v>No</v>
          </cell>
          <cell r="AU101" t="str">
            <v>Yes</v>
          </cell>
          <cell r="AV101" t="str">
            <v>Yes</v>
          </cell>
          <cell r="AW101" t="str">
            <v>No</v>
          </cell>
          <cell r="AX101" t="str">
            <v>No</v>
          </cell>
          <cell r="AY101" t="str">
            <v>No</v>
          </cell>
          <cell r="AZ101" t="str">
            <v>No</v>
          </cell>
          <cell r="BA101" t="str">
            <v>No</v>
          </cell>
          <cell r="BB101" t="str">
            <v>Yes</v>
          </cell>
          <cell r="BC101" t="str">
            <v>Yes</v>
          </cell>
          <cell r="BD101" t="str">
            <v>No</v>
          </cell>
          <cell r="BE101" t="str">
            <v>Yes</v>
          </cell>
          <cell r="BM101" t="e">
            <v>#N/A</v>
          </cell>
        </row>
        <row r="102">
          <cell r="A102">
            <v>952271</v>
          </cell>
          <cell r="C102" t="str">
            <v>ICT, Business</v>
          </cell>
          <cell r="E102" t="str">
            <v>Robert Dowey</v>
          </cell>
          <cell r="F102" t="str">
            <v>robert.dowey@talk21.com</v>
          </cell>
          <cell r="G102">
            <v>952271</v>
          </cell>
          <cell r="H102" t="e">
            <v>#N/A</v>
          </cell>
          <cell r="I102" t="str">
            <v>Yes</v>
          </cell>
          <cell r="J102">
            <v>44789</v>
          </cell>
          <cell r="K102" t="e">
            <v>#N/A</v>
          </cell>
          <cell r="M102" t="str">
            <v>No</v>
          </cell>
          <cell r="N102" t="str">
            <v>No</v>
          </cell>
          <cell r="O102" t="str">
            <v>No</v>
          </cell>
          <cell r="P102" t="str">
            <v>No</v>
          </cell>
          <cell r="Q102" t="str">
            <v>No</v>
          </cell>
          <cell r="R102" t="str">
            <v>No</v>
          </cell>
          <cell r="S102" t="str">
            <v>No</v>
          </cell>
          <cell r="T102" t="str">
            <v>No</v>
          </cell>
          <cell r="U102" t="str">
            <v>No</v>
          </cell>
          <cell r="V102" t="str">
            <v>No</v>
          </cell>
          <cell r="W102" t="str">
            <v>No</v>
          </cell>
          <cell r="X102" t="str">
            <v>No</v>
          </cell>
          <cell r="Y102" t="str">
            <v>No</v>
          </cell>
          <cell r="Z102" t="str">
            <v>No</v>
          </cell>
          <cell r="AA102" t="str">
            <v>No</v>
          </cell>
          <cell r="AB102" t="str">
            <v>No</v>
          </cell>
          <cell r="AC102" t="str">
            <v>No</v>
          </cell>
          <cell r="AD102" t="str">
            <v>No</v>
          </cell>
          <cell r="AE102" t="str">
            <v>AM PM</v>
          </cell>
          <cell r="AF102" t="str">
            <v>Yes</v>
          </cell>
          <cell r="AG102" t="str">
            <v>No</v>
          </cell>
          <cell r="AH102" t="str">
            <v>AM PM</v>
          </cell>
          <cell r="AI102" t="str">
            <v>Yes</v>
          </cell>
          <cell r="AJ102" t="str">
            <v>Yes</v>
          </cell>
          <cell r="AK102" t="str">
            <v>No</v>
          </cell>
          <cell r="AL102" t="str">
            <v>Yes</v>
          </cell>
          <cell r="AM102" t="str">
            <v>No</v>
          </cell>
          <cell r="AN102" t="str">
            <v>No</v>
          </cell>
          <cell r="AO102" t="str">
            <v>No</v>
          </cell>
          <cell r="AP102" t="str">
            <v>Yes</v>
          </cell>
          <cell r="AQ102" t="str">
            <v>No</v>
          </cell>
          <cell r="AR102" t="str">
            <v>No</v>
          </cell>
          <cell r="AS102" t="str">
            <v>Yes</v>
          </cell>
          <cell r="AT102" t="str">
            <v>No</v>
          </cell>
          <cell r="AU102" t="str">
            <v>No</v>
          </cell>
          <cell r="AV102" t="str">
            <v>Yes</v>
          </cell>
          <cell r="AW102" t="str">
            <v>Yes</v>
          </cell>
          <cell r="AX102" t="str">
            <v>Yes</v>
          </cell>
          <cell r="AY102" t="str">
            <v>No</v>
          </cell>
          <cell r="AZ102" t="str">
            <v>No</v>
          </cell>
          <cell r="BA102" t="str">
            <v>Yes</v>
          </cell>
          <cell r="BB102" t="str">
            <v>No</v>
          </cell>
          <cell r="BC102" t="str">
            <v>No</v>
          </cell>
          <cell r="BD102" t="str">
            <v>Yes</v>
          </cell>
          <cell r="BE102" t="str">
            <v>No</v>
          </cell>
          <cell r="BM102" t="e">
            <v>#N/A</v>
          </cell>
        </row>
        <row r="103">
          <cell r="A103">
            <v>83171</v>
          </cell>
          <cell r="C103" t="str">
            <v>ICT</v>
          </cell>
          <cell r="E103" t="str">
            <v>Suzy Gillespie</v>
          </cell>
          <cell r="F103" t="str">
            <v>suzycarr1@gmail.com</v>
          </cell>
          <cell r="G103">
            <v>83171</v>
          </cell>
          <cell r="H103" t="e">
            <v>#N/A</v>
          </cell>
          <cell r="I103" t="str">
            <v>Yes</v>
          </cell>
          <cell r="J103">
            <v>44789</v>
          </cell>
          <cell r="K103" t="e">
            <v>#N/A</v>
          </cell>
          <cell r="M103" t="str">
            <v>No</v>
          </cell>
          <cell r="N103" t="str">
            <v>No</v>
          </cell>
          <cell r="O103" t="str">
            <v>No</v>
          </cell>
          <cell r="P103" t="str">
            <v>No</v>
          </cell>
          <cell r="Q103" t="str">
            <v>No</v>
          </cell>
          <cell r="R103" t="str">
            <v>No</v>
          </cell>
          <cell r="S103" t="str">
            <v>No</v>
          </cell>
          <cell r="T103" t="str">
            <v>No</v>
          </cell>
          <cell r="U103" t="str">
            <v>No</v>
          </cell>
          <cell r="V103" t="str">
            <v>No</v>
          </cell>
          <cell r="W103" t="str">
            <v>No</v>
          </cell>
          <cell r="X103" t="str">
            <v>No</v>
          </cell>
          <cell r="Y103" t="str">
            <v>No</v>
          </cell>
          <cell r="Z103" t="str">
            <v>No</v>
          </cell>
          <cell r="AA103" t="str">
            <v>No</v>
          </cell>
          <cell r="AB103" t="str">
            <v>No</v>
          </cell>
          <cell r="AC103" t="str">
            <v>No</v>
          </cell>
          <cell r="AD103" t="str">
            <v>No</v>
          </cell>
          <cell r="AE103" t="str">
            <v>No</v>
          </cell>
          <cell r="AF103" t="str">
            <v>No</v>
          </cell>
          <cell r="AG103" t="str">
            <v>No</v>
          </cell>
          <cell r="AH103" t="str">
            <v>No</v>
          </cell>
          <cell r="AI103" t="str">
            <v>Yes</v>
          </cell>
          <cell r="AJ103" t="str">
            <v>Yes</v>
          </cell>
          <cell r="AK103" t="str">
            <v>No</v>
          </cell>
          <cell r="AL103" t="str">
            <v>No</v>
          </cell>
          <cell r="AM103" t="str">
            <v>No</v>
          </cell>
          <cell r="AN103" t="str">
            <v>No</v>
          </cell>
          <cell r="AO103" t="str">
            <v>No</v>
          </cell>
          <cell r="AP103" t="str">
            <v>Yes</v>
          </cell>
          <cell r="AQ103" t="str">
            <v>Yes</v>
          </cell>
          <cell r="AR103" t="str">
            <v>No</v>
          </cell>
          <cell r="AS103" t="str">
            <v>No</v>
          </cell>
          <cell r="AT103" t="str">
            <v>Yes</v>
          </cell>
          <cell r="AU103" t="str">
            <v>No</v>
          </cell>
          <cell r="AV103" t="str">
            <v>No</v>
          </cell>
          <cell r="AW103" t="str">
            <v>Yes</v>
          </cell>
          <cell r="AX103" t="str">
            <v>Yes</v>
          </cell>
          <cell r="AY103" t="str">
            <v>No</v>
          </cell>
          <cell r="AZ103" t="str">
            <v>No</v>
          </cell>
          <cell r="BA103" t="str">
            <v>Yes</v>
          </cell>
          <cell r="BB103" t="str">
            <v>No</v>
          </cell>
          <cell r="BC103" t="str">
            <v>No</v>
          </cell>
          <cell r="BD103" t="str">
            <v>Yes</v>
          </cell>
          <cell r="BE103" t="str">
            <v>Yes</v>
          </cell>
          <cell r="BM103" t="e">
            <v>#N/A</v>
          </cell>
        </row>
        <row r="104">
          <cell r="A104">
            <v>5668</v>
          </cell>
          <cell r="B104" t="str">
            <v>ICT</v>
          </cell>
          <cell r="E104" t="str">
            <v>Susan Green</v>
          </cell>
          <cell r="F104" t="str">
            <v>Susangreen@hotmail.co.uk</v>
          </cell>
          <cell r="G104">
            <v>5668</v>
          </cell>
          <cell r="H104" t="e">
            <v>#N/A</v>
          </cell>
          <cell r="I104" t="str">
            <v>Yes</v>
          </cell>
          <cell r="J104">
            <v>0</v>
          </cell>
          <cell r="K104" t="e">
            <v>#N/A</v>
          </cell>
          <cell r="M104" t="str">
            <v>No</v>
          </cell>
          <cell r="N104" t="str">
            <v>No</v>
          </cell>
          <cell r="O104" t="str">
            <v>No</v>
          </cell>
          <cell r="P104" t="str">
            <v>No</v>
          </cell>
          <cell r="Q104" t="str">
            <v>No</v>
          </cell>
          <cell r="R104" t="str">
            <v>No</v>
          </cell>
          <cell r="S104" t="str">
            <v>No</v>
          </cell>
          <cell r="T104" t="str">
            <v>No</v>
          </cell>
          <cell r="U104" t="str">
            <v>No</v>
          </cell>
          <cell r="V104" t="str">
            <v>No</v>
          </cell>
          <cell r="W104" t="str">
            <v>No</v>
          </cell>
          <cell r="X104" t="str">
            <v>No</v>
          </cell>
          <cell r="Y104" t="str">
            <v>No</v>
          </cell>
          <cell r="Z104" t="str">
            <v>No</v>
          </cell>
          <cell r="AA104" t="str">
            <v>No</v>
          </cell>
          <cell r="AB104" t="str">
            <v>No</v>
          </cell>
          <cell r="AC104" t="str">
            <v>No</v>
          </cell>
          <cell r="AD104" t="str">
            <v>Yes</v>
          </cell>
          <cell r="AE104" t="str">
            <v>Yes</v>
          </cell>
          <cell r="AF104" t="str">
            <v>Yes</v>
          </cell>
          <cell r="AG104" t="str">
            <v>Yes</v>
          </cell>
          <cell r="AH104" t="str">
            <v>Yes</v>
          </cell>
          <cell r="AI104" t="str">
            <v>Yes</v>
          </cell>
          <cell r="AJ104" t="str">
            <v>Yes</v>
          </cell>
          <cell r="AK104" t="str">
            <v>Yes</v>
          </cell>
          <cell r="AL104" t="str">
            <v>Yes</v>
          </cell>
          <cell r="AM104" t="str">
            <v>Yes</v>
          </cell>
          <cell r="AN104" t="str">
            <v>Yes</v>
          </cell>
          <cell r="AO104" t="str">
            <v>Yes</v>
          </cell>
          <cell r="AP104" t="str">
            <v>Yes</v>
          </cell>
          <cell r="AQ104" t="str">
            <v>Yes</v>
          </cell>
          <cell r="AR104" t="str">
            <v>Yes</v>
          </cell>
          <cell r="AS104" t="str">
            <v>Yes</v>
          </cell>
          <cell r="AT104" t="str">
            <v>Yes</v>
          </cell>
          <cell r="AU104" t="str">
            <v>Yes</v>
          </cell>
          <cell r="AV104" t="str">
            <v>Yes</v>
          </cell>
          <cell r="AW104" t="str">
            <v>Yes</v>
          </cell>
          <cell r="AX104" t="str">
            <v>Yes</v>
          </cell>
          <cell r="AY104" t="str">
            <v>Yes</v>
          </cell>
          <cell r="AZ104" t="str">
            <v>Yes</v>
          </cell>
          <cell r="BA104" t="str">
            <v>Yes</v>
          </cell>
          <cell r="BB104" t="str">
            <v>Yes</v>
          </cell>
          <cell r="BC104" t="str">
            <v>Yes</v>
          </cell>
          <cell r="BD104" t="str">
            <v>Yes</v>
          </cell>
          <cell r="BE104" t="str">
            <v>Yes</v>
          </cell>
          <cell r="BM104" t="e">
            <v>#N/A</v>
          </cell>
        </row>
        <row r="105">
          <cell r="A105">
            <v>801482</v>
          </cell>
          <cell r="B105" t="str">
            <v>ICT, Maths</v>
          </cell>
          <cell r="E105" t="str">
            <v xml:space="preserve">Theresa Charlesworth </v>
          </cell>
          <cell r="F105" t="str">
            <v xml:space="preserve">t.c.worth@hotmail.co.uk </v>
          </cell>
          <cell r="G105">
            <v>801482</v>
          </cell>
          <cell r="H105" t="e">
            <v>#N/A</v>
          </cell>
          <cell r="I105" t="str">
            <v>Yes</v>
          </cell>
          <cell r="J105">
            <v>44785</v>
          </cell>
          <cell r="K105" t="e">
            <v>#N/A</v>
          </cell>
          <cell r="M105" t="str">
            <v>No</v>
          </cell>
          <cell r="N105" t="str">
            <v>No</v>
          </cell>
          <cell r="O105" t="str">
            <v>No</v>
          </cell>
          <cell r="P105" t="str">
            <v>No</v>
          </cell>
          <cell r="Q105" t="str">
            <v>No</v>
          </cell>
          <cell r="R105" t="str">
            <v>No</v>
          </cell>
          <cell r="S105" t="str">
            <v>No</v>
          </cell>
          <cell r="T105" t="str">
            <v>No</v>
          </cell>
          <cell r="U105" t="str">
            <v>No</v>
          </cell>
          <cell r="V105" t="str">
            <v>No</v>
          </cell>
          <cell r="W105" t="str">
            <v>No</v>
          </cell>
          <cell r="X105" t="str">
            <v>No</v>
          </cell>
          <cell r="Y105" t="str">
            <v>No</v>
          </cell>
          <cell r="Z105" t="str">
            <v>No</v>
          </cell>
          <cell r="AA105" t="str">
            <v>No</v>
          </cell>
          <cell r="AB105" t="str">
            <v>No</v>
          </cell>
          <cell r="AC105" t="str">
            <v>No</v>
          </cell>
          <cell r="AD105" t="str">
            <v>Yes</v>
          </cell>
          <cell r="AE105" t="str">
            <v>Yes</v>
          </cell>
          <cell r="AF105" t="str">
            <v>Yes</v>
          </cell>
          <cell r="AG105" t="str">
            <v>Yes</v>
          </cell>
          <cell r="AH105" t="str">
            <v>Yes</v>
          </cell>
          <cell r="AI105" t="str">
            <v>Yes</v>
          </cell>
          <cell r="AJ105" t="str">
            <v>Yes</v>
          </cell>
          <cell r="AK105" t="str">
            <v>Yes</v>
          </cell>
          <cell r="AL105" t="str">
            <v>Yes</v>
          </cell>
          <cell r="AM105" t="str">
            <v>Yes</v>
          </cell>
          <cell r="AN105" t="str">
            <v>No</v>
          </cell>
          <cell r="AO105" t="str">
            <v>No</v>
          </cell>
          <cell r="AP105" t="str">
            <v>No</v>
          </cell>
          <cell r="AQ105" t="str">
            <v>No</v>
          </cell>
          <cell r="AR105" t="str">
            <v>No</v>
          </cell>
          <cell r="AS105" t="str">
            <v>Yes</v>
          </cell>
          <cell r="AT105" t="str">
            <v>Yes</v>
          </cell>
          <cell r="AU105" t="str">
            <v>Yes</v>
          </cell>
          <cell r="AV105" t="str">
            <v>Yes</v>
          </cell>
          <cell r="AW105" t="str">
            <v>Yes</v>
          </cell>
          <cell r="AX105" t="str">
            <v>Yes</v>
          </cell>
          <cell r="AY105" t="str">
            <v>Yes</v>
          </cell>
          <cell r="AZ105" t="str">
            <v>Yes</v>
          </cell>
          <cell r="BA105" t="str">
            <v>Yes</v>
          </cell>
          <cell r="BB105" t="str">
            <v>Yes</v>
          </cell>
          <cell r="BC105" t="str">
            <v>Yes</v>
          </cell>
          <cell r="BD105" t="str">
            <v>Yes</v>
          </cell>
          <cell r="BE105" t="str">
            <v>Yes</v>
          </cell>
          <cell r="BF105" t="str">
            <v>Yes</v>
          </cell>
          <cell r="BG105" t="str">
            <v>Yes</v>
          </cell>
          <cell r="BH105" t="str">
            <v>Yes</v>
          </cell>
          <cell r="BI105" t="str">
            <v>Yes</v>
          </cell>
          <cell r="BJ105" t="str">
            <v>Yes</v>
          </cell>
          <cell r="BK105" t="str">
            <v>Yes</v>
          </cell>
          <cell r="BL105" t="str">
            <v>Yes</v>
          </cell>
          <cell r="BM105" t="e">
            <v>#N/A</v>
          </cell>
        </row>
        <row r="106">
          <cell r="A106">
            <v>2805</v>
          </cell>
          <cell r="C106" t="str">
            <v>ICT</v>
          </cell>
          <cell r="E106" t="str">
            <v>Karen James</v>
          </cell>
          <cell r="F106" t="str">
            <v>kjames59@hotmail.com</v>
          </cell>
          <cell r="G106">
            <v>2805</v>
          </cell>
          <cell r="H106" t="e">
            <v>#N/A</v>
          </cell>
          <cell r="I106" t="str">
            <v>Yes</v>
          </cell>
          <cell r="J106">
            <v>44788</v>
          </cell>
          <cell r="K106" t="e">
            <v>#N/A</v>
          </cell>
          <cell r="M106" t="str">
            <v>No</v>
          </cell>
          <cell r="N106" t="str">
            <v>No</v>
          </cell>
          <cell r="O106" t="str">
            <v>No</v>
          </cell>
          <cell r="P106" t="str">
            <v>No</v>
          </cell>
          <cell r="Q106" t="str">
            <v>No</v>
          </cell>
          <cell r="R106" t="str">
            <v>No</v>
          </cell>
          <cell r="S106" t="str">
            <v>No</v>
          </cell>
          <cell r="T106" t="str">
            <v>No</v>
          </cell>
          <cell r="U106" t="str">
            <v>No</v>
          </cell>
          <cell r="V106" t="str">
            <v>No</v>
          </cell>
          <cell r="W106" t="str">
            <v>No</v>
          </cell>
          <cell r="X106" t="str">
            <v>No</v>
          </cell>
          <cell r="Y106" t="str">
            <v>No</v>
          </cell>
          <cell r="Z106" t="str">
            <v>No</v>
          </cell>
          <cell r="AA106" t="str">
            <v>No</v>
          </cell>
          <cell r="AB106" t="str">
            <v>No</v>
          </cell>
          <cell r="AC106" t="str">
            <v>No</v>
          </cell>
          <cell r="AD106" t="str">
            <v>Yes</v>
          </cell>
          <cell r="AE106" t="str">
            <v>No</v>
          </cell>
          <cell r="AF106" t="str">
            <v>No</v>
          </cell>
          <cell r="AG106" t="str">
            <v>No</v>
          </cell>
          <cell r="AH106" t="str">
            <v>Yes</v>
          </cell>
          <cell r="AI106" t="str">
            <v>Yes</v>
          </cell>
          <cell r="AJ106" t="str">
            <v>Yes</v>
          </cell>
          <cell r="AK106" t="str">
            <v>Yes</v>
          </cell>
          <cell r="AL106" t="str">
            <v>No</v>
          </cell>
          <cell r="AM106" t="str">
            <v>No</v>
          </cell>
          <cell r="AN106" t="str">
            <v>No</v>
          </cell>
          <cell r="AO106" t="str">
            <v>Yes</v>
          </cell>
          <cell r="AP106" t="str">
            <v>Yes</v>
          </cell>
          <cell r="AQ106" t="str">
            <v>Yes</v>
          </cell>
          <cell r="AR106" t="str">
            <v>Yes</v>
          </cell>
          <cell r="AS106" t="str">
            <v>No</v>
          </cell>
          <cell r="AT106" t="str">
            <v>No</v>
          </cell>
          <cell r="AU106" t="str">
            <v>No</v>
          </cell>
          <cell r="AV106" t="str">
            <v>Yes</v>
          </cell>
          <cell r="AW106" t="str">
            <v>Yes</v>
          </cell>
          <cell r="AX106" t="str">
            <v>Yes</v>
          </cell>
          <cell r="AY106" t="str">
            <v>Yes</v>
          </cell>
          <cell r="AZ106" t="str">
            <v>No</v>
          </cell>
          <cell r="BA106" t="str">
            <v>No</v>
          </cell>
          <cell r="BB106" t="str">
            <v>No</v>
          </cell>
          <cell r="BC106" t="str">
            <v>Yes</v>
          </cell>
          <cell r="BD106" t="str">
            <v>Yes</v>
          </cell>
          <cell r="BE106" t="str">
            <v>No</v>
          </cell>
          <cell r="BM106" t="e">
            <v>#N/A</v>
          </cell>
        </row>
        <row r="107">
          <cell r="A107">
            <v>806907</v>
          </cell>
          <cell r="C107" t="str">
            <v>ICT, Business</v>
          </cell>
          <cell r="E107" t="str">
            <v xml:space="preserve">Iram  Hussain </v>
          </cell>
          <cell r="F107" t="str">
            <v>Iram.h89@gmail.com</v>
          </cell>
          <cell r="G107">
            <v>806907</v>
          </cell>
          <cell r="H107" t="e">
            <v>#N/A</v>
          </cell>
          <cell r="I107" t="str">
            <v>Yes</v>
          </cell>
          <cell r="J107">
            <v>0</v>
          </cell>
          <cell r="K107" t="e">
            <v>#N/A</v>
          </cell>
          <cell r="M107" t="str">
            <v>No</v>
          </cell>
          <cell r="N107" t="str">
            <v>No</v>
          </cell>
          <cell r="O107" t="str">
            <v>No</v>
          </cell>
          <cell r="P107" t="str">
            <v>No</v>
          </cell>
          <cell r="Q107" t="str">
            <v>No</v>
          </cell>
          <cell r="R107" t="str">
            <v>No</v>
          </cell>
          <cell r="S107" t="str">
            <v>No</v>
          </cell>
          <cell r="T107" t="str">
            <v>No</v>
          </cell>
          <cell r="U107" t="str">
            <v>No</v>
          </cell>
          <cell r="V107" t="str">
            <v>No</v>
          </cell>
          <cell r="W107" t="str">
            <v>No</v>
          </cell>
          <cell r="X107" t="str">
            <v>No</v>
          </cell>
          <cell r="Y107" t="str">
            <v>No</v>
          </cell>
          <cell r="Z107" t="str">
            <v>No</v>
          </cell>
          <cell r="AA107" t="str">
            <v>No</v>
          </cell>
          <cell r="AB107" t="str">
            <v>No</v>
          </cell>
          <cell r="AC107" t="str">
            <v>No</v>
          </cell>
          <cell r="AD107" t="str">
            <v>No</v>
          </cell>
          <cell r="AE107" t="str">
            <v>Yes</v>
          </cell>
          <cell r="AF107" t="str">
            <v>No</v>
          </cell>
          <cell r="AG107" t="str">
            <v>No</v>
          </cell>
          <cell r="AH107" t="str">
            <v>Yes</v>
          </cell>
          <cell r="AI107" t="str">
            <v>Yes</v>
          </cell>
          <cell r="AJ107" t="str">
            <v>Yes</v>
          </cell>
          <cell r="AK107" t="str">
            <v>Yes</v>
          </cell>
          <cell r="AL107" t="str">
            <v>No</v>
          </cell>
          <cell r="AM107" t="str">
            <v>No</v>
          </cell>
          <cell r="AN107" t="str">
            <v>No</v>
          </cell>
          <cell r="AO107" t="str">
            <v>Yes</v>
          </cell>
          <cell r="AP107" t="str">
            <v>Yes</v>
          </cell>
          <cell r="AQ107" t="str">
            <v>Yes</v>
          </cell>
          <cell r="AR107" t="str">
            <v>No</v>
          </cell>
          <cell r="AS107" t="str">
            <v>No</v>
          </cell>
          <cell r="AT107" t="str">
            <v>Yes</v>
          </cell>
          <cell r="AU107" t="str">
            <v>No</v>
          </cell>
          <cell r="AV107" t="str">
            <v>Yes</v>
          </cell>
          <cell r="AW107" t="str">
            <v>Yes</v>
          </cell>
          <cell r="AX107" t="str">
            <v>Yes</v>
          </cell>
          <cell r="AY107" t="str">
            <v>No</v>
          </cell>
          <cell r="AZ107" t="str">
            <v>No</v>
          </cell>
          <cell r="BA107" t="str">
            <v>No</v>
          </cell>
          <cell r="BB107" t="str">
            <v>Yes</v>
          </cell>
          <cell r="BC107" t="str">
            <v>Yes</v>
          </cell>
          <cell r="BD107" t="str">
            <v>Yes</v>
          </cell>
          <cell r="BE107" t="str">
            <v>Yes</v>
          </cell>
          <cell r="BM107" t="e">
            <v>#N/A</v>
          </cell>
        </row>
        <row r="108">
          <cell r="A108">
            <v>75835</v>
          </cell>
          <cell r="B108" t="str">
            <v>ICT</v>
          </cell>
          <cell r="E108" t="str">
            <v>Sophie (Dru) Watts</v>
          </cell>
          <cell r="F108" t="str">
            <v>Dru@druwatts.co.uk</v>
          </cell>
          <cell r="G108">
            <v>75835</v>
          </cell>
          <cell r="H108" t="e">
            <v>#N/A</v>
          </cell>
          <cell r="I108" t="str">
            <v>Yes</v>
          </cell>
          <cell r="J108">
            <v>0</v>
          </cell>
          <cell r="K108" t="e">
            <v>#N/A</v>
          </cell>
          <cell r="M108" t="str">
            <v>No</v>
          </cell>
          <cell r="N108" t="str">
            <v>No</v>
          </cell>
          <cell r="O108" t="str">
            <v>No</v>
          </cell>
          <cell r="P108" t="str">
            <v>No</v>
          </cell>
          <cell r="Q108" t="str">
            <v>No</v>
          </cell>
          <cell r="R108" t="str">
            <v>No</v>
          </cell>
          <cell r="S108" t="str">
            <v>No</v>
          </cell>
          <cell r="T108" t="str">
            <v>No</v>
          </cell>
          <cell r="U108" t="str">
            <v>No</v>
          </cell>
          <cell r="V108" t="str">
            <v>No</v>
          </cell>
          <cell r="W108" t="str">
            <v>No</v>
          </cell>
          <cell r="X108" t="str">
            <v>No</v>
          </cell>
          <cell r="Y108" t="str">
            <v>No</v>
          </cell>
          <cell r="Z108" t="str">
            <v>No</v>
          </cell>
          <cell r="AA108" t="str">
            <v>No</v>
          </cell>
          <cell r="AB108" t="str">
            <v>No</v>
          </cell>
          <cell r="AC108" t="str">
            <v>No</v>
          </cell>
          <cell r="AD108" t="str">
            <v>Yes</v>
          </cell>
          <cell r="AE108" t="str">
            <v>Yes</v>
          </cell>
          <cell r="AF108" t="str">
            <v>Yes</v>
          </cell>
          <cell r="AG108" t="str">
            <v>Yes</v>
          </cell>
          <cell r="AH108" t="str">
            <v>Yes</v>
          </cell>
          <cell r="AI108" t="str">
            <v>Yes</v>
          </cell>
          <cell r="AJ108" t="str">
            <v>Yes</v>
          </cell>
          <cell r="AK108" t="str">
            <v>Yes</v>
          </cell>
          <cell r="AL108" t="str">
            <v>Yes</v>
          </cell>
          <cell r="AM108" t="str">
            <v>Yes</v>
          </cell>
          <cell r="AN108" t="str">
            <v>Yes</v>
          </cell>
          <cell r="AO108" t="str">
            <v>Yes</v>
          </cell>
          <cell r="AP108" t="str">
            <v>Yes</v>
          </cell>
          <cell r="AQ108" t="str">
            <v>Yes</v>
          </cell>
          <cell r="AR108" t="str">
            <v>Yes</v>
          </cell>
          <cell r="AS108" t="str">
            <v>Yes</v>
          </cell>
          <cell r="AT108" t="str">
            <v>Yes</v>
          </cell>
          <cell r="AU108" t="str">
            <v>Yes</v>
          </cell>
          <cell r="AV108" t="str">
            <v>Yes</v>
          </cell>
          <cell r="AW108" t="str">
            <v>Yes</v>
          </cell>
          <cell r="AX108" t="str">
            <v>Yes</v>
          </cell>
          <cell r="AY108" t="str">
            <v>Yes</v>
          </cell>
          <cell r="AZ108" t="str">
            <v>Yes</v>
          </cell>
          <cell r="BA108" t="str">
            <v>Yes</v>
          </cell>
          <cell r="BB108" t="str">
            <v>Yes</v>
          </cell>
          <cell r="BC108" t="str">
            <v>Yes</v>
          </cell>
          <cell r="BD108" t="str">
            <v>Yes</v>
          </cell>
          <cell r="BE108" t="str">
            <v>Yes</v>
          </cell>
          <cell r="BM108" t="e">
            <v>#N/A</v>
          </cell>
        </row>
        <row r="109">
          <cell r="A109">
            <v>957650</v>
          </cell>
          <cell r="B109" t="str">
            <v>ICT</v>
          </cell>
          <cell r="E109" t="str">
            <v>Mark Pouncey</v>
          </cell>
          <cell r="F109" t="str">
            <v>markpouncey@btinternet.com</v>
          </cell>
          <cell r="G109">
            <v>957650</v>
          </cell>
          <cell r="H109" t="e">
            <v>#N/A</v>
          </cell>
          <cell r="I109" t="str">
            <v>Yes</v>
          </cell>
          <cell r="J109">
            <v>44785</v>
          </cell>
          <cell r="K109" t="e">
            <v>#N/A</v>
          </cell>
          <cell r="M109" t="str">
            <v>No</v>
          </cell>
          <cell r="N109" t="str">
            <v>No</v>
          </cell>
          <cell r="O109" t="str">
            <v>No</v>
          </cell>
          <cell r="P109" t="str">
            <v>No</v>
          </cell>
          <cell r="Q109" t="str">
            <v>No</v>
          </cell>
          <cell r="R109" t="str">
            <v>No</v>
          </cell>
          <cell r="S109" t="str">
            <v>No</v>
          </cell>
          <cell r="T109" t="str">
            <v>No</v>
          </cell>
          <cell r="U109" t="str">
            <v>No</v>
          </cell>
          <cell r="V109" t="str">
            <v>No</v>
          </cell>
          <cell r="W109" t="str">
            <v>No</v>
          </cell>
          <cell r="X109" t="str">
            <v>No</v>
          </cell>
          <cell r="Y109" t="str">
            <v>No</v>
          </cell>
          <cell r="Z109" t="str">
            <v>No</v>
          </cell>
          <cell r="AA109" t="str">
            <v>No</v>
          </cell>
          <cell r="AB109" t="str">
            <v>No</v>
          </cell>
          <cell r="AC109" t="str">
            <v>No</v>
          </cell>
          <cell r="AD109" t="str">
            <v>No</v>
          </cell>
          <cell r="AE109" t="str">
            <v>Yes</v>
          </cell>
          <cell r="AF109" t="str">
            <v>Yes</v>
          </cell>
          <cell r="AG109" t="str">
            <v>Yes</v>
          </cell>
          <cell r="AH109" t="str">
            <v>Yes</v>
          </cell>
          <cell r="AI109" t="str">
            <v>Yes</v>
          </cell>
          <cell r="AJ109" t="str">
            <v>Yes</v>
          </cell>
          <cell r="AK109" t="str">
            <v>Yes</v>
          </cell>
          <cell r="AL109" t="str">
            <v>Yes</v>
          </cell>
          <cell r="AM109" t="str">
            <v>No</v>
          </cell>
          <cell r="AN109" t="str">
            <v>Yes</v>
          </cell>
          <cell r="AO109" t="str">
            <v>Yes</v>
          </cell>
          <cell r="AP109" t="str">
            <v>Yes</v>
          </cell>
          <cell r="AQ109" t="str">
            <v>No</v>
          </cell>
          <cell r="AR109" t="str">
            <v>Yes</v>
          </cell>
          <cell r="AS109" t="str">
            <v>Yes</v>
          </cell>
          <cell r="AT109" t="str">
            <v>Yes</v>
          </cell>
          <cell r="AU109" t="str">
            <v>Yes</v>
          </cell>
          <cell r="AV109" t="str">
            <v>Yes</v>
          </cell>
          <cell r="AW109" t="str">
            <v>No</v>
          </cell>
          <cell r="AX109" t="str">
            <v>No</v>
          </cell>
          <cell r="AY109" t="str">
            <v>Yes</v>
          </cell>
          <cell r="AZ109" t="str">
            <v>Yes</v>
          </cell>
          <cell r="BA109" t="str">
            <v>Yes</v>
          </cell>
          <cell r="BB109" t="str">
            <v>Yes</v>
          </cell>
          <cell r="BC109" t="str">
            <v>Yes</v>
          </cell>
          <cell r="BD109" t="str">
            <v>Yes</v>
          </cell>
          <cell r="BE109" t="str">
            <v>Yes</v>
          </cell>
          <cell r="BM109" t="e">
            <v>#N/A</v>
          </cell>
        </row>
        <row r="110">
          <cell r="A110">
            <v>809360</v>
          </cell>
          <cell r="C110" t="str">
            <v>ICT</v>
          </cell>
          <cell r="E110" t="str">
            <v>Diane Siobhan  Hanlon</v>
          </cell>
          <cell r="F110" t="str">
            <v>Shanlon@st-anselms.com</v>
          </cell>
          <cell r="G110">
            <v>809360</v>
          </cell>
          <cell r="H110" t="e">
            <v>#N/A</v>
          </cell>
          <cell r="I110" t="str">
            <v>Yes</v>
          </cell>
          <cell r="J110">
            <v>0</v>
          </cell>
          <cell r="K110" t="e">
            <v>#N/A</v>
          </cell>
          <cell r="M110" t="str">
            <v>No</v>
          </cell>
          <cell r="N110" t="str">
            <v>No</v>
          </cell>
          <cell r="O110" t="str">
            <v>No</v>
          </cell>
          <cell r="P110" t="str">
            <v>No</v>
          </cell>
          <cell r="Q110" t="str">
            <v>No</v>
          </cell>
          <cell r="R110" t="str">
            <v>No</v>
          </cell>
          <cell r="S110" t="str">
            <v>No</v>
          </cell>
          <cell r="T110" t="str">
            <v>No</v>
          </cell>
          <cell r="U110" t="str">
            <v>No</v>
          </cell>
          <cell r="V110" t="str">
            <v>No</v>
          </cell>
          <cell r="W110" t="str">
            <v>No</v>
          </cell>
          <cell r="X110" t="str">
            <v>No</v>
          </cell>
          <cell r="Y110" t="str">
            <v>No</v>
          </cell>
          <cell r="Z110" t="str">
            <v>No</v>
          </cell>
          <cell r="AA110" t="str">
            <v>No</v>
          </cell>
          <cell r="AB110" t="str">
            <v>No</v>
          </cell>
          <cell r="AC110" t="str">
            <v>No</v>
          </cell>
          <cell r="AD110" t="str">
            <v>No</v>
          </cell>
          <cell r="AE110" t="str">
            <v>No</v>
          </cell>
          <cell r="AF110" t="str">
            <v>Yes</v>
          </cell>
          <cell r="AG110" t="str">
            <v>No</v>
          </cell>
          <cell r="AH110" t="str">
            <v>No</v>
          </cell>
          <cell r="AI110" t="str">
            <v>Yes</v>
          </cell>
          <cell r="AJ110" t="str">
            <v>Yes</v>
          </cell>
          <cell r="AK110" t="str">
            <v>No</v>
          </cell>
          <cell r="AL110" t="str">
            <v>No</v>
          </cell>
          <cell r="AM110" t="str">
            <v>Yes</v>
          </cell>
          <cell r="AN110" t="str">
            <v>No</v>
          </cell>
          <cell r="AO110" t="str">
            <v>No</v>
          </cell>
          <cell r="AP110" t="str">
            <v>Yes</v>
          </cell>
          <cell r="AQ110" t="str">
            <v>Yes</v>
          </cell>
          <cell r="AR110" t="str">
            <v>No</v>
          </cell>
          <cell r="AS110" t="str">
            <v>No</v>
          </cell>
          <cell r="AT110" t="str">
            <v>Yes</v>
          </cell>
          <cell r="AU110" t="str">
            <v>No</v>
          </cell>
          <cell r="AV110" t="str">
            <v>No</v>
          </cell>
          <cell r="AW110" t="str">
            <v>Yes</v>
          </cell>
          <cell r="AX110" t="str">
            <v>Yes</v>
          </cell>
          <cell r="AY110" t="str">
            <v>No</v>
          </cell>
          <cell r="AZ110" t="str">
            <v>No</v>
          </cell>
          <cell r="BA110" t="str">
            <v>No</v>
          </cell>
          <cell r="BB110" t="str">
            <v>Yes</v>
          </cell>
          <cell r="BC110" t="str">
            <v>No</v>
          </cell>
          <cell r="BD110" t="str">
            <v>Yes</v>
          </cell>
          <cell r="BE110" t="str">
            <v>No</v>
          </cell>
          <cell r="BM110" t="e">
            <v>#N/A</v>
          </cell>
        </row>
        <row r="111">
          <cell r="A111">
            <v>806355</v>
          </cell>
          <cell r="C111" t="str">
            <v>LTL</v>
          </cell>
          <cell r="E111" t="str">
            <v>Lucy Bird</v>
          </cell>
          <cell r="F111" t="str">
            <v>lbird@radnorhouse.org</v>
          </cell>
          <cell r="G111">
            <v>806355</v>
          </cell>
          <cell r="H111" t="e">
            <v>#N/A</v>
          </cell>
          <cell r="I111" t="str">
            <v>Yes</v>
          </cell>
          <cell r="J111">
            <v>44789</v>
          </cell>
          <cell r="K111" t="e">
            <v>#N/A</v>
          </cell>
          <cell r="M111" t="str">
            <v>Yes</v>
          </cell>
          <cell r="N111" t="str">
            <v>No</v>
          </cell>
          <cell r="O111" t="str">
            <v>No</v>
          </cell>
          <cell r="P111" t="str">
            <v>No</v>
          </cell>
          <cell r="Q111" t="str">
            <v>No</v>
          </cell>
          <cell r="R111" t="str">
            <v>No</v>
          </cell>
          <cell r="S111" t="str">
            <v>No</v>
          </cell>
          <cell r="T111" t="str">
            <v>No</v>
          </cell>
          <cell r="U111" t="str">
            <v>No</v>
          </cell>
          <cell r="V111" t="str">
            <v>No</v>
          </cell>
          <cell r="W111" t="str">
            <v>Yes</v>
          </cell>
          <cell r="X111" t="str">
            <v>No</v>
          </cell>
          <cell r="Y111" t="str">
            <v>No</v>
          </cell>
          <cell r="Z111" t="str">
            <v>No</v>
          </cell>
          <cell r="AA111" t="str">
            <v>No</v>
          </cell>
          <cell r="AB111" t="str">
            <v>No</v>
          </cell>
          <cell r="AC111" t="str">
            <v>No</v>
          </cell>
          <cell r="AD111" t="str">
            <v>No</v>
          </cell>
          <cell r="AE111" t="str">
            <v>No</v>
          </cell>
          <cell r="AF111" t="str">
            <v>No</v>
          </cell>
          <cell r="AG111" t="str">
            <v>No</v>
          </cell>
          <cell r="AH111" t="str">
            <v>No</v>
          </cell>
          <cell r="AI111" t="str">
            <v>Yes</v>
          </cell>
          <cell r="AJ111" t="str">
            <v>AM PM</v>
          </cell>
          <cell r="AK111" t="str">
            <v>No</v>
          </cell>
          <cell r="AL111" t="str">
            <v>No</v>
          </cell>
          <cell r="AM111" t="str">
            <v>No</v>
          </cell>
          <cell r="AN111" t="str">
            <v>No</v>
          </cell>
          <cell r="AO111" t="str">
            <v>No</v>
          </cell>
          <cell r="AP111" t="str">
            <v>No</v>
          </cell>
          <cell r="AQ111" t="str">
            <v>Yes</v>
          </cell>
          <cell r="AR111" t="str">
            <v>No</v>
          </cell>
          <cell r="AS111" t="str">
            <v>No</v>
          </cell>
          <cell r="AT111" t="str">
            <v>No</v>
          </cell>
          <cell r="AU111" t="str">
            <v>No</v>
          </cell>
          <cell r="AV111" t="str">
            <v>No</v>
          </cell>
          <cell r="AW111" t="str">
            <v>Yes</v>
          </cell>
          <cell r="AX111" t="str">
            <v>No</v>
          </cell>
          <cell r="AY111" t="str">
            <v>No</v>
          </cell>
          <cell r="AZ111" t="str">
            <v>No</v>
          </cell>
          <cell r="BA111" t="str">
            <v>No</v>
          </cell>
          <cell r="BB111" t="str">
            <v>No</v>
          </cell>
          <cell r="BC111" t="str">
            <v>No</v>
          </cell>
          <cell r="BD111" t="str">
            <v>Yes</v>
          </cell>
          <cell r="BE111" t="str">
            <v>No</v>
          </cell>
          <cell r="BM111" t="e">
            <v>#N/A</v>
          </cell>
        </row>
        <row r="112">
          <cell r="A112">
            <v>821700</v>
          </cell>
          <cell r="B112" t="str">
            <v>Art</v>
          </cell>
          <cell r="C112" t="str">
            <v>History</v>
          </cell>
          <cell r="E112" t="str">
            <v xml:space="preserve">Charles  Rochester </v>
          </cell>
          <cell r="F112" t="str">
            <v>crochester2018@outlook.com</v>
          </cell>
          <cell r="G112">
            <v>821700</v>
          </cell>
          <cell r="H112" t="e">
            <v>#N/A</v>
          </cell>
          <cell r="I112" t="str">
            <v>Yes</v>
          </cell>
          <cell r="J112">
            <v>0</v>
          </cell>
          <cell r="K112" t="e">
            <v>#N/A</v>
          </cell>
          <cell r="M112" t="str">
            <v>Yes</v>
          </cell>
          <cell r="N112" t="str">
            <v>Yes</v>
          </cell>
          <cell r="O112" t="str">
            <v>Yes</v>
          </cell>
          <cell r="P112" t="str">
            <v>Yes</v>
          </cell>
          <cell r="Q112" t="str">
            <v>Yes</v>
          </cell>
          <cell r="R112" t="str">
            <v>Yes</v>
          </cell>
          <cell r="S112" t="str">
            <v>Yes</v>
          </cell>
          <cell r="T112" t="str">
            <v>Yes</v>
          </cell>
          <cell r="U112" t="str">
            <v>Yes</v>
          </cell>
          <cell r="V112" t="str">
            <v>Yes</v>
          </cell>
          <cell r="W112" t="str">
            <v>Yes</v>
          </cell>
          <cell r="X112" t="str">
            <v>Yes</v>
          </cell>
          <cell r="Y112" t="str">
            <v>Yes</v>
          </cell>
          <cell r="Z112" t="str">
            <v>Yes</v>
          </cell>
          <cell r="AA112" t="str">
            <v>No</v>
          </cell>
          <cell r="AB112" t="str">
            <v>Yes</v>
          </cell>
          <cell r="AC112" t="str">
            <v>Yes</v>
          </cell>
          <cell r="AD112" t="str">
            <v>No</v>
          </cell>
          <cell r="AE112" t="str">
            <v>No</v>
          </cell>
          <cell r="AF112" t="str">
            <v>No</v>
          </cell>
          <cell r="AG112" t="str">
            <v>No</v>
          </cell>
          <cell r="AH112" t="str">
            <v>No</v>
          </cell>
          <cell r="AI112" t="str">
            <v>Yes</v>
          </cell>
          <cell r="AJ112" t="str">
            <v>Yes</v>
          </cell>
          <cell r="AK112" t="str">
            <v>No</v>
          </cell>
          <cell r="AL112" t="str">
            <v>No</v>
          </cell>
          <cell r="AM112" t="str">
            <v>No</v>
          </cell>
          <cell r="AN112" t="str">
            <v>No</v>
          </cell>
          <cell r="AO112" t="str">
            <v>No</v>
          </cell>
          <cell r="AP112" t="str">
            <v>Yes</v>
          </cell>
          <cell r="AQ112" t="str">
            <v>Yes</v>
          </cell>
          <cell r="AR112" t="str">
            <v>No</v>
          </cell>
          <cell r="AS112" t="str">
            <v>No</v>
          </cell>
          <cell r="AT112" t="str">
            <v>No</v>
          </cell>
          <cell r="AU112" t="str">
            <v>No</v>
          </cell>
          <cell r="AV112" t="str">
            <v>No</v>
          </cell>
          <cell r="AW112" t="str">
            <v>Yes</v>
          </cell>
          <cell r="AX112" t="str">
            <v>Yes</v>
          </cell>
          <cell r="AY112" t="str">
            <v>No</v>
          </cell>
          <cell r="AZ112" t="str">
            <v>No</v>
          </cell>
          <cell r="BA112" t="str">
            <v>No</v>
          </cell>
          <cell r="BB112" t="str">
            <v>No</v>
          </cell>
          <cell r="BC112" t="str">
            <v>No</v>
          </cell>
          <cell r="BD112" t="str">
            <v>Yes</v>
          </cell>
          <cell r="BE112" t="str">
            <v>Yes</v>
          </cell>
          <cell r="BM112" t="e">
            <v>#N/A</v>
          </cell>
        </row>
        <row r="113">
          <cell r="A113">
            <v>815677</v>
          </cell>
          <cell r="B113" t="str">
            <v>History</v>
          </cell>
          <cell r="E113" t="str">
            <v>Jenny Howe</v>
          </cell>
          <cell r="F113" t="str">
            <v>jenny.howe62@gmail.com</v>
          </cell>
          <cell r="G113">
            <v>815677</v>
          </cell>
          <cell r="H113" t="e">
            <v>#N/A</v>
          </cell>
          <cell r="I113" t="str">
            <v>Yes</v>
          </cell>
          <cell r="J113">
            <v>44788</v>
          </cell>
          <cell r="K113" t="e">
            <v>#N/A</v>
          </cell>
          <cell r="M113" t="str">
            <v>No</v>
          </cell>
          <cell r="N113" t="str">
            <v>No</v>
          </cell>
          <cell r="O113" t="str">
            <v>No</v>
          </cell>
          <cell r="P113" t="str">
            <v>No</v>
          </cell>
          <cell r="Q113" t="str">
            <v>No</v>
          </cell>
          <cell r="R113" t="str">
            <v>No</v>
          </cell>
          <cell r="S113" t="str">
            <v>No</v>
          </cell>
          <cell r="T113" t="str">
            <v>No</v>
          </cell>
          <cell r="U113" t="str">
            <v>No</v>
          </cell>
          <cell r="V113" t="str">
            <v>No</v>
          </cell>
          <cell r="W113" t="str">
            <v>No</v>
          </cell>
          <cell r="X113" t="str">
            <v>No</v>
          </cell>
          <cell r="Y113" t="str">
            <v>No</v>
          </cell>
          <cell r="Z113" t="str">
            <v>No</v>
          </cell>
          <cell r="AA113" t="str">
            <v>No</v>
          </cell>
          <cell r="AB113" t="str">
            <v>No</v>
          </cell>
          <cell r="AC113" t="str">
            <v>No</v>
          </cell>
          <cell r="AD113" t="str">
            <v>Yes</v>
          </cell>
          <cell r="AE113" t="str">
            <v>Yes</v>
          </cell>
          <cell r="AF113" t="str">
            <v>Yes</v>
          </cell>
          <cell r="AG113" t="str">
            <v>No</v>
          </cell>
          <cell r="AH113" t="str">
            <v>No</v>
          </cell>
          <cell r="AI113" t="str">
            <v>No</v>
          </cell>
          <cell r="AJ113" t="str">
            <v>No</v>
          </cell>
          <cell r="AK113" t="str">
            <v>No</v>
          </cell>
          <cell r="AL113" t="str">
            <v>No</v>
          </cell>
          <cell r="AM113" t="str">
            <v>Yes</v>
          </cell>
          <cell r="AN113" t="str">
            <v>Yes</v>
          </cell>
          <cell r="AO113" t="str">
            <v>Yes</v>
          </cell>
          <cell r="AP113" t="str">
            <v>No</v>
          </cell>
          <cell r="AQ113" t="str">
            <v>No</v>
          </cell>
          <cell r="AR113" t="str">
            <v>Yes</v>
          </cell>
          <cell r="AS113" t="str">
            <v>Yes</v>
          </cell>
          <cell r="AT113" t="str">
            <v>Yes</v>
          </cell>
          <cell r="AU113" t="str">
            <v>Yes</v>
          </cell>
          <cell r="AV113" t="str">
            <v>Yes</v>
          </cell>
          <cell r="AW113" t="str">
            <v>No</v>
          </cell>
          <cell r="AX113" t="str">
            <v>No</v>
          </cell>
          <cell r="AY113" t="str">
            <v>Yes</v>
          </cell>
          <cell r="AZ113" t="str">
            <v>Yes</v>
          </cell>
          <cell r="BA113" t="str">
            <v>Yes</v>
          </cell>
          <cell r="BB113" t="str">
            <v>Yes</v>
          </cell>
          <cell r="BC113" t="str">
            <v>Yes</v>
          </cell>
          <cell r="BD113" t="str">
            <v>No</v>
          </cell>
          <cell r="BE113" t="str">
            <v>No</v>
          </cell>
          <cell r="BF113" t="str">
            <v>Yes</v>
          </cell>
          <cell r="BG113" t="str">
            <v>Yes</v>
          </cell>
          <cell r="BH113" t="str">
            <v>Yes</v>
          </cell>
          <cell r="BI113" t="str">
            <v>Yes</v>
          </cell>
          <cell r="BJ113" t="str">
            <v>Yes</v>
          </cell>
          <cell r="BK113" t="str">
            <v>No</v>
          </cell>
          <cell r="BL113" t="str">
            <v>No</v>
          </cell>
          <cell r="BM113" t="e">
            <v>#N/A</v>
          </cell>
        </row>
        <row r="114">
          <cell r="A114">
            <v>817170</v>
          </cell>
          <cell r="B114" t="str">
            <v>PE</v>
          </cell>
          <cell r="E114" t="str">
            <v>Wayne Cahill</v>
          </cell>
          <cell r="F114" t="str">
            <v>Wayne_33@icloud.com</v>
          </cell>
          <cell r="G114">
            <v>817170</v>
          </cell>
          <cell r="H114" t="e">
            <v>#N/A</v>
          </cell>
          <cell r="I114" t="str">
            <v>Yes</v>
          </cell>
          <cell r="J114">
            <v>44785</v>
          </cell>
          <cell r="K114" t="e">
            <v>#N/A</v>
          </cell>
          <cell r="M114" t="str">
            <v>Yes</v>
          </cell>
          <cell r="N114" t="str">
            <v>Yes</v>
          </cell>
          <cell r="O114" t="str">
            <v>Yes</v>
          </cell>
          <cell r="P114" t="str">
            <v>No</v>
          </cell>
          <cell r="Q114" t="str">
            <v>Yes</v>
          </cell>
          <cell r="R114" t="str">
            <v>Yes</v>
          </cell>
          <cell r="S114" t="str">
            <v>No</v>
          </cell>
          <cell r="T114" t="str">
            <v>No</v>
          </cell>
          <cell r="U114" t="str">
            <v>No</v>
          </cell>
          <cell r="V114" t="str">
            <v>No</v>
          </cell>
          <cell r="W114" t="str">
            <v>No</v>
          </cell>
          <cell r="X114" t="str">
            <v>No</v>
          </cell>
          <cell r="Y114" t="str">
            <v>No</v>
          </cell>
          <cell r="Z114" t="str">
            <v>No</v>
          </cell>
          <cell r="AA114" t="str">
            <v>No</v>
          </cell>
          <cell r="AB114" t="str">
            <v>No</v>
          </cell>
          <cell r="AC114" t="str">
            <v>No</v>
          </cell>
          <cell r="AD114" t="str">
            <v>No</v>
          </cell>
          <cell r="AE114" t="str">
            <v>Yes</v>
          </cell>
          <cell r="AF114" t="str">
            <v>Yes</v>
          </cell>
          <cell r="AG114" t="str">
            <v>No</v>
          </cell>
          <cell r="AH114" t="str">
            <v>Yes</v>
          </cell>
          <cell r="AI114" t="str">
            <v>Yes</v>
          </cell>
          <cell r="AJ114" t="str">
            <v>Yes</v>
          </cell>
          <cell r="AK114" t="str">
            <v>No</v>
          </cell>
          <cell r="AL114" t="str">
            <v>Yes</v>
          </cell>
          <cell r="AM114" t="str">
            <v>No</v>
          </cell>
          <cell r="AN114" t="str">
            <v>No</v>
          </cell>
          <cell r="AO114" t="str">
            <v>Yes</v>
          </cell>
          <cell r="AP114" t="str">
            <v>Yes</v>
          </cell>
          <cell r="AQ114" t="str">
            <v>Yes</v>
          </cell>
          <cell r="AR114" t="str">
            <v>No</v>
          </cell>
          <cell r="AS114" t="str">
            <v>Yes</v>
          </cell>
          <cell r="AT114" t="str">
            <v>Yes</v>
          </cell>
          <cell r="AU114" t="str">
            <v>No</v>
          </cell>
          <cell r="AV114" t="str">
            <v>Yes</v>
          </cell>
          <cell r="AW114" t="str">
            <v>Yes</v>
          </cell>
          <cell r="AX114" t="str">
            <v>Yes</v>
          </cell>
          <cell r="AY114" t="str">
            <v>No</v>
          </cell>
          <cell r="AZ114" t="str">
            <v>Yes</v>
          </cell>
          <cell r="BA114" t="str">
            <v>No</v>
          </cell>
          <cell r="BB114" t="str">
            <v>No</v>
          </cell>
          <cell r="BC114" t="str">
            <v>Yes</v>
          </cell>
          <cell r="BD114" t="str">
            <v>Yes</v>
          </cell>
          <cell r="BE114" t="str">
            <v>Yes</v>
          </cell>
          <cell r="BM114" t="e">
            <v>#N/A</v>
          </cell>
        </row>
        <row r="115">
          <cell r="A115">
            <v>817054</v>
          </cell>
          <cell r="C115" t="str">
            <v>History</v>
          </cell>
          <cell r="E115" t="str">
            <v>Farhana Shaikh</v>
          </cell>
          <cell r="F115" t="str">
            <v>Farhanaqayooms@gmaip.com</v>
          </cell>
          <cell r="G115">
            <v>817054</v>
          </cell>
          <cell r="H115" t="e">
            <v>#N/A</v>
          </cell>
          <cell r="I115" t="str">
            <v>Yes</v>
          </cell>
          <cell r="J115">
            <v>0</v>
          </cell>
          <cell r="K115" t="e">
            <v>#N/A</v>
          </cell>
          <cell r="M115" t="str">
            <v>No</v>
          </cell>
          <cell r="N115" t="str">
            <v>No</v>
          </cell>
          <cell r="O115" t="str">
            <v>No</v>
          </cell>
          <cell r="P115" t="str">
            <v>No</v>
          </cell>
          <cell r="Q115" t="str">
            <v>No</v>
          </cell>
          <cell r="R115" t="str">
            <v>No</v>
          </cell>
          <cell r="S115" t="str">
            <v>No</v>
          </cell>
          <cell r="T115" t="str">
            <v>No</v>
          </cell>
          <cell r="U115" t="str">
            <v>No</v>
          </cell>
          <cell r="V115" t="str">
            <v>No</v>
          </cell>
          <cell r="W115" t="str">
            <v>No</v>
          </cell>
          <cell r="X115" t="str">
            <v>No</v>
          </cell>
          <cell r="Y115" t="str">
            <v>No</v>
          </cell>
          <cell r="Z115" t="str">
            <v>No</v>
          </cell>
          <cell r="AA115" t="str">
            <v>Yes</v>
          </cell>
          <cell r="AB115" t="str">
            <v>Yes</v>
          </cell>
          <cell r="AC115" t="str">
            <v>Yes</v>
          </cell>
          <cell r="AD115" t="str">
            <v>No</v>
          </cell>
          <cell r="AE115" t="str">
            <v>No</v>
          </cell>
          <cell r="AF115" t="str">
            <v>No</v>
          </cell>
          <cell r="AG115" t="str">
            <v>No</v>
          </cell>
          <cell r="AH115" t="str">
            <v>No</v>
          </cell>
          <cell r="AI115" t="str">
            <v>Yes</v>
          </cell>
          <cell r="AJ115" t="str">
            <v>Yes</v>
          </cell>
          <cell r="AK115" t="str">
            <v>No</v>
          </cell>
          <cell r="AL115" t="str">
            <v>No</v>
          </cell>
          <cell r="AM115" t="str">
            <v>No</v>
          </cell>
          <cell r="AN115" t="str">
            <v>No</v>
          </cell>
          <cell r="AO115" t="str">
            <v>No</v>
          </cell>
          <cell r="AP115" t="str">
            <v>Yes</v>
          </cell>
          <cell r="AQ115" t="str">
            <v>Yes</v>
          </cell>
          <cell r="AR115" t="str">
            <v>No</v>
          </cell>
          <cell r="AS115" t="str">
            <v>No</v>
          </cell>
          <cell r="AT115" t="str">
            <v>No</v>
          </cell>
          <cell r="AU115" t="str">
            <v>No</v>
          </cell>
          <cell r="AV115" t="str">
            <v>No</v>
          </cell>
          <cell r="AW115" t="str">
            <v>Yes</v>
          </cell>
          <cell r="AX115" t="str">
            <v>Yes</v>
          </cell>
          <cell r="AY115" t="str">
            <v>Yes</v>
          </cell>
          <cell r="AZ115" t="str">
            <v>Yes</v>
          </cell>
          <cell r="BA115" t="str">
            <v>Yes</v>
          </cell>
          <cell r="BB115" t="str">
            <v>Yes</v>
          </cell>
          <cell r="BC115" t="str">
            <v>Yes</v>
          </cell>
          <cell r="BD115" t="str">
            <v>Yes</v>
          </cell>
          <cell r="BE115" t="str">
            <v>Yes</v>
          </cell>
          <cell r="BM115" t="e">
            <v>#N/A</v>
          </cell>
        </row>
        <row r="116">
          <cell r="A116">
            <v>806867</v>
          </cell>
          <cell r="C116" t="str">
            <v>History</v>
          </cell>
          <cell r="E116" t="str">
            <v>katherine mayne</v>
          </cell>
          <cell r="F116" t="str">
            <v>mayne.katherine@gmail.com</v>
          </cell>
          <cell r="G116">
            <v>806867</v>
          </cell>
          <cell r="H116" t="e">
            <v>#N/A</v>
          </cell>
          <cell r="I116" t="str">
            <v>Yes</v>
          </cell>
          <cell r="J116">
            <v>0</v>
          </cell>
          <cell r="K116" t="e">
            <v>#N/A</v>
          </cell>
          <cell r="M116" t="str">
            <v>No</v>
          </cell>
          <cell r="N116" t="str">
            <v>No</v>
          </cell>
          <cell r="O116" t="str">
            <v>No</v>
          </cell>
          <cell r="P116" t="str">
            <v>No</v>
          </cell>
          <cell r="Q116" t="str">
            <v>No</v>
          </cell>
          <cell r="R116" t="str">
            <v>No</v>
          </cell>
          <cell r="S116" t="str">
            <v>No</v>
          </cell>
          <cell r="T116" t="str">
            <v>Yes</v>
          </cell>
          <cell r="U116" t="str">
            <v>Yes</v>
          </cell>
          <cell r="V116" t="str">
            <v>Yes</v>
          </cell>
          <cell r="W116" t="str">
            <v>Yes</v>
          </cell>
          <cell r="X116" t="str">
            <v>Yes</v>
          </cell>
          <cell r="Y116" t="str">
            <v>Yes</v>
          </cell>
          <cell r="Z116" t="str">
            <v>Yes</v>
          </cell>
          <cell r="AA116" t="str">
            <v>Yes</v>
          </cell>
          <cell r="AB116" t="str">
            <v>Yes</v>
          </cell>
          <cell r="AC116" t="str">
            <v>No</v>
          </cell>
          <cell r="AD116" t="str">
            <v>No</v>
          </cell>
          <cell r="AE116" t="str">
            <v>No</v>
          </cell>
          <cell r="AF116" t="str">
            <v>No</v>
          </cell>
          <cell r="AG116" t="str">
            <v>No</v>
          </cell>
          <cell r="AH116" t="str">
            <v>No</v>
          </cell>
          <cell r="AI116" t="str">
            <v>No</v>
          </cell>
          <cell r="AJ116" t="str">
            <v>No</v>
          </cell>
          <cell r="AK116" t="str">
            <v>No</v>
          </cell>
          <cell r="AL116" t="str">
            <v>No</v>
          </cell>
          <cell r="AM116" t="str">
            <v>No</v>
          </cell>
          <cell r="AN116" t="str">
            <v>No</v>
          </cell>
          <cell r="AO116" t="str">
            <v>No</v>
          </cell>
          <cell r="AP116" t="str">
            <v>Yes</v>
          </cell>
          <cell r="AQ116" t="str">
            <v>Yes</v>
          </cell>
          <cell r="AR116" t="str">
            <v>No</v>
          </cell>
          <cell r="AS116" t="str">
            <v>No</v>
          </cell>
          <cell r="AT116" t="str">
            <v>No</v>
          </cell>
          <cell r="AU116" t="str">
            <v>No</v>
          </cell>
          <cell r="AV116" t="str">
            <v>No</v>
          </cell>
          <cell r="AW116" t="str">
            <v>Yes</v>
          </cell>
          <cell r="AX116" t="str">
            <v>Yes</v>
          </cell>
          <cell r="AY116" t="str">
            <v>No</v>
          </cell>
          <cell r="AZ116" t="str">
            <v>No</v>
          </cell>
          <cell r="BA116" t="str">
            <v>No</v>
          </cell>
          <cell r="BB116" t="str">
            <v>No</v>
          </cell>
          <cell r="BC116" t="str">
            <v>No</v>
          </cell>
          <cell r="BD116" t="str">
            <v>Yes</v>
          </cell>
          <cell r="BE116" t="str">
            <v>Yes</v>
          </cell>
          <cell r="BM116" t="e">
            <v>#N/A</v>
          </cell>
        </row>
        <row r="117">
          <cell r="A117">
            <v>807105</v>
          </cell>
          <cell r="C117" t="str">
            <v>Business</v>
          </cell>
          <cell r="E117" t="str">
            <v>CATHERINE WALLIS</v>
          </cell>
          <cell r="F117" t="str">
            <v>cathwallis@googlemail.com</v>
          </cell>
          <cell r="G117">
            <v>807105</v>
          </cell>
          <cell r="H117" t="e">
            <v>#N/A</v>
          </cell>
          <cell r="I117" t="str">
            <v>Yes</v>
          </cell>
          <cell r="J117">
            <v>44787</v>
          </cell>
          <cell r="K117" t="e">
            <v>#N/A</v>
          </cell>
          <cell r="M117" t="str">
            <v>No</v>
          </cell>
          <cell r="N117" t="str">
            <v>No</v>
          </cell>
          <cell r="O117" t="str">
            <v>No</v>
          </cell>
          <cell r="P117" t="str">
            <v>No</v>
          </cell>
          <cell r="Q117" t="str">
            <v>No</v>
          </cell>
          <cell r="R117" t="str">
            <v>No</v>
          </cell>
          <cell r="S117" t="str">
            <v>No</v>
          </cell>
          <cell r="T117" t="str">
            <v>No</v>
          </cell>
          <cell r="U117" t="str">
            <v>No</v>
          </cell>
          <cell r="V117" t="str">
            <v>No</v>
          </cell>
          <cell r="W117" t="str">
            <v>No</v>
          </cell>
          <cell r="X117" t="str">
            <v>No</v>
          </cell>
          <cell r="Y117" t="str">
            <v>No</v>
          </cell>
          <cell r="Z117" t="str">
            <v>No</v>
          </cell>
          <cell r="AA117" t="str">
            <v>No</v>
          </cell>
          <cell r="AB117" t="str">
            <v>No</v>
          </cell>
          <cell r="AC117" t="str">
            <v>No</v>
          </cell>
          <cell r="AD117" t="str">
            <v>No</v>
          </cell>
          <cell r="AE117" t="str">
            <v>No</v>
          </cell>
          <cell r="AF117" t="str">
            <v>No</v>
          </cell>
          <cell r="AG117" t="str">
            <v>No</v>
          </cell>
          <cell r="AH117" t="str">
            <v>Yes</v>
          </cell>
          <cell r="AI117" t="str">
            <v>Yes</v>
          </cell>
          <cell r="AJ117" t="str">
            <v>Yes</v>
          </cell>
          <cell r="AK117" t="str">
            <v>No</v>
          </cell>
          <cell r="AL117" t="str">
            <v>No</v>
          </cell>
          <cell r="AM117" t="str">
            <v>No</v>
          </cell>
          <cell r="AN117" t="str">
            <v>No</v>
          </cell>
          <cell r="AO117" t="str">
            <v>No</v>
          </cell>
          <cell r="AP117" t="str">
            <v>No</v>
          </cell>
          <cell r="AQ117" t="str">
            <v>No</v>
          </cell>
          <cell r="AR117" t="str">
            <v>No</v>
          </cell>
          <cell r="AS117" t="str">
            <v>No</v>
          </cell>
          <cell r="AT117" t="str">
            <v>No</v>
          </cell>
          <cell r="AU117" t="str">
            <v>No</v>
          </cell>
          <cell r="AV117" t="str">
            <v>No</v>
          </cell>
          <cell r="AW117" t="str">
            <v>No</v>
          </cell>
          <cell r="AX117" t="str">
            <v>No</v>
          </cell>
          <cell r="AY117" t="str">
            <v>No</v>
          </cell>
          <cell r="AZ117" t="str">
            <v>No</v>
          </cell>
          <cell r="BA117" t="str">
            <v>No</v>
          </cell>
          <cell r="BB117" t="str">
            <v>No</v>
          </cell>
          <cell r="BC117" t="str">
            <v>Yes</v>
          </cell>
          <cell r="BD117" t="str">
            <v>Yes</v>
          </cell>
          <cell r="BE117" t="str">
            <v>Yes</v>
          </cell>
          <cell r="BM117" t="e">
            <v>#N/A</v>
          </cell>
        </row>
        <row r="118">
          <cell r="A118">
            <v>789267</v>
          </cell>
          <cell r="C118" t="str">
            <v>Business</v>
          </cell>
          <cell r="E118" t="str">
            <v>Gareth Parfitt</v>
          </cell>
          <cell r="F118" t="str">
            <v>garethpar@aol.com</v>
          </cell>
          <cell r="G118">
            <v>789267</v>
          </cell>
          <cell r="H118" t="e">
            <v>#N/A</v>
          </cell>
          <cell r="I118" t="str">
            <v>Yes</v>
          </cell>
          <cell r="J118">
            <v>44784</v>
          </cell>
          <cell r="K118" t="e">
            <v>#N/A</v>
          </cell>
          <cell r="M118" t="str">
            <v>Yes</v>
          </cell>
          <cell r="N118" t="str">
            <v>Yes</v>
          </cell>
          <cell r="O118" t="str">
            <v>Yes</v>
          </cell>
          <cell r="P118" t="str">
            <v>Yes</v>
          </cell>
          <cell r="Q118" t="str">
            <v>Yes</v>
          </cell>
          <cell r="R118" t="str">
            <v>Yes</v>
          </cell>
          <cell r="S118" t="str">
            <v>Yes</v>
          </cell>
          <cell r="T118" t="str">
            <v>Yes</v>
          </cell>
          <cell r="U118" t="str">
            <v>Yes</v>
          </cell>
          <cell r="V118" t="str">
            <v>Yes</v>
          </cell>
          <cell r="W118" t="str">
            <v>Yes</v>
          </cell>
          <cell r="X118" t="str">
            <v>Yes</v>
          </cell>
          <cell r="Y118" t="str">
            <v>Yes</v>
          </cell>
          <cell r="Z118" t="str">
            <v>Yes</v>
          </cell>
          <cell r="AA118" t="str">
            <v>Yes</v>
          </cell>
          <cell r="AB118" t="str">
            <v>Yes</v>
          </cell>
          <cell r="AC118" t="str">
            <v>Yes</v>
          </cell>
          <cell r="AD118" t="str">
            <v>Yes</v>
          </cell>
          <cell r="AE118" t="str">
            <v>Yes</v>
          </cell>
          <cell r="AF118" t="str">
            <v>Yes</v>
          </cell>
          <cell r="AG118" t="str">
            <v>Yes</v>
          </cell>
          <cell r="AH118" t="str">
            <v>Yes</v>
          </cell>
          <cell r="AI118" t="str">
            <v>Yes</v>
          </cell>
          <cell r="AJ118" t="str">
            <v>Yes</v>
          </cell>
          <cell r="AK118" t="str">
            <v>Yes</v>
          </cell>
          <cell r="AL118" t="str">
            <v>Yes</v>
          </cell>
          <cell r="AM118" t="str">
            <v>Yes</v>
          </cell>
          <cell r="AN118" t="str">
            <v>Yes</v>
          </cell>
          <cell r="AO118" t="str">
            <v>Yes</v>
          </cell>
          <cell r="AP118" t="str">
            <v>Yes</v>
          </cell>
          <cell r="AQ118" t="str">
            <v>Yes</v>
          </cell>
          <cell r="AR118" t="str">
            <v>Yes</v>
          </cell>
          <cell r="AS118" t="str">
            <v>Yes</v>
          </cell>
          <cell r="AT118" t="str">
            <v>Yes</v>
          </cell>
          <cell r="AU118" t="str">
            <v>Yes</v>
          </cell>
          <cell r="AV118" t="str">
            <v>Yes</v>
          </cell>
          <cell r="AW118" t="str">
            <v>Yes</v>
          </cell>
          <cell r="AX118" t="str">
            <v>Yes</v>
          </cell>
          <cell r="AY118" t="str">
            <v>Yes</v>
          </cell>
          <cell r="AZ118" t="str">
            <v>Yes</v>
          </cell>
          <cell r="BA118" t="str">
            <v>Yes</v>
          </cell>
          <cell r="BB118" t="str">
            <v>Yes</v>
          </cell>
          <cell r="BC118" t="str">
            <v>Yes</v>
          </cell>
          <cell r="BD118" t="str">
            <v>Yes</v>
          </cell>
          <cell r="BE118" t="str">
            <v>Yes</v>
          </cell>
          <cell r="BM118" t="e">
            <v>#N/A</v>
          </cell>
        </row>
        <row r="119">
          <cell r="A119">
            <v>16391</v>
          </cell>
          <cell r="C119" t="str">
            <v>Business</v>
          </cell>
          <cell r="E119" t="str">
            <v>Jonathan Percival</v>
          </cell>
          <cell r="F119" t="str">
            <v>jmpercival@hotmail.com</v>
          </cell>
          <cell r="G119">
            <v>16391</v>
          </cell>
          <cell r="H119" t="e">
            <v>#N/A</v>
          </cell>
          <cell r="I119" t="str">
            <v>Yes</v>
          </cell>
          <cell r="J119">
            <v>44789</v>
          </cell>
          <cell r="K119" t="e">
            <v>#N/A</v>
          </cell>
          <cell r="M119" t="str">
            <v>Yes</v>
          </cell>
          <cell r="N119" t="str">
            <v>Yes</v>
          </cell>
          <cell r="O119" t="str">
            <v>Yes</v>
          </cell>
          <cell r="P119" t="str">
            <v>Yes</v>
          </cell>
          <cell r="Q119" t="str">
            <v>Yes</v>
          </cell>
          <cell r="R119" t="str">
            <v>Yes</v>
          </cell>
          <cell r="S119" t="str">
            <v>Yes</v>
          </cell>
          <cell r="T119" t="str">
            <v>Yes</v>
          </cell>
          <cell r="U119" t="str">
            <v>Yes</v>
          </cell>
          <cell r="V119" t="str">
            <v>Yes</v>
          </cell>
          <cell r="W119" t="str">
            <v>Yes</v>
          </cell>
          <cell r="X119" t="str">
            <v>Yes</v>
          </cell>
          <cell r="Y119" t="str">
            <v>Yes</v>
          </cell>
          <cell r="Z119" t="str">
            <v>Yes</v>
          </cell>
          <cell r="AA119" t="str">
            <v>Yes</v>
          </cell>
          <cell r="AB119" t="str">
            <v>Yes</v>
          </cell>
          <cell r="AC119" t="str">
            <v>Yes</v>
          </cell>
          <cell r="AD119" t="str">
            <v>Yes</v>
          </cell>
          <cell r="AE119" t="str">
            <v>Yes</v>
          </cell>
          <cell r="AF119" t="str">
            <v>Yes</v>
          </cell>
          <cell r="AG119" t="str">
            <v>Yes</v>
          </cell>
          <cell r="AH119" t="str">
            <v>Yes</v>
          </cell>
          <cell r="AI119" t="str">
            <v>Yes</v>
          </cell>
          <cell r="AJ119" t="str">
            <v>Yes</v>
          </cell>
          <cell r="AK119" t="str">
            <v>Yes</v>
          </cell>
          <cell r="AL119" t="str">
            <v>Yes</v>
          </cell>
          <cell r="AM119" t="str">
            <v>Yes</v>
          </cell>
          <cell r="AN119" t="str">
            <v>Yes</v>
          </cell>
          <cell r="AO119" t="str">
            <v>Yes</v>
          </cell>
          <cell r="AP119" t="str">
            <v>Yes</v>
          </cell>
          <cell r="AQ119" t="str">
            <v>Yes</v>
          </cell>
          <cell r="AR119" t="str">
            <v>Yes</v>
          </cell>
          <cell r="AS119" t="str">
            <v>Yes</v>
          </cell>
          <cell r="AT119" t="str">
            <v>Yes</v>
          </cell>
          <cell r="AU119" t="str">
            <v>Yes</v>
          </cell>
          <cell r="AV119" t="str">
            <v>Yes</v>
          </cell>
          <cell r="AW119" t="str">
            <v>Yes</v>
          </cell>
          <cell r="AX119" t="str">
            <v>Yes</v>
          </cell>
          <cell r="AY119" t="str">
            <v>Yes</v>
          </cell>
          <cell r="AZ119" t="str">
            <v>Yes</v>
          </cell>
          <cell r="BA119" t="str">
            <v>Yes</v>
          </cell>
          <cell r="BB119" t="str">
            <v>Yes</v>
          </cell>
          <cell r="BC119" t="str">
            <v>Yes</v>
          </cell>
          <cell r="BD119" t="str">
            <v>Yes</v>
          </cell>
          <cell r="BE119" t="str">
            <v>Yes</v>
          </cell>
          <cell r="BM119" t="e">
            <v>#N/A</v>
          </cell>
        </row>
        <row r="120">
          <cell r="A120">
            <v>24062</v>
          </cell>
          <cell r="C120" t="str">
            <v>English, Arts</v>
          </cell>
          <cell r="E120" t="str">
            <v>Victoria Osborne</v>
          </cell>
          <cell r="F120" t="str">
            <v>osbornevictoria13@gmail.com</v>
          </cell>
          <cell r="G120">
            <v>24062</v>
          </cell>
          <cell r="H120" t="e">
            <v>#N/A</v>
          </cell>
          <cell r="I120" t="str">
            <v>Yes</v>
          </cell>
          <cell r="J120">
            <v>44787</v>
          </cell>
          <cell r="K120" t="e">
            <v>#N/A</v>
          </cell>
          <cell r="M120" t="str">
            <v>No</v>
          </cell>
          <cell r="N120" t="str">
            <v>No</v>
          </cell>
          <cell r="O120" t="str">
            <v>No</v>
          </cell>
          <cell r="P120" t="str">
            <v>No</v>
          </cell>
          <cell r="Q120" t="str">
            <v>No</v>
          </cell>
          <cell r="R120" t="str">
            <v>Yes</v>
          </cell>
          <cell r="S120" t="str">
            <v>Yes</v>
          </cell>
          <cell r="T120" t="str">
            <v>Yes</v>
          </cell>
          <cell r="U120" t="str">
            <v>Yes</v>
          </cell>
          <cell r="V120" t="str">
            <v>Yes</v>
          </cell>
          <cell r="W120" t="str">
            <v>Yes</v>
          </cell>
          <cell r="X120" t="str">
            <v>Yes</v>
          </cell>
          <cell r="Y120" t="str">
            <v>Yes</v>
          </cell>
          <cell r="Z120" t="str">
            <v>Yes</v>
          </cell>
          <cell r="AA120" t="str">
            <v>Yes</v>
          </cell>
          <cell r="AB120" t="str">
            <v>No</v>
          </cell>
          <cell r="AC120" t="str">
            <v>No</v>
          </cell>
          <cell r="AD120" t="str">
            <v>No</v>
          </cell>
          <cell r="AE120" t="str">
            <v>No</v>
          </cell>
          <cell r="AF120" t="str">
            <v>No</v>
          </cell>
          <cell r="AG120" t="str">
            <v>No</v>
          </cell>
          <cell r="AH120" t="str">
            <v>No</v>
          </cell>
          <cell r="AI120" t="str">
            <v>No</v>
          </cell>
          <cell r="AJ120" t="str">
            <v>Yes</v>
          </cell>
          <cell r="AK120" t="str">
            <v>Yes</v>
          </cell>
          <cell r="AL120" t="str">
            <v>Yes</v>
          </cell>
          <cell r="AM120" t="str">
            <v>Yes</v>
          </cell>
          <cell r="AN120" t="str">
            <v>Yes</v>
          </cell>
          <cell r="AO120" t="str">
            <v>Yes</v>
          </cell>
          <cell r="AP120" t="str">
            <v>Yes</v>
          </cell>
          <cell r="AQ120" t="str">
            <v>Yes</v>
          </cell>
          <cell r="AR120" t="str">
            <v>Yes</v>
          </cell>
          <cell r="AS120" t="str">
            <v>Yes</v>
          </cell>
          <cell r="AT120" t="str">
            <v>Yes</v>
          </cell>
          <cell r="AU120" t="str">
            <v>Yes</v>
          </cell>
          <cell r="AV120" t="str">
            <v>Yes</v>
          </cell>
          <cell r="AW120" t="str">
            <v>Yes</v>
          </cell>
          <cell r="AX120" t="str">
            <v>Yes</v>
          </cell>
          <cell r="AY120" t="str">
            <v>Yes</v>
          </cell>
          <cell r="AZ120" t="str">
            <v>Yes</v>
          </cell>
          <cell r="BA120" t="str">
            <v>Yes</v>
          </cell>
          <cell r="BB120" t="str">
            <v>Yes</v>
          </cell>
          <cell r="BC120" t="str">
            <v>Yes</v>
          </cell>
          <cell r="BD120" t="str">
            <v>Yes</v>
          </cell>
          <cell r="BE120" t="str">
            <v>Yes</v>
          </cell>
          <cell r="BM120" t="e">
            <v>#N/A</v>
          </cell>
        </row>
        <row r="121">
          <cell r="A121">
            <v>800193</v>
          </cell>
          <cell r="C121" t="str">
            <v>English</v>
          </cell>
          <cell r="E121" t="str">
            <v>Nicola Pegg</v>
          </cell>
          <cell r="F121" t="str">
            <v>nickypegg@yahoo.co.uk</v>
          </cell>
          <cell r="G121">
            <v>800193</v>
          </cell>
          <cell r="H121" t="e">
            <v>#N/A</v>
          </cell>
          <cell r="I121" t="str">
            <v>Yes</v>
          </cell>
          <cell r="J121">
            <v>44785</v>
          </cell>
          <cell r="K121" t="e">
            <v>#N/A</v>
          </cell>
          <cell r="M121" t="str">
            <v>No</v>
          </cell>
          <cell r="N121" t="str">
            <v>Yes</v>
          </cell>
          <cell r="O121" t="str">
            <v>Yes</v>
          </cell>
          <cell r="P121" t="str">
            <v>Yes</v>
          </cell>
          <cell r="Q121" t="str">
            <v>No</v>
          </cell>
          <cell r="R121" t="str">
            <v>No</v>
          </cell>
          <cell r="S121" t="str">
            <v>Yes</v>
          </cell>
          <cell r="T121" t="str">
            <v>Yes</v>
          </cell>
          <cell r="U121" t="str">
            <v>Yes</v>
          </cell>
          <cell r="V121" t="str">
            <v>No</v>
          </cell>
          <cell r="W121" t="str">
            <v>No</v>
          </cell>
          <cell r="X121" t="str">
            <v>No</v>
          </cell>
          <cell r="Y121" t="str">
            <v>No</v>
          </cell>
          <cell r="Z121" t="str">
            <v>No</v>
          </cell>
          <cell r="AA121" t="str">
            <v>No</v>
          </cell>
          <cell r="AB121" t="str">
            <v>No</v>
          </cell>
          <cell r="AC121" t="str">
            <v>No</v>
          </cell>
          <cell r="AD121" t="str">
            <v>No</v>
          </cell>
          <cell r="AE121" t="str">
            <v>Yes</v>
          </cell>
          <cell r="AF121" t="str">
            <v>Yes</v>
          </cell>
          <cell r="AG121" t="str">
            <v>Yes</v>
          </cell>
          <cell r="AH121" t="str">
            <v>Yes</v>
          </cell>
          <cell r="AI121" t="str">
            <v>Yes</v>
          </cell>
          <cell r="AJ121" t="str">
            <v>Yes</v>
          </cell>
          <cell r="AK121" t="str">
            <v>Yes</v>
          </cell>
          <cell r="AL121" t="str">
            <v>Yes</v>
          </cell>
          <cell r="AM121" t="str">
            <v>Yes</v>
          </cell>
          <cell r="AN121" t="str">
            <v>Yes</v>
          </cell>
          <cell r="AO121" t="str">
            <v>Yes</v>
          </cell>
          <cell r="AP121" t="str">
            <v>Yes</v>
          </cell>
          <cell r="AQ121" t="str">
            <v>Yes</v>
          </cell>
          <cell r="AR121" t="str">
            <v>Yes</v>
          </cell>
          <cell r="AS121" t="str">
            <v>Yes</v>
          </cell>
          <cell r="AT121" t="str">
            <v>Yes</v>
          </cell>
          <cell r="AU121" t="str">
            <v>No</v>
          </cell>
          <cell r="AV121" t="str">
            <v>No</v>
          </cell>
          <cell r="AW121" t="str">
            <v>No</v>
          </cell>
          <cell r="AX121" t="str">
            <v>No</v>
          </cell>
          <cell r="AY121" t="str">
            <v>No</v>
          </cell>
          <cell r="AZ121" t="str">
            <v>No</v>
          </cell>
          <cell r="BA121" t="str">
            <v>No</v>
          </cell>
          <cell r="BB121" t="str">
            <v>No</v>
          </cell>
          <cell r="BC121" t="str">
            <v>No</v>
          </cell>
          <cell r="BD121" t="str">
            <v>No</v>
          </cell>
          <cell r="BE121" t="str">
            <v>No</v>
          </cell>
          <cell r="BM121" t="e">
            <v>#N/A</v>
          </cell>
        </row>
        <row r="122">
          <cell r="A122">
            <v>816128</v>
          </cell>
          <cell r="C122" t="str">
            <v>Law</v>
          </cell>
          <cell r="E122" t="str">
            <v>Joyanna Lovelock</v>
          </cell>
          <cell r="F122" t="str">
            <v>joywrite@aol.com</v>
          </cell>
          <cell r="G122">
            <v>816128</v>
          </cell>
          <cell r="H122" t="e">
            <v>#N/A</v>
          </cell>
          <cell r="I122" t="str">
            <v>Yes</v>
          </cell>
          <cell r="J122">
            <v>44784</v>
          </cell>
          <cell r="K122" t="e">
            <v>#N/A</v>
          </cell>
          <cell r="M122" t="str">
            <v>No</v>
          </cell>
          <cell r="N122" t="str">
            <v>No</v>
          </cell>
          <cell r="O122" t="str">
            <v>No</v>
          </cell>
          <cell r="P122" t="str">
            <v>No</v>
          </cell>
          <cell r="Q122" t="str">
            <v>No</v>
          </cell>
          <cell r="R122" t="str">
            <v>No</v>
          </cell>
          <cell r="S122" t="str">
            <v>No</v>
          </cell>
          <cell r="T122" t="str">
            <v>No</v>
          </cell>
          <cell r="U122" t="str">
            <v>No</v>
          </cell>
          <cell r="V122" t="str">
            <v>No</v>
          </cell>
          <cell r="W122" t="str">
            <v>No</v>
          </cell>
          <cell r="X122" t="str">
            <v>No</v>
          </cell>
          <cell r="Y122" t="str">
            <v>No</v>
          </cell>
          <cell r="Z122" t="str">
            <v>No</v>
          </cell>
          <cell r="AA122" t="str">
            <v>Yes</v>
          </cell>
          <cell r="AB122" t="str">
            <v>Yes</v>
          </cell>
          <cell r="AC122" t="str">
            <v>Yes</v>
          </cell>
          <cell r="AD122" t="str">
            <v>Yes</v>
          </cell>
          <cell r="AE122" t="str">
            <v>No</v>
          </cell>
          <cell r="AF122" t="str">
            <v>Yes</v>
          </cell>
          <cell r="AG122" t="str">
            <v>Yes</v>
          </cell>
          <cell r="AH122" t="str">
            <v>Yes</v>
          </cell>
          <cell r="AI122" t="str">
            <v>No</v>
          </cell>
          <cell r="AJ122" t="str">
            <v>No</v>
          </cell>
          <cell r="AK122" t="str">
            <v>No</v>
          </cell>
          <cell r="AL122" t="str">
            <v>No</v>
          </cell>
          <cell r="AM122" t="str">
            <v>Yes</v>
          </cell>
          <cell r="AN122" t="str">
            <v>No</v>
          </cell>
          <cell r="AO122" t="str">
            <v>No</v>
          </cell>
          <cell r="AP122" t="str">
            <v>No</v>
          </cell>
          <cell r="AQ122" t="str">
            <v>Yes</v>
          </cell>
          <cell r="AR122" t="str">
            <v>Yes</v>
          </cell>
          <cell r="AS122" t="str">
            <v>Yes</v>
          </cell>
          <cell r="AT122" t="str">
            <v>Yes</v>
          </cell>
          <cell r="AU122" t="str">
            <v>No</v>
          </cell>
          <cell r="AV122" t="str">
            <v>No</v>
          </cell>
          <cell r="AW122" t="str">
            <v>No</v>
          </cell>
          <cell r="AX122" t="str">
            <v>No</v>
          </cell>
          <cell r="AY122" t="str">
            <v>No</v>
          </cell>
          <cell r="AZ122" t="str">
            <v>No</v>
          </cell>
          <cell r="BA122" t="str">
            <v>No</v>
          </cell>
          <cell r="BB122" t="str">
            <v>No</v>
          </cell>
          <cell r="BC122" t="str">
            <v>No</v>
          </cell>
          <cell r="BD122" t="str">
            <v>No</v>
          </cell>
          <cell r="BE122" t="str">
            <v>No</v>
          </cell>
          <cell r="BM122" t="e">
            <v>#N/A</v>
          </cell>
        </row>
        <row r="123">
          <cell r="A123">
            <v>301914</v>
          </cell>
          <cell r="C123" t="str">
            <v>Maths</v>
          </cell>
          <cell r="E123" t="str">
            <v>Muriel James</v>
          </cell>
          <cell r="F123" t="str">
            <v>muriel.james@hotmail.co.uk</v>
          </cell>
          <cell r="G123">
            <v>301914</v>
          </cell>
          <cell r="H123" t="e">
            <v>#N/A</v>
          </cell>
          <cell r="I123" t="str">
            <v>Yes</v>
          </cell>
          <cell r="J123">
            <v>44787</v>
          </cell>
          <cell r="K123" t="e">
            <v>#N/A</v>
          </cell>
          <cell r="M123" t="str">
            <v>No</v>
          </cell>
          <cell r="N123" t="str">
            <v>No</v>
          </cell>
          <cell r="O123" t="str">
            <v>Yes</v>
          </cell>
          <cell r="P123" t="str">
            <v>No</v>
          </cell>
          <cell r="Q123" t="str">
            <v>Yes</v>
          </cell>
          <cell r="R123" t="str">
            <v>Yes</v>
          </cell>
          <cell r="S123" t="str">
            <v>No</v>
          </cell>
          <cell r="T123" t="str">
            <v>No</v>
          </cell>
          <cell r="U123" t="str">
            <v>No</v>
          </cell>
          <cell r="V123" t="str">
            <v>No</v>
          </cell>
          <cell r="W123" t="str">
            <v>No</v>
          </cell>
          <cell r="X123" t="str">
            <v>No</v>
          </cell>
          <cell r="Y123" t="str">
            <v>Yes</v>
          </cell>
          <cell r="Z123" t="str">
            <v>No</v>
          </cell>
          <cell r="AA123" t="str">
            <v>No</v>
          </cell>
          <cell r="AB123" t="str">
            <v>Yes</v>
          </cell>
          <cell r="AC123" t="str">
            <v>Yes</v>
          </cell>
          <cell r="AD123" t="str">
            <v>Yes</v>
          </cell>
          <cell r="AE123" t="str">
            <v>Yes</v>
          </cell>
          <cell r="AF123" t="str">
            <v>Yes</v>
          </cell>
          <cell r="AG123" t="str">
            <v>No</v>
          </cell>
          <cell r="AH123" t="str">
            <v>No</v>
          </cell>
          <cell r="AI123" t="str">
            <v>No</v>
          </cell>
          <cell r="AJ123" t="str">
            <v>No</v>
          </cell>
          <cell r="AK123" t="str">
            <v>Yes</v>
          </cell>
          <cell r="AL123" t="str">
            <v>Yes</v>
          </cell>
          <cell r="AM123" t="str">
            <v>Yes</v>
          </cell>
          <cell r="AN123" t="str">
            <v>No</v>
          </cell>
          <cell r="AO123" t="str">
            <v>No</v>
          </cell>
          <cell r="AP123" t="str">
            <v>Yes</v>
          </cell>
          <cell r="AQ123" t="str">
            <v>Yes</v>
          </cell>
          <cell r="AR123" t="str">
            <v>No</v>
          </cell>
          <cell r="AS123" t="str">
            <v>No</v>
          </cell>
          <cell r="AT123" t="str">
            <v>No</v>
          </cell>
          <cell r="AU123" t="str">
            <v>No</v>
          </cell>
          <cell r="AV123" t="str">
            <v>No</v>
          </cell>
          <cell r="AW123" t="str">
            <v>Yes</v>
          </cell>
          <cell r="AX123" t="str">
            <v>Yes</v>
          </cell>
          <cell r="AY123" t="str">
            <v>Yes</v>
          </cell>
          <cell r="AZ123" t="str">
            <v>Yes</v>
          </cell>
          <cell r="BA123" t="str">
            <v>Yes</v>
          </cell>
          <cell r="BB123" t="str">
            <v>No</v>
          </cell>
          <cell r="BC123" t="str">
            <v>No</v>
          </cell>
          <cell r="BD123" t="str">
            <v>Yes</v>
          </cell>
          <cell r="BE123" t="str">
            <v>Yes</v>
          </cell>
          <cell r="BM123" t="e">
            <v>#N/A</v>
          </cell>
        </row>
        <row r="124">
          <cell r="A124">
            <v>84575</v>
          </cell>
          <cell r="C124" t="str">
            <v>History</v>
          </cell>
          <cell r="E124" t="str">
            <v>Shaun Aston</v>
          </cell>
          <cell r="F124" t="str">
            <v>saston@queenmargarets.com</v>
          </cell>
          <cell r="G124">
            <v>84575</v>
          </cell>
          <cell r="H124" t="e">
            <v>#N/A</v>
          </cell>
          <cell r="I124" t="str">
            <v>Yes</v>
          </cell>
          <cell r="J124">
            <v>44785</v>
          </cell>
          <cell r="K124" t="e">
            <v>#N/A</v>
          </cell>
          <cell r="M124" t="str">
            <v>Yes</v>
          </cell>
          <cell r="N124" t="str">
            <v>No</v>
          </cell>
          <cell r="O124" t="str">
            <v>No</v>
          </cell>
          <cell r="P124" t="str">
            <v>Yes</v>
          </cell>
          <cell r="Q124" t="str">
            <v>Yes</v>
          </cell>
          <cell r="R124" t="str">
            <v>Yes</v>
          </cell>
          <cell r="S124" t="str">
            <v>Yes</v>
          </cell>
          <cell r="T124" t="str">
            <v>Yes</v>
          </cell>
          <cell r="U124" t="str">
            <v>Yes</v>
          </cell>
          <cell r="V124" t="str">
            <v>Yes</v>
          </cell>
          <cell r="W124" t="str">
            <v>Yes</v>
          </cell>
          <cell r="X124" t="str">
            <v>Yes</v>
          </cell>
          <cell r="Y124" t="str">
            <v>Yes</v>
          </cell>
          <cell r="Z124" t="str">
            <v>No</v>
          </cell>
          <cell r="AA124" t="str">
            <v>No</v>
          </cell>
          <cell r="AB124" t="str">
            <v>No</v>
          </cell>
          <cell r="AC124" t="str">
            <v>No</v>
          </cell>
          <cell r="AD124" t="str">
            <v>No</v>
          </cell>
          <cell r="AE124" t="str">
            <v>No</v>
          </cell>
          <cell r="AF124" t="str">
            <v>No</v>
          </cell>
          <cell r="AG124" t="str">
            <v>No</v>
          </cell>
          <cell r="AH124" t="str">
            <v>No</v>
          </cell>
          <cell r="AI124" t="str">
            <v>No</v>
          </cell>
          <cell r="AJ124" t="str">
            <v>No</v>
          </cell>
          <cell r="AK124" t="str">
            <v>No</v>
          </cell>
          <cell r="AL124" t="str">
            <v>No</v>
          </cell>
          <cell r="AM124" t="str">
            <v>No</v>
          </cell>
          <cell r="AN124" t="str">
            <v>No</v>
          </cell>
          <cell r="AO124" t="str">
            <v>No</v>
          </cell>
          <cell r="AP124" t="str">
            <v>No</v>
          </cell>
          <cell r="AQ124" t="str">
            <v>No</v>
          </cell>
          <cell r="AR124" t="str">
            <v>No</v>
          </cell>
          <cell r="AS124" t="str">
            <v>No</v>
          </cell>
          <cell r="AT124" t="str">
            <v>No</v>
          </cell>
          <cell r="AU124" t="str">
            <v>No</v>
          </cell>
          <cell r="AV124" t="str">
            <v>No</v>
          </cell>
          <cell r="AW124" t="str">
            <v>No</v>
          </cell>
          <cell r="AX124" t="str">
            <v>No</v>
          </cell>
          <cell r="AY124" t="str">
            <v>No</v>
          </cell>
          <cell r="AZ124" t="str">
            <v>No</v>
          </cell>
          <cell r="BA124" t="str">
            <v>No</v>
          </cell>
          <cell r="BB124" t="str">
            <v>No</v>
          </cell>
          <cell r="BC124" t="str">
            <v>No</v>
          </cell>
          <cell r="BD124" t="str">
            <v>No</v>
          </cell>
          <cell r="BE124" t="str">
            <v>No</v>
          </cell>
          <cell r="BM124" t="e">
            <v>#N/A</v>
          </cell>
        </row>
        <row r="125">
          <cell r="A125">
            <v>801333</v>
          </cell>
          <cell r="C125" t="str">
            <v>Maths (Further)</v>
          </cell>
          <cell r="E125" t="str">
            <v>Robert Esswood</v>
          </cell>
          <cell r="F125" t="str">
            <v>robesswood@gmail.com</v>
          </cell>
          <cell r="G125">
            <v>801333</v>
          </cell>
          <cell r="H125" t="e">
            <v>#N/A</v>
          </cell>
          <cell r="I125" t="str">
            <v>Yes</v>
          </cell>
          <cell r="J125">
            <v>0</v>
          </cell>
          <cell r="K125" t="e">
            <v>#N/A</v>
          </cell>
          <cell r="M125" t="str">
            <v>No</v>
          </cell>
          <cell r="N125" t="str">
            <v>No</v>
          </cell>
          <cell r="O125" t="str">
            <v>No</v>
          </cell>
          <cell r="P125" t="str">
            <v>Yes</v>
          </cell>
          <cell r="Q125" t="str">
            <v>Yes</v>
          </cell>
          <cell r="R125" t="str">
            <v>Yes</v>
          </cell>
          <cell r="S125" t="str">
            <v>Yes</v>
          </cell>
          <cell r="T125" t="str">
            <v>Yes</v>
          </cell>
          <cell r="U125" t="str">
            <v>No</v>
          </cell>
          <cell r="V125" t="str">
            <v>No</v>
          </cell>
          <cell r="W125" t="str">
            <v>No</v>
          </cell>
          <cell r="X125" t="str">
            <v>No</v>
          </cell>
          <cell r="Y125" t="str">
            <v>No</v>
          </cell>
          <cell r="Z125" t="str">
            <v>Yes</v>
          </cell>
          <cell r="AA125" t="str">
            <v>Yes</v>
          </cell>
          <cell r="AB125" t="str">
            <v>Yes</v>
          </cell>
          <cell r="AC125" t="str">
            <v>No</v>
          </cell>
          <cell r="AD125" t="str">
            <v>No</v>
          </cell>
          <cell r="AE125" t="str">
            <v>No</v>
          </cell>
          <cell r="AF125" t="str">
            <v>No</v>
          </cell>
          <cell r="AG125" t="str">
            <v>No</v>
          </cell>
          <cell r="AH125" t="str">
            <v>No</v>
          </cell>
          <cell r="AI125" t="str">
            <v>Yes</v>
          </cell>
          <cell r="AJ125" t="str">
            <v>Yes</v>
          </cell>
          <cell r="AK125" t="str">
            <v>No</v>
          </cell>
          <cell r="AL125" t="str">
            <v>No</v>
          </cell>
          <cell r="AM125" t="str">
            <v>No</v>
          </cell>
          <cell r="AN125" t="str">
            <v>No</v>
          </cell>
          <cell r="AO125" t="str">
            <v>No</v>
          </cell>
          <cell r="AP125" t="str">
            <v>No</v>
          </cell>
          <cell r="AQ125" t="str">
            <v>Yes</v>
          </cell>
          <cell r="AR125" t="str">
            <v>No</v>
          </cell>
          <cell r="AS125" t="str">
            <v>No</v>
          </cell>
          <cell r="AT125" t="str">
            <v>No</v>
          </cell>
          <cell r="AU125" t="str">
            <v>No</v>
          </cell>
          <cell r="AV125" t="str">
            <v>No</v>
          </cell>
          <cell r="AW125" t="str">
            <v>Yes</v>
          </cell>
          <cell r="AX125" t="str">
            <v>Yes</v>
          </cell>
          <cell r="AY125" t="str">
            <v>No</v>
          </cell>
          <cell r="AZ125" t="str">
            <v>No</v>
          </cell>
          <cell r="BA125" t="str">
            <v>No</v>
          </cell>
          <cell r="BB125" t="str">
            <v>No</v>
          </cell>
          <cell r="BC125" t="str">
            <v>No</v>
          </cell>
          <cell r="BD125" t="str">
            <v>Yes</v>
          </cell>
          <cell r="BE125" t="str">
            <v>Yes</v>
          </cell>
          <cell r="BM125" t="e">
            <v>#N/A</v>
          </cell>
        </row>
        <row r="126">
          <cell r="A126">
            <v>80665</v>
          </cell>
          <cell r="C126" t="str">
            <v>Maths</v>
          </cell>
          <cell r="E126" t="str">
            <v>david Francis</v>
          </cell>
          <cell r="F126" t="str">
            <v>davidfrancis45@gmail.com</v>
          </cell>
          <cell r="G126">
            <v>80665</v>
          </cell>
          <cell r="H126" t="e">
            <v>#N/A</v>
          </cell>
          <cell r="I126" t="str">
            <v>Yes</v>
          </cell>
          <cell r="J126">
            <v>0</v>
          </cell>
          <cell r="K126" t="e">
            <v>#N/A</v>
          </cell>
          <cell r="M126" t="str">
            <v>No</v>
          </cell>
          <cell r="N126" t="str">
            <v>No</v>
          </cell>
          <cell r="O126" t="str">
            <v>No</v>
          </cell>
          <cell r="P126" t="str">
            <v>Yes</v>
          </cell>
          <cell r="Q126" t="str">
            <v>No</v>
          </cell>
          <cell r="R126" t="str">
            <v>Yes</v>
          </cell>
          <cell r="S126" t="str">
            <v>Yes</v>
          </cell>
          <cell r="T126" t="str">
            <v>Yes</v>
          </cell>
          <cell r="U126" t="str">
            <v>No</v>
          </cell>
          <cell r="V126" t="str">
            <v>No</v>
          </cell>
          <cell r="W126" t="str">
            <v>Yes</v>
          </cell>
          <cell r="X126" t="str">
            <v>No</v>
          </cell>
          <cell r="Y126" t="str">
            <v>Yes</v>
          </cell>
          <cell r="Z126" t="str">
            <v>Yes</v>
          </cell>
          <cell r="AA126" t="str">
            <v>Yes</v>
          </cell>
          <cell r="AB126" t="str">
            <v>Yes</v>
          </cell>
          <cell r="AC126" t="str">
            <v>No</v>
          </cell>
          <cell r="AD126" t="str">
            <v>No</v>
          </cell>
          <cell r="AE126" t="str">
            <v>No</v>
          </cell>
          <cell r="AF126" t="str">
            <v>No</v>
          </cell>
          <cell r="AG126" t="str">
            <v>No</v>
          </cell>
          <cell r="AH126" t="str">
            <v>No</v>
          </cell>
          <cell r="AI126" t="str">
            <v>Yes</v>
          </cell>
          <cell r="AJ126" t="str">
            <v>No</v>
          </cell>
          <cell r="AK126" t="str">
            <v>No</v>
          </cell>
          <cell r="AL126" t="str">
            <v>No</v>
          </cell>
          <cell r="AM126" t="str">
            <v>No</v>
          </cell>
          <cell r="AN126" t="str">
            <v>No</v>
          </cell>
          <cell r="AO126" t="str">
            <v>No</v>
          </cell>
          <cell r="AP126" t="str">
            <v>Yes</v>
          </cell>
          <cell r="AQ126" t="str">
            <v>No</v>
          </cell>
          <cell r="AR126" t="str">
            <v>No</v>
          </cell>
          <cell r="AS126" t="str">
            <v>No</v>
          </cell>
          <cell r="AT126" t="str">
            <v>No</v>
          </cell>
          <cell r="AU126" t="str">
            <v>No</v>
          </cell>
          <cell r="AV126" t="str">
            <v>No</v>
          </cell>
          <cell r="AW126" t="str">
            <v>Yes</v>
          </cell>
          <cell r="AX126" t="str">
            <v>No</v>
          </cell>
          <cell r="AY126" t="str">
            <v>No</v>
          </cell>
          <cell r="AZ126" t="str">
            <v>No</v>
          </cell>
          <cell r="BA126" t="str">
            <v>No</v>
          </cell>
          <cell r="BB126" t="str">
            <v>No</v>
          </cell>
          <cell r="BC126" t="str">
            <v>No</v>
          </cell>
          <cell r="BD126" t="str">
            <v>Yes</v>
          </cell>
          <cell r="BE126" t="str">
            <v>No</v>
          </cell>
          <cell r="BM126" t="e">
            <v>#N/A</v>
          </cell>
        </row>
        <row r="127">
          <cell r="A127">
            <v>81207</v>
          </cell>
          <cell r="B127" t="str">
            <v>Maths</v>
          </cell>
          <cell r="E127" t="str">
            <v>Julia Edwards</v>
          </cell>
          <cell r="F127" t="str">
            <v>julia91@hotmail.co.uk</v>
          </cell>
          <cell r="G127">
            <v>81207</v>
          </cell>
          <cell r="H127" t="e">
            <v>#N/A</v>
          </cell>
          <cell r="I127" t="str">
            <v>Yes</v>
          </cell>
          <cell r="J127">
            <v>0</v>
          </cell>
          <cell r="K127" t="e">
            <v>#N/A</v>
          </cell>
          <cell r="M127" t="str">
            <v>Yes</v>
          </cell>
          <cell r="N127" t="str">
            <v>Yes</v>
          </cell>
          <cell r="O127" t="str">
            <v>Yes</v>
          </cell>
          <cell r="P127" t="str">
            <v>Yes</v>
          </cell>
          <cell r="Q127" t="str">
            <v>Yes</v>
          </cell>
          <cell r="R127" t="str">
            <v>Yes</v>
          </cell>
          <cell r="S127" t="str">
            <v>Yes</v>
          </cell>
          <cell r="T127" t="str">
            <v>Yes</v>
          </cell>
          <cell r="U127" t="str">
            <v>Yes</v>
          </cell>
          <cell r="V127" t="str">
            <v>Yes</v>
          </cell>
          <cell r="W127" t="str">
            <v>Yes</v>
          </cell>
          <cell r="X127" t="str">
            <v>Yes</v>
          </cell>
          <cell r="Y127" t="str">
            <v>Yes</v>
          </cell>
          <cell r="Z127" t="str">
            <v>Yes</v>
          </cell>
          <cell r="AA127" t="str">
            <v>Yes</v>
          </cell>
          <cell r="AB127" t="str">
            <v>Yes</v>
          </cell>
          <cell r="AC127" t="str">
            <v>Yes</v>
          </cell>
          <cell r="AD127" t="str">
            <v>Yes</v>
          </cell>
          <cell r="AE127" t="str">
            <v>Yes</v>
          </cell>
          <cell r="AF127" t="str">
            <v>Yes</v>
          </cell>
          <cell r="AG127" t="str">
            <v>Yes</v>
          </cell>
          <cell r="AH127" t="str">
            <v>Yes</v>
          </cell>
          <cell r="AI127" t="str">
            <v>Yes</v>
          </cell>
          <cell r="AJ127" t="str">
            <v>Yes</v>
          </cell>
          <cell r="AK127" t="str">
            <v>Yes</v>
          </cell>
          <cell r="AL127" t="str">
            <v>Yes</v>
          </cell>
          <cell r="AM127" t="str">
            <v>Yes</v>
          </cell>
          <cell r="AN127" t="str">
            <v>Yes</v>
          </cell>
          <cell r="AO127" t="str">
            <v>Yes</v>
          </cell>
          <cell r="AP127" t="str">
            <v>Yes</v>
          </cell>
          <cell r="AQ127" t="str">
            <v>Yes</v>
          </cell>
          <cell r="AR127" t="str">
            <v>Yes</v>
          </cell>
          <cell r="AS127" t="str">
            <v>Yes</v>
          </cell>
          <cell r="AT127" t="str">
            <v>Yes</v>
          </cell>
          <cell r="AU127" t="str">
            <v>Yes</v>
          </cell>
          <cell r="AV127" t="str">
            <v>Yes</v>
          </cell>
          <cell r="AW127" t="str">
            <v>Yes</v>
          </cell>
          <cell r="AX127" t="str">
            <v>Yes</v>
          </cell>
          <cell r="AY127" t="str">
            <v>Yes</v>
          </cell>
          <cell r="AZ127" t="str">
            <v>Yes</v>
          </cell>
          <cell r="BA127" t="str">
            <v>Yes</v>
          </cell>
          <cell r="BB127" t="str">
            <v>Yes</v>
          </cell>
          <cell r="BC127" t="str">
            <v>Yes</v>
          </cell>
          <cell r="BD127" t="str">
            <v>Yes</v>
          </cell>
          <cell r="BE127" t="str">
            <v>Yes</v>
          </cell>
          <cell r="BM127" t="e">
            <v>#N/A</v>
          </cell>
        </row>
        <row r="128">
          <cell r="A128">
            <v>816660</v>
          </cell>
          <cell r="C128" t="str">
            <v>History</v>
          </cell>
          <cell r="E128" t="str">
            <v>Peter Tyson</v>
          </cell>
          <cell r="F128" t="str">
            <v>peterandann.tyson1@btinternet.com</v>
          </cell>
          <cell r="G128">
            <v>816660</v>
          </cell>
          <cell r="H128" t="e">
            <v>#N/A</v>
          </cell>
          <cell r="I128" t="str">
            <v>Yes</v>
          </cell>
          <cell r="J128">
            <v>0</v>
          </cell>
          <cell r="K128" t="e">
            <v>#N/A</v>
          </cell>
          <cell r="M128" t="str">
            <v>Yes</v>
          </cell>
          <cell r="N128" t="str">
            <v>No</v>
          </cell>
          <cell r="O128" t="str">
            <v>No</v>
          </cell>
          <cell r="P128" t="str">
            <v>Yes</v>
          </cell>
          <cell r="Q128" t="str">
            <v>Yes</v>
          </cell>
          <cell r="R128" t="str">
            <v>Yes</v>
          </cell>
          <cell r="S128" t="str">
            <v>Yes</v>
          </cell>
          <cell r="T128" t="str">
            <v>Yes</v>
          </cell>
          <cell r="U128" t="str">
            <v>No</v>
          </cell>
          <cell r="V128" t="str">
            <v>No</v>
          </cell>
          <cell r="W128" t="str">
            <v>No</v>
          </cell>
          <cell r="X128" t="str">
            <v>No</v>
          </cell>
          <cell r="Y128" t="str">
            <v>No</v>
          </cell>
          <cell r="Z128" t="str">
            <v>No</v>
          </cell>
          <cell r="AA128" t="str">
            <v>No</v>
          </cell>
          <cell r="AB128" t="str">
            <v>No</v>
          </cell>
          <cell r="AC128" t="str">
            <v>No</v>
          </cell>
          <cell r="AD128" t="str">
            <v>Yes</v>
          </cell>
          <cell r="AE128" t="str">
            <v>Yes</v>
          </cell>
          <cell r="AF128" t="str">
            <v>Yes</v>
          </cell>
          <cell r="AG128" t="str">
            <v>Yes</v>
          </cell>
          <cell r="AH128" t="str">
            <v>Yes</v>
          </cell>
          <cell r="AI128" t="str">
            <v>No</v>
          </cell>
          <cell r="AJ128" t="str">
            <v>No</v>
          </cell>
          <cell r="AK128" t="str">
            <v>No</v>
          </cell>
          <cell r="AL128" t="str">
            <v>No</v>
          </cell>
          <cell r="AM128" t="str">
            <v>No</v>
          </cell>
          <cell r="AN128" t="str">
            <v>No</v>
          </cell>
          <cell r="AO128" t="str">
            <v>No</v>
          </cell>
          <cell r="AP128" t="str">
            <v>No</v>
          </cell>
          <cell r="AQ128" t="str">
            <v>No</v>
          </cell>
          <cell r="AR128" t="str">
            <v>No</v>
          </cell>
          <cell r="AS128" t="str">
            <v>No</v>
          </cell>
          <cell r="AT128" t="str">
            <v>No</v>
          </cell>
          <cell r="AU128" t="str">
            <v>No</v>
          </cell>
          <cell r="AV128" t="str">
            <v>No</v>
          </cell>
          <cell r="AW128" t="str">
            <v>No</v>
          </cell>
          <cell r="AX128" t="str">
            <v>No</v>
          </cell>
          <cell r="AY128" t="str">
            <v>No</v>
          </cell>
          <cell r="AZ128" t="str">
            <v>No</v>
          </cell>
          <cell r="BA128" t="str">
            <v>No</v>
          </cell>
          <cell r="BB128" t="str">
            <v>No</v>
          </cell>
          <cell r="BC128" t="str">
            <v>No</v>
          </cell>
          <cell r="BD128" t="str">
            <v>No</v>
          </cell>
          <cell r="BE128" t="str">
            <v>No</v>
          </cell>
          <cell r="BM128" t="e">
            <v>#N/A</v>
          </cell>
        </row>
        <row r="129">
          <cell r="A129">
            <v>819289</v>
          </cell>
          <cell r="B129" t="str">
            <v>Maths</v>
          </cell>
          <cell r="C129" t="str">
            <v>ICT</v>
          </cell>
          <cell r="E129" t="str">
            <v>Saurabh Gupta</v>
          </cell>
          <cell r="F129" t="str">
            <v>saurabhgupta1@gmail.com</v>
          </cell>
          <cell r="G129">
            <v>819289</v>
          </cell>
          <cell r="H129" t="e">
            <v>#N/A</v>
          </cell>
          <cell r="I129" t="str">
            <v>Yes</v>
          </cell>
          <cell r="J129">
            <v>0</v>
          </cell>
          <cell r="K129" t="e">
            <v>#N/A</v>
          </cell>
          <cell r="M129" t="str">
            <v>Yes</v>
          </cell>
          <cell r="N129" t="str">
            <v>Yes</v>
          </cell>
          <cell r="O129" t="str">
            <v>Yes</v>
          </cell>
          <cell r="P129" t="str">
            <v>Yes</v>
          </cell>
          <cell r="Q129" t="str">
            <v>Yes</v>
          </cell>
          <cell r="R129" t="str">
            <v>No</v>
          </cell>
          <cell r="S129" t="str">
            <v>No</v>
          </cell>
          <cell r="T129" t="str">
            <v>No</v>
          </cell>
          <cell r="U129" t="str">
            <v>Yes</v>
          </cell>
          <cell r="V129" t="str">
            <v>Yes</v>
          </cell>
          <cell r="W129" t="str">
            <v>No</v>
          </cell>
          <cell r="X129" t="str">
            <v>No</v>
          </cell>
          <cell r="Y129" t="str">
            <v>No</v>
          </cell>
          <cell r="Z129" t="str">
            <v>No</v>
          </cell>
          <cell r="AA129" t="str">
            <v>No</v>
          </cell>
          <cell r="AB129" t="str">
            <v>Yes</v>
          </cell>
          <cell r="AC129" t="str">
            <v>Yes</v>
          </cell>
          <cell r="AD129" t="str">
            <v>No</v>
          </cell>
          <cell r="AE129" t="str">
            <v>No</v>
          </cell>
          <cell r="AF129" t="str">
            <v>No</v>
          </cell>
          <cell r="AG129" t="str">
            <v>No</v>
          </cell>
          <cell r="AH129" t="str">
            <v>No</v>
          </cell>
          <cell r="AI129" t="str">
            <v>Yes</v>
          </cell>
          <cell r="AJ129" t="str">
            <v>Yes</v>
          </cell>
          <cell r="AK129" t="str">
            <v>No</v>
          </cell>
          <cell r="AL129" t="str">
            <v>No</v>
          </cell>
          <cell r="AM129" t="str">
            <v>No</v>
          </cell>
          <cell r="AN129" t="str">
            <v>No</v>
          </cell>
          <cell r="AO129" t="str">
            <v>No</v>
          </cell>
          <cell r="AP129" t="str">
            <v>Yes</v>
          </cell>
          <cell r="AQ129" t="str">
            <v>Yes</v>
          </cell>
          <cell r="AR129" t="str">
            <v>No</v>
          </cell>
          <cell r="AS129" t="str">
            <v>No</v>
          </cell>
          <cell r="AT129" t="str">
            <v>No</v>
          </cell>
          <cell r="AU129" t="str">
            <v>No</v>
          </cell>
          <cell r="AV129" t="str">
            <v>No</v>
          </cell>
          <cell r="AW129" t="str">
            <v>Yes</v>
          </cell>
          <cell r="AX129" t="str">
            <v>Yes</v>
          </cell>
          <cell r="AY129" t="str">
            <v>No</v>
          </cell>
          <cell r="AZ129" t="str">
            <v>No</v>
          </cell>
          <cell r="BA129" t="str">
            <v>No</v>
          </cell>
          <cell r="BB129" t="str">
            <v>No</v>
          </cell>
          <cell r="BC129" t="str">
            <v>No</v>
          </cell>
          <cell r="BD129" t="str">
            <v>Yes</v>
          </cell>
          <cell r="BE129" t="str">
            <v>Yes</v>
          </cell>
          <cell r="BM129" t="e">
            <v>#N/A</v>
          </cell>
        </row>
        <row r="130">
          <cell r="A130">
            <v>802654</v>
          </cell>
          <cell r="B130" t="str">
            <v>RE</v>
          </cell>
          <cell r="C130" t="str">
            <v>History</v>
          </cell>
          <cell r="E130" t="str">
            <v>Paul Ward</v>
          </cell>
          <cell r="F130" t="str">
            <v>pdwwdp654321@gmail.com</v>
          </cell>
          <cell r="G130">
            <v>802654</v>
          </cell>
          <cell r="H130" t="e">
            <v>#N/A</v>
          </cell>
          <cell r="I130" t="str">
            <v>Yes</v>
          </cell>
          <cell r="J130">
            <v>44790</v>
          </cell>
          <cell r="K130" t="e">
            <v>#N/A</v>
          </cell>
          <cell r="M130" t="str">
            <v>Yes</v>
          </cell>
          <cell r="N130" t="str">
            <v>Yes</v>
          </cell>
          <cell r="O130" t="str">
            <v>Yes</v>
          </cell>
          <cell r="P130" t="str">
            <v>Yes</v>
          </cell>
          <cell r="Q130" t="str">
            <v>No</v>
          </cell>
          <cell r="R130" t="str">
            <v>No</v>
          </cell>
          <cell r="S130" t="str">
            <v>No</v>
          </cell>
          <cell r="T130" t="str">
            <v>No</v>
          </cell>
          <cell r="U130" t="str">
            <v>No</v>
          </cell>
          <cell r="V130" t="str">
            <v>No</v>
          </cell>
          <cell r="W130" t="str">
            <v>No</v>
          </cell>
          <cell r="X130" t="str">
            <v>No</v>
          </cell>
          <cell r="Y130" t="str">
            <v>Yes</v>
          </cell>
          <cell r="Z130" t="str">
            <v>Yes</v>
          </cell>
          <cell r="AA130" t="str">
            <v>Yes</v>
          </cell>
          <cell r="AB130" t="str">
            <v>Yes</v>
          </cell>
          <cell r="AC130" t="str">
            <v>Yes</v>
          </cell>
          <cell r="AD130" t="str">
            <v>Yes</v>
          </cell>
          <cell r="AE130" t="str">
            <v>Yes</v>
          </cell>
          <cell r="AF130" t="str">
            <v>Yes</v>
          </cell>
          <cell r="AG130" t="str">
            <v>Yes</v>
          </cell>
          <cell r="AH130" t="str">
            <v>Yes</v>
          </cell>
          <cell r="AI130" t="str">
            <v>Yes</v>
          </cell>
          <cell r="AJ130" t="str">
            <v>Yes</v>
          </cell>
          <cell r="AK130" t="str">
            <v>Yes</v>
          </cell>
          <cell r="AL130" t="str">
            <v>Yes</v>
          </cell>
          <cell r="AM130" t="str">
            <v>Yes</v>
          </cell>
          <cell r="AN130" t="str">
            <v>Yes</v>
          </cell>
          <cell r="AO130" t="str">
            <v>Yes</v>
          </cell>
          <cell r="AP130" t="str">
            <v>Yes</v>
          </cell>
          <cell r="AQ130" t="str">
            <v>Yes</v>
          </cell>
          <cell r="AR130" t="str">
            <v>Yes</v>
          </cell>
          <cell r="AS130" t="str">
            <v>Yes</v>
          </cell>
          <cell r="AT130" t="str">
            <v>Yes</v>
          </cell>
          <cell r="AU130" t="str">
            <v>Yes</v>
          </cell>
          <cell r="AV130" t="str">
            <v>Yes</v>
          </cell>
          <cell r="AW130" t="str">
            <v>Yes</v>
          </cell>
          <cell r="AX130" t="str">
            <v>Yes</v>
          </cell>
          <cell r="AY130" t="str">
            <v>Yes</v>
          </cell>
          <cell r="AZ130" t="str">
            <v>Yes</v>
          </cell>
          <cell r="BA130" t="str">
            <v>Yes</v>
          </cell>
          <cell r="BB130" t="str">
            <v>Yes</v>
          </cell>
          <cell r="BC130" t="str">
            <v>Yes</v>
          </cell>
          <cell r="BD130" t="str">
            <v>Yes</v>
          </cell>
          <cell r="BE130" t="str">
            <v>Yes</v>
          </cell>
          <cell r="BM130" t="e">
            <v>#N/A</v>
          </cell>
        </row>
        <row r="131">
          <cell r="A131">
            <v>810327</v>
          </cell>
          <cell r="C131" t="str">
            <v>History</v>
          </cell>
          <cell r="E131" t="str">
            <v>Jon Platten</v>
          </cell>
          <cell r="F131" t="str">
            <v>jonplatten@btinternet.com</v>
          </cell>
          <cell r="G131">
            <v>810327</v>
          </cell>
          <cell r="H131" t="e">
            <v>#N/A</v>
          </cell>
          <cell r="I131" t="str">
            <v>Yes</v>
          </cell>
          <cell r="J131">
            <v>44788</v>
          </cell>
          <cell r="K131" t="e">
            <v>#N/A</v>
          </cell>
          <cell r="M131" t="str">
            <v>No</v>
          </cell>
          <cell r="N131" t="str">
            <v>Yes</v>
          </cell>
          <cell r="O131" t="str">
            <v>Yes</v>
          </cell>
          <cell r="P131" t="str">
            <v>No</v>
          </cell>
          <cell r="Q131" t="str">
            <v>No</v>
          </cell>
          <cell r="R131" t="str">
            <v>No</v>
          </cell>
          <cell r="S131" t="str">
            <v>No</v>
          </cell>
          <cell r="T131" t="str">
            <v>No</v>
          </cell>
          <cell r="U131" t="str">
            <v>Yes</v>
          </cell>
          <cell r="V131" t="str">
            <v>Yes</v>
          </cell>
          <cell r="W131" t="str">
            <v>Yes</v>
          </cell>
          <cell r="X131" t="str">
            <v>Yes</v>
          </cell>
          <cell r="Y131" t="str">
            <v>Yes</v>
          </cell>
          <cell r="Z131" t="str">
            <v>Yes</v>
          </cell>
          <cell r="AA131" t="str">
            <v>Yes</v>
          </cell>
          <cell r="AB131" t="str">
            <v>Yes</v>
          </cell>
          <cell r="AC131" t="str">
            <v>Yes</v>
          </cell>
          <cell r="AD131" t="str">
            <v>Yes</v>
          </cell>
          <cell r="AE131" t="str">
            <v>Yes</v>
          </cell>
          <cell r="AF131" t="str">
            <v>Yes</v>
          </cell>
          <cell r="AG131" t="str">
            <v>Yes</v>
          </cell>
          <cell r="AH131" t="str">
            <v>Yes</v>
          </cell>
          <cell r="AI131" t="str">
            <v>Yes</v>
          </cell>
          <cell r="AJ131" t="str">
            <v>Yes</v>
          </cell>
          <cell r="AK131" t="str">
            <v>Yes</v>
          </cell>
          <cell r="AL131" t="str">
            <v>Yes</v>
          </cell>
          <cell r="AM131" t="str">
            <v>Yes</v>
          </cell>
          <cell r="AN131" t="str">
            <v>Yes</v>
          </cell>
          <cell r="AO131" t="str">
            <v>Yes</v>
          </cell>
          <cell r="AP131" t="str">
            <v>Yes</v>
          </cell>
          <cell r="AQ131" t="str">
            <v>Yes</v>
          </cell>
          <cell r="AR131" t="str">
            <v>Yes</v>
          </cell>
          <cell r="AS131" t="str">
            <v>Yes</v>
          </cell>
          <cell r="AT131" t="str">
            <v>Yes</v>
          </cell>
          <cell r="AU131" t="str">
            <v>Yes</v>
          </cell>
          <cell r="AV131" t="str">
            <v>No</v>
          </cell>
          <cell r="AW131" t="str">
            <v>No</v>
          </cell>
          <cell r="AX131" t="str">
            <v>No</v>
          </cell>
          <cell r="AY131" t="str">
            <v>Yes</v>
          </cell>
          <cell r="AZ131" t="str">
            <v>Yes</v>
          </cell>
          <cell r="BA131" t="str">
            <v>Yes</v>
          </cell>
          <cell r="BB131" t="str">
            <v>Yes</v>
          </cell>
          <cell r="BC131" t="str">
            <v>Yes</v>
          </cell>
          <cell r="BD131" t="str">
            <v>Yes</v>
          </cell>
          <cell r="BE131" t="str">
            <v>Yes</v>
          </cell>
          <cell r="BM131" t="e">
            <v>#N/A</v>
          </cell>
        </row>
        <row r="132">
          <cell r="A132">
            <v>805595</v>
          </cell>
          <cell r="C132" t="str">
            <v>PE</v>
          </cell>
          <cell r="E132" t="str">
            <v>Sarah Singleton</v>
          </cell>
          <cell r="F132" t="str">
            <v>sarahsingletonaa@yahoo.com</v>
          </cell>
          <cell r="G132">
            <v>805595</v>
          </cell>
          <cell r="H132" t="e">
            <v>#N/A</v>
          </cell>
          <cell r="I132" t="str">
            <v>Yes</v>
          </cell>
          <cell r="J132">
            <v>0</v>
          </cell>
          <cell r="K132" t="e">
            <v>#N/A</v>
          </cell>
          <cell r="M132" t="str">
            <v>No</v>
          </cell>
          <cell r="N132" t="str">
            <v>No</v>
          </cell>
          <cell r="O132" t="str">
            <v>No</v>
          </cell>
          <cell r="P132" t="str">
            <v>No</v>
          </cell>
          <cell r="Q132" t="str">
            <v>No</v>
          </cell>
          <cell r="R132" t="str">
            <v>No</v>
          </cell>
          <cell r="S132" t="str">
            <v>No</v>
          </cell>
          <cell r="T132" t="str">
            <v>No</v>
          </cell>
          <cell r="U132" t="str">
            <v>No</v>
          </cell>
          <cell r="V132" t="str">
            <v>No</v>
          </cell>
          <cell r="W132" t="str">
            <v>No</v>
          </cell>
          <cell r="X132" t="str">
            <v>No</v>
          </cell>
          <cell r="Y132" t="str">
            <v>No</v>
          </cell>
          <cell r="Z132" t="str">
            <v>No</v>
          </cell>
          <cell r="AA132" t="str">
            <v>No</v>
          </cell>
          <cell r="AB132" t="str">
            <v>No</v>
          </cell>
          <cell r="AC132" t="str">
            <v>No</v>
          </cell>
          <cell r="AD132" t="str">
            <v>No</v>
          </cell>
          <cell r="AE132" t="str">
            <v>No</v>
          </cell>
          <cell r="AF132" t="str">
            <v>Yes</v>
          </cell>
          <cell r="AG132" t="str">
            <v>No</v>
          </cell>
          <cell r="AH132" t="str">
            <v>No</v>
          </cell>
          <cell r="AI132" t="str">
            <v>No</v>
          </cell>
          <cell r="AJ132" t="str">
            <v>Yes</v>
          </cell>
          <cell r="AK132" t="str">
            <v>No</v>
          </cell>
          <cell r="AL132" t="str">
            <v>No</v>
          </cell>
          <cell r="AM132" t="str">
            <v>No</v>
          </cell>
          <cell r="AN132" t="str">
            <v>No</v>
          </cell>
          <cell r="AO132" t="str">
            <v>No</v>
          </cell>
          <cell r="AP132" t="str">
            <v>No</v>
          </cell>
          <cell r="AQ132" t="str">
            <v>No</v>
          </cell>
          <cell r="AR132" t="str">
            <v>No</v>
          </cell>
          <cell r="AS132" t="str">
            <v>No</v>
          </cell>
          <cell r="AT132" t="str">
            <v>Yes</v>
          </cell>
          <cell r="AU132" t="str">
            <v>Yes</v>
          </cell>
          <cell r="AV132" t="str">
            <v>No</v>
          </cell>
          <cell r="AW132" t="str">
            <v>No</v>
          </cell>
          <cell r="AX132" t="str">
            <v>No</v>
          </cell>
          <cell r="AY132" t="str">
            <v>No</v>
          </cell>
          <cell r="AZ132" t="str">
            <v>No</v>
          </cell>
          <cell r="BA132" t="str">
            <v>Yes</v>
          </cell>
          <cell r="BB132" t="str">
            <v>Yes</v>
          </cell>
          <cell r="BC132" t="str">
            <v>No</v>
          </cell>
          <cell r="BD132" t="str">
            <v>No</v>
          </cell>
          <cell r="BE132" t="str">
            <v>Yes</v>
          </cell>
          <cell r="BM132" t="e">
            <v>#N/A</v>
          </cell>
        </row>
        <row r="133">
          <cell r="A133">
            <v>809550</v>
          </cell>
          <cell r="C133" t="str">
            <v>History</v>
          </cell>
          <cell r="E133" t="str">
            <v>Dan Hayward</v>
          </cell>
          <cell r="F133" t="str">
            <v>danhayward1987@hotmail.co.uk</v>
          </cell>
          <cell r="G133">
            <v>809550</v>
          </cell>
          <cell r="H133" t="e">
            <v>#N/A</v>
          </cell>
          <cell r="I133" t="str">
            <v>Yes</v>
          </cell>
          <cell r="J133">
            <v>0</v>
          </cell>
          <cell r="K133" t="e">
            <v>#N/A</v>
          </cell>
          <cell r="M133" t="str">
            <v>No</v>
          </cell>
          <cell r="N133" t="str">
            <v>No</v>
          </cell>
          <cell r="O133" t="str">
            <v>No</v>
          </cell>
          <cell r="P133" t="str">
            <v>No</v>
          </cell>
          <cell r="Q133" t="str">
            <v>No</v>
          </cell>
          <cell r="R133" t="str">
            <v>No</v>
          </cell>
          <cell r="S133" t="str">
            <v>No</v>
          </cell>
          <cell r="T133" t="str">
            <v>No</v>
          </cell>
          <cell r="U133" t="str">
            <v>No</v>
          </cell>
          <cell r="V133" t="str">
            <v>No</v>
          </cell>
          <cell r="W133" t="str">
            <v>No</v>
          </cell>
          <cell r="X133" t="str">
            <v>No</v>
          </cell>
          <cell r="Y133" t="str">
            <v>No</v>
          </cell>
          <cell r="Z133" t="str">
            <v>No</v>
          </cell>
          <cell r="AA133" t="str">
            <v>No</v>
          </cell>
          <cell r="AB133" t="str">
            <v>No</v>
          </cell>
          <cell r="AC133" t="str">
            <v>No</v>
          </cell>
          <cell r="AD133" t="str">
            <v>No</v>
          </cell>
          <cell r="AE133" t="str">
            <v>No</v>
          </cell>
          <cell r="AF133" t="str">
            <v>No</v>
          </cell>
          <cell r="AG133" t="str">
            <v>No</v>
          </cell>
          <cell r="AH133" t="str">
            <v>No</v>
          </cell>
          <cell r="AI133" t="str">
            <v>No</v>
          </cell>
          <cell r="AJ133" t="str">
            <v>No</v>
          </cell>
          <cell r="AK133" t="str">
            <v>Yes</v>
          </cell>
          <cell r="AL133" t="str">
            <v>Yes</v>
          </cell>
          <cell r="AM133" t="str">
            <v>Yes</v>
          </cell>
          <cell r="AN133" t="str">
            <v>Yes</v>
          </cell>
          <cell r="AO133" t="str">
            <v>Yes</v>
          </cell>
          <cell r="AP133" t="str">
            <v>Yes</v>
          </cell>
          <cell r="AQ133" t="str">
            <v>Yes</v>
          </cell>
          <cell r="AR133" t="str">
            <v>Yes</v>
          </cell>
          <cell r="AS133" t="str">
            <v>Yes</v>
          </cell>
          <cell r="AT133" t="str">
            <v>Yes</v>
          </cell>
          <cell r="AU133" t="str">
            <v>Yes</v>
          </cell>
          <cell r="AV133" t="str">
            <v>Yes</v>
          </cell>
          <cell r="AW133" t="str">
            <v>Yes</v>
          </cell>
          <cell r="AX133" t="str">
            <v>Yes</v>
          </cell>
          <cell r="AY133" t="str">
            <v>Yes</v>
          </cell>
          <cell r="AZ133" t="str">
            <v>Yes</v>
          </cell>
          <cell r="BA133" t="str">
            <v>Yes</v>
          </cell>
          <cell r="BB133" t="str">
            <v>Yes</v>
          </cell>
          <cell r="BC133" t="str">
            <v>Yes</v>
          </cell>
          <cell r="BD133" t="str">
            <v>Yes</v>
          </cell>
          <cell r="BE133" t="str">
            <v>Yes</v>
          </cell>
          <cell r="BF133" t="str">
            <v>Yes</v>
          </cell>
          <cell r="BG133" t="str">
            <v>Yes</v>
          </cell>
          <cell r="BH133" t="str">
            <v>Yes</v>
          </cell>
          <cell r="BI133" t="str">
            <v>Yes</v>
          </cell>
          <cell r="BJ133" t="str">
            <v>Yes</v>
          </cell>
          <cell r="BK133" t="str">
            <v>Yes</v>
          </cell>
          <cell r="BL133" t="str">
            <v>Yes</v>
          </cell>
          <cell r="BM133" t="e">
            <v>#N/A</v>
          </cell>
        </row>
        <row r="134">
          <cell r="A134">
            <v>809062</v>
          </cell>
          <cell r="B134" t="str">
            <v>ICT, Maths</v>
          </cell>
          <cell r="E134" t="str">
            <v>Victoria Kate  Whitlock</v>
          </cell>
          <cell r="F134" t="str">
            <v>kwhitlock@haygrove-qet.co.uk</v>
          </cell>
          <cell r="G134">
            <v>809062</v>
          </cell>
          <cell r="H134" t="e">
            <v>#N/A</v>
          </cell>
          <cell r="I134" t="str">
            <v>Yes</v>
          </cell>
          <cell r="J134">
            <v>44789</v>
          </cell>
          <cell r="K134" t="e">
            <v>#N/A</v>
          </cell>
          <cell r="M134" t="str">
            <v>Yes</v>
          </cell>
          <cell r="N134" t="str">
            <v>Yes</v>
          </cell>
          <cell r="O134" t="str">
            <v>Yes</v>
          </cell>
          <cell r="P134" t="str">
            <v>Yes</v>
          </cell>
          <cell r="Q134" t="str">
            <v>Yes</v>
          </cell>
          <cell r="R134" t="str">
            <v>Yes</v>
          </cell>
          <cell r="S134" t="str">
            <v>No</v>
          </cell>
          <cell r="T134" t="str">
            <v>Yes</v>
          </cell>
          <cell r="U134" t="str">
            <v>Yes</v>
          </cell>
          <cell r="V134" t="str">
            <v>Yes</v>
          </cell>
          <cell r="W134" t="str">
            <v>Yes</v>
          </cell>
          <cell r="X134" t="str">
            <v>Yes</v>
          </cell>
          <cell r="Y134" t="str">
            <v>Yes</v>
          </cell>
          <cell r="Z134" t="str">
            <v>No</v>
          </cell>
          <cell r="AA134" t="str">
            <v>No</v>
          </cell>
          <cell r="AB134" t="str">
            <v>No</v>
          </cell>
          <cell r="AC134" t="str">
            <v>No</v>
          </cell>
          <cell r="AD134" t="str">
            <v>No</v>
          </cell>
          <cell r="AE134" t="str">
            <v>No</v>
          </cell>
          <cell r="AF134" t="str">
            <v>No</v>
          </cell>
          <cell r="AG134" t="str">
            <v>No</v>
          </cell>
          <cell r="AH134" t="str">
            <v>No</v>
          </cell>
          <cell r="AI134" t="str">
            <v>No</v>
          </cell>
          <cell r="AJ134" t="str">
            <v>No</v>
          </cell>
          <cell r="AK134" t="str">
            <v>No</v>
          </cell>
          <cell r="AL134" t="str">
            <v>No</v>
          </cell>
          <cell r="AM134" t="str">
            <v>No</v>
          </cell>
          <cell r="AN134" t="str">
            <v>No</v>
          </cell>
          <cell r="AO134" t="str">
            <v>No</v>
          </cell>
          <cell r="AP134" t="str">
            <v>No</v>
          </cell>
          <cell r="AQ134" t="str">
            <v>No</v>
          </cell>
          <cell r="AR134" t="str">
            <v>No</v>
          </cell>
          <cell r="AS134" t="str">
            <v>No</v>
          </cell>
          <cell r="AT134" t="str">
            <v>No</v>
          </cell>
          <cell r="AU134" t="str">
            <v>No</v>
          </cell>
          <cell r="AV134" t="str">
            <v>No</v>
          </cell>
          <cell r="AW134" t="str">
            <v>No</v>
          </cell>
          <cell r="AX134" t="str">
            <v>No</v>
          </cell>
          <cell r="AY134" t="str">
            <v>No</v>
          </cell>
          <cell r="AZ134" t="str">
            <v>No</v>
          </cell>
          <cell r="BA134" t="str">
            <v>No</v>
          </cell>
          <cell r="BB134" t="str">
            <v>No</v>
          </cell>
          <cell r="BC134" t="str">
            <v>No</v>
          </cell>
          <cell r="BD134" t="str">
            <v>No</v>
          </cell>
          <cell r="BE134" t="str">
            <v>No</v>
          </cell>
          <cell r="BF134" t="str">
            <v>No</v>
          </cell>
          <cell r="BG134" t="str">
            <v>No</v>
          </cell>
          <cell r="BH134" t="str">
            <v>No</v>
          </cell>
          <cell r="BI134" t="str">
            <v>No</v>
          </cell>
          <cell r="BJ134" t="str">
            <v>No</v>
          </cell>
          <cell r="BK134" t="str">
            <v>Yes</v>
          </cell>
          <cell r="BL134" t="str">
            <v>Yes</v>
          </cell>
          <cell r="BM134" t="e">
            <v>#N/A</v>
          </cell>
        </row>
        <row r="135">
          <cell r="A135">
            <v>802641</v>
          </cell>
          <cell r="B135" t="str">
            <v>ICT</v>
          </cell>
          <cell r="E135" t="str">
            <v>Daniel Watson</v>
          </cell>
          <cell r="F135" t="str">
            <v>Dan_watson0108@hotmail.com</v>
          </cell>
          <cell r="G135">
            <v>802641</v>
          </cell>
          <cell r="H135" t="e">
            <v>#N/A</v>
          </cell>
          <cell r="I135" t="str">
            <v>Yes</v>
          </cell>
          <cell r="J135">
            <v>44788</v>
          </cell>
          <cell r="K135" t="e">
            <v>#N/A</v>
          </cell>
          <cell r="M135" t="str">
            <v>Yes</v>
          </cell>
          <cell r="N135" t="str">
            <v>Yes</v>
          </cell>
          <cell r="O135" t="str">
            <v>Yes</v>
          </cell>
          <cell r="P135" t="str">
            <v>Yes</v>
          </cell>
          <cell r="Q135" t="str">
            <v>Yes</v>
          </cell>
          <cell r="R135" t="str">
            <v>Yes</v>
          </cell>
          <cell r="S135" t="str">
            <v>Yes</v>
          </cell>
          <cell r="T135" t="str">
            <v>No</v>
          </cell>
          <cell r="U135" t="str">
            <v>Yes</v>
          </cell>
          <cell r="V135" t="str">
            <v>Yes</v>
          </cell>
          <cell r="W135" t="str">
            <v>Yes</v>
          </cell>
          <cell r="X135" t="str">
            <v>Yes</v>
          </cell>
          <cell r="Y135" t="str">
            <v>No</v>
          </cell>
          <cell r="Z135" t="str">
            <v>Yes</v>
          </cell>
          <cell r="AA135" t="str">
            <v>Yes</v>
          </cell>
          <cell r="AB135" t="str">
            <v>Yes</v>
          </cell>
          <cell r="AC135" t="str">
            <v>Yes</v>
          </cell>
          <cell r="AD135" t="str">
            <v>No</v>
          </cell>
          <cell r="AE135" t="str">
            <v>No</v>
          </cell>
          <cell r="AF135" t="str">
            <v>No</v>
          </cell>
          <cell r="AG135" t="str">
            <v>No</v>
          </cell>
          <cell r="AH135" t="str">
            <v>No</v>
          </cell>
          <cell r="AI135" t="str">
            <v>Yes</v>
          </cell>
          <cell r="AJ135" t="str">
            <v>Yes</v>
          </cell>
          <cell r="AK135" t="str">
            <v>No</v>
          </cell>
          <cell r="AL135" t="str">
            <v>No</v>
          </cell>
          <cell r="AM135" t="str">
            <v>No</v>
          </cell>
          <cell r="AN135" t="str">
            <v>No</v>
          </cell>
          <cell r="AO135" t="str">
            <v>No</v>
          </cell>
          <cell r="AP135" t="str">
            <v>Yes</v>
          </cell>
          <cell r="AQ135" t="str">
            <v>Yes</v>
          </cell>
          <cell r="AR135" t="str">
            <v>No</v>
          </cell>
          <cell r="AS135" t="str">
            <v>No</v>
          </cell>
          <cell r="AT135" t="str">
            <v>No</v>
          </cell>
          <cell r="AU135" t="str">
            <v>No</v>
          </cell>
          <cell r="AV135" t="str">
            <v>No</v>
          </cell>
          <cell r="AW135" t="str">
            <v>Yes</v>
          </cell>
          <cell r="AX135" t="str">
            <v>Yes</v>
          </cell>
          <cell r="AY135" t="str">
            <v>No</v>
          </cell>
          <cell r="AZ135" t="str">
            <v>No</v>
          </cell>
          <cell r="BA135" t="str">
            <v>No</v>
          </cell>
          <cell r="BB135" t="str">
            <v>No</v>
          </cell>
          <cell r="BC135" t="str">
            <v>No</v>
          </cell>
          <cell r="BD135" t="str">
            <v>Yes</v>
          </cell>
          <cell r="BE135" t="str">
            <v>Yes</v>
          </cell>
          <cell r="BM135" t="e">
            <v>#REF!</v>
          </cell>
        </row>
        <row r="136">
          <cell r="A136">
            <v>815376</v>
          </cell>
          <cell r="C136" t="str">
            <v>PE</v>
          </cell>
          <cell r="E136" t="str">
            <v>David Savage</v>
          </cell>
          <cell r="F136" t="str">
            <v>dsavage88@hotmail.co.uk</v>
          </cell>
          <cell r="G136">
            <v>815376</v>
          </cell>
          <cell r="H136" t="e">
            <v>#N/A</v>
          </cell>
          <cell r="I136" t="str">
            <v>Yes</v>
          </cell>
          <cell r="J136">
            <v>0</v>
          </cell>
          <cell r="M136" t="str">
            <v>No</v>
          </cell>
          <cell r="N136" t="str">
            <v>No</v>
          </cell>
          <cell r="O136" t="str">
            <v>No</v>
          </cell>
          <cell r="P136" t="str">
            <v>No</v>
          </cell>
          <cell r="Q136" t="str">
            <v>Yes</v>
          </cell>
          <cell r="R136" t="str">
            <v>Yes</v>
          </cell>
          <cell r="S136" t="str">
            <v>No</v>
          </cell>
          <cell r="T136" t="str">
            <v>No</v>
          </cell>
          <cell r="U136" t="str">
            <v>No</v>
          </cell>
          <cell r="V136" t="str">
            <v>No</v>
          </cell>
          <cell r="W136" t="str">
            <v>No</v>
          </cell>
          <cell r="X136" t="str">
            <v>No</v>
          </cell>
          <cell r="Y136" t="str">
            <v>No</v>
          </cell>
          <cell r="Z136" t="str">
            <v>No</v>
          </cell>
          <cell r="AA136" t="str">
            <v>No</v>
          </cell>
          <cell r="AB136" t="str">
            <v>No</v>
          </cell>
          <cell r="AC136" t="str">
            <v>No</v>
          </cell>
          <cell r="AD136" t="str">
            <v>No</v>
          </cell>
          <cell r="AE136" t="str">
            <v>Yes</v>
          </cell>
          <cell r="AF136" t="str">
            <v>No</v>
          </cell>
          <cell r="AG136" t="str">
            <v>No</v>
          </cell>
          <cell r="AH136" t="str">
            <v>No</v>
          </cell>
          <cell r="AI136" t="str">
            <v>No</v>
          </cell>
          <cell r="AJ136" t="str">
            <v>No</v>
          </cell>
          <cell r="AK136" t="str">
            <v>No</v>
          </cell>
          <cell r="AL136" t="str">
            <v>No</v>
          </cell>
          <cell r="AM136" t="str">
            <v>No</v>
          </cell>
          <cell r="AN136" t="str">
            <v>No</v>
          </cell>
          <cell r="AO136" t="str">
            <v>No</v>
          </cell>
          <cell r="AP136" t="str">
            <v>Yes</v>
          </cell>
          <cell r="AQ136" t="str">
            <v>Yes</v>
          </cell>
          <cell r="AR136" t="str">
            <v>No</v>
          </cell>
          <cell r="AS136" t="str">
            <v>No</v>
          </cell>
          <cell r="AT136" t="str">
            <v>No</v>
          </cell>
          <cell r="AU136" t="str">
            <v>No</v>
          </cell>
          <cell r="AV136" t="str">
            <v>No</v>
          </cell>
          <cell r="AW136" t="str">
            <v>No</v>
          </cell>
          <cell r="AX136" t="str">
            <v>No</v>
          </cell>
          <cell r="AY136" t="str">
            <v>No</v>
          </cell>
          <cell r="AZ136" t="str">
            <v>No</v>
          </cell>
          <cell r="BA136" t="str">
            <v>No</v>
          </cell>
          <cell r="BB136" t="str">
            <v>No</v>
          </cell>
          <cell r="BC136" t="str">
            <v>No</v>
          </cell>
          <cell r="BD136" t="str">
            <v>No</v>
          </cell>
          <cell r="BE136" t="str">
            <v>Yes</v>
          </cell>
          <cell r="BM136" t="e">
            <v>#N/A</v>
          </cell>
        </row>
        <row r="137">
          <cell r="A137">
            <v>808674</v>
          </cell>
          <cell r="C137" t="str">
            <v>ICT</v>
          </cell>
          <cell r="E137" t="str">
            <v>Victoria Waine</v>
          </cell>
          <cell r="F137" t="str">
            <v>Missvwcomputing@gmail.com</v>
          </cell>
          <cell r="G137">
            <v>808674</v>
          </cell>
          <cell r="H137" t="e">
            <v>#N/A</v>
          </cell>
          <cell r="I137" t="str">
            <v>Yes</v>
          </cell>
          <cell r="J137">
            <v>0</v>
          </cell>
          <cell r="M137" t="str">
            <v>Yes</v>
          </cell>
          <cell r="N137" t="str">
            <v>Yes</v>
          </cell>
          <cell r="O137" t="str">
            <v>Yes</v>
          </cell>
          <cell r="P137" t="str">
            <v>Yes</v>
          </cell>
          <cell r="Q137" t="str">
            <v>Yes</v>
          </cell>
          <cell r="R137" t="str">
            <v>Yes</v>
          </cell>
          <cell r="S137" t="str">
            <v>Yes</v>
          </cell>
          <cell r="T137" t="str">
            <v>Yes</v>
          </cell>
          <cell r="U137" t="str">
            <v>Yes</v>
          </cell>
          <cell r="V137" t="str">
            <v>Yes</v>
          </cell>
          <cell r="W137" t="str">
            <v>Yes</v>
          </cell>
          <cell r="X137" t="str">
            <v>Yes</v>
          </cell>
          <cell r="Y137" t="str">
            <v>Yes</v>
          </cell>
          <cell r="Z137" t="str">
            <v>Yes</v>
          </cell>
          <cell r="AA137" t="str">
            <v>Yes</v>
          </cell>
          <cell r="AB137" t="str">
            <v>Yes</v>
          </cell>
          <cell r="AC137" t="str">
            <v>Yes</v>
          </cell>
          <cell r="AD137" t="str">
            <v>Yes</v>
          </cell>
          <cell r="AE137" t="str">
            <v>Yes</v>
          </cell>
          <cell r="AF137" t="str">
            <v>Yes</v>
          </cell>
          <cell r="AG137" t="str">
            <v>Yes</v>
          </cell>
          <cell r="AH137" t="str">
            <v>Yes</v>
          </cell>
          <cell r="AI137" t="str">
            <v>Yes</v>
          </cell>
          <cell r="AJ137" t="str">
            <v>Yes</v>
          </cell>
          <cell r="AK137" t="str">
            <v>Yes</v>
          </cell>
          <cell r="AL137" t="str">
            <v>Yes</v>
          </cell>
          <cell r="AM137" t="str">
            <v>Yes</v>
          </cell>
          <cell r="AN137" t="str">
            <v>Yes</v>
          </cell>
          <cell r="AO137" t="str">
            <v>Yes</v>
          </cell>
          <cell r="AP137" t="str">
            <v>Yes</v>
          </cell>
          <cell r="AQ137" t="str">
            <v>Yes</v>
          </cell>
          <cell r="AR137" t="str">
            <v>Yes</v>
          </cell>
          <cell r="AS137" t="str">
            <v>Yes</v>
          </cell>
          <cell r="AT137" t="str">
            <v>Yes</v>
          </cell>
          <cell r="AU137" t="str">
            <v>Yes</v>
          </cell>
          <cell r="AV137" t="str">
            <v>Yes</v>
          </cell>
          <cell r="AW137" t="str">
            <v>Yes</v>
          </cell>
          <cell r="AX137" t="str">
            <v>Yes</v>
          </cell>
          <cell r="AY137" t="str">
            <v>Yes</v>
          </cell>
          <cell r="AZ137" t="str">
            <v>Yes</v>
          </cell>
          <cell r="BA137" t="str">
            <v>Yes</v>
          </cell>
          <cell r="BB137" t="str">
            <v>Yes</v>
          </cell>
          <cell r="BC137" t="str">
            <v>Yes</v>
          </cell>
          <cell r="BD137" t="str">
            <v>Yes</v>
          </cell>
          <cell r="BE137" t="str">
            <v>Yes</v>
          </cell>
        </row>
        <row r="138">
          <cell r="H138" t="e">
            <v>#N/A</v>
          </cell>
        </row>
        <row r="139">
          <cell r="E139" t="str">
            <v xml:space="preserve"> </v>
          </cell>
          <cell r="H139" t="e">
            <v>#N/A</v>
          </cell>
        </row>
        <row r="140">
          <cell r="H140" t="e">
            <v>#N/A</v>
          </cell>
        </row>
        <row r="141">
          <cell r="H141" t="e">
            <v>#N/A</v>
          </cell>
        </row>
        <row r="142">
          <cell r="H142" t="e">
            <v>#N/A</v>
          </cell>
        </row>
        <row r="143">
          <cell r="H143" t="e">
            <v>#N/A</v>
          </cell>
        </row>
        <row r="144">
          <cell r="H144" t="e">
            <v>#N/A</v>
          </cell>
        </row>
        <row r="145">
          <cell r="H145" t="e">
            <v>#N/A</v>
          </cell>
        </row>
        <row r="146">
          <cell r="H146" t="e">
            <v>#N/A</v>
          </cell>
        </row>
        <row r="147">
          <cell r="H147" t="e">
            <v>#N/A</v>
          </cell>
        </row>
        <row r="148">
          <cell r="H148" t="e">
            <v>#N/A</v>
          </cell>
        </row>
        <row r="149">
          <cell r="H149" t="e">
            <v>#N/A</v>
          </cell>
        </row>
        <row r="150">
          <cell r="H150" t="e">
            <v>#N/A</v>
          </cell>
        </row>
        <row r="151">
          <cell r="H151" t="e">
            <v>#N/A</v>
          </cell>
        </row>
        <row r="152">
          <cell r="H152" t="e">
            <v>#N/A</v>
          </cell>
        </row>
        <row r="153">
          <cell r="E153" t="str">
            <v xml:space="preserve"> </v>
          </cell>
          <cell r="H153" t="e">
            <v>#N/A</v>
          </cell>
        </row>
        <row r="154">
          <cell r="E154" t="str">
            <v xml:space="preserve"> </v>
          </cell>
          <cell r="H154" t="e">
            <v>#N/A</v>
          </cell>
        </row>
        <row r="155">
          <cell r="E155" t="str">
            <v xml:space="preserve"> </v>
          </cell>
          <cell r="H155" t="e">
            <v>#N/A</v>
          </cell>
        </row>
        <row r="156">
          <cell r="E156" t="str">
            <v xml:space="preserve"> </v>
          </cell>
          <cell r="H156" t="e">
            <v>#N/A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r_assessors_for_ror"/>
      <sheetName val="QualComp Rename"/>
    </sheetNames>
    <sheetDataSet>
      <sheetData sheetId="0">
        <row r="1">
          <cell r="B1" t="str">
            <v>Panel Name</v>
          </cell>
          <cell r="C1" t="str">
            <v>Assessment / Component HELPER</v>
          </cell>
          <cell r="D1" t="str">
            <v>Subject Helper</v>
          </cell>
          <cell r="E1" t="str">
            <v>Assessor Name</v>
          </cell>
        </row>
        <row r="2">
          <cell r="B2" t="str">
            <v>6993/01 Additional Mathematics</v>
          </cell>
          <cell r="C2" t="str">
            <v>6993/01</v>
          </cell>
          <cell r="D2" t="str">
            <v>Additional Mathematics</v>
          </cell>
          <cell r="E2" t="str">
            <v>Mr M R Ling</v>
          </cell>
        </row>
        <row r="3">
          <cell r="B3" t="str">
            <v>6993/01 Additional Mathematics</v>
          </cell>
          <cell r="C3" t="str">
            <v>6993/01</v>
          </cell>
          <cell r="D3" t="str">
            <v>Additional Mathematics</v>
          </cell>
          <cell r="E3" t="str">
            <v>Mr D Mayther</v>
          </cell>
        </row>
        <row r="4">
          <cell r="B4" t="str">
            <v>6993/01 Additional Mathematics</v>
          </cell>
          <cell r="C4" t="str">
            <v>6993/01</v>
          </cell>
          <cell r="D4" t="str">
            <v>Additional Mathematics</v>
          </cell>
          <cell r="E4" t="str">
            <v>Dr J Lawson Goldberg</v>
          </cell>
        </row>
        <row r="5">
          <cell r="B5" t="str">
            <v>6993/01 Additional Mathematics</v>
          </cell>
          <cell r="C5" t="str">
            <v>6993/01</v>
          </cell>
          <cell r="D5" t="str">
            <v>Additional Mathematics</v>
          </cell>
          <cell r="E5" t="str">
            <v>Mrs J Lees</v>
          </cell>
        </row>
        <row r="6">
          <cell r="B6" t="str">
            <v>6993/01 Additional Mathematics</v>
          </cell>
          <cell r="C6" t="str">
            <v>6993/01</v>
          </cell>
          <cell r="D6" t="str">
            <v>Additional Mathematics</v>
          </cell>
          <cell r="E6" t="str">
            <v>Mr G Young</v>
          </cell>
        </row>
        <row r="7">
          <cell r="B7" t="str">
            <v>6993/01 Additional Mathematics</v>
          </cell>
          <cell r="C7" t="str">
            <v>6993/01</v>
          </cell>
          <cell r="D7" t="str">
            <v>Additional Mathematics</v>
          </cell>
          <cell r="E7" t="str">
            <v>Mrs M Ohtani</v>
          </cell>
        </row>
        <row r="8">
          <cell r="B8" t="str">
            <v>6993/01 Additional Mathematics</v>
          </cell>
          <cell r="C8" t="str">
            <v>6993/01</v>
          </cell>
          <cell r="D8" t="str">
            <v>Additional Mathematics</v>
          </cell>
          <cell r="E8" t="str">
            <v>Mr G Frain</v>
          </cell>
        </row>
        <row r="9">
          <cell r="B9" t="str">
            <v>6993/01 Additional Mathematics</v>
          </cell>
          <cell r="C9" t="str">
            <v>6993/01</v>
          </cell>
          <cell r="D9" t="str">
            <v>Additional Mathematics</v>
          </cell>
          <cell r="E9" t="str">
            <v>Mr A Hanif</v>
          </cell>
        </row>
        <row r="10">
          <cell r="B10" t="str">
            <v>6993/01 Additional Mathematics</v>
          </cell>
          <cell r="C10" t="str">
            <v>6993/01</v>
          </cell>
          <cell r="D10" t="str">
            <v>Additional Mathematics</v>
          </cell>
          <cell r="E10" t="str">
            <v>Mrs F Treen</v>
          </cell>
        </row>
        <row r="11">
          <cell r="B11" t="str">
            <v>6993/01 Additional Mathematics</v>
          </cell>
          <cell r="C11" t="str">
            <v>6993/01</v>
          </cell>
          <cell r="D11" t="str">
            <v>Additional Mathematics</v>
          </cell>
          <cell r="E11" t="str">
            <v>Mr F O Ochola</v>
          </cell>
        </row>
        <row r="12">
          <cell r="B12" t="str">
            <v>6993/01 Additional Mathematics</v>
          </cell>
          <cell r="C12" t="str">
            <v>6993/01</v>
          </cell>
          <cell r="D12" t="str">
            <v>Additional Mathematics</v>
          </cell>
          <cell r="E12" t="str">
            <v>Miss E Carter</v>
          </cell>
        </row>
        <row r="13">
          <cell r="B13" t="str">
            <v>6993/01 Additional Mathematics</v>
          </cell>
          <cell r="C13" t="str">
            <v>6993/01</v>
          </cell>
          <cell r="D13" t="str">
            <v>Additional Mathematics</v>
          </cell>
          <cell r="E13" t="str">
            <v>Dr J A R Stone</v>
          </cell>
        </row>
        <row r="14">
          <cell r="B14" t="str">
            <v>6993/01 Additional Mathematics</v>
          </cell>
          <cell r="C14" t="str">
            <v>6993/01</v>
          </cell>
          <cell r="D14" t="str">
            <v>Additional Mathematics</v>
          </cell>
          <cell r="E14" t="str">
            <v>Mrs K Leach</v>
          </cell>
        </row>
        <row r="15">
          <cell r="B15" t="str">
            <v>6993/01 Additional Mathematics</v>
          </cell>
          <cell r="C15" t="str">
            <v>6993/01</v>
          </cell>
          <cell r="D15" t="str">
            <v>Additional Mathematics</v>
          </cell>
          <cell r="E15" t="str">
            <v>Dr D A Goodwin</v>
          </cell>
        </row>
        <row r="16">
          <cell r="B16" t="str">
            <v>6993/01 Additional Mathematics</v>
          </cell>
          <cell r="C16" t="str">
            <v>6993/01</v>
          </cell>
          <cell r="D16" t="str">
            <v>Additional Mathematics</v>
          </cell>
          <cell r="E16" t="str">
            <v>Dr R T Strong</v>
          </cell>
        </row>
        <row r="17">
          <cell r="B17" t="str">
            <v>6993/01 Additional Mathematics</v>
          </cell>
          <cell r="C17" t="str">
            <v>6993/01</v>
          </cell>
          <cell r="D17" t="str">
            <v>Additional Mathematics</v>
          </cell>
          <cell r="E17" t="str">
            <v>Mr J Morton</v>
          </cell>
        </row>
        <row r="18">
          <cell r="B18" t="str">
            <v>6993/01 Additional Mathematics</v>
          </cell>
          <cell r="C18" t="str">
            <v>6993/01</v>
          </cell>
          <cell r="D18" t="str">
            <v>Additional Mathematics</v>
          </cell>
          <cell r="E18" t="str">
            <v>Mr H E Kileo</v>
          </cell>
        </row>
        <row r="19">
          <cell r="B19" t="str">
            <v>6993/01 Additional Mathematics</v>
          </cell>
          <cell r="C19" t="str">
            <v>6993/01</v>
          </cell>
          <cell r="D19" t="str">
            <v>Additional Mathematics</v>
          </cell>
          <cell r="E19" t="str">
            <v>Dr P Wallace</v>
          </cell>
        </row>
        <row r="20">
          <cell r="B20" t="str">
            <v>6993/01 Additional Mathematics</v>
          </cell>
          <cell r="C20" t="str">
            <v>6993/01</v>
          </cell>
          <cell r="D20" t="str">
            <v>Additional Mathematics</v>
          </cell>
          <cell r="E20" t="str">
            <v>Mr M C Laws</v>
          </cell>
        </row>
        <row r="21">
          <cell r="B21" t="str">
            <v>6993/01 Additional Mathematics</v>
          </cell>
          <cell r="C21" t="str">
            <v>6993/01</v>
          </cell>
          <cell r="D21" t="str">
            <v>Additional Mathematics</v>
          </cell>
          <cell r="E21" t="str">
            <v>Miss E Nevinson</v>
          </cell>
        </row>
        <row r="22">
          <cell r="B22" t="str">
            <v>6993/01 Additional Mathematics</v>
          </cell>
          <cell r="C22" t="str">
            <v>6993/01</v>
          </cell>
          <cell r="D22" t="str">
            <v>Additional Mathematics</v>
          </cell>
          <cell r="E22" t="str">
            <v>Mrs F Robinson</v>
          </cell>
        </row>
        <row r="23">
          <cell r="B23" t="str">
            <v>6993/01 Additional Mathematics</v>
          </cell>
          <cell r="C23" t="str">
            <v>6993/01</v>
          </cell>
          <cell r="D23" t="str">
            <v>Additional Mathematics</v>
          </cell>
          <cell r="E23" t="str">
            <v>Mrs V Seanor</v>
          </cell>
        </row>
        <row r="24">
          <cell r="B24" t="str">
            <v>6993/01 Additional Mathematics</v>
          </cell>
          <cell r="C24" t="str">
            <v>6993/01</v>
          </cell>
          <cell r="D24" t="str">
            <v>Additional Mathematics</v>
          </cell>
          <cell r="E24" t="str">
            <v>Mr J C Robertshaw</v>
          </cell>
        </row>
        <row r="25">
          <cell r="B25" t="str">
            <v>6993/01 Additional Mathematics</v>
          </cell>
          <cell r="C25" t="str">
            <v>6993/01</v>
          </cell>
          <cell r="D25" t="str">
            <v>Additional Mathematics</v>
          </cell>
          <cell r="E25" t="str">
            <v>Miss M C O Connor</v>
          </cell>
        </row>
        <row r="26">
          <cell r="B26" t="str">
            <v>6993/01 Additional Mathematics</v>
          </cell>
          <cell r="C26" t="str">
            <v>6993/01</v>
          </cell>
          <cell r="D26" t="str">
            <v>Additional Mathematics</v>
          </cell>
          <cell r="E26" t="str">
            <v>Ms C Wilson</v>
          </cell>
        </row>
        <row r="27">
          <cell r="B27" t="str">
            <v>6993/01 Additional Mathematics</v>
          </cell>
          <cell r="C27" t="str">
            <v>6993/01</v>
          </cell>
          <cell r="D27" t="str">
            <v>Additional Mathematics</v>
          </cell>
          <cell r="E27" t="str">
            <v>Mrs S Roberts</v>
          </cell>
        </row>
        <row r="28">
          <cell r="B28" t="str">
            <v>6993/01 Additional Mathematics</v>
          </cell>
          <cell r="C28" t="str">
            <v>6993/01</v>
          </cell>
          <cell r="D28" t="str">
            <v>Additional Mathematics</v>
          </cell>
          <cell r="E28" t="str">
            <v>Mrs J Carpinato</v>
          </cell>
        </row>
        <row r="29">
          <cell r="B29" t="str">
            <v>6993/01 Additional Mathematics</v>
          </cell>
          <cell r="C29" t="str">
            <v>6993/01</v>
          </cell>
          <cell r="D29" t="str">
            <v>Additional Mathematics</v>
          </cell>
          <cell r="E29" t="str">
            <v>Mr C Pryde</v>
          </cell>
        </row>
        <row r="30">
          <cell r="B30" t="str">
            <v>6993/01 Additional Mathematics</v>
          </cell>
          <cell r="C30" t="str">
            <v>6993/01</v>
          </cell>
          <cell r="D30" t="str">
            <v>Additional Mathematics</v>
          </cell>
          <cell r="E30" t="str">
            <v>Mr O Bentley</v>
          </cell>
        </row>
        <row r="31">
          <cell r="B31" t="str">
            <v>6993/01 Additional Mathematics</v>
          </cell>
          <cell r="C31" t="str">
            <v>6993/01</v>
          </cell>
          <cell r="D31" t="str">
            <v>Additional Mathematics</v>
          </cell>
          <cell r="E31" t="str">
            <v>Mr C Lavery</v>
          </cell>
        </row>
        <row r="32">
          <cell r="B32" t="str">
            <v>6993/01 Additional Mathematics</v>
          </cell>
          <cell r="C32" t="str">
            <v>6993/01</v>
          </cell>
          <cell r="D32" t="str">
            <v>Additional Mathematics</v>
          </cell>
          <cell r="E32" t="str">
            <v>Mr D Wells</v>
          </cell>
        </row>
        <row r="33">
          <cell r="B33" t="str">
            <v>6993/01 Additional Mathematics</v>
          </cell>
          <cell r="C33" t="str">
            <v>6993/01</v>
          </cell>
          <cell r="D33" t="str">
            <v>Additional Mathematics</v>
          </cell>
          <cell r="E33" t="str">
            <v>Ms A L Crowthers</v>
          </cell>
        </row>
        <row r="34">
          <cell r="B34" t="str">
            <v>6993/01 Additional Mathematics</v>
          </cell>
          <cell r="C34" t="str">
            <v>6993/01</v>
          </cell>
          <cell r="D34" t="str">
            <v>Additional Mathematics</v>
          </cell>
          <cell r="E34" t="str">
            <v>Miss N Haththotuwa</v>
          </cell>
        </row>
        <row r="35">
          <cell r="B35" t="str">
            <v>6993/01 Additional Mathematics</v>
          </cell>
          <cell r="C35" t="str">
            <v>6993/01</v>
          </cell>
          <cell r="D35" t="str">
            <v>Additional Mathematics</v>
          </cell>
          <cell r="E35" t="str">
            <v>Dr J Matthews</v>
          </cell>
        </row>
        <row r="36">
          <cell r="B36" t="str">
            <v>6993/01 Additional Mathematics</v>
          </cell>
          <cell r="C36" t="str">
            <v>6993/01</v>
          </cell>
          <cell r="D36" t="str">
            <v>Additional Mathematics</v>
          </cell>
          <cell r="E36" t="str">
            <v>Mr D E France</v>
          </cell>
        </row>
        <row r="37">
          <cell r="B37" t="str">
            <v>6993/01 Additional Mathematics</v>
          </cell>
          <cell r="C37" t="str">
            <v>6993/01</v>
          </cell>
          <cell r="D37" t="str">
            <v>Additional Mathematics</v>
          </cell>
          <cell r="E37" t="str">
            <v>Mr H M Astley-Jones</v>
          </cell>
        </row>
        <row r="38">
          <cell r="B38" t="str">
            <v>H004/01 Design Engineering: Principles of Design Engineering</v>
          </cell>
          <cell r="C38" t="str">
            <v>H004/01</v>
          </cell>
          <cell r="D38" t="str">
            <v>Design Engineering: Principles of Design Engineering</v>
          </cell>
          <cell r="E38" t="str">
            <v>Mr P M Warne</v>
          </cell>
        </row>
        <row r="39">
          <cell r="B39" t="str">
            <v>H004/01 Design Engineering: Principles of Design Engineering</v>
          </cell>
          <cell r="C39" t="str">
            <v>H004/01</v>
          </cell>
          <cell r="D39" t="str">
            <v>Design Engineering: Principles of Design Engineering</v>
          </cell>
          <cell r="E39" t="str">
            <v>Mr J P White</v>
          </cell>
        </row>
        <row r="40">
          <cell r="B40" t="str">
            <v>H004/H005/H006/02/03 Des. Eng. Product Dev/Fashion&amp;Textiles/Product Design</v>
          </cell>
          <cell r="C40" t="str">
            <v>H004/H005/H006/02/03</v>
          </cell>
          <cell r="D40" t="str">
            <v>Des. Eng. Product Dev/Fashion&amp;Textiles/Product Design</v>
          </cell>
          <cell r="E40" t="str">
            <v>Mr S Arnold</v>
          </cell>
        </row>
        <row r="41">
          <cell r="B41" t="str">
            <v>H004/H005/H006/02/03 Des. Eng. Product Dev/Fashion&amp;Textiles/Product Design</v>
          </cell>
          <cell r="C41" t="str">
            <v>H004/H005/H006/02/03</v>
          </cell>
          <cell r="D41" t="str">
            <v>Des. Eng. Product Dev/Fashion&amp;Textiles/Product Design</v>
          </cell>
          <cell r="E41" t="str">
            <v>Mr J P White</v>
          </cell>
        </row>
        <row r="42">
          <cell r="B42" t="str">
            <v>H004/H005/H006/02/03 Des. Eng. Product Dev/Fashion&amp;Textiles/Product Design</v>
          </cell>
          <cell r="C42" t="str">
            <v>H004/H005/H006/02/03</v>
          </cell>
          <cell r="D42" t="str">
            <v>Des. Eng. Product Dev/Fashion&amp;Textiles/Product Design</v>
          </cell>
          <cell r="E42" t="str">
            <v>Mr J Houghton</v>
          </cell>
        </row>
        <row r="43">
          <cell r="B43" t="str">
            <v>H005/01 Fashion and Textiles: Principles of Fashion and Textiles</v>
          </cell>
          <cell r="C43" t="str">
            <v>H005/01</v>
          </cell>
          <cell r="D43" t="str">
            <v>Fashion and Textiles: Principles of Fashion and Textiles</v>
          </cell>
          <cell r="E43" t="str">
            <v>Miss C Benson</v>
          </cell>
        </row>
        <row r="44">
          <cell r="B44" t="str">
            <v>H005/01 Fashion and Textiles: Principles of Fashion and Textiles</v>
          </cell>
          <cell r="C44" t="str">
            <v>H005/01</v>
          </cell>
          <cell r="D44" t="str">
            <v>Fashion and Textiles: Principles of Fashion and Textiles</v>
          </cell>
          <cell r="E44" t="str">
            <v>Mr J P White</v>
          </cell>
        </row>
        <row r="45">
          <cell r="B45" t="str">
            <v>H006/01 Product Design  Principles of Product Design</v>
          </cell>
          <cell r="C45" t="str">
            <v>H006/01</v>
          </cell>
          <cell r="D45" t="str">
            <v>Product Design  Principles of Product Design</v>
          </cell>
          <cell r="E45" t="str">
            <v>Mrs E Wild</v>
          </cell>
        </row>
        <row r="46">
          <cell r="B46" t="str">
            <v>H006/01 Product Design  Principles of Product Design</v>
          </cell>
          <cell r="C46" t="str">
            <v>H006/01</v>
          </cell>
          <cell r="D46" t="str">
            <v>Product Design  Principles of Product Design</v>
          </cell>
          <cell r="E46" t="str">
            <v>Mrs S Wilding</v>
          </cell>
        </row>
        <row r="47">
          <cell r="B47" t="str">
            <v>H006/01 Product Design  Principles of Product Design</v>
          </cell>
          <cell r="C47" t="str">
            <v>H006/01</v>
          </cell>
          <cell r="D47" t="str">
            <v>Product Design  Principles of Product Design</v>
          </cell>
          <cell r="E47" t="str">
            <v>Mr J P White</v>
          </cell>
        </row>
        <row r="48">
          <cell r="B48" t="str">
            <v>H007/01 Ancient History: Relations between Greek and non-Greek states 492-404 BC</v>
          </cell>
          <cell r="C48" t="str">
            <v>H007/01</v>
          </cell>
          <cell r="D48" t="str">
            <v>Ancient History: Relations between Greek and non-Greek states 492-404 BC</v>
          </cell>
          <cell r="E48" t="str">
            <v>Mr J Harrison</v>
          </cell>
        </row>
        <row r="49">
          <cell r="B49" t="str">
            <v>H007/01 Ancient History: Relations between Greek and non-Greek states 492-404 BC</v>
          </cell>
          <cell r="C49" t="str">
            <v>H007/01</v>
          </cell>
          <cell r="D49" t="str">
            <v>Ancient History: Relations between Greek and non-Greek states 492-404 BC</v>
          </cell>
          <cell r="E49" t="str">
            <v>Dr T Edwards</v>
          </cell>
        </row>
        <row r="50">
          <cell r="B50" t="str">
            <v>H007/01 Ancient History: Relations between Greek and non-Greek states 492-404 BC</v>
          </cell>
          <cell r="C50" t="str">
            <v>H007/01</v>
          </cell>
          <cell r="D50" t="str">
            <v>Ancient History: Relations between Greek and non-Greek states 492-404 BC</v>
          </cell>
          <cell r="E50" t="str">
            <v>Ms E Hurst</v>
          </cell>
        </row>
        <row r="51">
          <cell r="B51" t="str">
            <v>H007/01 Ancient History: Relations between Greek and non-Greek states 492-404 BC</v>
          </cell>
          <cell r="C51" t="str">
            <v>H007/01</v>
          </cell>
          <cell r="D51" t="str">
            <v>Ancient History: Relations between Greek and non-Greek states 492-404 BC</v>
          </cell>
          <cell r="E51" t="str">
            <v>Mrs T N Henry</v>
          </cell>
        </row>
        <row r="52">
          <cell r="B52" t="str">
            <v>H007/02 Ancient History: The Julio-Claudian emperors  31 BC-AD 68</v>
          </cell>
          <cell r="C52" t="str">
            <v>H007/02</v>
          </cell>
          <cell r="D52" t="str">
            <v>Ancient History: The Julio-Claudian emperors  31 BC-AD 68</v>
          </cell>
          <cell r="E52" t="str">
            <v>Mr J Harrison</v>
          </cell>
        </row>
        <row r="53">
          <cell r="B53" t="str">
            <v>H007/02 Ancient History: The Julio-Claudian emperors  31 BC-AD 68</v>
          </cell>
          <cell r="C53" t="str">
            <v>H007/02</v>
          </cell>
          <cell r="D53" t="str">
            <v>Ancient History: The Julio-Claudian emperors  31 BC-AD 68</v>
          </cell>
          <cell r="E53" t="str">
            <v>Dr T Edwards</v>
          </cell>
        </row>
        <row r="54">
          <cell r="B54" t="str">
            <v>H007/02 Ancient History: The Julio-Claudian emperors  31 BC-AD 68</v>
          </cell>
          <cell r="C54" t="str">
            <v>H007/02</v>
          </cell>
          <cell r="D54" t="str">
            <v>Ancient History: The Julio-Claudian emperors  31 BC-AD 68</v>
          </cell>
          <cell r="E54" t="str">
            <v>Ms E Hurst</v>
          </cell>
        </row>
        <row r="55">
          <cell r="B55" t="str">
            <v>H008/11 Classical Civilisation: The World of the Hero</v>
          </cell>
          <cell r="C55" t="str">
            <v>H008/11</v>
          </cell>
          <cell r="D55" t="str">
            <v>Classical Civilisation: The World of the Hero</v>
          </cell>
          <cell r="E55" t="str">
            <v>Mr N Buckingham</v>
          </cell>
        </row>
        <row r="56">
          <cell r="B56" t="str">
            <v>H008/11 Classical Civilisation: The World of the Hero</v>
          </cell>
          <cell r="C56" t="str">
            <v>H008/11</v>
          </cell>
          <cell r="D56" t="str">
            <v>Classical Civilisation: The World of the Hero</v>
          </cell>
          <cell r="E56" t="str">
            <v>Mr J C Rich</v>
          </cell>
        </row>
        <row r="57">
          <cell r="B57" t="str">
            <v>H008/11 Classical Civilisation: The World of the Hero</v>
          </cell>
          <cell r="C57" t="str">
            <v>H008/11</v>
          </cell>
          <cell r="D57" t="str">
            <v>Classical Civilisation: The World of the Hero</v>
          </cell>
          <cell r="E57" t="str">
            <v>Miss C Downes</v>
          </cell>
        </row>
        <row r="58">
          <cell r="B58" t="str">
            <v>H008/21 Classical Civilisation: Greek Theatre</v>
          </cell>
          <cell r="C58" t="str">
            <v>H008/21</v>
          </cell>
          <cell r="D58" t="str">
            <v>Classical Civilisation: Greek Theatre</v>
          </cell>
          <cell r="E58" t="str">
            <v>Dr L Kowalewski</v>
          </cell>
        </row>
        <row r="59">
          <cell r="B59" t="str">
            <v>H008/21 Classical Civilisation: Greek Theatre</v>
          </cell>
          <cell r="C59" t="str">
            <v>H008/21</v>
          </cell>
          <cell r="D59" t="str">
            <v>Classical Civilisation: Greek Theatre</v>
          </cell>
          <cell r="E59" t="str">
            <v>Mrs C Bird</v>
          </cell>
        </row>
        <row r="60">
          <cell r="B60" t="str">
            <v>H008/21 Classical Civilisation: Greek Theatre</v>
          </cell>
          <cell r="C60" t="str">
            <v>H008/21</v>
          </cell>
          <cell r="D60" t="str">
            <v>Classical Civilisation: Greek Theatre</v>
          </cell>
          <cell r="E60" t="str">
            <v>Ms J Welsby</v>
          </cell>
        </row>
        <row r="61">
          <cell r="B61" t="str">
            <v>H008/22 Classical Civilisation: Imperial Image</v>
          </cell>
          <cell r="C61" t="str">
            <v>H008/22</v>
          </cell>
          <cell r="D61" t="str">
            <v>Classical Civilisation: Imperial Image</v>
          </cell>
          <cell r="E61" t="str">
            <v>Mrs L Harrow</v>
          </cell>
        </row>
        <row r="62">
          <cell r="B62" t="str">
            <v>H008/22 Classical Civilisation: Imperial Image</v>
          </cell>
          <cell r="C62" t="str">
            <v>H008/22</v>
          </cell>
          <cell r="D62" t="str">
            <v>Classical Civilisation: Imperial Image</v>
          </cell>
          <cell r="E62" t="str">
            <v>Mrs C M Moreton-Jackson</v>
          </cell>
        </row>
        <row r="63">
          <cell r="B63" t="str">
            <v>H008/22 Classical Civilisation: Imperial Image</v>
          </cell>
          <cell r="C63" t="str">
            <v>H008/22</v>
          </cell>
          <cell r="D63" t="str">
            <v>Classical Civilisation: Imperial Image</v>
          </cell>
          <cell r="E63" t="str">
            <v>Mrs J Lane</v>
          </cell>
        </row>
        <row r="64">
          <cell r="B64" t="str">
            <v>H009/01 Media Studies: Media Today</v>
          </cell>
          <cell r="C64" t="str">
            <v>H009/01</v>
          </cell>
          <cell r="D64" t="str">
            <v>Media Studies: Media Today</v>
          </cell>
          <cell r="E64" t="str">
            <v>Mr C F Earl</v>
          </cell>
        </row>
        <row r="65">
          <cell r="B65" t="str">
            <v>H009/01 Media Studies: Media Today</v>
          </cell>
          <cell r="C65" t="str">
            <v>H009/01</v>
          </cell>
          <cell r="D65" t="str">
            <v>Media Studies: Media Today</v>
          </cell>
          <cell r="E65" t="str">
            <v>Mr R A Mayers</v>
          </cell>
        </row>
        <row r="66">
          <cell r="B66" t="str">
            <v>H009/01 Media Studies: Media Today</v>
          </cell>
          <cell r="C66" t="str">
            <v>H009/01</v>
          </cell>
          <cell r="D66" t="str">
            <v>Media Studies: Media Today</v>
          </cell>
          <cell r="E66" t="str">
            <v>Mr D M Church</v>
          </cell>
        </row>
        <row r="67">
          <cell r="B67" t="str">
            <v>H009/02/03 Media Studies: Creating Media</v>
          </cell>
          <cell r="C67" t="str">
            <v>H009/02/03</v>
          </cell>
          <cell r="D67" t="str">
            <v>Media Studies: Creating Media</v>
          </cell>
          <cell r="E67" t="str">
            <v>Mr I Marshall</v>
          </cell>
        </row>
        <row r="68">
          <cell r="B68" t="str">
            <v>H009/02/03 Media Studies: Creating Media</v>
          </cell>
          <cell r="C68" t="str">
            <v>H009/02/03</v>
          </cell>
          <cell r="D68" t="str">
            <v>Media Studies: Creating Media</v>
          </cell>
          <cell r="E68" t="str">
            <v>Mrs N Naisbett</v>
          </cell>
        </row>
        <row r="69">
          <cell r="B69" t="str">
            <v>H009/02/03 Media Studies: Creating Media</v>
          </cell>
          <cell r="C69" t="str">
            <v>H009/02/03</v>
          </cell>
          <cell r="D69" t="str">
            <v>Media Studies: Creating Media</v>
          </cell>
          <cell r="E69" t="str">
            <v>Miss R J Vickers</v>
          </cell>
        </row>
        <row r="70">
          <cell r="B70" t="str">
            <v>H010/01 Film Studies: Elements of Film</v>
          </cell>
          <cell r="C70" t="str">
            <v>H010/01</v>
          </cell>
          <cell r="D70" t="str">
            <v>Film Studies: Elements of Film</v>
          </cell>
          <cell r="E70" t="str">
            <v>Mr W A O'Brien</v>
          </cell>
        </row>
        <row r="71">
          <cell r="B71" t="str">
            <v>H010/01 Film Studies: Elements of Film</v>
          </cell>
          <cell r="C71" t="str">
            <v>H010/01</v>
          </cell>
          <cell r="D71" t="str">
            <v>Film Studies: Elements of Film</v>
          </cell>
          <cell r="E71" t="str">
            <v>Ms A Molyneux</v>
          </cell>
        </row>
        <row r="72">
          <cell r="B72" t="str">
            <v>H010/01 Film Studies: Elements of Film</v>
          </cell>
          <cell r="C72" t="str">
            <v>H010/01</v>
          </cell>
          <cell r="D72" t="str">
            <v>Film Studies: Elements of Film</v>
          </cell>
          <cell r="E72" t="str">
            <v>Mr R A Mayers</v>
          </cell>
        </row>
        <row r="73">
          <cell r="B73" t="str">
            <v>H010/02/03 Film Studies: Understanding British Film</v>
          </cell>
          <cell r="C73" t="str">
            <v>H010/02/03</v>
          </cell>
          <cell r="D73" t="str">
            <v>Film Studies: Understanding British Film</v>
          </cell>
          <cell r="E73" t="str">
            <v>Mr R A Mayers</v>
          </cell>
        </row>
        <row r="74">
          <cell r="B74" t="str">
            <v>H010/02/03 Film Studies: Understanding British Film</v>
          </cell>
          <cell r="C74" t="str">
            <v>H010/02/03</v>
          </cell>
          <cell r="D74" t="str">
            <v>Film Studies: Understanding British Film</v>
          </cell>
          <cell r="E74" t="str">
            <v>Mr S D Murray</v>
          </cell>
        </row>
        <row r="75">
          <cell r="B75" t="str">
            <v>H010/02/03 Film Studies: Understanding British Film</v>
          </cell>
          <cell r="C75" t="str">
            <v>H010/02/03</v>
          </cell>
          <cell r="D75" t="str">
            <v>Film Studies: Understanding British Film</v>
          </cell>
          <cell r="E75" t="str">
            <v>Mr I Marshall</v>
          </cell>
        </row>
        <row r="76">
          <cell r="B76" t="str">
            <v>H014/01 Geology</v>
          </cell>
          <cell r="C76" t="str">
            <v>H014/01</v>
          </cell>
          <cell r="D76" t="str">
            <v>Geology</v>
          </cell>
          <cell r="E76" t="str">
            <v>Dr K A Oak</v>
          </cell>
        </row>
        <row r="77">
          <cell r="B77" t="str">
            <v>H014/01 Geology</v>
          </cell>
          <cell r="C77" t="str">
            <v>H014/01</v>
          </cell>
          <cell r="D77" t="str">
            <v>Geology</v>
          </cell>
          <cell r="E77" t="str">
            <v>Dr P J D Dolding</v>
          </cell>
        </row>
        <row r="78">
          <cell r="B78" t="str">
            <v>H014/01 Geology</v>
          </cell>
          <cell r="C78" t="str">
            <v>H014/01</v>
          </cell>
          <cell r="D78" t="str">
            <v>Geology</v>
          </cell>
          <cell r="E78" t="str">
            <v>Mrs D Kell</v>
          </cell>
        </row>
        <row r="79">
          <cell r="B79" t="str">
            <v>H014/01 Geology</v>
          </cell>
          <cell r="C79" t="str">
            <v>H014/01</v>
          </cell>
          <cell r="D79" t="str">
            <v>Geology</v>
          </cell>
          <cell r="E79" t="str">
            <v>Mrs S Court-Oak</v>
          </cell>
        </row>
        <row r="80">
          <cell r="B80" t="str">
            <v>H018/01 The Legal System and Criminal Law</v>
          </cell>
          <cell r="C80" t="str">
            <v>H018/01</v>
          </cell>
          <cell r="D80" t="str">
            <v>The Legal System and Criminal Law</v>
          </cell>
          <cell r="E80" t="str">
            <v>Ms A E Radford</v>
          </cell>
        </row>
        <row r="81">
          <cell r="B81" t="str">
            <v>H018/01 The Legal System and Criminal Law</v>
          </cell>
          <cell r="C81" t="str">
            <v>H018/01</v>
          </cell>
          <cell r="D81" t="str">
            <v>The Legal System and Criminal Law</v>
          </cell>
          <cell r="E81" t="str">
            <v>Mr N Power</v>
          </cell>
        </row>
        <row r="82">
          <cell r="B82" t="str">
            <v>H018/01 The Legal System and Criminal Law</v>
          </cell>
          <cell r="C82" t="str">
            <v>H018/01</v>
          </cell>
          <cell r="D82" t="str">
            <v>The Legal System and Criminal Law</v>
          </cell>
          <cell r="E82" t="str">
            <v>Mrs V Derbyshire</v>
          </cell>
        </row>
        <row r="83">
          <cell r="B83" t="str">
            <v>H018/01 The Legal System and Criminal Law</v>
          </cell>
          <cell r="C83" t="str">
            <v>H018/01</v>
          </cell>
          <cell r="D83" t="str">
            <v>The Legal System and Criminal Law</v>
          </cell>
          <cell r="E83" t="str">
            <v>Mrs S McNeill</v>
          </cell>
        </row>
        <row r="84">
          <cell r="B84" t="str">
            <v>H018/01 The Legal System and Criminal Law</v>
          </cell>
          <cell r="C84" t="str">
            <v>H018/01</v>
          </cell>
          <cell r="D84" t="str">
            <v>The Legal System and Criminal Law</v>
          </cell>
          <cell r="E84" t="str">
            <v>Mr P J Smith</v>
          </cell>
        </row>
        <row r="85">
          <cell r="B85" t="str">
            <v>H018/01 The Legal System and Criminal Law</v>
          </cell>
          <cell r="C85" t="str">
            <v>H018/01</v>
          </cell>
          <cell r="D85" t="str">
            <v>The Legal System and Criminal Law</v>
          </cell>
          <cell r="E85" t="str">
            <v>Mrs L M Roden</v>
          </cell>
        </row>
        <row r="86">
          <cell r="B86" t="str">
            <v>H018/02 Law Making and the Law of Tort</v>
          </cell>
          <cell r="C86" t="str">
            <v>H018/02</v>
          </cell>
          <cell r="D86" t="str">
            <v>Law Making and the Law of Tort</v>
          </cell>
          <cell r="E86" t="str">
            <v>Ms A Stokes</v>
          </cell>
        </row>
        <row r="87">
          <cell r="B87" t="str">
            <v>H018/02 Law Making and the Law of Tort</v>
          </cell>
          <cell r="C87" t="str">
            <v>H018/02</v>
          </cell>
          <cell r="D87" t="str">
            <v>Law Making and the Law of Tort</v>
          </cell>
          <cell r="E87" t="str">
            <v>Ms R Smith</v>
          </cell>
        </row>
        <row r="88">
          <cell r="B88" t="str">
            <v>H018/02 Law Making and the Law of Tort</v>
          </cell>
          <cell r="C88" t="str">
            <v>H018/02</v>
          </cell>
          <cell r="D88" t="str">
            <v>Law Making and the Law of Tort</v>
          </cell>
          <cell r="E88" t="str">
            <v>Miss T kazmi</v>
          </cell>
        </row>
        <row r="89">
          <cell r="B89" t="str">
            <v>H018/02 Law Making and the Law of Tort</v>
          </cell>
          <cell r="C89" t="str">
            <v>H018/02</v>
          </cell>
          <cell r="D89" t="str">
            <v>Law Making and the Law of Tort</v>
          </cell>
          <cell r="E89" t="str">
            <v>Miss R Lord</v>
          </cell>
        </row>
        <row r="90">
          <cell r="B90" t="str">
            <v>H018/02 Law Making and the Law of Tort</v>
          </cell>
          <cell r="C90" t="str">
            <v>H018/02</v>
          </cell>
          <cell r="D90" t="str">
            <v>Law Making and the Law of Tort</v>
          </cell>
          <cell r="E90" t="str">
            <v>Mrs E Proudlock</v>
          </cell>
        </row>
        <row r="91">
          <cell r="B91" t="str">
            <v>H020/01 Breadth in Biology - Biology A</v>
          </cell>
          <cell r="C91" t="str">
            <v>H020/01</v>
          </cell>
          <cell r="D91" t="str">
            <v>Breadth in Biology - Biology A</v>
          </cell>
          <cell r="E91" t="str">
            <v>Mr F M Sochacki</v>
          </cell>
        </row>
        <row r="92">
          <cell r="B92" t="str">
            <v>H020/01 Breadth in Biology - Biology A</v>
          </cell>
          <cell r="C92" t="str">
            <v>H020/01</v>
          </cell>
          <cell r="D92" t="str">
            <v>Breadth in Biology - Biology A</v>
          </cell>
          <cell r="E92" t="str">
            <v>Mrs M A Perry</v>
          </cell>
        </row>
        <row r="93">
          <cell r="B93" t="str">
            <v>H020/01 Breadth in Biology - Biology A</v>
          </cell>
          <cell r="C93" t="str">
            <v>H020/01</v>
          </cell>
          <cell r="D93" t="str">
            <v>Breadth in Biology - Biology A</v>
          </cell>
          <cell r="E93" t="str">
            <v>Mr S Fisher</v>
          </cell>
        </row>
        <row r="94">
          <cell r="B94" t="str">
            <v>H020/01 Breadth in Biology - Biology A</v>
          </cell>
          <cell r="C94" t="str">
            <v>H020/01</v>
          </cell>
          <cell r="D94" t="str">
            <v>Breadth in Biology - Biology A</v>
          </cell>
          <cell r="E94" t="str">
            <v>Mrs J Priestnall</v>
          </cell>
        </row>
        <row r="95">
          <cell r="B95" t="str">
            <v>H020/01 Breadth in Biology - Biology A</v>
          </cell>
          <cell r="C95" t="str">
            <v>H020/01</v>
          </cell>
          <cell r="D95" t="str">
            <v>Breadth in Biology - Biology A</v>
          </cell>
          <cell r="E95" t="str">
            <v>Mrs S Solomon</v>
          </cell>
        </row>
        <row r="96">
          <cell r="B96" t="str">
            <v>H020/01 Breadth in Biology - Biology A</v>
          </cell>
          <cell r="C96" t="str">
            <v>H020/01</v>
          </cell>
          <cell r="D96" t="str">
            <v>Breadth in Biology - Biology A</v>
          </cell>
          <cell r="E96" t="str">
            <v>Dr M C Garcia-Pelayo</v>
          </cell>
        </row>
        <row r="97">
          <cell r="B97" t="str">
            <v>H020/01 Breadth in Biology - Biology A</v>
          </cell>
          <cell r="C97" t="str">
            <v>H020/01</v>
          </cell>
          <cell r="D97" t="str">
            <v>Breadth in Biology - Biology A</v>
          </cell>
          <cell r="E97" t="str">
            <v>Miss L Kinsey</v>
          </cell>
        </row>
        <row r="98">
          <cell r="B98" t="str">
            <v>H020/01 Breadth in Biology - Biology A</v>
          </cell>
          <cell r="C98" t="str">
            <v>H020/01</v>
          </cell>
          <cell r="D98" t="str">
            <v>Breadth in Biology - Biology A</v>
          </cell>
          <cell r="E98" t="str">
            <v>Ms S J Irving</v>
          </cell>
        </row>
        <row r="99">
          <cell r="B99" t="str">
            <v>H020/01 Breadth in Biology - Biology A</v>
          </cell>
          <cell r="C99" t="str">
            <v>H020/01</v>
          </cell>
          <cell r="D99" t="str">
            <v>Breadth in Biology - Biology A</v>
          </cell>
          <cell r="E99" t="str">
            <v>Mr P J Copley</v>
          </cell>
        </row>
        <row r="100">
          <cell r="B100" t="str">
            <v>H020/01 Breadth in Biology - Biology A</v>
          </cell>
          <cell r="C100" t="str">
            <v>H020/01</v>
          </cell>
          <cell r="D100" t="str">
            <v>Breadth in Biology - Biology A</v>
          </cell>
          <cell r="E100" t="str">
            <v>Mrs C Perkins</v>
          </cell>
        </row>
        <row r="101">
          <cell r="B101" t="str">
            <v>H020/02 Depth in Biology - Biology A</v>
          </cell>
          <cell r="C101" t="str">
            <v>H020/02</v>
          </cell>
          <cell r="D101" t="str">
            <v>Depth in Biology - Biology A</v>
          </cell>
          <cell r="E101" t="str">
            <v>Miss L M Garcia</v>
          </cell>
        </row>
        <row r="102">
          <cell r="B102" t="str">
            <v>H020/02 Depth in Biology - Biology A</v>
          </cell>
          <cell r="C102" t="str">
            <v>H020/02</v>
          </cell>
          <cell r="D102" t="str">
            <v>Depth in Biology - Biology A</v>
          </cell>
          <cell r="E102" t="str">
            <v>Dr T Davies</v>
          </cell>
        </row>
        <row r="103">
          <cell r="B103" t="str">
            <v>H020/02 Depth in Biology - Biology A</v>
          </cell>
          <cell r="C103" t="str">
            <v>H020/02</v>
          </cell>
          <cell r="D103" t="str">
            <v>Depth in Biology - Biology A</v>
          </cell>
          <cell r="E103" t="str">
            <v>Mrs E Stear</v>
          </cell>
        </row>
        <row r="104">
          <cell r="B104" t="str">
            <v>H020/02 Depth in Biology - Biology A</v>
          </cell>
          <cell r="C104" t="str">
            <v>H020/02</v>
          </cell>
          <cell r="D104" t="str">
            <v>Depth in Biology - Biology A</v>
          </cell>
          <cell r="E104" t="str">
            <v>Mr S J Searle</v>
          </cell>
        </row>
        <row r="105">
          <cell r="B105" t="str">
            <v>H020/02 Depth in Biology - Biology A</v>
          </cell>
          <cell r="C105" t="str">
            <v>H020/02</v>
          </cell>
          <cell r="D105" t="str">
            <v>Depth in Biology - Biology A</v>
          </cell>
          <cell r="E105" t="str">
            <v>Mr S Bateson</v>
          </cell>
        </row>
        <row r="106">
          <cell r="B106" t="str">
            <v>H020/02 Depth in Biology - Biology A</v>
          </cell>
          <cell r="C106" t="str">
            <v>H020/02</v>
          </cell>
          <cell r="D106" t="str">
            <v>Depth in Biology - Biology A</v>
          </cell>
          <cell r="E106" t="str">
            <v>Dr A Bune</v>
          </cell>
        </row>
        <row r="107">
          <cell r="B107" t="str">
            <v>H020/02 Depth in Biology - Biology A</v>
          </cell>
          <cell r="C107" t="str">
            <v>H020/02</v>
          </cell>
          <cell r="D107" t="str">
            <v>Depth in Biology - Biology A</v>
          </cell>
          <cell r="E107" t="str">
            <v>Mr C Sherriff</v>
          </cell>
        </row>
        <row r="108">
          <cell r="B108" t="str">
            <v>H020/02 Depth in Biology - Biology A</v>
          </cell>
          <cell r="C108" t="str">
            <v>H020/02</v>
          </cell>
          <cell r="D108" t="str">
            <v>Depth in Biology - Biology A</v>
          </cell>
          <cell r="E108" t="str">
            <v>Miss L Vitty</v>
          </cell>
        </row>
        <row r="109">
          <cell r="B109" t="str">
            <v>H020/02 Depth in Biology - Biology A</v>
          </cell>
          <cell r="C109" t="str">
            <v>H020/02</v>
          </cell>
          <cell r="D109" t="str">
            <v>Depth in Biology - Biology A</v>
          </cell>
          <cell r="E109" t="str">
            <v>Miss J E Stothard</v>
          </cell>
        </row>
        <row r="110">
          <cell r="B110" t="str">
            <v>H020/02 Depth in Biology - Biology A</v>
          </cell>
          <cell r="C110" t="str">
            <v>H020/02</v>
          </cell>
          <cell r="D110" t="str">
            <v>Depth in Biology - Biology A</v>
          </cell>
          <cell r="E110" t="str">
            <v>Mrs D L Haynes</v>
          </cell>
        </row>
        <row r="111">
          <cell r="B111" t="str">
            <v>H022/01 Foundation of Biology - Biology B (Advancing Biology)</v>
          </cell>
          <cell r="C111" t="str">
            <v>H022/01</v>
          </cell>
          <cell r="D111" t="str">
            <v>Foundation of Biology - Biology B (Advancing Biology)</v>
          </cell>
          <cell r="E111" t="str">
            <v>Mrs S Fisher</v>
          </cell>
        </row>
        <row r="112">
          <cell r="B112" t="str">
            <v>H022/01 Foundation of Biology - Biology B (Advancing Biology)</v>
          </cell>
          <cell r="C112" t="str">
            <v>H022/01</v>
          </cell>
          <cell r="D112" t="str">
            <v>Foundation of Biology - Biology B (Advancing Biology)</v>
          </cell>
          <cell r="E112" t="str">
            <v>Mrs H Hunt</v>
          </cell>
        </row>
        <row r="113">
          <cell r="B113" t="str">
            <v>H022/01 Foundation of Biology - Biology B (Advancing Biology)</v>
          </cell>
          <cell r="C113" t="str">
            <v>H022/01</v>
          </cell>
          <cell r="D113" t="str">
            <v>Foundation of Biology - Biology B (Advancing Biology)</v>
          </cell>
          <cell r="E113" t="str">
            <v>Mr D Woods</v>
          </cell>
        </row>
        <row r="114">
          <cell r="B114" t="str">
            <v>H022/02 Biology in Depth - Biology B (advancing Biology)</v>
          </cell>
          <cell r="C114" t="str">
            <v>H022/02</v>
          </cell>
          <cell r="D114" t="str">
            <v>Biology in Depth - Biology B (advancing Biology)</v>
          </cell>
          <cell r="E114" t="str">
            <v>Mr P Bircher</v>
          </cell>
        </row>
        <row r="115">
          <cell r="B115" t="str">
            <v>H022/02 Biology in Depth - Biology B (advancing Biology)</v>
          </cell>
          <cell r="C115" t="str">
            <v>H022/02</v>
          </cell>
          <cell r="D115" t="str">
            <v>Biology in Depth - Biology B (advancing Biology)</v>
          </cell>
          <cell r="E115" t="str">
            <v>Mr D Woods</v>
          </cell>
        </row>
        <row r="116">
          <cell r="B116" t="str">
            <v>H022/02 Biology in Depth - Biology B (advancing Biology)</v>
          </cell>
          <cell r="C116" t="str">
            <v>H022/02</v>
          </cell>
          <cell r="D116" t="str">
            <v>Biology in Depth - Biology B (advancing Biology)</v>
          </cell>
          <cell r="E116" t="str">
            <v>Mrs S Fisher</v>
          </cell>
        </row>
        <row r="117">
          <cell r="B117" t="str">
            <v>H031/01 Business Studies - The Local Business Environment</v>
          </cell>
          <cell r="C117" t="str">
            <v>H031/01</v>
          </cell>
          <cell r="D117" t="str">
            <v>Business Studies - The Local Business Environment</v>
          </cell>
          <cell r="E117" t="str">
            <v>Mrs D A Mitchell</v>
          </cell>
        </row>
        <row r="118">
          <cell r="B118" t="str">
            <v>H031/01 Business Studies - The Local Business Environment</v>
          </cell>
          <cell r="C118" t="str">
            <v>H031/01</v>
          </cell>
          <cell r="D118" t="str">
            <v>Business Studies - The Local Business Environment</v>
          </cell>
          <cell r="E118" t="str">
            <v>Mrs D Wainwright</v>
          </cell>
        </row>
        <row r="119">
          <cell r="B119" t="str">
            <v>H031/01 Business Studies - The Local Business Environment</v>
          </cell>
          <cell r="C119" t="str">
            <v>H031/01</v>
          </cell>
          <cell r="D119" t="str">
            <v>Business Studies - The Local Business Environment</v>
          </cell>
          <cell r="E119" t="str">
            <v>Miss C Harding</v>
          </cell>
        </row>
        <row r="120">
          <cell r="B120" t="str">
            <v>H031/02 Business Studies - The Wider Business Environment</v>
          </cell>
          <cell r="C120" t="str">
            <v>H031/02</v>
          </cell>
          <cell r="D120" t="str">
            <v>Business Studies - The Wider Business Environment</v>
          </cell>
          <cell r="E120" t="str">
            <v>Mrs V Harrison</v>
          </cell>
        </row>
        <row r="121">
          <cell r="B121" t="str">
            <v>H031/02 Business Studies - The Wider Business Environment</v>
          </cell>
          <cell r="C121" t="str">
            <v>H031/02</v>
          </cell>
          <cell r="D121" t="str">
            <v>Business Studies - The Wider Business Environment</v>
          </cell>
          <cell r="E121" t="str">
            <v>Ms K Ferrando</v>
          </cell>
        </row>
        <row r="122">
          <cell r="B122" t="str">
            <v>H031/02 Business Studies - The Wider Business Environment</v>
          </cell>
          <cell r="C122" t="str">
            <v>H031/02</v>
          </cell>
          <cell r="D122" t="str">
            <v>Business Studies - The Wider Business Environment</v>
          </cell>
          <cell r="E122" t="str">
            <v>Mr D E D Llewelyn</v>
          </cell>
        </row>
        <row r="123">
          <cell r="B123" t="str">
            <v>H032/01 Chemistry A - Breadth in Chemistry</v>
          </cell>
          <cell r="C123" t="str">
            <v>H032/01</v>
          </cell>
          <cell r="D123" t="str">
            <v>Chemistry A - Breadth in Chemistry</v>
          </cell>
          <cell r="E123" t="str">
            <v>Dr R Ritchie</v>
          </cell>
        </row>
        <row r="124">
          <cell r="B124" t="str">
            <v>H032/01 Chemistry A - Breadth in Chemistry</v>
          </cell>
          <cell r="C124" t="str">
            <v>H032/01</v>
          </cell>
          <cell r="D124" t="str">
            <v>Chemistry A - Breadth in Chemistry</v>
          </cell>
          <cell r="E124" t="str">
            <v>Miss A Billinge</v>
          </cell>
        </row>
        <row r="125">
          <cell r="B125" t="str">
            <v>H032/01 Chemistry A - Breadth in Chemistry</v>
          </cell>
          <cell r="C125" t="str">
            <v>H032/01</v>
          </cell>
          <cell r="D125" t="str">
            <v>Chemistry A - Breadth in Chemistry</v>
          </cell>
          <cell r="E125" t="str">
            <v>Mrs R C Lowe</v>
          </cell>
        </row>
        <row r="126">
          <cell r="B126" t="str">
            <v>H032/01 Chemistry A - Breadth in Chemistry</v>
          </cell>
          <cell r="C126" t="str">
            <v>H032/01</v>
          </cell>
          <cell r="D126" t="str">
            <v>Chemistry A - Breadth in Chemistry</v>
          </cell>
          <cell r="E126" t="str">
            <v>Dr A P Hinsley</v>
          </cell>
        </row>
        <row r="127">
          <cell r="B127" t="str">
            <v>H032/01 Chemistry A - Breadth in Chemistry</v>
          </cell>
          <cell r="C127" t="str">
            <v>H032/01</v>
          </cell>
          <cell r="D127" t="str">
            <v>Chemistry A - Breadth in Chemistry</v>
          </cell>
          <cell r="E127" t="str">
            <v>Mr M Crapper</v>
          </cell>
        </row>
        <row r="128">
          <cell r="B128" t="str">
            <v>H032/01 Chemistry A - Breadth in Chemistry</v>
          </cell>
          <cell r="C128" t="str">
            <v>H032/01</v>
          </cell>
          <cell r="D128" t="str">
            <v>Chemistry A - Breadth in Chemistry</v>
          </cell>
          <cell r="E128" t="str">
            <v>Dr D Bloyce</v>
          </cell>
        </row>
        <row r="129">
          <cell r="B129" t="str">
            <v>H032/01 Chemistry A - Breadth in Chemistry</v>
          </cell>
          <cell r="C129" t="str">
            <v>H032/01</v>
          </cell>
          <cell r="D129" t="str">
            <v>Chemistry A - Breadth in Chemistry</v>
          </cell>
          <cell r="E129" t="str">
            <v>Mr C Mussell</v>
          </cell>
        </row>
        <row r="130">
          <cell r="B130" t="str">
            <v>H032/01 Chemistry A - Breadth in Chemistry</v>
          </cell>
          <cell r="C130" t="str">
            <v>H032/01</v>
          </cell>
          <cell r="D130" t="str">
            <v>Chemistry A - Breadth in Chemistry</v>
          </cell>
          <cell r="E130" t="str">
            <v>Dr E R Lewis</v>
          </cell>
        </row>
        <row r="131">
          <cell r="B131" t="str">
            <v>H032/02 Chemistry A - Depth in Chemistry</v>
          </cell>
          <cell r="C131" t="str">
            <v>H032/02</v>
          </cell>
          <cell r="D131" t="str">
            <v>Chemistry A - Depth in Chemistry</v>
          </cell>
          <cell r="E131" t="str">
            <v>Dr L Walker</v>
          </cell>
        </row>
        <row r="132">
          <cell r="B132" t="str">
            <v>H032/02 Chemistry A - Depth in Chemistry</v>
          </cell>
          <cell r="C132" t="str">
            <v>H032/02</v>
          </cell>
          <cell r="D132" t="str">
            <v>Chemistry A - Depth in Chemistry</v>
          </cell>
          <cell r="E132" t="str">
            <v>Mrs J A Chelton</v>
          </cell>
        </row>
        <row r="133">
          <cell r="B133" t="str">
            <v>H032/02 Chemistry A - Depth in Chemistry</v>
          </cell>
          <cell r="C133" t="str">
            <v>H032/02</v>
          </cell>
          <cell r="D133" t="str">
            <v>Chemistry A - Depth in Chemistry</v>
          </cell>
          <cell r="E133" t="str">
            <v>Dr G Ryan</v>
          </cell>
        </row>
        <row r="134">
          <cell r="B134" t="str">
            <v>H032/02 Chemistry A - Depth in Chemistry</v>
          </cell>
          <cell r="C134" t="str">
            <v>H032/02</v>
          </cell>
          <cell r="D134" t="str">
            <v>Chemistry A - Depth in Chemistry</v>
          </cell>
          <cell r="E134" t="str">
            <v>Mrs O C West</v>
          </cell>
        </row>
        <row r="135">
          <cell r="B135" t="str">
            <v>H032/02 Chemistry A - Depth in Chemistry</v>
          </cell>
          <cell r="C135" t="str">
            <v>H032/02</v>
          </cell>
          <cell r="D135" t="str">
            <v>Chemistry A - Depth in Chemistry</v>
          </cell>
          <cell r="E135" t="str">
            <v>Miss L Stockton</v>
          </cell>
        </row>
        <row r="136">
          <cell r="B136" t="str">
            <v>H032/02 Chemistry A - Depth in Chemistry</v>
          </cell>
          <cell r="C136" t="str">
            <v>H032/02</v>
          </cell>
          <cell r="D136" t="str">
            <v>Chemistry A - Depth in Chemistry</v>
          </cell>
          <cell r="E136" t="str">
            <v>Mr J Haigh</v>
          </cell>
        </row>
        <row r="137">
          <cell r="B137" t="str">
            <v>H032/02 Chemistry A - Depth in Chemistry</v>
          </cell>
          <cell r="C137" t="str">
            <v>H032/02</v>
          </cell>
          <cell r="D137" t="str">
            <v>Chemistry A - Depth in Chemistry</v>
          </cell>
          <cell r="E137" t="str">
            <v>Mrs S L Laughton</v>
          </cell>
        </row>
        <row r="138">
          <cell r="B138" t="str">
            <v>H032/02 Chemistry A - Depth in Chemistry</v>
          </cell>
          <cell r="C138" t="str">
            <v>H032/02</v>
          </cell>
          <cell r="D138" t="str">
            <v>Chemistry A - Depth in Chemistry</v>
          </cell>
          <cell r="E138" t="str">
            <v>Mr S Asamoah</v>
          </cell>
        </row>
        <row r="139">
          <cell r="B139" t="str">
            <v>H032/02 Chemistry A - Depth in Chemistry</v>
          </cell>
          <cell r="C139" t="str">
            <v>H032/02</v>
          </cell>
          <cell r="D139" t="str">
            <v>Chemistry A - Depth in Chemistry</v>
          </cell>
          <cell r="E139" t="str">
            <v>Mr J Moore</v>
          </cell>
        </row>
        <row r="140">
          <cell r="B140" t="str">
            <v>H032/02 Chemistry A - Depth in Chemistry</v>
          </cell>
          <cell r="C140" t="str">
            <v>H032/02</v>
          </cell>
          <cell r="D140" t="str">
            <v>Chemistry A - Depth in Chemistry</v>
          </cell>
          <cell r="E140" t="str">
            <v>Mr C Stickley</v>
          </cell>
        </row>
        <row r="141">
          <cell r="B141" t="str">
            <v>H033/01 Chemistry B (Salters)- Foundations of Chemistry</v>
          </cell>
          <cell r="C141" t="str">
            <v>H033/01</v>
          </cell>
          <cell r="D141" t="str">
            <v>Chemistry B (Salters)- Foundations of Chemistry</v>
          </cell>
          <cell r="E141" t="str">
            <v>Mr F Harriss</v>
          </cell>
        </row>
        <row r="142">
          <cell r="B142" t="str">
            <v>H033/01 Chemistry B (Salters)- Foundations of Chemistry</v>
          </cell>
          <cell r="C142" t="str">
            <v>H033/01</v>
          </cell>
          <cell r="D142" t="str">
            <v>Chemistry B (Salters)- Foundations of Chemistry</v>
          </cell>
          <cell r="E142" t="str">
            <v>Mr I G Newsham</v>
          </cell>
        </row>
        <row r="143">
          <cell r="B143" t="str">
            <v>H033/01 Chemistry B (Salters)- Foundations of Chemistry</v>
          </cell>
          <cell r="C143" t="str">
            <v>H033/01</v>
          </cell>
          <cell r="D143" t="str">
            <v>Chemistry B (Salters)- Foundations of Chemistry</v>
          </cell>
          <cell r="E143" t="str">
            <v>Mr D L Thysse</v>
          </cell>
        </row>
        <row r="144">
          <cell r="B144" t="str">
            <v>H033/02 Chemistry B (Salters)-Chemistry in Depth</v>
          </cell>
          <cell r="C144" t="str">
            <v>H033/02</v>
          </cell>
          <cell r="D144" t="str">
            <v>Chemistry B (Salters)-Chemistry in Depth</v>
          </cell>
          <cell r="E144" t="str">
            <v>Mrs S De Cicco</v>
          </cell>
        </row>
        <row r="145">
          <cell r="B145" t="str">
            <v>H033/02 Chemistry B (Salters)-Chemistry in Depth</v>
          </cell>
          <cell r="C145" t="str">
            <v>H033/02</v>
          </cell>
          <cell r="D145" t="str">
            <v>Chemistry B (Salters)-Chemistry in Depth</v>
          </cell>
          <cell r="E145" t="str">
            <v>Mr I G Newsham</v>
          </cell>
        </row>
        <row r="146">
          <cell r="B146" t="str">
            <v>H033/02 Chemistry B (Salters)-Chemistry in Depth</v>
          </cell>
          <cell r="C146" t="str">
            <v>H033/02</v>
          </cell>
          <cell r="D146" t="str">
            <v>Chemistry B (Salters)-Chemistry in Depth</v>
          </cell>
          <cell r="E146" t="str">
            <v>Ms P J hartley</v>
          </cell>
        </row>
        <row r="147">
          <cell r="B147" t="str">
            <v>H043/01 Latin Language</v>
          </cell>
          <cell r="C147" t="str">
            <v>H043/01</v>
          </cell>
          <cell r="D147" t="str">
            <v>Latin Language</v>
          </cell>
          <cell r="E147" t="str">
            <v>Mrs E Williamson</v>
          </cell>
        </row>
        <row r="148">
          <cell r="B148" t="str">
            <v>H043/01 Latin Language</v>
          </cell>
          <cell r="C148" t="str">
            <v>H043/01</v>
          </cell>
          <cell r="D148" t="str">
            <v>Latin Language</v>
          </cell>
          <cell r="E148" t="str">
            <v>Dr R Fielden</v>
          </cell>
        </row>
        <row r="149">
          <cell r="B149" t="str">
            <v>H043/01 Latin Language</v>
          </cell>
          <cell r="C149" t="str">
            <v>H043/01</v>
          </cell>
          <cell r="D149" t="str">
            <v>Latin Language</v>
          </cell>
          <cell r="E149" t="str">
            <v>Mr I Morton</v>
          </cell>
        </row>
        <row r="150">
          <cell r="B150" t="str">
            <v>H043/02 Latin Literature</v>
          </cell>
          <cell r="C150" t="str">
            <v>H043/02</v>
          </cell>
          <cell r="D150" t="str">
            <v>Latin Literature</v>
          </cell>
          <cell r="E150" t="str">
            <v>Mr J Harrison</v>
          </cell>
        </row>
        <row r="151">
          <cell r="B151" t="str">
            <v>H043/02 Latin Literature</v>
          </cell>
          <cell r="C151" t="str">
            <v>H043/02</v>
          </cell>
          <cell r="D151" t="str">
            <v>Latin Literature</v>
          </cell>
          <cell r="E151" t="str">
            <v>Mr T Dewes</v>
          </cell>
        </row>
        <row r="152">
          <cell r="B152" t="str">
            <v>H043/02 Latin Literature</v>
          </cell>
          <cell r="C152" t="str">
            <v>H043/02</v>
          </cell>
          <cell r="D152" t="str">
            <v>Latin Literature</v>
          </cell>
          <cell r="E152" t="str">
            <v>Mr I Morton</v>
          </cell>
        </row>
        <row r="153">
          <cell r="B153" t="str">
            <v>H044/01 Classical Greek Language</v>
          </cell>
          <cell r="C153" t="str">
            <v>H044/01</v>
          </cell>
          <cell r="D153" t="str">
            <v>Classical Greek Language</v>
          </cell>
          <cell r="E153" t="str">
            <v>Mr P J Canning</v>
          </cell>
        </row>
        <row r="154">
          <cell r="B154" t="str">
            <v>H044/01 Classical Greek Language</v>
          </cell>
          <cell r="C154" t="str">
            <v>H044/01</v>
          </cell>
          <cell r="D154" t="str">
            <v>Classical Greek Language</v>
          </cell>
          <cell r="E154" t="str">
            <v>Mrs J Lashly</v>
          </cell>
        </row>
        <row r="155">
          <cell r="B155" t="str">
            <v>H044/01 Classical Greek Language</v>
          </cell>
          <cell r="C155" t="str">
            <v>H044/01</v>
          </cell>
          <cell r="D155" t="str">
            <v>Classical Greek Language</v>
          </cell>
          <cell r="E155" t="str">
            <v>Dr N T Croally</v>
          </cell>
        </row>
        <row r="156">
          <cell r="B156" t="str">
            <v>H044/01 Classical Greek Language</v>
          </cell>
          <cell r="C156" t="str">
            <v>H044/01</v>
          </cell>
          <cell r="D156" t="str">
            <v>Classical Greek Language</v>
          </cell>
          <cell r="E156" t="str">
            <v>Mr A Leonardis</v>
          </cell>
        </row>
        <row r="157">
          <cell r="B157" t="str">
            <v>H044/01 Classical Greek Language</v>
          </cell>
          <cell r="C157" t="str">
            <v>H044/01</v>
          </cell>
          <cell r="D157" t="str">
            <v>Classical Greek Language</v>
          </cell>
          <cell r="E157" t="str">
            <v>Mr J Hills</v>
          </cell>
        </row>
        <row r="158">
          <cell r="B158" t="str">
            <v>H044/02 Classical Greek Literature</v>
          </cell>
          <cell r="C158" t="str">
            <v>H044/02</v>
          </cell>
          <cell r="D158" t="str">
            <v>Classical Greek Literature</v>
          </cell>
          <cell r="E158" t="str">
            <v>Mrs J Lashly</v>
          </cell>
        </row>
        <row r="159">
          <cell r="B159" t="str">
            <v>H044/02 Classical Greek Literature</v>
          </cell>
          <cell r="C159" t="str">
            <v>H044/02</v>
          </cell>
          <cell r="D159" t="str">
            <v>Classical Greek Literature</v>
          </cell>
          <cell r="E159" t="str">
            <v>Mr J Hills</v>
          </cell>
        </row>
        <row r="160">
          <cell r="B160" t="str">
            <v>H044/02 Classical Greek Literature</v>
          </cell>
          <cell r="C160" t="str">
            <v>H044/02</v>
          </cell>
          <cell r="D160" t="str">
            <v>Classical Greek Literature</v>
          </cell>
          <cell r="E160" t="str">
            <v>Mr N C Jones</v>
          </cell>
        </row>
        <row r="161">
          <cell r="B161" t="str">
            <v>H046/01 Computer Science - Computing Principles</v>
          </cell>
          <cell r="C161" t="str">
            <v>H046/01</v>
          </cell>
          <cell r="D161" t="str">
            <v>Computer Science - Computing Principles</v>
          </cell>
          <cell r="E161" t="str">
            <v>Mr A Stanway</v>
          </cell>
        </row>
        <row r="162">
          <cell r="B162" t="str">
            <v>H046/01 Computer Science - Computing Principles</v>
          </cell>
          <cell r="C162" t="str">
            <v>H046/01</v>
          </cell>
          <cell r="D162" t="str">
            <v>Computer Science - Computing Principles</v>
          </cell>
          <cell r="E162" t="str">
            <v>Mr P Gorman</v>
          </cell>
        </row>
        <row r="163">
          <cell r="B163" t="str">
            <v>H046/01 Computer Science - Computing Principles</v>
          </cell>
          <cell r="C163" t="str">
            <v>H046/01</v>
          </cell>
          <cell r="D163" t="str">
            <v>Computer Science - Computing Principles</v>
          </cell>
          <cell r="E163" t="str">
            <v>Mrs R Davis</v>
          </cell>
        </row>
        <row r="164">
          <cell r="B164" t="str">
            <v>H046/01 Computer Science - Computing Principles</v>
          </cell>
          <cell r="C164" t="str">
            <v>H046/01</v>
          </cell>
          <cell r="D164" t="str">
            <v>Computer Science - Computing Principles</v>
          </cell>
          <cell r="E164" t="str">
            <v>Mr N Tuer</v>
          </cell>
        </row>
        <row r="165">
          <cell r="B165" t="str">
            <v>H046/01 Computer Science - Computing Principles</v>
          </cell>
          <cell r="C165" t="str">
            <v>H046/01</v>
          </cell>
          <cell r="D165" t="str">
            <v>Computer Science - Computing Principles</v>
          </cell>
          <cell r="E165" t="str">
            <v>Mr C Murray</v>
          </cell>
        </row>
        <row r="166">
          <cell r="B166" t="str">
            <v>H046/02 Computer Science - Algorithms &amp; Problem Solving</v>
          </cell>
          <cell r="C166" t="str">
            <v>H046/02</v>
          </cell>
          <cell r="D166" t="str">
            <v>Computer Science - Algorithms &amp; Problem Solving</v>
          </cell>
          <cell r="E166" t="str">
            <v>Mr S Carter</v>
          </cell>
        </row>
        <row r="167">
          <cell r="B167" t="str">
            <v>H046/02 Computer Science - Algorithms &amp; Problem Solving</v>
          </cell>
          <cell r="C167" t="str">
            <v>H046/02</v>
          </cell>
          <cell r="D167" t="str">
            <v>Computer Science - Algorithms &amp; Problem Solving</v>
          </cell>
          <cell r="E167" t="str">
            <v>Mr R Ashman</v>
          </cell>
        </row>
        <row r="168">
          <cell r="B168" t="str">
            <v>H046/02 Computer Science - Algorithms &amp; Problem Solving</v>
          </cell>
          <cell r="C168" t="str">
            <v>H046/02</v>
          </cell>
          <cell r="D168" t="str">
            <v>Computer Science - Algorithms &amp; Problem Solving</v>
          </cell>
          <cell r="E168" t="str">
            <v>Mrs S Bakerwood</v>
          </cell>
        </row>
        <row r="169">
          <cell r="B169" t="str">
            <v>H046/02 Computer Science - Algorithms &amp; Problem Solving</v>
          </cell>
          <cell r="C169" t="str">
            <v>H046/02</v>
          </cell>
          <cell r="D169" t="str">
            <v>Computer Science - Algorithms &amp; Problem Solving</v>
          </cell>
          <cell r="E169" t="str">
            <v>Ms A Scott</v>
          </cell>
        </row>
        <row r="170">
          <cell r="B170" t="str">
            <v>H059/01/02 Drama and Theatre: Process to performance (Performing)</v>
          </cell>
          <cell r="C170" t="str">
            <v>H059/01/02</v>
          </cell>
          <cell r="D170" t="str">
            <v>Drama and Theatre: Process to performance (Performing)</v>
          </cell>
          <cell r="E170" t="str">
            <v>Prof J M Pymm</v>
          </cell>
        </row>
        <row r="171">
          <cell r="B171" t="str">
            <v>H059/01/02 Drama and Theatre: Process to performance (Performing)</v>
          </cell>
          <cell r="C171" t="str">
            <v>H059/01/02</v>
          </cell>
          <cell r="D171" t="str">
            <v>Drama and Theatre: Process to performance (Performing)</v>
          </cell>
          <cell r="E171" t="str">
            <v>Mr M E Lewinski-Grende</v>
          </cell>
        </row>
        <row r="172">
          <cell r="B172" t="str">
            <v>H059/01/02 Drama and Theatre: Process to performance (Performing)</v>
          </cell>
          <cell r="C172" t="str">
            <v>H059/01/02</v>
          </cell>
          <cell r="D172" t="str">
            <v>Drama and Theatre: Process to performance (Performing)</v>
          </cell>
          <cell r="E172" t="str">
            <v>Dr C B Reynolds</v>
          </cell>
        </row>
        <row r="173">
          <cell r="B173" t="str">
            <v>H059/03/04 Drama and Theatre: Process to performance (Design)</v>
          </cell>
          <cell r="C173" t="str">
            <v>H059/03/04</v>
          </cell>
          <cell r="D173" t="str">
            <v>Drama and Theatre: Process to performance (Design)</v>
          </cell>
          <cell r="E173" t="str">
            <v>Prof J M Pymm</v>
          </cell>
        </row>
        <row r="174">
          <cell r="B174" t="str">
            <v>H059/03/04 Drama and Theatre: Process to performance (Design)</v>
          </cell>
          <cell r="C174" t="str">
            <v>H059/03/04</v>
          </cell>
          <cell r="D174" t="str">
            <v>Drama and Theatre: Process to performance (Design)</v>
          </cell>
          <cell r="E174" t="str">
            <v>Mr M E Lewinski-Grende</v>
          </cell>
        </row>
        <row r="175">
          <cell r="B175" t="str">
            <v>H059/03/04 Drama and Theatre: Process to performance (Design)</v>
          </cell>
          <cell r="C175" t="str">
            <v>H059/03/04</v>
          </cell>
          <cell r="D175" t="str">
            <v>Drama and Theatre: Process to performance (Design)</v>
          </cell>
          <cell r="E175" t="str">
            <v>Dr C B Reynolds</v>
          </cell>
        </row>
        <row r="176">
          <cell r="B176" t="str">
            <v>H059/05 Drama &amp; Theatre: Exploring performance</v>
          </cell>
          <cell r="C176" t="str">
            <v>H059/05</v>
          </cell>
          <cell r="D176" t="str">
            <v>Drama &amp; Theatre: Exploring performance</v>
          </cell>
          <cell r="E176" t="str">
            <v>Miss E Meachin</v>
          </cell>
        </row>
        <row r="177">
          <cell r="B177" t="str">
            <v>H059/05 Drama &amp; Theatre: Exploring performance</v>
          </cell>
          <cell r="C177" t="str">
            <v>H059/05</v>
          </cell>
          <cell r="D177" t="str">
            <v>Drama &amp; Theatre: Exploring performance</v>
          </cell>
          <cell r="E177" t="str">
            <v>Mr K Boyd</v>
          </cell>
        </row>
        <row r="178">
          <cell r="B178" t="str">
            <v>H059/05 Drama &amp; Theatre: Exploring performance</v>
          </cell>
          <cell r="C178" t="str">
            <v>H059/05</v>
          </cell>
          <cell r="D178" t="str">
            <v>Drama &amp; Theatre: Exploring performance</v>
          </cell>
          <cell r="E178" t="str">
            <v>Prof J M Pymm</v>
          </cell>
        </row>
        <row r="179">
          <cell r="B179" t="str">
            <v>H060/01 Economics - Microeconomics</v>
          </cell>
          <cell r="C179" t="str">
            <v>H060/01</v>
          </cell>
          <cell r="D179" t="str">
            <v>Economics - Microeconomics</v>
          </cell>
          <cell r="E179" t="str">
            <v>Ms J Hargreaves</v>
          </cell>
        </row>
        <row r="180">
          <cell r="B180" t="str">
            <v>H060/01 Economics - Microeconomics</v>
          </cell>
          <cell r="C180" t="str">
            <v>H060/01</v>
          </cell>
          <cell r="D180" t="str">
            <v>Economics - Microeconomics</v>
          </cell>
          <cell r="E180" t="str">
            <v>Mrs H James</v>
          </cell>
        </row>
        <row r="181">
          <cell r="B181" t="str">
            <v>H060/01 Economics - Microeconomics</v>
          </cell>
          <cell r="C181" t="str">
            <v>H060/01</v>
          </cell>
          <cell r="D181" t="str">
            <v>Economics - Microeconomics</v>
          </cell>
          <cell r="E181" t="str">
            <v>Mr R Hatfield</v>
          </cell>
        </row>
        <row r="182">
          <cell r="B182" t="str">
            <v>H060/02 Economics - Macroeconomics</v>
          </cell>
          <cell r="C182" t="str">
            <v>H060/02</v>
          </cell>
          <cell r="D182" t="str">
            <v>Economics - Macroeconomics</v>
          </cell>
          <cell r="E182" t="str">
            <v>Ms J Hargreaves</v>
          </cell>
        </row>
        <row r="183">
          <cell r="B183" t="str">
            <v>H060/02 Economics - Macroeconomics</v>
          </cell>
          <cell r="C183" t="str">
            <v>H060/02</v>
          </cell>
          <cell r="D183" t="str">
            <v>Economics - Macroeconomics</v>
          </cell>
          <cell r="E183" t="str">
            <v>Mrs H M Story</v>
          </cell>
        </row>
        <row r="184">
          <cell r="B184" t="str">
            <v>H060/02 Economics - Macroeconomics</v>
          </cell>
          <cell r="C184" t="str">
            <v>H060/02</v>
          </cell>
          <cell r="D184" t="str">
            <v>Economics - Macroeconomics</v>
          </cell>
          <cell r="E184" t="str">
            <v>Mr R Hatfield</v>
          </cell>
        </row>
        <row r="185">
          <cell r="B185" t="str">
            <v>H070/01 English Language - Exploring Language</v>
          </cell>
          <cell r="C185" t="str">
            <v>H070/01</v>
          </cell>
          <cell r="D185" t="str">
            <v>English Language - Exploring Language</v>
          </cell>
          <cell r="E185" t="str">
            <v>Miss J Platten</v>
          </cell>
        </row>
        <row r="186">
          <cell r="B186" t="str">
            <v>H070/01 English Language - Exploring Language</v>
          </cell>
          <cell r="C186" t="str">
            <v>H070/01</v>
          </cell>
          <cell r="D186" t="str">
            <v>English Language - Exploring Language</v>
          </cell>
          <cell r="E186" t="str">
            <v>Mr A Hodgkinson</v>
          </cell>
        </row>
        <row r="187">
          <cell r="B187" t="str">
            <v>H070/01 English Language - Exploring Language</v>
          </cell>
          <cell r="C187" t="str">
            <v>H070/01</v>
          </cell>
          <cell r="D187" t="str">
            <v>English Language - Exploring Language</v>
          </cell>
          <cell r="E187" t="str">
            <v>Ms H Talbot</v>
          </cell>
        </row>
        <row r="188">
          <cell r="B188" t="str">
            <v>H070/02 English Language - Exploring Contexts</v>
          </cell>
          <cell r="C188" t="str">
            <v>H070/02</v>
          </cell>
          <cell r="D188" t="str">
            <v>English Language - Exploring Contexts</v>
          </cell>
          <cell r="E188" t="str">
            <v>Mr P McGowan</v>
          </cell>
        </row>
        <row r="189">
          <cell r="B189" t="str">
            <v>H070/02 English Language - Exploring Contexts</v>
          </cell>
          <cell r="C189" t="str">
            <v>H070/02</v>
          </cell>
          <cell r="D189" t="str">
            <v>English Language - Exploring Contexts</v>
          </cell>
          <cell r="E189" t="str">
            <v>Ms G R Adlam</v>
          </cell>
        </row>
        <row r="190">
          <cell r="B190" t="str">
            <v>H070/02 English Language - Exploring Contexts</v>
          </cell>
          <cell r="C190" t="str">
            <v>H070/02</v>
          </cell>
          <cell r="D190" t="str">
            <v>English Language - Exploring Contexts</v>
          </cell>
          <cell r="E190" t="str">
            <v>Mr A Hodgkinson</v>
          </cell>
        </row>
        <row r="191">
          <cell r="B191" t="str">
            <v>H072/01 English Literature - Shakespeare &amp; Poetry pre 1900</v>
          </cell>
          <cell r="C191" t="str">
            <v>H072/01</v>
          </cell>
          <cell r="D191" t="str">
            <v>English Literature - Shakespeare &amp; Poetry pre 1900</v>
          </cell>
          <cell r="E191" t="str">
            <v>Mr N Gomes</v>
          </cell>
        </row>
        <row r="192">
          <cell r="B192" t="str">
            <v>H072/01 English Literature - Shakespeare &amp; Poetry pre 1900</v>
          </cell>
          <cell r="C192" t="str">
            <v>H072/01</v>
          </cell>
          <cell r="D192" t="str">
            <v>English Literature - Shakespeare &amp; Poetry pre 1900</v>
          </cell>
          <cell r="E192" t="str">
            <v>Miss F Ennis</v>
          </cell>
        </row>
        <row r="193">
          <cell r="B193" t="str">
            <v>H072/01 English Literature - Shakespeare &amp; Poetry pre 1900</v>
          </cell>
          <cell r="C193" t="str">
            <v>H072/01</v>
          </cell>
          <cell r="D193" t="str">
            <v>English Literature - Shakespeare &amp; Poetry pre 1900</v>
          </cell>
          <cell r="E193" t="str">
            <v>Mr J Binfield</v>
          </cell>
        </row>
        <row r="194">
          <cell r="B194" t="str">
            <v>H072/01 English Literature - Shakespeare &amp; Poetry pre 1900</v>
          </cell>
          <cell r="C194" t="str">
            <v>H072/01</v>
          </cell>
          <cell r="D194" t="str">
            <v>English Literature - Shakespeare &amp; Poetry pre 1900</v>
          </cell>
          <cell r="E194" t="str">
            <v>Mr C Matthews Crow</v>
          </cell>
        </row>
        <row r="195">
          <cell r="B195" t="str">
            <v>H072/02 English Literature - Drama &amp; Prose post 1900</v>
          </cell>
          <cell r="C195" t="str">
            <v>H072/02</v>
          </cell>
          <cell r="D195" t="str">
            <v>English Literature - Drama &amp; Prose post 1900</v>
          </cell>
          <cell r="E195" t="str">
            <v>Miss J Platten</v>
          </cell>
        </row>
        <row r="196">
          <cell r="B196" t="str">
            <v>H072/02 English Literature - Drama &amp; Prose post 1900</v>
          </cell>
          <cell r="C196" t="str">
            <v>H072/02</v>
          </cell>
          <cell r="D196" t="str">
            <v>English Literature - Drama &amp; Prose post 1900</v>
          </cell>
          <cell r="E196" t="str">
            <v>Mr J P Andrews</v>
          </cell>
        </row>
        <row r="197">
          <cell r="B197" t="str">
            <v>H072/02 English Literature - Drama &amp; Prose post 1900</v>
          </cell>
          <cell r="C197" t="str">
            <v>H072/02</v>
          </cell>
          <cell r="D197" t="str">
            <v>English Literature - Drama &amp; Prose post 1900</v>
          </cell>
          <cell r="E197" t="str">
            <v>Miss T Bullocke</v>
          </cell>
        </row>
        <row r="198">
          <cell r="B198" t="str">
            <v>H072/02 English Literature - Drama &amp; Prose post 1900</v>
          </cell>
          <cell r="C198" t="str">
            <v>H072/02</v>
          </cell>
          <cell r="D198" t="str">
            <v>English Literature - Drama &amp; Prose post 1900</v>
          </cell>
          <cell r="E198" t="str">
            <v>Mr P Foster</v>
          </cell>
        </row>
        <row r="199">
          <cell r="B199" t="str">
            <v>H074/01 English Lang &amp; Lit - Non Fiction Written &amp; Spoken Texts</v>
          </cell>
          <cell r="C199" t="str">
            <v>H074/01</v>
          </cell>
          <cell r="D199" t="str">
            <v>English Lang &amp; Lit - Non Fiction Written &amp; Spoken Texts</v>
          </cell>
          <cell r="E199" t="str">
            <v>Mr N Gomes</v>
          </cell>
        </row>
        <row r="200">
          <cell r="B200" t="str">
            <v>H074/01 English Lang &amp; Lit - Non Fiction Written &amp; Spoken Texts</v>
          </cell>
          <cell r="C200" t="str">
            <v>H074/01</v>
          </cell>
          <cell r="D200" t="str">
            <v>English Lang &amp; Lit - Non Fiction Written &amp; Spoken Texts</v>
          </cell>
          <cell r="E200" t="str">
            <v>Ms M Pearson</v>
          </cell>
        </row>
        <row r="201">
          <cell r="B201" t="str">
            <v>H074/01 English Lang &amp; Lit - Non Fiction Written &amp; Spoken Texts</v>
          </cell>
          <cell r="C201" t="str">
            <v>H074/01</v>
          </cell>
          <cell r="D201" t="str">
            <v>English Lang &amp; Lit - Non Fiction Written &amp; Spoken Texts</v>
          </cell>
          <cell r="E201" t="str">
            <v>Mrs D Gardner</v>
          </cell>
        </row>
        <row r="202">
          <cell r="B202" t="str">
            <v>H074/02 English Lang &amp; Lit - The Language of Literary Texts</v>
          </cell>
          <cell r="C202" t="str">
            <v>H074/02</v>
          </cell>
          <cell r="D202" t="str">
            <v>English Lang &amp; Lit - The Language of Literary Texts</v>
          </cell>
          <cell r="E202" t="str">
            <v>Mrs D Gardner</v>
          </cell>
        </row>
        <row r="203">
          <cell r="B203" t="str">
            <v>H074/02 English Lang &amp; Lit - The Language of Literary Texts</v>
          </cell>
          <cell r="C203" t="str">
            <v>H074/02</v>
          </cell>
          <cell r="D203" t="str">
            <v>English Lang &amp; Lit - The Language of Literary Texts</v>
          </cell>
          <cell r="E203" t="str">
            <v>Ms N Nelson</v>
          </cell>
        </row>
        <row r="204">
          <cell r="B204" t="str">
            <v>H074/02 English Lang &amp; Lit - The Language of Literary Texts</v>
          </cell>
          <cell r="C204" t="str">
            <v>H074/02</v>
          </cell>
          <cell r="D204" t="str">
            <v>English Lang &amp; Lit - The Language of Literary Texts</v>
          </cell>
          <cell r="E204" t="str">
            <v>Mr N Gomes</v>
          </cell>
        </row>
        <row r="205">
          <cell r="B205" t="str">
            <v>H081/01 Geography:Landscape and Place</v>
          </cell>
          <cell r="C205" t="str">
            <v>H081/01</v>
          </cell>
          <cell r="D205" t="str">
            <v>Geography:Landscape and Place</v>
          </cell>
          <cell r="E205" t="str">
            <v>Mr J Mutton</v>
          </cell>
        </row>
        <row r="206">
          <cell r="B206" t="str">
            <v>H081/01 Geography:Landscape and Place</v>
          </cell>
          <cell r="C206" t="str">
            <v>H081/01</v>
          </cell>
          <cell r="D206" t="str">
            <v>Geography:Landscape and Place</v>
          </cell>
          <cell r="E206" t="str">
            <v>Miss S Webster</v>
          </cell>
        </row>
        <row r="207">
          <cell r="B207" t="str">
            <v>H081/01 Geography:Landscape and Place</v>
          </cell>
          <cell r="C207" t="str">
            <v>H081/01</v>
          </cell>
          <cell r="D207" t="str">
            <v>Geography:Landscape and Place</v>
          </cell>
          <cell r="E207" t="str">
            <v>Ms L J Evans</v>
          </cell>
        </row>
        <row r="208">
          <cell r="B208" t="str">
            <v>H081/02 Geography:Geographical debates</v>
          </cell>
          <cell r="C208" t="str">
            <v>H081/02</v>
          </cell>
          <cell r="D208" t="str">
            <v>Geography:Geographical debates</v>
          </cell>
          <cell r="E208" t="str">
            <v>Mrs A Norris</v>
          </cell>
        </row>
        <row r="209">
          <cell r="B209" t="str">
            <v>H081/02 Geography:Geographical debates</v>
          </cell>
          <cell r="C209" t="str">
            <v>H081/02</v>
          </cell>
          <cell r="D209" t="str">
            <v>Geography:Geographical debates</v>
          </cell>
          <cell r="E209" t="str">
            <v>Mr E Cook</v>
          </cell>
        </row>
        <row r="210">
          <cell r="B210" t="str">
            <v>H081/02 Geography:Geographical debates</v>
          </cell>
          <cell r="C210" t="str">
            <v>H081/02</v>
          </cell>
          <cell r="D210" t="str">
            <v>Geography:Geographical debates</v>
          </cell>
          <cell r="E210" t="str">
            <v>Dr S Peberdy</v>
          </cell>
        </row>
        <row r="211">
          <cell r="B211" t="str">
            <v>H143/01  Music   Performing (AS) Repository</v>
          </cell>
          <cell r="C211" t="str">
            <v>H143/01</v>
          </cell>
          <cell r="D211" t="str">
            <v xml:space="preserve"> Music   Performing (AS) Repository</v>
          </cell>
          <cell r="E211" t="str">
            <v>Mr P McClure</v>
          </cell>
        </row>
        <row r="212">
          <cell r="B212" t="str">
            <v>H143/01  Music   Performing (AS) Repository</v>
          </cell>
          <cell r="C212" t="str">
            <v>H143/01</v>
          </cell>
          <cell r="D212" t="str">
            <v xml:space="preserve"> Music   Performing (AS) Repository</v>
          </cell>
          <cell r="E212" t="str">
            <v>Dr H W Murphy</v>
          </cell>
        </row>
        <row r="213">
          <cell r="B213" t="str">
            <v>H143/01  Music   Performing (AS) Repository</v>
          </cell>
          <cell r="C213" t="str">
            <v>H143/01</v>
          </cell>
          <cell r="D213" t="str">
            <v xml:space="preserve"> Music   Performing (AS) Repository</v>
          </cell>
          <cell r="E213" t="str">
            <v>Mr H Ellis-Williams</v>
          </cell>
        </row>
        <row r="214">
          <cell r="B214" t="str">
            <v>H143/02  Music   Composing (AS) Repository</v>
          </cell>
          <cell r="C214" t="str">
            <v>H143/02</v>
          </cell>
          <cell r="D214" t="str">
            <v xml:space="preserve"> Music   Composing (AS) Repository</v>
          </cell>
          <cell r="E214" t="str">
            <v>Dr P A Garvey</v>
          </cell>
        </row>
        <row r="215">
          <cell r="B215" t="str">
            <v>H143/02  Music   Composing (AS) Repository</v>
          </cell>
          <cell r="C215" t="str">
            <v>H143/02</v>
          </cell>
          <cell r="D215" t="str">
            <v xml:space="preserve"> Music   Composing (AS) Repository</v>
          </cell>
          <cell r="E215" t="str">
            <v>Mr I Bennett</v>
          </cell>
        </row>
        <row r="216">
          <cell r="B216" t="str">
            <v>H143/02  Music   Composing (AS) Repository</v>
          </cell>
          <cell r="C216" t="str">
            <v>H143/02</v>
          </cell>
          <cell r="D216" t="str">
            <v xml:space="preserve"> Music   Composing (AS) Repository</v>
          </cell>
          <cell r="E216" t="str">
            <v>Mr H Ellis-Williams</v>
          </cell>
        </row>
        <row r="217">
          <cell r="B217" t="str">
            <v>H143/03 Music   Listening and appraising</v>
          </cell>
          <cell r="C217" t="str">
            <v>H143/03</v>
          </cell>
          <cell r="D217" t="str">
            <v>Music   Listening and appraising</v>
          </cell>
          <cell r="E217" t="str">
            <v>Mr H Ellis-Williams</v>
          </cell>
        </row>
        <row r="218">
          <cell r="B218" t="str">
            <v>H143/03 Music   Listening and appraising</v>
          </cell>
          <cell r="C218" t="str">
            <v>H143/03</v>
          </cell>
          <cell r="D218" t="str">
            <v>Music   Listening and appraising</v>
          </cell>
          <cell r="E218" t="str">
            <v>Mrs B E Ashby</v>
          </cell>
        </row>
        <row r="219">
          <cell r="B219" t="str">
            <v>H143/03 Music   Listening and appraising</v>
          </cell>
          <cell r="C219" t="str">
            <v>H143/03</v>
          </cell>
          <cell r="D219" t="str">
            <v>Music   Listening and appraising</v>
          </cell>
          <cell r="E219" t="str">
            <v>Mrs C M Solway</v>
          </cell>
        </row>
        <row r="220">
          <cell r="B220" t="str">
            <v>H155/01 Physiological factors affecting performance</v>
          </cell>
          <cell r="C220" t="str">
            <v>H155/01</v>
          </cell>
          <cell r="D220" t="str">
            <v>Physiological factors affecting performance</v>
          </cell>
          <cell r="E220" t="str">
            <v>Mr T R Richardson</v>
          </cell>
        </row>
        <row r="221">
          <cell r="B221" t="str">
            <v>H155/01 Physiological factors affecting performance</v>
          </cell>
          <cell r="C221" t="str">
            <v>H155/01</v>
          </cell>
          <cell r="D221" t="str">
            <v>Physiological factors affecting performance</v>
          </cell>
          <cell r="E221" t="str">
            <v>Mrs V C Pring</v>
          </cell>
        </row>
        <row r="222">
          <cell r="B222" t="str">
            <v>H155/01 Physiological factors affecting performance</v>
          </cell>
          <cell r="C222" t="str">
            <v>H155/01</v>
          </cell>
          <cell r="D222" t="str">
            <v>Physiological factors affecting performance</v>
          </cell>
          <cell r="E222" t="str">
            <v>Miss M Harling</v>
          </cell>
        </row>
        <row r="223">
          <cell r="B223" t="str">
            <v>H155/02 Psychological and sociocultural themes in Physical Education</v>
          </cell>
          <cell r="C223" t="str">
            <v>H155/02</v>
          </cell>
          <cell r="D223" t="str">
            <v>Psychological and sociocultural themes in Physical Education</v>
          </cell>
          <cell r="E223" t="str">
            <v>Mrs K Bradbury</v>
          </cell>
        </row>
        <row r="224">
          <cell r="B224" t="str">
            <v>H155/02 Psychological and sociocultural themes in Physical Education</v>
          </cell>
          <cell r="C224" t="str">
            <v>H155/02</v>
          </cell>
          <cell r="D224" t="str">
            <v>Psychological and sociocultural themes in Physical Education</v>
          </cell>
          <cell r="E224" t="str">
            <v>Mrs J C Bishopp</v>
          </cell>
        </row>
        <row r="225">
          <cell r="B225" t="str">
            <v>H155/02 Psychological and sociocultural themes in Physical Education</v>
          </cell>
          <cell r="C225" t="str">
            <v>H155/02</v>
          </cell>
          <cell r="D225" t="str">
            <v>Psychological and sociocultural themes in Physical Education</v>
          </cell>
          <cell r="E225" t="str">
            <v>Mrs R Grant</v>
          </cell>
        </row>
        <row r="226">
          <cell r="B226" t="str">
            <v>H155/04 Physical Education Practical Performance</v>
          </cell>
          <cell r="C226" t="str">
            <v>H155/04</v>
          </cell>
          <cell r="D226" t="str">
            <v>Physical Education Practical Performance</v>
          </cell>
          <cell r="E226" t="str">
            <v>Mr P R Bignell</v>
          </cell>
        </row>
        <row r="227">
          <cell r="B227" t="str">
            <v>H155/04 Physical Education Practical Performance</v>
          </cell>
          <cell r="C227" t="str">
            <v>H155/04</v>
          </cell>
          <cell r="D227" t="str">
            <v>Physical Education Practical Performance</v>
          </cell>
          <cell r="E227" t="str">
            <v>Mrs C A Pearson</v>
          </cell>
        </row>
        <row r="228">
          <cell r="B228" t="str">
            <v>H155/04 Physical Education Practical Performance</v>
          </cell>
          <cell r="C228" t="str">
            <v>H155/04</v>
          </cell>
          <cell r="D228" t="str">
            <v>Physical Education Practical Performance</v>
          </cell>
          <cell r="E228" t="str">
            <v>Mr D Jackson</v>
          </cell>
        </row>
        <row r="229">
          <cell r="B229" t="str">
            <v>H155/04 Physical Education Practical Performance</v>
          </cell>
          <cell r="C229" t="str">
            <v>H155/04</v>
          </cell>
          <cell r="D229" t="str">
            <v>Physical Education Practical Performance</v>
          </cell>
          <cell r="E229" t="str">
            <v>OCR D Cambridge Assessment</v>
          </cell>
        </row>
        <row r="230">
          <cell r="B230" t="str">
            <v>H155/04 Physical Education Practical Performance</v>
          </cell>
          <cell r="C230" t="str">
            <v>H155/04</v>
          </cell>
          <cell r="D230" t="str">
            <v>Physical Education Practical Performance</v>
          </cell>
          <cell r="E230" t="str">
            <v>Ms D Skelly</v>
          </cell>
        </row>
        <row r="231">
          <cell r="B231" t="str">
            <v>H155/04 Physical Education Practical Performance</v>
          </cell>
          <cell r="C231" t="str">
            <v>H155/04</v>
          </cell>
          <cell r="D231" t="str">
            <v>Physical Education Practical Performance</v>
          </cell>
          <cell r="E231" t="str">
            <v>Mr R McDonald</v>
          </cell>
        </row>
        <row r="232">
          <cell r="B232" t="str">
            <v>H155/04 Physical Education Practical Performance</v>
          </cell>
          <cell r="C232" t="str">
            <v>H155/04</v>
          </cell>
          <cell r="D232" t="str">
            <v>Physical Education Practical Performance</v>
          </cell>
          <cell r="E232" t="str">
            <v>Mr R Edmondson</v>
          </cell>
        </row>
        <row r="233">
          <cell r="B233" t="str">
            <v>H155/04 Physical Education Practical Performance</v>
          </cell>
          <cell r="C233" t="str">
            <v>H155/04</v>
          </cell>
          <cell r="D233" t="str">
            <v>Physical Education Practical Performance</v>
          </cell>
          <cell r="E233" t="str">
            <v>Mr S Chapman</v>
          </cell>
        </row>
        <row r="234">
          <cell r="B234" t="str">
            <v>H155/04 Physical Education Practical Performance</v>
          </cell>
          <cell r="C234" t="str">
            <v>H155/04</v>
          </cell>
          <cell r="D234" t="str">
            <v>Physical Education Practical Performance</v>
          </cell>
          <cell r="E234" t="str">
            <v>Mr B Earley</v>
          </cell>
        </row>
        <row r="235">
          <cell r="B235" t="str">
            <v>H155/04 Physical Education Practical Performance</v>
          </cell>
          <cell r="C235" t="str">
            <v>H155/04</v>
          </cell>
          <cell r="D235" t="str">
            <v>Physical Education Practical Performance</v>
          </cell>
          <cell r="E235" t="str">
            <v>Mrs L Chinneck</v>
          </cell>
        </row>
        <row r="236">
          <cell r="B236" t="str">
            <v>H155/04 Physical Education Practical Performance</v>
          </cell>
          <cell r="C236" t="str">
            <v>H155/04</v>
          </cell>
          <cell r="D236" t="str">
            <v>Physical Education Practical Performance</v>
          </cell>
          <cell r="E236" t="str">
            <v>Mr S May</v>
          </cell>
        </row>
        <row r="237">
          <cell r="B237" t="str">
            <v>H155/04 Physical Education Practical Performance</v>
          </cell>
          <cell r="C237" t="str">
            <v>H155/04</v>
          </cell>
          <cell r="D237" t="str">
            <v>Physical Education Practical Performance</v>
          </cell>
          <cell r="E237" t="str">
            <v>Mr T Hockedy</v>
          </cell>
        </row>
        <row r="238">
          <cell r="B238" t="str">
            <v>H155/04 Physical Education Practical Performance</v>
          </cell>
          <cell r="C238" t="str">
            <v>H155/04</v>
          </cell>
          <cell r="D238" t="str">
            <v>Physical Education Practical Performance</v>
          </cell>
          <cell r="E238" t="str">
            <v>Mrs H J Cannie</v>
          </cell>
        </row>
        <row r="239">
          <cell r="B239" t="str">
            <v>H155/04 Physical Education Practical Performance</v>
          </cell>
          <cell r="C239" t="str">
            <v>H155/04</v>
          </cell>
          <cell r="D239" t="str">
            <v>Physical Education Practical Performance</v>
          </cell>
          <cell r="E239" t="str">
            <v>Mr B Clarke</v>
          </cell>
        </row>
        <row r="240">
          <cell r="B240" t="str">
            <v>H155/04 Physical Education Practical Performance</v>
          </cell>
          <cell r="C240" t="str">
            <v>H155/04</v>
          </cell>
          <cell r="D240" t="str">
            <v>Physical Education Practical Performance</v>
          </cell>
          <cell r="E240" t="str">
            <v>Mr D Bellamy</v>
          </cell>
        </row>
        <row r="241">
          <cell r="B241" t="str">
            <v>H155/04 Physical Education Practical Performance</v>
          </cell>
          <cell r="C241" t="str">
            <v>H155/04</v>
          </cell>
          <cell r="D241" t="str">
            <v>Physical Education Practical Performance</v>
          </cell>
          <cell r="E241" t="str">
            <v>Mr R M Byrom</v>
          </cell>
        </row>
        <row r="242">
          <cell r="B242" t="str">
            <v>H155/04 Physical Education Practical Performance</v>
          </cell>
          <cell r="C242" t="str">
            <v>H155/04</v>
          </cell>
          <cell r="D242" t="str">
            <v>Physical Education Practical Performance</v>
          </cell>
          <cell r="E242" t="str">
            <v>Mr C Brookes</v>
          </cell>
        </row>
        <row r="243">
          <cell r="B243" t="str">
            <v>H155/04 Physical Education Practical Performance</v>
          </cell>
          <cell r="C243" t="str">
            <v>H155/04</v>
          </cell>
          <cell r="D243" t="str">
            <v>Physical Education Practical Performance</v>
          </cell>
          <cell r="E243" t="str">
            <v>Mr L Grest</v>
          </cell>
        </row>
        <row r="244">
          <cell r="B244" t="str">
            <v>H155/04 Physical Education Practical Performance</v>
          </cell>
          <cell r="C244" t="str">
            <v>H155/04</v>
          </cell>
          <cell r="D244" t="str">
            <v>Physical Education Practical Performance</v>
          </cell>
          <cell r="E244" t="str">
            <v>Miss K Hickinbotham</v>
          </cell>
        </row>
        <row r="245">
          <cell r="B245" t="str">
            <v>H155/04 Physical Education Practical Performance</v>
          </cell>
          <cell r="C245" t="str">
            <v>H155/04</v>
          </cell>
          <cell r="D245" t="str">
            <v>Physical Education Practical Performance</v>
          </cell>
          <cell r="E245" t="str">
            <v>Mr A Wagstaff</v>
          </cell>
        </row>
        <row r="246">
          <cell r="B246" t="str">
            <v>H155/04 Physical Education Practical Performance</v>
          </cell>
          <cell r="C246" t="str">
            <v>H155/04</v>
          </cell>
          <cell r="D246" t="str">
            <v>Physical Education Practical Performance</v>
          </cell>
          <cell r="E246" t="str">
            <v>Mr D Sainsbury</v>
          </cell>
        </row>
        <row r="247">
          <cell r="B247" t="str">
            <v>H155/04 Physical Education Practical Performance</v>
          </cell>
          <cell r="C247" t="str">
            <v>H155/04</v>
          </cell>
          <cell r="D247" t="str">
            <v>Physical Education Practical Performance</v>
          </cell>
          <cell r="E247" t="str">
            <v>Mr C Wapshott</v>
          </cell>
        </row>
        <row r="248">
          <cell r="B248" t="str">
            <v>H155/04 Physical Education Practical Performance</v>
          </cell>
          <cell r="C248" t="str">
            <v>H155/04</v>
          </cell>
          <cell r="D248" t="str">
            <v>Physical Education Practical Performance</v>
          </cell>
          <cell r="E248" t="str">
            <v>Mr J Walker</v>
          </cell>
        </row>
        <row r="249">
          <cell r="B249" t="str">
            <v>H155/04 Physical Education Practical Performance</v>
          </cell>
          <cell r="C249" t="str">
            <v>H155/04</v>
          </cell>
          <cell r="D249" t="str">
            <v>Physical Education Practical Performance</v>
          </cell>
          <cell r="E249" t="str">
            <v>Mr S J Brockley</v>
          </cell>
        </row>
        <row r="250">
          <cell r="B250" t="str">
            <v>H155/04 Physical Education Practical Performance</v>
          </cell>
          <cell r="C250" t="str">
            <v>H155/04</v>
          </cell>
          <cell r="D250" t="str">
            <v>Physical Education Practical Performance</v>
          </cell>
          <cell r="E250" t="str">
            <v>Miss H M Sydenham</v>
          </cell>
        </row>
        <row r="251">
          <cell r="B251" t="str">
            <v>H155/04 Physical Education Practical Performance</v>
          </cell>
          <cell r="C251" t="str">
            <v>H155/04</v>
          </cell>
          <cell r="D251" t="str">
            <v>Physical Education Practical Performance</v>
          </cell>
          <cell r="E251" t="str">
            <v>Mr W Laidlaw</v>
          </cell>
        </row>
        <row r="252">
          <cell r="B252" t="str">
            <v>H155/04 Physical Education Practical Performance</v>
          </cell>
          <cell r="C252" t="str">
            <v>H155/04</v>
          </cell>
          <cell r="D252" t="str">
            <v>Physical Education Practical Performance</v>
          </cell>
          <cell r="E252" t="str">
            <v>Mrs C J Brown</v>
          </cell>
        </row>
        <row r="253">
          <cell r="B253" t="str">
            <v>H155/04 Physical Education Practical Performance</v>
          </cell>
          <cell r="C253" t="str">
            <v>H155/04</v>
          </cell>
          <cell r="D253" t="str">
            <v>Physical Education Practical Performance</v>
          </cell>
          <cell r="E253" t="str">
            <v>Mr D J Payne-Cook</v>
          </cell>
        </row>
        <row r="254">
          <cell r="B254" t="str">
            <v>H155/04 Physical Education Practical Performance</v>
          </cell>
          <cell r="C254" t="str">
            <v>H155/04</v>
          </cell>
          <cell r="D254" t="str">
            <v>Physical Education Practical Performance</v>
          </cell>
          <cell r="E254" t="str">
            <v>Mr S Hussain</v>
          </cell>
        </row>
        <row r="255">
          <cell r="B255" t="str">
            <v>H155/04 Physical Education Practical Performance</v>
          </cell>
          <cell r="C255" t="str">
            <v>H155/04</v>
          </cell>
          <cell r="D255" t="str">
            <v>Physical Education Practical Performance</v>
          </cell>
          <cell r="E255" t="str">
            <v>Mrs F Garlick</v>
          </cell>
        </row>
        <row r="256">
          <cell r="B256" t="str">
            <v>H155/04 Physical Education Practical Performance</v>
          </cell>
          <cell r="C256" t="str">
            <v>H155/04</v>
          </cell>
          <cell r="D256" t="str">
            <v>Physical Education Practical Performance</v>
          </cell>
          <cell r="E256" t="str">
            <v>Mr S Stewart</v>
          </cell>
        </row>
        <row r="257">
          <cell r="B257" t="str">
            <v>H155/04 Physical Education Practical Performance</v>
          </cell>
          <cell r="C257" t="str">
            <v>H155/04</v>
          </cell>
          <cell r="D257" t="str">
            <v>Physical Education Practical Performance</v>
          </cell>
          <cell r="E257" t="str">
            <v>Mr T Clarke</v>
          </cell>
        </row>
        <row r="258">
          <cell r="B258" t="str">
            <v>H155/04 Physical Education Practical Performance</v>
          </cell>
          <cell r="C258" t="str">
            <v>H155/04</v>
          </cell>
          <cell r="D258" t="str">
            <v>Physical Education Practical Performance</v>
          </cell>
          <cell r="E258" t="str">
            <v>Mr A J Higgins</v>
          </cell>
        </row>
        <row r="259">
          <cell r="B259" t="str">
            <v>H155/04 Physical Education Practical Performance</v>
          </cell>
          <cell r="C259" t="str">
            <v>H155/04</v>
          </cell>
          <cell r="D259" t="str">
            <v>Physical Education Practical Performance</v>
          </cell>
          <cell r="E259" t="str">
            <v>Mr J R Thompson</v>
          </cell>
        </row>
        <row r="260">
          <cell r="B260" t="str">
            <v>H155/04 Physical Education Practical Performance</v>
          </cell>
          <cell r="C260" t="str">
            <v>H155/04</v>
          </cell>
          <cell r="D260" t="str">
            <v>Physical Education Practical Performance</v>
          </cell>
          <cell r="E260" t="str">
            <v>Mr N Gamester</v>
          </cell>
        </row>
        <row r="261">
          <cell r="B261" t="str">
            <v>H155/04 Physical Education Practical Performance</v>
          </cell>
          <cell r="C261" t="str">
            <v>H155/04</v>
          </cell>
          <cell r="D261" t="str">
            <v>Physical Education Practical Performance</v>
          </cell>
          <cell r="E261" t="str">
            <v>Mr P Appleby</v>
          </cell>
        </row>
        <row r="262">
          <cell r="B262" t="str">
            <v>H155/04 Physical Education Practical Performance</v>
          </cell>
          <cell r="C262" t="str">
            <v>H155/04</v>
          </cell>
          <cell r="D262" t="str">
            <v>Physical Education Practical Performance</v>
          </cell>
          <cell r="E262" t="str">
            <v>Mrs L McKendrick</v>
          </cell>
        </row>
        <row r="263">
          <cell r="B263" t="str">
            <v>H155/04 Physical Education Practical Performance</v>
          </cell>
          <cell r="C263" t="str">
            <v>H155/04</v>
          </cell>
          <cell r="D263" t="str">
            <v>Physical Education Practical Performance</v>
          </cell>
          <cell r="E263" t="str">
            <v>Mr I Thomas</v>
          </cell>
        </row>
        <row r="264">
          <cell r="B264" t="str">
            <v>H155/04 Physical Education Practical Performance</v>
          </cell>
          <cell r="C264" t="str">
            <v>H155/04</v>
          </cell>
          <cell r="D264" t="str">
            <v>Physical Education Practical Performance</v>
          </cell>
          <cell r="E264" t="str">
            <v>Mrs F C Drinkall</v>
          </cell>
        </row>
        <row r="265">
          <cell r="B265" t="str">
            <v>H155/04 Physical Education Practical Performance</v>
          </cell>
          <cell r="C265" t="str">
            <v>H155/04</v>
          </cell>
          <cell r="D265" t="str">
            <v>Physical Education Practical Performance</v>
          </cell>
          <cell r="E265" t="str">
            <v>Mr S Smith</v>
          </cell>
        </row>
        <row r="266">
          <cell r="B266" t="str">
            <v>H155/04 Physical Education Practical Performance</v>
          </cell>
          <cell r="C266" t="str">
            <v>H155/04</v>
          </cell>
          <cell r="D266" t="str">
            <v>Physical Education Practical Performance</v>
          </cell>
          <cell r="E266" t="str">
            <v>Mrs C Panayi</v>
          </cell>
        </row>
        <row r="267">
          <cell r="B267" t="str">
            <v>H155/05 Physical Education Eval &amp; Analys Performance</v>
          </cell>
          <cell r="C267" t="str">
            <v>H155/05</v>
          </cell>
          <cell r="D267" t="str">
            <v>Physical Education Eval &amp; Analys Performance</v>
          </cell>
          <cell r="E267" t="str">
            <v>Mr P R Bignell</v>
          </cell>
        </row>
        <row r="268">
          <cell r="B268" t="str">
            <v>H155/05 Physical Education Eval &amp; Analys Performance</v>
          </cell>
          <cell r="C268" t="str">
            <v>H155/05</v>
          </cell>
          <cell r="D268" t="str">
            <v>Physical Education Eval &amp; Analys Performance</v>
          </cell>
          <cell r="E268" t="str">
            <v>Mrs C A Pearson</v>
          </cell>
        </row>
        <row r="269">
          <cell r="B269" t="str">
            <v>H155/05 Physical Education Eval &amp; Analys Performance</v>
          </cell>
          <cell r="C269" t="str">
            <v>H155/05</v>
          </cell>
          <cell r="D269" t="str">
            <v>Physical Education Eval &amp; Analys Performance</v>
          </cell>
          <cell r="E269" t="str">
            <v>Mr D Jackson</v>
          </cell>
        </row>
        <row r="270">
          <cell r="B270" t="str">
            <v>H155/05 Physical Education Eval &amp; Analys Performance</v>
          </cell>
          <cell r="C270" t="str">
            <v>H155/05</v>
          </cell>
          <cell r="D270" t="str">
            <v>Physical Education Eval &amp; Analys Performance</v>
          </cell>
          <cell r="E270" t="str">
            <v>OCR D Cambridge Assessment</v>
          </cell>
        </row>
        <row r="271">
          <cell r="B271" t="str">
            <v>H155/05 Physical Education Eval &amp; Analys Performance</v>
          </cell>
          <cell r="C271" t="str">
            <v>H155/05</v>
          </cell>
          <cell r="D271" t="str">
            <v>Physical Education Eval &amp; Analys Performance</v>
          </cell>
          <cell r="E271" t="str">
            <v>Miss H M Sydenham</v>
          </cell>
        </row>
        <row r="272">
          <cell r="B272" t="str">
            <v>H155/05 Physical Education Eval &amp; Analys Performance</v>
          </cell>
          <cell r="C272" t="str">
            <v>H155/05</v>
          </cell>
          <cell r="D272" t="str">
            <v>Physical Education Eval &amp; Analys Performance</v>
          </cell>
          <cell r="E272" t="str">
            <v>Mr W Laidlaw</v>
          </cell>
        </row>
        <row r="273">
          <cell r="B273" t="str">
            <v>H155/05 Physical Education Eval &amp; Analys Performance</v>
          </cell>
          <cell r="C273" t="str">
            <v>H155/05</v>
          </cell>
          <cell r="D273" t="str">
            <v>Physical Education Eval &amp; Analys Performance</v>
          </cell>
          <cell r="E273" t="str">
            <v>Mr M Riddell</v>
          </cell>
        </row>
        <row r="274">
          <cell r="B274" t="str">
            <v>H155/05 Physical Education Eval &amp; Analys Performance</v>
          </cell>
          <cell r="C274" t="str">
            <v>H155/05</v>
          </cell>
          <cell r="D274" t="str">
            <v>Physical Education Eval &amp; Analys Performance</v>
          </cell>
          <cell r="E274" t="str">
            <v>Ms D Skelly</v>
          </cell>
        </row>
        <row r="275">
          <cell r="B275" t="str">
            <v>H155/05 Physical Education Eval &amp; Analys Performance</v>
          </cell>
          <cell r="C275" t="str">
            <v>H155/05</v>
          </cell>
          <cell r="D275" t="str">
            <v>Physical Education Eval &amp; Analys Performance</v>
          </cell>
          <cell r="E275" t="str">
            <v>Mr R McDonald</v>
          </cell>
        </row>
        <row r="276">
          <cell r="B276" t="str">
            <v>H155/05 Physical Education Eval &amp; Analys Performance</v>
          </cell>
          <cell r="C276" t="str">
            <v>H155/05</v>
          </cell>
          <cell r="D276" t="str">
            <v>Physical Education Eval &amp; Analys Performance</v>
          </cell>
          <cell r="E276" t="str">
            <v>Mr R Edmondson</v>
          </cell>
        </row>
        <row r="277">
          <cell r="B277" t="str">
            <v>H155/05 Physical Education Eval &amp; Analys Performance</v>
          </cell>
          <cell r="C277" t="str">
            <v>H155/05</v>
          </cell>
          <cell r="D277" t="str">
            <v>Physical Education Eval &amp; Analys Performance</v>
          </cell>
          <cell r="E277" t="str">
            <v>Mr S Chapman</v>
          </cell>
        </row>
        <row r="278">
          <cell r="B278" t="str">
            <v>H155/05 Physical Education Eval &amp; Analys Performance</v>
          </cell>
          <cell r="C278" t="str">
            <v>H155/05</v>
          </cell>
          <cell r="D278" t="str">
            <v>Physical Education Eval &amp; Analys Performance</v>
          </cell>
          <cell r="E278" t="str">
            <v>Mr B Earley</v>
          </cell>
        </row>
        <row r="279">
          <cell r="B279" t="str">
            <v>H155/05 Physical Education Eval &amp; Analys Performance</v>
          </cell>
          <cell r="C279" t="str">
            <v>H155/05</v>
          </cell>
          <cell r="D279" t="str">
            <v>Physical Education Eval &amp; Analys Performance</v>
          </cell>
          <cell r="E279" t="str">
            <v>Mrs L Chinneck</v>
          </cell>
        </row>
        <row r="280">
          <cell r="B280" t="str">
            <v>H155/05 Physical Education Eval &amp; Analys Performance</v>
          </cell>
          <cell r="C280" t="str">
            <v>H155/05</v>
          </cell>
          <cell r="D280" t="str">
            <v>Physical Education Eval &amp; Analys Performance</v>
          </cell>
          <cell r="E280" t="str">
            <v>Mr S May</v>
          </cell>
        </row>
        <row r="281">
          <cell r="B281" t="str">
            <v>H155/05 Physical Education Eval &amp; Analys Performance</v>
          </cell>
          <cell r="C281" t="str">
            <v>H155/05</v>
          </cell>
          <cell r="D281" t="str">
            <v>Physical Education Eval &amp; Analys Performance</v>
          </cell>
          <cell r="E281" t="str">
            <v>Mr T Hockedy</v>
          </cell>
        </row>
        <row r="282">
          <cell r="B282" t="str">
            <v>H155/05 Physical Education Eval &amp; Analys Performance</v>
          </cell>
          <cell r="C282" t="str">
            <v>H155/05</v>
          </cell>
          <cell r="D282" t="str">
            <v>Physical Education Eval &amp; Analys Performance</v>
          </cell>
          <cell r="E282" t="str">
            <v>Mrs H J Cannie</v>
          </cell>
        </row>
        <row r="283">
          <cell r="B283" t="str">
            <v>H155/05 Physical Education Eval &amp; Analys Performance</v>
          </cell>
          <cell r="C283" t="str">
            <v>H155/05</v>
          </cell>
          <cell r="D283" t="str">
            <v>Physical Education Eval &amp; Analys Performance</v>
          </cell>
          <cell r="E283" t="str">
            <v>Mr B Clarke</v>
          </cell>
        </row>
        <row r="284">
          <cell r="B284" t="str">
            <v>H155/05 Physical Education Eval &amp; Analys Performance</v>
          </cell>
          <cell r="C284" t="str">
            <v>H155/05</v>
          </cell>
          <cell r="D284" t="str">
            <v>Physical Education Eval &amp; Analys Performance</v>
          </cell>
          <cell r="E284" t="str">
            <v>Mr D Bellamy</v>
          </cell>
        </row>
        <row r="285">
          <cell r="B285" t="str">
            <v>H155/05 Physical Education Eval &amp; Analys Performance</v>
          </cell>
          <cell r="C285" t="str">
            <v>H155/05</v>
          </cell>
          <cell r="D285" t="str">
            <v>Physical Education Eval &amp; Analys Performance</v>
          </cell>
          <cell r="E285" t="str">
            <v>Mr R M Byrom</v>
          </cell>
        </row>
        <row r="286">
          <cell r="B286" t="str">
            <v>H155/05 Physical Education Eval &amp; Analys Performance</v>
          </cell>
          <cell r="C286" t="str">
            <v>H155/05</v>
          </cell>
          <cell r="D286" t="str">
            <v>Physical Education Eval &amp; Analys Performance</v>
          </cell>
          <cell r="E286" t="str">
            <v>Mr C Brookes</v>
          </cell>
        </row>
        <row r="287">
          <cell r="B287" t="str">
            <v>H155/05 Physical Education Eval &amp; Analys Performance</v>
          </cell>
          <cell r="C287" t="str">
            <v>H155/05</v>
          </cell>
          <cell r="D287" t="str">
            <v>Physical Education Eval &amp; Analys Performance</v>
          </cell>
          <cell r="E287" t="str">
            <v>Mr L Grest</v>
          </cell>
        </row>
        <row r="288">
          <cell r="B288" t="str">
            <v>H155/05 Physical Education Eval &amp; Analys Performance</v>
          </cell>
          <cell r="C288" t="str">
            <v>H155/05</v>
          </cell>
          <cell r="D288" t="str">
            <v>Physical Education Eval &amp; Analys Performance</v>
          </cell>
          <cell r="E288" t="str">
            <v>Miss K Hickinbotham</v>
          </cell>
        </row>
        <row r="289">
          <cell r="B289" t="str">
            <v>H155/05 Physical Education Eval &amp; Analys Performance</v>
          </cell>
          <cell r="C289" t="str">
            <v>H155/05</v>
          </cell>
          <cell r="D289" t="str">
            <v>Physical Education Eval &amp; Analys Performance</v>
          </cell>
          <cell r="E289" t="str">
            <v>Mr A Wagstaff</v>
          </cell>
        </row>
        <row r="290">
          <cell r="B290" t="str">
            <v>H155/05 Physical Education Eval &amp; Analys Performance</v>
          </cell>
          <cell r="C290" t="str">
            <v>H155/05</v>
          </cell>
          <cell r="D290" t="str">
            <v>Physical Education Eval &amp; Analys Performance</v>
          </cell>
          <cell r="E290" t="str">
            <v>Mr D Sainsbury</v>
          </cell>
        </row>
        <row r="291">
          <cell r="B291" t="str">
            <v>H155/05 Physical Education Eval &amp; Analys Performance</v>
          </cell>
          <cell r="C291" t="str">
            <v>H155/05</v>
          </cell>
          <cell r="D291" t="str">
            <v>Physical Education Eval &amp; Analys Performance</v>
          </cell>
          <cell r="E291" t="str">
            <v>Mr C Wapshott</v>
          </cell>
        </row>
        <row r="292">
          <cell r="B292" t="str">
            <v>H155/05 Physical Education Eval &amp; Analys Performance</v>
          </cell>
          <cell r="C292" t="str">
            <v>H155/05</v>
          </cell>
          <cell r="D292" t="str">
            <v>Physical Education Eval &amp; Analys Performance</v>
          </cell>
          <cell r="E292" t="str">
            <v>Mr J Walker</v>
          </cell>
        </row>
        <row r="293">
          <cell r="B293" t="str">
            <v>H155/05 Physical Education Eval &amp; Analys Performance</v>
          </cell>
          <cell r="C293" t="str">
            <v>H155/05</v>
          </cell>
          <cell r="D293" t="str">
            <v>Physical Education Eval &amp; Analys Performance</v>
          </cell>
          <cell r="E293" t="str">
            <v>Mr S J Brockley</v>
          </cell>
        </row>
        <row r="294">
          <cell r="B294" t="str">
            <v>H155/05 Physical Education Eval &amp; Analys Performance</v>
          </cell>
          <cell r="C294" t="str">
            <v>H155/05</v>
          </cell>
          <cell r="D294" t="str">
            <v>Physical Education Eval &amp; Analys Performance</v>
          </cell>
          <cell r="E294" t="str">
            <v>Mrs C J Brown</v>
          </cell>
        </row>
        <row r="295">
          <cell r="B295" t="str">
            <v>H155/05 Physical Education Eval &amp; Analys Performance</v>
          </cell>
          <cell r="C295" t="str">
            <v>H155/05</v>
          </cell>
          <cell r="D295" t="str">
            <v>Physical Education Eval &amp; Analys Performance</v>
          </cell>
          <cell r="E295" t="str">
            <v>Mr D J Payne-Cook</v>
          </cell>
        </row>
        <row r="296">
          <cell r="B296" t="str">
            <v>H155/05 Physical Education Eval &amp; Analys Performance</v>
          </cell>
          <cell r="C296" t="str">
            <v>H155/05</v>
          </cell>
          <cell r="D296" t="str">
            <v>Physical Education Eval &amp; Analys Performance</v>
          </cell>
          <cell r="E296" t="str">
            <v>Mr S Hussain</v>
          </cell>
        </row>
        <row r="297">
          <cell r="B297" t="str">
            <v>H155/05 Physical Education Eval &amp; Analys Performance</v>
          </cell>
          <cell r="C297" t="str">
            <v>H155/05</v>
          </cell>
          <cell r="D297" t="str">
            <v>Physical Education Eval &amp; Analys Performance</v>
          </cell>
          <cell r="E297" t="str">
            <v>Mrs F Garlick</v>
          </cell>
        </row>
        <row r="298">
          <cell r="B298" t="str">
            <v>H155/05 Physical Education Eval &amp; Analys Performance</v>
          </cell>
          <cell r="C298" t="str">
            <v>H155/05</v>
          </cell>
          <cell r="D298" t="str">
            <v>Physical Education Eval &amp; Analys Performance</v>
          </cell>
          <cell r="E298" t="str">
            <v>Mr S Stewart</v>
          </cell>
        </row>
        <row r="299">
          <cell r="B299" t="str">
            <v>H155/05 Physical Education Eval &amp; Analys Performance</v>
          </cell>
          <cell r="C299" t="str">
            <v>H155/05</v>
          </cell>
          <cell r="D299" t="str">
            <v>Physical Education Eval &amp; Analys Performance</v>
          </cell>
          <cell r="E299" t="str">
            <v>Mr T Clarke</v>
          </cell>
        </row>
        <row r="300">
          <cell r="B300" t="str">
            <v>H155/05 Physical Education Eval &amp; Analys Performance</v>
          </cell>
          <cell r="C300" t="str">
            <v>H155/05</v>
          </cell>
          <cell r="D300" t="str">
            <v>Physical Education Eval &amp; Analys Performance</v>
          </cell>
          <cell r="E300" t="str">
            <v>Mr A J Higgins</v>
          </cell>
        </row>
        <row r="301">
          <cell r="B301" t="str">
            <v>H155/05 Physical Education Eval &amp; Analys Performance</v>
          </cell>
          <cell r="C301" t="str">
            <v>H155/05</v>
          </cell>
          <cell r="D301" t="str">
            <v>Physical Education Eval &amp; Analys Performance</v>
          </cell>
          <cell r="E301" t="str">
            <v>Mr J R Thompson</v>
          </cell>
        </row>
        <row r="302">
          <cell r="B302" t="str">
            <v>H155/05 Physical Education Eval &amp; Analys Performance</v>
          </cell>
          <cell r="C302" t="str">
            <v>H155/05</v>
          </cell>
          <cell r="D302" t="str">
            <v>Physical Education Eval &amp; Analys Performance</v>
          </cell>
          <cell r="E302" t="str">
            <v>Mr N Gamester</v>
          </cell>
        </row>
        <row r="303">
          <cell r="B303" t="str">
            <v>H155/05 Physical Education Eval &amp; Analys Performance</v>
          </cell>
          <cell r="C303" t="str">
            <v>H155/05</v>
          </cell>
          <cell r="D303" t="str">
            <v>Physical Education Eval &amp; Analys Performance</v>
          </cell>
          <cell r="E303" t="str">
            <v>Mr P Appleby</v>
          </cell>
        </row>
        <row r="304">
          <cell r="B304" t="str">
            <v>H155/05 Physical Education Eval &amp; Analys Performance</v>
          </cell>
          <cell r="C304" t="str">
            <v>H155/05</v>
          </cell>
          <cell r="D304" t="str">
            <v>Physical Education Eval &amp; Analys Performance</v>
          </cell>
          <cell r="E304" t="str">
            <v>Mrs L McKendrick</v>
          </cell>
        </row>
        <row r="305">
          <cell r="B305" t="str">
            <v>H155/05 Physical Education Eval &amp; Analys Performance</v>
          </cell>
          <cell r="C305" t="str">
            <v>H155/05</v>
          </cell>
          <cell r="D305" t="str">
            <v>Physical Education Eval &amp; Analys Performance</v>
          </cell>
          <cell r="E305" t="str">
            <v>Mr I Thomas</v>
          </cell>
        </row>
        <row r="306">
          <cell r="B306" t="str">
            <v>H155/05 Physical Education Eval &amp; Analys Performance</v>
          </cell>
          <cell r="C306" t="str">
            <v>H155/05</v>
          </cell>
          <cell r="D306" t="str">
            <v>Physical Education Eval &amp; Analys Performance</v>
          </cell>
          <cell r="E306" t="str">
            <v>Mrs F C Drinkall</v>
          </cell>
        </row>
        <row r="307">
          <cell r="B307" t="str">
            <v>H155/05 Physical Education Eval &amp; Analys Performance</v>
          </cell>
          <cell r="C307" t="str">
            <v>H155/05</v>
          </cell>
          <cell r="D307" t="str">
            <v>Physical Education Eval &amp; Analys Performance</v>
          </cell>
          <cell r="E307" t="str">
            <v>Mr S Smith</v>
          </cell>
        </row>
        <row r="308">
          <cell r="B308" t="str">
            <v>H155/05 Physical Education Eval &amp; Analys Performance</v>
          </cell>
          <cell r="C308" t="str">
            <v>H155/05</v>
          </cell>
          <cell r="D308" t="str">
            <v>Physical Education Eval &amp; Analys Performance</v>
          </cell>
          <cell r="E308" t="str">
            <v>Mrs C Panayi</v>
          </cell>
        </row>
        <row r="309">
          <cell r="B309" t="str">
            <v>H156/01 Physics A breadth</v>
          </cell>
          <cell r="C309" t="str">
            <v>H156/01</v>
          </cell>
          <cell r="D309" t="str">
            <v>Physics A breadth</v>
          </cell>
          <cell r="E309" t="str">
            <v>Mrs K Little</v>
          </cell>
        </row>
        <row r="310">
          <cell r="B310" t="str">
            <v>H156/01 Physics A breadth</v>
          </cell>
          <cell r="C310" t="str">
            <v>H156/01</v>
          </cell>
          <cell r="D310" t="str">
            <v>Physics A breadth</v>
          </cell>
          <cell r="E310" t="str">
            <v>Mr P Duckworth</v>
          </cell>
        </row>
        <row r="311">
          <cell r="B311" t="str">
            <v>H156/01 Physics A breadth</v>
          </cell>
          <cell r="C311" t="str">
            <v>H156/01</v>
          </cell>
          <cell r="D311" t="str">
            <v>Physics A breadth</v>
          </cell>
          <cell r="E311" t="str">
            <v>Ms A E A Williams</v>
          </cell>
        </row>
        <row r="312">
          <cell r="B312" t="str">
            <v>H156/01 Physics A breadth</v>
          </cell>
          <cell r="C312" t="str">
            <v>H156/01</v>
          </cell>
          <cell r="D312" t="str">
            <v>Physics A breadth</v>
          </cell>
          <cell r="E312" t="str">
            <v>Ms C H Williams</v>
          </cell>
        </row>
        <row r="313">
          <cell r="B313" t="str">
            <v>H156/01 Physics A breadth</v>
          </cell>
          <cell r="C313" t="str">
            <v>H156/01</v>
          </cell>
          <cell r="D313" t="str">
            <v>Physics A breadth</v>
          </cell>
          <cell r="E313" t="str">
            <v>Mr P van Dyk</v>
          </cell>
        </row>
        <row r="314">
          <cell r="B314" t="str">
            <v>H156/01 Physics A breadth</v>
          </cell>
          <cell r="C314" t="str">
            <v>H156/01</v>
          </cell>
          <cell r="D314" t="str">
            <v>Physics A breadth</v>
          </cell>
          <cell r="E314" t="str">
            <v>Mr R Prabhakar</v>
          </cell>
        </row>
        <row r="315">
          <cell r="B315" t="str">
            <v>H156/02 Physics A Depth</v>
          </cell>
          <cell r="C315" t="str">
            <v>H156/02</v>
          </cell>
          <cell r="D315" t="str">
            <v>Physics A Depth</v>
          </cell>
          <cell r="E315" t="str">
            <v>Mr D R Styles</v>
          </cell>
        </row>
        <row r="316">
          <cell r="B316" t="str">
            <v>H156/02 Physics A Depth</v>
          </cell>
          <cell r="C316" t="str">
            <v>H156/02</v>
          </cell>
          <cell r="D316" t="str">
            <v>Physics A Depth</v>
          </cell>
          <cell r="E316" t="str">
            <v>Mr T R Goodale</v>
          </cell>
        </row>
        <row r="317">
          <cell r="B317" t="str">
            <v>H156/02 Physics A Depth</v>
          </cell>
          <cell r="C317" t="str">
            <v>H156/02</v>
          </cell>
          <cell r="D317" t="str">
            <v>Physics A Depth</v>
          </cell>
          <cell r="E317" t="str">
            <v>Mr W Tucker</v>
          </cell>
        </row>
        <row r="318">
          <cell r="B318" t="str">
            <v>H156/02 Physics A Depth</v>
          </cell>
          <cell r="C318" t="str">
            <v>H156/02</v>
          </cell>
          <cell r="D318" t="str">
            <v>Physics A Depth</v>
          </cell>
          <cell r="E318" t="str">
            <v>Miss A C Darrant</v>
          </cell>
        </row>
        <row r="319">
          <cell r="B319" t="str">
            <v>H156/02 Physics A Depth</v>
          </cell>
          <cell r="C319" t="str">
            <v>H156/02</v>
          </cell>
          <cell r="D319" t="str">
            <v>Physics A Depth</v>
          </cell>
          <cell r="E319" t="str">
            <v>Mr A D Gregory</v>
          </cell>
        </row>
        <row r="320">
          <cell r="B320" t="str">
            <v>H156/02 Physics A Depth</v>
          </cell>
          <cell r="C320" t="str">
            <v>H156/02</v>
          </cell>
          <cell r="D320" t="str">
            <v>Physics A Depth</v>
          </cell>
          <cell r="E320" t="str">
            <v>Mrs B Grace</v>
          </cell>
        </row>
        <row r="321">
          <cell r="B321" t="str">
            <v>H157/01 Physics B (Advancing Physics)- Foundations of Physics</v>
          </cell>
          <cell r="C321" t="str">
            <v>H157/01</v>
          </cell>
          <cell r="D321" t="str">
            <v>Physics B (Advancing Physics)- Foundations of Physics</v>
          </cell>
          <cell r="E321" t="str">
            <v>Dr N Heritage</v>
          </cell>
        </row>
        <row r="322">
          <cell r="B322" t="str">
            <v>H157/01 Physics B (Advancing Physics)- Foundations of Physics</v>
          </cell>
          <cell r="C322" t="str">
            <v>H157/01</v>
          </cell>
          <cell r="D322" t="str">
            <v>Physics B (Advancing Physics)- Foundations of Physics</v>
          </cell>
          <cell r="E322" t="str">
            <v>Mr M P Gallacher</v>
          </cell>
        </row>
        <row r="323">
          <cell r="B323" t="str">
            <v>H157/01 Physics B (Advancing Physics)- Foundations of Physics</v>
          </cell>
          <cell r="C323" t="str">
            <v>H157/01</v>
          </cell>
          <cell r="D323" t="str">
            <v>Physics B (Advancing Physics)- Foundations of Physics</v>
          </cell>
          <cell r="E323" t="str">
            <v>Mr J A W Walker</v>
          </cell>
        </row>
        <row r="324">
          <cell r="B324" t="str">
            <v>H157/02 Physics B (Advancing Physics)- Physics in Depth</v>
          </cell>
          <cell r="C324" t="str">
            <v>H157/02</v>
          </cell>
          <cell r="D324" t="str">
            <v>Physics B (Advancing Physics)- Physics in Depth</v>
          </cell>
          <cell r="E324" t="str">
            <v>Dr J S Miller</v>
          </cell>
        </row>
        <row r="325">
          <cell r="B325" t="str">
            <v>H157/02 Physics B (Advancing Physics)- Physics in Depth</v>
          </cell>
          <cell r="C325" t="str">
            <v>H157/02</v>
          </cell>
          <cell r="D325" t="str">
            <v>Physics B (Advancing Physics)- Physics in Depth</v>
          </cell>
          <cell r="E325" t="str">
            <v>Mr L Mansfield</v>
          </cell>
        </row>
        <row r="326">
          <cell r="B326" t="str">
            <v>H157/02 Physics B (Advancing Physics)- Physics in Depth</v>
          </cell>
          <cell r="C326" t="str">
            <v>H157/02</v>
          </cell>
          <cell r="D326" t="str">
            <v>Physics B (Advancing Physics)- Physics in Depth</v>
          </cell>
          <cell r="E326" t="str">
            <v>Mr R F Shuttleworth</v>
          </cell>
        </row>
        <row r="327">
          <cell r="B327" t="str">
            <v>H167/01 Psychology - Research Methods</v>
          </cell>
          <cell r="C327" t="str">
            <v>H167/01</v>
          </cell>
          <cell r="D327" t="str">
            <v>Psychology - Research Methods</v>
          </cell>
          <cell r="E327" t="str">
            <v>Miss G Stephens</v>
          </cell>
        </row>
        <row r="328">
          <cell r="B328" t="str">
            <v>H167/01 Psychology - Research Methods</v>
          </cell>
          <cell r="C328" t="str">
            <v>H167/01</v>
          </cell>
          <cell r="D328" t="str">
            <v>Psychology - Research Methods</v>
          </cell>
          <cell r="E328" t="str">
            <v>Ms V Jack</v>
          </cell>
        </row>
        <row r="329">
          <cell r="B329" t="str">
            <v>H167/01 Psychology - Research Methods</v>
          </cell>
          <cell r="C329" t="str">
            <v>H167/01</v>
          </cell>
          <cell r="D329" t="str">
            <v>Psychology - Research Methods</v>
          </cell>
          <cell r="E329" t="str">
            <v>Dr A Price</v>
          </cell>
        </row>
        <row r="330">
          <cell r="B330" t="str">
            <v>H167/02 Psychology - Psychological themes through core studies</v>
          </cell>
          <cell r="C330" t="str">
            <v>H167/02</v>
          </cell>
          <cell r="D330" t="str">
            <v>Psychology - Psychological themes through core studies</v>
          </cell>
          <cell r="E330" t="str">
            <v>Mrs A Clark</v>
          </cell>
        </row>
        <row r="331">
          <cell r="B331" t="str">
            <v>H167/02 Psychology - Psychological themes through core studies</v>
          </cell>
          <cell r="C331" t="str">
            <v>H167/02</v>
          </cell>
          <cell r="D331" t="str">
            <v>Psychology - Psychological themes through core studies</v>
          </cell>
          <cell r="E331" t="str">
            <v>Mrs L Pearson</v>
          </cell>
        </row>
        <row r="332">
          <cell r="B332" t="str">
            <v>H167/02 Psychology - Psychological themes through core studies</v>
          </cell>
          <cell r="C332" t="str">
            <v>H167/02</v>
          </cell>
          <cell r="D332" t="str">
            <v>Psychology - Psychological themes through core studies</v>
          </cell>
          <cell r="E332" t="str">
            <v>Mrs K Bingham</v>
          </cell>
        </row>
        <row r="333">
          <cell r="B333" t="str">
            <v>H167/02 Psychology - Psychological themes through core studies</v>
          </cell>
          <cell r="C333" t="str">
            <v>H167/02</v>
          </cell>
          <cell r="D333" t="str">
            <v>Psychology - Psychological themes through core studies</v>
          </cell>
          <cell r="E333" t="str">
            <v>Mrs J E Hastewell</v>
          </cell>
        </row>
        <row r="334">
          <cell r="B334" t="str">
            <v>H173/01 Religious Studies Philosophy of Religion</v>
          </cell>
          <cell r="C334" t="str">
            <v>H173/01</v>
          </cell>
          <cell r="D334" t="str">
            <v>Religious Studies Philosophy of Religion</v>
          </cell>
          <cell r="E334" t="str">
            <v>Ms J S Uzzell</v>
          </cell>
        </row>
        <row r="335">
          <cell r="B335" t="str">
            <v>H173/01 Religious Studies Philosophy of Religion</v>
          </cell>
          <cell r="C335" t="str">
            <v>H173/01</v>
          </cell>
          <cell r="D335" t="str">
            <v>Religious Studies Philosophy of Religion</v>
          </cell>
          <cell r="E335" t="str">
            <v>Ms T Bradley</v>
          </cell>
        </row>
        <row r="336">
          <cell r="B336" t="str">
            <v>H173/01 Religious Studies Philosophy of Religion</v>
          </cell>
          <cell r="C336" t="str">
            <v>H173/01</v>
          </cell>
          <cell r="D336" t="str">
            <v>Religious Studies Philosophy of Religion</v>
          </cell>
          <cell r="E336" t="str">
            <v>Mr S J Bailey</v>
          </cell>
        </row>
        <row r="337">
          <cell r="B337" t="str">
            <v>H173/02 Religious Studies Religion and Ethics</v>
          </cell>
          <cell r="C337" t="str">
            <v>H173/02</v>
          </cell>
          <cell r="D337" t="str">
            <v>Religious Studies Religion and Ethics</v>
          </cell>
          <cell r="E337" t="str">
            <v>Mrs J Oliphant-Robertson</v>
          </cell>
        </row>
        <row r="338">
          <cell r="B338" t="str">
            <v>H173/02 Religious Studies Religion and Ethics</v>
          </cell>
          <cell r="C338" t="str">
            <v>H173/02</v>
          </cell>
          <cell r="D338" t="str">
            <v>Religious Studies Religion and Ethics</v>
          </cell>
          <cell r="E338" t="str">
            <v>Mr M R Malton-Earl</v>
          </cell>
        </row>
        <row r="339">
          <cell r="B339" t="str">
            <v>H173/02 Religious Studies Religion and Ethics</v>
          </cell>
          <cell r="C339" t="str">
            <v>H173/02</v>
          </cell>
          <cell r="D339" t="str">
            <v>Religious Studies Religion and Ethics</v>
          </cell>
          <cell r="E339" t="str">
            <v>Mr G Rowe</v>
          </cell>
        </row>
        <row r="340">
          <cell r="B340" t="str">
            <v>H173/03 Developments in Religious Thought Christianity</v>
          </cell>
          <cell r="C340" t="str">
            <v>H173/03</v>
          </cell>
          <cell r="D340" t="str">
            <v>Developments in Religious Thought Christianity</v>
          </cell>
          <cell r="E340" t="str">
            <v>Mr J Waterfield</v>
          </cell>
        </row>
        <row r="341">
          <cell r="B341" t="str">
            <v>H173/03 Developments in Religious Thought Christianity</v>
          </cell>
          <cell r="C341" t="str">
            <v>H173/03</v>
          </cell>
          <cell r="D341" t="str">
            <v>Developments in Religious Thought Christianity</v>
          </cell>
          <cell r="E341" t="str">
            <v>Mrs S Webster</v>
          </cell>
        </row>
        <row r="342">
          <cell r="B342" t="str">
            <v>H173/03 Developments in Religious Thought Christianity</v>
          </cell>
          <cell r="C342" t="str">
            <v>H173/03</v>
          </cell>
          <cell r="D342" t="str">
            <v>Developments in Religious Thought Christianity</v>
          </cell>
          <cell r="E342" t="str">
            <v>Mr D J Reeves</v>
          </cell>
        </row>
        <row r="343">
          <cell r="B343" t="str">
            <v>H173/04 Developments in Religious Thought Islam</v>
          </cell>
          <cell r="C343" t="str">
            <v>H173/04</v>
          </cell>
          <cell r="D343" t="str">
            <v>Developments in Religious Thought Islam</v>
          </cell>
          <cell r="E343" t="str">
            <v>Miss L Cross</v>
          </cell>
        </row>
        <row r="344">
          <cell r="B344" t="str">
            <v>H173/04 Developments in Religious Thought Islam</v>
          </cell>
          <cell r="C344" t="str">
            <v>H173/04</v>
          </cell>
          <cell r="D344" t="str">
            <v>Developments in Religious Thought Islam</v>
          </cell>
          <cell r="E344" t="str">
            <v>Mrs A Bouch</v>
          </cell>
        </row>
        <row r="345">
          <cell r="B345" t="str">
            <v>H173/04 Developments in Religious Thought Islam</v>
          </cell>
          <cell r="C345" t="str">
            <v>H173/04</v>
          </cell>
          <cell r="D345" t="str">
            <v>Developments in Religious Thought Islam</v>
          </cell>
          <cell r="E345" t="str">
            <v>Mr F G Bruce</v>
          </cell>
        </row>
        <row r="346">
          <cell r="B346" t="str">
            <v>H173/05 Developments in Religious Thought Judaism</v>
          </cell>
          <cell r="C346" t="str">
            <v>H173/05</v>
          </cell>
          <cell r="D346" t="str">
            <v>Developments in Religious Thought Judaism</v>
          </cell>
          <cell r="E346" t="str">
            <v>Dr S Hall</v>
          </cell>
        </row>
        <row r="347">
          <cell r="B347" t="str">
            <v>H173/05 Developments in Religious Thought Judaism</v>
          </cell>
          <cell r="C347" t="str">
            <v>H173/05</v>
          </cell>
          <cell r="D347" t="str">
            <v>Developments in Religious Thought Judaism</v>
          </cell>
          <cell r="E347" t="str">
            <v>Mrs L Masidlover</v>
          </cell>
        </row>
        <row r="348">
          <cell r="B348" t="str">
            <v>H173/06 Developments in Religious Thought Buddhism</v>
          </cell>
          <cell r="C348" t="str">
            <v>H173/06</v>
          </cell>
          <cell r="D348" t="str">
            <v>Developments in Religious Thought Buddhism</v>
          </cell>
          <cell r="E348" t="str">
            <v>Mr R C Knight</v>
          </cell>
        </row>
        <row r="349">
          <cell r="B349" t="str">
            <v>H173/06 Developments in Religious Thought Buddhism</v>
          </cell>
          <cell r="C349" t="str">
            <v>H173/06</v>
          </cell>
          <cell r="D349" t="str">
            <v>Developments in Religious Thought Buddhism</v>
          </cell>
          <cell r="E349" t="str">
            <v>Dr N G Heap</v>
          </cell>
        </row>
        <row r="350">
          <cell r="B350" t="str">
            <v>H173/06 Developments in Religious Thought Buddhism</v>
          </cell>
          <cell r="C350" t="str">
            <v>H173/06</v>
          </cell>
          <cell r="D350" t="str">
            <v>Developments in Religious Thought Buddhism</v>
          </cell>
          <cell r="E350" t="str">
            <v>Ms J S Uzzell</v>
          </cell>
        </row>
        <row r="351">
          <cell r="B351" t="str">
            <v>H173/07 Developments in Religious Thought Hinduism</v>
          </cell>
          <cell r="C351" t="str">
            <v>H173/07</v>
          </cell>
          <cell r="D351" t="str">
            <v>Developments in Religious Thought Hinduism</v>
          </cell>
          <cell r="E351" t="str">
            <v>Dr A Robertson</v>
          </cell>
        </row>
        <row r="352">
          <cell r="B352" t="str">
            <v>H173/07 Developments in Religious Thought Hinduism</v>
          </cell>
          <cell r="C352" t="str">
            <v>H173/07</v>
          </cell>
          <cell r="D352" t="str">
            <v>Developments in Religious Thought Hinduism</v>
          </cell>
          <cell r="E352" t="str">
            <v>Mrs C R Chandler Mears</v>
          </cell>
        </row>
        <row r="353">
          <cell r="B353" t="str">
            <v>H173/07 Developments in Religious Thought Hinduism</v>
          </cell>
          <cell r="C353" t="str">
            <v>H173/07</v>
          </cell>
          <cell r="D353" t="str">
            <v>Developments in Religious Thought Hinduism</v>
          </cell>
          <cell r="E353" t="str">
            <v>Mr K M James</v>
          </cell>
        </row>
        <row r="354">
          <cell r="B354" t="str">
            <v>H180/01 Sociology - Socialisation  Culture &amp; Identity</v>
          </cell>
          <cell r="C354" t="str">
            <v>H180/01</v>
          </cell>
          <cell r="D354" t="str">
            <v>Sociology - Socialisation  Culture &amp; Identity</v>
          </cell>
          <cell r="E354" t="str">
            <v>Mr D Windle</v>
          </cell>
        </row>
        <row r="355">
          <cell r="B355" t="str">
            <v>H180/01 Sociology - Socialisation  Culture &amp; Identity</v>
          </cell>
          <cell r="C355" t="str">
            <v>H180/01</v>
          </cell>
          <cell r="D355" t="str">
            <v>Sociology - Socialisation  Culture &amp; Identity</v>
          </cell>
          <cell r="E355" t="str">
            <v>Mrs K Roberts</v>
          </cell>
        </row>
        <row r="356">
          <cell r="B356" t="str">
            <v>H180/01 Sociology - Socialisation  Culture &amp; Identity</v>
          </cell>
          <cell r="C356" t="str">
            <v>H180/01</v>
          </cell>
          <cell r="D356" t="str">
            <v>Sociology - Socialisation  Culture &amp; Identity</v>
          </cell>
          <cell r="E356" t="str">
            <v>Miss N Burton</v>
          </cell>
        </row>
        <row r="357">
          <cell r="B357" t="str">
            <v>H180/01 Sociology - Socialisation  Culture &amp; Identity</v>
          </cell>
          <cell r="C357" t="str">
            <v>H180/01</v>
          </cell>
          <cell r="D357" t="str">
            <v>Sociology - Socialisation  Culture &amp; Identity</v>
          </cell>
          <cell r="E357" t="str">
            <v>Ms G Shepherd-Etchells</v>
          </cell>
        </row>
        <row r="358">
          <cell r="B358" t="str">
            <v>H180/01 Sociology - Socialisation  Culture &amp; Identity</v>
          </cell>
          <cell r="C358" t="str">
            <v>H180/01</v>
          </cell>
          <cell r="D358" t="str">
            <v>Sociology - Socialisation  Culture &amp; Identity</v>
          </cell>
          <cell r="E358" t="str">
            <v>Miss J Maguire</v>
          </cell>
        </row>
        <row r="359">
          <cell r="B359" t="str">
            <v>H180/02 Sociology - Researching &amp; Understanding Social Inequalities</v>
          </cell>
          <cell r="C359" t="str">
            <v>H180/02</v>
          </cell>
          <cell r="D359" t="str">
            <v>Sociology - Researching &amp; Understanding Social Inequalities</v>
          </cell>
          <cell r="E359" t="str">
            <v>Mrs J L Marnell</v>
          </cell>
        </row>
        <row r="360">
          <cell r="B360" t="str">
            <v>H180/02 Sociology - Researching &amp; Understanding Social Inequalities</v>
          </cell>
          <cell r="C360" t="str">
            <v>H180/02</v>
          </cell>
          <cell r="D360" t="str">
            <v>Sociology - Researching &amp; Understanding Social Inequalities</v>
          </cell>
          <cell r="E360" t="str">
            <v>Mrs D Manns</v>
          </cell>
        </row>
        <row r="361">
          <cell r="B361" t="str">
            <v>H180/02 Sociology - Researching &amp; Understanding Social Inequalities</v>
          </cell>
          <cell r="C361" t="str">
            <v>H180/02</v>
          </cell>
          <cell r="D361" t="str">
            <v>Sociology - Researching &amp; Understanding Social Inequalities</v>
          </cell>
          <cell r="E361" t="str">
            <v>Mrs J Gardiner</v>
          </cell>
        </row>
        <row r="362">
          <cell r="B362" t="str">
            <v>H180/02 Sociology - Researching &amp; Understanding Social Inequalities</v>
          </cell>
          <cell r="C362" t="str">
            <v>H180/02</v>
          </cell>
          <cell r="D362" t="str">
            <v>Sociology - Researching &amp; Understanding Social Inequalities</v>
          </cell>
          <cell r="E362" t="str">
            <v>Dr P Nightingale</v>
          </cell>
        </row>
        <row r="363">
          <cell r="B363" t="str">
            <v>H180/02 Sociology - Researching &amp; Understanding Social Inequalities</v>
          </cell>
          <cell r="C363" t="str">
            <v>H180/02</v>
          </cell>
          <cell r="D363" t="str">
            <v>Sociology - Researching &amp; Understanding Social Inequalities</v>
          </cell>
          <cell r="E363" t="str">
            <v>Mr P L Webber</v>
          </cell>
        </row>
        <row r="364">
          <cell r="B364" t="str">
            <v>H200/01-H206/01 Art  Craft &amp; Design</v>
          </cell>
          <cell r="C364" t="str">
            <v>H200/01-H206/01</v>
          </cell>
          <cell r="D364" t="str">
            <v>Art  Craft &amp; Design</v>
          </cell>
          <cell r="E364" t="str">
            <v>Mr J Nickson</v>
          </cell>
        </row>
        <row r="365">
          <cell r="B365" t="str">
            <v>H200/01-H206/01 Art  Craft &amp; Design</v>
          </cell>
          <cell r="C365" t="str">
            <v>H200/01-H206/01</v>
          </cell>
          <cell r="D365" t="str">
            <v>Art  Craft &amp; Design</v>
          </cell>
          <cell r="E365" t="str">
            <v>OCR D Cambridge Assessment</v>
          </cell>
        </row>
        <row r="366">
          <cell r="B366" t="str">
            <v>H200/01-H206/01 Art  Craft &amp; Design</v>
          </cell>
          <cell r="C366" t="str">
            <v>H200/01-H206/01</v>
          </cell>
          <cell r="D366" t="str">
            <v>Art  Craft &amp; Design</v>
          </cell>
          <cell r="E366" t="str">
            <v>Mrs L Ridway</v>
          </cell>
        </row>
        <row r="367">
          <cell r="B367" t="str">
            <v>H200/01-H206/01 Art  Craft &amp; Design</v>
          </cell>
          <cell r="C367" t="str">
            <v>H200/01-H206/01</v>
          </cell>
          <cell r="D367" t="str">
            <v>Art  Craft &amp; Design</v>
          </cell>
          <cell r="E367" t="str">
            <v>Mrs D Freckleton</v>
          </cell>
        </row>
        <row r="368">
          <cell r="B368" t="str">
            <v>H200/01-H206/01 Art  Craft &amp; Design</v>
          </cell>
          <cell r="C368" t="str">
            <v>H200/01-H206/01</v>
          </cell>
          <cell r="D368" t="str">
            <v>Art  Craft &amp; Design</v>
          </cell>
          <cell r="E368" t="str">
            <v>Ms J Belnat</v>
          </cell>
        </row>
        <row r="369">
          <cell r="B369" t="str">
            <v>H200/01-H206/01 Art  Craft &amp; Design</v>
          </cell>
          <cell r="C369" t="str">
            <v>H200/01-H206/01</v>
          </cell>
          <cell r="D369" t="str">
            <v>Art  Craft &amp; Design</v>
          </cell>
          <cell r="E369" t="str">
            <v>Mrs J Johnston</v>
          </cell>
        </row>
        <row r="370">
          <cell r="B370" t="str">
            <v>H200/01-H206/01 Art  Craft &amp; Design</v>
          </cell>
          <cell r="C370" t="str">
            <v>H200/01-H206/01</v>
          </cell>
          <cell r="D370" t="str">
            <v>Art  Craft &amp; Design</v>
          </cell>
          <cell r="E370" t="str">
            <v>Mr A M Askins</v>
          </cell>
        </row>
        <row r="371">
          <cell r="B371" t="str">
            <v>H200/01-H206/01 Art  Craft &amp; Design</v>
          </cell>
          <cell r="C371" t="str">
            <v>H200/01-H206/01</v>
          </cell>
          <cell r="D371" t="str">
            <v>Art  Craft &amp; Design</v>
          </cell>
          <cell r="E371" t="str">
            <v>Mrs S J Lincoln</v>
          </cell>
        </row>
        <row r="372">
          <cell r="B372" t="str">
            <v>H200/01-H206/01 Art  Craft &amp; Design</v>
          </cell>
          <cell r="C372" t="str">
            <v>H200/01-H206/01</v>
          </cell>
          <cell r="D372" t="str">
            <v>Art  Craft &amp; Design</v>
          </cell>
          <cell r="E372" t="str">
            <v>Miss S Newcombe</v>
          </cell>
        </row>
        <row r="373">
          <cell r="B373" t="str">
            <v>H200/01-H206/01 Art  Craft &amp; Design</v>
          </cell>
          <cell r="C373" t="str">
            <v>H200/01-H206/01</v>
          </cell>
          <cell r="D373" t="str">
            <v>Art  Craft &amp; Design</v>
          </cell>
          <cell r="E373" t="str">
            <v>Mrs L A Park</v>
          </cell>
        </row>
        <row r="374">
          <cell r="B374" t="str">
            <v>H200/01-H206/01 Art  Craft &amp; Design</v>
          </cell>
          <cell r="C374" t="str">
            <v>H200/01-H206/01</v>
          </cell>
          <cell r="D374" t="str">
            <v>Art  Craft &amp; Design</v>
          </cell>
          <cell r="E374" t="str">
            <v>Mrs L Walker</v>
          </cell>
        </row>
        <row r="375">
          <cell r="B375" t="str">
            <v>H200/01-H206/01 Art  Craft &amp; Design</v>
          </cell>
          <cell r="C375" t="str">
            <v>H200/01-H206/01</v>
          </cell>
          <cell r="D375" t="str">
            <v>Art  Craft &amp; Design</v>
          </cell>
          <cell r="E375" t="str">
            <v>Mr A J Meacham</v>
          </cell>
        </row>
        <row r="376">
          <cell r="B376" t="str">
            <v>H200/01-H206/01 Art  Craft &amp; Design</v>
          </cell>
          <cell r="C376" t="str">
            <v>H200/01-H206/01</v>
          </cell>
          <cell r="D376" t="str">
            <v>Art  Craft &amp; Design</v>
          </cell>
          <cell r="E376" t="str">
            <v>Mrs C McGarry</v>
          </cell>
        </row>
        <row r="377">
          <cell r="B377" t="str">
            <v>H200/01-H206/01 Art  Craft &amp; Design</v>
          </cell>
          <cell r="C377" t="str">
            <v>H200/01-H206/01</v>
          </cell>
          <cell r="D377" t="str">
            <v>Art  Craft &amp; Design</v>
          </cell>
          <cell r="E377" t="str">
            <v>Mrs C Taylor</v>
          </cell>
        </row>
        <row r="378">
          <cell r="B378" t="str">
            <v>H200/01-H206/01 Art  Craft &amp; Design</v>
          </cell>
          <cell r="C378" t="str">
            <v>H200/01-H206/01</v>
          </cell>
          <cell r="D378" t="str">
            <v>Art  Craft &amp; Design</v>
          </cell>
          <cell r="E378" t="str">
            <v>Mrs G Maidment</v>
          </cell>
        </row>
        <row r="379">
          <cell r="B379" t="str">
            <v>H200/01-H206/01 Art  Craft &amp; Design</v>
          </cell>
          <cell r="C379" t="str">
            <v>H200/01-H206/01</v>
          </cell>
          <cell r="D379" t="str">
            <v>Art  Craft &amp; Design</v>
          </cell>
          <cell r="E379" t="str">
            <v>Ms E Davies</v>
          </cell>
        </row>
        <row r="380">
          <cell r="B380" t="str">
            <v>H200/01-H206/01 Art  Craft &amp; Design</v>
          </cell>
          <cell r="C380" t="str">
            <v>H200/01-H206/01</v>
          </cell>
          <cell r="D380" t="str">
            <v>Art  Craft &amp; Design</v>
          </cell>
          <cell r="E380" t="str">
            <v>Miss E Johnson</v>
          </cell>
        </row>
        <row r="381">
          <cell r="B381" t="str">
            <v>H200/01-H206/01 Art  Craft &amp; Design</v>
          </cell>
          <cell r="C381" t="str">
            <v>H200/01-H206/01</v>
          </cell>
          <cell r="D381" t="str">
            <v>Art  Craft &amp; Design</v>
          </cell>
          <cell r="E381" t="str">
            <v>Miss D Ali</v>
          </cell>
        </row>
        <row r="382">
          <cell r="B382" t="str">
            <v>H200/01-H206/01 Art  Craft &amp; Design</v>
          </cell>
          <cell r="C382" t="str">
            <v>H200/01-H206/01</v>
          </cell>
          <cell r="D382" t="str">
            <v>Art  Craft &amp; Design</v>
          </cell>
          <cell r="E382" t="str">
            <v>Mrs N Foster</v>
          </cell>
        </row>
        <row r="383">
          <cell r="B383" t="str">
            <v>H200/01-H206/01 Art  Craft &amp; Design</v>
          </cell>
          <cell r="C383" t="str">
            <v>H200/01-H206/01</v>
          </cell>
          <cell r="D383" t="str">
            <v>Art  Craft &amp; Design</v>
          </cell>
          <cell r="E383" t="str">
            <v>Miss E A Bowater</v>
          </cell>
        </row>
        <row r="384">
          <cell r="B384" t="str">
            <v>H200/01-H206/01 Art  Craft &amp; Design</v>
          </cell>
          <cell r="C384" t="str">
            <v>H200/01-H206/01</v>
          </cell>
          <cell r="D384" t="str">
            <v>Art  Craft &amp; Design</v>
          </cell>
          <cell r="E384" t="str">
            <v>Mr P Madden</v>
          </cell>
        </row>
        <row r="385">
          <cell r="B385" t="str">
            <v>H200/01-H206/01 Art  Craft &amp; Design</v>
          </cell>
          <cell r="C385" t="str">
            <v>H200/01-H206/01</v>
          </cell>
          <cell r="D385" t="str">
            <v>Art  Craft &amp; Design</v>
          </cell>
          <cell r="E385" t="str">
            <v>Ms M L Holness</v>
          </cell>
        </row>
        <row r="386">
          <cell r="B386" t="str">
            <v>H200/01-H206/01 Art  Craft &amp; Design</v>
          </cell>
          <cell r="C386" t="str">
            <v>H200/01-H206/01</v>
          </cell>
          <cell r="D386" t="str">
            <v>Art  Craft &amp; Design</v>
          </cell>
          <cell r="E386" t="str">
            <v>Ms F Butt</v>
          </cell>
        </row>
        <row r="387">
          <cell r="B387" t="str">
            <v>H200/01-H206/01 Art  Craft &amp; Design</v>
          </cell>
          <cell r="C387" t="str">
            <v>H200/01-H206/01</v>
          </cell>
          <cell r="D387" t="str">
            <v>Art  Craft &amp; Design</v>
          </cell>
          <cell r="E387" t="str">
            <v>Ms J Steed</v>
          </cell>
        </row>
        <row r="388">
          <cell r="B388" t="str">
            <v>H200/01-H206/01 Art  Craft &amp; Design</v>
          </cell>
          <cell r="C388" t="str">
            <v>H200/01-H206/01</v>
          </cell>
          <cell r="D388" t="str">
            <v>Art  Craft &amp; Design</v>
          </cell>
          <cell r="E388" t="str">
            <v>Mr D K Hurst</v>
          </cell>
        </row>
        <row r="389">
          <cell r="B389" t="str">
            <v>H200/01-H206/01 Art  Craft &amp; Design</v>
          </cell>
          <cell r="C389" t="str">
            <v>H200/01-H206/01</v>
          </cell>
          <cell r="D389" t="str">
            <v>Art  Craft &amp; Design</v>
          </cell>
          <cell r="E389" t="str">
            <v>Mr J J Millichamp</v>
          </cell>
        </row>
        <row r="390">
          <cell r="B390" t="str">
            <v>H200/01-H206/01 Art  Craft &amp; Design</v>
          </cell>
          <cell r="C390" t="str">
            <v>H200/01-H206/01</v>
          </cell>
          <cell r="D390" t="str">
            <v>Art  Craft &amp; Design</v>
          </cell>
          <cell r="E390" t="str">
            <v>Mrs S M Carroll-Grigg</v>
          </cell>
        </row>
        <row r="391">
          <cell r="B391" t="str">
            <v>H200/01-H206/01 Art  Craft &amp; Design</v>
          </cell>
          <cell r="C391" t="str">
            <v>H200/01-H206/01</v>
          </cell>
          <cell r="D391" t="str">
            <v>Art  Craft &amp; Design</v>
          </cell>
          <cell r="E391" t="str">
            <v>Miss L Pearce</v>
          </cell>
        </row>
        <row r="392">
          <cell r="B392" t="str">
            <v>H200/01-H206/01 Art  Craft &amp; Design</v>
          </cell>
          <cell r="C392" t="str">
            <v>H200/01-H206/01</v>
          </cell>
          <cell r="D392" t="str">
            <v>Art  Craft &amp; Design</v>
          </cell>
          <cell r="E392" t="str">
            <v>Mr D Johnson</v>
          </cell>
        </row>
        <row r="393">
          <cell r="B393" t="str">
            <v>H200/01-H206/01 Art  Craft &amp; Design</v>
          </cell>
          <cell r="C393" t="str">
            <v>H200/01-H206/01</v>
          </cell>
          <cell r="D393" t="str">
            <v>Art  Craft &amp; Design</v>
          </cell>
          <cell r="E393" t="str">
            <v>Mrs J Channer</v>
          </cell>
        </row>
        <row r="394">
          <cell r="B394" t="str">
            <v>H200/01-H206/01 Art  Craft &amp; Design</v>
          </cell>
          <cell r="C394" t="str">
            <v>H200/01-H206/01</v>
          </cell>
          <cell r="D394" t="str">
            <v>Art  Craft &amp; Design</v>
          </cell>
          <cell r="E394" t="str">
            <v>Mrs H Jones</v>
          </cell>
        </row>
        <row r="395">
          <cell r="B395" t="str">
            <v>H200/01-H206/01 Art  Craft &amp; Design</v>
          </cell>
          <cell r="C395" t="str">
            <v>H200/01-H206/01</v>
          </cell>
          <cell r="D395" t="str">
            <v>Art  Craft &amp; Design</v>
          </cell>
          <cell r="E395" t="str">
            <v>Mrs A M OWEN</v>
          </cell>
        </row>
        <row r="396">
          <cell r="B396" t="str">
            <v>H200/01-H206/01 Art  Craft &amp; Design</v>
          </cell>
          <cell r="C396" t="str">
            <v>H200/01-H206/01</v>
          </cell>
          <cell r="D396" t="str">
            <v>Art  Craft &amp; Design</v>
          </cell>
          <cell r="E396" t="str">
            <v>Mr P N Plant</v>
          </cell>
        </row>
        <row r="397">
          <cell r="B397" t="str">
            <v>H200/01-H206/01 Art  Craft &amp; Design</v>
          </cell>
          <cell r="C397" t="str">
            <v>H200/01-H206/01</v>
          </cell>
          <cell r="D397" t="str">
            <v>Art  Craft &amp; Design</v>
          </cell>
          <cell r="E397" t="str">
            <v>Ms S Maltman</v>
          </cell>
        </row>
        <row r="398">
          <cell r="B398" t="str">
            <v>H200/01-H206/01 Art  Craft &amp; Design</v>
          </cell>
          <cell r="C398" t="str">
            <v>H200/01-H206/01</v>
          </cell>
          <cell r="D398" t="str">
            <v>Art  Craft &amp; Design</v>
          </cell>
          <cell r="E398" t="str">
            <v>Mrs A Corral</v>
          </cell>
        </row>
        <row r="399">
          <cell r="B399" t="str">
            <v>H200/01-H206/01 Art  Craft &amp; Design</v>
          </cell>
          <cell r="C399" t="str">
            <v>H200/01-H206/01</v>
          </cell>
          <cell r="D399" t="str">
            <v>Art  Craft &amp; Design</v>
          </cell>
          <cell r="E399" t="str">
            <v>Ms C J Servonat-Blanc</v>
          </cell>
        </row>
        <row r="400">
          <cell r="B400" t="str">
            <v>H200/01-H206/01 Art  Craft &amp; Design</v>
          </cell>
          <cell r="C400" t="str">
            <v>H200/01-H206/01</v>
          </cell>
          <cell r="D400" t="str">
            <v>Art  Craft &amp; Design</v>
          </cell>
          <cell r="E400" t="str">
            <v>Mrs L Mayes</v>
          </cell>
        </row>
        <row r="401">
          <cell r="B401" t="str">
            <v>H200/01-H206/01 Art  Craft &amp; Design</v>
          </cell>
          <cell r="C401" t="str">
            <v>H200/01-H206/01</v>
          </cell>
          <cell r="D401" t="str">
            <v>Art  Craft &amp; Design</v>
          </cell>
          <cell r="E401" t="str">
            <v>Mrs J Gamble</v>
          </cell>
        </row>
        <row r="402">
          <cell r="B402" t="str">
            <v>H200/01-H206/01 Art  Craft &amp; Design</v>
          </cell>
          <cell r="C402" t="str">
            <v>H200/01-H206/01</v>
          </cell>
          <cell r="D402" t="str">
            <v>Art  Craft &amp; Design</v>
          </cell>
          <cell r="E402" t="str">
            <v>Mrs L Arbuthnot</v>
          </cell>
        </row>
        <row r="403">
          <cell r="B403" t="str">
            <v>H200/01-H206/01 Art  Craft &amp; Design</v>
          </cell>
          <cell r="C403" t="str">
            <v>H200/01-H206/01</v>
          </cell>
          <cell r="D403" t="str">
            <v>Art  Craft &amp; Design</v>
          </cell>
          <cell r="E403" t="str">
            <v>Mr M Jackson</v>
          </cell>
        </row>
        <row r="404">
          <cell r="B404" t="str">
            <v>H200/01-H206/01 Art  Craft &amp; Design</v>
          </cell>
          <cell r="C404" t="str">
            <v>H200/01-H206/01</v>
          </cell>
          <cell r="D404" t="str">
            <v>Art  Craft &amp; Design</v>
          </cell>
          <cell r="E404" t="str">
            <v>Mr D Lockton</v>
          </cell>
        </row>
        <row r="405">
          <cell r="B405" t="str">
            <v>H200/01-H206/01 Art  Craft &amp; Design</v>
          </cell>
          <cell r="C405" t="str">
            <v>H200/01-H206/01</v>
          </cell>
          <cell r="D405" t="str">
            <v>Art  Craft &amp; Design</v>
          </cell>
          <cell r="E405" t="str">
            <v>Mrs V Warwick</v>
          </cell>
        </row>
        <row r="406">
          <cell r="B406" t="str">
            <v>H200/01-H206/01 Art  Craft &amp; Design</v>
          </cell>
          <cell r="C406" t="str">
            <v>H200/01-H206/01</v>
          </cell>
          <cell r="D406" t="str">
            <v>Art  Craft &amp; Design</v>
          </cell>
          <cell r="E406" t="str">
            <v>Mrs R Whaley</v>
          </cell>
        </row>
        <row r="407">
          <cell r="B407" t="str">
            <v>H200/01-H206/01 Art  Craft &amp; Design</v>
          </cell>
          <cell r="C407" t="str">
            <v>H200/01-H206/01</v>
          </cell>
          <cell r="D407" t="str">
            <v>Art  Craft &amp; Design</v>
          </cell>
          <cell r="E407" t="str">
            <v>Ms D J Weissberg</v>
          </cell>
        </row>
        <row r="408">
          <cell r="B408" t="str">
            <v>H200/01-H206/01 Art  Craft &amp; Design</v>
          </cell>
          <cell r="C408" t="str">
            <v>H200/01-H206/01</v>
          </cell>
          <cell r="D408" t="str">
            <v>Art  Craft &amp; Design</v>
          </cell>
          <cell r="E408" t="str">
            <v>Mr C Bird</v>
          </cell>
        </row>
        <row r="409">
          <cell r="B409" t="str">
            <v>H200/01-H206/01 Art  Craft &amp; Design</v>
          </cell>
          <cell r="C409" t="str">
            <v>H200/01-H206/01</v>
          </cell>
          <cell r="D409" t="str">
            <v>Art  Craft &amp; Design</v>
          </cell>
          <cell r="E409" t="str">
            <v>Mrs C Pritchard</v>
          </cell>
        </row>
        <row r="410">
          <cell r="B410" t="str">
            <v>H200/01-H206/01 Art  Craft &amp; Design</v>
          </cell>
          <cell r="C410" t="str">
            <v>H200/01-H206/01</v>
          </cell>
          <cell r="D410" t="str">
            <v>Art  Craft &amp; Design</v>
          </cell>
          <cell r="E410" t="str">
            <v>Mrs D Houghton</v>
          </cell>
        </row>
        <row r="411">
          <cell r="B411" t="str">
            <v>H200/01-H206/01 Art  Craft &amp; Design</v>
          </cell>
          <cell r="C411" t="str">
            <v>H200/01-H206/01</v>
          </cell>
          <cell r="D411" t="str">
            <v>Art  Craft &amp; Design</v>
          </cell>
          <cell r="E411" t="str">
            <v>Mrs F Markham</v>
          </cell>
        </row>
        <row r="412">
          <cell r="B412" t="str">
            <v>H200/01-H206/01 Art  Craft &amp; Design</v>
          </cell>
          <cell r="C412" t="str">
            <v>H200/01-H206/01</v>
          </cell>
          <cell r="D412" t="str">
            <v>Art  Craft &amp; Design</v>
          </cell>
          <cell r="E412" t="str">
            <v>Mr G M Stokes</v>
          </cell>
        </row>
        <row r="413">
          <cell r="B413" t="str">
            <v>H200/01-H206/01 Art  Craft &amp; Design</v>
          </cell>
          <cell r="C413" t="str">
            <v>H200/01-H206/01</v>
          </cell>
          <cell r="D413" t="str">
            <v>Art  Craft &amp; Design</v>
          </cell>
          <cell r="E413" t="str">
            <v>Mrs D Savill</v>
          </cell>
        </row>
        <row r="414">
          <cell r="B414" t="str">
            <v>H200/01-H206/01 Art  Craft &amp; Design</v>
          </cell>
          <cell r="C414" t="str">
            <v>H200/01-H206/01</v>
          </cell>
          <cell r="D414" t="str">
            <v>Art  Craft &amp; Design</v>
          </cell>
          <cell r="E414" t="str">
            <v>Mrs M Tyler</v>
          </cell>
        </row>
        <row r="415">
          <cell r="B415" t="str">
            <v>H200/01-H206/01 Art  Craft &amp; Design</v>
          </cell>
          <cell r="C415" t="str">
            <v>H200/01-H206/01</v>
          </cell>
          <cell r="D415" t="str">
            <v>Art  Craft &amp; Design</v>
          </cell>
          <cell r="E415" t="str">
            <v>Mr D C Mount</v>
          </cell>
        </row>
        <row r="416">
          <cell r="B416" t="str">
            <v>H200/01-H206/01 Art  Craft &amp; Design</v>
          </cell>
          <cell r="C416" t="str">
            <v>H200/01-H206/01</v>
          </cell>
          <cell r="D416" t="str">
            <v>Art  Craft &amp; Design</v>
          </cell>
          <cell r="E416" t="str">
            <v>Mrs L Helsby</v>
          </cell>
        </row>
        <row r="417">
          <cell r="B417" t="str">
            <v>H200/01-H206/01 Art  Craft &amp; Design</v>
          </cell>
          <cell r="C417" t="str">
            <v>H200/01-H206/01</v>
          </cell>
          <cell r="D417" t="str">
            <v>Art  Craft &amp; Design</v>
          </cell>
          <cell r="E417" t="str">
            <v>Ms R Sylvester</v>
          </cell>
        </row>
        <row r="418">
          <cell r="B418" t="str">
            <v>H200/01-H206/01 Art  Craft &amp; Design</v>
          </cell>
          <cell r="C418" t="str">
            <v>H200/01-H206/01</v>
          </cell>
          <cell r="D418" t="str">
            <v>Art  Craft &amp; Design</v>
          </cell>
          <cell r="E418" t="str">
            <v>Mr R A healey-dilkes</v>
          </cell>
        </row>
        <row r="419">
          <cell r="B419" t="str">
            <v>H200/01-H206/01 Art  Craft &amp; Design</v>
          </cell>
          <cell r="C419" t="str">
            <v>H200/01-H206/01</v>
          </cell>
          <cell r="D419" t="str">
            <v>Art  Craft &amp; Design</v>
          </cell>
          <cell r="E419" t="str">
            <v>Ms S E Wallace</v>
          </cell>
        </row>
        <row r="420">
          <cell r="B420" t="str">
            <v>H200/01-H206/01 Art  Craft &amp; Design</v>
          </cell>
          <cell r="C420" t="str">
            <v>H200/01-H206/01</v>
          </cell>
          <cell r="D420" t="str">
            <v>Art  Craft &amp; Design</v>
          </cell>
          <cell r="E420" t="str">
            <v>Mrs G Feasey</v>
          </cell>
        </row>
        <row r="421">
          <cell r="B421" t="str">
            <v>H200/01-H206/01 Art  Craft &amp; Design</v>
          </cell>
          <cell r="C421" t="str">
            <v>H200/01-H206/01</v>
          </cell>
          <cell r="D421" t="str">
            <v>Art  Craft &amp; Design</v>
          </cell>
          <cell r="E421" t="str">
            <v>Mr T R Evans</v>
          </cell>
        </row>
        <row r="422">
          <cell r="B422" t="str">
            <v>H200/01-H206/01 Art  Craft &amp; Design</v>
          </cell>
          <cell r="C422" t="str">
            <v>H200/01-H206/01</v>
          </cell>
          <cell r="D422" t="str">
            <v>Art  Craft &amp; Design</v>
          </cell>
          <cell r="E422" t="str">
            <v>Miss C B Holmes</v>
          </cell>
        </row>
        <row r="423">
          <cell r="B423" t="str">
            <v>H200/01-H206/01 Art  Craft &amp; Design</v>
          </cell>
          <cell r="C423" t="str">
            <v>H200/01-H206/01</v>
          </cell>
          <cell r="D423" t="str">
            <v>Art  Craft &amp; Design</v>
          </cell>
          <cell r="E423" t="str">
            <v>Ms C M Campbell</v>
          </cell>
        </row>
        <row r="424">
          <cell r="B424" t="str">
            <v>H200/01-H206/01 Art  Craft &amp; Design</v>
          </cell>
          <cell r="C424" t="str">
            <v>H200/01-H206/01</v>
          </cell>
          <cell r="D424" t="str">
            <v>Art  Craft &amp; Design</v>
          </cell>
          <cell r="E424" t="str">
            <v>Mrs R Stewart</v>
          </cell>
        </row>
        <row r="425">
          <cell r="B425" t="str">
            <v>H200/01-H206/01 Art  Craft &amp; Design</v>
          </cell>
          <cell r="C425" t="str">
            <v>H200/01-H206/01</v>
          </cell>
          <cell r="D425" t="str">
            <v>Art  Craft &amp; Design</v>
          </cell>
          <cell r="E425" t="str">
            <v>Miss S Winter</v>
          </cell>
        </row>
        <row r="426">
          <cell r="B426" t="str">
            <v>H200/01-H206/01 Art  Craft &amp; Design</v>
          </cell>
          <cell r="C426" t="str">
            <v>H200/01-H206/01</v>
          </cell>
          <cell r="D426" t="str">
            <v>Art  Craft &amp; Design</v>
          </cell>
          <cell r="E426" t="str">
            <v>Mrs A Alexandrou</v>
          </cell>
        </row>
        <row r="427">
          <cell r="B427" t="str">
            <v>H200/01-H206/01 Art  Craft &amp; Design</v>
          </cell>
          <cell r="C427" t="str">
            <v>H200/01-H206/01</v>
          </cell>
          <cell r="D427" t="str">
            <v>Art  Craft &amp; Design</v>
          </cell>
          <cell r="E427" t="str">
            <v>Mr A P James</v>
          </cell>
        </row>
        <row r="428">
          <cell r="B428" t="str">
            <v>H200/01-H206/01 Art  Craft &amp; Design</v>
          </cell>
          <cell r="C428" t="str">
            <v>H200/01-H206/01</v>
          </cell>
          <cell r="D428" t="str">
            <v>Art  Craft &amp; Design</v>
          </cell>
          <cell r="E428" t="str">
            <v>Mr P Munroe</v>
          </cell>
        </row>
        <row r="429">
          <cell r="B429" t="str">
            <v>H200/01-H206/01 Art  Craft &amp; Design</v>
          </cell>
          <cell r="C429" t="str">
            <v>H200/01-H206/01</v>
          </cell>
          <cell r="D429" t="str">
            <v>Art  Craft &amp; Design</v>
          </cell>
          <cell r="E429" t="str">
            <v>Mr P Williams</v>
          </cell>
        </row>
        <row r="430">
          <cell r="B430" t="str">
            <v>H200/01-H206/01 Art  Craft &amp; Design</v>
          </cell>
          <cell r="C430" t="str">
            <v>H200/01-H206/01</v>
          </cell>
          <cell r="D430" t="str">
            <v>Art  Craft &amp; Design</v>
          </cell>
          <cell r="E430" t="str">
            <v>Mr D Carter-Owen</v>
          </cell>
        </row>
        <row r="431">
          <cell r="B431" t="str">
            <v>H200/01-H206/01 Art  Craft &amp; Design</v>
          </cell>
          <cell r="C431" t="str">
            <v>H200/01-H206/01</v>
          </cell>
          <cell r="D431" t="str">
            <v>Art  Craft &amp; Design</v>
          </cell>
          <cell r="E431" t="str">
            <v>Mr M Talbot</v>
          </cell>
        </row>
        <row r="432">
          <cell r="B432" t="str">
            <v>H200/01-H206/01 Art  Craft &amp; Design</v>
          </cell>
          <cell r="C432" t="str">
            <v>H200/01-H206/01</v>
          </cell>
          <cell r="D432" t="str">
            <v>Art  Craft &amp; Design</v>
          </cell>
          <cell r="E432" t="str">
            <v>Mr S Taylor</v>
          </cell>
        </row>
        <row r="433">
          <cell r="B433" t="str">
            <v>H200/01-H206/01 Art  Craft &amp; Design</v>
          </cell>
          <cell r="C433" t="str">
            <v>H200/01-H206/01</v>
          </cell>
          <cell r="D433" t="str">
            <v>Art  Craft &amp; Design</v>
          </cell>
          <cell r="E433" t="str">
            <v>Mr H J Lee</v>
          </cell>
        </row>
        <row r="434">
          <cell r="B434" t="str">
            <v>H200/01-H206/01 Art  Craft &amp; Design</v>
          </cell>
          <cell r="C434" t="str">
            <v>H200/01-H206/01</v>
          </cell>
          <cell r="D434" t="str">
            <v>Art  Craft &amp; Design</v>
          </cell>
          <cell r="E434" t="str">
            <v>Ms K Munro</v>
          </cell>
        </row>
        <row r="435">
          <cell r="B435" t="str">
            <v>H200/01-H206/01 Art  Craft &amp; Design</v>
          </cell>
          <cell r="C435" t="str">
            <v>H200/01-H206/01</v>
          </cell>
          <cell r="D435" t="str">
            <v>Art  Craft &amp; Design</v>
          </cell>
          <cell r="E435" t="str">
            <v>Mrs K A Pallot</v>
          </cell>
        </row>
        <row r="436">
          <cell r="B436" t="str">
            <v>H200/01-H206/01 Art  Craft &amp; Design</v>
          </cell>
          <cell r="C436" t="str">
            <v>H200/01-H206/01</v>
          </cell>
          <cell r="D436" t="str">
            <v>Art  Craft &amp; Design</v>
          </cell>
          <cell r="E436" t="str">
            <v>Mr J Parnham</v>
          </cell>
        </row>
        <row r="437">
          <cell r="B437" t="str">
            <v>H200/01-H206/01 Art  Craft &amp; Design</v>
          </cell>
          <cell r="C437" t="str">
            <v>H200/01-H206/01</v>
          </cell>
          <cell r="D437" t="str">
            <v>Art  Craft &amp; Design</v>
          </cell>
          <cell r="E437" t="str">
            <v>Mr T McCulla</v>
          </cell>
        </row>
        <row r="438">
          <cell r="B438" t="str">
            <v>H200/01-H206/01 Art  Craft &amp; Design</v>
          </cell>
          <cell r="C438" t="str">
            <v>H200/01-H206/01</v>
          </cell>
          <cell r="D438" t="str">
            <v>Art  Craft &amp; Design</v>
          </cell>
          <cell r="E438" t="str">
            <v>Mr N A Samsworth</v>
          </cell>
        </row>
        <row r="439">
          <cell r="B439" t="str">
            <v>H200/01-H206/01 Art  Craft &amp; Design</v>
          </cell>
          <cell r="C439" t="str">
            <v>H200/01-H206/01</v>
          </cell>
          <cell r="D439" t="str">
            <v>Art  Craft &amp; Design</v>
          </cell>
          <cell r="E439" t="str">
            <v>Miss J Bentley</v>
          </cell>
        </row>
        <row r="440">
          <cell r="B440" t="str">
            <v>H200/01-H206/01 Art  Craft &amp; Design</v>
          </cell>
          <cell r="C440" t="str">
            <v>H200/01-H206/01</v>
          </cell>
          <cell r="D440" t="str">
            <v>Art  Craft &amp; Design</v>
          </cell>
          <cell r="E440" t="str">
            <v>Ms T Leigh</v>
          </cell>
        </row>
        <row r="441">
          <cell r="B441" t="str">
            <v>H200/01-H206/01 Art  Craft &amp; Design</v>
          </cell>
          <cell r="C441" t="str">
            <v>H200/01-H206/01</v>
          </cell>
          <cell r="D441" t="str">
            <v>Art  Craft &amp; Design</v>
          </cell>
          <cell r="E441" t="str">
            <v>Mrs W Stedman</v>
          </cell>
        </row>
        <row r="442">
          <cell r="B442" t="str">
            <v>H200/01-H206/01 Art  Craft &amp; Design</v>
          </cell>
          <cell r="C442" t="str">
            <v>H200/01-H206/01</v>
          </cell>
          <cell r="D442" t="str">
            <v>Art  Craft &amp; Design</v>
          </cell>
          <cell r="E442" t="str">
            <v>Miss C Jago</v>
          </cell>
        </row>
        <row r="443">
          <cell r="B443" t="str">
            <v>H200/01-H206/01 Art  Craft &amp; Design</v>
          </cell>
          <cell r="C443" t="str">
            <v>H200/01-H206/01</v>
          </cell>
          <cell r="D443" t="str">
            <v>Art  Craft &amp; Design</v>
          </cell>
          <cell r="E443" t="str">
            <v>Mrs J Downing</v>
          </cell>
        </row>
        <row r="444">
          <cell r="B444" t="str">
            <v>H200/01-H206/01 Art  Craft &amp; Design</v>
          </cell>
          <cell r="C444" t="str">
            <v>H200/01-H206/01</v>
          </cell>
          <cell r="D444" t="str">
            <v>Art  Craft &amp; Design</v>
          </cell>
          <cell r="E444" t="str">
            <v>Mr G C Nicol</v>
          </cell>
        </row>
        <row r="445">
          <cell r="B445" t="str">
            <v>H200/01-H206/01 Art  Craft &amp; Design</v>
          </cell>
          <cell r="C445" t="str">
            <v>H200/01-H206/01</v>
          </cell>
          <cell r="D445" t="str">
            <v>Art  Craft &amp; Design</v>
          </cell>
          <cell r="E445" t="str">
            <v>Mrs E C Williams</v>
          </cell>
        </row>
        <row r="446">
          <cell r="B446" t="str">
            <v>H200/01-H206/01 Art  Craft &amp; Design</v>
          </cell>
          <cell r="C446" t="str">
            <v>H200/01-H206/01</v>
          </cell>
          <cell r="D446" t="str">
            <v>Art  Craft &amp; Design</v>
          </cell>
          <cell r="E446" t="str">
            <v>Mrs J A Ridgway</v>
          </cell>
        </row>
        <row r="447">
          <cell r="B447" t="str">
            <v>H200/01-H206/01 Art  Craft &amp; Design</v>
          </cell>
          <cell r="C447" t="str">
            <v>H200/01-H206/01</v>
          </cell>
          <cell r="D447" t="str">
            <v>Art  Craft &amp; Design</v>
          </cell>
          <cell r="E447" t="str">
            <v>Mrs D Ralph</v>
          </cell>
        </row>
        <row r="448">
          <cell r="B448" t="str">
            <v>H200/01-H206/01 Art  Craft &amp; Design</v>
          </cell>
          <cell r="C448" t="str">
            <v>H200/01-H206/01</v>
          </cell>
          <cell r="D448" t="str">
            <v>Art  Craft &amp; Design</v>
          </cell>
          <cell r="E448" t="str">
            <v>Mrs N Nicholson</v>
          </cell>
        </row>
        <row r="449">
          <cell r="B449" t="str">
            <v>H200/01-H206/01 Art  Craft &amp; Design</v>
          </cell>
          <cell r="C449" t="str">
            <v>H200/01-H206/01</v>
          </cell>
          <cell r="D449" t="str">
            <v>Art  Craft &amp; Design</v>
          </cell>
          <cell r="E449" t="str">
            <v>Mr D Tipper</v>
          </cell>
        </row>
        <row r="450">
          <cell r="B450" t="str">
            <v>H200/01-H206/01 Art  Craft &amp; Design</v>
          </cell>
          <cell r="C450" t="str">
            <v>H200/01-H206/01</v>
          </cell>
          <cell r="D450" t="str">
            <v>Art  Craft &amp; Design</v>
          </cell>
          <cell r="E450" t="str">
            <v>Prof L Knopfler</v>
          </cell>
        </row>
        <row r="451">
          <cell r="B451" t="str">
            <v>H230/01 Math  Pure Maths and Statistics</v>
          </cell>
          <cell r="C451" t="str">
            <v>H230/01</v>
          </cell>
          <cell r="D451" t="str">
            <v>Math  Pure Maths and Statistics</v>
          </cell>
          <cell r="E451" t="str">
            <v>Mr P D N Balaam</v>
          </cell>
        </row>
        <row r="452">
          <cell r="B452" t="str">
            <v>H230/01 Math  Pure Maths and Statistics</v>
          </cell>
          <cell r="C452" t="str">
            <v>H230/01</v>
          </cell>
          <cell r="D452" t="str">
            <v>Math  Pure Maths and Statistics</v>
          </cell>
          <cell r="E452" t="str">
            <v>Mrs C Dalzell</v>
          </cell>
        </row>
        <row r="453">
          <cell r="B453" t="str">
            <v>H230/01 Math  Pure Maths and Statistics</v>
          </cell>
          <cell r="C453" t="str">
            <v>H230/01</v>
          </cell>
          <cell r="D453" t="str">
            <v>Math  Pure Maths and Statistics</v>
          </cell>
          <cell r="E453" t="str">
            <v>Mrs S M Lim</v>
          </cell>
        </row>
        <row r="454">
          <cell r="B454" t="str">
            <v>H230/01 Math  Pure Maths and Statistics</v>
          </cell>
          <cell r="C454" t="str">
            <v>H230/01</v>
          </cell>
          <cell r="D454" t="str">
            <v>Math  Pure Maths and Statistics</v>
          </cell>
          <cell r="E454" t="str">
            <v>Mr M Ithurralde</v>
          </cell>
        </row>
        <row r="455">
          <cell r="B455" t="str">
            <v>H230/02 Maths Pure Maths and Mechanics</v>
          </cell>
          <cell r="C455" t="str">
            <v>H230/02</v>
          </cell>
          <cell r="D455" t="str">
            <v>Maths Pure Maths and Mechanics</v>
          </cell>
          <cell r="E455" t="str">
            <v>Mr M G Gant</v>
          </cell>
        </row>
        <row r="456">
          <cell r="B456" t="str">
            <v>H230/02 Maths Pure Maths and Mechanics</v>
          </cell>
          <cell r="C456" t="str">
            <v>H230/02</v>
          </cell>
          <cell r="D456" t="str">
            <v>Maths Pure Maths and Mechanics</v>
          </cell>
          <cell r="E456" t="str">
            <v>Dr D J Nolland</v>
          </cell>
        </row>
        <row r="457">
          <cell r="B457" t="str">
            <v>H230/02 Maths Pure Maths and Mechanics</v>
          </cell>
          <cell r="C457" t="str">
            <v>H230/02</v>
          </cell>
          <cell r="D457" t="str">
            <v>Maths Pure Maths and Mechanics</v>
          </cell>
          <cell r="E457" t="str">
            <v>Dr J Lawson Goldberg</v>
          </cell>
        </row>
        <row r="458">
          <cell r="B458" t="str">
            <v>H230/02 Maths Pure Maths and Mechanics</v>
          </cell>
          <cell r="C458" t="str">
            <v>H230/02</v>
          </cell>
          <cell r="D458" t="str">
            <v>Maths Pure Maths and Mechanics</v>
          </cell>
          <cell r="E458" t="str">
            <v>Mrs C Dalzell</v>
          </cell>
        </row>
        <row r="459">
          <cell r="B459" t="str">
            <v>H240/01 Mathematics A: Pure Mathematics</v>
          </cell>
          <cell r="C459" t="str">
            <v>H240/01</v>
          </cell>
          <cell r="D459" t="str">
            <v>Mathematics A: Pure Mathematics</v>
          </cell>
          <cell r="E459" t="str">
            <v>Miss N C Adams</v>
          </cell>
        </row>
        <row r="460">
          <cell r="B460" t="str">
            <v>H240/01 Mathematics A: Pure Mathematics</v>
          </cell>
          <cell r="C460" t="str">
            <v>H240/01</v>
          </cell>
          <cell r="D460" t="str">
            <v>Mathematics A: Pure Mathematics</v>
          </cell>
          <cell r="E460" t="str">
            <v>Mrs T Jones</v>
          </cell>
        </row>
        <row r="461">
          <cell r="B461" t="str">
            <v>H240/01 Mathematics A: Pure Mathematics</v>
          </cell>
          <cell r="C461" t="str">
            <v>H240/01</v>
          </cell>
          <cell r="D461" t="str">
            <v>Mathematics A: Pure Mathematics</v>
          </cell>
          <cell r="E461" t="str">
            <v>Mrs M Wright</v>
          </cell>
        </row>
        <row r="462">
          <cell r="B462" t="str">
            <v>H240/01 Mathematics A: Pure Mathematics</v>
          </cell>
          <cell r="C462" t="str">
            <v>H240/01</v>
          </cell>
          <cell r="D462" t="str">
            <v>Mathematics A: Pure Mathematics</v>
          </cell>
          <cell r="E462" t="str">
            <v>Ms J Ash</v>
          </cell>
        </row>
        <row r="463">
          <cell r="B463" t="str">
            <v>H240/01 Mathematics A: Pure Mathematics</v>
          </cell>
          <cell r="C463" t="str">
            <v>H240/01</v>
          </cell>
          <cell r="D463" t="str">
            <v>Mathematics A: Pure Mathematics</v>
          </cell>
          <cell r="E463" t="str">
            <v>Mrs J Gill</v>
          </cell>
        </row>
        <row r="464">
          <cell r="B464" t="str">
            <v>H240/01 Mathematics A: Pure Mathematics</v>
          </cell>
          <cell r="C464" t="str">
            <v>H240/01</v>
          </cell>
          <cell r="D464" t="str">
            <v>Mathematics A: Pure Mathematics</v>
          </cell>
          <cell r="E464" t="str">
            <v>Ms C M Smith</v>
          </cell>
        </row>
        <row r="465">
          <cell r="B465" t="str">
            <v>H240/01 Mathematics A: Pure Mathematics</v>
          </cell>
          <cell r="C465" t="str">
            <v>H240/01</v>
          </cell>
          <cell r="D465" t="str">
            <v>Mathematics A: Pure Mathematics</v>
          </cell>
          <cell r="E465" t="str">
            <v>Mrs J L Casey</v>
          </cell>
        </row>
        <row r="466">
          <cell r="B466" t="str">
            <v>H240/01 Mathematics A: Pure Mathematics</v>
          </cell>
          <cell r="C466" t="str">
            <v>H240/01</v>
          </cell>
          <cell r="D466" t="str">
            <v>Mathematics A: Pure Mathematics</v>
          </cell>
          <cell r="E466" t="str">
            <v>Mrs M Thompson</v>
          </cell>
        </row>
        <row r="467">
          <cell r="B467" t="str">
            <v>H240/01 Mathematics A: Pure Mathematics</v>
          </cell>
          <cell r="C467" t="str">
            <v>H240/01</v>
          </cell>
          <cell r="D467" t="str">
            <v>Mathematics A: Pure Mathematics</v>
          </cell>
          <cell r="E467" t="str">
            <v>Mr P Smith</v>
          </cell>
        </row>
        <row r="468">
          <cell r="B468" t="str">
            <v>H240/01 Mathematics A: Pure Mathematics</v>
          </cell>
          <cell r="C468" t="str">
            <v>H240/01</v>
          </cell>
          <cell r="D468" t="str">
            <v>Mathematics A: Pure Mathematics</v>
          </cell>
          <cell r="E468" t="str">
            <v>Mrs E S Simpson</v>
          </cell>
        </row>
        <row r="469">
          <cell r="B469" t="str">
            <v>H240/01 Mathematics A: Pure Mathematics</v>
          </cell>
          <cell r="C469" t="str">
            <v>H240/01</v>
          </cell>
          <cell r="D469" t="str">
            <v>Mathematics A: Pure Mathematics</v>
          </cell>
          <cell r="E469" t="str">
            <v>Dr N S Basra</v>
          </cell>
        </row>
        <row r="470">
          <cell r="B470" t="str">
            <v>H240/01 Mathematics A: Pure Mathematics</v>
          </cell>
          <cell r="C470" t="str">
            <v>H240/01</v>
          </cell>
          <cell r="D470" t="str">
            <v>Mathematics A: Pure Mathematics</v>
          </cell>
          <cell r="E470" t="str">
            <v>Dr L Elliott</v>
          </cell>
        </row>
        <row r="471">
          <cell r="B471" t="str">
            <v>H240/01 Mathematics A: Pure Mathematics</v>
          </cell>
          <cell r="C471" t="str">
            <v>H240/01</v>
          </cell>
          <cell r="D471" t="str">
            <v>Mathematics A: Pure Mathematics</v>
          </cell>
          <cell r="E471" t="str">
            <v>Mrs K Amaradasa</v>
          </cell>
        </row>
        <row r="472">
          <cell r="B472" t="str">
            <v>H240/01 Mathematics A: Pure Mathematics</v>
          </cell>
          <cell r="C472" t="str">
            <v>H240/01</v>
          </cell>
          <cell r="D472" t="str">
            <v>Mathematics A: Pure Mathematics</v>
          </cell>
          <cell r="E472" t="str">
            <v>Mrs J A Pisharodi</v>
          </cell>
        </row>
        <row r="473">
          <cell r="B473" t="str">
            <v>H240/01 Mathematics A: Pure Mathematics</v>
          </cell>
          <cell r="C473" t="str">
            <v>H240/01</v>
          </cell>
          <cell r="D473" t="str">
            <v>Mathematics A: Pure Mathematics</v>
          </cell>
          <cell r="E473" t="str">
            <v>Mrs J Taylor</v>
          </cell>
        </row>
        <row r="474">
          <cell r="B474" t="str">
            <v>H240/01 Mathematics A: Pure Mathematics</v>
          </cell>
          <cell r="C474" t="str">
            <v>H240/01</v>
          </cell>
          <cell r="D474" t="str">
            <v>Mathematics A: Pure Mathematics</v>
          </cell>
          <cell r="E474" t="str">
            <v>Mrs P V Parris</v>
          </cell>
        </row>
        <row r="475">
          <cell r="B475" t="str">
            <v>H240/01 Mathematics A: Pure Mathematics</v>
          </cell>
          <cell r="C475" t="str">
            <v>H240/01</v>
          </cell>
          <cell r="D475" t="str">
            <v>Mathematics A: Pure Mathematics</v>
          </cell>
          <cell r="E475" t="str">
            <v>Mr J R Spry</v>
          </cell>
        </row>
        <row r="476">
          <cell r="B476" t="str">
            <v>H240/01 Mathematics A: Pure Mathematics</v>
          </cell>
          <cell r="C476" t="str">
            <v>H240/01</v>
          </cell>
          <cell r="D476" t="str">
            <v>Mathematics A: Pure Mathematics</v>
          </cell>
          <cell r="E476" t="str">
            <v>Mr T T Tswatswa</v>
          </cell>
        </row>
        <row r="477">
          <cell r="B477" t="str">
            <v>H240/01 Mathematics A: Pure Mathematics</v>
          </cell>
          <cell r="C477" t="str">
            <v>H240/01</v>
          </cell>
          <cell r="D477" t="str">
            <v>Mathematics A: Pure Mathematics</v>
          </cell>
          <cell r="E477" t="str">
            <v>Mr E I Davies</v>
          </cell>
        </row>
        <row r="478">
          <cell r="B478" t="str">
            <v>H240/01 Mathematics A: Pure Mathematics</v>
          </cell>
          <cell r="C478" t="str">
            <v>H240/01</v>
          </cell>
          <cell r="D478" t="str">
            <v>Mathematics A: Pure Mathematics</v>
          </cell>
          <cell r="E478" t="str">
            <v>Mrs H C Gavin</v>
          </cell>
        </row>
        <row r="479">
          <cell r="B479" t="str">
            <v>H240/01 Mathematics A: Pure Mathematics</v>
          </cell>
          <cell r="C479" t="str">
            <v>H240/01</v>
          </cell>
          <cell r="D479" t="str">
            <v>Mathematics A: Pure Mathematics</v>
          </cell>
          <cell r="E479" t="str">
            <v>Mr J Carl</v>
          </cell>
        </row>
        <row r="480">
          <cell r="B480" t="str">
            <v>H240/01 Mathematics A: Pure Mathematics</v>
          </cell>
          <cell r="C480" t="str">
            <v>H240/01</v>
          </cell>
          <cell r="D480" t="str">
            <v>Mathematics A: Pure Mathematics</v>
          </cell>
          <cell r="E480" t="str">
            <v>Mrs S Lin</v>
          </cell>
        </row>
        <row r="481">
          <cell r="B481" t="str">
            <v>H240/01 Mathematics A: Pure Mathematics</v>
          </cell>
          <cell r="C481" t="str">
            <v>H240/01</v>
          </cell>
          <cell r="D481" t="str">
            <v>Mathematics A: Pure Mathematics</v>
          </cell>
          <cell r="E481" t="str">
            <v>Mr C L Stoner</v>
          </cell>
        </row>
        <row r="482">
          <cell r="B482" t="str">
            <v>H240/01 Mathematics A: Pure Mathematics</v>
          </cell>
          <cell r="C482" t="str">
            <v>H240/01</v>
          </cell>
          <cell r="D482" t="str">
            <v>Mathematics A: Pure Mathematics</v>
          </cell>
          <cell r="E482" t="str">
            <v>Mr R Clare</v>
          </cell>
        </row>
        <row r="483">
          <cell r="B483" t="str">
            <v>H240/01 Mathematics A: Pure Mathematics</v>
          </cell>
          <cell r="C483" t="str">
            <v>H240/01</v>
          </cell>
          <cell r="D483" t="str">
            <v>Mathematics A: Pure Mathematics</v>
          </cell>
          <cell r="E483" t="str">
            <v>Mr K Chwala Wanambisi</v>
          </cell>
        </row>
        <row r="484">
          <cell r="B484" t="str">
            <v>H240/01 Mathematics A: Pure Mathematics</v>
          </cell>
          <cell r="C484" t="str">
            <v>H240/01</v>
          </cell>
          <cell r="D484" t="str">
            <v>Mathematics A: Pure Mathematics</v>
          </cell>
          <cell r="E484" t="str">
            <v>Mr P R Kemp</v>
          </cell>
        </row>
        <row r="485">
          <cell r="B485" t="str">
            <v>H240/01 Mathematics A: Pure Mathematics</v>
          </cell>
          <cell r="C485" t="str">
            <v>H240/01</v>
          </cell>
          <cell r="D485" t="str">
            <v>Mathematics A: Pure Mathematics</v>
          </cell>
          <cell r="E485" t="str">
            <v>Mrs L Mcneillie</v>
          </cell>
        </row>
        <row r="486">
          <cell r="B486" t="str">
            <v>H240/01 Mathematics A: Pure Mathematics</v>
          </cell>
          <cell r="C486" t="str">
            <v>H240/01</v>
          </cell>
          <cell r="D486" t="str">
            <v>Mathematics A: Pure Mathematics</v>
          </cell>
          <cell r="E486" t="str">
            <v>Miss C Ward</v>
          </cell>
        </row>
        <row r="487">
          <cell r="B487" t="str">
            <v>H240/01 Mathematics A: Pure Mathematics</v>
          </cell>
          <cell r="C487" t="str">
            <v>H240/01</v>
          </cell>
          <cell r="D487" t="str">
            <v>Mathematics A: Pure Mathematics</v>
          </cell>
          <cell r="E487" t="str">
            <v>Mr T E Akinbobola</v>
          </cell>
        </row>
        <row r="488">
          <cell r="B488" t="str">
            <v>H240/01 Mathematics A: Pure Mathematics</v>
          </cell>
          <cell r="C488" t="str">
            <v>H240/01</v>
          </cell>
          <cell r="D488" t="str">
            <v>Mathematics A: Pure Mathematics</v>
          </cell>
          <cell r="E488" t="str">
            <v>Mrs S M Lim</v>
          </cell>
        </row>
        <row r="489">
          <cell r="B489" t="str">
            <v>H240/01 Mathematics A: Pure Mathematics</v>
          </cell>
          <cell r="C489" t="str">
            <v>H240/01</v>
          </cell>
          <cell r="D489" t="str">
            <v>Mathematics A: Pure Mathematics</v>
          </cell>
          <cell r="E489" t="str">
            <v>Mrs E Hardern</v>
          </cell>
        </row>
        <row r="490">
          <cell r="B490" t="str">
            <v>H240/01 Mathematics A: Pure Mathematics</v>
          </cell>
          <cell r="C490" t="str">
            <v>H240/01</v>
          </cell>
          <cell r="D490" t="str">
            <v>Mathematics A: Pure Mathematics</v>
          </cell>
          <cell r="E490" t="str">
            <v>Miss D Eagles</v>
          </cell>
        </row>
        <row r="491">
          <cell r="B491" t="str">
            <v>H240/01 Mathematics A: Pure Mathematics</v>
          </cell>
          <cell r="C491" t="str">
            <v>H240/01</v>
          </cell>
          <cell r="D491" t="str">
            <v>Mathematics A: Pure Mathematics</v>
          </cell>
          <cell r="E491" t="str">
            <v>Mr C Pryde</v>
          </cell>
        </row>
        <row r="492">
          <cell r="B492" t="str">
            <v>H240/01 Mathematics A: Pure Mathematics</v>
          </cell>
          <cell r="C492" t="str">
            <v>H240/01</v>
          </cell>
          <cell r="D492" t="str">
            <v>Mathematics A: Pure Mathematics</v>
          </cell>
          <cell r="E492" t="str">
            <v>Mr P Howard</v>
          </cell>
        </row>
        <row r="493">
          <cell r="B493" t="str">
            <v>H240/01 Mathematics A: Pure Mathematics</v>
          </cell>
          <cell r="C493" t="str">
            <v>H240/01</v>
          </cell>
          <cell r="D493" t="str">
            <v>Mathematics A: Pure Mathematics</v>
          </cell>
          <cell r="E493" t="str">
            <v>Mrs C Seal</v>
          </cell>
        </row>
        <row r="494">
          <cell r="B494" t="str">
            <v>H240/01 Mathematics A: Pure Mathematics</v>
          </cell>
          <cell r="C494" t="str">
            <v>H240/01</v>
          </cell>
          <cell r="D494" t="str">
            <v>Mathematics A: Pure Mathematics</v>
          </cell>
          <cell r="E494" t="str">
            <v>Miss S Cole</v>
          </cell>
        </row>
        <row r="495">
          <cell r="B495" t="str">
            <v>H240/01 Mathematics A: Pure Mathematics</v>
          </cell>
          <cell r="C495" t="str">
            <v>H240/01</v>
          </cell>
          <cell r="D495" t="str">
            <v>Mathematics A: Pure Mathematics</v>
          </cell>
          <cell r="E495" t="str">
            <v>Mr K W Bennett</v>
          </cell>
        </row>
        <row r="496">
          <cell r="B496" t="str">
            <v>H240/01 Mathematics A: Pure Mathematics</v>
          </cell>
          <cell r="C496" t="str">
            <v>H240/01</v>
          </cell>
          <cell r="D496" t="str">
            <v>Mathematics A: Pure Mathematics</v>
          </cell>
          <cell r="E496" t="str">
            <v>Mr T Dando</v>
          </cell>
        </row>
        <row r="497">
          <cell r="B497" t="str">
            <v>H240/01 Mathematics A: Pure Mathematics</v>
          </cell>
          <cell r="C497" t="str">
            <v>H240/01</v>
          </cell>
          <cell r="D497" t="str">
            <v>Mathematics A: Pure Mathematics</v>
          </cell>
          <cell r="E497" t="str">
            <v>Ms V Cole</v>
          </cell>
        </row>
        <row r="498">
          <cell r="B498" t="str">
            <v>H240/01 Mathematics A: Pure Mathematics</v>
          </cell>
          <cell r="C498" t="str">
            <v>H240/01</v>
          </cell>
          <cell r="D498" t="str">
            <v>Mathematics A: Pure Mathematics</v>
          </cell>
          <cell r="E498" t="str">
            <v>Miss N M Dunphy</v>
          </cell>
        </row>
        <row r="499">
          <cell r="B499" t="str">
            <v>H240/02 Mathematics A: Pure Mathematics and Statistics</v>
          </cell>
          <cell r="C499" t="str">
            <v>H240/02</v>
          </cell>
          <cell r="D499" t="str">
            <v>Mathematics A: Pure Mathematics and Statistics</v>
          </cell>
          <cell r="E499" t="str">
            <v>Mr P D N Balaam</v>
          </cell>
        </row>
        <row r="500">
          <cell r="B500" t="str">
            <v>H240/02 Mathematics A: Pure Mathematics and Statistics</v>
          </cell>
          <cell r="C500" t="str">
            <v>H240/02</v>
          </cell>
          <cell r="D500" t="str">
            <v>Mathematics A: Pure Mathematics and Statistics</v>
          </cell>
          <cell r="E500" t="str">
            <v>Miss L Cacace</v>
          </cell>
        </row>
        <row r="501">
          <cell r="B501" t="str">
            <v>H240/02 Mathematics A: Pure Mathematics and Statistics</v>
          </cell>
          <cell r="C501" t="str">
            <v>H240/02</v>
          </cell>
          <cell r="D501" t="str">
            <v>Mathematics A: Pure Mathematics and Statistics</v>
          </cell>
          <cell r="E501" t="str">
            <v>Mr M Ithurralde</v>
          </cell>
        </row>
        <row r="502">
          <cell r="B502" t="str">
            <v>H240/02 Mathematics A: Pure Mathematics and Statistics</v>
          </cell>
          <cell r="C502" t="str">
            <v>H240/02</v>
          </cell>
          <cell r="D502" t="str">
            <v>Mathematics A: Pure Mathematics and Statistics</v>
          </cell>
          <cell r="E502" t="str">
            <v>Mr R Ghanavati</v>
          </cell>
        </row>
        <row r="503">
          <cell r="B503" t="str">
            <v>H240/02 Mathematics A: Pure Mathematics and Statistics</v>
          </cell>
          <cell r="C503" t="str">
            <v>H240/02</v>
          </cell>
          <cell r="D503" t="str">
            <v>Mathematics A: Pure Mathematics and Statistics</v>
          </cell>
          <cell r="E503" t="str">
            <v>Mr M D Thompson</v>
          </cell>
        </row>
        <row r="504">
          <cell r="B504" t="str">
            <v>H240/02 Mathematics A: Pure Mathematics and Statistics</v>
          </cell>
          <cell r="C504" t="str">
            <v>H240/02</v>
          </cell>
          <cell r="D504" t="str">
            <v>Mathematics A: Pure Mathematics and Statistics</v>
          </cell>
          <cell r="E504" t="str">
            <v>Mr S Gathern</v>
          </cell>
        </row>
        <row r="505">
          <cell r="B505" t="str">
            <v>H240/02 Mathematics A: Pure Mathematics and Statistics</v>
          </cell>
          <cell r="C505" t="str">
            <v>H240/02</v>
          </cell>
          <cell r="D505" t="str">
            <v>Mathematics A: Pure Mathematics and Statistics</v>
          </cell>
          <cell r="E505" t="str">
            <v>Mr A Watts</v>
          </cell>
        </row>
        <row r="506">
          <cell r="B506" t="str">
            <v>H240/02 Mathematics A: Pure Mathematics and Statistics</v>
          </cell>
          <cell r="C506" t="str">
            <v>H240/02</v>
          </cell>
          <cell r="D506" t="str">
            <v>Mathematics A: Pure Mathematics and Statistics</v>
          </cell>
          <cell r="E506" t="str">
            <v>Dr C R Borwick</v>
          </cell>
        </row>
        <row r="507">
          <cell r="B507" t="str">
            <v>H240/02 Mathematics A: Pure Mathematics and Statistics</v>
          </cell>
          <cell r="C507" t="str">
            <v>H240/02</v>
          </cell>
          <cell r="D507" t="str">
            <v>Mathematics A: Pure Mathematics and Statistics</v>
          </cell>
          <cell r="E507" t="str">
            <v>Mr A Haq</v>
          </cell>
        </row>
        <row r="508">
          <cell r="B508" t="str">
            <v>H240/02 Mathematics A: Pure Mathematics and Statistics</v>
          </cell>
          <cell r="C508" t="str">
            <v>H240/02</v>
          </cell>
          <cell r="D508" t="str">
            <v>Mathematics A: Pure Mathematics and Statistics</v>
          </cell>
          <cell r="E508" t="str">
            <v>Mrs M M Bromfield</v>
          </cell>
        </row>
        <row r="509">
          <cell r="B509" t="str">
            <v>H240/02 Mathematics A: Pure Mathematics and Statistics</v>
          </cell>
          <cell r="C509" t="str">
            <v>H240/02</v>
          </cell>
          <cell r="D509" t="str">
            <v>Mathematics A: Pure Mathematics and Statistics</v>
          </cell>
          <cell r="E509" t="str">
            <v>Mrs L K Budd</v>
          </cell>
        </row>
        <row r="510">
          <cell r="B510" t="str">
            <v>H240/02 Mathematics A: Pure Mathematics and Statistics</v>
          </cell>
          <cell r="C510" t="str">
            <v>H240/02</v>
          </cell>
          <cell r="D510" t="str">
            <v>Mathematics A: Pure Mathematics and Statistics</v>
          </cell>
          <cell r="E510" t="str">
            <v>Miss M A Cleare</v>
          </cell>
        </row>
        <row r="511">
          <cell r="B511" t="str">
            <v>H240/02 Mathematics A: Pure Mathematics and Statistics</v>
          </cell>
          <cell r="C511" t="str">
            <v>H240/02</v>
          </cell>
          <cell r="D511" t="str">
            <v>Mathematics A: Pure Mathematics and Statistics</v>
          </cell>
          <cell r="E511" t="str">
            <v>Mr A Cryer</v>
          </cell>
        </row>
        <row r="512">
          <cell r="B512" t="str">
            <v>H240/02 Mathematics A: Pure Mathematics and Statistics</v>
          </cell>
          <cell r="C512" t="str">
            <v>H240/02</v>
          </cell>
          <cell r="D512" t="str">
            <v>Mathematics A: Pure Mathematics and Statistics</v>
          </cell>
          <cell r="E512" t="str">
            <v>Miss C Cutting</v>
          </cell>
        </row>
        <row r="513">
          <cell r="B513" t="str">
            <v>H240/02 Mathematics A: Pure Mathematics and Statistics</v>
          </cell>
          <cell r="C513" t="str">
            <v>H240/02</v>
          </cell>
          <cell r="D513" t="str">
            <v>Mathematics A: Pure Mathematics and Statistics</v>
          </cell>
          <cell r="E513" t="str">
            <v>Mr P Gowthaman</v>
          </cell>
        </row>
        <row r="514">
          <cell r="B514" t="str">
            <v>H240/02 Mathematics A: Pure Mathematics and Statistics</v>
          </cell>
          <cell r="C514" t="str">
            <v>H240/02</v>
          </cell>
          <cell r="D514" t="str">
            <v>Mathematics A: Pure Mathematics and Statistics</v>
          </cell>
          <cell r="E514" t="str">
            <v>Mr S Inal</v>
          </cell>
        </row>
        <row r="515">
          <cell r="B515" t="str">
            <v>H240/02 Mathematics A: Pure Mathematics and Statistics</v>
          </cell>
          <cell r="C515" t="str">
            <v>H240/02</v>
          </cell>
          <cell r="D515" t="str">
            <v>Mathematics A: Pure Mathematics and Statistics</v>
          </cell>
          <cell r="E515" t="str">
            <v>Mr J Verran</v>
          </cell>
        </row>
        <row r="516">
          <cell r="B516" t="str">
            <v>H240/02 Mathematics A: Pure Mathematics and Statistics</v>
          </cell>
          <cell r="C516" t="str">
            <v>H240/02</v>
          </cell>
          <cell r="D516" t="str">
            <v>Mathematics A: Pure Mathematics and Statistics</v>
          </cell>
          <cell r="E516" t="str">
            <v>Mr C R Hockley</v>
          </cell>
        </row>
        <row r="517">
          <cell r="B517" t="str">
            <v>H240/02 Mathematics A: Pure Mathematics and Statistics</v>
          </cell>
          <cell r="C517" t="str">
            <v>H240/02</v>
          </cell>
          <cell r="D517" t="str">
            <v>Mathematics A: Pure Mathematics and Statistics</v>
          </cell>
          <cell r="E517" t="str">
            <v>Mrs K Mardon</v>
          </cell>
        </row>
        <row r="518">
          <cell r="B518" t="str">
            <v>H240/02 Mathematics A: Pure Mathematics and Statistics</v>
          </cell>
          <cell r="C518" t="str">
            <v>H240/02</v>
          </cell>
          <cell r="D518" t="str">
            <v>Mathematics A: Pure Mathematics and Statistics</v>
          </cell>
          <cell r="E518" t="str">
            <v>Mrs S J Heslop</v>
          </cell>
        </row>
        <row r="519">
          <cell r="B519" t="str">
            <v>H240/02 Mathematics A: Pure Mathematics and Statistics</v>
          </cell>
          <cell r="C519" t="str">
            <v>H240/02</v>
          </cell>
          <cell r="D519" t="str">
            <v>Mathematics A: Pure Mathematics and Statistics</v>
          </cell>
          <cell r="E519" t="str">
            <v>Mr A O Mosaku</v>
          </cell>
        </row>
        <row r="520">
          <cell r="B520" t="str">
            <v>H240/02 Mathematics A: Pure Mathematics and Statistics</v>
          </cell>
          <cell r="C520" t="str">
            <v>H240/02</v>
          </cell>
          <cell r="D520" t="str">
            <v>Mathematics A: Pure Mathematics and Statistics</v>
          </cell>
          <cell r="E520" t="str">
            <v>Mrs S Deller</v>
          </cell>
        </row>
        <row r="521">
          <cell r="B521" t="str">
            <v>H240/02 Mathematics A: Pure Mathematics and Statistics</v>
          </cell>
          <cell r="C521" t="str">
            <v>H240/02</v>
          </cell>
          <cell r="D521" t="str">
            <v>Mathematics A: Pure Mathematics and Statistics</v>
          </cell>
          <cell r="E521" t="str">
            <v>Miss T H Leicester</v>
          </cell>
        </row>
        <row r="522">
          <cell r="B522" t="str">
            <v>H240/02 Mathematics A: Pure Mathematics and Statistics</v>
          </cell>
          <cell r="C522" t="str">
            <v>H240/02</v>
          </cell>
          <cell r="D522" t="str">
            <v>Mathematics A: Pure Mathematics and Statistics</v>
          </cell>
          <cell r="E522" t="str">
            <v>Mr M Davies</v>
          </cell>
        </row>
        <row r="523">
          <cell r="B523" t="str">
            <v>H240/02 Mathematics A: Pure Mathematics and Statistics</v>
          </cell>
          <cell r="C523" t="str">
            <v>H240/02</v>
          </cell>
          <cell r="D523" t="str">
            <v>Mathematics A: Pure Mathematics and Statistics</v>
          </cell>
          <cell r="E523" t="str">
            <v>Mr R McCorkell</v>
          </cell>
        </row>
        <row r="524">
          <cell r="B524" t="str">
            <v>H240/02 Mathematics A: Pure Mathematics and Statistics</v>
          </cell>
          <cell r="C524" t="str">
            <v>H240/02</v>
          </cell>
          <cell r="D524" t="str">
            <v>Mathematics A: Pure Mathematics and Statistics</v>
          </cell>
          <cell r="E524" t="str">
            <v>Mr D Gibson</v>
          </cell>
        </row>
        <row r="525">
          <cell r="B525" t="str">
            <v>H240/02 Mathematics A: Pure Mathematics and Statistics</v>
          </cell>
          <cell r="C525" t="str">
            <v>H240/02</v>
          </cell>
          <cell r="D525" t="str">
            <v>Mathematics A: Pure Mathematics and Statistics</v>
          </cell>
          <cell r="E525" t="str">
            <v>Mr J R Card</v>
          </cell>
        </row>
        <row r="526">
          <cell r="B526" t="str">
            <v>H240/02 Mathematics A: Pure Mathematics and Statistics</v>
          </cell>
          <cell r="C526" t="str">
            <v>H240/02</v>
          </cell>
          <cell r="D526" t="str">
            <v>Mathematics A: Pure Mathematics and Statistics</v>
          </cell>
          <cell r="E526" t="str">
            <v>Mr S Olsson</v>
          </cell>
        </row>
        <row r="527">
          <cell r="B527" t="str">
            <v>H240/02 Mathematics A: Pure Mathematics and Statistics</v>
          </cell>
          <cell r="C527" t="str">
            <v>H240/02</v>
          </cell>
          <cell r="D527" t="str">
            <v>Mathematics A: Pure Mathematics and Statistics</v>
          </cell>
          <cell r="E527" t="str">
            <v>Dr Z Ahmad</v>
          </cell>
        </row>
        <row r="528">
          <cell r="B528" t="str">
            <v>H240/02 Mathematics A: Pure Mathematics and Statistics</v>
          </cell>
          <cell r="C528" t="str">
            <v>H240/02</v>
          </cell>
          <cell r="D528" t="str">
            <v>Mathematics A: Pure Mathematics and Statistics</v>
          </cell>
          <cell r="E528" t="str">
            <v>Dr R T Strong</v>
          </cell>
        </row>
        <row r="529">
          <cell r="B529" t="str">
            <v>H240/02 Mathematics A: Pure Mathematics and Statistics</v>
          </cell>
          <cell r="C529" t="str">
            <v>H240/02</v>
          </cell>
          <cell r="D529" t="str">
            <v>Mathematics A: Pure Mathematics and Statistics</v>
          </cell>
          <cell r="E529" t="str">
            <v>Mr K W Bennett</v>
          </cell>
        </row>
        <row r="530">
          <cell r="B530" t="str">
            <v>H240/02 Mathematics A: Pure Mathematics and Statistics</v>
          </cell>
          <cell r="C530" t="str">
            <v>H240/02</v>
          </cell>
          <cell r="D530" t="str">
            <v>Mathematics A: Pure Mathematics and Statistics</v>
          </cell>
          <cell r="E530" t="str">
            <v>Miss S R Holder</v>
          </cell>
        </row>
        <row r="531">
          <cell r="B531" t="str">
            <v>H240/02 Mathematics A: Pure Mathematics and Statistics</v>
          </cell>
          <cell r="C531" t="str">
            <v>H240/02</v>
          </cell>
          <cell r="D531" t="str">
            <v>Mathematics A: Pure Mathematics and Statistics</v>
          </cell>
          <cell r="E531" t="str">
            <v>Dr A Kulacka</v>
          </cell>
        </row>
        <row r="532">
          <cell r="B532" t="str">
            <v>H240/02 Mathematics A: Pure Mathematics and Statistics</v>
          </cell>
          <cell r="C532" t="str">
            <v>H240/02</v>
          </cell>
          <cell r="D532" t="str">
            <v>Mathematics A: Pure Mathematics and Statistics</v>
          </cell>
          <cell r="E532" t="str">
            <v>Mr G Davies</v>
          </cell>
        </row>
        <row r="533">
          <cell r="B533" t="str">
            <v>H240/02 Mathematics A: Pure Mathematics and Statistics</v>
          </cell>
          <cell r="C533" t="str">
            <v>H240/02</v>
          </cell>
          <cell r="D533" t="str">
            <v>Mathematics A: Pure Mathematics and Statistics</v>
          </cell>
          <cell r="E533" t="str">
            <v>Mr D Robinson</v>
          </cell>
        </row>
        <row r="534">
          <cell r="B534" t="str">
            <v>H240/02 Mathematics A: Pure Mathematics and Statistics</v>
          </cell>
          <cell r="C534" t="str">
            <v>H240/02</v>
          </cell>
          <cell r="D534" t="str">
            <v>Mathematics A: Pure Mathematics and Statistics</v>
          </cell>
          <cell r="E534" t="str">
            <v>Mrs K Brady</v>
          </cell>
        </row>
        <row r="535">
          <cell r="B535" t="str">
            <v>H240/03 Mathematics A: Pure Mathematics and Mechanics</v>
          </cell>
          <cell r="C535" t="str">
            <v>H240/03</v>
          </cell>
          <cell r="D535" t="str">
            <v>Mathematics A: Pure Mathematics and Mechanics</v>
          </cell>
          <cell r="E535" t="str">
            <v>Dr J Matthews</v>
          </cell>
        </row>
        <row r="536">
          <cell r="B536" t="str">
            <v>H240/03 Mathematics A: Pure Mathematics and Mechanics</v>
          </cell>
          <cell r="C536" t="str">
            <v>H240/03</v>
          </cell>
          <cell r="D536" t="str">
            <v>Mathematics A: Pure Mathematics and Mechanics</v>
          </cell>
          <cell r="E536" t="str">
            <v>Mr J Nevill</v>
          </cell>
        </row>
        <row r="537">
          <cell r="B537" t="str">
            <v>H240/03 Mathematics A: Pure Mathematics and Mechanics</v>
          </cell>
          <cell r="C537" t="str">
            <v>H240/03</v>
          </cell>
          <cell r="D537" t="str">
            <v>Mathematics A: Pure Mathematics and Mechanics</v>
          </cell>
          <cell r="E537" t="str">
            <v>Mrs M Clarke</v>
          </cell>
        </row>
        <row r="538">
          <cell r="B538" t="str">
            <v>H240/03 Mathematics A: Pure Mathematics and Mechanics</v>
          </cell>
          <cell r="C538" t="str">
            <v>H240/03</v>
          </cell>
          <cell r="D538" t="str">
            <v>Mathematics A: Pure Mathematics and Mechanics</v>
          </cell>
          <cell r="E538" t="str">
            <v>Mr J P Hall</v>
          </cell>
        </row>
        <row r="539">
          <cell r="B539" t="str">
            <v>H240/03 Mathematics A: Pure Mathematics and Mechanics</v>
          </cell>
          <cell r="C539" t="str">
            <v>H240/03</v>
          </cell>
          <cell r="D539" t="str">
            <v>Mathematics A: Pure Mathematics and Mechanics</v>
          </cell>
          <cell r="E539" t="str">
            <v>Dr R Godwin</v>
          </cell>
        </row>
        <row r="540">
          <cell r="B540" t="str">
            <v>H240/03 Mathematics A: Pure Mathematics and Mechanics</v>
          </cell>
          <cell r="C540" t="str">
            <v>H240/03</v>
          </cell>
          <cell r="D540" t="str">
            <v>Mathematics A: Pure Mathematics and Mechanics</v>
          </cell>
          <cell r="E540" t="str">
            <v>Miss C Cutting</v>
          </cell>
        </row>
        <row r="541">
          <cell r="B541" t="str">
            <v>H240/03 Mathematics A: Pure Mathematics and Mechanics</v>
          </cell>
          <cell r="C541" t="str">
            <v>H240/03</v>
          </cell>
          <cell r="D541" t="str">
            <v>Mathematics A: Pure Mathematics and Mechanics</v>
          </cell>
          <cell r="E541" t="str">
            <v>Mr P Grist</v>
          </cell>
        </row>
        <row r="542">
          <cell r="B542" t="str">
            <v>H240/03 Mathematics A: Pure Mathematics and Mechanics</v>
          </cell>
          <cell r="C542" t="str">
            <v>H240/03</v>
          </cell>
          <cell r="D542" t="str">
            <v>Mathematics A: Pure Mathematics and Mechanics</v>
          </cell>
          <cell r="E542" t="str">
            <v>Mr C J Dixon</v>
          </cell>
        </row>
        <row r="543">
          <cell r="B543" t="str">
            <v>H240/03 Mathematics A: Pure Mathematics and Mechanics</v>
          </cell>
          <cell r="C543" t="str">
            <v>H240/03</v>
          </cell>
          <cell r="D543" t="str">
            <v>Mathematics A: Pure Mathematics and Mechanics</v>
          </cell>
          <cell r="E543" t="str">
            <v>Miss G quick</v>
          </cell>
        </row>
        <row r="544">
          <cell r="B544" t="str">
            <v>H240/03 Mathematics A: Pure Mathematics and Mechanics</v>
          </cell>
          <cell r="C544" t="str">
            <v>H240/03</v>
          </cell>
          <cell r="D544" t="str">
            <v>Mathematics A: Pure Mathematics and Mechanics</v>
          </cell>
          <cell r="E544" t="str">
            <v>Dr L Clark</v>
          </cell>
        </row>
        <row r="545">
          <cell r="B545" t="str">
            <v>H240/03 Mathematics A: Pure Mathematics and Mechanics</v>
          </cell>
          <cell r="C545" t="str">
            <v>H240/03</v>
          </cell>
          <cell r="D545" t="str">
            <v>Mathematics A: Pure Mathematics and Mechanics</v>
          </cell>
          <cell r="E545" t="str">
            <v>Mrs C Greig</v>
          </cell>
        </row>
        <row r="546">
          <cell r="B546" t="str">
            <v>H240/03 Mathematics A: Pure Mathematics and Mechanics</v>
          </cell>
          <cell r="C546" t="str">
            <v>H240/03</v>
          </cell>
          <cell r="D546" t="str">
            <v>Mathematics A: Pure Mathematics and Mechanics</v>
          </cell>
          <cell r="E546" t="str">
            <v>Mr W XIN XIN</v>
          </cell>
        </row>
        <row r="547">
          <cell r="B547" t="str">
            <v>H240/03 Mathematics A: Pure Mathematics and Mechanics</v>
          </cell>
          <cell r="C547" t="str">
            <v>H240/03</v>
          </cell>
          <cell r="D547" t="str">
            <v>Mathematics A: Pure Mathematics and Mechanics</v>
          </cell>
          <cell r="E547" t="str">
            <v>Mr J Miller</v>
          </cell>
        </row>
        <row r="548">
          <cell r="B548" t="str">
            <v>H240/03 Mathematics A: Pure Mathematics and Mechanics</v>
          </cell>
          <cell r="C548" t="str">
            <v>H240/03</v>
          </cell>
          <cell r="D548" t="str">
            <v>Mathematics A: Pure Mathematics and Mechanics</v>
          </cell>
          <cell r="E548" t="str">
            <v>Mr C Fotakidis</v>
          </cell>
        </row>
        <row r="549">
          <cell r="B549" t="str">
            <v>H240/03 Mathematics A: Pure Mathematics and Mechanics</v>
          </cell>
          <cell r="C549" t="str">
            <v>H240/03</v>
          </cell>
          <cell r="D549" t="str">
            <v>Mathematics A: Pure Mathematics and Mechanics</v>
          </cell>
          <cell r="E549" t="str">
            <v>Mrs L Heaven</v>
          </cell>
        </row>
        <row r="550">
          <cell r="B550" t="str">
            <v>H240/03 Mathematics A: Pure Mathematics and Mechanics</v>
          </cell>
          <cell r="C550" t="str">
            <v>H240/03</v>
          </cell>
          <cell r="D550" t="str">
            <v>Mathematics A: Pure Mathematics and Mechanics</v>
          </cell>
          <cell r="E550" t="str">
            <v>Miss G irwin</v>
          </cell>
        </row>
        <row r="551">
          <cell r="B551" t="str">
            <v>H240/03 Mathematics A: Pure Mathematics and Mechanics</v>
          </cell>
          <cell r="C551" t="str">
            <v>H240/03</v>
          </cell>
          <cell r="D551" t="str">
            <v>Mathematics A: Pure Mathematics and Mechanics</v>
          </cell>
          <cell r="E551" t="str">
            <v>Dr N Sanitt</v>
          </cell>
        </row>
        <row r="552">
          <cell r="B552" t="str">
            <v>H240/03 Mathematics A: Pure Mathematics and Mechanics</v>
          </cell>
          <cell r="C552" t="str">
            <v>H240/03</v>
          </cell>
          <cell r="D552" t="str">
            <v>Mathematics A: Pure Mathematics and Mechanics</v>
          </cell>
          <cell r="E552" t="str">
            <v>Mr DM Mensah</v>
          </cell>
        </row>
        <row r="553">
          <cell r="B553" t="str">
            <v>H240/03 Mathematics A: Pure Mathematics and Mechanics</v>
          </cell>
          <cell r="C553" t="str">
            <v>H240/03</v>
          </cell>
          <cell r="D553" t="str">
            <v>Mathematics A: Pure Mathematics and Mechanics</v>
          </cell>
          <cell r="E553" t="str">
            <v>Mrs C Smith</v>
          </cell>
        </row>
        <row r="554">
          <cell r="B554" t="str">
            <v>H240/03 Mathematics A: Pure Mathematics and Mechanics</v>
          </cell>
          <cell r="C554" t="str">
            <v>H240/03</v>
          </cell>
          <cell r="D554" t="str">
            <v>Mathematics A: Pure Mathematics and Mechanics</v>
          </cell>
          <cell r="E554" t="str">
            <v>Mr M Collins</v>
          </cell>
        </row>
        <row r="555">
          <cell r="B555" t="str">
            <v>H240/03 Mathematics A: Pure Mathematics and Mechanics</v>
          </cell>
          <cell r="C555" t="str">
            <v>H240/03</v>
          </cell>
          <cell r="D555" t="str">
            <v>Mathematics A: Pure Mathematics and Mechanics</v>
          </cell>
          <cell r="E555" t="str">
            <v>Mr P Crossley</v>
          </cell>
        </row>
        <row r="556">
          <cell r="B556" t="str">
            <v>H240/03 Mathematics A: Pure Mathematics and Mechanics</v>
          </cell>
          <cell r="C556" t="str">
            <v>H240/03</v>
          </cell>
          <cell r="D556" t="str">
            <v>Mathematics A: Pure Mathematics and Mechanics</v>
          </cell>
          <cell r="E556" t="str">
            <v>Mr D HEATH</v>
          </cell>
        </row>
        <row r="557">
          <cell r="B557" t="str">
            <v>H240/03 Mathematics A: Pure Mathematics and Mechanics</v>
          </cell>
          <cell r="C557" t="str">
            <v>H240/03</v>
          </cell>
          <cell r="D557" t="str">
            <v>Mathematics A: Pure Mathematics and Mechanics</v>
          </cell>
          <cell r="E557" t="str">
            <v>Mr L Adekunle</v>
          </cell>
        </row>
        <row r="558">
          <cell r="B558" t="str">
            <v>H240/03 Mathematics A: Pure Mathematics and Mechanics</v>
          </cell>
          <cell r="C558" t="str">
            <v>H240/03</v>
          </cell>
          <cell r="D558" t="str">
            <v>Mathematics A: Pure Mathematics and Mechanics</v>
          </cell>
          <cell r="E558" t="str">
            <v>Mr D O Cossins</v>
          </cell>
        </row>
        <row r="559">
          <cell r="B559" t="str">
            <v>H240/03 Mathematics A: Pure Mathematics and Mechanics</v>
          </cell>
          <cell r="C559" t="str">
            <v>H240/03</v>
          </cell>
          <cell r="D559" t="str">
            <v>Mathematics A: Pure Mathematics and Mechanics</v>
          </cell>
          <cell r="E559" t="str">
            <v>Mrs P Kaur</v>
          </cell>
        </row>
        <row r="560">
          <cell r="B560" t="str">
            <v>H240/03 Mathematics A: Pure Mathematics and Mechanics</v>
          </cell>
          <cell r="C560" t="str">
            <v>H240/03</v>
          </cell>
          <cell r="D560" t="str">
            <v>Mathematics A: Pure Mathematics and Mechanics</v>
          </cell>
          <cell r="E560" t="str">
            <v>Mrs J L Forward</v>
          </cell>
        </row>
        <row r="561">
          <cell r="B561" t="str">
            <v>H240/03 Mathematics A: Pure Mathematics and Mechanics</v>
          </cell>
          <cell r="C561" t="str">
            <v>H240/03</v>
          </cell>
          <cell r="D561" t="str">
            <v>Mathematics A: Pure Mathematics and Mechanics</v>
          </cell>
          <cell r="E561" t="str">
            <v>Mr N R Hayward</v>
          </cell>
        </row>
        <row r="562">
          <cell r="B562" t="str">
            <v>H240/03 Mathematics A: Pure Mathematics and Mechanics</v>
          </cell>
          <cell r="C562" t="str">
            <v>H240/03</v>
          </cell>
          <cell r="D562" t="str">
            <v>Mathematics A: Pure Mathematics and Mechanics</v>
          </cell>
          <cell r="E562" t="str">
            <v>Mr F Goodburn</v>
          </cell>
        </row>
        <row r="563">
          <cell r="B563" t="str">
            <v>H240/03 Mathematics A: Pure Mathematics and Mechanics</v>
          </cell>
          <cell r="C563" t="str">
            <v>H240/03</v>
          </cell>
          <cell r="D563" t="str">
            <v>Mathematics A: Pure Mathematics and Mechanics</v>
          </cell>
          <cell r="E563" t="str">
            <v>Mr M G Gant</v>
          </cell>
        </row>
        <row r="564">
          <cell r="B564" t="str">
            <v>H240/03 Mathematics A: Pure Mathematics and Mechanics</v>
          </cell>
          <cell r="C564" t="str">
            <v>H240/03</v>
          </cell>
          <cell r="D564" t="str">
            <v>Mathematics A: Pure Mathematics and Mechanics</v>
          </cell>
          <cell r="E564" t="str">
            <v>Mr W S AKPABI</v>
          </cell>
        </row>
        <row r="565">
          <cell r="B565" t="str">
            <v>H240/03 Mathematics A: Pure Mathematics and Mechanics</v>
          </cell>
          <cell r="C565" t="str">
            <v>H240/03</v>
          </cell>
          <cell r="D565" t="str">
            <v>Mathematics A: Pure Mathematics and Mechanics</v>
          </cell>
          <cell r="E565" t="str">
            <v>Mr T O Monte</v>
          </cell>
        </row>
        <row r="566">
          <cell r="B566" t="str">
            <v>H240/03 Mathematics A: Pure Mathematics and Mechanics</v>
          </cell>
          <cell r="C566" t="str">
            <v>H240/03</v>
          </cell>
          <cell r="D566" t="str">
            <v>Mathematics A: Pure Mathematics and Mechanics</v>
          </cell>
          <cell r="E566" t="str">
            <v>Ms S A Hirst</v>
          </cell>
        </row>
        <row r="567">
          <cell r="B567" t="str">
            <v>H240/03 Mathematics A: Pure Mathematics and Mechanics</v>
          </cell>
          <cell r="C567" t="str">
            <v>H240/03</v>
          </cell>
          <cell r="D567" t="str">
            <v>Mathematics A: Pure Mathematics and Mechanics</v>
          </cell>
          <cell r="E567" t="str">
            <v>Mr S M Simiyu</v>
          </cell>
        </row>
        <row r="568">
          <cell r="B568" t="str">
            <v>H240/03 Mathematics A: Pure Mathematics and Mechanics</v>
          </cell>
          <cell r="C568" t="str">
            <v>H240/03</v>
          </cell>
          <cell r="D568" t="str">
            <v>Mathematics A: Pure Mathematics and Mechanics</v>
          </cell>
          <cell r="E568" t="str">
            <v>Mr W D Thomas</v>
          </cell>
        </row>
        <row r="569">
          <cell r="B569" t="str">
            <v>H240/03 Mathematics A: Pure Mathematics and Mechanics</v>
          </cell>
          <cell r="C569" t="str">
            <v>H240/03</v>
          </cell>
          <cell r="D569" t="str">
            <v>Mathematics A: Pure Mathematics and Mechanics</v>
          </cell>
          <cell r="E569" t="str">
            <v>Miss E Dorsett</v>
          </cell>
        </row>
        <row r="570">
          <cell r="B570" t="str">
            <v>H240/03 Mathematics A: Pure Mathematics and Mechanics</v>
          </cell>
          <cell r="C570" t="str">
            <v>H240/03</v>
          </cell>
          <cell r="D570" t="str">
            <v>Mathematics A: Pure Mathematics and Mechanics</v>
          </cell>
          <cell r="E570" t="str">
            <v>Mr A E Opolot</v>
          </cell>
        </row>
        <row r="571">
          <cell r="B571" t="str">
            <v>H240/03 Mathematics A: Pure Mathematics and Mechanics</v>
          </cell>
          <cell r="C571" t="str">
            <v>H240/03</v>
          </cell>
          <cell r="D571" t="str">
            <v>Mathematics A: Pure Mathematics and Mechanics</v>
          </cell>
          <cell r="E571" t="str">
            <v>Mr P Merrick</v>
          </cell>
        </row>
        <row r="572">
          <cell r="B572" t="str">
            <v>H240/03 Mathematics A: Pure Mathematics and Mechanics</v>
          </cell>
          <cell r="C572" t="str">
            <v>H240/03</v>
          </cell>
          <cell r="D572" t="str">
            <v>Mathematics A: Pure Mathematics and Mechanics</v>
          </cell>
          <cell r="E572" t="str">
            <v>Mrs N Polnarev</v>
          </cell>
        </row>
        <row r="573">
          <cell r="B573" t="str">
            <v>H240/03 Mathematics A: Pure Mathematics and Mechanics</v>
          </cell>
          <cell r="C573" t="str">
            <v>H240/03</v>
          </cell>
          <cell r="D573" t="str">
            <v>Mathematics A: Pure Mathematics and Mechanics</v>
          </cell>
          <cell r="E573" t="str">
            <v>Mr A G Parker</v>
          </cell>
        </row>
        <row r="574">
          <cell r="B574" t="str">
            <v>H240/03 Mathematics A: Pure Mathematics and Mechanics</v>
          </cell>
          <cell r="C574" t="str">
            <v>H240/03</v>
          </cell>
          <cell r="D574" t="str">
            <v>Mathematics A: Pure Mathematics and Mechanics</v>
          </cell>
          <cell r="E574" t="str">
            <v>Mr A Ward</v>
          </cell>
        </row>
        <row r="575">
          <cell r="B575" t="str">
            <v>H240/03 Mathematics A: Pure Mathematics and Mechanics</v>
          </cell>
          <cell r="C575" t="str">
            <v>H240/03</v>
          </cell>
          <cell r="D575" t="str">
            <v>Mathematics A: Pure Mathematics and Mechanics</v>
          </cell>
          <cell r="E575" t="str">
            <v>Ms G Lien</v>
          </cell>
        </row>
        <row r="576">
          <cell r="B576" t="str">
            <v>H240/03 Mathematics A: Pure Mathematics and Mechanics</v>
          </cell>
          <cell r="C576" t="str">
            <v>H240/03</v>
          </cell>
          <cell r="D576" t="str">
            <v>Mathematics A: Pure Mathematics and Mechanics</v>
          </cell>
          <cell r="E576" t="str">
            <v>Mrs P Ratisai</v>
          </cell>
        </row>
        <row r="577">
          <cell r="B577" t="str">
            <v>H240/03 Mathematics A: Pure Mathematics and Mechanics</v>
          </cell>
          <cell r="C577" t="str">
            <v>H240/03</v>
          </cell>
          <cell r="D577" t="str">
            <v>Mathematics A: Pure Mathematics and Mechanics</v>
          </cell>
          <cell r="E577" t="str">
            <v>Mrs N Gumbo</v>
          </cell>
        </row>
        <row r="578">
          <cell r="B578" t="str">
            <v>H240/03 Mathematics A: Pure Mathematics and Mechanics</v>
          </cell>
          <cell r="C578" t="str">
            <v>H240/03</v>
          </cell>
          <cell r="D578" t="str">
            <v>Mathematics A: Pure Mathematics and Mechanics</v>
          </cell>
          <cell r="E578" t="str">
            <v>Mrs C Dalzell</v>
          </cell>
        </row>
        <row r="579">
          <cell r="B579" t="str">
            <v>H240/03 Mathematics A: Pure Mathematics and Mechanics</v>
          </cell>
          <cell r="C579" t="str">
            <v>H240/03</v>
          </cell>
          <cell r="D579" t="str">
            <v>Mathematics A: Pure Mathematics and Mechanics</v>
          </cell>
          <cell r="E579" t="str">
            <v>Mrs D Jones</v>
          </cell>
        </row>
        <row r="580">
          <cell r="B580" t="str">
            <v>H240/03 Mathematics A: Pure Mathematics and Mechanics</v>
          </cell>
          <cell r="C580" t="str">
            <v>H240/03</v>
          </cell>
          <cell r="D580" t="str">
            <v>Mathematics A: Pure Mathematics and Mechanics</v>
          </cell>
          <cell r="E580" t="str">
            <v>Ms J Stockton</v>
          </cell>
        </row>
        <row r="581">
          <cell r="B581" t="str">
            <v>H240/03 Mathematics A: Pure Mathematics and Mechanics</v>
          </cell>
          <cell r="C581" t="str">
            <v>H240/03</v>
          </cell>
          <cell r="D581" t="str">
            <v>Mathematics A: Pure Mathematics and Mechanics</v>
          </cell>
          <cell r="E581" t="str">
            <v>Mrs C H Papper</v>
          </cell>
        </row>
        <row r="582">
          <cell r="B582" t="str">
            <v>H240/03 Mathematics A: Pure Mathematics and Mechanics</v>
          </cell>
          <cell r="C582" t="str">
            <v>H240/03</v>
          </cell>
          <cell r="D582" t="str">
            <v>Mathematics A: Pure Mathematics and Mechanics</v>
          </cell>
          <cell r="E582" t="str">
            <v>Ms A Wanjiku</v>
          </cell>
        </row>
        <row r="583">
          <cell r="B583" t="str">
            <v>H404/01 D &amp; T: Principles of Design Engineering</v>
          </cell>
          <cell r="C583" t="str">
            <v>H404/01</v>
          </cell>
          <cell r="D583" t="str">
            <v>D &amp; T: Principles of Design Engineering</v>
          </cell>
          <cell r="E583" t="str">
            <v>Mr P M Warne</v>
          </cell>
        </row>
        <row r="584">
          <cell r="B584" t="str">
            <v>H404/01 D &amp; T: Principles of Design Engineering</v>
          </cell>
          <cell r="C584" t="str">
            <v>H404/01</v>
          </cell>
          <cell r="D584" t="str">
            <v>D &amp; T: Principles of Design Engineering</v>
          </cell>
          <cell r="E584" t="str">
            <v>Mr T Corker</v>
          </cell>
        </row>
        <row r="585">
          <cell r="B585" t="str">
            <v>H404/01 D &amp; T: Principles of Design Engineering</v>
          </cell>
          <cell r="C585" t="str">
            <v>H404/01</v>
          </cell>
          <cell r="D585" t="str">
            <v>D &amp; T: Principles of Design Engineering</v>
          </cell>
          <cell r="E585" t="str">
            <v>Mrs E C Allton</v>
          </cell>
        </row>
        <row r="586">
          <cell r="B586" t="str">
            <v>H404/01 D &amp; T: Principles of Design Engineering</v>
          </cell>
          <cell r="C586" t="str">
            <v>H404/01</v>
          </cell>
          <cell r="D586" t="str">
            <v>D &amp; T: Principles of Design Engineering</v>
          </cell>
          <cell r="E586" t="str">
            <v>Mr T Knight</v>
          </cell>
        </row>
        <row r="587">
          <cell r="B587" t="str">
            <v>H404/02 D &amp; T: Problem Solving in Design Engineering</v>
          </cell>
          <cell r="C587" t="str">
            <v>H404/02</v>
          </cell>
          <cell r="D587" t="str">
            <v>D &amp; T: Problem Solving in Design Engineering</v>
          </cell>
          <cell r="E587" t="str">
            <v>Mr R Burgess</v>
          </cell>
        </row>
        <row r="588">
          <cell r="B588" t="str">
            <v>H404/02 D &amp; T: Problem Solving in Design Engineering</v>
          </cell>
          <cell r="C588" t="str">
            <v>H404/02</v>
          </cell>
          <cell r="D588" t="str">
            <v>D &amp; T: Problem Solving in Design Engineering</v>
          </cell>
          <cell r="E588" t="str">
            <v>Mrs E C Allton</v>
          </cell>
        </row>
        <row r="589">
          <cell r="B589" t="str">
            <v>H404/02 D &amp; T: Problem Solving in Design Engineering</v>
          </cell>
          <cell r="C589" t="str">
            <v>H404/02</v>
          </cell>
          <cell r="D589" t="str">
            <v>D &amp; T: Problem Solving in Design Engineering</v>
          </cell>
          <cell r="E589" t="str">
            <v>Mr D E John</v>
          </cell>
        </row>
        <row r="590">
          <cell r="B590" t="str">
            <v>H404/02 D &amp; T: Problem Solving in Design Engineering</v>
          </cell>
          <cell r="C590" t="str">
            <v>H404/02</v>
          </cell>
          <cell r="D590" t="str">
            <v>D &amp; T: Problem Solving in Design Engineering</v>
          </cell>
          <cell r="E590" t="str">
            <v>Miss L Spicer</v>
          </cell>
        </row>
        <row r="591">
          <cell r="B591" t="str">
            <v>H404/H405/H406/03/04 D&amp;T: Engineering/Fash&amp;Tex/Product- Iterative Design Project</v>
          </cell>
          <cell r="C591" t="str">
            <v>H404/H405/H406/03/04</v>
          </cell>
          <cell r="D591" t="str">
            <v>D&amp;T: Engineering/Fash&amp;Tex/Product- Iterative Design Project</v>
          </cell>
          <cell r="E591" t="str">
            <v>Mr J P White</v>
          </cell>
        </row>
        <row r="592">
          <cell r="B592" t="str">
            <v>H404/H405/H406/03/04 D&amp;T: Engineering/Fash&amp;Tex/Product- Iterative Design Project</v>
          </cell>
          <cell r="C592" t="str">
            <v>H404/H405/H406/03/04</v>
          </cell>
          <cell r="D592" t="str">
            <v>D&amp;T: Engineering/Fash&amp;Tex/Product- Iterative Design Project</v>
          </cell>
          <cell r="E592" t="str">
            <v>Mr S Arnold</v>
          </cell>
        </row>
        <row r="593">
          <cell r="B593" t="str">
            <v>H404/H405/H406/03/04 D&amp;T: Engineering/Fash&amp;Tex/Product- Iterative Design Project</v>
          </cell>
          <cell r="C593" t="str">
            <v>H404/H405/H406/03/04</v>
          </cell>
          <cell r="D593" t="str">
            <v>D&amp;T: Engineering/Fash&amp;Tex/Product- Iterative Design Project</v>
          </cell>
          <cell r="E593" t="str">
            <v>OCR D Cambridge Assessment</v>
          </cell>
        </row>
        <row r="594">
          <cell r="B594" t="str">
            <v>H404/H405/H406/03/04 D&amp;T: Engineering/Fash&amp;Tex/Product- Iterative Design Project</v>
          </cell>
          <cell r="C594" t="str">
            <v>H404/H405/H406/03/04</v>
          </cell>
          <cell r="D594" t="str">
            <v>D&amp;T: Engineering/Fash&amp;Tex/Product- Iterative Design Project</v>
          </cell>
          <cell r="E594" t="str">
            <v>Mrs J Kempston</v>
          </cell>
        </row>
        <row r="595">
          <cell r="B595" t="str">
            <v>H404/H405/H406/03/04 D&amp;T: Engineering/Fash&amp;Tex/Product- Iterative Design Project</v>
          </cell>
          <cell r="C595" t="str">
            <v>H404/H405/H406/03/04</v>
          </cell>
          <cell r="D595" t="str">
            <v>D&amp;T: Engineering/Fash&amp;Tex/Product- Iterative Design Project</v>
          </cell>
          <cell r="E595" t="str">
            <v>Mr J S Holdaway</v>
          </cell>
        </row>
        <row r="596">
          <cell r="B596" t="str">
            <v>H404/H405/H406/03/04 D&amp;T: Engineering/Fash&amp;Tex/Product- Iterative Design Project</v>
          </cell>
          <cell r="C596" t="str">
            <v>H404/H405/H406/03/04</v>
          </cell>
          <cell r="D596" t="str">
            <v>D&amp;T: Engineering/Fash&amp;Tex/Product- Iterative Design Project</v>
          </cell>
          <cell r="E596" t="str">
            <v>Mr D Thompson</v>
          </cell>
        </row>
        <row r="597">
          <cell r="B597" t="str">
            <v>H404/H405/H406/03/04 D&amp;T: Engineering/Fash&amp;Tex/Product- Iterative Design Project</v>
          </cell>
          <cell r="C597" t="str">
            <v>H404/H405/H406/03/04</v>
          </cell>
          <cell r="D597" t="str">
            <v>D&amp;T: Engineering/Fash&amp;Tex/Product- Iterative Design Project</v>
          </cell>
          <cell r="E597" t="str">
            <v>Mr P M Warne</v>
          </cell>
        </row>
        <row r="598">
          <cell r="B598" t="str">
            <v>H404/H405/H406/03/04 D&amp;T: Engineering/Fash&amp;Tex/Product- Iterative Design Project</v>
          </cell>
          <cell r="C598" t="str">
            <v>H404/H405/H406/03/04</v>
          </cell>
          <cell r="D598" t="str">
            <v>D&amp;T: Engineering/Fash&amp;Tex/Product- Iterative Design Project</v>
          </cell>
          <cell r="E598" t="str">
            <v>Mr S Harvey</v>
          </cell>
        </row>
        <row r="599">
          <cell r="B599" t="str">
            <v>H404/H405/H406/03/04 D&amp;T: Engineering/Fash&amp;Tex/Product- Iterative Design Project</v>
          </cell>
          <cell r="C599" t="str">
            <v>H404/H405/H406/03/04</v>
          </cell>
          <cell r="D599" t="str">
            <v>D&amp;T: Engineering/Fash&amp;Tex/Product- Iterative Design Project</v>
          </cell>
          <cell r="E599" t="str">
            <v>Mrs S Wilding</v>
          </cell>
        </row>
        <row r="600">
          <cell r="B600" t="str">
            <v>H404/H405/H406/03/04 D&amp;T: Engineering/Fash&amp;Tex/Product- Iterative Design Project</v>
          </cell>
          <cell r="C600" t="str">
            <v>H404/H405/H406/03/04</v>
          </cell>
          <cell r="D600" t="str">
            <v>D&amp;T: Engineering/Fash&amp;Tex/Product- Iterative Design Project</v>
          </cell>
          <cell r="E600" t="str">
            <v>Mr H O'Hare</v>
          </cell>
        </row>
        <row r="601">
          <cell r="B601" t="str">
            <v>H404/H405/H406/03/04 D&amp;T: Engineering/Fash&amp;Tex/Product- Iterative Design Project</v>
          </cell>
          <cell r="C601" t="str">
            <v>H404/H405/H406/03/04</v>
          </cell>
          <cell r="D601" t="str">
            <v>D&amp;T: Engineering/Fash&amp;Tex/Product- Iterative Design Project</v>
          </cell>
          <cell r="E601" t="str">
            <v>Mr R Pearce</v>
          </cell>
        </row>
        <row r="602">
          <cell r="B602" t="str">
            <v>H404/H405/H406/03/04 D&amp;T: Engineering/Fash&amp;Tex/Product- Iterative Design Project</v>
          </cell>
          <cell r="C602" t="str">
            <v>H404/H405/H406/03/04</v>
          </cell>
          <cell r="D602" t="str">
            <v>D&amp;T: Engineering/Fash&amp;Tex/Product- Iterative Design Project</v>
          </cell>
          <cell r="E602" t="str">
            <v>Mr J J Taylor</v>
          </cell>
        </row>
        <row r="603">
          <cell r="B603" t="str">
            <v>H404/H405/H406/03/04 D&amp;T: Engineering/Fash&amp;Tex/Product- Iterative Design Project</v>
          </cell>
          <cell r="C603" t="str">
            <v>H404/H405/H406/03/04</v>
          </cell>
          <cell r="D603" t="str">
            <v>D&amp;T: Engineering/Fash&amp;Tex/Product- Iterative Design Project</v>
          </cell>
          <cell r="E603" t="str">
            <v>Mrs E F Freear</v>
          </cell>
        </row>
        <row r="604">
          <cell r="B604" t="str">
            <v>H404/H405/H406/03/04 D&amp;T: Engineering/Fash&amp;Tex/Product- Iterative Design Project</v>
          </cell>
          <cell r="C604" t="str">
            <v>H404/H405/H406/03/04</v>
          </cell>
          <cell r="D604" t="str">
            <v>D&amp;T: Engineering/Fash&amp;Tex/Product- Iterative Design Project</v>
          </cell>
          <cell r="E604" t="str">
            <v>Dr S Zakariyah</v>
          </cell>
        </row>
        <row r="605">
          <cell r="B605" t="str">
            <v>H404/H405/H406/03/04 D&amp;T: Engineering/Fash&amp;Tex/Product- Iterative Design Project</v>
          </cell>
          <cell r="C605" t="str">
            <v>H404/H405/H406/03/04</v>
          </cell>
          <cell r="D605" t="str">
            <v>D&amp;T: Engineering/Fash&amp;Tex/Product- Iterative Design Project</v>
          </cell>
          <cell r="E605" t="str">
            <v>Mr D J Madden</v>
          </cell>
        </row>
        <row r="606">
          <cell r="B606" t="str">
            <v>H405/01 Fashion and Textiles: Principles of Fashion and Textiles</v>
          </cell>
          <cell r="C606" t="str">
            <v>H405/01</v>
          </cell>
          <cell r="D606" t="str">
            <v>Fashion and Textiles: Principles of Fashion and Textiles</v>
          </cell>
          <cell r="E606" t="str">
            <v>Miss C Benson</v>
          </cell>
        </row>
        <row r="607">
          <cell r="B607" t="str">
            <v>H405/01 Fashion and Textiles: Principles of Fashion and Textiles</v>
          </cell>
          <cell r="C607" t="str">
            <v>H405/01</v>
          </cell>
          <cell r="D607" t="str">
            <v>Fashion and Textiles: Principles of Fashion and Textiles</v>
          </cell>
          <cell r="E607" t="str">
            <v>Mr J P White</v>
          </cell>
        </row>
        <row r="608">
          <cell r="B608" t="str">
            <v>H405/01 Fashion and Textiles: Principles of Fashion and Textiles</v>
          </cell>
          <cell r="C608" t="str">
            <v>H405/01</v>
          </cell>
          <cell r="D608" t="str">
            <v>Fashion and Textiles: Principles of Fashion and Textiles</v>
          </cell>
          <cell r="E608" t="str">
            <v>Miss H J Furber</v>
          </cell>
        </row>
        <row r="609">
          <cell r="B609" t="str">
            <v>H405/01 Fashion and Textiles: Principles of Fashion and Textiles</v>
          </cell>
          <cell r="C609" t="str">
            <v>H405/01</v>
          </cell>
          <cell r="D609" t="str">
            <v>Fashion and Textiles: Principles of Fashion and Textiles</v>
          </cell>
          <cell r="E609" t="str">
            <v>Mrs E Wild</v>
          </cell>
        </row>
        <row r="610">
          <cell r="B610" t="str">
            <v>H405/02 Fashion and Textiles: Problem solving in Fashion and Textiles</v>
          </cell>
          <cell r="C610" t="str">
            <v>H405/02</v>
          </cell>
          <cell r="D610" t="str">
            <v>Fashion and Textiles: Problem solving in Fashion and Textiles</v>
          </cell>
          <cell r="E610" t="str">
            <v>Miss C Benson</v>
          </cell>
        </row>
        <row r="611">
          <cell r="B611" t="str">
            <v>H405/02 Fashion and Textiles: Problem solving in Fashion and Textiles</v>
          </cell>
          <cell r="C611" t="str">
            <v>H405/02</v>
          </cell>
          <cell r="D611" t="str">
            <v>Fashion and Textiles: Problem solving in Fashion and Textiles</v>
          </cell>
          <cell r="E611" t="str">
            <v>Mrs R E Forrest</v>
          </cell>
        </row>
        <row r="612">
          <cell r="B612" t="str">
            <v>H405/02 Fashion and Textiles: Problem solving in Fashion and Textiles</v>
          </cell>
          <cell r="C612" t="str">
            <v>H405/02</v>
          </cell>
          <cell r="D612" t="str">
            <v>Fashion and Textiles: Problem solving in Fashion and Textiles</v>
          </cell>
          <cell r="E612" t="str">
            <v>Mr J P White</v>
          </cell>
        </row>
        <row r="613">
          <cell r="B613" t="str">
            <v>H406/01 D &amp; T: Principles of Product Design</v>
          </cell>
          <cell r="C613" t="str">
            <v>H406/01</v>
          </cell>
          <cell r="D613" t="str">
            <v>D &amp; T: Principles of Product Design</v>
          </cell>
          <cell r="E613" t="str">
            <v>Miss S McCarthy</v>
          </cell>
        </row>
        <row r="614">
          <cell r="B614" t="str">
            <v>H406/01 D &amp; T: Principles of Product Design</v>
          </cell>
          <cell r="C614" t="str">
            <v>H406/01</v>
          </cell>
          <cell r="D614" t="str">
            <v>D &amp; T: Principles of Product Design</v>
          </cell>
          <cell r="E614" t="str">
            <v>Mrs E Wild</v>
          </cell>
        </row>
        <row r="615">
          <cell r="B615" t="str">
            <v>H406/01 D &amp; T: Principles of Product Design</v>
          </cell>
          <cell r="C615" t="str">
            <v>H406/01</v>
          </cell>
          <cell r="D615" t="str">
            <v>D &amp; T: Principles of Product Design</v>
          </cell>
          <cell r="E615" t="str">
            <v>Mrs E F Freear</v>
          </cell>
        </row>
        <row r="616">
          <cell r="B616" t="str">
            <v>H406/01 D &amp; T: Principles of Product Design</v>
          </cell>
          <cell r="C616" t="str">
            <v>H406/01</v>
          </cell>
          <cell r="D616" t="str">
            <v>D &amp; T: Principles of Product Design</v>
          </cell>
          <cell r="E616" t="str">
            <v>Miss R Cupid</v>
          </cell>
        </row>
        <row r="617">
          <cell r="B617" t="str">
            <v>H406/01 D &amp; T: Principles of Product Design</v>
          </cell>
          <cell r="C617" t="str">
            <v>H406/01</v>
          </cell>
          <cell r="D617" t="str">
            <v>D &amp; T: Principles of Product Design</v>
          </cell>
          <cell r="E617" t="str">
            <v>Mrs K B Smethills</v>
          </cell>
        </row>
        <row r="618">
          <cell r="B618" t="str">
            <v>H406/01 D &amp; T: Principles of Product Design</v>
          </cell>
          <cell r="C618" t="str">
            <v>H406/01</v>
          </cell>
          <cell r="D618" t="str">
            <v>D &amp; T: Principles of Product Design</v>
          </cell>
          <cell r="E618" t="str">
            <v>Miss C Banton</v>
          </cell>
        </row>
        <row r="619">
          <cell r="B619" t="str">
            <v>H406/02 D &amp; T: D &amp; T: Problem Solving in Product Design</v>
          </cell>
          <cell r="C619" t="str">
            <v>H406/02</v>
          </cell>
          <cell r="D619" t="str">
            <v>D &amp; T: D &amp; T: Problem Solving in Product Design</v>
          </cell>
          <cell r="E619" t="str">
            <v>Mr J P White</v>
          </cell>
        </row>
        <row r="620">
          <cell r="B620" t="str">
            <v>H406/02 D &amp; T: D &amp; T: Problem Solving in Product Design</v>
          </cell>
          <cell r="C620" t="str">
            <v>H406/02</v>
          </cell>
          <cell r="D620" t="str">
            <v>D &amp; T: D &amp; T: Problem Solving in Product Design</v>
          </cell>
          <cell r="E620" t="str">
            <v>Mr D Thompson</v>
          </cell>
        </row>
        <row r="621">
          <cell r="B621" t="str">
            <v>H406/02 D &amp; T: D &amp; T: Problem Solving in Product Design</v>
          </cell>
          <cell r="C621" t="str">
            <v>H406/02</v>
          </cell>
          <cell r="D621" t="str">
            <v>D &amp; T: D &amp; T: Problem Solving in Product Design</v>
          </cell>
          <cell r="E621" t="str">
            <v>Dr J Francis</v>
          </cell>
        </row>
        <row r="622">
          <cell r="B622" t="str">
            <v>H406/02 D &amp; T: D &amp; T: Problem Solving in Product Design</v>
          </cell>
          <cell r="C622" t="str">
            <v>H406/02</v>
          </cell>
          <cell r="D622" t="str">
            <v>D &amp; T: D &amp; T: Problem Solving in Product Design</v>
          </cell>
          <cell r="E622" t="str">
            <v>Mr H O'Hare</v>
          </cell>
        </row>
        <row r="623">
          <cell r="B623" t="str">
            <v>H406/02 D &amp; T: D &amp; T: Problem Solving in Product Design</v>
          </cell>
          <cell r="C623" t="str">
            <v>H406/02</v>
          </cell>
          <cell r="D623" t="str">
            <v>D &amp; T: D &amp; T: Problem Solving in Product Design</v>
          </cell>
          <cell r="E623" t="str">
            <v>Mr J J Taylor</v>
          </cell>
        </row>
        <row r="624">
          <cell r="B624" t="str">
            <v>H406/02 D &amp; T: D &amp; T: Problem Solving in Product Design</v>
          </cell>
          <cell r="C624" t="str">
            <v>H406/02</v>
          </cell>
          <cell r="D624" t="str">
            <v>D &amp; T: D &amp; T: Problem Solving in Product Design</v>
          </cell>
          <cell r="E624" t="str">
            <v>Mrs S Wilding</v>
          </cell>
        </row>
        <row r="625">
          <cell r="B625" t="str">
            <v>H406/02 D &amp; T: D &amp; T: Problem Solving in Product Design</v>
          </cell>
          <cell r="C625" t="str">
            <v>H406/02</v>
          </cell>
          <cell r="D625" t="str">
            <v>D &amp; T: D &amp; T: Problem Solving in Product Design</v>
          </cell>
          <cell r="E625" t="str">
            <v>Mr S Arnold</v>
          </cell>
        </row>
        <row r="626">
          <cell r="B626" t="str">
            <v>H407/11 Ancient History: Sparta and the Greek World</v>
          </cell>
          <cell r="C626" t="str">
            <v>H407/11</v>
          </cell>
          <cell r="D626" t="str">
            <v>Ancient History: Sparta and the Greek World</v>
          </cell>
          <cell r="E626" t="str">
            <v>Mr J Harrison</v>
          </cell>
        </row>
        <row r="627">
          <cell r="B627" t="str">
            <v>H407/11 Ancient History: Sparta and the Greek World</v>
          </cell>
          <cell r="C627" t="str">
            <v>H407/11</v>
          </cell>
          <cell r="D627" t="str">
            <v>Ancient History: Sparta and the Greek World</v>
          </cell>
          <cell r="E627" t="str">
            <v>Mr C R W Cottam</v>
          </cell>
        </row>
        <row r="628">
          <cell r="B628" t="str">
            <v>H407/11 Ancient History: Sparta and the Greek World</v>
          </cell>
          <cell r="C628" t="str">
            <v>H407/11</v>
          </cell>
          <cell r="D628" t="str">
            <v>Ancient History: Sparta and the Greek World</v>
          </cell>
          <cell r="E628" t="str">
            <v>Dr T Edwards</v>
          </cell>
        </row>
        <row r="629">
          <cell r="B629" t="str">
            <v>H407/12 Ancient History: Athens and the Greek World</v>
          </cell>
          <cell r="C629" t="str">
            <v>H407/12</v>
          </cell>
          <cell r="D629" t="str">
            <v>Ancient History: Athens and the Greek World</v>
          </cell>
          <cell r="E629" t="str">
            <v>Mr J Harrison</v>
          </cell>
        </row>
        <row r="630">
          <cell r="B630" t="str">
            <v>H407/12 Ancient History: Athens and the Greek World</v>
          </cell>
          <cell r="C630" t="str">
            <v>H407/12</v>
          </cell>
          <cell r="D630" t="str">
            <v>Ancient History: Athens and the Greek World</v>
          </cell>
          <cell r="E630" t="str">
            <v>Miss K Ward</v>
          </cell>
        </row>
        <row r="631">
          <cell r="B631" t="str">
            <v>H407/12 Ancient History: Athens and the Greek World</v>
          </cell>
          <cell r="C631" t="str">
            <v>H407/12</v>
          </cell>
          <cell r="D631" t="str">
            <v>Ancient History: Athens and the Greek World</v>
          </cell>
          <cell r="E631" t="str">
            <v>Dr T Edwards</v>
          </cell>
        </row>
        <row r="632">
          <cell r="B632" t="str">
            <v>H407/13 Ancient History: Macedon and the Greek World</v>
          </cell>
          <cell r="C632" t="str">
            <v>H407/13</v>
          </cell>
          <cell r="D632" t="str">
            <v>Ancient History: Macedon and the Greek World</v>
          </cell>
          <cell r="E632" t="str">
            <v>Mr J Harrison</v>
          </cell>
        </row>
        <row r="633">
          <cell r="B633" t="str">
            <v>H407/13 Ancient History: Macedon and the Greek World</v>
          </cell>
          <cell r="C633" t="str">
            <v>H407/13</v>
          </cell>
          <cell r="D633" t="str">
            <v>Ancient History: Macedon and the Greek World</v>
          </cell>
          <cell r="E633" t="str">
            <v>Dr J Tuck</v>
          </cell>
        </row>
        <row r="634">
          <cell r="B634" t="str">
            <v>H407/13 Ancient History: Macedon and the Greek World</v>
          </cell>
          <cell r="C634" t="str">
            <v>H407/13</v>
          </cell>
          <cell r="D634" t="str">
            <v>Ancient History: Macedon and the Greek World</v>
          </cell>
          <cell r="E634" t="str">
            <v>Dr T Edwards</v>
          </cell>
        </row>
        <row r="635">
          <cell r="B635" t="str">
            <v>H407/21 Ancient History: Republic and Empire</v>
          </cell>
          <cell r="C635" t="str">
            <v>H407/21</v>
          </cell>
          <cell r="D635" t="str">
            <v>Ancient History: Republic and Empire</v>
          </cell>
          <cell r="E635" t="str">
            <v>Dr T Edwards</v>
          </cell>
        </row>
        <row r="636">
          <cell r="B636" t="str">
            <v>H407/21 Ancient History: Republic and Empire</v>
          </cell>
          <cell r="C636" t="str">
            <v>H407/21</v>
          </cell>
          <cell r="D636" t="str">
            <v>Ancient History: Republic and Empire</v>
          </cell>
          <cell r="E636" t="str">
            <v>Mr P Wright</v>
          </cell>
        </row>
        <row r="637">
          <cell r="B637" t="str">
            <v>H407/21 Ancient History: Republic and Empire</v>
          </cell>
          <cell r="C637" t="str">
            <v>H407/21</v>
          </cell>
          <cell r="D637" t="str">
            <v>Ancient History: Republic and Empire</v>
          </cell>
          <cell r="E637" t="str">
            <v>Mr P D Kenney</v>
          </cell>
        </row>
        <row r="638">
          <cell r="B638" t="str">
            <v>H407/21 Ancient History: Republic and Empire</v>
          </cell>
          <cell r="C638" t="str">
            <v>H407/21</v>
          </cell>
          <cell r="D638" t="str">
            <v>Ancient History: Republic and Empire</v>
          </cell>
          <cell r="E638" t="str">
            <v>Mr M P Gee</v>
          </cell>
        </row>
        <row r="639">
          <cell r="B639" t="str">
            <v>H407/22 Ancient History: The Eleven Caesars</v>
          </cell>
          <cell r="C639" t="str">
            <v>H407/22</v>
          </cell>
          <cell r="D639" t="str">
            <v>Ancient History: The Eleven Caesars</v>
          </cell>
          <cell r="E639" t="str">
            <v>Dr T Edwards</v>
          </cell>
        </row>
        <row r="640">
          <cell r="B640" t="str">
            <v>H407/22 Ancient History: The Eleven Caesars</v>
          </cell>
          <cell r="C640" t="str">
            <v>H407/22</v>
          </cell>
          <cell r="D640" t="str">
            <v>Ancient History: The Eleven Caesars</v>
          </cell>
          <cell r="E640" t="str">
            <v>Dr H Clarke</v>
          </cell>
        </row>
        <row r="641">
          <cell r="B641" t="str">
            <v>H407/22 Ancient History: The Eleven Caesars</v>
          </cell>
          <cell r="C641" t="str">
            <v>H407/22</v>
          </cell>
          <cell r="D641" t="str">
            <v>Ancient History: The Eleven Caesars</v>
          </cell>
          <cell r="E641" t="str">
            <v>Mr J Harrison</v>
          </cell>
        </row>
        <row r="642">
          <cell r="B642" t="str">
            <v>H407/23 Ancient History: Emperors and Empire</v>
          </cell>
          <cell r="C642" t="str">
            <v>H407/23</v>
          </cell>
          <cell r="D642" t="str">
            <v>Ancient History: Emperors and Empire</v>
          </cell>
          <cell r="E642" t="str">
            <v>Dr T Edwards</v>
          </cell>
        </row>
        <row r="643">
          <cell r="B643" t="str">
            <v>H407/23 Ancient History: Emperors and Empire</v>
          </cell>
          <cell r="C643" t="str">
            <v>H407/23</v>
          </cell>
          <cell r="D643" t="str">
            <v>Ancient History: Emperors and Empire</v>
          </cell>
          <cell r="E643" t="str">
            <v>Mr J Harrison</v>
          </cell>
        </row>
        <row r="644">
          <cell r="B644" t="str">
            <v>H407/23 Ancient History: Emperors and Empire</v>
          </cell>
          <cell r="C644" t="str">
            <v>H407/23</v>
          </cell>
          <cell r="D644" t="str">
            <v>Ancient History: Emperors and Empire</v>
          </cell>
          <cell r="E644" t="str">
            <v>Mr M P Gee</v>
          </cell>
        </row>
        <row r="645">
          <cell r="B645" t="str">
            <v>H408/11 Classical Civilisation: The World of the Hero</v>
          </cell>
          <cell r="C645" t="str">
            <v>H408/11</v>
          </cell>
          <cell r="D645" t="str">
            <v>Classical Civilisation: The World of the Hero</v>
          </cell>
          <cell r="E645" t="str">
            <v>Mr N Buckingham</v>
          </cell>
        </row>
        <row r="646">
          <cell r="B646" t="str">
            <v>H408/11 Classical Civilisation: The World of the Hero</v>
          </cell>
          <cell r="C646" t="str">
            <v>H408/11</v>
          </cell>
          <cell r="D646" t="str">
            <v>Classical Civilisation: The World of the Hero</v>
          </cell>
          <cell r="E646" t="str">
            <v>Ms J Drumm</v>
          </cell>
        </row>
        <row r="647">
          <cell r="B647" t="str">
            <v>H408/11 Classical Civilisation: The World of the Hero</v>
          </cell>
          <cell r="C647" t="str">
            <v>H408/11</v>
          </cell>
          <cell r="D647" t="str">
            <v>Classical Civilisation: The World of the Hero</v>
          </cell>
          <cell r="E647" t="str">
            <v>Mrs C Drinkwater</v>
          </cell>
        </row>
        <row r="648">
          <cell r="B648" t="str">
            <v>H408/11 Classical Civilisation: The World of the Hero</v>
          </cell>
          <cell r="C648" t="str">
            <v>H408/11</v>
          </cell>
          <cell r="D648" t="str">
            <v>Classical Civilisation: The World of the Hero</v>
          </cell>
          <cell r="E648" t="str">
            <v>Ms A Addinall</v>
          </cell>
        </row>
        <row r="649">
          <cell r="B649" t="str">
            <v>H408/11 Classical Civilisation: The World of the Hero</v>
          </cell>
          <cell r="C649" t="str">
            <v>H408/11</v>
          </cell>
          <cell r="D649" t="str">
            <v>Classical Civilisation: The World of the Hero</v>
          </cell>
          <cell r="E649" t="str">
            <v>Mrs S Bell</v>
          </cell>
        </row>
        <row r="650">
          <cell r="B650" t="str">
            <v>H408/11 Classical Civilisation: The World of the Hero</v>
          </cell>
          <cell r="C650" t="str">
            <v>H408/11</v>
          </cell>
          <cell r="D650" t="str">
            <v>Classical Civilisation: The World of the Hero</v>
          </cell>
          <cell r="E650" t="str">
            <v>Mr J Loudon</v>
          </cell>
        </row>
        <row r="651">
          <cell r="B651" t="str">
            <v>H408/11 Classical Civilisation: The World of the Hero</v>
          </cell>
          <cell r="C651" t="str">
            <v>H408/11</v>
          </cell>
          <cell r="D651" t="str">
            <v>Classical Civilisation: The World of the Hero</v>
          </cell>
          <cell r="E651" t="str">
            <v>Miss C Downes</v>
          </cell>
        </row>
        <row r="652">
          <cell r="B652" t="str">
            <v>H408/11 Classical Civilisation: The World of the Hero</v>
          </cell>
          <cell r="C652" t="str">
            <v>H408/11</v>
          </cell>
          <cell r="D652" t="str">
            <v>Classical Civilisation: The World of the Hero</v>
          </cell>
          <cell r="E652" t="str">
            <v>Miss K Barker</v>
          </cell>
        </row>
        <row r="653">
          <cell r="B653" t="str">
            <v>H408/11 Classical Civilisation: The World of the Hero</v>
          </cell>
          <cell r="C653" t="str">
            <v>H408/11</v>
          </cell>
          <cell r="D653" t="str">
            <v>Classical Civilisation: The World of the Hero</v>
          </cell>
          <cell r="E653" t="str">
            <v>Ms J Welsby</v>
          </cell>
        </row>
        <row r="654">
          <cell r="B654" t="str">
            <v>H408/11 Classical Civilisation: The World of the Hero</v>
          </cell>
          <cell r="C654" t="str">
            <v>H408/11</v>
          </cell>
          <cell r="D654" t="str">
            <v>Classical Civilisation: The World of the Hero</v>
          </cell>
          <cell r="E654" t="str">
            <v>Mrs C Thomas</v>
          </cell>
        </row>
        <row r="655">
          <cell r="B655" t="str">
            <v>H408/11 Classical Civilisation: The World of the Hero</v>
          </cell>
          <cell r="C655" t="str">
            <v>H408/11</v>
          </cell>
          <cell r="D655" t="str">
            <v>Classical Civilisation: The World of the Hero</v>
          </cell>
          <cell r="E655" t="str">
            <v>Dr C Rozier</v>
          </cell>
        </row>
        <row r="656">
          <cell r="B656" t="str">
            <v>H408/11 Classical Civilisation: The World of the Hero</v>
          </cell>
          <cell r="C656" t="str">
            <v>H408/11</v>
          </cell>
          <cell r="D656" t="str">
            <v>Classical Civilisation: The World of the Hero</v>
          </cell>
          <cell r="E656" t="str">
            <v>Ms C E Hannan</v>
          </cell>
        </row>
        <row r="657">
          <cell r="B657" t="str">
            <v>H408/11 Classical Civilisation: The World of the Hero</v>
          </cell>
          <cell r="C657" t="str">
            <v>H408/11</v>
          </cell>
          <cell r="D657" t="str">
            <v>Classical Civilisation: The World of the Hero</v>
          </cell>
          <cell r="E657" t="str">
            <v>Miss J Hordle</v>
          </cell>
        </row>
        <row r="658">
          <cell r="B658" t="str">
            <v>H408/11 Classical Civilisation: The World of the Hero</v>
          </cell>
          <cell r="C658" t="str">
            <v>H408/11</v>
          </cell>
          <cell r="D658" t="str">
            <v>Classical Civilisation: The World of the Hero</v>
          </cell>
          <cell r="E658" t="str">
            <v>Mrs K McAlister</v>
          </cell>
        </row>
        <row r="659">
          <cell r="B659" t="str">
            <v>H408/11 Classical Civilisation: The World of the Hero</v>
          </cell>
          <cell r="C659" t="str">
            <v>H408/11</v>
          </cell>
          <cell r="D659" t="str">
            <v>Classical Civilisation: The World of the Hero</v>
          </cell>
          <cell r="E659" t="str">
            <v>Miss H Clarke</v>
          </cell>
        </row>
        <row r="660">
          <cell r="B660" t="str">
            <v>H408/11 Classical Civilisation: The World of the Hero</v>
          </cell>
          <cell r="C660" t="str">
            <v>H408/11</v>
          </cell>
          <cell r="D660" t="str">
            <v>Classical Civilisation: The World of the Hero</v>
          </cell>
          <cell r="E660" t="str">
            <v>Mr J C Rich</v>
          </cell>
        </row>
        <row r="661">
          <cell r="B661" t="str">
            <v>H408/11 Classical Civilisation: The World of the Hero</v>
          </cell>
          <cell r="C661" t="str">
            <v>H408/11</v>
          </cell>
          <cell r="D661" t="str">
            <v>Classical Civilisation: The World of the Hero</v>
          </cell>
          <cell r="E661" t="str">
            <v>Mrs D Birt</v>
          </cell>
        </row>
        <row r="662">
          <cell r="B662" t="str">
            <v>H408/11 Classical Civilisation: The World of the Hero</v>
          </cell>
          <cell r="C662" t="str">
            <v>H408/11</v>
          </cell>
          <cell r="D662" t="str">
            <v>Classical Civilisation: The World of the Hero</v>
          </cell>
          <cell r="E662" t="str">
            <v>Mr A Jackson</v>
          </cell>
        </row>
        <row r="663">
          <cell r="B663" t="str">
            <v>H408/11 Classical Civilisation: The World of the Hero</v>
          </cell>
          <cell r="C663" t="str">
            <v>H408/11</v>
          </cell>
          <cell r="D663" t="str">
            <v>Classical Civilisation: The World of the Hero</v>
          </cell>
          <cell r="E663" t="str">
            <v>Dr J Tuck</v>
          </cell>
        </row>
        <row r="664">
          <cell r="B664" t="str">
            <v>H408/11 Classical Civilisation: The World of the Hero</v>
          </cell>
          <cell r="C664" t="str">
            <v>H408/11</v>
          </cell>
          <cell r="D664" t="str">
            <v>Classical Civilisation: The World of the Hero</v>
          </cell>
          <cell r="E664" t="str">
            <v>Mrs P Graham</v>
          </cell>
        </row>
        <row r="665">
          <cell r="B665" t="str">
            <v>H408/11 Classical Civilisation: The World of the Hero</v>
          </cell>
          <cell r="C665" t="str">
            <v>H408/11</v>
          </cell>
          <cell r="D665" t="str">
            <v>Classical Civilisation: The World of the Hero</v>
          </cell>
          <cell r="E665" t="str">
            <v>Miss L Kuhivchak</v>
          </cell>
        </row>
        <row r="666">
          <cell r="B666" t="str">
            <v>H408/11 Classical Civilisation: The World of the Hero</v>
          </cell>
          <cell r="C666" t="str">
            <v>H408/11</v>
          </cell>
          <cell r="D666" t="str">
            <v>Classical Civilisation: The World of the Hero</v>
          </cell>
          <cell r="E666" t="str">
            <v>Ms R Shooter</v>
          </cell>
        </row>
        <row r="667">
          <cell r="B667" t="str">
            <v>H408/11 Classical Civilisation: The World of the Hero</v>
          </cell>
          <cell r="C667" t="str">
            <v>H408/11</v>
          </cell>
          <cell r="D667" t="str">
            <v>Classical Civilisation: The World of the Hero</v>
          </cell>
          <cell r="E667" t="str">
            <v>Mrs F Wood</v>
          </cell>
        </row>
        <row r="668">
          <cell r="B668" t="str">
            <v>H408/11 Classical Civilisation: The World of the Hero</v>
          </cell>
          <cell r="C668" t="str">
            <v>H408/11</v>
          </cell>
          <cell r="D668" t="str">
            <v>Classical Civilisation: The World of the Hero</v>
          </cell>
          <cell r="E668" t="str">
            <v>Ms K Le Maitre</v>
          </cell>
        </row>
        <row r="669">
          <cell r="B669" t="str">
            <v>H408/11 Classical Civilisation: The World of the Hero</v>
          </cell>
          <cell r="C669" t="str">
            <v>H408/11</v>
          </cell>
          <cell r="D669" t="str">
            <v>Classical Civilisation: The World of the Hero</v>
          </cell>
          <cell r="E669" t="str">
            <v>Mr D Bell</v>
          </cell>
        </row>
        <row r="670">
          <cell r="B670" t="str">
            <v>H408/11 Classical Civilisation: The World of the Hero</v>
          </cell>
          <cell r="C670" t="str">
            <v>H408/11</v>
          </cell>
          <cell r="D670" t="str">
            <v>Classical Civilisation: The World of the Hero</v>
          </cell>
          <cell r="E670" t="str">
            <v>Mr A Carroll</v>
          </cell>
        </row>
        <row r="671">
          <cell r="B671" t="str">
            <v>H408/21 Classical Civilisation: Greek Theatre</v>
          </cell>
          <cell r="C671" t="str">
            <v>H408/21</v>
          </cell>
          <cell r="D671" t="str">
            <v>Classical Civilisation: Greek Theatre</v>
          </cell>
          <cell r="E671" t="str">
            <v>Dr L Kowalewski</v>
          </cell>
        </row>
        <row r="672">
          <cell r="B672" t="str">
            <v>H408/21 Classical Civilisation: Greek Theatre</v>
          </cell>
          <cell r="C672" t="str">
            <v>H408/21</v>
          </cell>
          <cell r="D672" t="str">
            <v>Classical Civilisation: Greek Theatre</v>
          </cell>
          <cell r="E672" t="str">
            <v>Mr B Tanner</v>
          </cell>
        </row>
        <row r="673">
          <cell r="B673" t="str">
            <v>H408/21 Classical Civilisation: Greek Theatre</v>
          </cell>
          <cell r="C673" t="str">
            <v>H408/21</v>
          </cell>
          <cell r="D673" t="str">
            <v>Classical Civilisation: Greek Theatre</v>
          </cell>
          <cell r="E673" t="str">
            <v>Mrs J Lashly</v>
          </cell>
        </row>
        <row r="674">
          <cell r="B674" t="str">
            <v>H408/21 Classical Civilisation: Greek Theatre</v>
          </cell>
          <cell r="C674" t="str">
            <v>H408/21</v>
          </cell>
          <cell r="D674" t="str">
            <v>Classical Civilisation: Greek Theatre</v>
          </cell>
          <cell r="E674" t="str">
            <v>Mrs C Walker</v>
          </cell>
        </row>
        <row r="675">
          <cell r="B675" t="str">
            <v>H408/21 Classical Civilisation: Greek Theatre</v>
          </cell>
          <cell r="C675" t="str">
            <v>H408/21</v>
          </cell>
          <cell r="D675" t="str">
            <v>Classical Civilisation: Greek Theatre</v>
          </cell>
          <cell r="E675" t="str">
            <v>Mr A Hollingbury</v>
          </cell>
        </row>
        <row r="676">
          <cell r="B676" t="str">
            <v>H408/21 Classical Civilisation: Greek Theatre</v>
          </cell>
          <cell r="C676" t="str">
            <v>H408/21</v>
          </cell>
          <cell r="D676" t="str">
            <v>Classical Civilisation: Greek Theatre</v>
          </cell>
          <cell r="E676" t="str">
            <v>Mrs C M Gooptu</v>
          </cell>
        </row>
        <row r="677">
          <cell r="B677" t="str">
            <v>H408/21 Classical Civilisation: Greek Theatre</v>
          </cell>
          <cell r="C677" t="str">
            <v>H408/21</v>
          </cell>
          <cell r="D677" t="str">
            <v>Classical Civilisation: Greek Theatre</v>
          </cell>
          <cell r="E677" t="str">
            <v>Ms J Welsby</v>
          </cell>
        </row>
        <row r="678">
          <cell r="B678" t="str">
            <v>H408/21 Classical Civilisation: Greek Theatre</v>
          </cell>
          <cell r="C678" t="str">
            <v>H408/21</v>
          </cell>
          <cell r="D678" t="str">
            <v>Classical Civilisation: Greek Theatre</v>
          </cell>
          <cell r="E678" t="str">
            <v>Dr S Brooks</v>
          </cell>
        </row>
        <row r="679">
          <cell r="B679" t="str">
            <v>H408/21 Classical Civilisation: Greek Theatre</v>
          </cell>
          <cell r="C679" t="str">
            <v>H408/21</v>
          </cell>
          <cell r="D679" t="str">
            <v>Classical Civilisation: Greek Theatre</v>
          </cell>
          <cell r="E679" t="str">
            <v>Dr V Kouliouri</v>
          </cell>
        </row>
        <row r="680">
          <cell r="B680" t="str">
            <v>H408/21 Classical Civilisation: Greek Theatre</v>
          </cell>
          <cell r="C680" t="str">
            <v>H408/21</v>
          </cell>
          <cell r="D680" t="str">
            <v>Classical Civilisation: Greek Theatre</v>
          </cell>
          <cell r="E680" t="str">
            <v>Dr C D Darie</v>
          </cell>
        </row>
        <row r="681">
          <cell r="B681" t="str">
            <v>H408/21 Classical Civilisation: Greek Theatre</v>
          </cell>
          <cell r="C681" t="str">
            <v>H408/21</v>
          </cell>
          <cell r="D681" t="str">
            <v>Classical Civilisation: Greek Theatre</v>
          </cell>
          <cell r="E681" t="str">
            <v>Mr S Sharma</v>
          </cell>
        </row>
        <row r="682">
          <cell r="B682" t="str">
            <v>H408/21 Classical Civilisation: Greek Theatre</v>
          </cell>
          <cell r="C682" t="str">
            <v>H408/21</v>
          </cell>
          <cell r="D682" t="str">
            <v>Classical Civilisation: Greek Theatre</v>
          </cell>
          <cell r="E682" t="str">
            <v>Mr R Mew</v>
          </cell>
        </row>
        <row r="683">
          <cell r="B683" t="str">
            <v>H408/21 Classical Civilisation: Greek Theatre</v>
          </cell>
          <cell r="C683" t="str">
            <v>H408/21</v>
          </cell>
          <cell r="D683" t="str">
            <v>Classical Civilisation: Greek Theatre</v>
          </cell>
          <cell r="E683" t="str">
            <v>Mrs E Brown</v>
          </cell>
        </row>
        <row r="684">
          <cell r="B684" t="str">
            <v>H408/22 Classical Civilisation: Imperial Image</v>
          </cell>
          <cell r="C684" t="str">
            <v>H408/22</v>
          </cell>
          <cell r="D684" t="str">
            <v>Classical Civilisation: Imperial Image</v>
          </cell>
          <cell r="E684" t="str">
            <v>Dr L Kowalewski</v>
          </cell>
        </row>
        <row r="685">
          <cell r="B685" t="str">
            <v>H408/22 Classical Civilisation: Imperial Image</v>
          </cell>
          <cell r="C685" t="str">
            <v>H408/22</v>
          </cell>
          <cell r="D685" t="str">
            <v>Classical Civilisation: Imperial Image</v>
          </cell>
          <cell r="E685" t="str">
            <v>Mr N C Jones</v>
          </cell>
        </row>
        <row r="686">
          <cell r="B686" t="str">
            <v>H408/22 Classical Civilisation: Imperial Image</v>
          </cell>
          <cell r="C686" t="str">
            <v>H408/22</v>
          </cell>
          <cell r="D686" t="str">
            <v>Classical Civilisation: Imperial Image</v>
          </cell>
          <cell r="E686" t="str">
            <v>Mr J Clarke</v>
          </cell>
        </row>
        <row r="687">
          <cell r="B687" t="str">
            <v>H408/22 Classical Civilisation: Imperial Image</v>
          </cell>
          <cell r="C687" t="str">
            <v>H408/22</v>
          </cell>
          <cell r="D687" t="str">
            <v>Classical Civilisation: Imperial Image</v>
          </cell>
          <cell r="E687" t="str">
            <v>Mr A Jackson</v>
          </cell>
        </row>
        <row r="688">
          <cell r="B688" t="str">
            <v>H408/22 Classical Civilisation: Imperial Image</v>
          </cell>
          <cell r="C688" t="str">
            <v>H408/22</v>
          </cell>
          <cell r="D688" t="str">
            <v>Classical Civilisation: Imperial Image</v>
          </cell>
          <cell r="E688" t="str">
            <v>Mrs M Cheesman</v>
          </cell>
        </row>
        <row r="689">
          <cell r="B689" t="str">
            <v>H408/22 Classical Civilisation: Imperial Image</v>
          </cell>
          <cell r="C689" t="str">
            <v>H408/22</v>
          </cell>
          <cell r="D689" t="str">
            <v>Classical Civilisation: Imperial Image</v>
          </cell>
          <cell r="E689" t="str">
            <v>Mrs J Lane</v>
          </cell>
        </row>
        <row r="690">
          <cell r="B690" t="str">
            <v>H408/22 Classical Civilisation: Imperial Image</v>
          </cell>
          <cell r="C690" t="str">
            <v>H408/22</v>
          </cell>
          <cell r="D690" t="str">
            <v>Classical Civilisation: Imperial Image</v>
          </cell>
          <cell r="E690" t="str">
            <v>Mr J Williams</v>
          </cell>
        </row>
        <row r="691">
          <cell r="B691" t="str">
            <v>H408/23 Classical Civilisation: Invention of the Barbarian</v>
          </cell>
          <cell r="C691" t="str">
            <v>H408/23</v>
          </cell>
          <cell r="D691" t="str">
            <v>Classical Civilisation: Invention of the Barbarian</v>
          </cell>
          <cell r="E691" t="str">
            <v>Mr M Robinson</v>
          </cell>
        </row>
        <row r="692">
          <cell r="B692" t="str">
            <v>H408/23 Classical Civilisation: Invention of the Barbarian</v>
          </cell>
          <cell r="C692" t="str">
            <v>H408/23</v>
          </cell>
          <cell r="D692" t="str">
            <v>Classical Civilisation: Invention of the Barbarian</v>
          </cell>
          <cell r="E692" t="str">
            <v>Dr N Barley</v>
          </cell>
        </row>
        <row r="693">
          <cell r="B693" t="str">
            <v>H408/23 Classical Civilisation: Invention of the Barbarian</v>
          </cell>
          <cell r="C693" t="str">
            <v>H408/23</v>
          </cell>
          <cell r="D693" t="str">
            <v>Classical Civilisation: Invention of the Barbarian</v>
          </cell>
          <cell r="E693" t="str">
            <v>Mrs J Shields</v>
          </cell>
        </row>
        <row r="694">
          <cell r="B694" t="str">
            <v>H408/24 Classical Civilisation: Greek Art</v>
          </cell>
          <cell r="C694" t="str">
            <v>H408/24</v>
          </cell>
          <cell r="D694" t="str">
            <v>Classical Civilisation: Greek Art</v>
          </cell>
          <cell r="E694" t="str">
            <v>Ms J Welsby</v>
          </cell>
        </row>
        <row r="695">
          <cell r="B695" t="str">
            <v>H408/24 Classical Civilisation: Greek Art</v>
          </cell>
          <cell r="C695" t="str">
            <v>H408/24</v>
          </cell>
          <cell r="D695" t="str">
            <v>Classical Civilisation: Greek Art</v>
          </cell>
          <cell r="E695" t="str">
            <v>Mrs J Burchell</v>
          </cell>
        </row>
        <row r="696">
          <cell r="B696" t="str">
            <v>H408/24 Classical Civilisation: Greek Art</v>
          </cell>
          <cell r="C696" t="str">
            <v>H408/24</v>
          </cell>
          <cell r="D696" t="str">
            <v>Classical Civilisation: Greek Art</v>
          </cell>
          <cell r="E696" t="str">
            <v>Dr A Mac Mahon</v>
          </cell>
        </row>
        <row r="697">
          <cell r="B697" t="str">
            <v>H408/31 Classical Civilisation: Greek Religion</v>
          </cell>
          <cell r="C697" t="str">
            <v>H408/31</v>
          </cell>
          <cell r="D697" t="str">
            <v>Classical Civilisation: Greek Religion</v>
          </cell>
          <cell r="E697" t="str">
            <v>Mr M Robinson</v>
          </cell>
        </row>
        <row r="698">
          <cell r="B698" t="str">
            <v>H408/31 Classical Civilisation: Greek Religion</v>
          </cell>
          <cell r="C698" t="str">
            <v>H408/31</v>
          </cell>
          <cell r="D698" t="str">
            <v>Classical Civilisation: Greek Religion</v>
          </cell>
          <cell r="E698" t="str">
            <v>Dr C D Darie</v>
          </cell>
        </row>
        <row r="699">
          <cell r="B699" t="str">
            <v>H408/31 Classical Civilisation: Greek Religion</v>
          </cell>
          <cell r="C699" t="str">
            <v>H408/31</v>
          </cell>
          <cell r="D699" t="str">
            <v>Classical Civilisation: Greek Religion</v>
          </cell>
          <cell r="E699" t="str">
            <v>Dr S Kirk</v>
          </cell>
        </row>
        <row r="700">
          <cell r="B700" t="str">
            <v>H408/31 Classical Civilisation: Greek Religion</v>
          </cell>
          <cell r="C700" t="str">
            <v>H408/31</v>
          </cell>
          <cell r="D700" t="str">
            <v>Classical Civilisation: Greek Religion</v>
          </cell>
          <cell r="E700" t="str">
            <v>Mr G Pounder</v>
          </cell>
        </row>
        <row r="701">
          <cell r="B701" t="str">
            <v>H408/31 Classical Civilisation: Greek Religion</v>
          </cell>
          <cell r="C701" t="str">
            <v>H408/31</v>
          </cell>
          <cell r="D701" t="str">
            <v>Classical Civilisation: Greek Religion</v>
          </cell>
          <cell r="E701" t="str">
            <v>Mrs M Tollit</v>
          </cell>
        </row>
        <row r="702">
          <cell r="B702" t="str">
            <v>H408/31 Classical Civilisation: Greek Religion</v>
          </cell>
          <cell r="C702" t="str">
            <v>H408/31</v>
          </cell>
          <cell r="D702" t="str">
            <v>Classical Civilisation: Greek Religion</v>
          </cell>
          <cell r="E702" t="str">
            <v>Mr D Barritt</v>
          </cell>
        </row>
        <row r="703">
          <cell r="B703" t="str">
            <v>H408/31 Classical Civilisation: Greek Religion</v>
          </cell>
          <cell r="C703" t="str">
            <v>H408/31</v>
          </cell>
          <cell r="D703" t="str">
            <v>Classical Civilisation: Greek Religion</v>
          </cell>
          <cell r="E703" t="str">
            <v>Miss E Meehan</v>
          </cell>
        </row>
        <row r="704">
          <cell r="B704" t="str">
            <v>H408/31 Classical Civilisation: Greek Religion</v>
          </cell>
          <cell r="C704" t="str">
            <v>H408/31</v>
          </cell>
          <cell r="D704" t="str">
            <v>Classical Civilisation: Greek Religion</v>
          </cell>
          <cell r="E704" t="str">
            <v>Miss D O'Neill</v>
          </cell>
        </row>
        <row r="705">
          <cell r="B705" t="str">
            <v>H408/31 Classical Civilisation: Greek Religion</v>
          </cell>
          <cell r="C705" t="str">
            <v>H408/31</v>
          </cell>
          <cell r="D705" t="str">
            <v>Classical Civilisation: Greek Religion</v>
          </cell>
          <cell r="E705" t="str">
            <v>Mrs C Bird</v>
          </cell>
        </row>
        <row r="706">
          <cell r="B706" t="str">
            <v>H408/31 Classical Civilisation: Greek Religion</v>
          </cell>
          <cell r="C706" t="str">
            <v>H408/31</v>
          </cell>
          <cell r="D706" t="str">
            <v>Classical Civilisation: Greek Religion</v>
          </cell>
          <cell r="E706" t="str">
            <v>Dr E Sini</v>
          </cell>
        </row>
        <row r="707">
          <cell r="B707" t="str">
            <v>H408/31 Classical Civilisation: Greek Religion</v>
          </cell>
          <cell r="C707" t="str">
            <v>H408/31</v>
          </cell>
          <cell r="D707" t="str">
            <v>Classical Civilisation: Greek Religion</v>
          </cell>
          <cell r="E707" t="str">
            <v>Mrs F Brown</v>
          </cell>
        </row>
        <row r="708">
          <cell r="B708" t="str">
            <v>H408/32 Classical Civilisation: Love and Relationships</v>
          </cell>
          <cell r="C708" t="str">
            <v>H408/32</v>
          </cell>
          <cell r="D708" t="str">
            <v>Classical Civilisation: Love and Relationships</v>
          </cell>
          <cell r="E708" t="str">
            <v>Ms A Simmonds</v>
          </cell>
        </row>
        <row r="709">
          <cell r="B709" t="str">
            <v>H408/32 Classical Civilisation: Love and Relationships</v>
          </cell>
          <cell r="C709" t="str">
            <v>H408/32</v>
          </cell>
          <cell r="D709" t="str">
            <v>Classical Civilisation: Love and Relationships</v>
          </cell>
          <cell r="E709" t="str">
            <v>Mr D M Rowland</v>
          </cell>
        </row>
        <row r="710">
          <cell r="B710" t="str">
            <v>H408/32 Classical Civilisation: Love and Relationships</v>
          </cell>
          <cell r="C710" t="str">
            <v>H408/32</v>
          </cell>
          <cell r="D710" t="str">
            <v>Classical Civilisation: Love and Relationships</v>
          </cell>
          <cell r="E710" t="str">
            <v>Dr S Foster</v>
          </cell>
        </row>
        <row r="711">
          <cell r="B711" t="str">
            <v>H408/32 Classical Civilisation: Love and Relationships</v>
          </cell>
          <cell r="C711" t="str">
            <v>H408/32</v>
          </cell>
          <cell r="D711" t="str">
            <v>Classical Civilisation: Love and Relationships</v>
          </cell>
          <cell r="E711" t="str">
            <v>Miss L Riseborough</v>
          </cell>
        </row>
        <row r="712">
          <cell r="B712" t="str">
            <v>H408/32 Classical Civilisation: Love and Relationships</v>
          </cell>
          <cell r="C712" t="str">
            <v>H408/32</v>
          </cell>
          <cell r="D712" t="str">
            <v>Classical Civilisation: Love and Relationships</v>
          </cell>
          <cell r="E712" t="str">
            <v>Mr A Thorley</v>
          </cell>
        </row>
        <row r="713">
          <cell r="B713" t="str">
            <v>H408/32 Classical Civilisation: Love and Relationships</v>
          </cell>
          <cell r="C713" t="str">
            <v>H408/32</v>
          </cell>
          <cell r="D713" t="str">
            <v>Classical Civilisation: Love and Relationships</v>
          </cell>
          <cell r="E713" t="str">
            <v>Mr W Dearnaley</v>
          </cell>
        </row>
        <row r="714">
          <cell r="B714" t="str">
            <v>H408/32 Classical Civilisation: Love and Relationships</v>
          </cell>
          <cell r="C714" t="str">
            <v>H408/32</v>
          </cell>
          <cell r="D714" t="str">
            <v>Classical Civilisation: Love and Relationships</v>
          </cell>
          <cell r="E714" t="str">
            <v>Miss L Temple</v>
          </cell>
        </row>
        <row r="715">
          <cell r="B715" t="str">
            <v>H408/33 Classical Civilisation: Politics of the Late Republic</v>
          </cell>
          <cell r="C715" t="str">
            <v>H408/33</v>
          </cell>
          <cell r="D715" t="str">
            <v>Classical Civilisation: Politics of the Late Republic</v>
          </cell>
          <cell r="E715" t="str">
            <v>Dr J T C King</v>
          </cell>
        </row>
        <row r="716">
          <cell r="B716" t="str">
            <v>H408/33 Classical Civilisation: Politics of the Late Republic</v>
          </cell>
          <cell r="C716" t="str">
            <v>H408/33</v>
          </cell>
          <cell r="D716" t="str">
            <v>Classical Civilisation: Politics of the Late Republic</v>
          </cell>
          <cell r="E716" t="str">
            <v>Mr J Powell</v>
          </cell>
        </row>
        <row r="717">
          <cell r="B717" t="str">
            <v>H408/33 Classical Civilisation: Politics of the Late Republic</v>
          </cell>
          <cell r="C717" t="str">
            <v>H408/33</v>
          </cell>
          <cell r="D717" t="str">
            <v>Classical Civilisation: Politics of the Late Republic</v>
          </cell>
          <cell r="E717" t="str">
            <v>Mr B Firth</v>
          </cell>
        </row>
        <row r="718">
          <cell r="B718" t="str">
            <v>H408/33 Classical Civilisation: Politics of the Late Republic</v>
          </cell>
          <cell r="C718" t="str">
            <v>H408/33</v>
          </cell>
          <cell r="D718" t="str">
            <v>Classical Civilisation: Politics of the Late Republic</v>
          </cell>
          <cell r="E718" t="str">
            <v>Miss A Boyt</v>
          </cell>
        </row>
        <row r="719">
          <cell r="B719" t="str">
            <v>H408/33 Classical Civilisation: Politics of the Late Republic</v>
          </cell>
          <cell r="C719" t="str">
            <v>H408/33</v>
          </cell>
          <cell r="D719" t="str">
            <v>Classical Civilisation: Politics of the Late Republic</v>
          </cell>
          <cell r="E719" t="str">
            <v>Dr P Marin</v>
          </cell>
        </row>
        <row r="720">
          <cell r="B720" t="str">
            <v>H408/33 Classical Civilisation: Politics of the Late Republic</v>
          </cell>
          <cell r="C720" t="str">
            <v>H408/33</v>
          </cell>
          <cell r="D720" t="str">
            <v>Classical Civilisation: Politics of the Late Republic</v>
          </cell>
          <cell r="E720" t="str">
            <v>Mrs C Walker</v>
          </cell>
        </row>
        <row r="721">
          <cell r="B721" t="str">
            <v>H408/33 Classical Civilisation: Politics of the Late Republic</v>
          </cell>
          <cell r="C721" t="str">
            <v>H408/33</v>
          </cell>
          <cell r="D721" t="str">
            <v>Classical Civilisation: Politics of the Late Republic</v>
          </cell>
          <cell r="E721" t="str">
            <v>Dr A Roumpou</v>
          </cell>
        </row>
        <row r="722">
          <cell r="B722" t="str">
            <v>H408/34 Classical Civilisation: Democracy and the Athenians</v>
          </cell>
          <cell r="C722" t="str">
            <v>H408/34</v>
          </cell>
          <cell r="D722" t="str">
            <v>Classical Civilisation: Democracy and the Athenians</v>
          </cell>
          <cell r="E722" t="str">
            <v>Mrs M Davis</v>
          </cell>
        </row>
        <row r="723">
          <cell r="B723" t="str">
            <v>H408/34 Classical Civilisation: Democracy and the Athenians</v>
          </cell>
          <cell r="C723" t="str">
            <v>H408/34</v>
          </cell>
          <cell r="D723" t="str">
            <v>Classical Civilisation: Democracy and the Athenians</v>
          </cell>
          <cell r="E723" t="str">
            <v>Mr G Maude</v>
          </cell>
        </row>
        <row r="724">
          <cell r="B724" t="str">
            <v>H408/34 Classical Civilisation: Democracy and the Athenians</v>
          </cell>
          <cell r="C724" t="str">
            <v>H408/34</v>
          </cell>
          <cell r="D724" t="str">
            <v>Classical Civilisation: Democracy and the Athenians</v>
          </cell>
          <cell r="E724" t="str">
            <v>Dr L Kowalewski</v>
          </cell>
        </row>
        <row r="725">
          <cell r="B725" t="str">
            <v>H409/01 Media Studies: Media Messages</v>
          </cell>
          <cell r="C725" t="str">
            <v>H409/01</v>
          </cell>
          <cell r="D725" t="str">
            <v>Media Studies: Media Messages</v>
          </cell>
          <cell r="E725" t="str">
            <v>Ms L Cunningham</v>
          </cell>
        </row>
        <row r="726">
          <cell r="B726" t="str">
            <v>H409/01 Media Studies: Media Messages</v>
          </cell>
          <cell r="C726" t="str">
            <v>H409/01</v>
          </cell>
          <cell r="D726" t="str">
            <v>Media Studies: Media Messages</v>
          </cell>
          <cell r="E726" t="str">
            <v>Mr J J Mazzocchi</v>
          </cell>
        </row>
        <row r="727">
          <cell r="B727" t="str">
            <v>H409/01 Media Studies: Media Messages</v>
          </cell>
          <cell r="C727" t="str">
            <v>H409/01</v>
          </cell>
          <cell r="D727" t="str">
            <v>Media Studies: Media Messages</v>
          </cell>
          <cell r="E727" t="str">
            <v>Mr S Johnson</v>
          </cell>
        </row>
        <row r="728">
          <cell r="B728" t="str">
            <v>H409/01 Media Studies: Media Messages</v>
          </cell>
          <cell r="C728" t="str">
            <v>H409/01</v>
          </cell>
          <cell r="D728" t="str">
            <v>Media Studies: Media Messages</v>
          </cell>
          <cell r="E728" t="str">
            <v>Mr P J Carpenter</v>
          </cell>
        </row>
        <row r="729">
          <cell r="B729" t="str">
            <v>H409/01 Media Studies: Media Messages</v>
          </cell>
          <cell r="C729" t="str">
            <v>H409/01</v>
          </cell>
          <cell r="D729" t="str">
            <v>Media Studies: Media Messages</v>
          </cell>
          <cell r="E729" t="str">
            <v>Mrs G Black</v>
          </cell>
        </row>
        <row r="730">
          <cell r="B730" t="str">
            <v>H409/01 Media Studies: Media Messages</v>
          </cell>
          <cell r="C730" t="str">
            <v>H409/01</v>
          </cell>
          <cell r="D730" t="str">
            <v>Media Studies: Media Messages</v>
          </cell>
          <cell r="E730" t="str">
            <v>Mr J Matthews-Stroud</v>
          </cell>
        </row>
        <row r="731">
          <cell r="B731" t="str">
            <v>H409/01 Media Studies: Media Messages</v>
          </cell>
          <cell r="C731" t="str">
            <v>H409/01</v>
          </cell>
          <cell r="D731" t="str">
            <v>Media Studies: Media Messages</v>
          </cell>
          <cell r="E731" t="str">
            <v>Miss J Ward</v>
          </cell>
        </row>
        <row r="732">
          <cell r="B732" t="str">
            <v>H409/01 Media Studies: Media Messages</v>
          </cell>
          <cell r="C732" t="str">
            <v>H409/01</v>
          </cell>
          <cell r="D732" t="str">
            <v>Media Studies: Media Messages</v>
          </cell>
          <cell r="E732" t="str">
            <v>Mr D Steele</v>
          </cell>
        </row>
        <row r="733">
          <cell r="B733" t="str">
            <v>H409/01 Media Studies: Media Messages</v>
          </cell>
          <cell r="C733" t="str">
            <v>H409/01</v>
          </cell>
          <cell r="D733" t="str">
            <v>Media Studies: Media Messages</v>
          </cell>
          <cell r="E733" t="str">
            <v>Mr D Soltysik</v>
          </cell>
        </row>
        <row r="734">
          <cell r="B734" t="str">
            <v>H409/01 Media Studies: Media Messages</v>
          </cell>
          <cell r="C734" t="str">
            <v>H409/01</v>
          </cell>
          <cell r="D734" t="str">
            <v>Media Studies: Media Messages</v>
          </cell>
          <cell r="E734" t="str">
            <v>Mr G Gyamfi</v>
          </cell>
        </row>
        <row r="735">
          <cell r="B735" t="str">
            <v>H409/01 Media Studies: Media Messages</v>
          </cell>
          <cell r="C735" t="str">
            <v>H409/01</v>
          </cell>
          <cell r="D735" t="str">
            <v>Media Studies: Media Messages</v>
          </cell>
          <cell r="E735" t="str">
            <v>Mrs S Crawford</v>
          </cell>
        </row>
        <row r="736">
          <cell r="B736" t="str">
            <v>H409/01 Media Studies: Media Messages</v>
          </cell>
          <cell r="C736" t="str">
            <v>H409/01</v>
          </cell>
          <cell r="D736" t="str">
            <v>Media Studies: Media Messages</v>
          </cell>
          <cell r="E736" t="str">
            <v>Miss L S Brew</v>
          </cell>
        </row>
        <row r="737">
          <cell r="B737" t="str">
            <v>H409/01 Media Studies: Media Messages</v>
          </cell>
          <cell r="C737" t="str">
            <v>H409/01</v>
          </cell>
          <cell r="D737" t="str">
            <v>Media Studies: Media Messages</v>
          </cell>
          <cell r="E737" t="str">
            <v>Mr L R Winn</v>
          </cell>
        </row>
        <row r="738">
          <cell r="B738" t="str">
            <v>H409/01 Media Studies: Media Messages</v>
          </cell>
          <cell r="C738" t="str">
            <v>H409/01</v>
          </cell>
          <cell r="D738" t="str">
            <v>Media Studies: Media Messages</v>
          </cell>
          <cell r="E738" t="str">
            <v>Mr R Donne</v>
          </cell>
        </row>
        <row r="739">
          <cell r="B739" t="str">
            <v>H409/01 Media Studies: Media Messages</v>
          </cell>
          <cell r="C739" t="str">
            <v>H409/01</v>
          </cell>
          <cell r="D739" t="str">
            <v>Media Studies: Media Messages</v>
          </cell>
          <cell r="E739" t="str">
            <v>Miss R L A Ewbank</v>
          </cell>
        </row>
        <row r="740">
          <cell r="B740" t="str">
            <v>H409/01 Media Studies: Media Messages</v>
          </cell>
          <cell r="C740" t="str">
            <v>H409/01</v>
          </cell>
          <cell r="D740" t="str">
            <v>Media Studies: Media Messages</v>
          </cell>
          <cell r="E740" t="str">
            <v>Miss F Gilbert</v>
          </cell>
        </row>
        <row r="741">
          <cell r="B741" t="str">
            <v>H409/02 Media Studies: Evolving Media</v>
          </cell>
          <cell r="C741" t="str">
            <v>H409/02</v>
          </cell>
          <cell r="D741" t="str">
            <v>Media Studies: Evolving Media</v>
          </cell>
          <cell r="E741" t="str">
            <v>Mr R A Mayers</v>
          </cell>
        </row>
        <row r="742">
          <cell r="B742" t="str">
            <v>H409/02 Media Studies: Evolving Media</v>
          </cell>
          <cell r="C742" t="str">
            <v>H409/02</v>
          </cell>
          <cell r="D742" t="str">
            <v>Media Studies: Evolving Media</v>
          </cell>
          <cell r="E742" t="str">
            <v>Miss S Newstead</v>
          </cell>
        </row>
        <row r="743">
          <cell r="B743" t="str">
            <v>H409/02 Media Studies: Evolving Media</v>
          </cell>
          <cell r="C743" t="str">
            <v>H409/02</v>
          </cell>
          <cell r="D743" t="str">
            <v>Media Studies: Evolving Media</v>
          </cell>
          <cell r="E743" t="str">
            <v>Mr S Starkie</v>
          </cell>
        </row>
        <row r="744">
          <cell r="B744" t="str">
            <v>H409/02 Media Studies: Evolving Media</v>
          </cell>
          <cell r="C744" t="str">
            <v>H409/02</v>
          </cell>
          <cell r="D744" t="str">
            <v>Media Studies: Evolving Media</v>
          </cell>
          <cell r="E744" t="str">
            <v>Mr G E Andrew</v>
          </cell>
        </row>
        <row r="745">
          <cell r="B745" t="str">
            <v>H409/02 Media Studies: Evolving Media</v>
          </cell>
          <cell r="C745" t="str">
            <v>H409/02</v>
          </cell>
          <cell r="D745" t="str">
            <v>Media Studies: Evolving Media</v>
          </cell>
          <cell r="E745" t="str">
            <v>Prof J McDougall</v>
          </cell>
        </row>
        <row r="746">
          <cell r="B746" t="str">
            <v>H409/02 Media Studies: Evolving Media</v>
          </cell>
          <cell r="C746" t="str">
            <v>H409/02</v>
          </cell>
          <cell r="D746" t="str">
            <v>Media Studies: Evolving Media</v>
          </cell>
          <cell r="E746" t="str">
            <v>Mrs G Black</v>
          </cell>
        </row>
        <row r="747">
          <cell r="B747" t="str">
            <v>H409/02 Media Studies: Evolving Media</v>
          </cell>
          <cell r="C747" t="str">
            <v>H409/02</v>
          </cell>
          <cell r="D747" t="str">
            <v>Media Studies: Evolving Media</v>
          </cell>
          <cell r="E747" t="str">
            <v>Dr L N Ede</v>
          </cell>
        </row>
        <row r="748">
          <cell r="B748" t="str">
            <v>H409/02 Media Studies: Evolving Media</v>
          </cell>
          <cell r="C748" t="str">
            <v>H409/02</v>
          </cell>
          <cell r="D748" t="str">
            <v>Media Studies: Evolving Media</v>
          </cell>
          <cell r="E748" t="str">
            <v>Mr G Thompson</v>
          </cell>
        </row>
        <row r="749">
          <cell r="B749" t="str">
            <v>H409/02 Media Studies: Evolving Media</v>
          </cell>
          <cell r="C749" t="str">
            <v>H409/02</v>
          </cell>
          <cell r="D749" t="str">
            <v>Media Studies: Evolving Media</v>
          </cell>
          <cell r="E749" t="str">
            <v>Miss V M Allen</v>
          </cell>
        </row>
        <row r="750">
          <cell r="B750" t="str">
            <v>H409/02 Media Studies: Evolving Media</v>
          </cell>
          <cell r="C750" t="str">
            <v>H409/02</v>
          </cell>
          <cell r="D750" t="str">
            <v>Media Studies: Evolving Media</v>
          </cell>
          <cell r="E750" t="str">
            <v>Miss H Austen</v>
          </cell>
        </row>
        <row r="751">
          <cell r="B751" t="str">
            <v>H409/02 Media Studies: Evolving Media</v>
          </cell>
          <cell r="C751" t="str">
            <v>H409/02</v>
          </cell>
          <cell r="D751" t="str">
            <v>Media Studies: Evolving Media</v>
          </cell>
          <cell r="E751" t="str">
            <v>Ms L Buchanan</v>
          </cell>
        </row>
        <row r="752">
          <cell r="B752" t="str">
            <v>H409/02 Media Studies: Evolving Media</v>
          </cell>
          <cell r="C752" t="str">
            <v>H409/02</v>
          </cell>
          <cell r="D752" t="str">
            <v>Media Studies: Evolving Media</v>
          </cell>
          <cell r="E752" t="str">
            <v>Mr W A O'Brien</v>
          </cell>
        </row>
        <row r="753">
          <cell r="B753" t="str">
            <v>H409/02 Media Studies: Evolving Media</v>
          </cell>
          <cell r="C753" t="str">
            <v>H409/02</v>
          </cell>
          <cell r="D753" t="str">
            <v>Media Studies: Evolving Media</v>
          </cell>
          <cell r="E753" t="str">
            <v>Mrs L Putwain</v>
          </cell>
        </row>
        <row r="754">
          <cell r="B754" t="str">
            <v>H409/02 Media Studies: Evolving Media</v>
          </cell>
          <cell r="C754" t="str">
            <v>H409/02</v>
          </cell>
          <cell r="D754" t="str">
            <v>Media Studies: Evolving Media</v>
          </cell>
          <cell r="E754" t="str">
            <v>Mr T Williams</v>
          </cell>
        </row>
        <row r="755">
          <cell r="B755" t="str">
            <v>H409/02 Media Studies: Evolving Media</v>
          </cell>
          <cell r="C755" t="str">
            <v>H409/02</v>
          </cell>
          <cell r="D755" t="str">
            <v>Media Studies: Evolving Media</v>
          </cell>
          <cell r="E755" t="str">
            <v>Mrs C Middleyard</v>
          </cell>
        </row>
        <row r="756">
          <cell r="B756" t="str">
            <v>H409/03/04 Media Studies: Making Media</v>
          </cell>
          <cell r="C756" t="str">
            <v>H409/03/04</v>
          </cell>
          <cell r="D756" t="str">
            <v>Media Studies: Making Media</v>
          </cell>
          <cell r="E756" t="str">
            <v>Dr D L Cooper-Cliftlands</v>
          </cell>
        </row>
        <row r="757">
          <cell r="B757" t="str">
            <v>H409/03/04 Media Studies: Making Media</v>
          </cell>
          <cell r="C757" t="str">
            <v>H409/03/04</v>
          </cell>
          <cell r="D757" t="str">
            <v>Media Studies: Making Media</v>
          </cell>
          <cell r="E757" t="str">
            <v>Ms M Dughan</v>
          </cell>
        </row>
        <row r="758">
          <cell r="B758" t="str">
            <v>H409/03/04 Media Studies: Making Media</v>
          </cell>
          <cell r="C758" t="str">
            <v>H409/03/04</v>
          </cell>
          <cell r="D758" t="str">
            <v>Media Studies: Making Media</v>
          </cell>
          <cell r="E758" t="str">
            <v>Ms V Clyne</v>
          </cell>
        </row>
        <row r="759">
          <cell r="B759" t="str">
            <v>H409/03/04 Media Studies: Making Media</v>
          </cell>
          <cell r="C759" t="str">
            <v>H409/03/04</v>
          </cell>
          <cell r="D759" t="str">
            <v>Media Studies: Making Media</v>
          </cell>
          <cell r="E759" t="str">
            <v>Mr I Marshall</v>
          </cell>
        </row>
        <row r="760">
          <cell r="B760" t="str">
            <v>H409/03/04 Media Studies: Making Media</v>
          </cell>
          <cell r="C760" t="str">
            <v>H409/03/04</v>
          </cell>
          <cell r="D760" t="str">
            <v>Media Studies: Making Media</v>
          </cell>
          <cell r="E760" t="str">
            <v>Mrs N Naisbett</v>
          </cell>
        </row>
        <row r="761">
          <cell r="B761" t="str">
            <v>H409/03/04 Media Studies: Making Media</v>
          </cell>
          <cell r="C761" t="str">
            <v>H409/03/04</v>
          </cell>
          <cell r="D761" t="str">
            <v>Media Studies: Making Media</v>
          </cell>
          <cell r="E761" t="str">
            <v>Mr M Fraser</v>
          </cell>
        </row>
        <row r="762">
          <cell r="B762" t="str">
            <v>H409/03/04 Media Studies: Making Media</v>
          </cell>
          <cell r="C762" t="str">
            <v>H409/03/04</v>
          </cell>
          <cell r="D762" t="str">
            <v>Media Studies: Making Media</v>
          </cell>
          <cell r="E762" t="str">
            <v>Mr T Fahy</v>
          </cell>
        </row>
        <row r="763">
          <cell r="B763" t="str">
            <v>H409/03/04 Media Studies: Making Media</v>
          </cell>
          <cell r="C763" t="str">
            <v>H409/03/04</v>
          </cell>
          <cell r="D763" t="str">
            <v>Media Studies: Making Media</v>
          </cell>
          <cell r="E763" t="str">
            <v>Mr C F Earl</v>
          </cell>
        </row>
        <row r="764">
          <cell r="B764" t="str">
            <v>H409/03/04 Media Studies: Making Media</v>
          </cell>
          <cell r="C764" t="str">
            <v>H409/03/04</v>
          </cell>
          <cell r="D764" t="str">
            <v>Media Studies: Making Media</v>
          </cell>
          <cell r="E764" t="str">
            <v>Mr A Wallis</v>
          </cell>
        </row>
        <row r="765">
          <cell r="B765" t="str">
            <v>H409/03/04 Media Studies: Making Media</v>
          </cell>
          <cell r="C765" t="str">
            <v>H409/03/04</v>
          </cell>
          <cell r="D765" t="str">
            <v>Media Studies: Making Media</v>
          </cell>
          <cell r="E765" t="str">
            <v>Miss L S Brew</v>
          </cell>
        </row>
        <row r="766">
          <cell r="B766" t="str">
            <v>H409/03/04 Media Studies: Making Media</v>
          </cell>
          <cell r="C766" t="str">
            <v>H409/03/04</v>
          </cell>
          <cell r="D766" t="str">
            <v>Media Studies: Making Media</v>
          </cell>
          <cell r="E766" t="str">
            <v>Mr R Barton</v>
          </cell>
        </row>
        <row r="767">
          <cell r="B767" t="str">
            <v>H409/03/04 Media Studies: Making Media</v>
          </cell>
          <cell r="C767" t="str">
            <v>H409/03/04</v>
          </cell>
          <cell r="D767" t="str">
            <v>Media Studies: Making Media</v>
          </cell>
          <cell r="E767" t="str">
            <v>OCR D Cambridge Assessment</v>
          </cell>
        </row>
        <row r="768">
          <cell r="B768" t="str">
            <v>H409/03/04 Media Studies: Making Media</v>
          </cell>
          <cell r="C768" t="str">
            <v>H409/03/04</v>
          </cell>
          <cell r="D768" t="str">
            <v>Media Studies: Making Media</v>
          </cell>
          <cell r="E768" t="str">
            <v>Mr A C Ranson</v>
          </cell>
        </row>
        <row r="769">
          <cell r="B769" t="str">
            <v>H409/03/04 Media Studies: Making Media</v>
          </cell>
          <cell r="C769" t="str">
            <v>H409/03/04</v>
          </cell>
          <cell r="D769" t="str">
            <v>Media Studies: Making Media</v>
          </cell>
          <cell r="E769" t="str">
            <v>Dr J Climo</v>
          </cell>
        </row>
        <row r="770">
          <cell r="B770" t="str">
            <v>H410/01 Film Studies: Film History</v>
          </cell>
          <cell r="C770" t="str">
            <v>H410/01</v>
          </cell>
          <cell r="D770" t="str">
            <v>Film Studies: Film History</v>
          </cell>
          <cell r="E770" t="str">
            <v>Mr M Rodgers</v>
          </cell>
        </row>
        <row r="771">
          <cell r="B771" t="str">
            <v>H410/01 Film Studies: Film History</v>
          </cell>
          <cell r="C771" t="str">
            <v>H410/01</v>
          </cell>
          <cell r="D771" t="str">
            <v>Film Studies: Film History</v>
          </cell>
          <cell r="E771" t="str">
            <v>Mr P Hobbins-White</v>
          </cell>
        </row>
        <row r="772">
          <cell r="B772" t="str">
            <v>H410/01 Film Studies: Film History</v>
          </cell>
          <cell r="C772" t="str">
            <v>H410/01</v>
          </cell>
          <cell r="D772" t="str">
            <v>Film Studies: Film History</v>
          </cell>
          <cell r="E772" t="str">
            <v>Mr S D Murray</v>
          </cell>
        </row>
        <row r="773">
          <cell r="B773" t="str">
            <v>H410/01 Film Studies: Film History</v>
          </cell>
          <cell r="C773" t="str">
            <v>H410/01</v>
          </cell>
          <cell r="D773" t="str">
            <v>Film Studies: Film History</v>
          </cell>
          <cell r="E773" t="str">
            <v>Mr K A Brice</v>
          </cell>
        </row>
        <row r="774">
          <cell r="B774" t="str">
            <v>H410/02 Film Studies:Critical approaches to film</v>
          </cell>
          <cell r="C774" t="str">
            <v>H410/02</v>
          </cell>
          <cell r="D774" t="str">
            <v>Film Studies:Critical approaches to film</v>
          </cell>
          <cell r="E774" t="str">
            <v>Mr W A O'Brien</v>
          </cell>
        </row>
        <row r="775">
          <cell r="B775" t="str">
            <v>H410/02 Film Studies:Critical approaches to film</v>
          </cell>
          <cell r="C775" t="str">
            <v>H410/02</v>
          </cell>
          <cell r="D775" t="str">
            <v>Film Studies:Critical approaches to film</v>
          </cell>
          <cell r="E775" t="str">
            <v>Ms A Molyneux</v>
          </cell>
        </row>
        <row r="776">
          <cell r="B776" t="str">
            <v>H410/02 Film Studies:Critical approaches to film</v>
          </cell>
          <cell r="C776" t="str">
            <v>H410/02</v>
          </cell>
          <cell r="D776" t="str">
            <v>Film Studies:Critical approaches to film</v>
          </cell>
          <cell r="E776" t="str">
            <v>Miss C A Birks</v>
          </cell>
        </row>
        <row r="777">
          <cell r="B777" t="str">
            <v>H410/02 Film Studies:Critical approaches to film</v>
          </cell>
          <cell r="C777" t="str">
            <v>H410/02</v>
          </cell>
          <cell r="D777" t="str">
            <v>Film Studies:Critical approaches to film</v>
          </cell>
          <cell r="E777" t="str">
            <v>Miss A Martin</v>
          </cell>
        </row>
        <row r="778">
          <cell r="B778" t="str">
            <v>H410/02 Film Studies:Critical approaches to film</v>
          </cell>
          <cell r="C778" t="str">
            <v>H410/02</v>
          </cell>
          <cell r="D778" t="str">
            <v>Film Studies:Critical approaches to film</v>
          </cell>
          <cell r="E778" t="str">
            <v>Mr S D Murray</v>
          </cell>
        </row>
        <row r="779">
          <cell r="B779" t="str">
            <v>H410/02 Film Studies:Critical approaches to film</v>
          </cell>
          <cell r="C779" t="str">
            <v>H410/02</v>
          </cell>
          <cell r="D779" t="str">
            <v>Film Studies:Critical approaches to film</v>
          </cell>
          <cell r="E779" t="str">
            <v>Mr P Jackson</v>
          </cell>
        </row>
        <row r="780">
          <cell r="B780" t="str">
            <v>H410/03/04 Film Studies: Making short film</v>
          </cell>
          <cell r="C780" t="str">
            <v>H410/03/04</v>
          </cell>
          <cell r="D780" t="str">
            <v>Film Studies: Making short film</v>
          </cell>
          <cell r="E780" t="str">
            <v>Mr I Marshall</v>
          </cell>
        </row>
        <row r="781">
          <cell r="B781" t="str">
            <v>H410/03/04 Film Studies: Making short film</v>
          </cell>
          <cell r="C781" t="str">
            <v>H410/03/04</v>
          </cell>
          <cell r="D781" t="str">
            <v>Film Studies: Making short film</v>
          </cell>
          <cell r="E781" t="str">
            <v>Mr S D Murray</v>
          </cell>
        </row>
        <row r="782">
          <cell r="B782" t="str">
            <v>H410/03/04 Film Studies: Making short film</v>
          </cell>
          <cell r="C782" t="str">
            <v>H410/03/04</v>
          </cell>
          <cell r="D782" t="str">
            <v>Film Studies: Making short film</v>
          </cell>
          <cell r="E782" t="str">
            <v>Mrs K Leadbetter</v>
          </cell>
        </row>
        <row r="783">
          <cell r="B783" t="str">
            <v>H410/03/04 Film Studies: Making short film</v>
          </cell>
          <cell r="C783" t="str">
            <v>H410/03/04</v>
          </cell>
          <cell r="D783" t="str">
            <v>Film Studies: Making short film</v>
          </cell>
          <cell r="E783" t="str">
            <v>Mr R A Mayers</v>
          </cell>
        </row>
        <row r="784">
          <cell r="B784" t="str">
            <v>H410/03/04 Film Studies: Making short film</v>
          </cell>
          <cell r="C784" t="str">
            <v>H410/03/04</v>
          </cell>
          <cell r="D784" t="str">
            <v>Film Studies: Making short film</v>
          </cell>
          <cell r="E784" t="str">
            <v>OCR D Cambridge Assessment</v>
          </cell>
        </row>
        <row r="785">
          <cell r="B785" t="str">
            <v>H414/01 Geology: Fundamentals of Geology</v>
          </cell>
          <cell r="C785" t="str">
            <v>H414/01</v>
          </cell>
          <cell r="D785" t="str">
            <v>Geology: Fundamentals of Geology</v>
          </cell>
          <cell r="E785" t="str">
            <v>Dr K A Oak</v>
          </cell>
        </row>
        <row r="786">
          <cell r="B786" t="str">
            <v>H414/01 Geology: Fundamentals of Geology</v>
          </cell>
          <cell r="C786" t="str">
            <v>H414/01</v>
          </cell>
          <cell r="D786" t="str">
            <v>Geology: Fundamentals of Geology</v>
          </cell>
          <cell r="E786" t="str">
            <v>Dr L Gallagher</v>
          </cell>
        </row>
        <row r="787">
          <cell r="B787" t="str">
            <v>H414/01 Geology: Fundamentals of Geology</v>
          </cell>
          <cell r="C787" t="str">
            <v>H414/01</v>
          </cell>
          <cell r="D787" t="str">
            <v>Geology: Fundamentals of Geology</v>
          </cell>
          <cell r="E787" t="str">
            <v>Mr D J Newton</v>
          </cell>
        </row>
        <row r="788">
          <cell r="B788" t="str">
            <v>H414/02 Geology: Scientific Literacy in Geology</v>
          </cell>
          <cell r="C788" t="str">
            <v>H414/02</v>
          </cell>
          <cell r="D788" t="str">
            <v>Geology: Scientific Literacy in Geology</v>
          </cell>
          <cell r="E788" t="str">
            <v>Dr D C Armstrong</v>
          </cell>
        </row>
        <row r="789">
          <cell r="B789" t="str">
            <v>H414/02 Geology: Scientific Literacy in Geology</v>
          </cell>
          <cell r="C789" t="str">
            <v>H414/02</v>
          </cell>
          <cell r="D789" t="str">
            <v>Geology: Scientific Literacy in Geology</v>
          </cell>
          <cell r="E789" t="str">
            <v>Dr J Hickson</v>
          </cell>
        </row>
        <row r="790">
          <cell r="B790" t="str">
            <v>H414/02 Geology: Scientific Literacy in Geology</v>
          </cell>
          <cell r="C790" t="str">
            <v>H414/02</v>
          </cell>
          <cell r="D790" t="str">
            <v>Geology: Scientific Literacy in Geology</v>
          </cell>
          <cell r="E790" t="str">
            <v>Dr V Williams</v>
          </cell>
        </row>
        <row r="791">
          <cell r="B791" t="str">
            <v>H414/03 Geology: Practical Skills in Geology</v>
          </cell>
          <cell r="C791" t="str">
            <v>H414/03</v>
          </cell>
          <cell r="D791" t="str">
            <v>Geology: Practical Skills in Geology</v>
          </cell>
          <cell r="E791" t="str">
            <v>Mrs S Court-Oak</v>
          </cell>
        </row>
        <row r="792">
          <cell r="B792" t="str">
            <v>H414/03 Geology: Practical Skills in Geology</v>
          </cell>
          <cell r="C792" t="str">
            <v>H414/03</v>
          </cell>
          <cell r="D792" t="str">
            <v>Geology: Practical Skills in Geology</v>
          </cell>
          <cell r="E792" t="str">
            <v>Mr D C Hobbs</v>
          </cell>
        </row>
        <row r="793">
          <cell r="B793" t="str">
            <v>H414/03 Geology: Practical Skills in Geology</v>
          </cell>
          <cell r="C793" t="str">
            <v>H414/03</v>
          </cell>
          <cell r="D793" t="str">
            <v>Geology: Practical Skills in Geology</v>
          </cell>
          <cell r="E793" t="str">
            <v>Dr K A Oak</v>
          </cell>
        </row>
        <row r="794">
          <cell r="B794" t="str">
            <v>H418/01 The legal system and criminal law</v>
          </cell>
          <cell r="C794" t="str">
            <v>H418/01</v>
          </cell>
          <cell r="D794" t="str">
            <v>The legal system and criminal law</v>
          </cell>
          <cell r="E794" t="str">
            <v>Mr N Power</v>
          </cell>
        </row>
        <row r="795">
          <cell r="B795" t="str">
            <v>H418/01 The legal system and criminal law</v>
          </cell>
          <cell r="C795" t="str">
            <v>H418/01</v>
          </cell>
          <cell r="D795" t="str">
            <v>The legal system and criminal law</v>
          </cell>
          <cell r="E795" t="str">
            <v>Mrs L M Roden</v>
          </cell>
        </row>
        <row r="796">
          <cell r="B796" t="str">
            <v>H418/01 The legal system and criminal law</v>
          </cell>
          <cell r="C796" t="str">
            <v>H418/01</v>
          </cell>
          <cell r="D796" t="str">
            <v>The legal system and criminal law</v>
          </cell>
          <cell r="E796" t="str">
            <v>Miss E Bradbury</v>
          </cell>
        </row>
        <row r="797">
          <cell r="B797" t="str">
            <v>H418/01 The legal system and criminal law</v>
          </cell>
          <cell r="C797" t="str">
            <v>H418/01</v>
          </cell>
          <cell r="D797" t="str">
            <v>The legal system and criminal law</v>
          </cell>
          <cell r="E797" t="str">
            <v>Miss M Middleton</v>
          </cell>
        </row>
        <row r="798">
          <cell r="B798" t="str">
            <v>H418/01 The legal system and criminal law</v>
          </cell>
          <cell r="C798" t="str">
            <v>H418/01</v>
          </cell>
          <cell r="D798" t="str">
            <v>The legal system and criminal law</v>
          </cell>
          <cell r="E798" t="str">
            <v>Ms R A Harrison</v>
          </cell>
        </row>
        <row r="799">
          <cell r="B799" t="str">
            <v>H418/01 The legal system and criminal law</v>
          </cell>
          <cell r="C799" t="str">
            <v>H418/01</v>
          </cell>
          <cell r="D799" t="str">
            <v>The legal system and criminal law</v>
          </cell>
          <cell r="E799" t="str">
            <v>Miss L Rainford</v>
          </cell>
        </row>
        <row r="800">
          <cell r="B800" t="str">
            <v>H418/01 The legal system and criminal law</v>
          </cell>
          <cell r="C800" t="str">
            <v>H418/01</v>
          </cell>
          <cell r="D800" t="str">
            <v>The legal system and criminal law</v>
          </cell>
          <cell r="E800" t="str">
            <v>Mrs S Halcro</v>
          </cell>
        </row>
        <row r="801">
          <cell r="B801" t="str">
            <v>H418/01 The legal system and criminal law</v>
          </cell>
          <cell r="C801" t="str">
            <v>H418/01</v>
          </cell>
          <cell r="D801" t="str">
            <v>The legal system and criminal law</v>
          </cell>
          <cell r="E801" t="str">
            <v>Mrs H Taylor</v>
          </cell>
        </row>
        <row r="802">
          <cell r="B802" t="str">
            <v>H418/01 The legal system and criminal law</v>
          </cell>
          <cell r="C802" t="str">
            <v>H418/01</v>
          </cell>
          <cell r="D802" t="str">
            <v>The legal system and criminal law</v>
          </cell>
          <cell r="E802" t="str">
            <v>Mr A Lockwood</v>
          </cell>
        </row>
        <row r="803">
          <cell r="B803" t="str">
            <v>H418/01 The legal system and criminal law</v>
          </cell>
          <cell r="C803" t="str">
            <v>H418/01</v>
          </cell>
          <cell r="D803" t="str">
            <v>The legal system and criminal law</v>
          </cell>
          <cell r="E803" t="str">
            <v>Mrs J Mcloughlin-Settle</v>
          </cell>
        </row>
        <row r="804">
          <cell r="B804" t="str">
            <v>H418/01 The legal system and criminal law</v>
          </cell>
          <cell r="C804" t="str">
            <v>H418/01</v>
          </cell>
          <cell r="D804" t="str">
            <v>The legal system and criminal law</v>
          </cell>
          <cell r="E804" t="str">
            <v>Miss A Erewele</v>
          </cell>
        </row>
        <row r="805">
          <cell r="B805" t="str">
            <v>H418/01 The legal system and criminal law</v>
          </cell>
          <cell r="C805" t="str">
            <v>H418/01</v>
          </cell>
          <cell r="D805" t="str">
            <v>The legal system and criminal law</v>
          </cell>
          <cell r="E805" t="str">
            <v>Mr D I Lycett</v>
          </cell>
        </row>
        <row r="806">
          <cell r="B806" t="str">
            <v>H418/01 The legal system and criminal law</v>
          </cell>
          <cell r="C806" t="str">
            <v>H418/01</v>
          </cell>
          <cell r="D806" t="str">
            <v>The legal system and criminal law</v>
          </cell>
          <cell r="E806" t="str">
            <v>Miss J E Litwinenko-Jones</v>
          </cell>
        </row>
        <row r="807">
          <cell r="B807" t="str">
            <v>H418/01 The legal system and criminal law</v>
          </cell>
          <cell r="C807" t="str">
            <v>H418/01</v>
          </cell>
          <cell r="D807" t="str">
            <v>The legal system and criminal law</v>
          </cell>
          <cell r="E807" t="str">
            <v>Ms J Crossley</v>
          </cell>
        </row>
        <row r="808">
          <cell r="B808" t="str">
            <v>H418/01 The legal system and criminal law</v>
          </cell>
          <cell r="C808" t="str">
            <v>H418/01</v>
          </cell>
          <cell r="D808" t="str">
            <v>The legal system and criminal law</v>
          </cell>
          <cell r="E808" t="str">
            <v>Mrs A K Christie</v>
          </cell>
        </row>
        <row r="809">
          <cell r="B809" t="str">
            <v>H418/01 The legal system and criminal law</v>
          </cell>
          <cell r="C809" t="str">
            <v>H418/01</v>
          </cell>
          <cell r="D809" t="str">
            <v>The legal system and criminal law</v>
          </cell>
          <cell r="E809" t="str">
            <v>Miss A Richards</v>
          </cell>
        </row>
        <row r="810">
          <cell r="B810" t="str">
            <v>H418/01 The legal system and criminal law</v>
          </cell>
          <cell r="C810" t="str">
            <v>H418/01</v>
          </cell>
          <cell r="D810" t="str">
            <v>The legal system and criminal law</v>
          </cell>
          <cell r="E810" t="str">
            <v>Miss C Murray</v>
          </cell>
        </row>
        <row r="811">
          <cell r="B811" t="str">
            <v>H418/01 The legal system and criminal law</v>
          </cell>
          <cell r="C811" t="str">
            <v>H418/01</v>
          </cell>
          <cell r="D811" t="str">
            <v>The legal system and criminal law</v>
          </cell>
          <cell r="E811" t="str">
            <v>Miss E Wood</v>
          </cell>
        </row>
        <row r="812">
          <cell r="B812" t="str">
            <v>H418/01 The legal system and criminal law</v>
          </cell>
          <cell r="C812" t="str">
            <v>H418/01</v>
          </cell>
          <cell r="D812" t="str">
            <v>The legal system and criminal law</v>
          </cell>
          <cell r="E812" t="str">
            <v>Miss L Davies</v>
          </cell>
        </row>
        <row r="813">
          <cell r="B813" t="str">
            <v>H418/01 The legal system and criminal law</v>
          </cell>
          <cell r="C813" t="str">
            <v>H418/01</v>
          </cell>
          <cell r="D813" t="str">
            <v>The legal system and criminal law</v>
          </cell>
          <cell r="E813" t="str">
            <v>Mrs N Mahmood</v>
          </cell>
        </row>
        <row r="814">
          <cell r="B814" t="str">
            <v>H418/01 The legal system and criminal law</v>
          </cell>
          <cell r="C814" t="str">
            <v>H418/01</v>
          </cell>
          <cell r="D814" t="str">
            <v>The legal system and criminal law</v>
          </cell>
          <cell r="E814" t="str">
            <v>Mr R Clinch</v>
          </cell>
        </row>
        <row r="815">
          <cell r="B815" t="str">
            <v>H418/01 The legal system and criminal law</v>
          </cell>
          <cell r="C815" t="str">
            <v>H418/01</v>
          </cell>
          <cell r="D815" t="str">
            <v>The legal system and criminal law</v>
          </cell>
          <cell r="E815" t="str">
            <v>Miss K L Wallace</v>
          </cell>
        </row>
        <row r="816">
          <cell r="B816" t="str">
            <v>H418/01 The legal system and criminal law</v>
          </cell>
          <cell r="C816" t="str">
            <v>H418/01</v>
          </cell>
          <cell r="D816" t="str">
            <v>The legal system and criminal law</v>
          </cell>
          <cell r="E816" t="str">
            <v>Miss L S Robinson</v>
          </cell>
        </row>
        <row r="817">
          <cell r="B817" t="str">
            <v>H418/01 The legal system and criminal law</v>
          </cell>
          <cell r="C817" t="str">
            <v>H418/01</v>
          </cell>
          <cell r="D817" t="str">
            <v>The legal system and criminal law</v>
          </cell>
          <cell r="E817" t="str">
            <v>Mrs T Mukuma</v>
          </cell>
        </row>
        <row r="818">
          <cell r="B818" t="str">
            <v>H418/01 The legal system and criminal law</v>
          </cell>
          <cell r="C818" t="str">
            <v>H418/01</v>
          </cell>
          <cell r="D818" t="str">
            <v>The legal system and criminal law</v>
          </cell>
          <cell r="E818" t="str">
            <v>Ms A E Radford</v>
          </cell>
        </row>
        <row r="819">
          <cell r="B819" t="str">
            <v>H418/01 The legal system and criminal law</v>
          </cell>
          <cell r="C819" t="str">
            <v>H418/01</v>
          </cell>
          <cell r="D819" t="str">
            <v>The legal system and criminal law</v>
          </cell>
          <cell r="E819" t="str">
            <v>Mr P J Smith</v>
          </cell>
        </row>
        <row r="820">
          <cell r="B820" t="str">
            <v>H418/01 The legal system and criminal law</v>
          </cell>
          <cell r="C820" t="str">
            <v>H418/01</v>
          </cell>
          <cell r="D820" t="str">
            <v>The legal system and criminal law</v>
          </cell>
          <cell r="E820" t="str">
            <v>Mrs A Rushton</v>
          </cell>
        </row>
        <row r="821">
          <cell r="B821" t="str">
            <v>H418/01 The legal system and criminal law</v>
          </cell>
          <cell r="C821" t="str">
            <v>H418/01</v>
          </cell>
          <cell r="D821" t="str">
            <v>The legal system and criminal law</v>
          </cell>
          <cell r="E821" t="str">
            <v>Mr A McCusker</v>
          </cell>
        </row>
        <row r="822">
          <cell r="B822" t="str">
            <v>H418/01 The legal system and criminal law</v>
          </cell>
          <cell r="C822" t="str">
            <v>H418/01</v>
          </cell>
          <cell r="D822" t="str">
            <v>The legal system and criminal law</v>
          </cell>
          <cell r="E822" t="str">
            <v>Miss C M Ellis</v>
          </cell>
        </row>
        <row r="823">
          <cell r="B823" t="str">
            <v>H418/01 The legal system and criminal law</v>
          </cell>
          <cell r="C823" t="str">
            <v>H418/01</v>
          </cell>
          <cell r="D823" t="str">
            <v>The legal system and criminal law</v>
          </cell>
          <cell r="E823" t="str">
            <v>Dr M N Akinwunmi-Othman</v>
          </cell>
        </row>
        <row r="824">
          <cell r="B824" t="str">
            <v>H418/01 The legal system and criminal law</v>
          </cell>
          <cell r="C824" t="str">
            <v>H418/01</v>
          </cell>
          <cell r="D824" t="str">
            <v>The legal system and criminal law</v>
          </cell>
          <cell r="E824" t="str">
            <v>Mr M Andreou</v>
          </cell>
        </row>
        <row r="825">
          <cell r="B825" t="str">
            <v>H418/01 The legal system and criminal law</v>
          </cell>
          <cell r="C825" t="str">
            <v>H418/01</v>
          </cell>
          <cell r="D825" t="str">
            <v>The legal system and criminal law</v>
          </cell>
          <cell r="E825" t="str">
            <v>Mrs S McNeill</v>
          </cell>
        </row>
        <row r="826">
          <cell r="B826" t="str">
            <v>H418/01 The legal system and criminal law</v>
          </cell>
          <cell r="C826" t="str">
            <v>H418/01</v>
          </cell>
          <cell r="D826" t="str">
            <v>The legal system and criminal law</v>
          </cell>
          <cell r="E826" t="str">
            <v>Miss H L Abbott-Cragg</v>
          </cell>
        </row>
        <row r="827">
          <cell r="B827" t="str">
            <v>H418/01 The legal system and criminal law</v>
          </cell>
          <cell r="C827" t="str">
            <v>H418/01</v>
          </cell>
          <cell r="D827" t="str">
            <v>The legal system and criminal law</v>
          </cell>
          <cell r="E827" t="str">
            <v>Mrs A Walton</v>
          </cell>
        </row>
        <row r="828">
          <cell r="B828" t="str">
            <v>H418/01 The legal system and criminal law</v>
          </cell>
          <cell r="C828" t="str">
            <v>H418/01</v>
          </cell>
          <cell r="D828" t="str">
            <v>The legal system and criminal law</v>
          </cell>
          <cell r="E828" t="str">
            <v>Mrs H D Smith</v>
          </cell>
        </row>
        <row r="829">
          <cell r="B829" t="str">
            <v>H418/01 The legal system and criminal law</v>
          </cell>
          <cell r="C829" t="str">
            <v>H418/01</v>
          </cell>
          <cell r="D829" t="str">
            <v>The legal system and criminal law</v>
          </cell>
          <cell r="E829" t="str">
            <v>Ms S Riaz Hussain</v>
          </cell>
        </row>
        <row r="830">
          <cell r="B830" t="str">
            <v>H418/01 The legal system and criminal law</v>
          </cell>
          <cell r="C830" t="str">
            <v>H418/01</v>
          </cell>
          <cell r="D830" t="str">
            <v>The legal system and criminal law</v>
          </cell>
          <cell r="E830" t="str">
            <v>Mr A Karmaker</v>
          </cell>
        </row>
        <row r="831">
          <cell r="B831" t="str">
            <v>H418/01 The legal system and criminal law</v>
          </cell>
          <cell r="C831" t="str">
            <v>H418/01</v>
          </cell>
          <cell r="D831" t="str">
            <v>The legal system and criminal law</v>
          </cell>
          <cell r="E831" t="str">
            <v>Mrs V Derbyshire</v>
          </cell>
        </row>
        <row r="832">
          <cell r="B832" t="str">
            <v>H418/01 The legal system and criminal law</v>
          </cell>
          <cell r="C832" t="str">
            <v>H418/01</v>
          </cell>
          <cell r="D832" t="str">
            <v>The legal system and criminal law</v>
          </cell>
          <cell r="E832" t="str">
            <v>Ms S J Fawcett</v>
          </cell>
        </row>
        <row r="833">
          <cell r="B833" t="str">
            <v>H418/01 The legal system and criminal law</v>
          </cell>
          <cell r="C833" t="str">
            <v>H418/01</v>
          </cell>
          <cell r="D833" t="str">
            <v>The legal system and criminal law</v>
          </cell>
          <cell r="E833" t="str">
            <v>Miss R Harle</v>
          </cell>
        </row>
        <row r="834">
          <cell r="B834" t="str">
            <v>H418/01 The legal system and criminal law</v>
          </cell>
          <cell r="C834" t="str">
            <v>H418/01</v>
          </cell>
          <cell r="D834" t="str">
            <v>The legal system and criminal law</v>
          </cell>
          <cell r="E834" t="str">
            <v>Miss V Charman</v>
          </cell>
        </row>
        <row r="835">
          <cell r="B835" t="str">
            <v>H418/01 The legal system and criminal law</v>
          </cell>
          <cell r="C835" t="str">
            <v>H418/01</v>
          </cell>
          <cell r="D835" t="str">
            <v>The legal system and criminal law</v>
          </cell>
          <cell r="E835" t="str">
            <v>Miss S Ghaffar</v>
          </cell>
        </row>
        <row r="836">
          <cell r="B836" t="str">
            <v>H418/01 The legal system and criminal law</v>
          </cell>
          <cell r="C836" t="str">
            <v>H418/01</v>
          </cell>
          <cell r="D836" t="str">
            <v>The legal system and criminal law</v>
          </cell>
          <cell r="E836" t="str">
            <v>Mrs J Dumican</v>
          </cell>
        </row>
        <row r="837">
          <cell r="B837" t="str">
            <v>H418/01 The legal system and criminal law</v>
          </cell>
          <cell r="C837" t="str">
            <v>H418/01</v>
          </cell>
          <cell r="D837" t="str">
            <v>The legal system and criminal law</v>
          </cell>
          <cell r="E837" t="str">
            <v>Ms L A Burke</v>
          </cell>
        </row>
        <row r="838">
          <cell r="B838" t="str">
            <v>H418/01 The legal system and criminal law</v>
          </cell>
          <cell r="C838" t="str">
            <v>H418/01</v>
          </cell>
          <cell r="D838" t="str">
            <v>The legal system and criminal law</v>
          </cell>
          <cell r="E838" t="str">
            <v>Mrs N Sultan</v>
          </cell>
        </row>
        <row r="839">
          <cell r="B839" t="str">
            <v>H418/01 The legal system and criminal law</v>
          </cell>
          <cell r="C839" t="str">
            <v>H418/01</v>
          </cell>
          <cell r="D839" t="str">
            <v>The legal system and criminal law</v>
          </cell>
          <cell r="E839" t="str">
            <v>Mrs N White</v>
          </cell>
        </row>
        <row r="840">
          <cell r="B840" t="str">
            <v>H418/01 The legal system and criminal law</v>
          </cell>
          <cell r="C840" t="str">
            <v>H418/01</v>
          </cell>
          <cell r="D840" t="str">
            <v>The legal system and criminal law</v>
          </cell>
          <cell r="E840" t="str">
            <v>Mrs S Pallister</v>
          </cell>
        </row>
        <row r="841">
          <cell r="B841" t="str">
            <v>H418/01 The legal system and criminal law</v>
          </cell>
          <cell r="C841" t="str">
            <v>H418/01</v>
          </cell>
          <cell r="D841" t="str">
            <v>The legal system and criminal law</v>
          </cell>
          <cell r="E841" t="str">
            <v>Ms A Verma</v>
          </cell>
        </row>
        <row r="842">
          <cell r="B842" t="str">
            <v>H418/01 The legal system and criminal law</v>
          </cell>
          <cell r="C842" t="str">
            <v>H418/01</v>
          </cell>
          <cell r="D842" t="str">
            <v>The legal system and criminal law</v>
          </cell>
          <cell r="E842" t="str">
            <v>Dr C O Olubokun</v>
          </cell>
        </row>
        <row r="843">
          <cell r="B843" t="str">
            <v>H418/01 The legal system and criminal law</v>
          </cell>
          <cell r="C843" t="str">
            <v>H418/01</v>
          </cell>
          <cell r="D843" t="str">
            <v>The legal system and criminal law</v>
          </cell>
          <cell r="E843" t="str">
            <v>Mrs S L Evans</v>
          </cell>
        </row>
        <row r="844">
          <cell r="B844" t="str">
            <v>H418/01 The legal system and criminal law</v>
          </cell>
          <cell r="C844" t="str">
            <v>H418/01</v>
          </cell>
          <cell r="D844" t="str">
            <v>The legal system and criminal law</v>
          </cell>
          <cell r="E844" t="str">
            <v>Mr D Pantea</v>
          </cell>
        </row>
        <row r="845">
          <cell r="B845" t="str">
            <v>H418/01 The legal system and criminal law</v>
          </cell>
          <cell r="C845" t="str">
            <v>H418/01</v>
          </cell>
          <cell r="D845" t="str">
            <v>The legal system and criminal law</v>
          </cell>
          <cell r="E845" t="str">
            <v>Mr S Headley</v>
          </cell>
        </row>
        <row r="846">
          <cell r="B846" t="str">
            <v>H418/01 The legal system and criminal law</v>
          </cell>
          <cell r="C846" t="str">
            <v>H418/01</v>
          </cell>
          <cell r="D846" t="str">
            <v>The legal system and criminal law</v>
          </cell>
          <cell r="E846" t="str">
            <v>Mr J M Heightley</v>
          </cell>
        </row>
        <row r="847">
          <cell r="B847" t="str">
            <v>H418/01 The legal system and criminal law</v>
          </cell>
          <cell r="C847" t="str">
            <v>H418/01</v>
          </cell>
          <cell r="D847" t="str">
            <v>The legal system and criminal law</v>
          </cell>
          <cell r="E847" t="str">
            <v>Prof C de Than</v>
          </cell>
        </row>
        <row r="848">
          <cell r="B848" t="str">
            <v>H418/01 The legal system and criminal law</v>
          </cell>
          <cell r="C848" t="str">
            <v>H418/01</v>
          </cell>
          <cell r="D848" t="str">
            <v>The legal system and criminal law</v>
          </cell>
          <cell r="E848" t="str">
            <v>Mr A D Turnbull</v>
          </cell>
        </row>
        <row r="849">
          <cell r="B849" t="str">
            <v>H418/01 The legal system and criminal law</v>
          </cell>
          <cell r="C849" t="str">
            <v>H418/01</v>
          </cell>
          <cell r="D849" t="str">
            <v>The legal system and criminal law</v>
          </cell>
          <cell r="E849" t="str">
            <v>Miss C Robathan</v>
          </cell>
        </row>
        <row r="850">
          <cell r="B850" t="str">
            <v>H418/02 Law making and the law of tort</v>
          </cell>
          <cell r="C850" t="str">
            <v>H418/02</v>
          </cell>
          <cell r="D850" t="str">
            <v>Law making and the law of tort</v>
          </cell>
          <cell r="E850" t="str">
            <v>Mr A W H Shepherd</v>
          </cell>
        </row>
        <row r="851">
          <cell r="B851" t="str">
            <v>H418/02 Law making and the law of tort</v>
          </cell>
          <cell r="C851" t="str">
            <v>H418/02</v>
          </cell>
          <cell r="D851" t="str">
            <v>Law making and the law of tort</v>
          </cell>
          <cell r="E851" t="str">
            <v>Mr S Slater</v>
          </cell>
        </row>
        <row r="852">
          <cell r="B852" t="str">
            <v>H418/02 Law making and the law of tort</v>
          </cell>
          <cell r="C852" t="str">
            <v>H418/02</v>
          </cell>
          <cell r="D852" t="str">
            <v>Law making and the law of tort</v>
          </cell>
          <cell r="E852" t="str">
            <v>Mrs S Simpson</v>
          </cell>
        </row>
        <row r="853">
          <cell r="B853" t="str">
            <v>H418/02 Law making and the law of tort</v>
          </cell>
          <cell r="C853" t="str">
            <v>H418/02</v>
          </cell>
          <cell r="D853" t="str">
            <v>Law making and the law of tort</v>
          </cell>
          <cell r="E853" t="str">
            <v>Miss L Sherriff</v>
          </cell>
        </row>
        <row r="854">
          <cell r="B854" t="str">
            <v>H418/02 Law making and the law of tort</v>
          </cell>
          <cell r="C854" t="str">
            <v>H418/02</v>
          </cell>
          <cell r="D854" t="str">
            <v>Law making and the law of tort</v>
          </cell>
          <cell r="E854" t="str">
            <v>Mrs J Mason</v>
          </cell>
        </row>
        <row r="855">
          <cell r="B855" t="str">
            <v>H418/02 Law making and the law of tort</v>
          </cell>
          <cell r="C855" t="str">
            <v>H418/02</v>
          </cell>
          <cell r="D855" t="str">
            <v>Law making and the law of tort</v>
          </cell>
          <cell r="E855" t="str">
            <v>Mrs S Nahlis</v>
          </cell>
        </row>
        <row r="856">
          <cell r="B856" t="str">
            <v>H418/02 Law making and the law of tort</v>
          </cell>
          <cell r="C856" t="str">
            <v>H418/02</v>
          </cell>
          <cell r="D856" t="str">
            <v>Law making and the law of tort</v>
          </cell>
          <cell r="E856" t="str">
            <v>Ms J Fry</v>
          </cell>
        </row>
        <row r="857">
          <cell r="B857" t="str">
            <v>H418/02 Law making and the law of tort</v>
          </cell>
          <cell r="C857" t="str">
            <v>H418/02</v>
          </cell>
          <cell r="D857" t="str">
            <v>Law making and the law of tort</v>
          </cell>
          <cell r="E857" t="str">
            <v>Mr A Mancini</v>
          </cell>
        </row>
        <row r="858">
          <cell r="B858" t="str">
            <v>H418/02 Law making and the law of tort</v>
          </cell>
          <cell r="C858" t="str">
            <v>H418/02</v>
          </cell>
          <cell r="D858" t="str">
            <v>Law making and the law of tort</v>
          </cell>
          <cell r="E858" t="str">
            <v>Mrs C M vaughan</v>
          </cell>
        </row>
        <row r="859">
          <cell r="B859" t="str">
            <v>H418/02 Law making and the law of tort</v>
          </cell>
          <cell r="C859" t="str">
            <v>H418/02</v>
          </cell>
          <cell r="D859" t="str">
            <v>Law making and the law of tort</v>
          </cell>
          <cell r="E859" t="str">
            <v>Miss E Popoola</v>
          </cell>
        </row>
        <row r="860">
          <cell r="B860" t="str">
            <v>H418/02 Law making and the law of tort</v>
          </cell>
          <cell r="C860" t="str">
            <v>H418/02</v>
          </cell>
          <cell r="D860" t="str">
            <v>Law making and the law of tort</v>
          </cell>
          <cell r="E860" t="str">
            <v>Mr Y O Murtala</v>
          </cell>
        </row>
        <row r="861">
          <cell r="B861" t="str">
            <v>H418/02 Law making and the law of tort</v>
          </cell>
          <cell r="C861" t="str">
            <v>H418/02</v>
          </cell>
          <cell r="D861" t="str">
            <v>Law making and the law of tort</v>
          </cell>
          <cell r="E861" t="str">
            <v>Mrs D A Jeffcott</v>
          </cell>
        </row>
        <row r="862">
          <cell r="B862" t="str">
            <v>H418/02 Law making and the law of tort</v>
          </cell>
          <cell r="C862" t="str">
            <v>H418/02</v>
          </cell>
          <cell r="D862" t="str">
            <v>Law making and the law of tort</v>
          </cell>
          <cell r="E862" t="str">
            <v>Mrs J Howard</v>
          </cell>
        </row>
        <row r="863">
          <cell r="B863" t="str">
            <v>H418/02 Law making and the law of tort</v>
          </cell>
          <cell r="C863" t="str">
            <v>H418/02</v>
          </cell>
          <cell r="D863" t="str">
            <v>Law making and the law of tort</v>
          </cell>
          <cell r="E863" t="str">
            <v>Miss J Ludwig</v>
          </cell>
        </row>
        <row r="864">
          <cell r="B864" t="str">
            <v>H418/02 Law making and the law of tort</v>
          </cell>
          <cell r="C864" t="str">
            <v>H418/02</v>
          </cell>
          <cell r="D864" t="str">
            <v>Law making and the law of tort</v>
          </cell>
          <cell r="E864" t="str">
            <v>Mrs L Cavender-Bruce</v>
          </cell>
        </row>
        <row r="865">
          <cell r="B865" t="str">
            <v>H418/02 Law making and the law of tort</v>
          </cell>
          <cell r="C865" t="str">
            <v>H418/02</v>
          </cell>
          <cell r="D865" t="str">
            <v>Law making and the law of tort</v>
          </cell>
          <cell r="E865" t="str">
            <v>Mrs N Allen</v>
          </cell>
        </row>
        <row r="866">
          <cell r="B866" t="str">
            <v>H418/02 Law making and the law of tort</v>
          </cell>
          <cell r="C866" t="str">
            <v>H418/02</v>
          </cell>
          <cell r="D866" t="str">
            <v>Law making and the law of tort</v>
          </cell>
          <cell r="E866" t="str">
            <v>Mrs K Batool</v>
          </cell>
        </row>
        <row r="867">
          <cell r="B867" t="str">
            <v>H418/02 Law making and the law of tort</v>
          </cell>
          <cell r="C867" t="str">
            <v>H418/02</v>
          </cell>
          <cell r="D867" t="str">
            <v>Law making and the law of tort</v>
          </cell>
          <cell r="E867" t="str">
            <v>Miss L Evans</v>
          </cell>
        </row>
        <row r="868">
          <cell r="B868" t="str">
            <v>H418/02 Law making and the law of tort</v>
          </cell>
          <cell r="C868" t="str">
            <v>H418/02</v>
          </cell>
          <cell r="D868" t="str">
            <v>Law making and the law of tort</v>
          </cell>
          <cell r="E868" t="str">
            <v>Mrs J Dunn</v>
          </cell>
        </row>
        <row r="869">
          <cell r="B869" t="str">
            <v>H418/02 Law making and the law of tort</v>
          </cell>
          <cell r="C869" t="str">
            <v>H418/02</v>
          </cell>
          <cell r="D869" t="str">
            <v>Law making and the law of tort</v>
          </cell>
          <cell r="E869" t="str">
            <v>Mrs C Anderson</v>
          </cell>
        </row>
        <row r="870">
          <cell r="B870" t="str">
            <v>H418/02 Law making and the law of tort</v>
          </cell>
          <cell r="C870" t="str">
            <v>H418/02</v>
          </cell>
          <cell r="D870" t="str">
            <v>Law making and the law of tort</v>
          </cell>
          <cell r="E870" t="str">
            <v>Mrs S Taylor</v>
          </cell>
        </row>
        <row r="871">
          <cell r="B871" t="str">
            <v>H418/02 Law making and the law of tort</v>
          </cell>
          <cell r="C871" t="str">
            <v>H418/02</v>
          </cell>
          <cell r="D871" t="str">
            <v>Law making and the law of tort</v>
          </cell>
          <cell r="E871" t="str">
            <v>Mrs M C Livingstone</v>
          </cell>
        </row>
        <row r="872">
          <cell r="B872" t="str">
            <v>H418/02 Law making and the law of tort</v>
          </cell>
          <cell r="C872" t="str">
            <v>H418/02</v>
          </cell>
          <cell r="D872" t="str">
            <v>Law making and the law of tort</v>
          </cell>
          <cell r="E872" t="str">
            <v>Mrs S Sund</v>
          </cell>
        </row>
        <row r="873">
          <cell r="B873" t="str">
            <v>H418/02 Law making and the law of tort</v>
          </cell>
          <cell r="C873" t="str">
            <v>H418/02</v>
          </cell>
          <cell r="D873" t="str">
            <v>Law making and the law of tort</v>
          </cell>
          <cell r="E873" t="str">
            <v>Dr D Brown</v>
          </cell>
        </row>
        <row r="874">
          <cell r="B874" t="str">
            <v>H418/02 Law making and the law of tort</v>
          </cell>
          <cell r="C874" t="str">
            <v>H418/02</v>
          </cell>
          <cell r="D874" t="str">
            <v>Law making and the law of tort</v>
          </cell>
          <cell r="E874" t="str">
            <v>Ms M Saunders</v>
          </cell>
        </row>
        <row r="875">
          <cell r="B875" t="str">
            <v>H418/02 Law making and the law of tort</v>
          </cell>
          <cell r="C875" t="str">
            <v>H418/02</v>
          </cell>
          <cell r="D875" t="str">
            <v>Law making and the law of tort</v>
          </cell>
          <cell r="E875" t="str">
            <v>Miss R Holmes</v>
          </cell>
        </row>
        <row r="876">
          <cell r="B876" t="str">
            <v>H418/02 Law making and the law of tort</v>
          </cell>
          <cell r="C876" t="str">
            <v>H418/02</v>
          </cell>
          <cell r="D876" t="str">
            <v>Law making and the law of tort</v>
          </cell>
          <cell r="E876" t="str">
            <v>Mrs A K Christie</v>
          </cell>
        </row>
        <row r="877">
          <cell r="B877" t="str">
            <v>H418/02 Law making and the law of tort</v>
          </cell>
          <cell r="C877" t="str">
            <v>H418/02</v>
          </cell>
          <cell r="D877" t="str">
            <v>Law making and the law of tort</v>
          </cell>
          <cell r="E877" t="str">
            <v>Miss N Chambers</v>
          </cell>
        </row>
        <row r="878">
          <cell r="B878" t="str">
            <v>H418/02 Law making and the law of tort</v>
          </cell>
          <cell r="C878" t="str">
            <v>H418/02</v>
          </cell>
          <cell r="D878" t="str">
            <v>Law making and the law of tort</v>
          </cell>
          <cell r="E878" t="str">
            <v>Miss L Davies</v>
          </cell>
        </row>
        <row r="879">
          <cell r="B879" t="str">
            <v>H418/02 Law making and the law of tort</v>
          </cell>
          <cell r="C879" t="str">
            <v>H418/02</v>
          </cell>
          <cell r="D879" t="str">
            <v>Law making and the law of tort</v>
          </cell>
          <cell r="E879" t="str">
            <v>Mr L Pratt</v>
          </cell>
        </row>
        <row r="880">
          <cell r="B880" t="str">
            <v>H418/02 Law making and the law of tort</v>
          </cell>
          <cell r="C880" t="str">
            <v>H418/02</v>
          </cell>
          <cell r="D880" t="str">
            <v>Law making and the law of tort</v>
          </cell>
          <cell r="E880" t="str">
            <v>Mrs J Pugh</v>
          </cell>
        </row>
        <row r="881">
          <cell r="B881" t="str">
            <v>H418/02 Law making and the law of tort</v>
          </cell>
          <cell r="C881" t="str">
            <v>H418/02</v>
          </cell>
          <cell r="D881" t="str">
            <v>Law making and the law of tort</v>
          </cell>
          <cell r="E881" t="str">
            <v>Miss J Carter</v>
          </cell>
        </row>
        <row r="882">
          <cell r="B882" t="str">
            <v>H418/02 Law making and the law of tort</v>
          </cell>
          <cell r="C882" t="str">
            <v>H418/02</v>
          </cell>
          <cell r="D882" t="str">
            <v>Law making and the law of tort</v>
          </cell>
          <cell r="E882" t="str">
            <v>Miss B J Iddon</v>
          </cell>
        </row>
        <row r="883">
          <cell r="B883" t="str">
            <v>H418/02 Law making and the law of tort</v>
          </cell>
          <cell r="C883" t="str">
            <v>H418/02</v>
          </cell>
          <cell r="D883" t="str">
            <v>Law making and the law of tort</v>
          </cell>
          <cell r="E883" t="str">
            <v>Mrs K Skendi</v>
          </cell>
        </row>
        <row r="884">
          <cell r="B884" t="str">
            <v>H418/02 Law making and the law of tort</v>
          </cell>
          <cell r="C884" t="str">
            <v>H418/02</v>
          </cell>
          <cell r="D884" t="str">
            <v>Law making and the law of tort</v>
          </cell>
          <cell r="E884" t="str">
            <v>Mr S Acquah</v>
          </cell>
        </row>
        <row r="885">
          <cell r="B885" t="str">
            <v>H418/02 Law making and the law of tort</v>
          </cell>
          <cell r="C885" t="str">
            <v>H418/02</v>
          </cell>
          <cell r="D885" t="str">
            <v>Law making and the law of tort</v>
          </cell>
          <cell r="E885" t="str">
            <v>Miss S L Sharp</v>
          </cell>
        </row>
        <row r="886">
          <cell r="B886" t="str">
            <v>H418/02 Law making and the law of tort</v>
          </cell>
          <cell r="C886" t="str">
            <v>H418/02</v>
          </cell>
          <cell r="D886" t="str">
            <v>Law making and the law of tort</v>
          </cell>
          <cell r="E886" t="str">
            <v>Miss K Rooney</v>
          </cell>
        </row>
        <row r="887">
          <cell r="B887" t="str">
            <v>H418/02 Law making and the law of tort</v>
          </cell>
          <cell r="C887" t="str">
            <v>H418/02</v>
          </cell>
          <cell r="D887" t="str">
            <v>Law making and the law of tort</v>
          </cell>
          <cell r="E887" t="str">
            <v>Mrs F Sims</v>
          </cell>
        </row>
        <row r="888">
          <cell r="B888" t="str">
            <v>H418/02 Law making and the law of tort</v>
          </cell>
          <cell r="C888" t="str">
            <v>H418/02</v>
          </cell>
          <cell r="D888" t="str">
            <v>Law making and the law of tort</v>
          </cell>
          <cell r="E888" t="str">
            <v>Miss E Muscroft</v>
          </cell>
        </row>
        <row r="889">
          <cell r="B889" t="str">
            <v>H418/02 Law making and the law of tort</v>
          </cell>
          <cell r="C889" t="str">
            <v>H418/02</v>
          </cell>
          <cell r="D889" t="str">
            <v>Law making and the law of tort</v>
          </cell>
          <cell r="E889" t="str">
            <v>Miss V Binns</v>
          </cell>
        </row>
        <row r="890">
          <cell r="B890" t="str">
            <v>H418/02 Law making and the law of tort</v>
          </cell>
          <cell r="C890" t="str">
            <v>H418/02</v>
          </cell>
          <cell r="D890" t="str">
            <v>Law making and the law of tort</v>
          </cell>
          <cell r="E890" t="str">
            <v>Mrs C D C Fleming</v>
          </cell>
        </row>
        <row r="891">
          <cell r="B891" t="str">
            <v>H418/02 Law making and the law of tort</v>
          </cell>
          <cell r="C891" t="str">
            <v>H418/02</v>
          </cell>
          <cell r="D891" t="str">
            <v>Law making and the law of tort</v>
          </cell>
          <cell r="E891" t="str">
            <v>Mrs L McGavin-Black</v>
          </cell>
        </row>
        <row r="892">
          <cell r="B892" t="str">
            <v>H418/02 Law making and the law of tort</v>
          </cell>
          <cell r="C892" t="str">
            <v>H418/02</v>
          </cell>
          <cell r="D892" t="str">
            <v>Law making and the law of tort</v>
          </cell>
          <cell r="E892" t="str">
            <v>Miss H Eldridge</v>
          </cell>
        </row>
        <row r="893">
          <cell r="B893" t="str">
            <v>H418/02 Law making and the law of tort</v>
          </cell>
          <cell r="C893" t="str">
            <v>H418/02</v>
          </cell>
          <cell r="D893" t="str">
            <v>Law making and the law of tort</v>
          </cell>
          <cell r="E893" t="str">
            <v>Mr G Ridley</v>
          </cell>
        </row>
        <row r="894">
          <cell r="B894" t="str">
            <v>H418/02 Law making and the law of tort</v>
          </cell>
          <cell r="C894" t="str">
            <v>H418/02</v>
          </cell>
          <cell r="D894" t="str">
            <v>Law making and the law of tort</v>
          </cell>
          <cell r="E894" t="str">
            <v>Mrs J Greenhalgh</v>
          </cell>
        </row>
        <row r="895">
          <cell r="B895" t="str">
            <v>H418/03 The nature of law and Human rights</v>
          </cell>
          <cell r="C895" t="str">
            <v>H418/03</v>
          </cell>
          <cell r="D895" t="str">
            <v>The nature of law and Human rights</v>
          </cell>
          <cell r="E895" t="str">
            <v>Mr N V Briggs</v>
          </cell>
        </row>
        <row r="896">
          <cell r="B896" t="str">
            <v>H418/03 The nature of law and Human rights</v>
          </cell>
          <cell r="C896" t="str">
            <v>H418/03</v>
          </cell>
          <cell r="D896" t="str">
            <v>The nature of law and Human rights</v>
          </cell>
          <cell r="E896" t="str">
            <v>Mrs Z Iqbal</v>
          </cell>
        </row>
        <row r="897">
          <cell r="B897" t="str">
            <v>H418/03 The nature of law and Human rights</v>
          </cell>
          <cell r="C897" t="str">
            <v>H418/03</v>
          </cell>
          <cell r="D897" t="str">
            <v>The nature of law and Human rights</v>
          </cell>
          <cell r="E897" t="str">
            <v>Mrs R Kelly-Brandreth</v>
          </cell>
        </row>
        <row r="898">
          <cell r="B898" t="str">
            <v>H418/03 The nature of law and Human rights</v>
          </cell>
          <cell r="C898" t="str">
            <v>H418/03</v>
          </cell>
          <cell r="D898" t="str">
            <v>The nature of law and Human rights</v>
          </cell>
          <cell r="E898" t="str">
            <v>Miss D BUNTING</v>
          </cell>
        </row>
        <row r="899">
          <cell r="B899" t="str">
            <v>H418/03 The nature of law and Human rights</v>
          </cell>
          <cell r="C899" t="str">
            <v>H418/03</v>
          </cell>
          <cell r="D899" t="str">
            <v>The nature of law and Human rights</v>
          </cell>
          <cell r="E899" t="str">
            <v>Mr P Marshall</v>
          </cell>
        </row>
        <row r="900">
          <cell r="B900" t="str">
            <v>H418/03 The nature of law and Human rights</v>
          </cell>
          <cell r="C900" t="str">
            <v>H418/03</v>
          </cell>
          <cell r="D900" t="str">
            <v>The nature of law and Human rights</v>
          </cell>
          <cell r="E900" t="str">
            <v>Mr D M Turner</v>
          </cell>
        </row>
        <row r="901">
          <cell r="B901" t="str">
            <v>H418/03 The nature of law and Human rights</v>
          </cell>
          <cell r="C901" t="str">
            <v>H418/03</v>
          </cell>
          <cell r="D901" t="str">
            <v>The nature of law and Human rights</v>
          </cell>
          <cell r="E901" t="str">
            <v>Mr T Sampson</v>
          </cell>
        </row>
        <row r="902">
          <cell r="B902" t="str">
            <v>H418/03 The nature of law and Human rights</v>
          </cell>
          <cell r="C902" t="str">
            <v>H418/03</v>
          </cell>
          <cell r="D902" t="str">
            <v>The nature of law and Human rights</v>
          </cell>
          <cell r="E902" t="str">
            <v>Mr J P Woods</v>
          </cell>
        </row>
        <row r="903">
          <cell r="B903" t="str">
            <v>H418/03 The nature of law and Human rights</v>
          </cell>
          <cell r="C903" t="str">
            <v>H418/03</v>
          </cell>
          <cell r="D903" t="str">
            <v>The nature of law and Human rights</v>
          </cell>
          <cell r="E903" t="str">
            <v>Mrs K Winnard</v>
          </cell>
        </row>
        <row r="904">
          <cell r="B904" t="str">
            <v>H418/03 The nature of law and Human rights</v>
          </cell>
          <cell r="C904" t="str">
            <v>H418/03</v>
          </cell>
          <cell r="D904" t="str">
            <v>The nature of law and Human rights</v>
          </cell>
          <cell r="E904" t="str">
            <v>Mrs A Rushton</v>
          </cell>
        </row>
        <row r="905">
          <cell r="B905" t="str">
            <v>H418/03 The nature of law and Human rights</v>
          </cell>
          <cell r="C905" t="str">
            <v>H418/03</v>
          </cell>
          <cell r="D905" t="str">
            <v>The nature of law and Human rights</v>
          </cell>
          <cell r="E905" t="str">
            <v>Mrs D Morse</v>
          </cell>
        </row>
        <row r="906">
          <cell r="B906" t="str">
            <v>H418/03 The nature of law and Human rights</v>
          </cell>
          <cell r="C906" t="str">
            <v>H418/03</v>
          </cell>
          <cell r="D906" t="str">
            <v>The nature of law and Human rights</v>
          </cell>
          <cell r="E906" t="str">
            <v>Dr H O'Nions</v>
          </cell>
        </row>
        <row r="907">
          <cell r="B907" t="str">
            <v>H418/03 The nature of law and Human rights</v>
          </cell>
          <cell r="C907" t="str">
            <v>H418/03</v>
          </cell>
          <cell r="D907" t="str">
            <v>The nature of law and Human rights</v>
          </cell>
          <cell r="E907" t="str">
            <v>Mrs S Chati</v>
          </cell>
        </row>
        <row r="908">
          <cell r="B908" t="str">
            <v>H418/03 The nature of law and Human rights</v>
          </cell>
          <cell r="C908" t="str">
            <v>H418/03</v>
          </cell>
          <cell r="D908" t="str">
            <v>The nature of law and Human rights</v>
          </cell>
          <cell r="E908" t="str">
            <v>Mrs S Teal</v>
          </cell>
        </row>
        <row r="909">
          <cell r="B909" t="str">
            <v>H418/03 The nature of law and Human rights</v>
          </cell>
          <cell r="C909" t="str">
            <v>H418/03</v>
          </cell>
          <cell r="D909" t="str">
            <v>The nature of law and Human rights</v>
          </cell>
          <cell r="E909" t="str">
            <v>Ms S C Knowles</v>
          </cell>
        </row>
        <row r="910">
          <cell r="B910" t="str">
            <v>H418/03 The nature of law and Human rights</v>
          </cell>
          <cell r="C910" t="str">
            <v>H418/03</v>
          </cell>
          <cell r="D910" t="str">
            <v>The nature of law and Human rights</v>
          </cell>
          <cell r="E910" t="str">
            <v>Ms R L Parry</v>
          </cell>
        </row>
        <row r="911">
          <cell r="B911" t="str">
            <v>H418/03 The nature of law and Human rights</v>
          </cell>
          <cell r="C911" t="str">
            <v>H418/03</v>
          </cell>
          <cell r="D911" t="str">
            <v>The nature of law and Human rights</v>
          </cell>
          <cell r="E911" t="str">
            <v>Miss S Rees</v>
          </cell>
        </row>
        <row r="912">
          <cell r="B912" t="str">
            <v>H418/03 The nature of law and Human rights</v>
          </cell>
          <cell r="C912" t="str">
            <v>H418/03</v>
          </cell>
          <cell r="D912" t="str">
            <v>The nature of law and Human rights</v>
          </cell>
          <cell r="E912" t="str">
            <v>Mr A Whitlock</v>
          </cell>
        </row>
        <row r="913">
          <cell r="B913" t="str">
            <v>H418/03 The nature of law and Human rights</v>
          </cell>
          <cell r="C913" t="str">
            <v>H418/03</v>
          </cell>
          <cell r="D913" t="str">
            <v>The nature of law and Human rights</v>
          </cell>
          <cell r="E913" t="str">
            <v>Mrs S Simpson</v>
          </cell>
        </row>
        <row r="914">
          <cell r="B914" t="str">
            <v>H418/03 The nature of law and Human rights</v>
          </cell>
          <cell r="C914" t="str">
            <v>H418/03</v>
          </cell>
          <cell r="D914" t="str">
            <v>The nature of law and Human rights</v>
          </cell>
          <cell r="E914" t="str">
            <v>Mrs S Taylor</v>
          </cell>
        </row>
        <row r="915">
          <cell r="B915" t="str">
            <v>H418/03 The nature of law and Human rights</v>
          </cell>
          <cell r="C915" t="str">
            <v>H418/03</v>
          </cell>
          <cell r="D915" t="str">
            <v>The nature of law and Human rights</v>
          </cell>
          <cell r="E915" t="str">
            <v>Mr L Browning</v>
          </cell>
        </row>
        <row r="916">
          <cell r="B916" t="str">
            <v>H418/03 The nature of law and Human rights</v>
          </cell>
          <cell r="C916" t="str">
            <v>H418/03</v>
          </cell>
          <cell r="D916" t="str">
            <v>The nature of law and Human rights</v>
          </cell>
          <cell r="E916" t="str">
            <v>Mr J Ashington-Carter</v>
          </cell>
        </row>
        <row r="917">
          <cell r="B917" t="str">
            <v>H418/03 The nature of law and Human rights</v>
          </cell>
          <cell r="C917" t="str">
            <v>H418/03</v>
          </cell>
          <cell r="D917" t="str">
            <v>The nature of law and Human rights</v>
          </cell>
          <cell r="E917" t="str">
            <v>Ms M Douglas</v>
          </cell>
        </row>
        <row r="918">
          <cell r="B918" t="str">
            <v>H418/04 The nature of law and the law of contract</v>
          </cell>
          <cell r="C918" t="str">
            <v>H418/04</v>
          </cell>
          <cell r="D918" t="str">
            <v>The nature of law and the law of contract</v>
          </cell>
          <cell r="E918" t="str">
            <v>Mr T Westcott</v>
          </cell>
        </row>
        <row r="919">
          <cell r="B919" t="str">
            <v>H418/04 The nature of law and the law of contract</v>
          </cell>
          <cell r="C919" t="str">
            <v>H418/04</v>
          </cell>
          <cell r="D919" t="str">
            <v>The nature of law and the law of contract</v>
          </cell>
          <cell r="E919" t="str">
            <v>Mrs S Benjamin</v>
          </cell>
        </row>
        <row r="920">
          <cell r="B920" t="str">
            <v>H418/04 The nature of law and the law of contract</v>
          </cell>
          <cell r="C920" t="str">
            <v>H418/04</v>
          </cell>
          <cell r="D920" t="str">
            <v>The nature of law and the law of contract</v>
          </cell>
          <cell r="E920" t="str">
            <v>Mrs J W Lawson</v>
          </cell>
        </row>
        <row r="921">
          <cell r="B921" t="str">
            <v>H418/04 The nature of law and the law of contract</v>
          </cell>
          <cell r="C921" t="str">
            <v>H418/04</v>
          </cell>
          <cell r="D921" t="str">
            <v>The nature of law and the law of contract</v>
          </cell>
          <cell r="E921" t="str">
            <v>Ms A Stokes</v>
          </cell>
        </row>
        <row r="922">
          <cell r="B922" t="str">
            <v>H418/04 The nature of law and the law of contract</v>
          </cell>
          <cell r="C922" t="str">
            <v>H418/04</v>
          </cell>
          <cell r="D922" t="str">
            <v>The nature of law and the law of contract</v>
          </cell>
          <cell r="E922" t="str">
            <v>Dr A Harries</v>
          </cell>
        </row>
        <row r="923">
          <cell r="B923" t="str">
            <v>H418/04 The nature of law and the law of contract</v>
          </cell>
          <cell r="C923" t="str">
            <v>H418/04</v>
          </cell>
          <cell r="D923" t="str">
            <v>The nature of law and the law of contract</v>
          </cell>
          <cell r="E923" t="str">
            <v>Miss A Richards</v>
          </cell>
        </row>
        <row r="924">
          <cell r="B924" t="str">
            <v>H418/04 The nature of law and the law of contract</v>
          </cell>
          <cell r="C924" t="str">
            <v>H418/04</v>
          </cell>
          <cell r="D924" t="str">
            <v>The nature of law and the law of contract</v>
          </cell>
          <cell r="E924" t="str">
            <v>Miss L Holman</v>
          </cell>
        </row>
        <row r="925">
          <cell r="B925" t="str">
            <v>H418/04 The nature of law and the law of contract</v>
          </cell>
          <cell r="C925" t="str">
            <v>H418/04</v>
          </cell>
          <cell r="D925" t="str">
            <v>The nature of law and the law of contract</v>
          </cell>
          <cell r="E925" t="str">
            <v>Mrs I Arif</v>
          </cell>
        </row>
        <row r="926">
          <cell r="B926" t="str">
            <v>H418/04 The nature of law and the law of contract</v>
          </cell>
          <cell r="C926" t="str">
            <v>H418/04</v>
          </cell>
          <cell r="D926" t="str">
            <v>The nature of law and the law of contract</v>
          </cell>
          <cell r="E926" t="str">
            <v>Mr A Hall</v>
          </cell>
        </row>
        <row r="927">
          <cell r="B927" t="str">
            <v>H418/04 The nature of law and the law of contract</v>
          </cell>
          <cell r="C927" t="str">
            <v>H418/04</v>
          </cell>
          <cell r="D927" t="str">
            <v>The nature of law and the law of contract</v>
          </cell>
          <cell r="E927" t="str">
            <v>Miss V shelley</v>
          </cell>
        </row>
        <row r="928">
          <cell r="B928" t="str">
            <v>H418/04 The nature of law and the law of contract</v>
          </cell>
          <cell r="C928" t="str">
            <v>H418/04</v>
          </cell>
          <cell r="D928" t="str">
            <v>The nature of law and the law of contract</v>
          </cell>
          <cell r="E928" t="str">
            <v>Mr C Bank</v>
          </cell>
        </row>
        <row r="929">
          <cell r="B929" t="str">
            <v>H418/04 The nature of law and the law of contract</v>
          </cell>
          <cell r="C929" t="str">
            <v>H418/04</v>
          </cell>
          <cell r="D929" t="str">
            <v>The nature of law and the law of contract</v>
          </cell>
          <cell r="E929" t="str">
            <v>Mr A Nicholls</v>
          </cell>
        </row>
        <row r="930">
          <cell r="B930" t="str">
            <v>H418/04 The nature of law and the law of contract</v>
          </cell>
          <cell r="C930" t="str">
            <v>H418/04</v>
          </cell>
          <cell r="D930" t="str">
            <v>The nature of law and the law of contract</v>
          </cell>
          <cell r="E930" t="str">
            <v>Mr B P Slight</v>
          </cell>
        </row>
        <row r="931">
          <cell r="B931" t="str">
            <v>H418/04 The nature of law and the law of contract</v>
          </cell>
          <cell r="C931" t="str">
            <v>H418/04</v>
          </cell>
          <cell r="D931" t="str">
            <v>The nature of law and the law of contract</v>
          </cell>
          <cell r="E931" t="str">
            <v>Mrs A K Sandhu</v>
          </cell>
        </row>
        <row r="932">
          <cell r="B932" t="str">
            <v>H418/04 The nature of law and the law of contract</v>
          </cell>
          <cell r="C932" t="str">
            <v>H418/04</v>
          </cell>
          <cell r="D932" t="str">
            <v>The nature of law and the law of contract</v>
          </cell>
          <cell r="E932" t="str">
            <v>Miss C Read</v>
          </cell>
        </row>
        <row r="933">
          <cell r="B933" t="str">
            <v>H418/04 The nature of law and the law of contract</v>
          </cell>
          <cell r="C933" t="str">
            <v>H418/04</v>
          </cell>
          <cell r="D933" t="str">
            <v>The nature of law and the law of contract</v>
          </cell>
          <cell r="E933" t="str">
            <v>Mrs B Martin</v>
          </cell>
        </row>
        <row r="934">
          <cell r="B934" t="str">
            <v>H418/04 The nature of law and the law of contract</v>
          </cell>
          <cell r="C934" t="str">
            <v>H418/04</v>
          </cell>
          <cell r="D934" t="str">
            <v>The nature of law and the law of contract</v>
          </cell>
          <cell r="E934" t="str">
            <v>Miss K Liontou</v>
          </cell>
        </row>
        <row r="935">
          <cell r="B935" t="str">
            <v>H418/04 The nature of law and the law of contract</v>
          </cell>
          <cell r="C935" t="str">
            <v>H418/04</v>
          </cell>
          <cell r="D935" t="str">
            <v>The nature of law and the law of contract</v>
          </cell>
          <cell r="E935" t="str">
            <v>Mrs L Coates</v>
          </cell>
        </row>
        <row r="936">
          <cell r="B936" t="str">
            <v>H418/04 The nature of law and the law of contract</v>
          </cell>
          <cell r="C936" t="str">
            <v>H418/04</v>
          </cell>
          <cell r="D936" t="str">
            <v>The nature of law and the law of contract</v>
          </cell>
          <cell r="E936" t="str">
            <v>Mr A Yearwood</v>
          </cell>
        </row>
        <row r="937">
          <cell r="B937" t="str">
            <v>H418/04 The nature of law and the law of contract</v>
          </cell>
          <cell r="C937" t="str">
            <v>H418/04</v>
          </cell>
          <cell r="D937" t="str">
            <v>The nature of law and the law of contract</v>
          </cell>
          <cell r="E937" t="str">
            <v>Mrs C Disken</v>
          </cell>
        </row>
        <row r="938">
          <cell r="B938" t="str">
            <v>H418/04 The nature of law and the law of contract</v>
          </cell>
          <cell r="C938" t="str">
            <v>H418/04</v>
          </cell>
          <cell r="D938" t="str">
            <v>The nature of law and the law of contract</v>
          </cell>
          <cell r="E938" t="str">
            <v>Mrs N L Gordon</v>
          </cell>
        </row>
        <row r="939">
          <cell r="B939" t="str">
            <v>H418/04 The nature of law and the law of contract</v>
          </cell>
          <cell r="C939" t="str">
            <v>H418/04</v>
          </cell>
          <cell r="D939" t="str">
            <v>The nature of law and the law of contract</v>
          </cell>
          <cell r="E939" t="str">
            <v>Miss G M Lofthouse</v>
          </cell>
        </row>
        <row r="940">
          <cell r="B940" t="str">
            <v>H418/04 The nature of law and the law of contract</v>
          </cell>
          <cell r="C940" t="str">
            <v>H418/04</v>
          </cell>
          <cell r="D940" t="str">
            <v>The nature of law and the law of contract</v>
          </cell>
          <cell r="E940" t="str">
            <v>Miss N Naeijnoori</v>
          </cell>
        </row>
        <row r="941">
          <cell r="B941" t="str">
            <v>H418/04 The nature of law and the law of contract</v>
          </cell>
          <cell r="C941" t="str">
            <v>H418/04</v>
          </cell>
          <cell r="D941" t="str">
            <v>The nature of law and the law of contract</v>
          </cell>
          <cell r="E941" t="str">
            <v>Ms F Rankin</v>
          </cell>
        </row>
        <row r="942">
          <cell r="B942" t="str">
            <v>H418/04 The nature of law and the law of contract</v>
          </cell>
          <cell r="C942" t="str">
            <v>H418/04</v>
          </cell>
          <cell r="D942" t="str">
            <v>The nature of law and the law of contract</v>
          </cell>
          <cell r="E942" t="str">
            <v>Mrs L Wilkinson</v>
          </cell>
        </row>
        <row r="943">
          <cell r="B943" t="str">
            <v>H418/04 The nature of law and the law of contract</v>
          </cell>
          <cell r="C943" t="str">
            <v>H418/04</v>
          </cell>
          <cell r="D943" t="str">
            <v>The nature of law and the law of contract</v>
          </cell>
          <cell r="E943" t="str">
            <v>Mrs S Cosham</v>
          </cell>
        </row>
        <row r="944">
          <cell r="B944" t="str">
            <v>H418/04 The nature of law and the law of contract</v>
          </cell>
          <cell r="C944" t="str">
            <v>H418/04</v>
          </cell>
          <cell r="D944" t="str">
            <v>The nature of law and the law of contract</v>
          </cell>
          <cell r="E944" t="str">
            <v>Mrs S Sund</v>
          </cell>
        </row>
        <row r="945">
          <cell r="B945" t="str">
            <v>H418/04 The nature of law and the law of contract</v>
          </cell>
          <cell r="C945" t="str">
            <v>H418/04</v>
          </cell>
          <cell r="D945" t="str">
            <v>The nature of law and the law of contract</v>
          </cell>
          <cell r="E945" t="str">
            <v>Mrs L Smissen</v>
          </cell>
        </row>
        <row r="946">
          <cell r="B946" t="str">
            <v>H418/04 The nature of law and the law of contract</v>
          </cell>
          <cell r="C946" t="str">
            <v>H418/04</v>
          </cell>
          <cell r="D946" t="str">
            <v>The nature of law and the law of contract</v>
          </cell>
          <cell r="E946" t="str">
            <v>Miss S Mir</v>
          </cell>
        </row>
        <row r="947">
          <cell r="B947" t="str">
            <v>H418/04 The nature of law and the law of contract</v>
          </cell>
          <cell r="C947" t="str">
            <v>H418/04</v>
          </cell>
          <cell r="D947" t="str">
            <v>The nature of law and the law of contract</v>
          </cell>
          <cell r="E947" t="str">
            <v>Mrs K Norris</v>
          </cell>
        </row>
        <row r="948">
          <cell r="B948" t="str">
            <v>H418/04 The nature of law and the law of contract</v>
          </cell>
          <cell r="C948" t="str">
            <v>H418/04</v>
          </cell>
          <cell r="D948" t="str">
            <v>The nature of law and the law of contract</v>
          </cell>
          <cell r="E948" t="str">
            <v>Miss L Bennett</v>
          </cell>
        </row>
        <row r="949">
          <cell r="B949" t="str">
            <v>H418/04 The nature of law and the law of contract</v>
          </cell>
          <cell r="C949" t="str">
            <v>H418/04</v>
          </cell>
          <cell r="D949" t="str">
            <v>The nature of law and the law of contract</v>
          </cell>
          <cell r="E949" t="str">
            <v>Mr S Bland</v>
          </cell>
        </row>
        <row r="950">
          <cell r="B950" t="str">
            <v>H420/01 Biology:Biological processes</v>
          </cell>
          <cell r="C950" t="str">
            <v>H420/01</v>
          </cell>
          <cell r="D950" t="str">
            <v>Biology:Biological processes</v>
          </cell>
          <cell r="E950" t="str">
            <v>Mrs S Fisher</v>
          </cell>
        </row>
        <row r="951">
          <cell r="B951" t="str">
            <v>H420/01 Biology:Biological processes</v>
          </cell>
          <cell r="C951" t="str">
            <v>H420/01</v>
          </cell>
          <cell r="D951" t="str">
            <v>Biology:Biological processes</v>
          </cell>
          <cell r="E951" t="str">
            <v>Mrs P Jones</v>
          </cell>
        </row>
        <row r="952">
          <cell r="B952" t="str">
            <v>H420/01 Biology:Biological processes</v>
          </cell>
          <cell r="C952" t="str">
            <v>H420/01</v>
          </cell>
          <cell r="D952" t="str">
            <v>Biology:Biological processes</v>
          </cell>
          <cell r="E952" t="str">
            <v>Mrs C Hailes</v>
          </cell>
        </row>
        <row r="953">
          <cell r="B953" t="str">
            <v>H420/01 Biology:Biological processes</v>
          </cell>
          <cell r="C953" t="str">
            <v>H420/01</v>
          </cell>
          <cell r="D953" t="str">
            <v>Biology:Biological processes</v>
          </cell>
          <cell r="E953" t="str">
            <v>Dr K Hargreaves</v>
          </cell>
        </row>
        <row r="954">
          <cell r="B954" t="str">
            <v>H420/01 Biology:Biological processes</v>
          </cell>
          <cell r="C954" t="str">
            <v>H420/01</v>
          </cell>
          <cell r="D954" t="str">
            <v>Biology:Biological processes</v>
          </cell>
          <cell r="E954" t="str">
            <v>Mrs T E Granger</v>
          </cell>
        </row>
        <row r="955">
          <cell r="B955" t="str">
            <v>H420/01 Biology:Biological processes</v>
          </cell>
          <cell r="C955" t="str">
            <v>H420/01</v>
          </cell>
          <cell r="D955" t="str">
            <v>Biology:Biological processes</v>
          </cell>
          <cell r="E955" t="str">
            <v>Ms W Dannan</v>
          </cell>
        </row>
        <row r="956">
          <cell r="B956" t="str">
            <v>H420/01 Biology:Biological processes</v>
          </cell>
          <cell r="C956" t="str">
            <v>H420/01</v>
          </cell>
          <cell r="D956" t="str">
            <v>Biology:Biological processes</v>
          </cell>
          <cell r="E956" t="str">
            <v>Mrs C Shepherd</v>
          </cell>
        </row>
        <row r="957">
          <cell r="B957" t="str">
            <v>H420/01 Biology:Biological processes</v>
          </cell>
          <cell r="C957" t="str">
            <v>H420/01</v>
          </cell>
          <cell r="D957" t="str">
            <v>Biology:Biological processes</v>
          </cell>
          <cell r="E957" t="str">
            <v>Ms M Coxon</v>
          </cell>
        </row>
        <row r="958">
          <cell r="B958" t="str">
            <v>H420/01 Biology:Biological processes</v>
          </cell>
          <cell r="C958" t="str">
            <v>H420/01</v>
          </cell>
          <cell r="D958" t="str">
            <v>Biology:Biological processes</v>
          </cell>
          <cell r="E958" t="str">
            <v>Mr S M Thomas</v>
          </cell>
        </row>
        <row r="959">
          <cell r="B959" t="str">
            <v>H420/01 Biology:Biological processes</v>
          </cell>
          <cell r="C959" t="str">
            <v>H420/01</v>
          </cell>
          <cell r="D959" t="str">
            <v>Biology:Biological processes</v>
          </cell>
          <cell r="E959" t="str">
            <v>Miss A Maher</v>
          </cell>
        </row>
        <row r="960">
          <cell r="B960" t="str">
            <v>H420/01 Biology:Biological processes</v>
          </cell>
          <cell r="C960" t="str">
            <v>H420/01</v>
          </cell>
          <cell r="D960" t="str">
            <v>Biology:Biological processes</v>
          </cell>
          <cell r="E960" t="str">
            <v>Mrs K O'Driscoll</v>
          </cell>
        </row>
        <row r="961">
          <cell r="B961" t="str">
            <v>H420/01 Biology:Biological processes</v>
          </cell>
          <cell r="C961" t="str">
            <v>H420/01</v>
          </cell>
          <cell r="D961" t="str">
            <v>Biology:Biological processes</v>
          </cell>
          <cell r="E961" t="str">
            <v>Mrs V Wright</v>
          </cell>
        </row>
        <row r="962">
          <cell r="B962" t="str">
            <v>H420/01 Biology:Biological processes</v>
          </cell>
          <cell r="C962" t="str">
            <v>H420/01</v>
          </cell>
          <cell r="D962" t="str">
            <v>Biology:Biological processes</v>
          </cell>
          <cell r="E962" t="str">
            <v>Mr T Ellis</v>
          </cell>
        </row>
        <row r="963">
          <cell r="B963" t="str">
            <v>H420/01 Biology:Biological processes</v>
          </cell>
          <cell r="C963" t="str">
            <v>H420/01</v>
          </cell>
          <cell r="D963" t="str">
            <v>Biology:Biological processes</v>
          </cell>
          <cell r="E963" t="str">
            <v>Dr C Spencer</v>
          </cell>
        </row>
        <row r="964">
          <cell r="B964" t="str">
            <v>H420/01 Biology:Biological processes</v>
          </cell>
          <cell r="C964" t="str">
            <v>H420/01</v>
          </cell>
          <cell r="D964" t="str">
            <v>Biology:Biological processes</v>
          </cell>
          <cell r="E964" t="str">
            <v>Mrs H P Buck</v>
          </cell>
        </row>
        <row r="965">
          <cell r="B965" t="str">
            <v>H420/01 Biology:Biological processes</v>
          </cell>
          <cell r="C965" t="str">
            <v>H420/01</v>
          </cell>
          <cell r="D965" t="str">
            <v>Biology:Biological processes</v>
          </cell>
          <cell r="E965" t="str">
            <v>Mrs M M Pearson</v>
          </cell>
        </row>
        <row r="966">
          <cell r="B966" t="str">
            <v>H420/01 Biology:Biological processes</v>
          </cell>
          <cell r="C966" t="str">
            <v>H420/01</v>
          </cell>
          <cell r="D966" t="str">
            <v>Biology:Biological processes</v>
          </cell>
          <cell r="E966" t="str">
            <v>Miss J Taylor</v>
          </cell>
        </row>
        <row r="967">
          <cell r="B967" t="str">
            <v>H420/01 Biology:Biological processes</v>
          </cell>
          <cell r="C967" t="str">
            <v>H420/01</v>
          </cell>
          <cell r="D967" t="str">
            <v>Biology:Biological processes</v>
          </cell>
          <cell r="E967" t="str">
            <v>Dr C Subramaniam</v>
          </cell>
        </row>
        <row r="968">
          <cell r="B968" t="str">
            <v>H420/01 Biology:Biological processes</v>
          </cell>
          <cell r="C968" t="str">
            <v>H420/01</v>
          </cell>
          <cell r="D968" t="str">
            <v>Biology:Biological processes</v>
          </cell>
          <cell r="E968" t="str">
            <v>Dr D L Norman</v>
          </cell>
        </row>
        <row r="969">
          <cell r="B969" t="str">
            <v>H420/01 Biology:Biological processes</v>
          </cell>
          <cell r="C969" t="str">
            <v>H420/01</v>
          </cell>
          <cell r="D969" t="str">
            <v>Biology:Biological processes</v>
          </cell>
          <cell r="E969" t="str">
            <v>Dr U Khanzada</v>
          </cell>
        </row>
        <row r="970">
          <cell r="B970" t="str">
            <v>H420/01 Biology:Biological processes</v>
          </cell>
          <cell r="C970" t="str">
            <v>H420/01</v>
          </cell>
          <cell r="D970" t="str">
            <v>Biology:Biological processes</v>
          </cell>
          <cell r="E970" t="str">
            <v>Mr L Templeman</v>
          </cell>
        </row>
        <row r="971">
          <cell r="B971" t="str">
            <v>H420/01 Biology:Biological processes</v>
          </cell>
          <cell r="C971" t="str">
            <v>H420/01</v>
          </cell>
          <cell r="D971" t="str">
            <v>Biology:Biological processes</v>
          </cell>
          <cell r="E971" t="str">
            <v>Miss R Amias</v>
          </cell>
        </row>
        <row r="972">
          <cell r="B972" t="str">
            <v>H420/01 Biology:Biological processes</v>
          </cell>
          <cell r="C972" t="str">
            <v>H420/01</v>
          </cell>
          <cell r="D972" t="str">
            <v>Biology:Biological processes</v>
          </cell>
          <cell r="E972" t="str">
            <v>Mrs T Green</v>
          </cell>
        </row>
        <row r="973">
          <cell r="B973" t="str">
            <v>H420/01 Biology:Biological processes</v>
          </cell>
          <cell r="C973" t="str">
            <v>H420/01</v>
          </cell>
          <cell r="D973" t="str">
            <v>Biology:Biological processes</v>
          </cell>
          <cell r="E973" t="str">
            <v>Mrs C Birch</v>
          </cell>
        </row>
        <row r="974">
          <cell r="B974" t="str">
            <v>H420/01 Biology:Biological processes</v>
          </cell>
          <cell r="C974" t="str">
            <v>H420/01</v>
          </cell>
          <cell r="D974" t="str">
            <v>Biology:Biological processes</v>
          </cell>
          <cell r="E974" t="str">
            <v>Mr T Leeper</v>
          </cell>
        </row>
        <row r="975">
          <cell r="B975" t="str">
            <v>H420/01 Biology:Biological processes</v>
          </cell>
          <cell r="C975" t="str">
            <v>H420/01</v>
          </cell>
          <cell r="D975" t="str">
            <v>Biology:Biological processes</v>
          </cell>
          <cell r="E975" t="str">
            <v>Dr M C Bolton</v>
          </cell>
        </row>
        <row r="976">
          <cell r="B976" t="str">
            <v>H420/01 Biology:Biological processes</v>
          </cell>
          <cell r="C976" t="str">
            <v>H420/01</v>
          </cell>
          <cell r="D976" t="str">
            <v>Biology:Biological processes</v>
          </cell>
          <cell r="E976" t="str">
            <v>Mrs A Goodall</v>
          </cell>
        </row>
        <row r="977">
          <cell r="B977" t="str">
            <v>H420/01 Biology:Biological processes</v>
          </cell>
          <cell r="C977" t="str">
            <v>H420/01</v>
          </cell>
          <cell r="D977" t="str">
            <v>Biology:Biological processes</v>
          </cell>
          <cell r="E977" t="str">
            <v>Mr D Keyse</v>
          </cell>
        </row>
        <row r="978">
          <cell r="B978" t="str">
            <v>H420/01 Biology:Biological processes</v>
          </cell>
          <cell r="C978" t="str">
            <v>H420/01</v>
          </cell>
          <cell r="D978" t="str">
            <v>Biology:Biological processes</v>
          </cell>
          <cell r="E978" t="str">
            <v>Dr S Hoare</v>
          </cell>
        </row>
        <row r="979">
          <cell r="B979" t="str">
            <v>H420/01 Biology:Biological processes</v>
          </cell>
          <cell r="C979" t="str">
            <v>H420/01</v>
          </cell>
          <cell r="D979" t="str">
            <v>Biology:Biological processes</v>
          </cell>
          <cell r="E979" t="str">
            <v>Mr S D W Wan</v>
          </cell>
        </row>
        <row r="980">
          <cell r="B980" t="str">
            <v>H420/01 Biology:Biological processes</v>
          </cell>
          <cell r="C980" t="str">
            <v>H420/01</v>
          </cell>
          <cell r="D980" t="str">
            <v>Biology:Biological processes</v>
          </cell>
          <cell r="E980" t="str">
            <v>Miss S Asher</v>
          </cell>
        </row>
        <row r="981">
          <cell r="B981" t="str">
            <v>H420/01 Biology:Biological processes</v>
          </cell>
          <cell r="C981" t="str">
            <v>H420/01</v>
          </cell>
          <cell r="D981" t="str">
            <v>Biology:Biological processes</v>
          </cell>
          <cell r="E981" t="str">
            <v>Mrs G C Meredith</v>
          </cell>
        </row>
        <row r="982">
          <cell r="B982" t="str">
            <v>H420/01 Biology:Biological processes</v>
          </cell>
          <cell r="C982" t="str">
            <v>H420/01</v>
          </cell>
          <cell r="D982" t="str">
            <v>Biology:Biological processes</v>
          </cell>
          <cell r="E982" t="str">
            <v>Miss J Petersen</v>
          </cell>
        </row>
        <row r="983">
          <cell r="B983" t="str">
            <v>H420/01 Biology:Biological processes</v>
          </cell>
          <cell r="C983" t="str">
            <v>H420/01</v>
          </cell>
          <cell r="D983" t="str">
            <v>Biology:Biological processes</v>
          </cell>
          <cell r="E983" t="str">
            <v>Mr N Snowden</v>
          </cell>
        </row>
        <row r="984">
          <cell r="B984" t="str">
            <v>H420/01 Biology:Biological processes</v>
          </cell>
          <cell r="C984" t="str">
            <v>H420/01</v>
          </cell>
          <cell r="D984" t="str">
            <v>Biology:Biological processes</v>
          </cell>
          <cell r="E984" t="str">
            <v>Mrs K Hall</v>
          </cell>
        </row>
        <row r="985">
          <cell r="B985" t="str">
            <v>H420/01 Biology:Biological processes</v>
          </cell>
          <cell r="C985" t="str">
            <v>H420/01</v>
          </cell>
          <cell r="D985" t="str">
            <v>Biology:Biological processes</v>
          </cell>
          <cell r="E985" t="str">
            <v>Dr M J Livesey</v>
          </cell>
        </row>
        <row r="986">
          <cell r="B986" t="str">
            <v>H420/01 Biology:Biological processes</v>
          </cell>
          <cell r="C986" t="str">
            <v>H420/01</v>
          </cell>
          <cell r="D986" t="str">
            <v>Biology:Biological processes</v>
          </cell>
          <cell r="E986" t="str">
            <v>Dr D Herbert</v>
          </cell>
        </row>
        <row r="987">
          <cell r="B987" t="str">
            <v>H420/01 Biology:Biological processes</v>
          </cell>
          <cell r="C987" t="str">
            <v>H420/01</v>
          </cell>
          <cell r="D987" t="str">
            <v>Biology:Biological processes</v>
          </cell>
          <cell r="E987" t="str">
            <v>Mrs C Lenge</v>
          </cell>
        </row>
        <row r="988">
          <cell r="B988" t="str">
            <v>H420/01 Biology:Biological processes</v>
          </cell>
          <cell r="C988" t="str">
            <v>H420/01</v>
          </cell>
          <cell r="D988" t="str">
            <v>Biology:Biological processes</v>
          </cell>
          <cell r="E988" t="str">
            <v>Mrs E C Griffin</v>
          </cell>
        </row>
        <row r="989">
          <cell r="B989" t="str">
            <v>H420/01 Biology:Biological processes</v>
          </cell>
          <cell r="C989" t="str">
            <v>H420/01</v>
          </cell>
          <cell r="D989" t="str">
            <v>Biology:Biological processes</v>
          </cell>
          <cell r="E989" t="str">
            <v>Mr D Woods</v>
          </cell>
        </row>
        <row r="990">
          <cell r="B990" t="str">
            <v>H420/01 Biology:Biological processes</v>
          </cell>
          <cell r="C990" t="str">
            <v>H420/01</v>
          </cell>
          <cell r="D990" t="str">
            <v>Biology:Biological processes</v>
          </cell>
          <cell r="E990" t="str">
            <v>Mrs E Smiles</v>
          </cell>
        </row>
        <row r="991">
          <cell r="B991" t="str">
            <v>H420/01 Biology:Biological processes</v>
          </cell>
          <cell r="C991" t="str">
            <v>H420/01</v>
          </cell>
          <cell r="D991" t="str">
            <v>Biology:Biological processes</v>
          </cell>
          <cell r="E991" t="str">
            <v>Mr D J Court</v>
          </cell>
        </row>
        <row r="992">
          <cell r="B992" t="str">
            <v>H420/01 Biology:Biological processes</v>
          </cell>
          <cell r="C992" t="str">
            <v>H420/01</v>
          </cell>
          <cell r="D992" t="str">
            <v>Biology:Biological processes</v>
          </cell>
          <cell r="E992" t="str">
            <v>Mrs R A James</v>
          </cell>
        </row>
        <row r="993">
          <cell r="B993" t="str">
            <v>H420/01 Biology:Biological processes</v>
          </cell>
          <cell r="C993" t="str">
            <v>H420/01</v>
          </cell>
          <cell r="D993" t="str">
            <v>Biology:Biological processes</v>
          </cell>
          <cell r="E993" t="str">
            <v>Ms S J Irving</v>
          </cell>
        </row>
        <row r="994">
          <cell r="B994" t="str">
            <v>H420/01 Biology:Biological processes</v>
          </cell>
          <cell r="C994" t="str">
            <v>H420/01</v>
          </cell>
          <cell r="D994" t="str">
            <v>Biology:Biological processes</v>
          </cell>
          <cell r="E994" t="str">
            <v>Mrs U UZO</v>
          </cell>
        </row>
        <row r="995">
          <cell r="B995" t="str">
            <v>H420/01 Biology:Biological processes</v>
          </cell>
          <cell r="C995" t="str">
            <v>H420/01</v>
          </cell>
          <cell r="D995" t="str">
            <v>Biology:Biological processes</v>
          </cell>
          <cell r="E995" t="str">
            <v>Mrs E Hansford</v>
          </cell>
        </row>
        <row r="996">
          <cell r="B996" t="str">
            <v>H420/01 Biology:Biological processes</v>
          </cell>
          <cell r="C996" t="str">
            <v>H420/01</v>
          </cell>
          <cell r="D996" t="str">
            <v>Biology:Biological processes</v>
          </cell>
          <cell r="E996" t="str">
            <v>Ms S P Wolton</v>
          </cell>
        </row>
        <row r="997">
          <cell r="B997" t="str">
            <v>H420/01 Biology:Biological processes</v>
          </cell>
          <cell r="C997" t="str">
            <v>H420/01</v>
          </cell>
          <cell r="D997" t="str">
            <v>Biology:Biological processes</v>
          </cell>
          <cell r="E997" t="str">
            <v>Miss A Shah</v>
          </cell>
        </row>
        <row r="998">
          <cell r="B998" t="str">
            <v>H420/01 Biology:Biological processes</v>
          </cell>
          <cell r="C998" t="str">
            <v>H420/01</v>
          </cell>
          <cell r="D998" t="str">
            <v>Biology:Biological processes</v>
          </cell>
          <cell r="E998" t="str">
            <v>Mrs K Rylance</v>
          </cell>
        </row>
        <row r="999">
          <cell r="B999" t="str">
            <v>H420/01 Biology:Biological processes</v>
          </cell>
          <cell r="C999" t="str">
            <v>H420/01</v>
          </cell>
          <cell r="D999" t="str">
            <v>Biology:Biological processes</v>
          </cell>
          <cell r="E999" t="str">
            <v>Mrs D Pressler-Saether</v>
          </cell>
        </row>
        <row r="1000">
          <cell r="B1000" t="str">
            <v>H420/01 Biology:Biological processes</v>
          </cell>
          <cell r="C1000" t="str">
            <v>H420/01</v>
          </cell>
          <cell r="D1000" t="str">
            <v>Biology:Biological processes</v>
          </cell>
          <cell r="E1000" t="str">
            <v>Mrs B D O'Gorman</v>
          </cell>
        </row>
        <row r="1001">
          <cell r="B1001" t="str">
            <v>H420/01 Biology:Biological processes</v>
          </cell>
          <cell r="C1001" t="str">
            <v>H420/01</v>
          </cell>
          <cell r="D1001" t="str">
            <v>Biology:Biological processes</v>
          </cell>
          <cell r="E1001" t="str">
            <v>Mr T Simpson</v>
          </cell>
        </row>
        <row r="1002">
          <cell r="B1002" t="str">
            <v>H420/01 Biology:Biological processes</v>
          </cell>
          <cell r="C1002" t="str">
            <v>H420/01</v>
          </cell>
          <cell r="D1002" t="str">
            <v>Biology:Biological processes</v>
          </cell>
          <cell r="E1002" t="str">
            <v>Miss M M Brown</v>
          </cell>
        </row>
        <row r="1003">
          <cell r="B1003" t="str">
            <v>H420/01 Biology:Biological processes</v>
          </cell>
          <cell r="C1003" t="str">
            <v>H420/01</v>
          </cell>
          <cell r="D1003" t="str">
            <v>Biology:Biological processes</v>
          </cell>
          <cell r="E1003" t="str">
            <v>Mrs E Hall</v>
          </cell>
        </row>
        <row r="1004">
          <cell r="B1004" t="str">
            <v>H420/01 Biology:Biological processes</v>
          </cell>
          <cell r="C1004" t="str">
            <v>H420/01</v>
          </cell>
          <cell r="D1004" t="str">
            <v>Biology:Biological processes</v>
          </cell>
          <cell r="E1004" t="str">
            <v>Mrs A L Hadley</v>
          </cell>
        </row>
        <row r="1005">
          <cell r="B1005" t="str">
            <v>H420/01 Biology:Biological processes</v>
          </cell>
          <cell r="C1005" t="str">
            <v>H420/01</v>
          </cell>
          <cell r="D1005" t="str">
            <v>Biology:Biological processes</v>
          </cell>
          <cell r="E1005" t="str">
            <v>Dr Z Jensen</v>
          </cell>
        </row>
        <row r="1006">
          <cell r="B1006" t="str">
            <v>H420/01 Biology:Biological processes</v>
          </cell>
          <cell r="C1006" t="str">
            <v>H420/01</v>
          </cell>
          <cell r="D1006" t="str">
            <v>Biology:Biological processes</v>
          </cell>
          <cell r="E1006" t="str">
            <v>Dr J Patterson</v>
          </cell>
        </row>
        <row r="1007">
          <cell r="B1007" t="str">
            <v>H420/01 Biology:Biological processes</v>
          </cell>
          <cell r="C1007" t="str">
            <v>H420/01</v>
          </cell>
          <cell r="D1007" t="str">
            <v>Biology:Biological processes</v>
          </cell>
          <cell r="E1007" t="str">
            <v>Dr N J Glen</v>
          </cell>
        </row>
        <row r="1008">
          <cell r="B1008" t="str">
            <v>H420/01 Biology:Biological processes</v>
          </cell>
          <cell r="C1008" t="str">
            <v>H420/01</v>
          </cell>
          <cell r="D1008" t="str">
            <v>Biology:Biological processes</v>
          </cell>
          <cell r="E1008" t="str">
            <v>Mrs M F Fieldhouse-Miller</v>
          </cell>
        </row>
        <row r="1009">
          <cell r="B1009" t="str">
            <v>H420/01 Biology:Biological processes</v>
          </cell>
          <cell r="C1009" t="str">
            <v>H420/01</v>
          </cell>
          <cell r="D1009" t="str">
            <v>Biology:Biological processes</v>
          </cell>
          <cell r="E1009" t="str">
            <v>Mr J Banks</v>
          </cell>
        </row>
        <row r="1010">
          <cell r="B1010" t="str">
            <v>H420/01 Biology:Biological processes</v>
          </cell>
          <cell r="C1010" t="str">
            <v>H420/01</v>
          </cell>
          <cell r="D1010" t="str">
            <v>Biology:Biological processes</v>
          </cell>
          <cell r="E1010" t="str">
            <v>Dr J Pownall</v>
          </cell>
        </row>
        <row r="1011">
          <cell r="B1011" t="str">
            <v>H420/01 Biology:Biological processes</v>
          </cell>
          <cell r="C1011" t="str">
            <v>H420/01</v>
          </cell>
          <cell r="D1011" t="str">
            <v>Biology:Biological processes</v>
          </cell>
          <cell r="E1011" t="str">
            <v>Mrs D A Evans</v>
          </cell>
        </row>
        <row r="1012">
          <cell r="B1012" t="str">
            <v>H420/01 Biology:Biological processes</v>
          </cell>
          <cell r="C1012" t="str">
            <v>H420/01</v>
          </cell>
          <cell r="D1012" t="str">
            <v>Biology:Biological processes</v>
          </cell>
          <cell r="E1012" t="str">
            <v>Mrs S Williams</v>
          </cell>
        </row>
        <row r="1013">
          <cell r="B1013" t="str">
            <v>H420/01 Biology:Biological processes</v>
          </cell>
          <cell r="C1013" t="str">
            <v>H420/01</v>
          </cell>
          <cell r="D1013" t="str">
            <v>Biology:Biological processes</v>
          </cell>
          <cell r="E1013" t="str">
            <v>Mr R Mcintosh</v>
          </cell>
        </row>
        <row r="1014">
          <cell r="B1014" t="str">
            <v>H420/01 Biology:Biological processes</v>
          </cell>
          <cell r="C1014" t="str">
            <v>H420/01</v>
          </cell>
          <cell r="D1014" t="str">
            <v>Biology:Biological processes</v>
          </cell>
          <cell r="E1014" t="str">
            <v>Mr D pramudhito</v>
          </cell>
        </row>
        <row r="1015">
          <cell r="B1015" t="str">
            <v>H420/01 Biology:Biological processes</v>
          </cell>
          <cell r="C1015" t="str">
            <v>H420/01</v>
          </cell>
          <cell r="D1015" t="str">
            <v>Biology:Biological processes</v>
          </cell>
          <cell r="E1015" t="str">
            <v>Mrs J L Chapman</v>
          </cell>
        </row>
        <row r="1016">
          <cell r="B1016" t="str">
            <v>H420/01 Biology:Biological processes</v>
          </cell>
          <cell r="C1016" t="str">
            <v>H420/01</v>
          </cell>
          <cell r="D1016" t="str">
            <v>Biology:Biological processes</v>
          </cell>
          <cell r="E1016" t="str">
            <v>Mrs J Davies</v>
          </cell>
        </row>
        <row r="1017">
          <cell r="B1017" t="str">
            <v>H420/01 Biology:Biological processes</v>
          </cell>
          <cell r="C1017" t="str">
            <v>H420/01</v>
          </cell>
          <cell r="D1017" t="str">
            <v>Biology:Biological processes</v>
          </cell>
          <cell r="E1017" t="str">
            <v>Mr C Ward</v>
          </cell>
        </row>
        <row r="1018">
          <cell r="B1018" t="str">
            <v>H420/01 Biology:Biological processes</v>
          </cell>
          <cell r="C1018" t="str">
            <v>H420/01</v>
          </cell>
          <cell r="D1018" t="str">
            <v>Biology:Biological processes</v>
          </cell>
          <cell r="E1018" t="str">
            <v>Mrs T J Atherton</v>
          </cell>
        </row>
        <row r="1019">
          <cell r="B1019" t="str">
            <v>H420/01 Biology:Biological processes</v>
          </cell>
          <cell r="C1019" t="str">
            <v>H420/01</v>
          </cell>
          <cell r="D1019" t="str">
            <v>Biology:Biological processes</v>
          </cell>
          <cell r="E1019" t="str">
            <v>Mrs M Langdon</v>
          </cell>
        </row>
        <row r="1020">
          <cell r="B1020" t="str">
            <v>H420/01 Biology:Biological processes</v>
          </cell>
          <cell r="C1020" t="str">
            <v>H420/01</v>
          </cell>
          <cell r="D1020" t="str">
            <v>Biology:Biological processes</v>
          </cell>
          <cell r="E1020" t="str">
            <v>Mrs S Spencer</v>
          </cell>
        </row>
        <row r="1021">
          <cell r="B1021" t="str">
            <v>H420/01 Biology:Biological processes</v>
          </cell>
          <cell r="C1021" t="str">
            <v>H420/01</v>
          </cell>
          <cell r="D1021" t="str">
            <v>Biology:Biological processes</v>
          </cell>
          <cell r="E1021" t="str">
            <v>Dr S L Benskin</v>
          </cell>
        </row>
        <row r="1022">
          <cell r="B1022" t="str">
            <v>H420/01 Biology:Biological processes</v>
          </cell>
          <cell r="C1022" t="str">
            <v>H420/01</v>
          </cell>
          <cell r="D1022" t="str">
            <v>Biology:Biological processes</v>
          </cell>
          <cell r="E1022" t="str">
            <v>Mrs S J Munden</v>
          </cell>
        </row>
        <row r="1023">
          <cell r="B1023" t="str">
            <v>H420/01 Biology:Biological processes</v>
          </cell>
          <cell r="C1023" t="str">
            <v>H420/01</v>
          </cell>
          <cell r="D1023" t="str">
            <v>Biology:Biological processes</v>
          </cell>
          <cell r="E1023" t="str">
            <v>Mr R . Stainton</v>
          </cell>
        </row>
        <row r="1024">
          <cell r="B1024" t="str">
            <v>H420/01 Biology:Biological processes</v>
          </cell>
          <cell r="C1024" t="str">
            <v>H420/01</v>
          </cell>
          <cell r="D1024" t="str">
            <v>Biology:Biological processes</v>
          </cell>
          <cell r="E1024" t="str">
            <v>Mr O Bubu</v>
          </cell>
        </row>
        <row r="1025">
          <cell r="B1025" t="str">
            <v>H420/01 Biology:Biological processes</v>
          </cell>
          <cell r="C1025" t="str">
            <v>H420/01</v>
          </cell>
          <cell r="D1025" t="str">
            <v>Biology:Biological processes</v>
          </cell>
          <cell r="E1025" t="str">
            <v>Mrs E Lewis</v>
          </cell>
        </row>
        <row r="1026">
          <cell r="B1026" t="str">
            <v>H420/01 Biology:Biological processes</v>
          </cell>
          <cell r="C1026" t="str">
            <v>H420/01</v>
          </cell>
          <cell r="D1026" t="str">
            <v>Biology:Biological processes</v>
          </cell>
          <cell r="E1026" t="str">
            <v>Dr A Bune</v>
          </cell>
        </row>
        <row r="1027">
          <cell r="B1027" t="str">
            <v>H420/01 Biology:Biological processes</v>
          </cell>
          <cell r="C1027" t="str">
            <v>H420/01</v>
          </cell>
          <cell r="D1027" t="str">
            <v>Biology:Biological processes</v>
          </cell>
          <cell r="E1027" t="str">
            <v>Mr D Willets</v>
          </cell>
        </row>
        <row r="1028">
          <cell r="B1028" t="str">
            <v>H420/01 Biology:Biological processes</v>
          </cell>
          <cell r="C1028" t="str">
            <v>H420/01</v>
          </cell>
          <cell r="D1028" t="str">
            <v>Biology:Biological processes</v>
          </cell>
          <cell r="E1028" t="str">
            <v>Miss S Bibi</v>
          </cell>
        </row>
        <row r="1029">
          <cell r="B1029" t="str">
            <v>H420/01 Biology:Biological processes</v>
          </cell>
          <cell r="C1029" t="str">
            <v>H420/01</v>
          </cell>
          <cell r="D1029" t="str">
            <v>Biology:Biological processes</v>
          </cell>
          <cell r="E1029" t="str">
            <v>Mr P J Merrow-Smith</v>
          </cell>
        </row>
        <row r="1030">
          <cell r="B1030" t="str">
            <v>H420/01 Biology:Biological processes</v>
          </cell>
          <cell r="C1030" t="str">
            <v>H420/01</v>
          </cell>
          <cell r="D1030" t="str">
            <v>Biology:Biological processes</v>
          </cell>
          <cell r="E1030" t="str">
            <v>Dr I S Wood</v>
          </cell>
        </row>
        <row r="1031">
          <cell r="B1031" t="str">
            <v>H420/01 Biology:Biological processes</v>
          </cell>
          <cell r="C1031" t="str">
            <v>H420/01</v>
          </cell>
          <cell r="D1031" t="str">
            <v>Biology:Biological processes</v>
          </cell>
          <cell r="E1031" t="str">
            <v>Dr M Arkle</v>
          </cell>
        </row>
        <row r="1032">
          <cell r="B1032" t="str">
            <v>H420/01 Biology:Biological processes</v>
          </cell>
          <cell r="C1032" t="str">
            <v>H420/01</v>
          </cell>
          <cell r="D1032" t="str">
            <v>Biology:Biological processes</v>
          </cell>
          <cell r="E1032" t="str">
            <v>Mrs A L Allen</v>
          </cell>
        </row>
        <row r="1033">
          <cell r="B1033" t="str">
            <v>H420/01 Biology:Biological processes</v>
          </cell>
          <cell r="C1033" t="str">
            <v>H420/01</v>
          </cell>
          <cell r="D1033" t="str">
            <v>Biology:Biological processes</v>
          </cell>
          <cell r="E1033" t="str">
            <v>Mrs J Lammerding</v>
          </cell>
        </row>
        <row r="1034">
          <cell r="B1034" t="str">
            <v>H420/01 Biology:Biological processes</v>
          </cell>
          <cell r="C1034" t="str">
            <v>H420/01</v>
          </cell>
          <cell r="D1034" t="str">
            <v>Biology:Biological processes</v>
          </cell>
          <cell r="E1034" t="str">
            <v>Dr K Isaac</v>
          </cell>
        </row>
        <row r="1035">
          <cell r="B1035" t="str">
            <v>H420/01 Biology:Biological processes</v>
          </cell>
          <cell r="C1035" t="str">
            <v>H420/01</v>
          </cell>
          <cell r="D1035" t="str">
            <v>Biology:Biological processes</v>
          </cell>
          <cell r="E1035" t="str">
            <v>Mrs T Williams</v>
          </cell>
        </row>
        <row r="1036">
          <cell r="B1036" t="str">
            <v>H420/01 Biology:Biological processes</v>
          </cell>
          <cell r="C1036" t="str">
            <v>H420/01</v>
          </cell>
          <cell r="D1036" t="str">
            <v>Biology:Biological processes</v>
          </cell>
          <cell r="E1036" t="str">
            <v>Miss N J Shears</v>
          </cell>
        </row>
        <row r="1037">
          <cell r="B1037" t="str">
            <v>H420/01 Biology:Biological processes</v>
          </cell>
          <cell r="C1037" t="str">
            <v>H420/01</v>
          </cell>
          <cell r="D1037" t="str">
            <v>Biology:Biological processes</v>
          </cell>
          <cell r="E1037" t="str">
            <v>Mr J Raw</v>
          </cell>
        </row>
        <row r="1038">
          <cell r="B1038" t="str">
            <v>H420/01 Biology:Biological processes</v>
          </cell>
          <cell r="C1038" t="str">
            <v>H420/01</v>
          </cell>
          <cell r="D1038" t="str">
            <v>Biology:Biological processes</v>
          </cell>
          <cell r="E1038" t="str">
            <v>Miss D Entwistle</v>
          </cell>
        </row>
        <row r="1039">
          <cell r="B1039" t="str">
            <v>H420/01 Biology:Biological processes</v>
          </cell>
          <cell r="C1039" t="str">
            <v>H420/01</v>
          </cell>
          <cell r="D1039" t="str">
            <v>Biology:Biological processes</v>
          </cell>
          <cell r="E1039" t="str">
            <v>Dr S V Williams</v>
          </cell>
        </row>
        <row r="1040">
          <cell r="B1040" t="str">
            <v>H420/01 Biology:Biological processes</v>
          </cell>
          <cell r="C1040" t="str">
            <v>H420/01</v>
          </cell>
          <cell r="D1040" t="str">
            <v>Biology:Biological processes</v>
          </cell>
          <cell r="E1040" t="str">
            <v>Dr P Hocking</v>
          </cell>
        </row>
        <row r="1041">
          <cell r="B1041" t="str">
            <v>H420/01 Biology:Biological processes</v>
          </cell>
          <cell r="C1041" t="str">
            <v>H420/01</v>
          </cell>
          <cell r="D1041" t="str">
            <v>Biology:Biological processes</v>
          </cell>
          <cell r="E1041" t="str">
            <v>Mrs K S De Klerk</v>
          </cell>
        </row>
        <row r="1042">
          <cell r="B1042" t="str">
            <v>H420/01 Biology:Biological processes</v>
          </cell>
          <cell r="C1042" t="str">
            <v>H420/01</v>
          </cell>
          <cell r="D1042" t="str">
            <v>Biology:Biological processes</v>
          </cell>
          <cell r="E1042" t="str">
            <v>Mrs L Taylor</v>
          </cell>
        </row>
        <row r="1043">
          <cell r="B1043" t="str">
            <v>H420/01 Biology:Biological processes</v>
          </cell>
          <cell r="C1043" t="str">
            <v>H420/01</v>
          </cell>
          <cell r="D1043" t="str">
            <v>Biology:Biological processes</v>
          </cell>
          <cell r="E1043" t="str">
            <v>Dr S Talukdar</v>
          </cell>
        </row>
        <row r="1044">
          <cell r="B1044" t="str">
            <v>H420/01 Biology:Biological processes</v>
          </cell>
          <cell r="C1044" t="str">
            <v>H420/01</v>
          </cell>
          <cell r="D1044" t="str">
            <v>Biology:Biological processes</v>
          </cell>
          <cell r="E1044" t="str">
            <v>Mrs R Lunde</v>
          </cell>
        </row>
        <row r="1045">
          <cell r="B1045" t="str">
            <v>H420/01 Biology:Biological processes</v>
          </cell>
          <cell r="C1045" t="str">
            <v>H420/01</v>
          </cell>
          <cell r="D1045" t="str">
            <v>Biology:Biological processes</v>
          </cell>
          <cell r="E1045" t="str">
            <v>Ms L Hastings</v>
          </cell>
        </row>
        <row r="1046">
          <cell r="B1046" t="str">
            <v>H420/01 Biology:Biological processes</v>
          </cell>
          <cell r="C1046" t="str">
            <v>H420/01</v>
          </cell>
          <cell r="D1046" t="str">
            <v>Biology:Biological processes</v>
          </cell>
          <cell r="E1046" t="str">
            <v>Mrs R Spyvee</v>
          </cell>
        </row>
        <row r="1047">
          <cell r="B1047" t="str">
            <v>H420/01 Biology:Biological processes</v>
          </cell>
          <cell r="C1047" t="str">
            <v>H420/01</v>
          </cell>
          <cell r="D1047" t="str">
            <v>Biology:Biological processes</v>
          </cell>
          <cell r="E1047" t="str">
            <v>Mrs W Thomas</v>
          </cell>
        </row>
        <row r="1048">
          <cell r="B1048" t="str">
            <v>H420/01 Biology:Biological processes</v>
          </cell>
          <cell r="C1048" t="str">
            <v>H420/01</v>
          </cell>
          <cell r="D1048" t="str">
            <v>Biology:Biological processes</v>
          </cell>
          <cell r="E1048" t="str">
            <v>Mrs F M Jones</v>
          </cell>
        </row>
        <row r="1049">
          <cell r="B1049" t="str">
            <v>H420/01 Biology:Biological processes</v>
          </cell>
          <cell r="C1049" t="str">
            <v>H420/01</v>
          </cell>
          <cell r="D1049" t="str">
            <v>Biology:Biological processes</v>
          </cell>
          <cell r="E1049" t="str">
            <v>Miss R Hatter</v>
          </cell>
        </row>
        <row r="1050">
          <cell r="B1050" t="str">
            <v>H420/01 Biology:Biological processes</v>
          </cell>
          <cell r="C1050" t="str">
            <v>H420/01</v>
          </cell>
          <cell r="D1050" t="str">
            <v>Biology:Biological processes</v>
          </cell>
          <cell r="E1050" t="str">
            <v>Dr K Baxter</v>
          </cell>
        </row>
        <row r="1051">
          <cell r="B1051" t="str">
            <v>H420/01 Biology:Biological processes</v>
          </cell>
          <cell r="C1051" t="str">
            <v>H420/01</v>
          </cell>
          <cell r="D1051" t="str">
            <v>Biology:Biological processes</v>
          </cell>
          <cell r="E1051" t="str">
            <v>Ms A C Parkes</v>
          </cell>
        </row>
        <row r="1052">
          <cell r="B1052" t="str">
            <v>H420/01 Biology:Biological processes</v>
          </cell>
          <cell r="C1052" t="str">
            <v>H420/01</v>
          </cell>
          <cell r="D1052" t="str">
            <v>Biology:Biological processes</v>
          </cell>
          <cell r="E1052" t="str">
            <v>Mrs L Pike</v>
          </cell>
        </row>
        <row r="1053">
          <cell r="B1053" t="str">
            <v>H420/01 Biology:Biological processes</v>
          </cell>
          <cell r="C1053" t="str">
            <v>H420/01</v>
          </cell>
          <cell r="D1053" t="str">
            <v>Biology:Biological processes</v>
          </cell>
          <cell r="E1053" t="str">
            <v>Mr A Chakraborty</v>
          </cell>
        </row>
        <row r="1054">
          <cell r="B1054" t="str">
            <v>H420/01 Biology:Biological processes</v>
          </cell>
          <cell r="C1054" t="str">
            <v>H420/01</v>
          </cell>
          <cell r="D1054" t="str">
            <v>Biology:Biological processes</v>
          </cell>
          <cell r="E1054" t="str">
            <v>Mrs F L Pearson</v>
          </cell>
        </row>
        <row r="1055">
          <cell r="B1055" t="str">
            <v>H420/01 Biology:Biological processes</v>
          </cell>
          <cell r="C1055" t="str">
            <v>H420/01</v>
          </cell>
          <cell r="D1055" t="str">
            <v>Biology:Biological processes</v>
          </cell>
          <cell r="E1055" t="str">
            <v>Mr P Green</v>
          </cell>
        </row>
        <row r="1056">
          <cell r="B1056" t="str">
            <v>H420/01 Biology:Biological processes</v>
          </cell>
          <cell r="C1056" t="str">
            <v>H420/01</v>
          </cell>
          <cell r="D1056" t="str">
            <v>Biology:Biological processes</v>
          </cell>
          <cell r="E1056" t="str">
            <v>Miss V Holden</v>
          </cell>
        </row>
        <row r="1057">
          <cell r="B1057" t="str">
            <v>H420/01 Biology:Biological processes</v>
          </cell>
          <cell r="C1057" t="str">
            <v>H420/01</v>
          </cell>
          <cell r="D1057" t="str">
            <v>Biology:Biological processes</v>
          </cell>
          <cell r="E1057" t="str">
            <v>Mrs R Maynard</v>
          </cell>
        </row>
        <row r="1058">
          <cell r="B1058" t="str">
            <v>H420/01 Biology:Biological processes</v>
          </cell>
          <cell r="C1058" t="str">
            <v>H420/01</v>
          </cell>
          <cell r="D1058" t="str">
            <v>Biology:Biological processes</v>
          </cell>
          <cell r="E1058" t="str">
            <v>Mr G I Graham</v>
          </cell>
        </row>
        <row r="1059">
          <cell r="B1059" t="str">
            <v>H420/01 Biology:Biological processes</v>
          </cell>
          <cell r="C1059" t="str">
            <v>H420/01</v>
          </cell>
          <cell r="D1059" t="str">
            <v>Biology:Biological processes</v>
          </cell>
          <cell r="E1059" t="str">
            <v>Mrs J Priestnall</v>
          </cell>
        </row>
        <row r="1060">
          <cell r="B1060" t="str">
            <v>H420/01 Biology:Biological processes</v>
          </cell>
          <cell r="C1060" t="str">
            <v>H420/01</v>
          </cell>
          <cell r="D1060" t="str">
            <v>Biology:Biological processes</v>
          </cell>
          <cell r="E1060" t="str">
            <v>Dr R Topley</v>
          </cell>
        </row>
        <row r="1061">
          <cell r="B1061" t="str">
            <v>H420/01 Biology:Biological processes</v>
          </cell>
          <cell r="C1061" t="str">
            <v>H420/01</v>
          </cell>
          <cell r="D1061" t="str">
            <v>Biology:Biological processes</v>
          </cell>
          <cell r="E1061" t="str">
            <v>Miss C Hannibal-Stewart</v>
          </cell>
        </row>
        <row r="1062">
          <cell r="B1062" t="str">
            <v>H420/01 Biology:Biological processes</v>
          </cell>
          <cell r="C1062" t="str">
            <v>H420/01</v>
          </cell>
          <cell r="D1062" t="str">
            <v>Biology:Biological processes</v>
          </cell>
          <cell r="E1062" t="str">
            <v>Mr J Thomas</v>
          </cell>
        </row>
        <row r="1063">
          <cell r="B1063" t="str">
            <v>H420/02 Biology:Biological diversity</v>
          </cell>
          <cell r="C1063" t="str">
            <v>H420/02</v>
          </cell>
          <cell r="D1063" t="str">
            <v>Biology:Biological diversity</v>
          </cell>
          <cell r="E1063" t="str">
            <v>Dr R J Moran</v>
          </cell>
        </row>
        <row r="1064">
          <cell r="B1064" t="str">
            <v>H420/02 Biology:Biological diversity</v>
          </cell>
          <cell r="C1064" t="str">
            <v>H420/02</v>
          </cell>
          <cell r="D1064" t="str">
            <v>Biology:Biological diversity</v>
          </cell>
          <cell r="E1064" t="str">
            <v>Mrs D J Chalashika</v>
          </cell>
        </row>
        <row r="1065">
          <cell r="B1065" t="str">
            <v>H420/02 Biology:Biological diversity</v>
          </cell>
          <cell r="C1065" t="str">
            <v>H420/02</v>
          </cell>
          <cell r="D1065" t="str">
            <v>Biology:Biological diversity</v>
          </cell>
          <cell r="E1065" t="str">
            <v>Miss L Waite</v>
          </cell>
        </row>
        <row r="1066">
          <cell r="B1066" t="str">
            <v>H420/02 Biology:Biological diversity</v>
          </cell>
          <cell r="C1066" t="str">
            <v>H420/02</v>
          </cell>
          <cell r="D1066" t="str">
            <v>Biology:Biological diversity</v>
          </cell>
          <cell r="E1066" t="str">
            <v>Miss K Maris</v>
          </cell>
        </row>
        <row r="1067">
          <cell r="B1067" t="str">
            <v>H420/02 Biology:Biological diversity</v>
          </cell>
          <cell r="C1067" t="str">
            <v>H420/02</v>
          </cell>
          <cell r="D1067" t="str">
            <v>Biology:Biological diversity</v>
          </cell>
          <cell r="E1067" t="str">
            <v>Miss S R March</v>
          </cell>
        </row>
        <row r="1068">
          <cell r="B1068" t="str">
            <v>H420/02 Biology:Biological diversity</v>
          </cell>
          <cell r="C1068" t="str">
            <v>H420/02</v>
          </cell>
          <cell r="D1068" t="str">
            <v>Biology:Biological diversity</v>
          </cell>
          <cell r="E1068" t="str">
            <v>Dr V E Pratley</v>
          </cell>
        </row>
        <row r="1069">
          <cell r="B1069" t="str">
            <v>H420/02 Biology:Biological diversity</v>
          </cell>
          <cell r="C1069" t="str">
            <v>H420/02</v>
          </cell>
          <cell r="D1069" t="str">
            <v>Biology:Biological diversity</v>
          </cell>
          <cell r="E1069" t="str">
            <v>Mrs K Milic</v>
          </cell>
        </row>
        <row r="1070">
          <cell r="B1070" t="str">
            <v>H420/02 Biology:Biological diversity</v>
          </cell>
          <cell r="C1070" t="str">
            <v>H420/02</v>
          </cell>
          <cell r="D1070" t="str">
            <v>Biology:Biological diversity</v>
          </cell>
          <cell r="E1070" t="str">
            <v>Miss C Baldwin</v>
          </cell>
        </row>
        <row r="1071">
          <cell r="B1071" t="str">
            <v>H420/02 Biology:Biological diversity</v>
          </cell>
          <cell r="C1071" t="str">
            <v>H420/02</v>
          </cell>
          <cell r="D1071" t="str">
            <v>Biology:Biological diversity</v>
          </cell>
          <cell r="E1071" t="str">
            <v>Mr S F C Hill</v>
          </cell>
        </row>
        <row r="1072">
          <cell r="B1072" t="str">
            <v>H420/02 Biology:Biological diversity</v>
          </cell>
          <cell r="C1072" t="str">
            <v>H420/02</v>
          </cell>
          <cell r="D1072" t="str">
            <v>Biology:Biological diversity</v>
          </cell>
          <cell r="E1072" t="str">
            <v>Dr E Clements</v>
          </cell>
        </row>
        <row r="1073">
          <cell r="B1073" t="str">
            <v>H420/02 Biology:Biological diversity</v>
          </cell>
          <cell r="C1073" t="str">
            <v>H420/02</v>
          </cell>
          <cell r="D1073" t="str">
            <v>Biology:Biological diversity</v>
          </cell>
          <cell r="E1073" t="str">
            <v>Mrs C A Clift</v>
          </cell>
        </row>
        <row r="1074">
          <cell r="B1074" t="str">
            <v>H420/02 Biology:Biological diversity</v>
          </cell>
          <cell r="C1074" t="str">
            <v>H420/02</v>
          </cell>
          <cell r="D1074" t="str">
            <v>Biology:Biological diversity</v>
          </cell>
          <cell r="E1074" t="str">
            <v>Mrs C Lenge</v>
          </cell>
        </row>
        <row r="1075">
          <cell r="B1075" t="str">
            <v>H420/02 Biology:Biological diversity</v>
          </cell>
          <cell r="C1075" t="str">
            <v>H420/02</v>
          </cell>
          <cell r="D1075" t="str">
            <v>Biology:Biological diversity</v>
          </cell>
          <cell r="E1075" t="str">
            <v>Miss S Sandhu</v>
          </cell>
        </row>
        <row r="1076">
          <cell r="B1076" t="str">
            <v>H420/02 Biology:Biological diversity</v>
          </cell>
          <cell r="C1076" t="str">
            <v>H420/02</v>
          </cell>
          <cell r="D1076" t="str">
            <v>Biology:Biological diversity</v>
          </cell>
          <cell r="E1076" t="str">
            <v>Miss E R Earp</v>
          </cell>
        </row>
        <row r="1077">
          <cell r="B1077" t="str">
            <v>H420/02 Biology:Biological diversity</v>
          </cell>
          <cell r="C1077" t="str">
            <v>H420/02</v>
          </cell>
          <cell r="D1077" t="str">
            <v>Biology:Biological diversity</v>
          </cell>
          <cell r="E1077" t="str">
            <v>Dr M Arkle</v>
          </cell>
        </row>
        <row r="1078">
          <cell r="B1078" t="str">
            <v>H420/02 Biology:Biological diversity</v>
          </cell>
          <cell r="C1078" t="str">
            <v>H420/02</v>
          </cell>
          <cell r="D1078" t="str">
            <v>Biology:Biological diversity</v>
          </cell>
          <cell r="E1078" t="str">
            <v>Miss J E Stothard</v>
          </cell>
        </row>
        <row r="1079">
          <cell r="B1079" t="str">
            <v>H420/02 Biology:Biological diversity</v>
          </cell>
          <cell r="C1079" t="str">
            <v>H420/02</v>
          </cell>
          <cell r="D1079" t="str">
            <v>Biology:Biological diversity</v>
          </cell>
          <cell r="E1079" t="str">
            <v>Dr A N Mian</v>
          </cell>
        </row>
        <row r="1080">
          <cell r="B1080" t="str">
            <v>H420/02 Biology:Biological diversity</v>
          </cell>
          <cell r="C1080" t="str">
            <v>H420/02</v>
          </cell>
          <cell r="D1080" t="str">
            <v>Biology:Biological diversity</v>
          </cell>
          <cell r="E1080" t="str">
            <v>Ms E L Searle</v>
          </cell>
        </row>
        <row r="1081">
          <cell r="B1081" t="str">
            <v>H420/02 Biology:Biological diversity</v>
          </cell>
          <cell r="C1081" t="str">
            <v>H420/02</v>
          </cell>
          <cell r="D1081" t="str">
            <v>Biology:Biological diversity</v>
          </cell>
          <cell r="E1081" t="str">
            <v>Mrs S Duff</v>
          </cell>
        </row>
        <row r="1082">
          <cell r="B1082" t="str">
            <v>H420/02 Biology:Biological diversity</v>
          </cell>
          <cell r="C1082" t="str">
            <v>H420/02</v>
          </cell>
          <cell r="D1082" t="str">
            <v>Biology:Biological diversity</v>
          </cell>
          <cell r="E1082" t="str">
            <v>Mr S A ADUKWU</v>
          </cell>
        </row>
        <row r="1083">
          <cell r="B1083" t="str">
            <v>H420/02 Biology:Biological diversity</v>
          </cell>
          <cell r="C1083" t="str">
            <v>H420/02</v>
          </cell>
          <cell r="D1083" t="str">
            <v>Biology:Biological diversity</v>
          </cell>
          <cell r="E1083" t="str">
            <v>Mr R D Bevan</v>
          </cell>
        </row>
        <row r="1084">
          <cell r="B1084" t="str">
            <v>H420/02 Biology:Biological diversity</v>
          </cell>
          <cell r="C1084" t="str">
            <v>H420/02</v>
          </cell>
          <cell r="D1084" t="str">
            <v>Biology:Biological diversity</v>
          </cell>
          <cell r="E1084" t="str">
            <v>Miss L A Jones</v>
          </cell>
        </row>
        <row r="1085">
          <cell r="B1085" t="str">
            <v>H420/02 Biology:Biological diversity</v>
          </cell>
          <cell r="C1085" t="str">
            <v>H420/02</v>
          </cell>
          <cell r="D1085" t="str">
            <v>Biology:Biological diversity</v>
          </cell>
          <cell r="E1085" t="str">
            <v>Miss F E Anderson</v>
          </cell>
        </row>
        <row r="1086">
          <cell r="B1086" t="str">
            <v>H420/02 Biology:Biological diversity</v>
          </cell>
          <cell r="C1086" t="str">
            <v>H420/02</v>
          </cell>
          <cell r="D1086" t="str">
            <v>Biology:Biological diversity</v>
          </cell>
          <cell r="E1086" t="str">
            <v>Dr M O Fisher</v>
          </cell>
        </row>
        <row r="1087">
          <cell r="B1087" t="str">
            <v>H420/02 Biology:Biological diversity</v>
          </cell>
          <cell r="C1087" t="str">
            <v>H420/02</v>
          </cell>
          <cell r="D1087" t="str">
            <v>Biology:Biological diversity</v>
          </cell>
          <cell r="E1087" t="str">
            <v>Mrs L Barber</v>
          </cell>
        </row>
        <row r="1088">
          <cell r="B1088" t="str">
            <v>H420/02 Biology:Biological diversity</v>
          </cell>
          <cell r="C1088" t="str">
            <v>H420/02</v>
          </cell>
          <cell r="D1088" t="str">
            <v>Biology:Biological diversity</v>
          </cell>
          <cell r="E1088" t="str">
            <v>Mr E J Hulbert</v>
          </cell>
        </row>
        <row r="1089">
          <cell r="B1089" t="str">
            <v>H420/02 Biology:Biological diversity</v>
          </cell>
          <cell r="C1089" t="str">
            <v>H420/02</v>
          </cell>
          <cell r="D1089" t="str">
            <v>Biology:Biological diversity</v>
          </cell>
          <cell r="E1089" t="str">
            <v>Miss F Messom</v>
          </cell>
        </row>
        <row r="1090">
          <cell r="B1090" t="str">
            <v>H420/02 Biology:Biological diversity</v>
          </cell>
          <cell r="C1090" t="str">
            <v>H420/02</v>
          </cell>
          <cell r="D1090" t="str">
            <v>Biology:Biological diversity</v>
          </cell>
          <cell r="E1090" t="str">
            <v>Mrs A Barnitt</v>
          </cell>
        </row>
        <row r="1091">
          <cell r="B1091" t="str">
            <v>H420/02 Biology:Biological diversity</v>
          </cell>
          <cell r="C1091" t="str">
            <v>H420/02</v>
          </cell>
          <cell r="D1091" t="str">
            <v>Biology:Biological diversity</v>
          </cell>
          <cell r="E1091" t="str">
            <v>Mrs E Cozzi</v>
          </cell>
        </row>
        <row r="1092">
          <cell r="B1092" t="str">
            <v>H420/02 Biology:Biological diversity</v>
          </cell>
          <cell r="C1092" t="str">
            <v>H420/02</v>
          </cell>
          <cell r="D1092" t="str">
            <v>Biology:Biological diversity</v>
          </cell>
          <cell r="E1092" t="str">
            <v>Mr G Kilhams</v>
          </cell>
        </row>
        <row r="1093">
          <cell r="B1093" t="str">
            <v>H420/02 Biology:Biological diversity</v>
          </cell>
          <cell r="C1093" t="str">
            <v>H420/02</v>
          </cell>
          <cell r="D1093" t="str">
            <v>Biology:Biological diversity</v>
          </cell>
          <cell r="E1093" t="str">
            <v>Mr J Beazley</v>
          </cell>
        </row>
        <row r="1094">
          <cell r="B1094" t="str">
            <v>H420/02 Biology:Biological diversity</v>
          </cell>
          <cell r="C1094" t="str">
            <v>H420/02</v>
          </cell>
          <cell r="D1094" t="str">
            <v>Biology:Biological diversity</v>
          </cell>
          <cell r="E1094" t="str">
            <v>Dr A M Wyles</v>
          </cell>
        </row>
        <row r="1095">
          <cell r="B1095" t="str">
            <v>H420/02 Biology:Biological diversity</v>
          </cell>
          <cell r="C1095" t="str">
            <v>H420/02</v>
          </cell>
          <cell r="D1095" t="str">
            <v>Biology:Biological diversity</v>
          </cell>
          <cell r="E1095" t="str">
            <v>Dr E Lambert</v>
          </cell>
        </row>
        <row r="1096">
          <cell r="B1096" t="str">
            <v>H420/02 Biology:Biological diversity</v>
          </cell>
          <cell r="C1096" t="str">
            <v>H420/02</v>
          </cell>
          <cell r="D1096" t="str">
            <v>Biology:Biological diversity</v>
          </cell>
          <cell r="E1096" t="str">
            <v>Mrs F O'Connell</v>
          </cell>
        </row>
        <row r="1097">
          <cell r="B1097" t="str">
            <v>H420/02 Biology:Biological diversity</v>
          </cell>
          <cell r="C1097" t="str">
            <v>H420/02</v>
          </cell>
          <cell r="D1097" t="str">
            <v>Biology:Biological diversity</v>
          </cell>
          <cell r="E1097" t="str">
            <v>Miss F Pervez</v>
          </cell>
        </row>
        <row r="1098">
          <cell r="B1098" t="str">
            <v>H420/02 Biology:Biological diversity</v>
          </cell>
          <cell r="C1098" t="str">
            <v>H420/02</v>
          </cell>
          <cell r="D1098" t="str">
            <v>Biology:Biological diversity</v>
          </cell>
          <cell r="E1098" t="str">
            <v>Mr V A Akinwande</v>
          </cell>
        </row>
        <row r="1099">
          <cell r="B1099" t="str">
            <v>H420/02 Biology:Biological diversity</v>
          </cell>
          <cell r="C1099" t="str">
            <v>H420/02</v>
          </cell>
          <cell r="D1099" t="str">
            <v>Biology:Biological diversity</v>
          </cell>
          <cell r="E1099" t="str">
            <v>Ms E J Taylor</v>
          </cell>
        </row>
        <row r="1100">
          <cell r="B1100" t="str">
            <v>H420/02 Biology:Biological diversity</v>
          </cell>
          <cell r="C1100" t="str">
            <v>H420/02</v>
          </cell>
          <cell r="D1100" t="str">
            <v>Biology:Biological diversity</v>
          </cell>
          <cell r="E1100" t="str">
            <v>Miss S Cunningham</v>
          </cell>
        </row>
        <row r="1101">
          <cell r="B1101" t="str">
            <v>H420/02 Biology:Biological diversity</v>
          </cell>
          <cell r="C1101" t="str">
            <v>H420/02</v>
          </cell>
          <cell r="D1101" t="str">
            <v>Biology:Biological diversity</v>
          </cell>
          <cell r="E1101" t="str">
            <v>Mrs K Fuchs</v>
          </cell>
        </row>
        <row r="1102">
          <cell r="B1102" t="str">
            <v>H420/02 Biology:Biological diversity</v>
          </cell>
          <cell r="C1102" t="str">
            <v>H420/02</v>
          </cell>
          <cell r="D1102" t="str">
            <v>Biology:Biological diversity</v>
          </cell>
          <cell r="E1102" t="str">
            <v>Ms L Nicholls</v>
          </cell>
        </row>
        <row r="1103">
          <cell r="B1103" t="str">
            <v>H420/02 Biology:Biological diversity</v>
          </cell>
          <cell r="C1103" t="str">
            <v>H420/02</v>
          </cell>
          <cell r="D1103" t="str">
            <v>Biology:Biological diversity</v>
          </cell>
          <cell r="E1103" t="str">
            <v>Mr J Xhuxhi</v>
          </cell>
        </row>
        <row r="1104">
          <cell r="B1104" t="str">
            <v>H420/02 Biology:Biological diversity</v>
          </cell>
          <cell r="C1104" t="str">
            <v>H420/02</v>
          </cell>
          <cell r="D1104" t="str">
            <v>Biology:Biological diversity</v>
          </cell>
          <cell r="E1104" t="str">
            <v>Mr S KABANDA</v>
          </cell>
        </row>
        <row r="1105">
          <cell r="B1105" t="str">
            <v>H420/02 Biology:Biological diversity</v>
          </cell>
          <cell r="C1105" t="str">
            <v>H420/02</v>
          </cell>
          <cell r="D1105" t="str">
            <v>Biology:Biological diversity</v>
          </cell>
          <cell r="E1105" t="str">
            <v>Mr L graham</v>
          </cell>
        </row>
        <row r="1106">
          <cell r="B1106" t="str">
            <v>H420/02 Biology:Biological diversity</v>
          </cell>
          <cell r="C1106" t="str">
            <v>H420/02</v>
          </cell>
          <cell r="D1106" t="str">
            <v>Biology:Biological diversity</v>
          </cell>
          <cell r="E1106" t="str">
            <v>Miss M Kenny</v>
          </cell>
        </row>
        <row r="1107">
          <cell r="B1107" t="str">
            <v>H420/02 Biology:Biological diversity</v>
          </cell>
          <cell r="C1107" t="str">
            <v>H420/02</v>
          </cell>
          <cell r="D1107" t="str">
            <v>Biology:Biological diversity</v>
          </cell>
          <cell r="E1107" t="str">
            <v>Mrs T Cupido</v>
          </cell>
        </row>
        <row r="1108">
          <cell r="B1108" t="str">
            <v>H420/02 Biology:Biological diversity</v>
          </cell>
          <cell r="C1108" t="str">
            <v>H420/02</v>
          </cell>
          <cell r="D1108" t="str">
            <v>Biology:Biological diversity</v>
          </cell>
          <cell r="E1108" t="str">
            <v>Dr C J Pippard</v>
          </cell>
        </row>
        <row r="1109">
          <cell r="B1109" t="str">
            <v>H420/02 Biology:Biological diversity</v>
          </cell>
          <cell r="C1109" t="str">
            <v>H420/02</v>
          </cell>
          <cell r="D1109" t="str">
            <v>Biology:Biological diversity</v>
          </cell>
          <cell r="E1109" t="str">
            <v>Dr R Jones</v>
          </cell>
        </row>
        <row r="1110">
          <cell r="B1110" t="str">
            <v>H420/02 Biology:Biological diversity</v>
          </cell>
          <cell r="C1110" t="str">
            <v>H420/02</v>
          </cell>
          <cell r="D1110" t="str">
            <v>Biology:Biological diversity</v>
          </cell>
          <cell r="E1110" t="str">
            <v>Mr P L Farley</v>
          </cell>
        </row>
        <row r="1111">
          <cell r="B1111" t="str">
            <v>H420/02 Biology:Biological diversity</v>
          </cell>
          <cell r="C1111" t="str">
            <v>H420/02</v>
          </cell>
          <cell r="D1111" t="str">
            <v>Biology:Biological diversity</v>
          </cell>
          <cell r="E1111" t="str">
            <v>Miss S H Leonard</v>
          </cell>
        </row>
        <row r="1112">
          <cell r="B1112" t="str">
            <v>H420/02 Biology:Biological diversity</v>
          </cell>
          <cell r="C1112" t="str">
            <v>H420/02</v>
          </cell>
          <cell r="D1112" t="str">
            <v>Biology:Biological diversity</v>
          </cell>
          <cell r="E1112" t="str">
            <v>Mr J Kynes</v>
          </cell>
        </row>
        <row r="1113">
          <cell r="B1113" t="str">
            <v>H420/02 Biology:Biological diversity</v>
          </cell>
          <cell r="C1113" t="str">
            <v>H420/02</v>
          </cell>
          <cell r="D1113" t="str">
            <v>Biology:Biological diversity</v>
          </cell>
          <cell r="E1113" t="str">
            <v>Dr C Hunt</v>
          </cell>
        </row>
        <row r="1114">
          <cell r="B1114" t="str">
            <v>H420/02 Biology:Biological diversity</v>
          </cell>
          <cell r="C1114" t="str">
            <v>H420/02</v>
          </cell>
          <cell r="D1114" t="str">
            <v>Biology:Biological diversity</v>
          </cell>
          <cell r="E1114" t="str">
            <v>Mr D Falodun</v>
          </cell>
        </row>
        <row r="1115">
          <cell r="B1115" t="str">
            <v>H420/02 Biology:Biological diversity</v>
          </cell>
          <cell r="C1115" t="str">
            <v>H420/02</v>
          </cell>
          <cell r="D1115" t="str">
            <v>Biology:Biological diversity</v>
          </cell>
          <cell r="E1115" t="str">
            <v>Ms A C Peters</v>
          </cell>
        </row>
        <row r="1116">
          <cell r="B1116" t="str">
            <v>H420/02 Biology:Biological diversity</v>
          </cell>
          <cell r="C1116" t="str">
            <v>H420/02</v>
          </cell>
          <cell r="D1116" t="str">
            <v>Biology:Biological diversity</v>
          </cell>
          <cell r="E1116" t="str">
            <v>Mrs H K Homann</v>
          </cell>
        </row>
        <row r="1117">
          <cell r="B1117" t="str">
            <v>H420/02 Biology:Biological diversity</v>
          </cell>
          <cell r="C1117" t="str">
            <v>H420/02</v>
          </cell>
          <cell r="D1117" t="str">
            <v>Biology:Biological diversity</v>
          </cell>
          <cell r="E1117" t="str">
            <v>Mrs C C Jessop</v>
          </cell>
        </row>
        <row r="1118">
          <cell r="B1118" t="str">
            <v>H420/02 Biology:Biological diversity</v>
          </cell>
          <cell r="C1118" t="str">
            <v>H420/02</v>
          </cell>
          <cell r="D1118" t="str">
            <v>Biology:Biological diversity</v>
          </cell>
          <cell r="E1118" t="str">
            <v>Dr S Jordan</v>
          </cell>
        </row>
        <row r="1119">
          <cell r="B1119" t="str">
            <v>H420/02 Biology:Biological diversity</v>
          </cell>
          <cell r="C1119" t="str">
            <v>H420/02</v>
          </cell>
          <cell r="D1119" t="str">
            <v>Biology:Biological diversity</v>
          </cell>
          <cell r="E1119" t="str">
            <v>Mrs N M E Cowan</v>
          </cell>
        </row>
        <row r="1120">
          <cell r="B1120" t="str">
            <v>H420/02 Biology:Biological diversity</v>
          </cell>
          <cell r="C1120" t="str">
            <v>H420/02</v>
          </cell>
          <cell r="D1120" t="str">
            <v>Biology:Biological diversity</v>
          </cell>
          <cell r="E1120" t="str">
            <v>Mrs A L Robinson</v>
          </cell>
        </row>
        <row r="1121">
          <cell r="B1121" t="str">
            <v>H420/02 Biology:Biological diversity</v>
          </cell>
          <cell r="C1121" t="str">
            <v>H420/02</v>
          </cell>
          <cell r="D1121" t="str">
            <v>Biology:Biological diversity</v>
          </cell>
          <cell r="E1121" t="str">
            <v>Mrs A V Kolbington</v>
          </cell>
        </row>
        <row r="1122">
          <cell r="B1122" t="str">
            <v>H420/02 Biology:Biological diversity</v>
          </cell>
          <cell r="C1122" t="str">
            <v>H420/02</v>
          </cell>
          <cell r="D1122" t="str">
            <v>Biology:Biological diversity</v>
          </cell>
          <cell r="E1122" t="str">
            <v>Dr A Wade-Evans</v>
          </cell>
        </row>
        <row r="1123">
          <cell r="B1123" t="str">
            <v>H420/02 Biology:Biological diversity</v>
          </cell>
          <cell r="C1123" t="str">
            <v>H420/02</v>
          </cell>
          <cell r="D1123" t="str">
            <v>Biology:Biological diversity</v>
          </cell>
          <cell r="E1123" t="str">
            <v>Mr G Mornin</v>
          </cell>
        </row>
        <row r="1124">
          <cell r="B1124" t="str">
            <v>H420/02 Biology:Biological diversity</v>
          </cell>
          <cell r="C1124" t="str">
            <v>H420/02</v>
          </cell>
          <cell r="D1124" t="str">
            <v>Biology:Biological diversity</v>
          </cell>
          <cell r="E1124" t="str">
            <v>Dr C Harvey</v>
          </cell>
        </row>
        <row r="1125">
          <cell r="B1125" t="str">
            <v>H420/02 Biology:Biological diversity</v>
          </cell>
          <cell r="C1125" t="str">
            <v>H420/02</v>
          </cell>
          <cell r="D1125" t="str">
            <v>Biology:Biological diversity</v>
          </cell>
          <cell r="E1125" t="str">
            <v>Dr M Walker</v>
          </cell>
        </row>
        <row r="1126">
          <cell r="B1126" t="str">
            <v>H420/02 Biology:Biological diversity</v>
          </cell>
          <cell r="C1126" t="str">
            <v>H420/02</v>
          </cell>
          <cell r="D1126" t="str">
            <v>Biology:Biological diversity</v>
          </cell>
          <cell r="E1126" t="str">
            <v>Miss C Ward</v>
          </cell>
        </row>
        <row r="1127">
          <cell r="B1127" t="str">
            <v>H420/02 Biology:Biological diversity</v>
          </cell>
          <cell r="C1127" t="str">
            <v>H420/02</v>
          </cell>
          <cell r="D1127" t="str">
            <v>Biology:Biological diversity</v>
          </cell>
          <cell r="E1127" t="str">
            <v>Miss H Vuong</v>
          </cell>
        </row>
        <row r="1128">
          <cell r="B1128" t="str">
            <v>H420/02 Biology:Biological diversity</v>
          </cell>
          <cell r="C1128" t="str">
            <v>H420/02</v>
          </cell>
          <cell r="D1128" t="str">
            <v>Biology:Biological diversity</v>
          </cell>
          <cell r="E1128" t="str">
            <v>Mrs R Dowdle</v>
          </cell>
        </row>
        <row r="1129">
          <cell r="B1129" t="str">
            <v>H420/02 Biology:Biological diversity</v>
          </cell>
          <cell r="C1129" t="str">
            <v>H420/02</v>
          </cell>
          <cell r="D1129" t="str">
            <v>Biology:Biological diversity</v>
          </cell>
          <cell r="E1129" t="str">
            <v>Miss N J Shears</v>
          </cell>
        </row>
        <row r="1130">
          <cell r="B1130" t="str">
            <v>H420/02 Biology:Biological diversity</v>
          </cell>
          <cell r="C1130" t="str">
            <v>H420/02</v>
          </cell>
          <cell r="D1130" t="str">
            <v>Biology:Biological diversity</v>
          </cell>
          <cell r="E1130" t="str">
            <v>Dr C O'Hanlon</v>
          </cell>
        </row>
        <row r="1131">
          <cell r="B1131" t="str">
            <v>H420/02 Biology:Biological diversity</v>
          </cell>
          <cell r="C1131" t="str">
            <v>H420/02</v>
          </cell>
          <cell r="D1131" t="str">
            <v>Biology:Biological diversity</v>
          </cell>
          <cell r="E1131" t="str">
            <v>Dr A D Bavage</v>
          </cell>
        </row>
        <row r="1132">
          <cell r="B1132" t="str">
            <v>H420/02 Biology:Biological diversity</v>
          </cell>
          <cell r="C1132" t="str">
            <v>H420/02</v>
          </cell>
          <cell r="D1132" t="str">
            <v>Biology:Biological diversity</v>
          </cell>
          <cell r="E1132" t="str">
            <v>Mrs V Wright</v>
          </cell>
        </row>
        <row r="1133">
          <cell r="B1133" t="str">
            <v>H420/02 Biology:Biological diversity</v>
          </cell>
          <cell r="C1133" t="str">
            <v>H420/02</v>
          </cell>
          <cell r="D1133" t="str">
            <v>Biology:Biological diversity</v>
          </cell>
          <cell r="E1133" t="str">
            <v>Miss C Archer</v>
          </cell>
        </row>
        <row r="1134">
          <cell r="B1134" t="str">
            <v>H420/02 Biology:Biological diversity</v>
          </cell>
          <cell r="C1134" t="str">
            <v>H420/02</v>
          </cell>
          <cell r="D1134" t="str">
            <v>Biology:Biological diversity</v>
          </cell>
          <cell r="E1134" t="str">
            <v>Dr N Ramamurthy</v>
          </cell>
        </row>
        <row r="1135">
          <cell r="B1135" t="str">
            <v>H420/02 Biology:Biological diversity</v>
          </cell>
          <cell r="C1135" t="str">
            <v>H420/02</v>
          </cell>
          <cell r="D1135" t="str">
            <v>Biology:Biological diversity</v>
          </cell>
          <cell r="E1135" t="str">
            <v>Mrs T Briercliffe</v>
          </cell>
        </row>
        <row r="1136">
          <cell r="B1136" t="str">
            <v>H420/02 Biology:Biological diversity</v>
          </cell>
          <cell r="C1136" t="str">
            <v>H420/02</v>
          </cell>
          <cell r="D1136" t="str">
            <v>Biology:Biological diversity</v>
          </cell>
          <cell r="E1136" t="str">
            <v>Miss L Davison</v>
          </cell>
        </row>
        <row r="1137">
          <cell r="B1137" t="str">
            <v>H420/02 Biology:Biological diversity</v>
          </cell>
          <cell r="C1137" t="str">
            <v>H420/02</v>
          </cell>
          <cell r="D1137" t="str">
            <v>Biology:Biological diversity</v>
          </cell>
          <cell r="E1137" t="str">
            <v>Mrs L E Gillespie</v>
          </cell>
        </row>
        <row r="1138">
          <cell r="B1138" t="str">
            <v>H420/02 Biology:Biological diversity</v>
          </cell>
          <cell r="C1138" t="str">
            <v>H420/02</v>
          </cell>
          <cell r="D1138" t="str">
            <v>Biology:Biological diversity</v>
          </cell>
          <cell r="E1138" t="str">
            <v>Mr R O Bradshaw</v>
          </cell>
        </row>
        <row r="1139">
          <cell r="B1139" t="str">
            <v>H420/02 Biology:Biological diversity</v>
          </cell>
          <cell r="C1139" t="str">
            <v>H420/02</v>
          </cell>
          <cell r="D1139" t="str">
            <v>Biology:Biological diversity</v>
          </cell>
          <cell r="E1139" t="str">
            <v>Miss E Gilson</v>
          </cell>
        </row>
        <row r="1140">
          <cell r="B1140" t="str">
            <v>H420/02 Biology:Biological diversity</v>
          </cell>
          <cell r="C1140" t="str">
            <v>H420/02</v>
          </cell>
          <cell r="D1140" t="str">
            <v>Biology:Biological diversity</v>
          </cell>
          <cell r="E1140" t="str">
            <v>Mrs L Mack</v>
          </cell>
        </row>
        <row r="1141">
          <cell r="B1141" t="str">
            <v>H420/02 Biology:Biological diversity</v>
          </cell>
          <cell r="C1141" t="str">
            <v>H420/02</v>
          </cell>
          <cell r="D1141" t="str">
            <v>Biology:Biological diversity</v>
          </cell>
          <cell r="E1141" t="str">
            <v>Dr S Kyle</v>
          </cell>
        </row>
        <row r="1142">
          <cell r="B1142" t="str">
            <v>H420/02 Biology:Biological diversity</v>
          </cell>
          <cell r="C1142" t="str">
            <v>H420/02</v>
          </cell>
          <cell r="D1142" t="str">
            <v>Biology:Biological diversity</v>
          </cell>
          <cell r="E1142" t="str">
            <v>Mr J Gent</v>
          </cell>
        </row>
        <row r="1143">
          <cell r="B1143" t="str">
            <v>H420/02 Biology:Biological diversity</v>
          </cell>
          <cell r="C1143" t="str">
            <v>H420/02</v>
          </cell>
          <cell r="D1143" t="str">
            <v>Biology:Biological diversity</v>
          </cell>
          <cell r="E1143" t="str">
            <v>Mrs A Wakefield</v>
          </cell>
        </row>
        <row r="1144">
          <cell r="B1144" t="str">
            <v>H420/02 Biology:Biological diversity</v>
          </cell>
          <cell r="C1144" t="str">
            <v>H420/02</v>
          </cell>
          <cell r="D1144" t="str">
            <v>Biology:Biological diversity</v>
          </cell>
          <cell r="E1144" t="str">
            <v>Mrs K L Ereira</v>
          </cell>
        </row>
        <row r="1145">
          <cell r="B1145" t="str">
            <v>H420/02 Biology:Biological diversity</v>
          </cell>
          <cell r="C1145" t="str">
            <v>H420/02</v>
          </cell>
          <cell r="D1145" t="str">
            <v>Biology:Biological diversity</v>
          </cell>
          <cell r="E1145" t="str">
            <v>Miss N Meardon</v>
          </cell>
        </row>
        <row r="1146">
          <cell r="B1146" t="str">
            <v>H420/02 Biology:Biological diversity</v>
          </cell>
          <cell r="C1146" t="str">
            <v>H420/02</v>
          </cell>
          <cell r="D1146" t="str">
            <v>Biology:Biological diversity</v>
          </cell>
          <cell r="E1146" t="str">
            <v>Mrs C Chimbo</v>
          </cell>
        </row>
        <row r="1147">
          <cell r="B1147" t="str">
            <v>H420/02 Biology:Biological diversity</v>
          </cell>
          <cell r="C1147" t="str">
            <v>H420/02</v>
          </cell>
          <cell r="D1147" t="str">
            <v>Biology:Biological diversity</v>
          </cell>
          <cell r="E1147" t="str">
            <v>Mrs A J Stevens</v>
          </cell>
        </row>
        <row r="1148">
          <cell r="B1148" t="str">
            <v>H420/02 Biology:Biological diversity</v>
          </cell>
          <cell r="C1148" t="str">
            <v>H420/02</v>
          </cell>
          <cell r="D1148" t="str">
            <v>Biology:Biological diversity</v>
          </cell>
          <cell r="E1148" t="str">
            <v>Mrs J E L Jones</v>
          </cell>
        </row>
        <row r="1149">
          <cell r="B1149" t="str">
            <v>H420/02 Biology:Biological diversity</v>
          </cell>
          <cell r="C1149" t="str">
            <v>H420/02</v>
          </cell>
          <cell r="D1149" t="str">
            <v>Biology:Biological diversity</v>
          </cell>
          <cell r="E1149" t="str">
            <v>Mrs E Smiles</v>
          </cell>
        </row>
        <row r="1150">
          <cell r="B1150" t="str">
            <v>H420/02 Biology:Biological diversity</v>
          </cell>
          <cell r="C1150" t="str">
            <v>H420/02</v>
          </cell>
          <cell r="D1150" t="str">
            <v>Biology:Biological diversity</v>
          </cell>
          <cell r="E1150" t="str">
            <v>Mr J Hughes</v>
          </cell>
        </row>
        <row r="1151">
          <cell r="B1151" t="str">
            <v>H420/02 Biology:Biological diversity</v>
          </cell>
          <cell r="C1151" t="str">
            <v>H420/02</v>
          </cell>
          <cell r="D1151" t="str">
            <v>Biology:Biological diversity</v>
          </cell>
          <cell r="E1151" t="str">
            <v>Mrs D Wright</v>
          </cell>
        </row>
        <row r="1152">
          <cell r="B1152" t="str">
            <v>H420/02 Biology:Biological diversity</v>
          </cell>
          <cell r="C1152" t="str">
            <v>H420/02</v>
          </cell>
          <cell r="D1152" t="str">
            <v>Biology:Biological diversity</v>
          </cell>
          <cell r="E1152" t="str">
            <v>Mr A W Colville</v>
          </cell>
        </row>
        <row r="1153">
          <cell r="B1153" t="str">
            <v>H420/02 Biology:Biological diversity</v>
          </cell>
          <cell r="C1153" t="str">
            <v>H420/02</v>
          </cell>
          <cell r="D1153" t="str">
            <v>Biology:Biological diversity</v>
          </cell>
          <cell r="E1153" t="str">
            <v>Ms P Sinnappan</v>
          </cell>
        </row>
        <row r="1154">
          <cell r="B1154" t="str">
            <v>H420/02 Biology:Biological diversity</v>
          </cell>
          <cell r="C1154" t="str">
            <v>H420/02</v>
          </cell>
          <cell r="D1154" t="str">
            <v>Biology:Biological diversity</v>
          </cell>
          <cell r="E1154" t="str">
            <v>Dr S V Tsoni</v>
          </cell>
        </row>
        <row r="1155">
          <cell r="B1155" t="str">
            <v>H420/02 Biology:Biological diversity</v>
          </cell>
          <cell r="C1155" t="str">
            <v>H420/02</v>
          </cell>
          <cell r="D1155" t="str">
            <v>Biology:Biological diversity</v>
          </cell>
          <cell r="E1155" t="str">
            <v>Dr N L Chillingworth</v>
          </cell>
        </row>
        <row r="1156">
          <cell r="B1156" t="str">
            <v>H420/02 Biology:Biological diversity</v>
          </cell>
          <cell r="C1156" t="str">
            <v>H420/02</v>
          </cell>
          <cell r="D1156" t="str">
            <v>Biology:Biological diversity</v>
          </cell>
          <cell r="E1156" t="str">
            <v>Miss A Anwar</v>
          </cell>
        </row>
        <row r="1157">
          <cell r="B1157" t="str">
            <v>H420/02 Biology:Biological diversity</v>
          </cell>
          <cell r="C1157" t="str">
            <v>H420/02</v>
          </cell>
          <cell r="D1157" t="str">
            <v>Biology:Biological diversity</v>
          </cell>
          <cell r="E1157" t="str">
            <v>Miss L Byham</v>
          </cell>
        </row>
        <row r="1158">
          <cell r="B1158" t="str">
            <v>H420/02 Biology:Biological diversity</v>
          </cell>
          <cell r="C1158" t="str">
            <v>H420/02</v>
          </cell>
          <cell r="D1158" t="str">
            <v>Biology:Biological diversity</v>
          </cell>
          <cell r="E1158" t="str">
            <v>Dr K Collins</v>
          </cell>
        </row>
        <row r="1159">
          <cell r="B1159" t="str">
            <v>H420/02 Biology:Biological diversity</v>
          </cell>
          <cell r="C1159" t="str">
            <v>H420/02</v>
          </cell>
          <cell r="D1159" t="str">
            <v>Biology:Biological diversity</v>
          </cell>
          <cell r="E1159" t="str">
            <v>Mr C Littledale</v>
          </cell>
        </row>
        <row r="1160">
          <cell r="B1160" t="str">
            <v>H420/02 Biology:Biological diversity</v>
          </cell>
          <cell r="C1160" t="str">
            <v>H420/02</v>
          </cell>
          <cell r="D1160" t="str">
            <v>Biology:Biological diversity</v>
          </cell>
          <cell r="E1160" t="str">
            <v>Dr V L Moore</v>
          </cell>
        </row>
        <row r="1161">
          <cell r="B1161" t="str">
            <v>H420/02 Biology:Biological diversity</v>
          </cell>
          <cell r="C1161" t="str">
            <v>H420/02</v>
          </cell>
          <cell r="D1161" t="str">
            <v>Biology:Biological diversity</v>
          </cell>
          <cell r="E1161" t="str">
            <v>Mrs E Cole</v>
          </cell>
        </row>
        <row r="1162">
          <cell r="B1162" t="str">
            <v>H420/02 Biology:Biological diversity</v>
          </cell>
          <cell r="C1162" t="str">
            <v>H420/02</v>
          </cell>
          <cell r="D1162" t="str">
            <v>Biology:Biological diversity</v>
          </cell>
          <cell r="E1162" t="str">
            <v>Miss M Sellars</v>
          </cell>
        </row>
        <row r="1163">
          <cell r="B1163" t="str">
            <v>H420/02 Biology:Biological diversity</v>
          </cell>
          <cell r="C1163" t="str">
            <v>H420/02</v>
          </cell>
          <cell r="D1163" t="str">
            <v>Biology:Biological diversity</v>
          </cell>
          <cell r="E1163" t="str">
            <v>Mr B McLachlan</v>
          </cell>
        </row>
        <row r="1164">
          <cell r="B1164" t="str">
            <v>H420/02 Biology:Biological diversity</v>
          </cell>
          <cell r="C1164" t="str">
            <v>H420/02</v>
          </cell>
          <cell r="D1164" t="str">
            <v>Biology:Biological diversity</v>
          </cell>
          <cell r="E1164" t="str">
            <v>Mr T Budden</v>
          </cell>
        </row>
        <row r="1165">
          <cell r="B1165" t="str">
            <v>H420/02 Biology:Biological diversity</v>
          </cell>
          <cell r="C1165" t="str">
            <v>H420/02</v>
          </cell>
          <cell r="D1165" t="str">
            <v>Biology:Biological diversity</v>
          </cell>
          <cell r="E1165" t="str">
            <v>Mr J Crowle</v>
          </cell>
        </row>
        <row r="1166">
          <cell r="B1166" t="str">
            <v>H420/02 Biology:Biological diversity</v>
          </cell>
          <cell r="C1166" t="str">
            <v>H420/02</v>
          </cell>
          <cell r="D1166" t="str">
            <v>Biology:Biological diversity</v>
          </cell>
          <cell r="E1166" t="str">
            <v>Dr C Doddrell</v>
          </cell>
        </row>
        <row r="1167">
          <cell r="B1167" t="str">
            <v>H420/02 Biology:Biological diversity</v>
          </cell>
          <cell r="C1167" t="str">
            <v>H420/02</v>
          </cell>
          <cell r="D1167" t="str">
            <v>Biology:Biological diversity</v>
          </cell>
          <cell r="E1167" t="str">
            <v>Mrs S Scott</v>
          </cell>
        </row>
        <row r="1168">
          <cell r="B1168" t="str">
            <v>H420/02 Biology:Biological diversity</v>
          </cell>
          <cell r="C1168" t="str">
            <v>H420/02</v>
          </cell>
          <cell r="D1168" t="str">
            <v>Biology:Biological diversity</v>
          </cell>
          <cell r="E1168" t="str">
            <v>Dr S A Shaw</v>
          </cell>
        </row>
        <row r="1169">
          <cell r="B1169" t="str">
            <v>H420/02 Biology:Biological diversity</v>
          </cell>
          <cell r="C1169" t="str">
            <v>H420/02</v>
          </cell>
          <cell r="D1169" t="str">
            <v>Biology:Biological diversity</v>
          </cell>
          <cell r="E1169" t="str">
            <v>Mr L Proll</v>
          </cell>
        </row>
        <row r="1170">
          <cell r="B1170" t="str">
            <v>H420/02 Biology:Biological diversity</v>
          </cell>
          <cell r="C1170" t="str">
            <v>H420/02</v>
          </cell>
          <cell r="D1170" t="str">
            <v>Biology:Biological diversity</v>
          </cell>
          <cell r="E1170" t="str">
            <v>Mrs N Parker</v>
          </cell>
        </row>
        <row r="1171">
          <cell r="B1171" t="str">
            <v>H420/02 Biology:Biological diversity</v>
          </cell>
          <cell r="C1171" t="str">
            <v>H420/02</v>
          </cell>
          <cell r="D1171" t="str">
            <v>Biology:Biological diversity</v>
          </cell>
          <cell r="E1171" t="str">
            <v>Dr F K Williams</v>
          </cell>
        </row>
        <row r="1172">
          <cell r="B1172" t="str">
            <v>H420/02 Biology:Biological diversity</v>
          </cell>
          <cell r="C1172" t="str">
            <v>H420/02</v>
          </cell>
          <cell r="D1172" t="str">
            <v>Biology:Biological diversity</v>
          </cell>
          <cell r="E1172" t="str">
            <v>Mr K A Perry</v>
          </cell>
        </row>
        <row r="1173">
          <cell r="B1173" t="str">
            <v>H420/02 Biology:Biological diversity</v>
          </cell>
          <cell r="C1173" t="str">
            <v>H420/02</v>
          </cell>
          <cell r="D1173" t="str">
            <v>Biology:Biological diversity</v>
          </cell>
          <cell r="E1173" t="str">
            <v>Mrs F L Reardon-Brown</v>
          </cell>
        </row>
        <row r="1174">
          <cell r="B1174" t="str">
            <v>H420/02 Biology:Biological diversity</v>
          </cell>
          <cell r="C1174" t="str">
            <v>H420/02</v>
          </cell>
          <cell r="D1174" t="str">
            <v>Biology:Biological diversity</v>
          </cell>
          <cell r="E1174" t="str">
            <v>Mrs K James</v>
          </cell>
        </row>
        <row r="1175">
          <cell r="B1175" t="str">
            <v>H420/02 Biology:Biological diversity</v>
          </cell>
          <cell r="C1175" t="str">
            <v>H420/02</v>
          </cell>
          <cell r="D1175" t="str">
            <v>Biology:Biological diversity</v>
          </cell>
          <cell r="E1175" t="str">
            <v>Miss K J Yerbury</v>
          </cell>
        </row>
        <row r="1176">
          <cell r="B1176" t="str">
            <v>H420/02 Biology:Biological diversity</v>
          </cell>
          <cell r="C1176" t="str">
            <v>H420/02</v>
          </cell>
          <cell r="D1176" t="str">
            <v>Biology:Biological diversity</v>
          </cell>
          <cell r="E1176" t="str">
            <v>Mr E Allchorne</v>
          </cell>
        </row>
        <row r="1177">
          <cell r="B1177" t="str">
            <v>H420/02 Biology:Biological diversity</v>
          </cell>
          <cell r="C1177" t="str">
            <v>H420/02</v>
          </cell>
          <cell r="D1177" t="str">
            <v>Biology:Biological diversity</v>
          </cell>
          <cell r="E1177" t="str">
            <v>Mrs H J Hough</v>
          </cell>
        </row>
        <row r="1178">
          <cell r="B1178" t="str">
            <v>H420/02 Biology:Biological diversity</v>
          </cell>
          <cell r="C1178" t="str">
            <v>H420/02</v>
          </cell>
          <cell r="D1178" t="str">
            <v>Biology:Biological diversity</v>
          </cell>
          <cell r="E1178" t="str">
            <v>Ms M Gilbert</v>
          </cell>
        </row>
        <row r="1179">
          <cell r="B1179" t="str">
            <v>H420/02 Biology:Biological diversity</v>
          </cell>
          <cell r="C1179" t="str">
            <v>H420/02</v>
          </cell>
          <cell r="D1179" t="str">
            <v>Biology:Biological diversity</v>
          </cell>
          <cell r="E1179" t="str">
            <v>Dr H Marks</v>
          </cell>
        </row>
        <row r="1180">
          <cell r="B1180" t="str">
            <v>H420/02 Biology:Biological diversity</v>
          </cell>
          <cell r="C1180" t="str">
            <v>H420/02</v>
          </cell>
          <cell r="D1180" t="str">
            <v>Biology:Biological diversity</v>
          </cell>
          <cell r="E1180" t="str">
            <v>Mrs K O'Driscoll</v>
          </cell>
        </row>
        <row r="1181">
          <cell r="B1181" t="str">
            <v>H420/03 Biology: Unified biology</v>
          </cell>
          <cell r="C1181" t="str">
            <v>H420/03</v>
          </cell>
          <cell r="D1181" t="str">
            <v>Biology: Unified biology</v>
          </cell>
          <cell r="E1181" t="str">
            <v>Mr C M Barber</v>
          </cell>
        </row>
        <row r="1182">
          <cell r="B1182" t="str">
            <v>H420/03 Biology: Unified biology</v>
          </cell>
          <cell r="C1182" t="str">
            <v>H420/03</v>
          </cell>
          <cell r="D1182" t="str">
            <v>Biology: Unified biology</v>
          </cell>
          <cell r="E1182" t="str">
            <v>Dr A Scott</v>
          </cell>
        </row>
        <row r="1183">
          <cell r="B1183" t="str">
            <v>H420/03 Biology: Unified biology</v>
          </cell>
          <cell r="C1183" t="str">
            <v>H420/03</v>
          </cell>
          <cell r="D1183" t="str">
            <v>Biology: Unified biology</v>
          </cell>
          <cell r="E1183" t="str">
            <v>Miss K Fenna</v>
          </cell>
        </row>
        <row r="1184">
          <cell r="B1184" t="str">
            <v>H420/03 Biology: Unified biology</v>
          </cell>
          <cell r="C1184" t="str">
            <v>H420/03</v>
          </cell>
          <cell r="D1184" t="str">
            <v>Biology: Unified biology</v>
          </cell>
          <cell r="E1184" t="str">
            <v>Dr K Randall</v>
          </cell>
        </row>
        <row r="1185">
          <cell r="B1185" t="str">
            <v>H420/03 Biology: Unified biology</v>
          </cell>
          <cell r="C1185" t="str">
            <v>H420/03</v>
          </cell>
          <cell r="D1185" t="str">
            <v>Biology: Unified biology</v>
          </cell>
          <cell r="E1185" t="str">
            <v>Dr R Kilbride</v>
          </cell>
        </row>
        <row r="1186">
          <cell r="B1186" t="str">
            <v>H420/03 Biology: Unified biology</v>
          </cell>
          <cell r="C1186" t="str">
            <v>H420/03</v>
          </cell>
          <cell r="D1186" t="str">
            <v>Biology: Unified biology</v>
          </cell>
          <cell r="E1186" t="str">
            <v>Dr V Amoah</v>
          </cell>
        </row>
        <row r="1187">
          <cell r="B1187" t="str">
            <v>H420/03 Biology: Unified biology</v>
          </cell>
          <cell r="C1187" t="str">
            <v>H420/03</v>
          </cell>
          <cell r="D1187" t="str">
            <v>Biology: Unified biology</v>
          </cell>
          <cell r="E1187" t="str">
            <v>Mr A Graham</v>
          </cell>
        </row>
        <row r="1188">
          <cell r="B1188" t="str">
            <v>H420/03 Biology: Unified biology</v>
          </cell>
          <cell r="C1188" t="str">
            <v>H420/03</v>
          </cell>
          <cell r="D1188" t="str">
            <v>Biology: Unified biology</v>
          </cell>
          <cell r="E1188" t="str">
            <v>Mr F O Ocholla</v>
          </cell>
        </row>
        <row r="1189">
          <cell r="B1189" t="str">
            <v>H420/03 Biology: Unified biology</v>
          </cell>
          <cell r="C1189" t="str">
            <v>H420/03</v>
          </cell>
          <cell r="D1189" t="str">
            <v>Biology: Unified biology</v>
          </cell>
          <cell r="E1189" t="str">
            <v>Mrs D J Louw</v>
          </cell>
        </row>
        <row r="1190">
          <cell r="B1190" t="str">
            <v>H420/03 Biology: Unified biology</v>
          </cell>
          <cell r="C1190" t="str">
            <v>H420/03</v>
          </cell>
          <cell r="D1190" t="str">
            <v>Biology: Unified biology</v>
          </cell>
          <cell r="E1190" t="str">
            <v>Mrs C Bell</v>
          </cell>
        </row>
        <row r="1191">
          <cell r="B1191" t="str">
            <v>H420/03 Biology: Unified biology</v>
          </cell>
          <cell r="C1191" t="str">
            <v>H420/03</v>
          </cell>
          <cell r="D1191" t="str">
            <v>Biology: Unified biology</v>
          </cell>
          <cell r="E1191" t="str">
            <v>Ms R Leithead</v>
          </cell>
        </row>
        <row r="1192">
          <cell r="B1192" t="str">
            <v>H420/03 Biology: Unified biology</v>
          </cell>
          <cell r="C1192" t="str">
            <v>H420/03</v>
          </cell>
          <cell r="D1192" t="str">
            <v>Biology: Unified biology</v>
          </cell>
          <cell r="E1192" t="str">
            <v>Mrs J I Williams</v>
          </cell>
        </row>
        <row r="1193">
          <cell r="B1193" t="str">
            <v>H420/03 Biology: Unified biology</v>
          </cell>
          <cell r="C1193" t="str">
            <v>H420/03</v>
          </cell>
          <cell r="D1193" t="str">
            <v>Biology: Unified biology</v>
          </cell>
          <cell r="E1193" t="str">
            <v>Mrs E L Tonry</v>
          </cell>
        </row>
        <row r="1194">
          <cell r="B1194" t="str">
            <v>H420/03 Biology: Unified biology</v>
          </cell>
          <cell r="C1194" t="str">
            <v>H420/03</v>
          </cell>
          <cell r="D1194" t="str">
            <v>Biology: Unified biology</v>
          </cell>
          <cell r="E1194" t="str">
            <v>Mr M J Latif</v>
          </cell>
        </row>
        <row r="1195">
          <cell r="B1195" t="str">
            <v>H420/03 Biology: Unified biology</v>
          </cell>
          <cell r="C1195" t="str">
            <v>H420/03</v>
          </cell>
          <cell r="D1195" t="str">
            <v>Biology: Unified biology</v>
          </cell>
          <cell r="E1195" t="str">
            <v>Mr N Hardy</v>
          </cell>
        </row>
        <row r="1196">
          <cell r="B1196" t="str">
            <v>H420/03 Biology: Unified biology</v>
          </cell>
          <cell r="C1196" t="str">
            <v>H420/03</v>
          </cell>
          <cell r="D1196" t="str">
            <v>Biology: Unified biology</v>
          </cell>
          <cell r="E1196" t="str">
            <v>Mrs M A Rodriguez</v>
          </cell>
        </row>
        <row r="1197">
          <cell r="B1197" t="str">
            <v>H420/03 Biology: Unified biology</v>
          </cell>
          <cell r="C1197" t="str">
            <v>H420/03</v>
          </cell>
          <cell r="D1197" t="str">
            <v>Biology: Unified biology</v>
          </cell>
          <cell r="E1197" t="str">
            <v>Mr C Sherriff</v>
          </cell>
        </row>
        <row r="1198">
          <cell r="B1198" t="str">
            <v>H420/03 Biology: Unified biology</v>
          </cell>
          <cell r="C1198" t="str">
            <v>H420/03</v>
          </cell>
          <cell r="D1198" t="str">
            <v>Biology: Unified biology</v>
          </cell>
          <cell r="E1198" t="str">
            <v>Mrs S Pope</v>
          </cell>
        </row>
        <row r="1199">
          <cell r="B1199" t="str">
            <v>H420/03 Biology: Unified biology</v>
          </cell>
          <cell r="C1199" t="str">
            <v>H420/03</v>
          </cell>
          <cell r="D1199" t="str">
            <v>Biology: Unified biology</v>
          </cell>
          <cell r="E1199" t="str">
            <v>Dr H Cassell</v>
          </cell>
        </row>
        <row r="1200">
          <cell r="B1200" t="str">
            <v>H420/03 Biology: Unified biology</v>
          </cell>
          <cell r="C1200" t="str">
            <v>H420/03</v>
          </cell>
          <cell r="D1200" t="str">
            <v>Biology: Unified biology</v>
          </cell>
          <cell r="E1200" t="str">
            <v>Miss J Taylor</v>
          </cell>
        </row>
        <row r="1201">
          <cell r="B1201" t="str">
            <v>H420/03 Biology: Unified biology</v>
          </cell>
          <cell r="C1201" t="str">
            <v>H420/03</v>
          </cell>
          <cell r="D1201" t="str">
            <v>Biology: Unified biology</v>
          </cell>
          <cell r="E1201" t="str">
            <v>Mrs F Witts</v>
          </cell>
        </row>
        <row r="1202">
          <cell r="B1202" t="str">
            <v>H420/03 Biology: Unified biology</v>
          </cell>
          <cell r="C1202" t="str">
            <v>H420/03</v>
          </cell>
          <cell r="D1202" t="str">
            <v>Biology: Unified biology</v>
          </cell>
          <cell r="E1202" t="str">
            <v>Miss V Holden</v>
          </cell>
        </row>
        <row r="1203">
          <cell r="B1203" t="str">
            <v>H420/03 Biology: Unified biology</v>
          </cell>
          <cell r="C1203" t="str">
            <v>H420/03</v>
          </cell>
          <cell r="D1203" t="str">
            <v>Biology: Unified biology</v>
          </cell>
          <cell r="E1203" t="str">
            <v>Mrs L Mehra</v>
          </cell>
        </row>
        <row r="1204">
          <cell r="B1204" t="str">
            <v>H420/03 Biology: Unified biology</v>
          </cell>
          <cell r="C1204" t="str">
            <v>H420/03</v>
          </cell>
          <cell r="D1204" t="str">
            <v>Biology: Unified biology</v>
          </cell>
          <cell r="E1204" t="str">
            <v>Mrs A Underwood</v>
          </cell>
        </row>
        <row r="1205">
          <cell r="B1205" t="str">
            <v>H420/03 Biology: Unified biology</v>
          </cell>
          <cell r="C1205" t="str">
            <v>H420/03</v>
          </cell>
          <cell r="D1205" t="str">
            <v>Biology: Unified biology</v>
          </cell>
          <cell r="E1205" t="str">
            <v>Dr M O Fisher</v>
          </cell>
        </row>
        <row r="1206">
          <cell r="B1206" t="str">
            <v>H420/03 Biology: Unified biology</v>
          </cell>
          <cell r="C1206" t="str">
            <v>H420/03</v>
          </cell>
          <cell r="D1206" t="str">
            <v>Biology: Unified biology</v>
          </cell>
          <cell r="E1206" t="str">
            <v>Dr J R Cooling</v>
          </cell>
        </row>
        <row r="1207">
          <cell r="B1207" t="str">
            <v>H420/03 Biology: Unified biology</v>
          </cell>
          <cell r="C1207" t="str">
            <v>H420/03</v>
          </cell>
          <cell r="D1207" t="str">
            <v>Biology: Unified biology</v>
          </cell>
          <cell r="E1207" t="str">
            <v>Mrs E Kent</v>
          </cell>
        </row>
        <row r="1208">
          <cell r="B1208" t="str">
            <v>H420/03 Biology: Unified biology</v>
          </cell>
          <cell r="C1208" t="str">
            <v>H420/03</v>
          </cell>
          <cell r="D1208" t="str">
            <v>Biology: Unified biology</v>
          </cell>
          <cell r="E1208" t="str">
            <v>Mr D Funge</v>
          </cell>
        </row>
        <row r="1209">
          <cell r="B1209" t="str">
            <v>H420/03 Biology: Unified biology</v>
          </cell>
          <cell r="C1209" t="str">
            <v>H420/03</v>
          </cell>
          <cell r="D1209" t="str">
            <v>Biology: Unified biology</v>
          </cell>
          <cell r="E1209" t="str">
            <v>Mrs H Nunan</v>
          </cell>
        </row>
        <row r="1210">
          <cell r="B1210" t="str">
            <v>H420/03 Biology: Unified biology</v>
          </cell>
          <cell r="C1210" t="str">
            <v>H420/03</v>
          </cell>
          <cell r="D1210" t="str">
            <v>Biology: Unified biology</v>
          </cell>
          <cell r="E1210" t="str">
            <v>Mr J M Hale</v>
          </cell>
        </row>
        <row r="1211">
          <cell r="B1211" t="str">
            <v>H420/03 Biology: Unified biology</v>
          </cell>
          <cell r="C1211" t="str">
            <v>H420/03</v>
          </cell>
          <cell r="D1211" t="str">
            <v>Biology: Unified biology</v>
          </cell>
          <cell r="E1211" t="str">
            <v>Mrs H K Collins</v>
          </cell>
        </row>
        <row r="1212">
          <cell r="B1212" t="str">
            <v>H420/03 Biology: Unified biology</v>
          </cell>
          <cell r="C1212" t="str">
            <v>H420/03</v>
          </cell>
          <cell r="D1212" t="str">
            <v>Biology: Unified biology</v>
          </cell>
          <cell r="E1212" t="str">
            <v>Ms E S Walsh</v>
          </cell>
        </row>
        <row r="1213">
          <cell r="B1213" t="str">
            <v>H420/03 Biology: Unified biology</v>
          </cell>
          <cell r="C1213" t="str">
            <v>H420/03</v>
          </cell>
          <cell r="D1213" t="str">
            <v>Biology: Unified biology</v>
          </cell>
          <cell r="E1213" t="str">
            <v>Mr M Irfan</v>
          </cell>
        </row>
        <row r="1214">
          <cell r="B1214" t="str">
            <v>H420/03 Biology: Unified biology</v>
          </cell>
          <cell r="C1214" t="str">
            <v>H420/03</v>
          </cell>
          <cell r="D1214" t="str">
            <v>Biology: Unified biology</v>
          </cell>
          <cell r="E1214" t="str">
            <v>Mr R Mcintosh</v>
          </cell>
        </row>
        <row r="1215">
          <cell r="B1215" t="str">
            <v>H420/03 Biology: Unified biology</v>
          </cell>
          <cell r="C1215" t="str">
            <v>H420/03</v>
          </cell>
          <cell r="D1215" t="str">
            <v>Biology: Unified biology</v>
          </cell>
          <cell r="E1215" t="str">
            <v>Dr J M Wilson</v>
          </cell>
        </row>
        <row r="1216">
          <cell r="B1216" t="str">
            <v>H420/03 Biology: Unified biology</v>
          </cell>
          <cell r="C1216" t="str">
            <v>H420/03</v>
          </cell>
          <cell r="D1216" t="str">
            <v>Biology: Unified biology</v>
          </cell>
          <cell r="E1216" t="str">
            <v>Mr C A Myall</v>
          </cell>
        </row>
        <row r="1217">
          <cell r="B1217" t="str">
            <v>H420/03 Biology: Unified biology</v>
          </cell>
          <cell r="C1217" t="str">
            <v>H420/03</v>
          </cell>
          <cell r="D1217" t="str">
            <v>Biology: Unified biology</v>
          </cell>
          <cell r="E1217" t="str">
            <v>Mr D J Court</v>
          </cell>
        </row>
        <row r="1218">
          <cell r="B1218" t="str">
            <v>H420/03 Biology: Unified biology</v>
          </cell>
          <cell r="C1218" t="str">
            <v>H420/03</v>
          </cell>
          <cell r="D1218" t="str">
            <v>Biology: Unified biology</v>
          </cell>
          <cell r="E1218" t="str">
            <v>Mrs R Carmichael</v>
          </cell>
        </row>
        <row r="1219">
          <cell r="B1219" t="str">
            <v>H420/03 Biology: Unified biology</v>
          </cell>
          <cell r="C1219" t="str">
            <v>H420/03</v>
          </cell>
          <cell r="D1219" t="str">
            <v>Biology: Unified biology</v>
          </cell>
          <cell r="E1219" t="str">
            <v>Mrs A Tapley</v>
          </cell>
        </row>
        <row r="1220">
          <cell r="B1220" t="str">
            <v>H420/03 Biology: Unified biology</v>
          </cell>
          <cell r="C1220" t="str">
            <v>H420/03</v>
          </cell>
          <cell r="D1220" t="str">
            <v>Biology: Unified biology</v>
          </cell>
          <cell r="E1220" t="str">
            <v>Mrs V M Williams</v>
          </cell>
        </row>
        <row r="1221">
          <cell r="B1221" t="str">
            <v>H420/03 Biology: Unified biology</v>
          </cell>
          <cell r="C1221" t="str">
            <v>H420/03</v>
          </cell>
          <cell r="D1221" t="str">
            <v>Biology: Unified biology</v>
          </cell>
          <cell r="E1221" t="str">
            <v>Mrs K Thomson</v>
          </cell>
        </row>
        <row r="1222">
          <cell r="B1222" t="str">
            <v>H420/03 Biology: Unified biology</v>
          </cell>
          <cell r="C1222" t="str">
            <v>H420/03</v>
          </cell>
          <cell r="D1222" t="str">
            <v>Biology: Unified biology</v>
          </cell>
          <cell r="E1222" t="str">
            <v>Mr J G SHOLARIN</v>
          </cell>
        </row>
        <row r="1223">
          <cell r="B1223" t="str">
            <v>H420/03 Biology: Unified biology</v>
          </cell>
          <cell r="C1223" t="str">
            <v>H420/03</v>
          </cell>
          <cell r="D1223" t="str">
            <v>Biology: Unified biology</v>
          </cell>
          <cell r="E1223" t="str">
            <v>Mr M Dignan</v>
          </cell>
        </row>
        <row r="1224">
          <cell r="B1224" t="str">
            <v>H420/03 Biology: Unified biology</v>
          </cell>
          <cell r="C1224" t="str">
            <v>H420/03</v>
          </cell>
          <cell r="D1224" t="str">
            <v>Biology: Unified biology</v>
          </cell>
          <cell r="E1224" t="str">
            <v>Miss S bisharat</v>
          </cell>
        </row>
        <row r="1225">
          <cell r="B1225" t="str">
            <v>H420/03 Biology: Unified biology</v>
          </cell>
          <cell r="C1225" t="str">
            <v>H420/03</v>
          </cell>
          <cell r="D1225" t="str">
            <v>Biology: Unified biology</v>
          </cell>
          <cell r="E1225" t="str">
            <v>Mrs A J Owen</v>
          </cell>
        </row>
        <row r="1226">
          <cell r="B1226" t="str">
            <v>H420/03 Biology: Unified biology</v>
          </cell>
          <cell r="C1226" t="str">
            <v>H420/03</v>
          </cell>
          <cell r="D1226" t="str">
            <v>Biology: Unified biology</v>
          </cell>
          <cell r="E1226" t="str">
            <v>Dr C O'Hanlon</v>
          </cell>
        </row>
        <row r="1227">
          <cell r="B1227" t="str">
            <v>H420/03 Biology: Unified biology</v>
          </cell>
          <cell r="C1227" t="str">
            <v>H420/03</v>
          </cell>
          <cell r="D1227" t="str">
            <v>Biology: Unified biology</v>
          </cell>
          <cell r="E1227" t="str">
            <v>Mrs R Spyvee</v>
          </cell>
        </row>
        <row r="1228">
          <cell r="B1228" t="str">
            <v>H420/03 Biology: Unified biology</v>
          </cell>
          <cell r="C1228" t="str">
            <v>H420/03</v>
          </cell>
          <cell r="D1228" t="str">
            <v>Biology: Unified biology</v>
          </cell>
          <cell r="E1228" t="str">
            <v>Ms A N Thompson</v>
          </cell>
        </row>
        <row r="1229">
          <cell r="B1229" t="str">
            <v>H420/03 Biology: Unified biology</v>
          </cell>
          <cell r="C1229" t="str">
            <v>H420/03</v>
          </cell>
          <cell r="D1229" t="str">
            <v>Biology: Unified biology</v>
          </cell>
          <cell r="E1229" t="str">
            <v>Ms S Harrington-Tucker</v>
          </cell>
        </row>
        <row r="1230">
          <cell r="B1230" t="str">
            <v>H420/03 Biology: Unified biology</v>
          </cell>
          <cell r="C1230" t="str">
            <v>H420/03</v>
          </cell>
          <cell r="D1230" t="str">
            <v>Biology: Unified biology</v>
          </cell>
          <cell r="E1230" t="str">
            <v>Mr C Stephen Youbi</v>
          </cell>
        </row>
        <row r="1231">
          <cell r="B1231" t="str">
            <v>H420/03 Biology: Unified biology</v>
          </cell>
          <cell r="C1231" t="str">
            <v>H420/03</v>
          </cell>
          <cell r="D1231" t="str">
            <v>Biology: Unified biology</v>
          </cell>
          <cell r="E1231" t="str">
            <v>Mrs K A Moore</v>
          </cell>
        </row>
        <row r="1232">
          <cell r="B1232" t="str">
            <v>H420/03 Biology: Unified biology</v>
          </cell>
          <cell r="C1232" t="str">
            <v>H420/03</v>
          </cell>
          <cell r="D1232" t="str">
            <v>Biology: Unified biology</v>
          </cell>
          <cell r="E1232" t="str">
            <v>Mrs R Maynard</v>
          </cell>
        </row>
        <row r="1233">
          <cell r="B1233" t="str">
            <v>H420/03 Biology: Unified biology</v>
          </cell>
          <cell r="C1233" t="str">
            <v>H420/03</v>
          </cell>
          <cell r="D1233" t="str">
            <v>Biology: Unified biology</v>
          </cell>
          <cell r="E1233" t="str">
            <v>Mrs B McDonagh</v>
          </cell>
        </row>
        <row r="1234">
          <cell r="B1234" t="str">
            <v>H420/03 Biology: Unified biology</v>
          </cell>
          <cell r="C1234" t="str">
            <v>H420/03</v>
          </cell>
          <cell r="D1234" t="str">
            <v>Biology: Unified biology</v>
          </cell>
          <cell r="E1234" t="str">
            <v>Dr Z Bruce</v>
          </cell>
        </row>
        <row r="1235">
          <cell r="B1235" t="str">
            <v>H420/03 Biology: Unified biology</v>
          </cell>
          <cell r="C1235" t="str">
            <v>H420/03</v>
          </cell>
          <cell r="D1235" t="str">
            <v>Biology: Unified biology</v>
          </cell>
          <cell r="E1235" t="str">
            <v>Mrs T E Granger</v>
          </cell>
        </row>
        <row r="1236">
          <cell r="B1236" t="str">
            <v>H420/03 Biology: Unified biology</v>
          </cell>
          <cell r="C1236" t="str">
            <v>H420/03</v>
          </cell>
          <cell r="D1236" t="str">
            <v>Biology: Unified biology</v>
          </cell>
          <cell r="E1236" t="str">
            <v>Mrs J Barton</v>
          </cell>
        </row>
        <row r="1237">
          <cell r="B1237" t="str">
            <v>H420/03 Biology: Unified biology</v>
          </cell>
          <cell r="C1237" t="str">
            <v>H420/03</v>
          </cell>
          <cell r="D1237" t="str">
            <v>Biology: Unified biology</v>
          </cell>
          <cell r="E1237" t="str">
            <v>Mrs M Mester</v>
          </cell>
        </row>
        <row r="1238">
          <cell r="B1238" t="str">
            <v>H420/03 Biology: Unified biology</v>
          </cell>
          <cell r="C1238" t="str">
            <v>H420/03</v>
          </cell>
          <cell r="D1238" t="str">
            <v>Biology: Unified biology</v>
          </cell>
          <cell r="E1238" t="str">
            <v>Dr J Thomas-Cole</v>
          </cell>
        </row>
        <row r="1239">
          <cell r="B1239" t="str">
            <v>H420/03 Biology: Unified biology</v>
          </cell>
          <cell r="C1239" t="str">
            <v>H420/03</v>
          </cell>
          <cell r="D1239" t="str">
            <v>Biology: Unified biology</v>
          </cell>
          <cell r="E1239" t="str">
            <v>Miss L M Garcia</v>
          </cell>
        </row>
        <row r="1240">
          <cell r="B1240" t="str">
            <v>H420/03 Biology: Unified biology</v>
          </cell>
          <cell r="C1240" t="str">
            <v>H420/03</v>
          </cell>
          <cell r="D1240" t="str">
            <v>Biology: Unified biology</v>
          </cell>
          <cell r="E1240" t="str">
            <v>Mrs H Burke</v>
          </cell>
        </row>
        <row r="1241">
          <cell r="B1241" t="str">
            <v>H420/03 Biology: Unified biology</v>
          </cell>
          <cell r="C1241" t="str">
            <v>H420/03</v>
          </cell>
          <cell r="D1241" t="str">
            <v>Biology: Unified biology</v>
          </cell>
          <cell r="E1241" t="str">
            <v>Mr G M Bassett-Jones</v>
          </cell>
        </row>
        <row r="1242">
          <cell r="B1242" t="str">
            <v>H420/03 Biology: Unified biology</v>
          </cell>
          <cell r="C1242" t="str">
            <v>H420/03</v>
          </cell>
          <cell r="D1242" t="str">
            <v>Biology: Unified biology</v>
          </cell>
          <cell r="E1242" t="str">
            <v>Miss L Scott</v>
          </cell>
        </row>
        <row r="1243">
          <cell r="B1243" t="str">
            <v>H420/03 Biology: Unified biology</v>
          </cell>
          <cell r="C1243" t="str">
            <v>H420/03</v>
          </cell>
          <cell r="D1243" t="str">
            <v>Biology: Unified biology</v>
          </cell>
          <cell r="E1243" t="str">
            <v>Mrs K L Ereira</v>
          </cell>
        </row>
        <row r="1244">
          <cell r="B1244" t="str">
            <v>H420/03 Biology: Unified biology</v>
          </cell>
          <cell r="C1244" t="str">
            <v>H420/03</v>
          </cell>
          <cell r="D1244" t="str">
            <v>Biology: Unified biology</v>
          </cell>
          <cell r="E1244" t="str">
            <v>Mrs C R Sheffield-Kelly</v>
          </cell>
        </row>
        <row r="1245">
          <cell r="B1245" t="str">
            <v>H420/03 Biology: Unified biology</v>
          </cell>
          <cell r="C1245" t="str">
            <v>H420/03</v>
          </cell>
          <cell r="D1245" t="str">
            <v>Biology: Unified biology</v>
          </cell>
          <cell r="E1245" t="str">
            <v>Dr C Munday</v>
          </cell>
        </row>
        <row r="1246">
          <cell r="B1246" t="str">
            <v>H420/03 Biology: Unified biology</v>
          </cell>
          <cell r="C1246" t="str">
            <v>H420/03</v>
          </cell>
          <cell r="D1246" t="str">
            <v>Biology: Unified biology</v>
          </cell>
          <cell r="E1246" t="str">
            <v>Dr N P Joshi</v>
          </cell>
        </row>
        <row r="1247">
          <cell r="B1247" t="str">
            <v>H420/03 Biology: Unified biology</v>
          </cell>
          <cell r="C1247" t="str">
            <v>H420/03</v>
          </cell>
          <cell r="D1247" t="str">
            <v>Biology: Unified biology</v>
          </cell>
          <cell r="E1247" t="str">
            <v>Mrs M A Perry</v>
          </cell>
        </row>
        <row r="1248">
          <cell r="B1248" t="str">
            <v>H420/03 Biology: Unified biology</v>
          </cell>
          <cell r="C1248" t="str">
            <v>H420/03</v>
          </cell>
          <cell r="D1248" t="str">
            <v>Biology: Unified biology</v>
          </cell>
          <cell r="E1248" t="str">
            <v>Miss T Ludy</v>
          </cell>
        </row>
        <row r="1249">
          <cell r="B1249" t="str">
            <v>H420/03 Biology: Unified biology</v>
          </cell>
          <cell r="C1249" t="str">
            <v>H420/03</v>
          </cell>
          <cell r="D1249" t="str">
            <v>Biology: Unified biology</v>
          </cell>
          <cell r="E1249" t="str">
            <v>Mrs D Greaves</v>
          </cell>
        </row>
        <row r="1250">
          <cell r="B1250" t="str">
            <v>H420/03 Biology: Unified biology</v>
          </cell>
          <cell r="C1250" t="str">
            <v>H420/03</v>
          </cell>
          <cell r="D1250" t="str">
            <v>Biology: Unified biology</v>
          </cell>
          <cell r="E1250" t="str">
            <v>Dr J L Giles</v>
          </cell>
        </row>
        <row r="1251">
          <cell r="B1251" t="str">
            <v>H420/03 Biology: Unified biology</v>
          </cell>
          <cell r="C1251" t="str">
            <v>H420/03</v>
          </cell>
          <cell r="D1251" t="str">
            <v>Biology: Unified biology</v>
          </cell>
          <cell r="E1251" t="str">
            <v>Dr A E Port</v>
          </cell>
        </row>
        <row r="1252">
          <cell r="B1252" t="str">
            <v>H420/03 Biology: Unified biology</v>
          </cell>
          <cell r="C1252" t="str">
            <v>H420/03</v>
          </cell>
          <cell r="D1252" t="str">
            <v>Biology: Unified biology</v>
          </cell>
          <cell r="E1252" t="str">
            <v>Mrs V Stewart</v>
          </cell>
        </row>
        <row r="1253">
          <cell r="B1253" t="str">
            <v>H420/03 Biology: Unified biology</v>
          </cell>
          <cell r="C1253" t="str">
            <v>H420/03</v>
          </cell>
          <cell r="D1253" t="str">
            <v>Biology: Unified biology</v>
          </cell>
          <cell r="E1253" t="str">
            <v>Ms D Nsefik</v>
          </cell>
        </row>
        <row r="1254">
          <cell r="B1254" t="str">
            <v>H420/03 Biology: Unified biology</v>
          </cell>
          <cell r="C1254" t="str">
            <v>H420/03</v>
          </cell>
          <cell r="D1254" t="str">
            <v>Biology: Unified biology</v>
          </cell>
          <cell r="E1254" t="str">
            <v>Mrs A Chatterjee</v>
          </cell>
        </row>
        <row r="1255">
          <cell r="B1255" t="str">
            <v>H420/03 Biology: Unified biology</v>
          </cell>
          <cell r="C1255" t="str">
            <v>H420/03</v>
          </cell>
          <cell r="D1255" t="str">
            <v>Biology: Unified biology</v>
          </cell>
          <cell r="E1255" t="str">
            <v>Mr C T Sotelo</v>
          </cell>
        </row>
        <row r="1256">
          <cell r="B1256" t="str">
            <v>H420/03 Biology: Unified biology</v>
          </cell>
          <cell r="C1256" t="str">
            <v>H420/03</v>
          </cell>
          <cell r="D1256" t="str">
            <v>Biology: Unified biology</v>
          </cell>
          <cell r="E1256" t="str">
            <v>Mrs E Manning</v>
          </cell>
        </row>
        <row r="1257">
          <cell r="B1257" t="str">
            <v>H420/03 Biology: Unified biology</v>
          </cell>
          <cell r="C1257" t="str">
            <v>H420/03</v>
          </cell>
          <cell r="D1257" t="str">
            <v>Biology: Unified biology</v>
          </cell>
          <cell r="E1257" t="str">
            <v>Mrs K Swinson</v>
          </cell>
        </row>
        <row r="1258">
          <cell r="B1258" t="str">
            <v>H420/03 Biology: Unified biology</v>
          </cell>
          <cell r="C1258" t="str">
            <v>H420/03</v>
          </cell>
          <cell r="D1258" t="str">
            <v>Biology: Unified biology</v>
          </cell>
          <cell r="E1258" t="str">
            <v>Mrs E J Brennan</v>
          </cell>
        </row>
        <row r="1259">
          <cell r="B1259" t="str">
            <v>H420/03 Biology: Unified biology</v>
          </cell>
          <cell r="C1259" t="str">
            <v>H420/03</v>
          </cell>
          <cell r="D1259" t="str">
            <v>Biology: Unified biology</v>
          </cell>
          <cell r="E1259" t="str">
            <v>Ms A Isherwood</v>
          </cell>
        </row>
        <row r="1260">
          <cell r="B1260" t="str">
            <v>H420/03 Biology: Unified biology</v>
          </cell>
          <cell r="C1260" t="str">
            <v>H420/03</v>
          </cell>
          <cell r="D1260" t="str">
            <v>Biology: Unified biology</v>
          </cell>
          <cell r="E1260" t="str">
            <v>Mr A Idrees</v>
          </cell>
        </row>
        <row r="1261">
          <cell r="B1261" t="str">
            <v>H420/03 Biology: Unified biology</v>
          </cell>
          <cell r="C1261" t="str">
            <v>H420/03</v>
          </cell>
          <cell r="D1261" t="str">
            <v>Biology: Unified biology</v>
          </cell>
          <cell r="E1261" t="str">
            <v>Mr C C Wymbs</v>
          </cell>
        </row>
        <row r="1262">
          <cell r="B1262" t="str">
            <v>H420/03 Biology: Unified biology</v>
          </cell>
          <cell r="C1262" t="str">
            <v>H420/03</v>
          </cell>
          <cell r="D1262" t="str">
            <v>Biology: Unified biology</v>
          </cell>
          <cell r="E1262" t="str">
            <v>Mr H Minhinnick</v>
          </cell>
        </row>
        <row r="1263">
          <cell r="B1263" t="str">
            <v>H420/03 Biology: Unified biology</v>
          </cell>
          <cell r="C1263" t="str">
            <v>H420/03</v>
          </cell>
          <cell r="D1263" t="str">
            <v>Biology: Unified biology</v>
          </cell>
          <cell r="E1263" t="str">
            <v>Mrs M Asghar</v>
          </cell>
        </row>
        <row r="1264">
          <cell r="B1264" t="str">
            <v>H420/03 Biology: Unified biology</v>
          </cell>
          <cell r="C1264" t="str">
            <v>H420/03</v>
          </cell>
          <cell r="D1264" t="str">
            <v>Biology: Unified biology</v>
          </cell>
          <cell r="E1264" t="str">
            <v>Mrs B Bhardwaj</v>
          </cell>
        </row>
        <row r="1265">
          <cell r="B1265" t="str">
            <v>H420/03 Biology: Unified biology</v>
          </cell>
          <cell r="C1265" t="str">
            <v>H420/03</v>
          </cell>
          <cell r="D1265" t="str">
            <v>Biology: Unified biology</v>
          </cell>
          <cell r="E1265" t="str">
            <v>Ms S Byrne</v>
          </cell>
        </row>
        <row r="1266">
          <cell r="B1266" t="str">
            <v>H420/03 Biology: Unified biology</v>
          </cell>
          <cell r="C1266" t="str">
            <v>H420/03</v>
          </cell>
          <cell r="D1266" t="str">
            <v>Biology: Unified biology</v>
          </cell>
          <cell r="E1266" t="str">
            <v>Ms E Zullo</v>
          </cell>
        </row>
        <row r="1267">
          <cell r="B1267" t="str">
            <v>H420/03 Biology: Unified biology</v>
          </cell>
          <cell r="C1267" t="str">
            <v>H420/03</v>
          </cell>
          <cell r="D1267" t="str">
            <v>Biology: Unified biology</v>
          </cell>
          <cell r="E1267" t="str">
            <v>Mrs K Freeston</v>
          </cell>
        </row>
        <row r="1268">
          <cell r="B1268" t="str">
            <v>H420/03 Biology: Unified biology</v>
          </cell>
          <cell r="C1268" t="str">
            <v>H420/03</v>
          </cell>
          <cell r="D1268" t="str">
            <v>Biology: Unified biology</v>
          </cell>
          <cell r="E1268" t="str">
            <v>Mr F M Sochacki</v>
          </cell>
        </row>
        <row r="1269">
          <cell r="B1269" t="str">
            <v>H420/03 Biology: Unified biology</v>
          </cell>
          <cell r="C1269" t="str">
            <v>H420/03</v>
          </cell>
          <cell r="D1269" t="str">
            <v>Biology: Unified biology</v>
          </cell>
          <cell r="E1269" t="str">
            <v>Mrs M Ford</v>
          </cell>
        </row>
        <row r="1270">
          <cell r="B1270" t="str">
            <v>H420/03 Biology: Unified biology</v>
          </cell>
          <cell r="C1270" t="str">
            <v>H420/03</v>
          </cell>
          <cell r="D1270" t="str">
            <v>Biology: Unified biology</v>
          </cell>
          <cell r="E1270" t="str">
            <v>Mrs L A O'Malley</v>
          </cell>
        </row>
        <row r="1271">
          <cell r="B1271" t="str">
            <v>H420/03 Biology: Unified biology</v>
          </cell>
          <cell r="C1271" t="str">
            <v>H420/03</v>
          </cell>
          <cell r="D1271" t="str">
            <v>Biology: Unified biology</v>
          </cell>
          <cell r="E1271" t="str">
            <v>Mrs A Cockbain</v>
          </cell>
        </row>
        <row r="1272">
          <cell r="B1272" t="str">
            <v>H420/03 Biology: Unified biology</v>
          </cell>
          <cell r="C1272" t="str">
            <v>H420/03</v>
          </cell>
          <cell r="D1272" t="str">
            <v>Biology: Unified biology</v>
          </cell>
          <cell r="E1272" t="str">
            <v>Mr S Bateson</v>
          </cell>
        </row>
        <row r="1273">
          <cell r="B1273" t="str">
            <v>H420/03 Biology: Unified biology</v>
          </cell>
          <cell r="C1273" t="str">
            <v>H420/03</v>
          </cell>
          <cell r="D1273" t="str">
            <v>Biology: Unified biology</v>
          </cell>
          <cell r="E1273" t="str">
            <v>Mrs G R Barnett</v>
          </cell>
        </row>
        <row r="1274">
          <cell r="B1274" t="str">
            <v>H420/03 Biology: Unified biology</v>
          </cell>
          <cell r="C1274" t="str">
            <v>H420/03</v>
          </cell>
          <cell r="D1274" t="str">
            <v>Biology: Unified biology</v>
          </cell>
          <cell r="E1274" t="str">
            <v>Mrs K Rooke</v>
          </cell>
        </row>
        <row r="1275">
          <cell r="B1275" t="str">
            <v>H420/03 Biology: Unified biology</v>
          </cell>
          <cell r="C1275" t="str">
            <v>H420/03</v>
          </cell>
          <cell r="D1275" t="str">
            <v>Biology: Unified biology</v>
          </cell>
          <cell r="E1275" t="str">
            <v>Mrs I Nazir</v>
          </cell>
        </row>
        <row r="1276">
          <cell r="B1276" t="str">
            <v>H420/03 Biology: Unified biology</v>
          </cell>
          <cell r="C1276" t="str">
            <v>H420/03</v>
          </cell>
          <cell r="D1276" t="str">
            <v>Biology: Unified biology</v>
          </cell>
          <cell r="E1276" t="str">
            <v>Mrs K L Hellens</v>
          </cell>
        </row>
        <row r="1277">
          <cell r="B1277" t="str">
            <v>H420/03 Biology: Unified biology</v>
          </cell>
          <cell r="C1277" t="str">
            <v>H420/03</v>
          </cell>
          <cell r="D1277" t="str">
            <v>Biology: Unified biology</v>
          </cell>
          <cell r="E1277" t="str">
            <v>Mrs A Moulding</v>
          </cell>
        </row>
        <row r="1278">
          <cell r="B1278" t="str">
            <v>H420/03 Biology: Unified biology</v>
          </cell>
          <cell r="C1278" t="str">
            <v>H420/03</v>
          </cell>
          <cell r="D1278" t="str">
            <v>Biology: Unified biology</v>
          </cell>
          <cell r="E1278" t="str">
            <v>Mrs A Corden</v>
          </cell>
        </row>
        <row r="1279">
          <cell r="B1279" t="str">
            <v>H420/03 Biology: Unified biology</v>
          </cell>
          <cell r="C1279" t="str">
            <v>H420/03</v>
          </cell>
          <cell r="D1279" t="str">
            <v>Biology: Unified biology</v>
          </cell>
          <cell r="E1279" t="str">
            <v>Miss R Abulnour</v>
          </cell>
        </row>
        <row r="1280">
          <cell r="B1280" t="str">
            <v>H420/03 Biology: Unified biology</v>
          </cell>
          <cell r="C1280" t="str">
            <v>H420/03</v>
          </cell>
          <cell r="D1280" t="str">
            <v>Biology: Unified biology</v>
          </cell>
          <cell r="E1280" t="str">
            <v>Mr K Williamson</v>
          </cell>
        </row>
        <row r="1281">
          <cell r="B1281" t="str">
            <v>H420/03 Biology: Unified biology</v>
          </cell>
          <cell r="C1281" t="str">
            <v>H420/03</v>
          </cell>
          <cell r="D1281" t="str">
            <v>Biology: Unified biology</v>
          </cell>
          <cell r="E1281" t="str">
            <v>Ms J Ormisher</v>
          </cell>
        </row>
        <row r="1282">
          <cell r="B1282" t="str">
            <v>H420/03 Biology: Unified biology</v>
          </cell>
          <cell r="C1282" t="str">
            <v>H420/03</v>
          </cell>
          <cell r="D1282" t="str">
            <v>Biology: Unified biology</v>
          </cell>
          <cell r="E1282" t="str">
            <v>Mr O M Odukoya</v>
          </cell>
        </row>
        <row r="1283">
          <cell r="B1283" t="str">
            <v>H420/03 Biology: Unified biology</v>
          </cell>
          <cell r="C1283" t="str">
            <v>H420/03</v>
          </cell>
          <cell r="D1283" t="str">
            <v>Biology: Unified biology</v>
          </cell>
          <cell r="E1283" t="str">
            <v>Dr A Spurgeon</v>
          </cell>
        </row>
        <row r="1284">
          <cell r="B1284" t="str">
            <v>H420/03 Biology: Unified biology</v>
          </cell>
          <cell r="C1284" t="str">
            <v>H420/03</v>
          </cell>
          <cell r="D1284" t="str">
            <v>Biology: Unified biology</v>
          </cell>
          <cell r="E1284" t="str">
            <v>Ms R Githinji</v>
          </cell>
        </row>
        <row r="1285">
          <cell r="B1285" t="str">
            <v>H420/03 Biology: Unified biology</v>
          </cell>
          <cell r="C1285" t="str">
            <v>H420/03</v>
          </cell>
          <cell r="D1285" t="str">
            <v>Biology: Unified biology</v>
          </cell>
          <cell r="E1285" t="str">
            <v>Mrs F M Jones</v>
          </cell>
        </row>
        <row r="1286">
          <cell r="B1286" t="str">
            <v>H420/03 Biology: Unified biology</v>
          </cell>
          <cell r="C1286" t="str">
            <v>H420/03</v>
          </cell>
          <cell r="D1286" t="str">
            <v>Biology: Unified biology</v>
          </cell>
          <cell r="E1286" t="str">
            <v>Ms S Hughes</v>
          </cell>
        </row>
        <row r="1287">
          <cell r="B1287" t="str">
            <v>H420/03 Biology: Unified biology</v>
          </cell>
          <cell r="C1287" t="str">
            <v>H420/03</v>
          </cell>
          <cell r="D1287" t="str">
            <v>Biology: Unified biology</v>
          </cell>
          <cell r="E1287" t="str">
            <v>Mrs J L Chapman</v>
          </cell>
        </row>
        <row r="1288">
          <cell r="B1288" t="str">
            <v>H420/03 Biology: Unified biology</v>
          </cell>
          <cell r="C1288" t="str">
            <v>H420/03</v>
          </cell>
          <cell r="D1288" t="str">
            <v>Biology: Unified biology</v>
          </cell>
          <cell r="E1288" t="str">
            <v>Mrs L Mack</v>
          </cell>
        </row>
        <row r="1289">
          <cell r="B1289" t="str">
            <v>H420/03 Biology: Unified biology</v>
          </cell>
          <cell r="C1289" t="str">
            <v>H420/03</v>
          </cell>
          <cell r="D1289" t="str">
            <v>Biology: Unified biology</v>
          </cell>
          <cell r="E1289" t="str">
            <v>Miss J Carruthers</v>
          </cell>
        </row>
        <row r="1290">
          <cell r="B1290" t="str">
            <v>H420/03 Biology: Unified biology</v>
          </cell>
          <cell r="C1290" t="str">
            <v>H420/03</v>
          </cell>
          <cell r="D1290" t="str">
            <v>Biology: Unified biology</v>
          </cell>
          <cell r="E1290" t="str">
            <v>Mrs E Woodcock</v>
          </cell>
        </row>
        <row r="1291">
          <cell r="B1291" t="str">
            <v>H420/03 Biology: Unified biology</v>
          </cell>
          <cell r="C1291" t="str">
            <v>H420/03</v>
          </cell>
          <cell r="D1291" t="str">
            <v>Biology: Unified biology</v>
          </cell>
          <cell r="E1291" t="str">
            <v>Mr L Uddin</v>
          </cell>
        </row>
        <row r="1292">
          <cell r="B1292" t="str">
            <v>H420/03 Biology: Unified biology</v>
          </cell>
          <cell r="C1292" t="str">
            <v>H420/03</v>
          </cell>
          <cell r="D1292" t="str">
            <v>Biology: Unified biology</v>
          </cell>
          <cell r="E1292" t="str">
            <v>Dr S Newton</v>
          </cell>
        </row>
        <row r="1293">
          <cell r="B1293" t="str">
            <v>H420/03 Biology: Unified biology</v>
          </cell>
          <cell r="C1293" t="str">
            <v>H420/03</v>
          </cell>
          <cell r="D1293" t="str">
            <v>Biology: Unified biology</v>
          </cell>
          <cell r="E1293" t="str">
            <v>Mrs I Richards</v>
          </cell>
        </row>
        <row r="1294">
          <cell r="B1294" t="str">
            <v>H420/03 Biology: Unified biology</v>
          </cell>
          <cell r="C1294" t="str">
            <v>H420/03</v>
          </cell>
          <cell r="D1294" t="str">
            <v>Biology: Unified biology</v>
          </cell>
          <cell r="E1294" t="str">
            <v>Mrs T Williams</v>
          </cell>
        </row>
        <row r="1295">
          <cell r="B1295" t="str">
            <v>H420/03 Biology: Unified biology</v>
          </cell>
          <cell r="C1295" t="str">
            <v>H420/03</v>
          </cell>
          <cell r="D1295" t="str">
            <v>Biology: Unified biology</v>
          </cell>
          <cell r="E1295" t="str">
            <v>Mrs A L Allen</v>
          </cell>
        </row>
        <row r="1296">
          <cell r="B1296" t="str">
            <v>H420/03 Biology: Unified biology</v>
          </cell>
          <cell r="C1296" t="str">
            <v>H420/03</v>
          </cell>
          <cell r="D1296" t="str">
            <v>Biology: Unified biology</v>
          </cell>
          <cell r="E1296" t="str">
            <v>Mrs M Weaver</v>
          </cell>
        </row>
        <row r="1297">
          <cell r="B1297" t="str">
            <v>H420/03 Biology: Unified biology</v>
          </cell>
          <cell r="C1297" t="str">
            <v>H420/03</v>
          </cell>
          <cell r="D1297" t="str">
            <v>Biology: Unified biology</v>
          </cell>
          <cell r="E1297" t="str">
            <v>Mrs P Holliday</v>
          </cell>
        </row>
        <row r="1298">
          <cell r="B1298" t="str">
            <v>H420/03 Biology: Unified biology</v>
          </cell>
          <cell r="C1298" t="str">
            <v>H420/03</v>
          </cell>
          <cell r="D1298" t="str">
            <v>Biology: Unified biology</v>
          </cell>
          <cell r="E1298" t="str">
            <v>Mrs R Skillen</v>
          </cell>
        </row>
        <row r="1299">
          <cell r="B1299" t="str">
            <v>H422/01 Biology:Fundamentals of biology</v>
          </cell>
          <cell r="C1299" t="str">
            <v>H422/01</v>
          </cell>
          <cell r="D1299" t="str">
            <v>Biology:Fundamentals of biology</v>
          </cell>
          <cell r="E1299" t="str">
            <v>Mr D Woods</v>
          </cell>
        </row>
        <row r="1300">
          <cell r="B1300" t="str">
            <v>H422/01 Biology:Fundamentals of biology</v>
          </cell>
          <cell r="C1300" t="str">
            <v>H422/01</v>
          </cell>
          <cell r="D1300" t="str">
            <v>Biology:Fundamentals of biology</v>
          </cell>
          <cell r="E1300" t="str">
            <v>Dr J McCann</v>
          </cell>
        </row>
        <row r="1301">
          <cell r="B1301" t="str">
            <v>H422/01 Biology:Fundamentals of biology</v>
          </cell>
          <cell r="C1301" t="str">
            <v>H422/01</v>
          </cell>
          <cell r="D1301" t="str">
            <v>Biology:Fundamentals of biology</v>
          </cell>
          <cell r="E1301" t="str">
            <v>Mr P Bircher</v>
          </cell>
        </row>
        <row r="1302">
          <cell r="B1302" t="str">
            <v>H422/02 Biology:Scientific literacy in biology</v>
          </cell>
          <cell r="C1302" t="str">
            <v>H422/02</v>
          </cell>
          <cell r="D1302" t="str">
            <v>Biology:Scientific literacy in biology</v>
          </cell>
          <cell r="E1302" t="str">
            <v>Dr S Hoare</v>
          </cell>
        </row>
        <row r="1303">
          <cell r="B1303" t="str">
            <v>H422/02 Biology:Scientific literacy in biology</v>
          </cell>
          <cell r="C1303" t="str">
            <v>H422/02</v>
          </cell>
          <cell r="D1303" t="str">
            <v>Biology:Scientific literacy in biology</v>
          </cell>
          <cell r="E1303" t="str">
            <v>Miss J Carruthers</v>
          </cell>
        </row>
        <row r="1304">
          <cell r="B1304" t="str">
            <v>H422/02 Biology:Scientific literacy in biology</v>
          </cell>
          <cell r="C1304" t="str">
            <v>H422/02</v>
          </cell>
          <cell r="D1304" t="str">
            <v>Biology:Scientific literacy in biology</v>
          </cell>
          <cell r="E1304" t="str">
            <v>Mr D Woods</v>
          </cell>
        </row>
        <row r="1305">
          <cell r="B1305" t="str">
            <v>H422/02 Biology:Scientific literacy in biology</v>
          </cell>
          <cell r="C1305" t="str">
            <v>H422/02</v>
          </cell>
          <cell r="D1305" t="str">
            <v>Biology:Scientific literacy in biology</v>
          </cell>
          <cell r="E1305" t="str">
            <v>Mrs H Hunt</v>
          </cell>
        </row>
        <row r="1306">
          <cell r="B1306" t="str">
            <v>H422/03 Biology:Practical Skills in biology</v>
          </cell>
          <cell r="C1306" t="str">
            <v>H422/03</v>
          </cell>
          <cell r="D1306" t="str">
            <v>Biology:Practical Skills in biology</v>
          </cell>
          <cell r="E1306" t="str">
            <v>Mrs D Parker</v>
          </cell>
        </row>
        <row r="1307">
          <cell r="B1307" t="str">
            <v>H422/03 Biology:Practical Skills in biology</v>
          </cell>
          <cell r="C1307" t="str">
            <v>H422/03</v>
          </cell>
          <cell r="D1307" t="str">
            <v>Biology:Practical Skills in biology</v>
          </cell>
          <cell r="E1307" t="str">
            <v>Mrs J Wakefield-Warren</v>
          </cell>
        </row>
        <row r="1308">
          <cell r="B1308" t="str">
            <v>H422/03 Biology:Practical Skills in biology</v>
          </cell>
          <cell r="C1308" t="str">
            <v>H422/03</v>
          </cell>
          <cell r="D1308" t="str">
            <v>Biology:Practical Skills in biology</v>
          </cell>
          <cell r="E1308" t="str">
            <v>Mrs P Jones</v>
          </cell>
        </row>
        <row r="1309">
          <cell r="B1309" t="str">
            <v>H431/01 Business: Operating in a local business environment</v>
          </cell>
          <cell r="C1309" t="str">
            <v>H431/01</v>
          </cell>
          <cell r="D1309" t="str">
            <v>Business: Operating in a local business environment</v>
          </cell>
          <cell r="E1309" t="str">
            <v>Mrs C Hanks</v>
          </cell>
        </row>
        <row r="1310">
          <cell r="B1310" t="str">
            <v>H431/01 Business: Operating in a local business environment</v>
          </cell>
          <cell r="C1310" t="str">
            <v>H431/01</v>
          </cell>
          <cell r="D1310" t="str">
            <v>Business: Operating in a local business environment</v>
          </cell>
          <cell r="E1310" t="str">
            <v>Mr A Grant</v>
          </cell>
        </row>
        <row r="1311">
          <cell r="B1311" t="str">
            <v>H431/01 Business: Operating in a local business environment</v>
          </cell>
          <cell r="C1311" t="str">
            <v>H431/01</v>
          </cell>
          <cell r="D1311" t="str">
            <v>Business: Operating in a local business environment</v>
          </cell>
          <cell r="E1311" t="str">
            <v>Ms A O Olagundoye</v>
          </cell>
        </row>
        <row r="1312">
          <cell r="B1312" t="str">
            <v>H431/01 Business: Operating in a local business environment</v>
          </cell>
          <cell r="C1312" t="str">
            <v>H431/01</v>
          </cell>
          <cell r="D1312" t="str">
            <v>Business: Operating in a local business environment</v>
          </cell>
          <cell r="E1312" t="str">
            <v>Ms K Chalk</v>
          </cell>
        </row>
        <row r="1313">
          <cell r="B1313" t="str">
            <v>H431/01 Business: Operating in a local business environment</v>
          </cell>
          <cell r="C1313" t="str">
            <v>H431/01</v>
          </cell>
          <cell r="D1313" t="str">
            <v>Business: Operating in a local business environment</v>
          </cell>
          <cell r="E1313" t="str">
            <v>Miss J Mackett</v>
          </cell>
        </row>
        <row r="1314">
          <cell r="B1314" t="str">
            <v>H431/01 Business: Operating in a local business environment</v>
          </cell>
          <cell r="C1314" t="str">
            <v>H431/01</v>
          </cell>
          <cell r="D1314" t="str">
            <v>Business: Operating in a local business environment</v>
          </cell>
          <cell r="E1314" t="str">
            <v>Mrs K Sheader</v>
          </cell>
        </row>
        <row r="1315">
          <cell r="B1315" t="str">
            <v>H431/01 Business: Operating in a local business environment</v>
          </cell>
          <cell r="C1315" t="str">
            <v>H431/01</v>
          </cell>
          <cell r="D1315" t="str">
            <v>Business: Operating in a local business environment</v>
          </cell>
          <cell r="E1315" t="str">
            <v>Miss J Hartley</v>
          </cell>
        </row>
        <row r="1316">
          <cell r="B1316" t="str">
            <v>H431/01 Business: Operating in a local business environment</v>
          </cell>
          <cell r="C1316" t="str">
            <v>H431/01</v>
          </cell>
          <cell r="D1316" t="str">
            <v>Business: Operating in a local business environment</v>
          </cell>
          <cell r="E1316" t="str">
            <v>Miss B B Kamaly</v>
          </cell>
        </row>
        <row r="1317">
          <cell r="B1317" t="str">
            <v>H431/01 Business: Operating in a local business environment</v>
          </cell>
          <cell r="C1317" t="str">
            <v>H431/01</v>
          </cell>
          <cell r="D1317" t="str">
            <v>Business: Operating in a local business environment</v>
          </cell>
          <cell r="E1317" t="str">
            <v>Miss A Cutting</v>
          </cell>
        </row>
        <row r="1318">
          <cell r="B1318" t="str">
            <v>H431/01 Business: Operating in a local business environment</v>
          </cell>
          <cell r="C1318" t="str">
            <v>H431/01</v>
          </cell>
          <cell r="D1318" t="str">
            <v>Business: Operating in a local business environment</v>
          </cell>
          <cell r="E1318" t="str">
            <v>Mrs J A Hughes</v>
          </cell>
        </row>
        <row r="1319">
          <cell r="B1319" t="str">
            <v>H431/02 Business: The UK business environment</v>
          </cell>
          <cell r="C1319" t="str">
            <v>H431/02</v>
          </cell>
          <cell r="D1319" t="str">
            <v>Business: The UK business environment</v>
          </cell>
          <cell r="E1319" t="str">
            <v>Mr S Wood</v>
          </cell>
        </row>
        <row r="1320">
          <cell r="B1320" t="str">
            <v>H431/02 Business: The UK business environment</v>
          </cell>
          <cell r="C1320" t="str">
            <v>H431/02</v>
          </cell>
          <cell r="D1320" t="str">
            <v>Business: The UK business environment</v>
          </cell>
          <cell r="E1320" t="str">
            <v>Mr J Slattery</v>
          </cell>
        </row>
        <row r="1321">
          <cell r="B1321" t="str">
            <v>H431/02 Business: The UK business environment</v>
          </cell>
          <cell r="C1321" t="str">
            <v>H431/02</v>
          </cell>
          <cell r="D1321" t="str">
            <v>Business: The UK business environment</v>
          </cell>
          <cell r="E1321" t="str">
            <v>Mr D E D Llewelyn</v>
          </cell>
        </row>
        <row r="1322">
          <cell r="B1322" t="str">
            <v>H431/02 Business: The UK business environment</v>
          </cell>
          <cell r="C1322" t="str">
            <v>H431/02</v>
          </cell>
          <cell r="D1322" t="str">
            <v>Business: The UK business environment</v>
          </cell>
          <cell r="E1322" t="str">
            <v>Mrs N Reay</v>
          </cell>
        </row>
        <row r="1323">
          <cell r="B1323" t="str">
            <v>H431/02 Business: The UK business environment</v>
          </cell>
          <cell r="C1323" t="str">
            <v>H431/02</v>
          </cell>
          <cell r="D1323" t="str">
            <v>Business: The UK business environment</v>
          </cell>
          <cell r="E1323" t="str">
            <v>Ms F Adedeji</v>
          </cell>
        </row>
        <row r="1324">
          <cell r="B1324" t="str">
            <v>H431/02 Business: The UK business environment</v>
          </cell>
          <cell r="C1324" t="str">
            <v>H431/02</v>
          </cell>
          <cell r="D1324" t="str">
            <v>Business: The UK business environment</v>
          </cell>
          <cell r="E1324" t="str">
            <v>Mrs N F Mngenelwa</v>
          </cell>
        </row>
        <row r="1325">
          <cell r="B1325" t="str">
            <v>H431/02 Business: The UK business environment</v>
          </cell>
          <cell r="C1325" t="str">
            <v>H431/02</v>
          </cell>
          <cell r="D1325" t="str">
            <v>Business: The UK business environment</v>
          </cell>
          <cell r="E1325" t="str">
            <v>Mrs C Parry</v>
          </cell>
        </row>
        <row r="1326">
          <cell r="B1326" t="str">
            <v>H431/02 Business: The UK business environment</v>
          </cell>
          <cell r="C1326" t="str">
            <v>H431/02</v>
          </cell>
          <cell r="D1326" t="str">
            <v>Business: The UK business environment</v>
          </cell>
          <cell r="E1326" t="str">
            <v>Miss I M MARLEY</v>
          </cell>
        </row>
        <row r="1327">
          <cell r="B1327" t="str">
            <v>H431/02 Business: The UK business environment</v>
          </cell>
          <cell r="C1327" t="str">
            <v>H431/02</v>
          </cell>
          <cell r="D1327" t="str">
            <v>Business: The UK business environment</v>
          </cell>
          <cell r="E1327" t="str">
            <v>Mrs F Barton</v>
          </cell>
        </row>
        <row r="1328">
          <cell r="B1328" t="str">
            <v>H431/02 Business: The UK business environment</v>
          </cell>
          <cell r="C1328" t="str">
            <v>H431/02</v>
          </cell>
          <cell r="D1328" t="str">
            <v>Business: The UK business environment</v>
          </cell>
          <cell r="E1328" t="str">
            <v>Miss G B LAIZER</v>
          </cell>
        </row>
        <row r="1329">
          <cell r="B1329" t="str">
            <v>H431/03 Business: The global business environment</v>
          </cell>
          <cell r="C1329" t="str">
            <v>H431/03</v>
          </cell>
          <cell r="D1329" t="str">
            <v>Business: The global business environment</v>
          </cell>
          <cell r="E1329" t="str">
            <v>Mr S Dyer</v>
          </cell>
        </row>
        <row r="1330">
          <cell r="B1330" t="str">
            <v>H431/03 Business: The global business environment</v>
          </cell>
          <cell r="C1330" t="str">
            <v>H431/03</v>
          </cell>
          <cell r="D1330" t="str">
            <v>Business: The global business environment</v>
          </cell>
          <cell r="E1330" t="str">
            <v>Ms K Ferrando</v>
          </cell>
        </row>
        <row r="1331">
          <cell r="B1331" t="str">
            <v>H431/03 Business: The global business environment</v>
          </cell>
          <cell r="C1331" t="str">
            <v>H431/03</v>
          </cell>
          <cell r="D1331" t="str">
            <v>Business: The global business environment</v>
          </cell>
          <cell r="E1331" t="str">
            <v>Mr F coleman</v>
          </cell>
        </row>
        <row r="1332">
          <cell r="B1332" t="str">
            <v>H431/03 Business: The global business environment</v>
          </cell>
          <cell r="C1332" t="str">
            <v>H431/03</v>
          </cell>
          <cell r="D1332" t="str">
            <v>Business: The global business environment</v>
          </cell>
          <cell r="E1332" t="str">
            <v>Ms N M MINJA</v>
          </cell>
        </row>
        <row r="1333">
          <cell r="B1333" t="str">
            <v>H431/03 Business: The global business environment</v>
          </cell>
          <cell r="C1333" t="str">
            <v>H431/03</v>
          </cell>
          <cell r="D1333" t="str">
            <v>Business: The global business environment</v>
          </cell>
          <cell r="E1333" t="str">
            <v>Mr M M Malima</v>
          </cell>
        </row>
        <row r="1334">
          <cell r="B1334" t="str">
            <v>H431/03 Business: The global business environment</v>
          </cell>
          <cell r="C1334" t="str">
            <v>H431/03</v>
          </cell>
          <cell r="D1334" t="str">
            <v>Business: The global business environment</v>
          </cell>
          <cell r="E1334" t="str">
            <v>Mr A Salman</v>
          </cell>
        </row>
        <row r="1335">
          <cell r="B1335" t="str">
            <v>H431/03 Business: The global business environment</v>
          </cell>
          <cell r="C1335" t="str">
            <v>H431/03</v>
          </cell>
          <cell r="D1335" t="str">
            <v>Business: The global business environment</v>
          </cell>
          <cell r="E1335" t="str">
            <v>Mr J Ryan</v>
          </cell>
        </row>
        <row r="1336">
          <cell r="B1336" t="str">
            <v>H431/03 Business: The global business environment</v>
          </cell>
          <cell r="C1336" t="str">
            <v>H431/03</v>
          </cell>
          <cell r="D1336" t="str">
            <v>Business: The global business environment</v>
          </cell>
          <cell r="E1336" t="str">
            <v>Mrs B edge</v>
          </cell>
        </row>
        <row r="1337">
          <cell r="B1337" t="str">
            <v>H431/03 Business: The global business environment</v>
          </cell>
          <cell r="C1337" t="str">
            <v>H431/03</v>
          </cell>
          <cell r="D1337" t="str">
            <v>Business: The global business environment</v>
          </cell>
          <cell r="E1337" t="str">
            <v>Mrs M Cammish</v>
          </cell>
        </row>
        <row r="1338">
          <cell r="B1338" t="str">
            <v>H432/01 Chemistry:Periodic table  elements and physical chemistry</v>
          </cell>
          <cell r="C1338" t="str">
            <v>H432/01</v>
          </cell>
          <cell r="D1338" t="str">
            <v>Chemistry:Periodic table  elements and physical chemistry</v>
          </cell>
          <cell r="E1338" t="str">
            <v>Dr A P Hinsley</v>
          </cell>
        </row>
        <row r="1339">
          <cell r="B1339" t="str">
            <v>H432/01 Chemistry:Periodic table  elements and physical chemistry</v>
          </cell>
          <cell r="C1339" t="str">
            <v>H432/01</v>
          </cell>
          <cell r="D1339" t="str">
            <v>Chemistry:Periodic table  elements and physical chemistry</v>
          </cell>
          <cell r="E1339" t="str">
            <v>Dr S Hinsley</v>
          </cell>
        </row>
        <row r="1340">
          <cell r="B1340" t="str">
            <v>H432/01 Chemistry:Periodic table  elements and physical chemistry</v>
          </cell>
          <cell r="C1340" t="str">
            <v>H432/01</v>
          </cell>
          <cell r="D1340" t="str">
            <v>Chemistry:Periodic table  elements and physical chemistry</v>
          </cell>
          <cell r="E1340" t="str">
            <v>Dr S D Gardiner</v>
          </cell>
        </row>
        <row r="1341">
          <cell r="B1341" t="str">
            <v>H432/01 Chemistry:Periodic table  elements and physical chemistry</v>
          </cell>
          <cell r="C1341" t="str">
            <v>H432/01</v>
          </cell>
          <cell r="D1341" t="str">
            <v>Chemistry:Periodic table  elements and physical chemistry</v>
          </cell>
          <cell r="E1341" t="str">
            <v>Dr M Birchall</v>
          </cell>
        </row>
        <row r="1342">
          <cell r="B1342" t="str">
            <v>H432/01 Chemistry:Periodic table  elements and physical chemistry</v>
          </cell>
          <cell r="C1342" t="str">
            <v>H432/01</v>
          </cell>
          <cell r="D1342" t="str">
            <v>Chemistry:Periodic table  elements and physical chemistry</v>
          </cell>
          <cell r="E1342" t="str">
            <v>Mr A Brailey</v>
          </cell>
        </row>
        <row r="1343">
          <cell r="B1343" t="str">
            <v>H432/01 Chemistry:Periodic table  elements and physical chemistry</v>
          </cell>
          <cell r="C1343" t="str">
            <v>H432/01</v>
          </cell>
          <cell r="D1343" t="str">
            <v>Chemistry:Periodic table  elements and physical chemistry</v>
          </cell>
          <cell r="E1343" t="str">
            <v>Mr C Morris</v>
          </cell>
        </row>
        <row r="1344">
          <cell r="B1344" t="str">
            <v>H432/01 Chemistry:Periodic table  elements and physical chemistry</v>
          </cell>
          <cell r="C1344" t="str">
            <v>H432/01</v>
          </cell>
          <cell r="D1344" t="str">
            <v>Chemistry:Periodic table  elements and physical chemistry</v>
          </cell>
          <cell r="E1344" t="str">
            <v>Mr T Husband</v>
          </cell>
        </row>
        <row r="1345">
          <cell r="B1345" t="str">
            <v>H432/01 Chemistry:Periodic table  elements and physical chemistry</v>
          </cell>
          <cell r="C1345" t="str">
            <v>H432/01</v>
          </cell>
          <cell r="D1345" t="str">
            <v>Chemistry:Periodic table  elements and physical chemistry</v>
          </cell>
          <cell r="E1345" t="str">
            <v>Dr E Oguntoye</v>
          </cell>
        </row>
        <row r="1346">
          <cell r="B1346" t="str">
            <v>H432/01 Chemistry:Periodic table  elements and physical chemistry</v>
          </cell>
          <cell r="C1346" t="str">
            <v>H432/01</v>
          </cell>
          <cell r="D1346" t="str">
            <v>Chemistry:Periodic table  elements and physical chemistry</v>
          </cell>
          <cell r="E1346" t="str">
            <v>Mr C S Childs</v>
          </cell>
        </row>
        <row r="1347">
          <cell r="B1347" t="str">
            <v>H432/01 Chemistry:Periodic table  elements and physical chemistry</v>
          </cell>
          <cell r="C1347" t="str">
            <v>H432/01</v>
          </cell>
          <cell r="D1347" t="str">
            <v>Chemistry:Periodic table  elements and physical chemistry</v>
          </cell>
          <cell r="E1347" t="str">
            <v>Dr J Perils</v>
          </cell>
        </row>
        <row r="1348">
          <cell r="B1348" t="str">
            <v>H432/01 Chemistry:Periodic table  elements and physical chemistry</v>
          </cell>
          <cell r="C1348" t="str">
            <v>H432/01</v>
          </cell>
          <cell r="D1348" t="str">
            <v>Chemistry:Periodic table  elements and physical chemistry</v>
          </cell>
          <cell r="E1348" t="str">
            <v>Mrs R Atchison</v>
          </cell>
        </row>
        <row r="1349">
          <cell r="B1349" t="str">
            <v>H432/01 Chemistry:Periodic table  elements and physical chemistry</v>
          </cell>
          <cell r="C1349" t="str">
            <v>H432/01</v>
          </cell>
          <cell r="D1349" t="str">
            <v>Chemistry:Periodic table  elements and physical chemistry</v>
          </cell>
          <cell r="E1349" t="str">
            <v>Mrs L M Foulston</v>
          </cell>
        </row>
        <row r="1350">
          <cell r="B1350" t="str">
            <v>H432/01 Chemistry:Periodic table  elements and physical chemistry</v>
          </cell>
          <cell r="C1350" t="str">
            <v>H432/01</v>
          </cell>
          <cell r="D1350" t="str">
            <v>Chemistry:Periodic table  elements and physical chemistry</v>
          </cell>
          <cell r="E1350" t="str">
            <v>Mr P Meadows</v>
          </cell>
        </row>
        <row r="1351">
          <cell r="B1351" t="str">
            <v>H432/01 Chemistry:Periodic table  elements and physical chemistry</v>
          </cell>
          <cell r="C1351" t="str">
            <v>H432/01</v>
          </cell>
          <cell r="D1351" t="str">
            <v>Chemistry:Periodic table  elements and physical chemistry</v>
          </cell>
          <cell r="E1351" t="str">
            <v>Dr K Minns</v>
          </cell>
        </row>
        <row r="1352">
          <cell r="B1352" t="str">
            <v>H432/01 Chemistry:Periodic table  elements and physical chemistry</v>
          </cell>
          <cell r="C1352" t="str">
            <v>H432/01</v>
          </cell>
          <cell r="D1352" t="str">
            <v>Chemistry:Periodic table  elements and physical chemistry</v>
          </cell>
          <cell r="E1352" t="str">
            <v>Mr R McGrory</v>
          </cell>
        </row>
        <row r="1353">
          <cell r="B1353" t="str">
            <v>H432/01 Chemistry:Periodic table  elements and physical chemistry</v>
          </cell>
          <cell r="C1353" t="str">
            <v>H432/01</v>
          </cell>
          <cell r="D1353" t="str">
            <v>Chemistry:Periodic table  elements and physical chemistry</v>
          </cell>
          <cell r="E1353" t="str">
            <v>Ms K Moseley</v>
          </cell>
        </row>
        <row r="1354">
          <cell r="B1354" t="str">
            <v>H432/01 Chemistry:Periodic table  elements and physical chemistry</v>
          </cell>
          <cell r="C1354" t="str">
            <v>H432/01</v>
          </cell>
          <cell r="D1354" t="str">
            <v>Chemistry:Periodic table  elements and physical chemistry</v>
          </cell>
          <cell r="E1354" t="str">
            <v>Dr J Kelly</v>
          </cell>
        </row>
        <row r="1355">
          <cell r="B1355" t="str">
            <v>H432/01 Chemistry:Periodic table  elements and physical chemistry</v>
          </cell>
          <cell r="C1355" t="str">
            <v>H432/01</v>
          </cell>
          <cell r="D1355" t="str">
            <v>Chemistry:Periodic table  elements and physical chemistry</v>
          </cell>
          <cell r="E1355" t="str">
            <v>Miss K S Andrew</v>
          </cell>
        </row>
        <row r="1356">
          <cell r="B1356" t="str">
            <v>H432/01 Chemistry:Periodic table  elements and physical chemistry</v>
          </cell>
          <cell r="C1356" t="str">
            <v>H432/01</v>
          </cell>
          <cell r="D1356" t="str">
            <v>Chemistry:Periodic table  elements and physical chemistry</v>
          </cell>
          <cell r="E1356" t="str">
            <v>Ms S Macey</v>
          </cell>
        </row>
        <row r="1357">
          <cell r="B1357" t="str">
            <v>H432/01 Chemistry:Periodic table  elements and physical chemistry</v>
          </cell>
          <cell r="C1357" t="str">
            <v>H432/01</v>
          </cell>
          <cell r="D1357" t="str">
            <v>Chemistry:Periodic table  elements and physical chemistry</v>
          </cell>
          <cell r="E1357" t="str">
            <v>Mrs S Orwin-Henderson</v>
          </cell>
        </row>
        <row r="1358">
          <cell r="B1358" t="str">
            <v>H432/01 Chemistry:Periodic table  elements and physical chemistry</v>
          </cell>
          <cell r="C1358" t="str">
            <v>H432/01</v>
          </cell>
          <cell r="D1358" t="str">
            <v>Chemistry:Periodic table  elements and physical chemistry</v>
          </cell>
          <cell r="E1358" t="str">
            <v>Mr J B Butler</v>
          </cell>
        </row>
        <row r="1359">
          <cell r="B1359" t="str">
            <v>H432/01 Chemistry:Periodic table  elements and physical chemistry</v>
          </cell>
          <cell r="C1359" t="str">
            <v>H432/01</v>
          </cell>
          <cell r="D1359" t="str">
            <v>Chemistry:Periodic table  elements and physical chemistry</v>
          </cell>
          <cell r="E1359" t="str">
            <v>Mrs H Hale</v>
          </cell>
        </row>
        <row r="1360">
          <cell r="B1360" t="str">
            <v>H432/01 Chemistry:Periodic table  elements and physical chemistry</v>
          </cell>
          <cell r="C1360" t="str">
            <v>H432/01</v>
          </cell>
          <cell r="D1360" t="str">
            <v>Chemistry:Periodic table  elements and physical chemistry</v>
          </cell>
          <cell r="E1360" t="str">
            <v>Mrs J A Chelton</v>
          </cell>
        </row>
        <row r="1361">
          <cell r="B1361" t="str">
            <v>H432/01 Chemistry:Periodic table  elements and physical chemistry</v>
          </cell>
          <cell r="C1361" t="str">
            <v>H432/01</v>
          </cell>
          <cell r="D1361" t="str">
            <v>Chemistry:Periodic table  elements and physical chemistry</v>
          </cell>
          <cell r="E1361" t="str">
            <v>Mr R F G Nash</v>
          </cell>
        </row>
        <row r="1362">
          <cell r="B1362" t="str">
            <v>H432/01 Chemistry:Periodic table  elements and physical chemistry</v>
          </cell>
          <cell r="C1362" t="str">
            <v>H432/01</v>
          </cell>
          <cell r="D1362" t="str">
            <v>Chemistry:Periodic table  elements and physical chemistry</v>
          </cell>
          <cell r="E1362" t="str">
            <v>Mrs J M Cave</v>
          </cell>
        </row>
        <row r="1363">
          <cell r="B1363" t="str">
            <v>H432/01 Chemistry:Periodic table  elements and physical chemistry</v>
          </cell>
          <cell r="C1363" t="str">
            <v>H432/01</v>
          </cell>
          <cell r="D1363" t="str">
            <v>Chemistry:Periodic table  elements and physical chemistry</v>
          </cell>
          <cell r="E1363" t="str">
            <v>Mrs V L Kirk</v>
          </cell>
        </row>
        <row r="1364">
          <cell r="B1364" t="str">
            <v>H432/01 Chemistry:Periodic table  elements and physical chemistry</v>
          </cell>
          <cell r="C1364" t="str">
            <v>H432/01</v>
          </cell>
          <cell r="D1364" t="str">
            <v>Chemistry:Periodic table  elements and physical chemistry</v>
          </cell>
          <cell r="E1364" t="str">
            <v>Dr J Hutchinson</v>
          </cell>
        </row>
        <row r="1365">
          <cell r="B1365" t="str">
            <v>H432/01 Chemistry:Periodic table  elements and physical chemistry</v>
          </cell>
          <cell r="C1365" t="str">
            <v>H432/01</v>
          </cell>
          <cell r="D1365" t="str">
            <v>Chemistry:Periodic table  elements and physical chemistry</v>
          </cell>
          <cell r="E1365" t="str">
            <v>Mrs H F Houghton</v>
          </cell>
        </row>
        <row r="1366">
          <cell r="B1366" t="str">
            <v>H432/01 Chemistry:Periodic table  elements and physical chemistry</v>
          </cell>
          <cell r="C1366" t="str">
            <v>H432/01</v>
          </cell>
          <cell r="D1366" t="str">
            <v>Chemistry:Periodic table  elements and physical chemistry</v>
          </cell>
          <cell r="E1366" t="str">
            <v>Mrs J E Johnston</v>
          </cell>
        </row>
        <row r="1367">
          <cell r="B1367" t="str">
            <v>H432/01 Chemistry:Periodic table  elements and physical chemistry</v>
          </cell>
          <cell r="C1367" t="str">
            <v>H432/01</v>
          </cell>
          <cell r="D1367" t="str">
            <v>Chemistry:Periodic table  elements and physical chemistry</v>
          </cell>
          <cell r="E1367" t="str">
            <v>Ms A Ozkan</v>
          </cell>
        </row>
        <row r="1368">
          <cell r="B1368" t="str">
            <v>H432/01 Chemistry:Periodic table  elements and physical chemistry</v>
          </cell>
          <cell r="C1368" t="str">
            <v>H432/01</v>
          </cell>
          <cell r="D1368" t="str">
            <v>Chemistry:Periodic table  elements and physical chemistry</v>
          </cell>
          <cell r="E1368" t="str">
            <v>Mr J W Brackett</v>
          </cell>
        </row>
        <row r="1369">
          <cell r="B1369" t="str">
            <v>H432/01 Chemistry:Periodic table  elements and physical chemistry</v>
          </cell>
          <cell r="C1369" t="str">
            <v>H432/01</v>
          </cell>
          <cell r="D1369" t="str">
            <v>Chemistry:Periodic table  elements and physical chemistry</v>
          </cell>
          <cell r="E1369" t="str">
            <v>Mr T J Rodgers</v>
          </cell>
        </row>
        <row r="1370">
          <cell r="B1370" t="str">
            <v>H432/01 Chemistry:Periodic table  elements and physical chemistry</v>
          </cell>
          <cell r="C1370" t="str">
            <v>H432/01</v>
          </cell>
          <cell r="D1370" t="str">
            <v>Chemistry:Periodic table  elements and physical chemistry</v>
          </cell>
          <cell r="E1370" t="str">
            <v>Miss C Hinchliffe</v>
          </cell>
        </row>
        <row r="1371">
          <cell r="B1371" t="str">
            <v>H432/01 Chemistry:Periodic table  elements and physical chemistry</v>
          </cell>
          <cell r="C1371" t="str">
            <v>H432/01</v>
          </cell>
          <cell r="D1371" t="str">
            <v>Chemistry:Periodic table  elements and physical chemistry</v>
          </cell>
          <cell r="E1371" t="str">
            <v>Mrs K Whiting</v>
          </cell>
        </row>
        <row r="1372">
          <cell r="B1372" t="str">
            <v>H432/01 Chemistry:Periodic table  elements and physical chemistry</v>
          </cell>
          <cell r="C1372" t="str">
            <v>H432/01</v>
          </cell>
          <cell r="D1372" t="str">
            <v>Chemistry:Periodic table  elements and physical chemistry</v>
          </cell>
          <cell r="E1372" t="str">
            <v>Dr E Kruiswijk</v>
          </cell>
        </row>
        <row r="1373">
          <cell r="B1373" t="str">
            <v>H432/01 Chemistry:Periodic table  elements and physical chemistry</v>
          </cell>
          <cell r="C1373" t="str">
            <v>H432/01</v>
          </cell>
          <cell r="D1373" t="str">
            <v>Chemistry:Periodic table  elements and physical chemistry</v>
          </cell>
          <cell r="E1373" t="str">
            <v>Mr Y Berker</v>
          </cell>
        </row>
        <row r="1374">
          <cell r="B1374" t="str">
            <v>H432/01 Chemistry:Periodic table  elements and physical chemistry</v>
          </cell>
          <cell r="C1374" t="str">
            <v>H432/01</v>
          </cell>
          <cell r="D1374" t="str">
            <v>Chemistry:Periodic table  elements and physical chemistry</v>
          </cell>
          <cell r="E1374" t="str">
            <v>Mr L kaloki</v>
          </cell>
        </row>
        <row r="1375">
          <cell r="B1375" t="str">
            <v>H432/01 Chemistry:Periodic table  elements and physical chemistry</v>
          </cell>
          <cell r="C1375" t="str">
            <v>H432/01</v>
          </cell>
          <cell r="D1375" t="str">
            <v>Chemistry:Periodic table  elements and physical chemistry</v>
          </cell>
          <cell r="E1375" t="str">
            <v>Dr V Lees</v>
          </cell>
        </row>
        <row r="1376">
          <cell r="B1376" t="str">
            <v>H432/01 Chemistry:Periodic table  elements and physical chemistry</v>
          </cell>
          <cell r="C1376" t="str">
            <v>H432/01</v>
          </cell>
          <cell r="D1376" t="str">
            <v>Chemistry:Periodic table  elements and physical chemistry</v>
          </cell>
          <cell r="E1376" t="str">
            <v>Mr R Giubertoni</v>
          </cell>
        </row>
        <row r="1377">
          <cell r="B1377" t="str">
            <v>H432/01 Chemistry:Periodic table  elements and physical chemistry</v>
          </cell>
          <cell r="C1377" t="str">
            <v>H432/01</v>
          </cell>
          <cell r="D1377" t="str">
            <v>Chemistry:Periodic table  elements and physical chemistry</v>
          </cell>
          <cell r="E1377" t="str">
            <v>Mr W Taylor</v>
          </cell>
        </row>
        <row r="1378">
          <cell r="B1378" t="str">
            <v>H432/01 Chemistry:Periodic table  elements and physical chemistry</v>
          </cell>
          <cell r="C1378" t="str">
            <v>H432/01</v>
          </cell>
          <cell r="D1378" t="str">
            <v>Chemistry:Periodic table  elements and physical chemistry</v>
          </cell>
          <cell r="E1378" t="str">
            <v>Mr D Preddle</v>
          </cell>
        </row>
        <row r="1379">
          <cell r="B1379" t="str">
            <v>H432/01 Chemistry:Periodic table  elements and physical chemistry</v>
          </cell>
          <cell r="C1379" t="str">
            <v>H432/01</v>
          </cell>
          <cell r="D1379" t="str">
            <v>Chemistry:Periodic table  elements and physical chemistry</v>
          </cell>
          <cell r="E1379" t="str">
            <v>Miss D Kearney</v>
          </cell>
        </row>
        <row r="1380">
          <cell r="B1380" t="str">
            <v>H432/01 Chemistry:Periodic table  elements and physical chemistry</v>
          </cell>
          <cell r="C1380" t="str">
            <v>H432/01</v>
          </cell>
          <cell r="D1380" t="str">
            <v>Chemistry:Periodic table  elements and physical chemistry</v>
          </cell>
          <cell r="E1380" t="str">
            <v>Mrs E Tomita</v>
          </cell>
        </row>
        <row r="1381">
          <cell r="B1381" t="str">
            <v>H432/01 Chemistry:Periodic table  elements and physical chemistry</v>
          </cell>
          <cell r="C1381" t="str">
            <v>H432/01</v>
          </cell>
          <cell r="D1381" t="str">
            <v>Chemistry:Periodic table  elements and physical chemistry</v>
          </cell>
          <cell r="E1381" t="str">
            <v>Mr D M Townley</v>
          </cell>
        </row>
        <row r="1382">
          <cell r="B1382" t="str">
            <v>H432/01 Chemistry:Periodic table  elements and physical chemistry</v>
          </cell>
          <cell r="C1382" t="str">
            <v>H432/01</v>
          </cell>
          <cell r="D1382" t="str">
            <v>Chemistry:Periodic table  elements and physical chemistry</v>
          </cell>
          <cell r="E1382" t="str">
            <v>Dr T Tack</v>
          </cell>
        </row>
        <row r="1383">
          <cell r="B1383" t="str">
            <v>H432/01 Chemistry:Periodic table  elements and physical chemistry</v>
          </cell>
          <cell r="C1383" t="str">
            <v>H432/01</v>
          </cell>
          <cell r="D1383" t="str">
            <v>Chemistry:Periodic table  elements and physical chemistry</v>
          </cell>
          <cell r="E1383" t="str">
            <v>Mr P R Knight</v>
          </cell>
        </row>
        <row r="1384">
          <cell r="B1384" t="str">
            <v>H432/01 Chemistry:Periodic table  elements and physical chemistry</v>
          </cell>
          <cell r="C1384" t="str">
            <v>H432/01</v>
          </cell>
          <cell r="D1384" t="str">
            <v>Chemistry:Periodic table  elements and physical chemistry</v>
          </cell>
          <cell r="E1384" t="str">
            <v>Miss G Moorhouse</v>
          </cell>
        </row>
        <row r="1385">
          <cell r="B1385" t="str">
            <v>H432/01 Chemistry:Periodic table  elements and physical chemistry</v>
          </cell>
          <cell r="C1385" t="str">
            <v>H432/01</v>
          </cell>
          <cell r="D1385" t="str">
            <v>Chemistry:Periodic table  elements and physical chemistry</v>
          </cell>
          <cell r="E1385" t="str">
            <v>Mr N Wallace</v>
          </cell>
        </row>
        <row r="1386">
          <cell r="B1386" t="str">
            <v>H432/01 Chemistry:Periodic table  elements and physical chemistry</v>
          </cell>
          <cell r="C1386" t="str">
            <v>H432/01</v>
          </cell>
          <cell r="D1386" t="str">
            <v>Chemistry:Periodic table  elements and physical chemistry</v>
          </cell>
          <cell r="E1386" t="str">
            <v>Mr O Thomas</v>
          </cell>
        </row>
        <row r="1387">
          <cell r="B1387" t="str">
            <v>H432/01 Chemistry:Periodic table  elements and physical chemistry</v>
          </cell>
          <cell r="C1387" t="str">
            <v>H432/01</v>
          </cell>
          <cell r="D1387" t="str">
            <v>Chemistry:Periodic table  elements and physical chemistry</v>
          </cell>
          <cell r="E1387" t="str">
            <v>Ms N Townshend</v>
          </cell>
        </row>
        <row r="1388">
          <cell r="B1388" t="str">
            <v>H432/01 Chemistry:Periodic table  elements and physical chemistry</v>
          </cell>
          <cell r="C1388" t="str">
            <v>H432/01</v>
          </cell>
          <cell r="D1388" t="str">
            <v>Chemistry:Periodic table  elements and physical chemistry</v>
          </cell>
          <cell r="E1388" t="str">
            <v>Mr T Lyons</v>
          </cell>
        </row>
        <row r="1389">
          <cell r="B1389" t="str">
            <v>H432/01 Chemistry:Periodic table  elements and physical chemistry</v>
          </cell>
          <cell r="C1389" t="str">
            <v>H432/01</v>
          </cell>
          <cell r="D1389" t="str">
            <v>Chemistry:Periodic table  elements and physical chemistry</v>
          </cell>
          <cell r="E1389" t="str">
            <v>Mr A Naeem</v>
          </cell>
        </row>
        <row r="1390">
          <cell r="B1390" t="str">
            <v>H432/01 Chemistry:Periodic table  elements and physical chemistry</v>
          </cell>
          <cell r="C1390" t="str">
            <v>H432/01</v>
          </cell>
          <cell r="D1390" t="str">
            <v>Chemistry:Periodic table  elements and physical chemistry</v>
          </cell>
          <cell r="E1390" t="str">
            <v>Mrs R Owen</v>
          </cell>
        </row>
        <row r="1391">
          <cell r="B1391" t="str">
            <v>H432/01 Chemistry:Periodic table  elements and physical chemistry</v>
          </cell>
          <cell r="C1391" t="str">
            <v>H432/01</v>
          </cell>
          <cell r="D1391" t="str">
            <v>Chemistry:Periodic table  elements and physical chemistry</v>
          </cell>
          <cell r="E1391" t="str">
            <v>Dr B J Mitchell</v>
          </cell>
        </row>
        <row r="1392">
          <cell r="B1392" t="str">
            <v>H432/01 Chemistry:Periodic table  elements and physical chemistry</v>
          </cell>
          <cell r="C1392" t="str">
            <v>H432/01</v>
          </cell>
          <cell r="D1392" t="str">
            <v>Chemistry:Periodic table  elements and physical chemistry</v>
          </cell>
          <cell r="E1392" t="str">
            <v>Mr M R Hoyle</v>
          </cell>
        </row>
        <row r="1393">
          <cell r="B1393" t="str">
            <v>H432/01 Chemistry:Periodic table  elements and physical chemistry</v>
          </cell>
          <cell r="C1393" t="str">
            <v>H432/01</v>
          </cell>
          <cell r="D1393" t="str">
            <v>Chemistry:Periodic table  elements and physical chemistry</v>
          </cell>
          <cell r="E1393" t="str">
            <v>Mrs N Narayanan</v>
          </cell>
        </row>
        <row r="1394">
          <cell r="B1394" t="str">
            <v>H432/01 Chemistry:Periodic table  elements and physical chemistry</v>
          </cell>
          <cell r="C1394" t="str">
            <v>H432/01</v>
          </cell>
          <cell r="D1394" t="str">
            <v>Chemistry:Periodic table  elements and physical chemistry</v>
          </cell>
          <cell r="E1394" t="str">
            <v>Mr J Chen</v>
          </cell>
        </row>
        <row r="1395">
          <cell r="B1395" t="str">
            <v>H432/01 Chemistry:Periodic table  elements and physical chemistry</v>
          </cell>
          <cell r="C1395" t="str">
            <v>H432/01</v>
          </cell>
          <cell r="D1395" t="str">
            <v>Chemistry:Periodic table  elements and physical chemistry</v>
          </cell>
          <cell r="E1395" t="str">
            <v>Mr J Brown</v>
          </cell>
        </row>
        <row r="1396">
          <cell r="B1396" t="str">
            <v>H432/01 Chemistry:Periodic table  elements and physical chemistry</v>
          </cell>
          <cell r="C1396" t="str">
            <v>H432/01</v>
          </cell>
          <cell r="D1396" t="str">
            <v>Chemistry:Periodic table  elements and physical chemistry</v>
          </cell>
          <cell r="E1396" t="str">
            <v>Mr C Oates</v>
          </cell>
        </row>
        <row r="1397">
          <cell r="B1397" t="str">
            <v>H432/01 Chemistry:Periodic table  elements and physical chemistry</v>
          </cell>
          <cell r="C1397" t="str">
            <v>H432/01</v>
          </cell>
          <cell r="D1397" t="str">
            <v>Chemistry:Periodic table  elements and physical chemistry</v>
          </cell>
          <cell r="E1397" t="str">
            <v>Mr J Highton</v>
          </cell>
        </row>
        <row r="1398">
          <cell r="B1398" t="str">
            <v>H432/01 Chemistry:Periodic table  elements and physical chemistry</v>
          </cell>
          <cell r="C1398" t="str">
            <v>H432/01</v>
          </cell>
          <cell r="D1398" t="str">
            <v>Chemistry:Periodic table  elements and physical chemistry</v>
          </cell>
          <cell r="E1398" t="str">
            <v>Miss E Farrow</v>
          </cell>
        </row>
        <row r="1399">
          <cell r="B1399" t="str">
            <v>H432/01 Chemistry:Periodic table  elements and physical chemistry</v>
          </cell>
          <cell r="C1399" t="str">
            <v>H432/01</v>
          </cell>
          <cell r="D1399" t="str">
            <v>Chemistry:Periodic table  elements and physical chemistry</v>
          </cell>
          <cell r="E1399" t="str">
            <v>Miss S Marsh</v>
          </cell>
        </row>
        <row r="1400">
          <cell r="B1400" t="str">
            <v>H432/01 Chemistry:Periodic table  elements and physical chemistry</v>
          </cell>
          <cell r="C1400" t="str">
            <v>H432/01</v>
          </cell>
          <cell r="D1400" t="str">
            <v>Chemistry:Periodic table  elements and physical chemistry</v>
          </cell>
          <cell r="E1400" t="str">
            <v>Dr F M Aicken</v>
          </cell>
        </row>
        <row r="1401">
          <cell r="B1401" t="str">
            <v>H432/01 Chemistry:Periodic table  elements and physical chemistry</v>
          </cell>
          <cell r="C1401" t="str">
            <v>H432/01</v>
          </cell>
          <cell r="D1401" t="str">
            <v>Chemistry:Periodic table  elements and physical chemistry</v>
          </cell>
          <cell r="E1401" t="str">
            <v>Miss R Beagley</v>
          </cell>
        </row>
        <row r="1402">
          <cell r="B1402" t="str">
            <v>H432/01 Chemistry:Periodic table  elements and physical chemistry</v>
          </cell>
          <cell r="C1402" t="str">
            <v>H432/01</v>
          </cell>
          <cell r="D1402" t="str">
            <v>Chemistry:Periodic table  elements and physical chemistry</v>
          </cell>
          <cell r="E1402" t="str">
            <v>Miss L Snell</v>
          </cell>
        </row>
        <row r="1403">
          <cell r="B1403" t="str">
            <v>H432/01 Chemistry:Periodic table  elements and physical chemistry</v>
          </cell>
          <cell r="C1403" t="str">
            <v>H432/01</v>
          </cell>
          <cell r="D1403" t="str">
            <v>Chemistry:Periodic table  elements and physical chemistry</v>
          </cell>
          <cell r="E1403" t="str">
            <v>Miss D S Walet</v>
          </cell>
        </row>
        <row r="1404">
          <cell r="B1404" t="str">
            <v>H432/01 Chemistry:Periodic table  elements and physical chemistry</v>
          </cell>
          <cell r="C1404" t="str">
            <v>H432/01</v>
          </cell>
          <cell r="D1404" t="str">
            <v>Chemistry:Periodic table  elements and physical chemistry</v>
          </cell>
          <cell r="E1404" t="str">
            <v>Mr A Nagar</v>
          </cell>
        </row>
        <row r="1405">
          <cell r="B1405" t="str">
            <v>H432/01 Chemistry:Periodic table  elements and physical chemistry</v>
          </cell>
          <cell r="C1405" t="str">
            <v>H432/01</v>
          </cell>
          <cell r="D1405" t="str">
            <v>Chemistry:Periodic table  elements and physical chemistry</v>
          </cell>
          <cell r="E1405" t="str">
            <v>Mr R McBain</v>
          </cell>
        </row>
        <row r="1406">
          <cell r="B1406" t="str">
            <v>H432/01 Chemistry:Periodic table  elements and physical chemistry</v>
          </cell>
          <cell r="C1406" t="str">
            <v>H432/01</v>
          </cell>
          <cell r="D1406" t="str">
            <v>Chemistry:Periodic table  elements and physical chemistry</v>
          </cell>
          <cell r="E1406" t="str">
            <v>Dr R J Hoole</v>
          </cell>
        </row>
        <row r="1407">
          <cell r="B1407" t="str">
            <v>H432/01 Chemistry:Periodic table  elements and physical chemistry</v>
          </cell>
          <cell r="C1407" t="str">
            <v>H432/01</v>
          </cell>
          <cell r="D1407" t="str">
            <v>Chemistry:Periodic table  elements and physical chemistry</v>
          </cell>
          <cell r="E1407" t="str">
            <v>Miss L Quinn</v>
          </cell>
        </row>
        <row r="1408">
          <cell r="B1408" t="str">
            <v>H432/01 Chemistry:Periodic table  elements and physical chemistry</v>
          </cell>
          <cell r="C1408" t="str">
            <v>H432/01</v>
          </cell>
          <cell r="D1408" t="str">
            <v>Chemistry:Periodic table  elements and physical chemistry</v>
          </cell>
          <cell r="E1408" t="str">
            <v>Mr G Marshall</v>
          </cell>
        </row>
        <row r="1409">
          <cell r="B1409" t="str">
            <v>H432/01 Chemistry:Periodic table  elements and physical chemistry</v>
          </cell>
          <cell r="C1409" t="str">
            <v>H432/01</v>
          </cell>
          <cell r="D1409" t="str">
            <v>Chemistry:Periodic table  elements and physical chemistry</v>
          </cell>
          <cell r="E1409" t="str">
            <v>Dr J Buron</v>
          </cell>
        </row>
        <row r="1410">
          <cell r="B1410" t="str">
            <v>H432/01 Chemistry:Periodic table  elements and physical chemistry</v>
          </cell>
          <cell r="C1410" t="str">
            <v>H432/01</v>
          </cell>
          <cell r="D1410" t="str">
            <v>Chemistry:Periodic table  elements and physical chemistry</v>
          </cell>
          <cell r="E1410" t="str">
            <v>Mrs B Stewart</v>
          </cell>
        </row>
        <row r="1411">
          <cell r="B1411" t="str">
            <v>H432/01 Chemistry:Periodic table  elements and physical chemistry</v>
          </cell>
          <cell r="C1411" t="str">
            <v>H432/01</v>
          </cell>
          <cell r="D1411" t="str">
            <v>Chemistry:Periodic table  elements and physical chemistry</v>
          </cell>
          <cell r="E1411" t="str">
            <v>Dr C S Enos</v>
          </cell>
        </row>
        <row r="1412">
          <cell r="B1412" t="str">
            <v>H432/01 Chemistry:Periodic table  elements and physical chemistry</v>
          </cell>
          <cell r="C1412" t="str">
            <v>H432/01</v>
          </cell>
          <cell r="D1412" t="str">
            <v>Chemistry:Periodic table  elements and physical chemistry</v>
          </cell>
          <cell r="E1412" t="str">
            <v>Mrs K A Woolf</v>
          </cell>
        </row>
        <row r="1413">
          <cell r="B1413" t="str">
            <v>H432/01 Chemistry:Periodic table  elements and physical chemistry</v>
          </cell>
          <cell r="C1413" t="str">
            <v>H432/01</v>
          </cell>
          <cell r="D1413" t="str">
            <v>Chemistry:Periodic table  elements and physical chemistry</v>
          </cell>
          <cell r="E1413" t="str">
            <v>Miss E S Morcom</v>
          </cell>
        </row>
        <row r="1414">
          <cell r="B1414" t="str">
            <v>H432/01 Chemistry:Periodic table  elements and physical chemistry</v>
          </cell>
          <cell r="C1414" t="str">
            <v>H432/01</v>
          </cell>
          <cell r="D1414" t="str">
            <v>Chemistry:Periodic table  elements and physical chemistry</v>
          </cell>
          <cell r="E1414" t="str">
            <v>Mrs A J Brown</v>
          </cell>
        </row>
        <row r="1415">
          <cell r="B1415" t="str">
            <v>H432/01 Chemistry:Periodic table  elements and physical chemistry</v>
          </cell>
          <cell r="C1415" t="str">
            <v>H432/01</v>
          </cell>
          <cell r="D1415" t="str">
            <v>Chemistry:Periodic table  elements and physical chemistry</v>
          </cell>
          <cell r="E1415" t="str">
            <v>Dr Z Bashir</v>
          </cell>
        </row>
        <row r="1416">
          <cell r="B1416" t="str">
            <v>H432/01 Chemistry:Periodic table  elements and physical chemistry</v>
          </cell>
          <cell r="C1416" t="str">
            <v>H432/01</v>
          </cell>
          <cell r="D1416" t="str">
            <v>Chemistry:Periodic table  elements and physical chemistry</v>
          </cell>
          <cell r="E1416" t="str">
            <v>Mr B McVicar</v>
          </cell>
        </row>
        <row r="1417">
          <cell r="B1417" t="str">
            <v>H432/01 Chemistry:Periodic table  elements and physical chemistry</v>
          </cell>
          <cell r="C1417" t="str">
            <v>H432/01</v>
          </cell>
          <cell r="D1417" t="str">
            <v>Chemistry:Periodic table  elements and physical chemistry</v>
          </cell>
          <cell r="E1417" t="str">
            <v>Mrs P Williams</v>
          </cell>
        </row>
        <row r="1418">
          <cell r="B1418" t="str">
            <v>H432/01 Chemistry:Periodic table  elements and physical chemistry</v>
          </cell>
          <cell r="C1418" t="str">
            <v>H432/01</v>
          </cell>
          <cell r="D1418" t="str">
            <v>Chemistry:Periodic table  elements and physical chemistry</v>
          </cell>
          <cell r="E1418" t="str">
            <v>Miss K J Rosser-Evans</v>
          </cell>
        </row>
        <row r="1419">
          <cell r="B1419" t="str">
            <v>H432/01 Chemistry:Periodic table  elements and physical chemistry</v>
          </cell>
          <cell r="C1419" t="str">
            <v>H432/01</v>
          </cell>
          <cell r="D1419" t="str">
            <v>Chemistry:Periodic table  elements and physical chemistry</v>
          </cell>
          <cell r="E1419" t="str">
            <v>Mrs P Winn</v>
          </cell>
        </row>
        <row r="1420">
          <cell r="B1420" t="str">
            <v>H432/01 Chemistry:Periodic table  elements and physical chemistry</v>
          </cell>
          <cell r="C1420" t="str">
            <v>H432/01</v>
          </cell>
          <cell r="D1420" t="str">
            <v>Chemistry:Periodic table  elements and physical chemistry</v>
          </cell>
          <cell r="E1420" t="str">
            <v>Dr S Hilton</v>
          </cell>
        </row>
        <row r="1421">
          <cell r="B1421" t="str">
            <v>H432/01 Chemistry:Periodic table  elements and physical chemistry</v>
          </cell>
          <cell r="C1421" t="str">
            <v>H432/01</v>
          </cell>
          <cell r="D1421" t="str">
            <v>Chemistry:Periodic table  elements and physical chemistry</v>
          </cell>
          <cell r="E1421" t="str">
            <v>Dr A Bradshaw</v>
          </cell>
        </row>
        <row r="1422">
          <cell r="B1422" t="str">
            <v>H432/01 Chemistry:Periodic table  elements and physical chemistry</v>
          </cell>
          <cell r="C1422" t="str">
            <v>H432/01</v>
          </cell>
          <cell r="D1422" t="str">
            <v>Chemistry:Periodic table  elements and physical chemistry</v>
          </cell>
          <cell r="E1422" t="str">
            <v>Dr M Morris</v>
          </cell>
        </row>
        <row r="1423">
          <cell r="B1423" t="str">
            <v>H432/01 Chemistry:Periodic table  elements and physical chemistry</v>
          </cell>
          <cell r="C1423" t="str">
            <v>H432/01</v>
          </cell>
          <cell r="D1423" t="str">
            <v>Chemistry:Periodic table  elements and physical chemistry</v>
          </cell>
          <cell r="E1423" t="str">
            <v>Mrs B Hood</v>
          </cell>
        </row>
        <row r="1424">
          <cell r="B1424" t="str">
            <v>H432/01 Chemistry:Periodic table  elements and physical chemistry</v>
          </cell>
          <cell r="C1424" t="str">
            <v>H432/01</v>
          </cell>
          <cell r="D1424" t="str">
            <v>Chemistry:Periodic table  elements and physical chemistry</v>
          </cell>
          <cell r="E1424" t="str">
            <v>Mrs T A Batchford</v>
          </cell>
        </row>
        <row r="1425">
          <cell r="B1425" t="str">
            <v>H432/01 Chemistry:Periodic table  elements and physical chemistry</v>
          </cell>
          <cell r="C1425" t="str">
            <v>H432/01</v>
          </cell>
          <cell r="D1425" t="str">
            <v>Chemistry:Periodic table  elements and physical chemistry</v>
          </cell>
          <cell r="E1425" t="str">
            <v>Mrs M Willis</v>
          </cell>
        </row>
        <row r="1426">
          <cell r="B1426" t="str">
            <v>H432/01 Chemistry:Periodic table  elements and physical chemistry</v>
          </cell>
          <cell r="C1426" t="str">
            <v>H432/01</v>
          </cell>
          <cell r="D1426" t="str">
            <v>Chemistry:Periodic table  elements and physical chemistry</v>
          </cell>
          <cell r="E1426" t="str">
            <v>Miss J L Wright</v>
          </cell>
        </row>
        <row r="1427">
          <cell r="B1427" t="str">
            <v>H432/01 Chemistry:Periodic table  elements and physical chemistry</v>
          </cell>
          <cell r="C1427" t="str">
            <v>H432/01</v>
          </cell>
          <cell r="D1427" t="str">
            <v>Chemistry:Periodic table  elements and physical chemistry</v>
          </cell>
          <cell r="E1427" t="str">
            <v>Mrs M Jeanes</v>
          </cell>
        </row>
        <row r="1428">
          <cell r="B1428" t="str">
            <v>H432/01 Chemistry:Periodic table  elements and physical chemistry</v>
          </cell>
          <cell r="C1428" t="str">
            <v>H432/01</v>
          </cell>
          <cell r="D1428" t="str">
            <v>Chemistry:Periodic table  elements and physical chemistry</v>
          </cell>
          <cell r="E1428" t="str">
            <v>Mrs E Rivers</v>
          </cell>
        </row>
        <row r="1429">
          <cell r="B1429" t="str">
            <v>H432/01 Chemistry:Periodic table  elements and physical chemistry</v>
          </cell>
          <cell r="C1429" t="str">
            <v>H432/01</v>
          </cell>
          <cell r="D1429" t="str">
            <v>Chemistry:Periodic table  elements and physical chemistry</v>
          </cell>
          <cell r="E1429" t="str">
            <v>Mrs R E Miller</v>
          </cell>
        </row>
        <row r="1430">
          <cell r="B1430" t="str">
            <v>H432/01 Chemistry:Periodic table  elements and physical chemistry</v>
          </cell>
          <cell r="C1430" t="str">
            <v>H432/01</v>
          </cell>
          <cell r="D1430" t="str">
            <v>Chemistry:Periodic table  elements and physical chemistry</v>
          </cell>
          <cell r="E1430" t="str">
            <v>Dr M Barber</v>
          </cell>
        </row>
        <row r="1431">
          <cell r="B1431" t="str">
            <v>H432/01 Chemistry:Periodic table  elements and physical chemistry</v>
          </cell>
          <cell r="C1431" t="str">
            <v>H432/01</v>
          </cell>
          <cell r="D1431" t="str">
            <v>Chemistry:Periodic table  elements and physical chemistry</v>
          </cell>
          <cell r="E1431" t="str">
            <v>Dr R M DANIEL</v>
          </cell>
        </row>
        <row r="1432">
          <cell r="B1432" t="str">
            <v>H432/01 Chemistry:Periodic table  elements and physical chemistry</v>
          </cell>
          <cell r="C1432" t="str">
            <v>H432/01</v>
          </cell>
          <cell r="D1432" t="str">
            <v>Chemistry:Periodic table  elements and physical chemistry</v>
          </cell>
          <cell r="E1432" t="str">
            <v>Mrs M Dewis</v>
          </cell>
        </row>
        <row r="1433">
          <cell r="B1433" t="str">
            <v>H432/01 Chemistry:Periodic table  elements and physical chemistry</v>
          </cell>
          <cell r="C1433" t="str">
            <v>H432/01</v>
          </cell>
          <cell r="D1433" t="str">
            <v>Chemistry:Periodic table  elements and physical chemistry</v>
          </cell>
          <cell r="E1433" t="str">
            <v>Dr C van Mierlo</v>
          </cell>
        </row>
        <row r="1434">
          <cell r="B1434" t="str">
            <v>H432/01 Chemistry:Periodic table  elements and physical chemistry</v>
          </cell>
          <cell r="C1434" t="str">
            <v>H432/01</v>
          </cell>
          <cell r="D1434" t="str">
            <v>Chemistry:Periodic table  elements and physical chemistry</v>
          </cell>
          <cell r="E1434" t="str">
            <v>Ms C J Gilfillan</v>
          </cell>
        </row>
        <row r="1435">
          <cell r="B1435" t="str">
            <v>H432/01 Chemistry:Periodic table  elements and physical chemistry</v>
          </cell>
          <cell r="C1435" t="str">
            <v>H432/01</v>
          </cell>
          <cell r="D1435" t="str">
            <v>Chemistry:Periodic table  elements and physical chemistry</v>
          </cell>
          <cell r="E1435" t="str">
            <v>Miss J Goodley</v>
          </cell>
        </row>
        <row r="1436">
          <cell r="B1436" t="str">
            <v>H432/01 Chemistry:Periodic table  elements and physical chemistry</v>
          </cell>
          <cell r="C1436" t="str">
            <v>H432/01</v>
          </cell>
          <cell r="D1436" t="str">
            <v>Chemistry:Periodic table  elements and physical chemistry</v>
          </cell>
          <cell r="E1436" t="str">
            <v>Mrs T S Turner</v>
          </cell>
        </row>
        <row r="1437">
          <cell r="B1437" t="str">
            <v>H432/01 Chemistry:Periodic table  elements and physical chemistry</v>
          </cell>
          <cell r="C1437" t="str">
            <v>H432/01</v>
          </cell>
          <cell r="D1437" t="str">
            <v>Chemistry:Periodic table  elements and physical chemistry</v>
          </cell>
          <cell r="E1437" t="str">
            <v>Dr L Walker</v>
          </cell>
        </row>
        <row r="1438">
          <cell r="B1438" t="str">
            <v>H432/01 Chemistry:Periodic table  elements and physical chemistry</v>
          </cell>
          <cell r="C1438" t="str">
            <v>H432/01</v>
          </cell>
          <cell r="D1438" t="str">
            <v>Chemistry:Periodic table  elements and physical chemistry</v>
          </cell>
          <cell r="E1438" t="str">
            <v>Mrs A Abu Khamidakh</v>
          </cell>
        </row>
        <row r="1439">
          <cell r="B1439" t="str">
            <v>H432/01 Chemistry:Periodic table  elements and physical chemistry</v>
          </cell>
          <cell r="C1439" t="str">
            <v>H432/01</v>
          </cell>
          <cell r="D1439" t="str">
            <v>Chemistry:Periodic table  elements and physical chemistry</v>
          </cell>
          <cell r="E1439" t="str">
            <v>Dr H O'Connor</v>
          </cell>
        </row>
        <row r="1440">
          <cell r="B1440" t="str">
            <v>H432/01 Chemistry:Periodic table  elements and physical chemistry</v>
          </cell>
          <cell r="C1440" t="str">
            <v>H432/01</v>
          </cell>
          <cell r="D1440" t="str">
            <v>Chemistry:Periodic table  elements and physical chemistry</v>
          </cell>
          <cell r="E1440" t="str">
            <v>Mrs K S Bailey</v>
          </cell>
        </row>
        <row r="1441">
          <cell r="B1441" t="str">
            <v>H432/01 Chemistry:Periodic table  elements and physical chemistry</v>
          </cell>
          <cell r="C1441" t="str">
            <v>H432/01</v>
          </cell>
          <cell r="D1441" t="str">
            <v>Chemistry:Periodic table  elements and physical chemistry</v>
          </cell>
          <cell r="E1441" t="str">
            <v>Dr K Brickley</v>
          </cell>
        </row>
        <row r="1442">
          <cell r="B1442" t="str">
            <v>H432/01 Chemistry:Periodic table  elements and physical chemistry</v>
          </cell>
          <cell r="C1442" t="str">
            <v>H432/01</v>
          </cell>
          <cell r="D1442" t="str">
            <v>Chemistry:Periodic table  elements and physical chemistry</v>
          </cell>
          <cell r="E1442" t="str">
            <v>Mrs H Levy</v>
          </cell>
        </row>
        <row r="1443">
          <cell r="B1443" t="str">
            <v>H432/01 Chemistry:Periodic table  elements and physical chemistry</v>
          </cell>
          <cell r="C1443" t="str">
            <v>H432/01</v>
          </cell>
          <cell r="D1443" t="str">
            <v>Chemistry:Periodic table  elements and physical chemistry</v>
          </cell>
          <cell r="E1443" t="str">
            <v>Dr P Fletcher</v>
          </cell>
        </row>
        <row r="1444">
          <cell r="B1444" t="str">
            <v>H432/01 Chemistry:Periodic table  elements and physical chemistry</v>
          </cell>
          <cell r="C1444" t="str">
            <v>H432/01</v>
          </cell>
          <cell r="D1444" t="str">
            <v>Chemistry:Periodic table  elements and physical chemistry</v>
          </cell>
          <cell r="E1444" t="str">
            <v>Mrs A Patrick</v>
          </cell>
        </row>
        <row r="1445">
          <cell r="B1445" t="str">
            <v>H432/01 Chemistry:Periodic table  elements and physical chemistry</v>
          </cell>
          <cell r="C1445" t="str">
            <v>H432/01</v>
          </cell>
          <cell r="D1445" t="str">
            <v>Chemistry:Periodic table  elements and physical chemistry</v>
          </cell>
          <cell r="E1445" t="str">
            <v>Miss M Thorn</v>
          </cell>
        </row>
        <row r="1446">
          <cell r="B1446" t="str">
            <v>H432/01 Chemistry:Periodic table  elements and physical chemistry</v>
          </cell>
          <cell r="C1446" t="str">
            <v>H432/01</v>
          </cell>
          <cell r="D1446" t="str">
            <v>Chemistry:Periodic table  elements and physical chemistry</v>
          </cell>
          <cell r="E1446" t="str">
            <v>Mr S J Riches</v>
          </cell>
        </row>
        <row r="1447">
          <cell r="B1447" t="str">
            <v>H432/01 Chemistry:Periodic table  elements and physical chemistry</v>
          </cell>
          <cell r="C1447" t="str">
            <v>H432/01</v>
          </cell>
          <cell r="D1447" t="str">
            <v>Chemistry:Periodic table  elements and physical chemistry</v>
          </cell>
          <cell r="E1447" t="str">
            <v>Mr C Mussell</v>
          </cell>
        </row>
        <row r="1448">
          <cell r="B1448" t="str">
            <v>H432/01 Chemistry:Periodic table  elements and physical chemistry</v>
          </cell>
          <cell r="C1448" t="str">
            <v>H432/01</v>
          </cell>
          <cell r="D1448" t="str">
            <v>Chemistry:Periodic table  elements and physical chemistry</v>
          </cell>
          <cell r="E1448" t="str">
            <v>Miss H Mills</v>
          </cell>
        </row>
        <row r="1449">
          <cell r="B1449" t="str">
            <v>H432/01 Chemistry:Periodic table  elements and physical chemistry</v>
          </cell>
          <cell r="C1449" t="str">
            <v>H432/01</v>
          </cell>
          <cell r="D1449" t="str">
            <v>Chemistry:Periodic table  elements and physical chemistry</v>
          </cell>
          <cell r="E1449" t="str">
            <v>Dr M Howson</v>
          </cell>
        </row>
        <row r="1450">
          <cell r="B1450" t="str">
            <v>H432/01 Chemistry:Periodic table  elements and physical chemistry</v>
          </cell>
          <cell r="C1450" t="str">
            <v>H432/01</v>
          </cell>
          <cell r="D1450" t="str">
            <v>Chemistry:Periodic table  elements and physical chemistry</v>
          </cell>
          <cell r="E1450" t="str">
            <v>Mr J McLoughlin</v>
          </cell>
        </row>
        <row r="1451">
          <cell r="B1451" t="str">
            <v>H432/01 Chemistry:Periodic table  elements and physical chemistry</v>
          </cell>
          <cell r="C1451" t="str">
            <v>H432/01</v>
          </cell>
          <cell r="D1451" t="str">
            <v>Chemistry:Periodic table  elements and physical chemistry</v>
          </cell>
          <cell r="E1451" t="str">
            <v>Mrs V lewis</v>
          </cell>
        </row>
        <row r="1452">
          <cell r="B1452" t="str">
            <v>H432/01 Chemistry:Periodic table  elements and physical chemistry</v>
          </cell>
          <cell r="C1452" t="str">
            <v>H432/01</v>
          </cell>
          <cell r="D1452" t="str">
            <v>Chemistry:Periodic table  elements and physical chemistry</v>
          </cell>
          <cell r="E1452" t="str">
            <v>Dr N M Tart</v>
          </cell>
        </row>
        <row r="1453">
          <cell r="B1453" t="str">
            <v>H432/01 Chemistry:Periodic table  elements and physical chemistry</v>
          </cell>
          <cell r="C1453" t="str">
            <v>H432/01</v>
          </cell>
          <cell r="D1453" t="str">
            <v>Chemistry:Periodic table  elements and physical chemistry</v>
          </cell>
          <cell r="E1453" t="str">
            <v>Ms A Chlebikova</v>
          </cell>
        </row>
        <row r="1454">
          <cell r="B1454" t="str">
            <v>H432/01 Chemistry:Periodic table  elements and physical chemistry</v>
          </cell>
          <cell r="C1454" t="str">
            <v>H432/01</v>
          </cell>
          <cell r="D1454" t="str">
            <v>Chemistry:Periodic table  elements and physical chemistry</v>
          </cell>
          <cell r="E1454" t="str">
            <v>Mrs G Gilchrist</v>
          </cell>
        </row>
        <row r="1455">
          <cell r="B1455" t="str">
            <v>H432/02 Chemistry:Synthesis and analytical techniques</v>
          </cell>
          <cell r="C1455" t="str">
            <v>H432/02</v>
          </cell>
          <cell r="D1455" t="str">
            <v>Chemistry:Synthesis and analytical techniques</v>
          </cell>
          <cell r="E1455" t="str">
            <v>Miss C McLaughlin</v>
          </cell>
        </row>
        <row r="1456">
          <cell r="B1456" t="str">
            <v>H432/02 Chemistry:Synthesis and analytical techniques</v>
          </cell>
          <cell r="C1456" t="str">
            <v>H432/02</v>
          </cell>
          <cell r="D1456" t="str">
            <v>Chemistry:Synthesis and analytical techniques</v>
          </cell>
          <cell r="E1456" t="str">
            <v>Dr R Ritchie</v>
          </cell>
        </row>
        <row r="1457">
          <cell r="B1457" t="str">
            <v>H432/02 Chemistry:Synthesis and analytical techniques</v>
          </cell>
          <cell r="C1457" t="str">
            <v>H432/02</v>
          </cell>
          <cell r="D1457" t="str">
            <v>Chemistry:Synthesis and analytical techniques</v>
          </cell>
          <cell r="E1457" t="str">
            <v>Mrs T Livesey</v>
          </cell>
        </row>
        <row r="1458">
          <cell r="B1458" t="str">
            <v>H432/02 Chemistry:Synthesis and analytical techniques</v>
          </cell>
          <cell r="C1458" t="str">
            <v>H432/02</v>
          </cell>
          <cell r="D1458" t="str">
            <v>Chemistry:Synthesis and analytical techniques</v>
          </cell>
          <cell r="E1458" t="str">
            <v>Dr R Chan</v>
          </cell>
        </row>
        <row r="1459">
          <cell r="B1459" t="str">
            <v>H432/02 Chemistry:Synthesis and analytical techniques</v>
          </cell>
          <cell r="C1459" t="str">
            <v>H432/02</v>
          </cell>
          <cell r="D1459" t="str">
            <v>Chemistry:Synthesis and analytical techniques</v>
          </cell>
          <cell r="E1459" t="str">
            <v>Mrs M Serven</v>
          </cell>
        </row>
        <row r="1460">
          <cell r="B1460" t="str">
            <v>H432/02 Chemistry:Synthesis and analytical techniques</v>
          </cell>
          <cell r="C1460" t="str">
            <v>H432/02</v>
          </cell>
          <cell r="D1460" t="str">
            <v>Chemistry:Synthesis and analytical techniques</v>
          </cell>
          <cell r="E1460" t="str">
            <v>Miss P Abbott</v>
          </cell>
        </row>
        <row r="1461">
          <cell r="B1461" t="str">
            <v>H432/02 Chemistry:Synthesis and analytical techniques</v>
          </cell>
          <cell r="C1461" t="str">
            <v>H432/02</v>
          </cell>
          <cell r="D1461" t="str">
            <v>Chemistry:Synthesis and analytical techniques</v>
          </cell>
          <cell r="E1461" t="str">
            <v>Dr F J Davis</v>
          </cell>
        </row>
        <row r="1462">
          <cell r="B1462" t="str">
            <v>H432/02 Chemistry:Synthesis and analytical techniques</v>
          </cell>
          <cell r="C1462" t="str">
            <v>H432/02</v>
          </cell>
          <cell r="D1462" t="str">
            <v>Chemistry:Synthesis and analytical techniques</v>
          </cell>
          <cell r="E1462" t="str">
            <v>Mr L Jones</v>
          </cell>
        </row>
        <row r="1463">
          <cell r="B1463" t="str">
            <v>H432/02 Chemistry:Synthesis and analytical techniques</v>
          </cell>
          <cell r="C1463" t="str">
            <v>H432/02</v>
          </cell>
          <cell r="D1463" t="str">
            <v>Chemistry:Synthesis and analytical techniques</v>
          </cell>
          <cell r="E1463" t="str">
            <v>Dr C M Doyle</v>
          </cell>
        </row>
        <row r="1464">
          <cell r="B1464" t="str">
            <v>H432/02 Chemistry:Synthesis and analytical techniques</v>
          </cell>
          <cell r="C1464" t="str">
            <v>H432/02</v>
          </cell>
          <cell r="D1464" t="str">
            <v>Chemistry:Synthesis and analytical techniques</v>
          </cell>
          <cell r="E1464" t="str">
            <v>Mrs K S Bailey</v>
          </cell>
        </row>
        <row r="1465">
          <cell r="B1465" t="str">
            <v>H432/02 Chemistry:Synthesis and analytical techniques</v>
          </cell>
          <cell r="C1465" t="str">
            <v>H432/02</v>
          </cell>
          <cell r="D1465" t="str">
            <v>Chemistry:Synthesis and analytical techniques</v>
          </cell>
          <cell r="E1465" t="str">
            <v>Mr P Turner</v>
          </cell>
        </row>
        <row r="1466">
          <cell r="B1466" t="str">
            <v>H432/02 Chemistry:Synthesis and analytical techniques</v>
          </cell>
          <cell r="C1466" t="str">
            <v>H432/02</v>
          </cell>
          <cell r="D1466" t="str">
            <v>Chemistry:Synthesis and analytical techniques</v>
          </cell>
          <cell r="E1466" t="str">
            <v>Mr B E Strawbridge</v>
          </cell>
        </row>
        <row r="1467">
          <cell r="B1467" t="str">
            <v>H432/02 Chemistry:Synthesis and analytical techniques</v>
          </cell>
          <cell r="C1467" t="str">
            <v>H432/02</v>
          </cell>
          <cell r="D1467" t="str">
            <v>Chemistry:Synthesis and analytical techniques</v>
          </cell>
          <cell r="E1467" t="str">
            <v>Ms C Orellana</v>
          </cell>
        </row>
        <row r="1468">
          <cell r="B1468" t="str">
            <v>H432/02 Chemistry:Synthesis and analytical techniques</v>
          </cell>
          <cell r="C1468" t="str">
            <v>H432/02</v>
          </cell>
          <cell r="D1468" t="str">
            <v>Chemistry:Synthesis and analytical techniques</v>
          </cell>
          <cell r="E1468" t="str">
            <v>Mr M R Afiz</v>
          </cell>
        </row>
        <row r="1469">
          <cell r="B1469" t="str">
            <v>H432/02 Chemistry:Synthesis and analytical techniques</v>
          </cell>
          <cell r="C1469" t="str">
            <v>H432/02</v>
          </cell>
          <cell r="D1469" t="str">
            <v>Chemistry:Synthesis and analytical techniques</v>
          </cell>
          <cell r="E1469" t="str">
            <v>Miss J H Robertson</v>
          </cell>
        </row>
        <row r="1470">
          <cell r="B1470" t="str">
            <v>H432/02 Chemistry:Synthesis and analytical techniques</v>
          </cell>
          <cell r="C1470" t="str">
            <v>H432/02</v>
          </cell>
          <cell r="D1470" t="str">
            <v>Chemistry:Synthesis and analytical techniques</v>
          </cell>
          <cell r="E1470" t="str">
            <v>Dr P Burnham</v>
          </cell>
        </row>
        <row r="1471">
          <cell r="B1471" t="str">
            <v>H432/02 Chemistry:Synthesis and analytical techniques</v>
          </cell>
          <cell r="C1471" t="str">
            <v>H432/02</v>
          </cell>
          <cell r="D1471" t="str">
            <v>Chemistry:Synthesis and analytical techniques</v>
          </cell>
          <cell r="E1471" t="str">
            <v>Mrs J S Bannister</v>
          </cell>
        </row>
        <row r="1472">
          <cell r="B1472" t="str">
            <v>H432/02 Chemistry:Synthesis and analytical techniques</v>
          </cell>
          <cell r="C1472" t="str">
            <v>H432/02</v>
          </cell>
          <cell r="D1472" t="str">
            <v>Chemistry:Synthesis and analytical techniques</v>
          </cell>
          <cell r="E1472" t="str">
            <v>Dr B Allan</v>
          </cell>
        </row>
        <row r="1473">
          <cell r="B1473" t="str">
            <v>H432/02 Chemistry:Synthesis and analytical techniques</v>
          </cell>
          <cell r="C1473" t="str">
            <v>H432/02</v>
          </cell>
          <cell r="D1473" t="str">
            <v>Chemistry:Synthesis and analytical techniques</v>
          </cell>
          <cell r="E1473" t="str">
            <v>Ms K Adams</v>
          </cell>
        </row>
        <row r="1474">
          <cell r="B1474" t="str">
            <v>H432/02 Chemistry:Synthesis and analytical techniques</v>
          </cell>
          <cell r="C1474" t="str">
            <v>H432/02</v>
          </cell>
          <cell r="D1474" t="str">
            <v>Chemistry:Synthesis and analytical techniques</v>
          </cell>
          <cell r="E1474" t="str">
            <v>Ms L C M Boulton Smith</v>
          </cell>
        </row>
        <row r="1475">
          <cell r="B1475" t="str">
            <v>H432/02 Chemistry:Synthesis and analytical techniques</v>
          </cell>
          <cell r="C1475" t="str">
            <v>H432/02</v>
          </cell>
          <cell r="D1475" t="str">
            <v>Chemistry:Synthesis and analytical techniques</v>
          </cell>
          <cell r="E1475" t="str">
            <v>Mrs M Abraham</v>
          </cell>
        </row>
        <row r="1476">
          <cell r="B1476" t="str">
            <v>H432/02 Chemistry:Synthesis and analytical techniques</v>
          </cell>
          <cell r="C1476" t="str">
            <v>H432/02</v>
          </cell>
          <cell r="D1476" t="str">
            <v>Chemistry:Synthesis and analytical techniques</v>
          </cell>
          <cell r="E1476" t="str">
            <v>Mrs C Harward</v>
          </cell>
        </row>
        <row r="1477">
          <cell r="B1477" t="str">
            <v>H432/02 Chemistry:Synthesis and analytical techniques</v>
          </cell>
          <cell r="C1477" t="str">
            <v>H432/02</v>
          </cell>
          <cell r="D1477" t="str">
            <v>Chemistry:Synthesis and analytical techniques</v>
          </cell>
          <cell r="E1477" t="str">
            <v>Mr R Hyde</v>
          </cell>
        </row>
        <row r="1478">
          <cell r="B1478" t="str">
            <v>H432/02 Chemistry:Synthesis and analytical techniques</v>
          </cell>
          <cell r="C1478" t="str">
            <v>H432/02</v>
          </cell>
          <cell r="D1478" t="str">
            <v>Chemistry:Synthesis and analytical techniques</v>
          </cell>
          <cell r="E1478" t="str">
            <v>Mr A J Smith</v>
          </cell>
        </row>
        <row r="1479">
          <cell r="B1479" t="str">
            <v>H432/02 Chemistry:Synthesis and analytical techniques</v>
          </cell>
          <cell r="C1479" t="str">
            <v>H432/02</v>
          </cell>
          <cell r="D1479" t="str">
            <v>Chemistry:Synthesis and analytical techniques</v>
          </cell>
          <cell r="E1479" t="str">
            <v>Mr D J Lowe</v>
          </cell>
        </row>
        <row r="1480">
          <cell r="B1480" t="str">
            <v>H432/02 Chemistry:Synthesis and analytical techniques</v>
          </cell>
          <cell r="C1480" t="str">
            <v>H432/02</v>
          </cell>
          <cell r="D1480" t="str">
            <v>Chemistry:Synthesis and analytical techniques</v>
          </cell>
          <cell r="E1480" t="str">
            <v>Dr M I Bright</v>
          </cell>
        </row>
        <row r="1481">
          <cell r="B1481" t="str">
            <v>H432/02 Chemistry:Synthesis and analytical techniques</v>
          </cell>
          <cell r="C1481" t="str">
            <v>H432/02</v>
          </cell>
          <cell r="D1481" t="str">
            <v>Chemistry:Synthesis and analytical techniques</v>
          </cell>
          <cell r="E1481" t="str">
            <v>Mr S Prendergast</v>
          </cell>
        </row>
        <row r="1482">
          <cell r="B1482" t="str">
            <v>H432/02 Chemistry:Synthesis and analytical techniques</v>
          </cell>
          <cell r="C1482" t="str">
            <v>H432/02</v>
          </cell>
          <cell r="D1482" t="str">
            <v>Chemistry:Synthesis and analytical techniques</v>
          </cell>
          <cell r="E1482" t="str">
            <v>Mr M Hiscock</v>
          </cell>
        </row>
        <row r="1483">
          <cell r="B1483" t="str">
            <v>H432/02 Chemistry:Synthesis and analytical techniques</v>
          </cell>
          <cell r="C1483" t="str">
            <v>H432/02</v>
          </cell>
          <cell r="D1483" t="str">
            <v>Chemistry:Synthesis and analytical techniques</v>
          </cell>
          <cell r="E1483" t="str">
            <v>Mrs L E Barden</v>
          </cell>
        </row>
        <row r="1484">
          <cell r="B1484" t="str">
            <v>H432/02 Chemistry:Synthesis and analytical techniques</v>
          </cell>
          <cell r="C1484" t="str">
            <v>H432/02</v>
          </cell>
          <cell r="D1484" t="str">
            <v>Chemistry:Synthesis and analytical techniques</v>
          </cell>
          <cell r="E1484" t="str">
            <v>Mrs O O Akinwale</v>
          </cell>
        </row>
        <row r="1485">
          <cell r="B1485" t="str">
            <v>H432/02 Chemistry:Synthesis and analytical techniques</v>
          </cell>
          <cell r="C1485" t="str">
            <v>H432/02</v>
          </cell>
          <cell r="D1485" t="str">
            <v>Chemistry:Synthesis and analytical techniques</v>
          </cell>
          <cell r="E1485" t="str">
            <v>Ms C A Ager</v>
          </cell>
        </row>
        <row r="1486">
          <cell r="B1486" t="str">
            <v>H432/02 Chemistry:Synthesis and analytical techniques</v>
          </cell>
          <cell r="C1486" t="str">
            <v>H432/02</v>
          </cell>
          <cell r="D1486" t="str">
            <v>Chemistry:Synthesis and analytical techniques</v>
          </cell>
          <cell r="E1486" t="str">
            <v>Mr C H Thomas</v>
          </cell>
        </row>
        <row r="1487">
          <cell r="B1487" t="str">
            <v>H432/02 Chemistry:Synthesis and analytical techniques</v>
          </cell>
          <cell r="C1487" t="str">
            <v>H432/02</v>
          </cell>
          <cell r="D1487" t="str">
            <v>Chemistry:Synthesis and analytical techniques</v>
          </cell>
          <cell r="E1487" t="str">
            <v>Mr S D Russell</v>
          </cell>
        </row>
        <row r="1488">
          <cell r="B1488" t="str">
            <v>H432/02 Chemistry:Synthesis and analytical techniques</v>
          </cell>
          <cell r="C1488" t="str">
            <v>H432/02</v>
          </cell>
          <cell r="D1488" t="str">
            <v>Chemistry:Synthesis and analytical techniques</v>
          </cell>
          <cell r="E1488" t="str">
            <v>Dr J Kelly</v>
          </cell>
        </row>
        <row r="1489">
          <cell r="B1489" t="str">
            <v>H432/02 Chemistry:Synthesis and analytical techniques</v>
          </cell>
          <cell r="C1489" t="str">
            <v>H432/02</v>
          </cell>
          <cell r="D1489" t="str">
            <v>Chemistry:Synthesis and analytical techniques</v>
          </cell>
          <cell r="E1489" t="str">
            <v>Miss L J Kelly</v>
          </cell>
        </row>
        <row r="1490">
          <cell r="B1490" t="str">
            <v>H432/02 Chemistry:Synthesis and analytical techniques</v>
          </cell>
          <cell r="C1490" t="str">
            <v>H432/02</v>
          </cell>
          <cell r="D1490" t="str">
            <v>Chemistry:Synthesis and analytical techniques</v>
          </cell>
          <cell r="E1490" t="str">
            <v>Mrs S Campbell-Smith</v>
          </cell>
        </row>
        <row r="1491">
          <cell r="B1491" t="str">
            <v>H432/02 Chemistry:Synthesis and analytical techniques</v>
          </cell>
          <cell r="C1491" t="str">
            <v>H432/02</v>
          </cell>
          <cell r="D1491" t="str">
            <v>Chemistry:Synthesis and analytical techniques</v>
          </cell>
          <cell r="E1491" t="str">
            <v>Mr H Aliyu</v>
          </cell>
        </row>
        <row r="1492">
          <cell r="B1492" t="str">
            <v>H432/02 Chemistry:Synthesis and analytical techniques</v>
          </cell>
          <cell r="C1492" t="str">
            <v>H432/02</v>
          </cell>
          <cell r="D1492" t="str">
            <v>Chemistry:Synthesis and analytical techniques</v>
          </cell>
          <cell r="E1492" t="str">
            <v>Dr W Krywonos</v>
          </cell>
        </row>
        <row r="1493">
          <cell r="B1493" t="str">
            <v>H432/02 Chemistry:Synthesis and analytical techniques</v>
          </cell>
          <cell r="C1493" t="str">
            <v>H432/02</v>
          </cell>
          <cell r="D1493" t="str">
            <v>Chemistry:Synthesis and analytical techniques</v>
          </cell>
          <cell r="E1493" t="str">
            <v>Mrs A J Brown</v>
          </cell>
        </row>
        <row r="1494">
          <cell r="B1494" t="str">
            <v>H432/02 Chemistry:Synthesis and analytical techniques</v>
          </cell>
          <cell r="C1494" t="str">
            <v>H432/02</v>
          </cell>
          <cell r="D1494" t="str">
            <v>Chemistry:Synthesis and analytical techniques</v>
          </cell>
          <cell r="E1494" t="str">
            <v>Dr J McCreary</v>
          </cell>
        </row>
        <row r="1495">
          <cell r="B1495" t="str">
            <v>H432/02 Chemistry:Synthesis and analytical techniques</v>
          </cell>
          <cell r="C1495" t="str">
            <v>H432/02</v>
          </cell>
          <cell r="D1495" t="str">
            <v>Chemistry:Synthesis and analytical techniques</v>
          </cell>
          <cell r="E1495" t="str">
            <v>Mr A Bazeley</v>
          </cell>
        </row>
        <row r="1496">
          <cell r="B1496" t="str">
            <v>H432/02 Chemistry:Synthesis and analytical techniques</v>
          </cell>
          <cell r="C1496" t="str">
            <v>H432/02</v>
          </cell>
          <cell r="D1496" t="str">
            <v>Chemistry:Synthesis and analytical techniques</v>
          </cell>
          <cell r="E1496" t="str">
            <v>Ms K Kirkham</v>
          </cell>
        </row>
        <row r="1497">
          <cell r="B1497" t="str">
            <v>H432/02 Chemistry:Synthesis and analytical techniques</v>
          </cell>
          <cell r="C1497" t="str">
            <v>H432/02</v>
          </cell>
          <cell r="D1497" t="str">
            <v>Chemistry:Synthesis and analytical techniques</v>
          </cell>
          <cell r="E1497" t="str">
            <v>Miss T Sivapooranan</v>
          </cell>
        </row>
        <row r="1498">
          <cell r="B1498" t="str">
            <v>H432/02 Chemistry:Synthesis and analytical techniques</v>
          </cell>
          <cell r="C1498" t="str">
            <v>H432/02</v>
          </cell>
          <cell r="D1498" t="str">
            <v>Chemistry:Synthesis and analytical techniques</v>
          </cell>
          <cell r="E1498" t="str">
            <v>Mr B Towler</v>
          </cell>
        </row>
        <row r="1499">
          <cell r="B1499" t="str">
            <v>H432/02 Chemistry:Synthesis and analytical techniques</v>
          </cell>
          <cell r="C1499" t="str">
            <v>H432/02</v>
          </cell>
          <cell r="D1499" t="str">
            <v>Chemistry:Synthesis and analytical techniques</v>
          </cell>
          <cell r="E1499" t="str">
            <v>Mr C R Allen</v>
          </cell>
        </row>
        <row r="1500">
          <cell r="B1500" t="str">
            <v>H432/02 Chemistry:Synthesis and analytical techniques</v>
          </cell>
          <cell r="C1500" t="str">
            <v>H432/02</v>
          </cell>
          <cell r="D1500" t="str">
            <v>Chemistry:Synthesis and analytical techniques</v>
          </cell>
          <cell r="E1500" t="str">
            <v>Mrs J Naish</v>
          </cell>
        </row>
        <row r="1501">
          <cell r="B1501" t="str">
            <v>H432/02 Chemistry:Synthesis and analytical techniques</v>
          </cell>
          <cell r="C1501" t="str">
            <v>H432/02</v>
          </cell>
          <cell r="D1501" t="str">
            <v>Chemistry:Synthesis and analytical techniques</v>
          </cell>
          <cell r="E1501" t="str">
            <v>Mrs A Smith</v>
          </cell>
        </row>
        <row r="1502">
          <cell r="B1502" t="str">
            <v>H432/02 Chemistry:Synthesis and analytical techniques</v>
          </cell>
          <cell r="C1502" t="str">
            <v>H432/02</v>
          </cell>
          <cell r="D1502" t="str">
            <v>Chemistry:Synthesis and analytical techniques</v>
          </cell>
          <cell r="E1502" t="str">
            <v>Mr H A Uzogara</v>
          </cell>
        </row>
        <row r="1503">
          <cell r="B1503" t="str">
            <v>H432/02 Chemistry:Synthesis and analytical techniques</v>
          </cell>
          <cell r="C1503" t="str">
            <v>H432/02</v>
          </cell>
          <cell r="D1503" t="str">
            <v>Chemistry:Synthesis and analytical techniques</v>
          </cell>
          <cell r="E1503" t="str">
            <v>Mrs C J Moran</v>
          </cell>
        </row>
        <row r="1504">
          <cell r="B1504" t="str">
            <v>H432/02 Chemistry:Synthesis and analytical techniques</v>
          </cell>
          <cell r="C1504" t="str">
            <v>H432/02</v>
          </cell>
          <cell r="D1504" t="str">
            <v>Chemistry:Synthesis and analytical techniques</v>
          </cell>
          <cell r="E1504" t="str">
            <v>Mr N Allen</v>
          </cell>
        </row>
        <row r="1505">
          <cell r="B1505" t="str">
            <v>H432/02 Chemistry:Synthesis and analytical techniques</v>
          </cell>
          <cell r="C1505" t="str">
            <v>H432/02</v>
          </cell>
          <cell r="D1505" t="str">
            <v>Chemistry:Synthesis and analytical techniques</v>
          </cell>
          <cell r="E1505" t="str">
            <v>Mr C Lee</v>
          </cell>
        </row>
        <row r="1506">
          <cell r="B1506" t="str">
            <v>H432/02 Chemistry:Synthesis and analytical techniques</v>
          </cell>
          <cell r="C1506" t="str">
            <v>H432/02</v>
          </cell>
          <cell r="D1506" t="str">
            <v>Chemistry:Synthesis and analytical techniques</v>
          </cell>
          <cell r="E1506" t="str">
            <v>Mr D Bakayev</v>
          </cell>
        </row>
        <row r="1507">
          <cell r="B1507" t="str">
            <v>H432/02 Chemistry:Synthesis and analytical techniques</v>
          </cell>
          <cell r="C1507" t="str">
            <v>H432/02</v>
          </cell>
          <cell r="D1507" t="str">
            <v>Chemistry:Synthesis and analytical techniques</v>
          </cell>
          <cell r="E1507" t="str">
            <v>Mr I Damilare</v>
          </cell>
        </row>
        <row r="1508">
          <cell r="B1508" t="str">
            <v>H432/02 Chemistry:Synthesis and analytical techniques</v>
          </cell>
          <cell r="C1508" t="str">
            <v>H432/02</v>
          </cell>
          <cell r="D1508" t="str">
            <v>Chemistry:Synthesis and analytical techniques</v>
          </cell>
          <cell r="E1508" t="str">
            <v>Mr F O Nyateng</v>
          </cell>
        </row>
        <row r="1509">
          <cell r="B1509" t="str">
            <v>H432/02 Chemistry:Synthesis and analytical techniques</v>
          </cell>
          <cell r="C1509" t="str">
            <v>H432/02</v>
          </cell>
          <cell r="D1509" t="str">
            <v>Chemistry:Synthesis and analytical techniques</v>
          </cell>
          <cell r="E1509" t="str">
            <v>Ms A Ilyas</v>
          </cell>
        </row>
        <row r="1510">
          <cell r="B1510" t="str">
            <v>H432/02 Chemistry:Synthesis and analytical techniques</v>
          </cell>
          <cell r="C1510" t="str">
            <v>H432/02</v>
          </cell>
          <cell r="D1510" t="str">
            <v>Chemistry:Synthesis and analytical techniques</v>
          </cell>
          <cell r="E1510" t="str">
            <v>Dr L D'Andrea</v>
          </cell>
        </row>
        <row r="1511">
          <cell r="B1511" t="str">
            <v>H432/02 Chemistry:Synthesis and analytical techniques</v>
          </cell>
          <cell r="C1511" t="str">
            <v>H432/02</v>
          </cell>
          <cell r="D1511" t="str">
            <v>Chemistry:Synthesis and analytical techniques</v>
          </cell>
          <cell r="E1511" t="str">
            <v>Miss L Stockton</v>
          </cell>
        </row>
        <row r="1512">
          <cell r="B1512" t="str">
            <v>H432/02 Chemistry:Synthesis and analytical techniques</v>
          </cell>
          <cell r="C1512" t="str">
            <v>H432/02</v>
          </cell>
          <cell r="D1512" t="str">
            <v>Chemistry:Synthesis and analytical techniques</v>
          </cell>
          <cell r="E1512" t="str">
            <v>Ms J Anka-Lufford</v>
          </cell>
        </row>
        <row r="1513">
          <cell r="B1513" t="str">
            <v>H432/02 Chemistry:Synthesis and analytical techniques</v>
          </cell>
          <cell r="C1513" t="str">
            <v>H432/02</v>
          </cell>
          <cell r="D1513" t="str">
            <v>Chemistry:Synthesis and analytical techniques</v>
          </cell>
          <cell r="E1513" t="str">
            <v>Dr A E Kennedy</v>
          </cell>
        </row>
        <row r="1514">
          <cell r="B1514" t="str">
            <v>H432/02 Chemistry:Synthesis and analytical techniques</v>
          </cell>
          <cell r="C1514" t="str">
            <v>H432/02</v>
          </cell>
          <cell r="D1514" t="str">
            <v>Chemistry:Synthesis and analytical techniques</v>
          </cell>
          <cell r="E1514" t="str">
            <v>Mr D E Gent</v>
          </cell>
        </row>
        <row r="1515">
          <cell r="B1515" t="str">
            <v>H432/02 Chemistry:Synthesis and analytical techniques</v>
          </cell>
          <cell r="C1515" t="str">
            <v>H432/02</v>
          </cell>
          <cell r="D1515" t="str">
            <v>Chemistry:Synthesis and analytical techniques</v>
          </cell>
          <cell r="E1515" t="str">
            <v>Mr A J Hardwicke</v>
          </cell>
        </row>
        <row r="1516">
          <cell r="B1516" t="str">
            <v>H432/02 Chemistry:Synthesis and analytical techniques</v>
          </cell>
          <cell r="C1516" t="str">
            <v>H432/02</v>
          </cell>
          <cell r="D1516" t="str">
            <v>Chemistry:Synthesis and analytical techniques</v>
          </cell>
          <cell r="E1516" t="str">
            <v>Mr C Oliver-Smith</v>
          </cell>
        </row>
        <row r="1517">
          <cell r="B1517" t="str">
            <v>H432/02 Chemistry:Synthesis and analytical techniques</v>
          </cell>
          <cell r="C1517" t="str">
            <v>H432/02</v>
          </cell>
          <cell r="D1517" t="str">
            <v>Chemistry:Synthesis and analytical techniques</v>
          </cell>
          <cell r="E1517" t="str">
            <v>Miss R L Bibby</v>
          </cell>
        </row>
        <row r="1518">
          <cell r="B1518" t="str">
            <v>H432/02 Chemistry:Synthesis and analytical techniques</v>
          </cell>
          <cell r="C1518" t="str">
            <v>H432/02</v>
          </cell>
          <cell r="D1518" t="str">
            <v>Chemistry:Synthesis and analytical techniques</v>
          </cell>
          <cell r="E1518" t="str">
            <v>Dr C Kneale</v>
          </cell>
        </row>
        <row r="1519">
          <cell r="B1519" t="str">
            <v>H432/02 Chemistry:Synthesis and analytical techniques</v>
          </cell>
          <cell r="C1519" t="str">
            <v>H432/02</v>
          </cell>
          <cell r="D1519" t="str">
            <v>Chemistry:Synthesis and analytical techniques</v>
          </cell>
          <cell r="E1519" t="str">
            <v>Miss S anwar</v>
          </cell>
        </row>
        <row r="1520">
          <cell r="B1520" t="str">
            <v>H432/02 Chemistry:Synthesis and analytical techniques</v>
          </cell>
          <cell r="C1520" t="str">
            <v>H432/02</v>
          </cell>
          <cell r="D1520" t="str">
            <v>Chemistry:Synthesis and analytical techniques</v>
          </cell>
          <cell r="E1520" t="str">
            <v>Mr D C Holliday</v>
          </cell>
        </row>
        <row r="1521">
          <cell r="B1521" t="str">
            <v>H432/02 Chemistry:Synthesis and analytical techniques</v>
          </cell>
          <cell r="C1521" t="str">
            <v>H432/02</v>
          </cell>
          <cell r="D1521" t="str">
            <v>Chemistry:Synthesis and analytical techniques</v>
          </cell>
          <cell r="E1521" t="str">
            <v>Dr T J Wilkinson</v>
          </cell>
        </row>
        <row r="1522">
          <cell r="B1522" t="str">
            <v>H432/02 Chemistry:Synthesis and analytical techniques</v>
          </cell>
          <cell r="C1522" t="str">
            <v>H432/02</v>
          </cell>
          <cell r="D1522" t="str">
            <v>Chemistry:Synthesis and analytical techniques</v>
          </cell>
          <cell r="E1522" t="str">
            <v>Ms C Parkes</v>
          </cell>
        </row>
        <row r="1523">
          <cell r="B1523" t="str">
            <v>H432/02 Chemistry:Synthesis and analytical techniques</v>
          </cell>
          <cell r="C1523" t="str">
            <v>H432/02</v>
          </cell>
          <cell r="D1523" t="str">
            <v>Chemistry:Synthesis and analytical techniques</v>
          </cell>
          <cell r="E1523" t="str">
            <v>Mr J Davies</v>
          </cell>
        </row>
        <row r="1524">
          <cell r="B1524" t="str">
            <v>H432/02 Chemistry:Synthesis and analytical techniques</v>
          </cell>
          <cell r="C1524" t="str">
            <v>H432/02</v>
          </cell>
          <cell r="D1524" t="str">
            <v>Chemistry:Synthesis and analytical techniques</v>
          </cell>
          <cell r="E1524" t="str">
            <v>Dr L Walker</v>
          </cell>
        </row>
        <row r="1525">
          <cell r="B1525" t="str">
            <v>H432/02 Chemistry:Synthesis and analytical techniques</v>
          </cell>
          <cell r="C1525" t="str">
            <v>H432/02</v>
          </cell>
          <cell r="D1525" t="str">
            <v>Chemistry:Synthesis and analytical techniques</v>
          </cell>
          <cell r="E1525" t="str">
            <v>Mr T W Bridle</v>
          </cell>
        </row>
        <row r="1526">
          <cell r="B1526" t="str">
            <v>H432/02 Chemistry:Synthesis and analytical techniques</v>
          </cell>
          <cell r="C1526" t="str">
            <v>H432/02</v>
          </cell>
          <cell r="D1526" t="str">
            <v>Chemistry:Synthesis and analytical techniques</v>
          </cell>
          <cell r="E1526" t="str">
            <v>Mrs P Fernandez</v>
          </cell>
        </row>
        <row r="1527">
          <cell r="B1527" t="str">
            <v>H432/02 Chemistry:Synthesis and analytical techniques</v>
          </cell>
          <cell r="C1527" t="str">
            <v>H432/02</v>
          </cell>
          <cell r="D1527" t="str">
            <v>Chemistry:Synthesis and analytical techniques</v>
          </cell>
          <cell r="E1527" t="str">
            <v>Mr P J Rand</v>
          </cell>
        </row>
        <row r="1528">
          <cell r="B1528" t="str">
            <v>H432/02 Chemistry:Synthesis and analytical techniques</v>
          </cell>
          <cell r="C1528" t="str">
            <v>H432/02</v>
          </cell>
          <cell r="D1528" t="str">
            <v>Chemistry:Synthesis and analytical techniques</v>
          </cell>
          <cell r="E1528" t="str">
            <v>Mr A J Brown</v>
          </cell>
        </row>
        <row r="1529">
          <cell r="B1529" t="str">
            <v>H432/02 Chemistry:Synthesis and analytical techniques</v>
          </cell>
          <cell r="C1529" t="str">
            <v>H432/02</v>
          </cell>
          <cell r="D1529" t="str">
            <v>Chemistry:Synthesis and analytical techniques</v>
          </cell>
          <cell r="E1529" t="str">
            <v>Mr G Cooke</v>
          </cell>
        </row>
        <row r="1530">
          <cell r="B1530" t="str">
            <v>H432/02 Chemistry:Synthesis and analytical techniques</v>
          </cell>
          <cell r="C1530" t="str">
            <v>H432/02</v>
          </cell>
          <cell r="D1530" t="str">
            <v>Chemistry:Synthesis and analytical techniques</v>
          </cell>
          <cell r="E1530" t="str">
            <v>Mr M Bell</v>
          </cell>
        </row>
        <row r="1531">
          <cell r="B1531" t="str">
            <v>H432/02 Chemistry:Synthesis and analytical techniques</v>
          </cell>
          <cell r="C1531" t="str">
            <v>H432/02</v>
          </cell>
          <cell r="D1531" t="str">
            <v>Chemistry:Synthesis and analytical techniques</v>
          </cell>
          <cell r="E1531" t="str">
            <v>Mr Q Husain</v>
          </cell>
        </row>
        <row r="1532">
          <cell r="B1532" t="str">
            <v>H432/02 Chemistry:Synthesis and analytical techniques</v>
          </cell>
          <cell r="C1532" t="str">
            <v>H432/02</v>
          </cell>
          <cell r="D1532" t="str">
            <v>Chemistry:Synthesis and analytical techniques</v>
          </cell>
          <cell r="E1532" t="str">
            <v>Dr J Whitchurch</v>
          </cell>
        </row>
        <row r="1533">
          <cell r="B1533" t="str">
            <v>H432/02 Chemistry:Synthesis and analytical techniques</v>
          </cell>
          <cell r="C1533" t="str">
            <v>H432/02</v>
          </cell>
          <cell r="D1533" t="str">
            <v>Chemistry:Synthesis and analytical techniques</v>
          </cell>
          <cell r="E1533" t="str">
            <v>Dr K A Grazier</v>
          </cell>
        </row>
        <row r="1534">
          <cell r="B1534" t="str">
            <v>H432/02 Chemistry:Synthesis and analytical techniques</v>
          </cell>
          <cell r="C1534" t="str">
            <v>H432/02</v>
          </cell>
          <cell r="D1534" t="str">
            <v>Chemistry:Synthesis and analytical techniques</v>
          </cell>
          <cell r="E1534" t="str">
            <v>Mr G Goldsmith</v>
          </cell>
        </row>
        <row r="1535">
          <cell r="B1535" t="str">
            <v>H432/02 Chemistry:Synthesis and analytical techniques</v>
          </cell>
          <cell r="C1535" t="str">
            <v>H432/02</v>
          </cell>
          <cell r="D1535" t="str">
            <v>Chemistry:Synthesis and analytical techniques</v>
          </cell>
          <cell r="E1535" t="str">
            <v>Mrs P Kaliswaran</v>
          </cell>
        </row>
        <row r="1536">
          <cell r="B1536" t="str">
            <v>H432/02 Chemistry:Synthesis and analytical techniques</v>
          </cell>
          <cell r="C1536" t="str">
            <v>H432/02</v>
          </cell>
          <cell r="D1536" t="str">
            <v>Chemistry:Synthesis and analytical techniques</v>
          </cell>
          <cell r="E1536" t="str">
            <v>Miss A Byrne</v>
          </cell>
        </row>
        <row r="1537">
          <cell r="B1537" t="str">
            <v>H432/02 Chemistry:Synthesis and analytical techniques</v>
          </cell>
          <cell r="C1537" t="str">
            <v>H432/02</v>
          </cell>
          <cell r="D1537" t="str">
            <v>Chemistry:Synthesis and analytical techniques</v>
          </cell>
          <cell r="E1537" t="str">
            <v>Mr S Matthews</v>
          </cell>
        </row>
        <row r="1538">
          <cell r="B1538" t="str">
            <v>H432/02 Chemistry:Synthesis and analytical techniques</v>
          </cell>
          <cell r="C1538" t="str">
            <v>H432/02</v>
          </cell>
          <cell r="D1538" t="str">
            <v>Chemistry:Synthesis and analytical techniques</v>
          </cell>
          <cell r="E1538" t="str">
            <v>Mr A R Patterson</v>
          </cell>
        </row>
        <row r="1539">
          <cell r="B1539" t="str">
            <v>H432/02 Chemistry:Synthesis and analytical techniques</v>
          </cell>
          <cell r="C1539" t="str">
            <v>H432/02</v>
          </cell>
          <cell r="D1539" t="str">
            <v>Chemistry:Synthesis and analytical techniques</v>
          </cell>
          <cell r="E1539" t="str">
            <v>Miss H Andrews</v>
          </cell>
        </row>
        <row r="1540">
          <cell r="B1540" t="str">
            <v>H432/02 Chemistry:Synthesis and analytical techniques</v>
          </cell>
          <cell r="C1540" t="str">
            <v>H432/02</v>
          </cell>
          <cell r="D1540" t="str">
            <v>Chemistry:Synthesis and analytical techniques</v>
          </cell>
          <cell r="E1540" t="str">
            <v>Mrs C E Cragg</v>
          </cell>
        </row>
        <row r="1541">
          <cell r="B1541" t="str">
            <v>H432/02 Chemistry:Synthesis and analytical techniques</v>
          </cell>
          <cell r="C1541" t="str">
            <v>H432/02</v>
          </cell>
          <cell r="D1541" t="str">
            <v>Chemistry:Synthesis and analytical techniques</v>
          </cell>
          <cell r="E1541" t="str">
            <v>Mrs S E Simmonds</v>
          </cell>
        </row>
        <row r="1542">
          <cell r="B1542" t="str">
            <v>H432/02 Chemistry:Synthesis and analytical techniques</v>
          </cell>
          <cell r="C1542" t="str">
            <v>H432/02</v>
          </cell>
          <cell r="D1542" t="str">
            <v>Chemistry:Synthesis and analytical techniques</v>
          </cell>
          <cell r="E1542" t="str">
            <v>Dr J N KISAKA</v>
          </cell>
        </row>
        <row r="1543">
          <cell r="B1543" t="str">
            <v>H432/02 Chemistry:Synthesis and analytical techniques</v>
          </cell>
          <cell r="C1543" t="str">
            <v>H432/02</v>
          </cell>
          <cell r="D1543" t="str">
            <v>Chemistry:Synthesis and analytical techniques</v>
          </cell>
          <cell r="E1543" t="str">
            <v>Mr A Stubbs</v>
          </cell>
        </row>
        <row r="1544">
          <cell r="B1544" t="str">
            <v>H432/02 Chemistry:Synthesis and analytical techniques</v>
          </cell>
          <cell r="C1544" t="str">
            <v>H432/02</v>
          </cell>
          <cell r="D1544" t="str">
            <v>Chemistry:Synthesis and analytical techniques</v>
          </cell>
          <cell r="E1544" t="str">
            <v>Mrs D Caldwell</v>
          </cell>
        </row>
        <row r="1545">
          <cell r="B1545" t="str">
            <v>H432/02 Chemistry:Synthesis and analytical techniques</v>
          </cell>
          <cell r="C1545" t="str">
            <v>H432/02</v>
          </cell>
          <cell r="D1545" t="str">
            <v>Chemistry:Synthesis and analytical techniques</v>
          </cell>
          <cell r="E1545" t="str">
            <v>Mr D A Wheal</v>
          </cell>
        </row>
        <row r="1546">
          <cell r="B1546" t="str">
            <v>H432/02 Chemistry:Synthesis and analytical techniques</v>
          </cell>
          <cell r="C1546" t="str">
            <v>H432/02</v>
          </cell>
          <cell r="D1546" t="str">
            <v>Chemistry:Synthesis and analytical techniques</v>
          </cell>
          <cell r="E1546" t="str">
            <v>Mrs E K Moore</v>
          </cell>
        </row>
        <row r="1547">
          <cell r="B1547" t="str">
            <v>H432/02 Chemistry:Synthesis and analytical techniques</v>
          </cell>
          <cell r="C1547" t="str">
            <v>H432/02</v>
          </cell>
          <cell r="D1547" t="str">
            <v>Chemistry:Synthesis and analytical techniques</v>
          </cell>
          <cell r="E1547" t="str">
            <v>Dr P Richings</v>
          </cell>
        </row>
        <row r="1548">
          <cell r="B1548" t="str">
            <v>H432/02 Chemistry:Synthesis and analytical techniques</v>
          </cell>
          <cell r="C1548" t="str">
            <v>H432/02</v>
          </cell>
          <cell r="D1548" t="str">
            <v>Chemistry:Synthesis and analytical techniques</v>
          </cell>
          <cell r="E1548" t="str">
            <v>Dr A Rowan</v>
          </cell>
        </row>
        <row r="1549">
          <cell r="B1549" t="str">
            <v>H432/02 Chemistry:Synthesis and analytical techniques</v>
          </cell>
          <cell r="C1549" t="str">
            <v>H432/02</v>
          </cell>
          <cell r="D1549" t="str">
            <v>Chemistry:Synthesis and analytical techniques</v>
          </cell>
          <cell r="E1549" t="str">
            <v>Mr K A White</v>
          </cell>
        </row>
        <row r="1550">
          <cell r="B1550" t="str">
            <v>H432/02 Chemistry:Synthesis and analytical techniques</v>
          </cell>
          <cell r="C1550" t="str">
            <v>H432/02</v>
          </cell>
          <cell r="D1550" t="str">
            <v>Chemistry:Synthesis and analytical techniques</v>
          </cell>
          <cell r="E1550" t="str">
            <v>Mr R Hutchings</v>
          </cell>
        </row>
        <row r="1551">
          <cell r="B1551" t="str">
            <v>H432/02 Chemistry:Synthesis and analytical techniques</v>
          </cell>
          <cell r="C1551" t="str">
            <v>H432/02</v>
          </cell>
          <cell r="D1551" t="str">
            <v>Chemistry:Synthesis and analytical techniques</v>
          </cell>
          <cell r="E1551" t="str">
            <v>Miss S Ravina</v>
          </cell>
        </row>
        <row r="1552">
          <cell r="B1552" t="str">
            <v>H432/02 Chemistry:Synthesis and analytical techniques</v>
          </cell>
          <cell r="C1552" t="str">
            <v>H432/02</v>
          </cell>
          <cell r="D1552" t="str">
            <v>Chemistry:Synthesis and analytical techniques</v>
          </cell>
          <cell r="E1552" t="str">
            <v>Mr C Muchoko</v>
          </cell>
        </row>
        <row r="1553">
          <cell r="B1553" t="str">
            <v>H432/02 Chemistry:Synthesis and analytical techniques</v>
          </cell>
          <cell r="C1553" t="str">
            <v>H432/02</v>
          </cell>
          <cell r="D1553" t="str">
            <v>Chemistry:Synthesis and analytical techniques</v>
          </cell>
          <cell r="E1553" t="str">
            <v>Mr A Munro</v>
          </cell>
        </row>
        <row r="1554">
          <cell r="B1554" t="str">
            <v>H432/02 Chemistry:Synthesis and analytical techniques</v>
          </cell>
          <cell r="C1554" t="str">
            <v>H432/02</v>
          </cell>
          <cell r="D1554" t="str">
            <v>Chemistry:Synthesis and analytical techniques</v>
          </cell>
          <cell r="E1554" t="str">
            <v>Dr H Norton</v>
          </cell>
        </row>
        <row r="1555">
          <cell r="B1555" t="str">
            <v>H432/02 Chemistry:Synthesis and analytical techniques</v>
          </cell>
          <cell r="C1555" t="str">
            <v>H432/02</v>
          </cell>
          <cell r="D1555" t="str">
            <v>Chemistry:Synthesis and analytical techniques</v>
          </cell>
          <cell r="E1555" t="str">
            <v>Mrs H Walton</v>
          </cell>
        </row>
        <row r="1556">
          <cell r="B1556" t="str">
            <v>H432/02 Chemistry:Synthesis and analytical techniques</v>
          </cell>
          <cell r="C1556" t="str">
            <v>H432/02</v>
          </cell>
          <cell r="D1556" t="str">
            <v>Chemistry:Synthesis and analytical techniques</v>
          </cell>
          <cell r="E1556" t="str">
            <v>Ms Y Zheng</v>
          </cell>
        </row>
        <row r="1557">
          <cell r="B1557" t="str">
            <v>H432/02 Chemistry:Synthesis and analytical techniques</v>
          </cell>
          <cell r="C1557" t="str">
            <v>H432/02</v>
          </cell>
          <cell r="D1557" t="str">
            <v>Chemistry:Synthesis and analytical techniques</v>
          </cell>
          <cell r="E1557" t="str">
            <v>Mr G Saluja</v>
          </cell>
        </row>
        <row r="1558">
          <cell r="B1558" t="str">
            <v>H432/02 Chemistry:Synthesis and analytical techniques</v>
          </cell>
          <cell r="C1558" t="str">
            <v>H432/02</v>
          </cell>
          <cell r="D1558" t="str">
            <v>Chemistry:Synthesis and analytical techniques</v>
          </cell>
          <cell r="E1558" t="str">
            <v>Mr C Stickley</v>
          </cell>
        </row>
        <row r="1559">
          <cell r="B1559" t="str">
            <v>H432/02 Chemistry:Synthesis and analytical techniques</v>
          </cell>
          <cell r="C1559" t="str">
            <v>H432/02</v>
          </cell>
          <cell r="D1559" t="str">
            <v>Chemistry:Synthesis and analytical techniques</v>
          </cell>
          <cell r="E1559" t="str">
            <v>Dr S J Millward-Sadler</v>
          </cell>
        </row>
        <row r="1560">
          <cell r="B1560" t="str">
            <v>H432/02 Chemistry:Synthesis and analytical techniques</v>
          </cell>
          <cell r="C1560" t="str">
            <v>H432/02</v>
          </cell>
          <cell r="D1560" t="str">
            <v>Chemistry:Synthesis and analytical techniques</v>
          </cell>
          <cell r="E1560" t="str">
            <v>Mrs B Charman</v>
          </cell>
        </row>
        <row r="1561">
          <cell r="B1561" t="str">
            <v>H432/02 Chemistry:Synthesis and analytical techniques</v>
          </cell>
          <cell r="C1561" t="str">
            <v>H432/02</v>
          </cell>
          <cell r="D1561" t="str">
            <v>Chemistry:Synthesis and analytical techniques</v>
          </cell>
          <cell r="E1561" t="str">
            <v>Miss V Kilshaw</v>
          </cell>
        </row>
        <row r="1562">
          <cell r="B1562" t="str">
            <v>H432/02 Chemistry:Synthesis and analytical techniques</v>
          </cell>
          <cell r="C1562" t="str">
            <v>H432/02</v>
          </cell>
          <cell r="D1562" t="str">
            <v>Chemistry:Synthesis and analytical techniques</v>
          </cell>
          <cell r="E1562" t="str">
            <v>Mr D Keyworth</v>
          </cell>
        </row>
        <row r="1563">
          <cell r="B1563" t="str">
            <v>H432/02 Chemistry:Synthesis and analytical techniques</v>
          </cell>
          <cell r="C1563" t="str">
            <v>H432/02</v>
          </cell>
          <cell r="D1563" t="str">
            <v>Chemistry:Synthesis and analytical techniques</v>
          </cell>
          <cell r="E1563" t="str">
            <v>Miss H Stanwix</v>
          </cell>
        </row>
        <row r="1564">
          <cell r="B1564" t="str">
            <v>H432/02 Chemistry:Synthesis and analytical techniques</v>
          </cell>
          <cell r="C1564" t="str">
            <v>H432/02</v>
          </cell>
          <cell r="D1564" t="str">
            <v>Chemistry:Synthesis and analytical techniques</v>
          </cell>
          <cell r="E1564" t="str">
            <v>Dr E L Carrington-Smith</v>
          </cell>
        </row>
        <row r="1565">
          <cell r="B1565" t="str">
            <v>H432/02 Chemistry:Synthesis and analytical techniques</v>
          </cell>
          <cell r="C1565" t="str">
            <v>H432/02</v>
          </cell>
          <cell r="D1565" t="str">
            <v>Chemistry:Synthesis and analytical techniques</v>
          </cell>
          <cell r="E1565" t="str">
            <v>Mr J Marsden</v>
          </cell>
        </row>
        <row r="1566">
          <cell r="B1566" t="str">
            <v>H432/02 Chemistry:Synthesis and analytical techniques</v>
          </cell>
          <cell r="C1566" t="str">
            <v>H432/02</v>
          </cell>
          <cell r="D1566" t="str">
            <v>Chemistry:Synthesis and analytical techniques</v>
          </cell>
          <cell r="E1566" t="str">
            <v>Miss E Kneller</v>
          </cell>
        </row>
        <row r="1567">
          <cell r="B1567" t="str">
            <v>H432/02 Chemistry:Synthesis and analytical techniques</v>
          </cell>
          <cell r="C1567" t="str">
            <v>H432/02</v>
          </cell>
          <cell r="D1567" t="str">
            <v>Chemistry:Synthesis and analytical techniques</v>
          </cell>
          <cell r="E1567" t="str">
            <v>Miss I Barnsley</v>
          </cell>
        </row>
        <row r="1568">
          <cell r="B1568" t="str">
            <v>H432/02 Chemistry:Synthesis and analytical techniques</v>
          </cell>
          <cell r="C1568" t="str">
            <v>H432/02</v>
          </cell>
          <cell r="D1568" t="str">
            <v>Chemistry:Synthesis and analytical techniques</v>
          </cell>
          <cell r="E1568" t="str">
            <v>Dr J Hanmer</v>
          </cell>
        </row>
        <row r="1569">
          <cell r="B1569" t="str">
            <v>H432/02 Chemistry:Synthesis and analytical techniques</v>
          </cell>
          <cell r="C1569" t="str">
            <v>H432/02</v>
          </cell>
          <cell r="D1569" t="str">
            <v>Chemistry:Synthesis and analytical techniques</v>
          </cell>
          <cell r="E1569" t="str">
            <v>Dr G M Nyanhi</v>
          </cell>
        </row>
        <row r="1570">
          <cell r="B1570" t="str">
            <v>H432/02 Chemistry:Synthesis and analytical techniques</v>
          </cell>
          <cell r="C1570" t="str">
            <v>H432/02</v>
          </cell>
          <cell r="D1570" t="str">
            <v>Chemistry:Synthesis and analytical techniques</v>
          </cell>
          <cell r="E1570" t="str">
            <v>Mr A A Ogunseye</v>
          </cell>
        </row>
        <row r="1571">
          <cell r="B1571" t="str">
            <v>H432/02 Chemistry:Synthesis and analytical techniques</v>
          </cell>
          <cell r="C1571" t="str">
            <v>H432/02</v>
          </cell>
          <cell r="D1571" t="str">
            <v>Chemistry:Synthesis and analytical techniques</v>
          </cell>
          <cell r="E1571" t="str">
            <v>Mrs I D Jayanthi</v>
          </cell>
        </row>
        <row r="1572">
          <cell r="B1572" t="str">
            <v>H432/02 Chemistry:Synthesis and analytical techniques</v>
          </cell>
          <cell r="C1572" t="str">
            <v>H432/02</v>
          </cell>
          <cell r="D1572" t="str">
            <v>Chemistry:Synthesis and analytical techniques</v>
          </cell>
          <cell r="E1572" t="str">
            <v>Mr V Emaikwu</v>
          </cell>
        </row>
        <row r="1573">
          <cell r="B1573" t="str">
            <v>H432/02 Chemistry:Synthesis and analytical techniques</v>
          </cell>
          <cell r="C1573" t="str">
            <v>H432/02</v>
          </cell>
          <cell r="D1573" t="str">
            <v>Chemistry:Synthesis and analytical techniques</v>
          </cell>
          <cell r="E1573" t="str">
            <v>Mr P A Evans</v>
          </cell>
        </row>
        <row r="1574">
          <cell r="B1574" t="str">
            <v>H432/02 Chemistry:Synthesis and analytical techniques</v>
          </cell>
          <cell r="C1574" t="str">
            <v>H432/02</v>
          </cell>
          <cell r="D1574" t="str">
            <v>Chemistry:Synthesis and analytical techniques</v>
          </cell>
          <cell r="E1574" t="str">
            <v>Miss E Hinds</v>
          </cell>
        </row>
        <row r="1575">
          <cell r="B1575" t="str">
            <v>H432/02 Chemistry:Synthesis and analytical techniques</v>
          </cell>
          <cell r="C1575" t="str">
            <v>H432/02</v>
          </cell>
          <cell r="D1575" t="str">
            <v>Chemistry:Synthesis and analytical techniques</v>
          </cell>
          <cell r="E1575" t="str">
            <v>Dr H Wood</v>
          </cell>
        </row>
        <row r="1576">
          <cell r="B1576" t="str">
            <v>H432/02 Chemistry:Synthesis and analytical techniques</v>
          </cell>
          <cell r="C1576" t="str">
            <v>H432/02</v>
          </cell>
          <cell r="D1576" t="str">
            <v>Chemistry:Synthesis and analytical techniques</v>
          </cell>
          <cell r="E1576" t="str">
            <v>Dr D W Holdup</v>
          </cell>
        </row>
        <row r="1577">
          <cell r="B1577" t="str">
            <v>H432/02 Chemistry:Synthesis and analytical techniques</v>
          </cell>
          <cell r="C1577" t="str">
            <v>H432/02</v>
          </cell>
          <cell r="D1577" t="str">
            <v>Chemistry:Synthesis and analytical techniques</v>
          </cell>
          <cell r="E1577" t="str">
            <v>Miss A Arends</v>
          </cell>
        </row>
        <row r="1578">
          <cell r="B1578" t="str">
            <v>H432/02 Chemistry:Synthesis and analytical techniques</v>
          </cell>
          <cell r="C1578" t="str">
            <v>H432/02</v>
          </cell>
          <cell r="D1578" t="str">
            <v>Chemistry:Synthesis and analytical techniques</v>
          </cell>
          <cell r="E1578" t="str">
            <v>Mr I T Dunbar</v>
          </cell>
        </row>
        <row r="1579">
          <cell r="B1579" t="str">
            <v>H432/02 Chemistry:Synthesis and analytical techniques</v>
          </cell>
          <cell r="C1579" t="str">
            <v>H432/02</v>
          </cell>
          <cell r="D1579" t="str">
            <v>Chemistry:Synthesis and analytical techniques</v>
          </cell>
          <cell r="E1579" t="str">
            <v>Mr Z Chen</v>
          </cell>
        </row>
        <row r="1580">
          <cell r="B1580" t="str">
            <v>H432/03 Chemistry:Unified chemistry</v>
          </cell>
          <cell r="C1580" t="str">
            <v>H432/03</v>
          </cell>
          <cell r="D1580" t="str">
            <v>Chemistry:Unified chemistry</v>
          </cell>
          <cell r="E1580" t="str">
            <v>Dr R Ritchie</v>
          </cell>
        </row>
        <row r="1581">
          <cell r="B1581" t="str">
            <v>H432/03 Chemistry:Unified chemistry</v>
          </cell>
          <cell r="C1581" t="str">
            <v>H432/03</v>
          </cell>
          <cell r="D1581" t="str">
            <v>Chemistry:Unified chemistry</v>
          </cell>
          <cell r="E1581" t="str">
            <v>Mr B A Edematie</v>
          </cell>
        </row>
        <row r="1582">
          <cell r="B1582" t="str">
            <v>H432/03 Chemistry:Unified chemistry</v>
          </cell>
          <cell r="C1582" t="str">
            <v>H432/03</v>
          </cell>
          <cell r="D1582" t="str">
            <v>Chemistry:Unified chemistry</v>
          </cell>
          <cell r="E1582" t="str">
            <v>Mr M D Price</v>
          </cell>
        </row>
        <row r="1583">
          <cell r="B1583" t="str">
            <v>H432/03 Chemistry:Unified chemistry</v>
          </cell>
          <cell r="C1583" t="str">
            <v>H432/03</v>
          </cell>
          <cell r="D1583" t="str">
            <v>Chemistry:Unified chemistry</v>
          </cell>
          <cell r="E1583" t="str">
            <v>Miss C J O'Brien</v>
          </cell>
        </row>
        <row r="1584">
          <cell r="B1584" t="str">
            <v>H432/03 Chemistry:Unified chemistry</v>
          </cell>
          <cell r="C1584" t="str">
            <v>H432/03</v>
          </cell>
          <cell r="D1584" t="str">
            <v>Chemistry:Unified chemistry</v>
          </cell>
          <cell r="E1584" t="str">
            <v>Dr C M Jones</v>
          </cell>
        </row>
        <row r="1585">
          <cell r="B1585" t="str">
            <v>H432/03 Chemistry:Unified chemistry</v>
          </cell>
          <cell r="C1585" t="str">
            <v>H432/03</v>
          </cell>
          <cell r="D1585" t="str">
            <v>Chemistry:Unified chemistry</v>
          </cell>
          <cell r="E1585" t="str">
            <v>Mr I Sheldon</v>
          </cell>
        </row>
        <row r="1586">
          <cell r="B1586" t="str">
            <v>H432/03 Chemistry:Unified chemistry</v>
          </cell>
          <cell r="C1586" t="str">
            <v>H432/03</v>
          </cell>
          <cell r="D1586" t="str">
            <v>Chemistry:Unified chemistry</v>
          </cell>
          <cell r="E1586" t="str">
            <v>Mr D Duerden</v>
          </cell>
        </row>
        <row r="1587">
          <cell r="B1587" t="str">
            <v>H432/03 Chemistry:Unified chemistry</v>
          </cell>
          <cell r="C1587" t="str">
            <v>H432/03</v>
          </cell>
          <cell r="D1587" t="str">
            <v>Chemistry:Unified chemistry</v>
          </cell>
          <cell r="E1587" t="str">
            <v>Miss A Billinge</v>
          </cell>
        </row>
        <row r="1588">
          <cell r="B1588" t="str">
            <v>H432/03 Chemistry:Unified chemistry</v>
          </cell>
          <cell r="C1588" t="str">
            <v>H432/03</v>
          </cell>
          <cell r="D1588" t="str">
            <v>Chemistry:Unified chemistry</v>
          </cell>
          <cell r="E1588" t="str">
            <v>Mrs E Curran</v>
          </cell>
        </row>
        <row r="1589">
          <cell r="B1589" t="str">
            <v>H432/03 Chemistry:Unified chemistry</v>
          </cell>
          <cell r="C1589" t="str">
            <v>H432/03</v>
          </cell>
          <cell r="D1589" t="str">
            <v>Chemistry:Unified chemistry</v>
          </cell>
          <cell r="E1589" t="str">
            <v>Mr R Griffiths</v>
          </cell>
        </row>
        <row r="1590">
          <cell r="B1590" t="str">
            <v>H432/03 Chemistry:Unified chemistry</v>
          </cell>
          <cell r="C1590" t="str">
            <v>H432/03</v>
          </cell>
          <cell r="D1590" t="str">
            <v>Chemistry:Unified chemistry</v>
          </cell>
          <cell r="E1590" t="str">
            <v>Mr N Durie</v>
          </cell>
        </row>
        <row r="1591">
          <cell r="B1591" t="str">
            <v>H432/03 Chemistry:Unified chemistry</v>
          </cell>
          <cell r="C1591" t="str">
            <v>H432/03</v>
          </cell>
          <cell r="D1591" t="str">
            <v>Chemistry:Unified chemistry</v>
          </cell>
          <cell r="E1591" t="str">
            <v>Miss R Bashforth</v>
          </cell>
        </row>
        <row r="1592">
          <cell r="B1592" t="str">
            <v>H432/03 Chemistry:Unified chemistry</v>
          </cell>
          <cell r="C1592" t="str">
            <v>H432/03</v>
          </cell>
          <cell r="D1592" t="str">
            <v>Chemistry:Unified chemistry</v>
          </cell>
          <cell r="E1592" t="str">
            <v>Dr D Skinner</v>
          </cell>
        </row>
        <row r="1593">
          <cell r="B1593" t="str">
            <v>H432/03 Chemistry:Unified chemistry</v>
          </cell>
          <cell r="C1593" t="str">
            <v>H432/03</v>
          </cell>
          <cell r="D1593" t="str">
            <v>Chemistry:Unified chemistry</v>
          </cell>
          <cell r="E1593" t="str">
            <v>Miss C Averre</v>
          </cell>
        </row>
        <row r="1594">
          <cell r="B1594" t="str">
            <v>H432/03 Chemistry:Unified chemistry</v>
          </cell>
          <cell r="C1594" t="str">
            <v>H432/03</v>
          </cell>
          <cell r="D1594" t="str">
            <v>Chemistry:Unified chemistry</v>
          </cell>
          <cell r="E1594" t="str">
            <v>Mrs J Campbell</v>
          </cell>
        </row>
        <row r="1595">
          <cell r="B1595" t="str">
            <v>H432/03 Chemistry:Unified chemistry</v>
          </cell>
          <cell r="C1595" t="str">
            <v>H432/03</v>
          </cell>
          <cell r="D1595" t="str">
            <v>Chemistry:Unified chemistry</v>
          </cell>
          <cell r="E1595" t="str">
            <v>Mr M Smith</v>
          </cell>
        </row>
        <row r="1596">
          <cell r="B1596" t="str">
            <v>H432/03 Chemistry:Unified chemistry</v>
          </cell>
          <cell r="C1596" t="str">
            <v>H432/03</v>
          </cell>
          <cell r="D1596" t="str">
            <v>Chemistry:Unified chemistry</v>
          </cell>
          <cell r="E1596" t="str">
            <v>Mr D O Magio</v>
          </cell>
        </row>
        <row r="1597">
          <cell r="B1597" t="str">
            <v>H432/03 Chemistry:Unified chemistry</v>
          </cell>
          <cell r="C1597" t="str">
            <v>H432/03</v>
          </cell>
          <cell r="D1597" t="str">
            <v>Chemistry:Unified chemistry</v>
          </cell>
          <cell r="E1597" t="str">
            <v>Mr G Dryden</v>
          </cell>
        </row>
        <row r="1598">
          <cell r="B1598" t="str">
            <v>H432/03 Chemistry:Unified chemistry</v>
          </cell>
          <cell r="C1598" t="str">
            <v>H432/03</v>
          </cell>
          <cell r="D1598" t="str">
            <v>Chemistry:Unified chemistry</v>
          </cell>
          <cell r="E1598" t="str">
            <v>Mrs E M Perry</v>
          </cell>
        </row>
        <row r="1599">
          <cell r="B1599" t="str">
            <v>H432/03 Chemistry:Unified chemistry</v>
          </cell>
          <cell r="C1599" t="str">
            <v>H432/03</v>
          </cell>
          <cell r="D1599" t="str">
            <v>Chemistry:Unified chemistry</v>
          </cell>
          <cell r="E1599" t="str">
            <v>Miss A Arends</v>
          </cell>
        </row>
        <row r="1600">
          <cell r="B1600" t="str">
            <v>H432/03 Chemistry:Unified chemistry</v>
          </cell>
          <cell r="C1600" t="str">
            <v>H432/03</v>
          </cell>
          <cell r="D1600" t="str">
            <v>Chemistry:Unified chemistry</v>
          </cell>
          <cell r="E1600" t="str">
            <v>Miss S M Jackson</v>
          </cell>
        </row>
        <row r="1601">
          <cell r="B1601" t="str">
            <v>H432/03 Chemistry:Unified chemistry</v>
          </cell>
          <cell r="C1601" t="str">
            <v>H432/03</v>
          </cell>
          <cell r="D1601" t="str">
            <v>Chemistry:Unified chemistry</v>
          </cell>
          <cell r="E1601" t="str">
            <v>Ms N E Bruton</v>
          </cell>
        </row>
        <row r="1602">
          <cell r="B1602" t="str">
            <v>H432/03 Chemistry:Unified chemistry</v>
          </cell>
          <cell r="C1602" t="str">
            <v>H432/03</v>
          </cell>
          <cell r="D1602" t="str">
            <v>Chemistry:Unified chemistry</v>
          </cell>
          <cell r="E1602" t="str">
            <v>Miss P Abbott</v>
          </cell>
        </row>
        <row r="1603">
          <cell r="B1603" t="str">
            <v>H432/03 Chemistry:Unified chemistry</v>
          </cell>
          <cell r="C1603" t="str">
            <v>H432/03</v>
          </cell>
          <cell r="D1603" t="str">
            <v>Chemistry:Unified chemistry</v>
          </cell>
          <cell r="E1603" t="str">
            <v>Mr S I Patuwary</v>
          </cell>
        </row>
        <row r="1604">
          <cell r="B1604" t="str">
            <v>H432/03 Chemistry:Unified chemistry</v>
          </cell>
          <cell r="C1604" t="str">
            <v>H432/03</v>
          </cell>
          <cell r="D1604" t="str">
            <v>Chemistry:Unified chemistry</v>
          </cell>
          <cell r="E1604" t="str">
            <v>Dr F J Davis</v>
          </cell>
        </row>
        <row r="1605">
          <cell r="B1605" t="str">
            <v>H432/03 Chemistry:Unified chemistry</v>
          </cell>
          <cell r="C1605" t="str">
            <v>H432/03</v>
          </cell>
          <cell r="D1605" t="str">
            <v>Chemistry:Unified chemistry</v>
          </cell>
          <cell r="E1605" t="str">
            <v>Mr M Walker</v>
          </cell>
        </row>
        <row r="1606">
          <cell r="B1606" t="str">
            <v>H432/03 Chemistry:Unified chemistry</v>
          </cell>
          <cell r="C1606" t="str">
            <v>H432/03</v>
          </cell>
          <cell r="D1606" t="str">
            <v>Chemistry:Unified chemistry</v>
          </cell>
          <cell r="E1606" t="str">
            <v>Dr H J Banbery</v>
          </cell>
        </row>
        <row r="1607">
          <cell r="B1607" t="str">
            <v>H432/03 Chemistry:Unified chemistry</v>
          </cell>
          <cell r="C1607" t="str">
            <v>H432/03</v>
          </cell>
          <cell r="D1607" t="str">
            <v>Chemistry:Unified chemistry</v>
          </cell>
          <cell r="E1607" t="str">
            <v>Mr A J Crossley</v>
          </cell>
        </row>
        <row r="1608">
          <cell r="B1608" t="str">
            <v>H432/03 Chemistry:Unified chemistry</v>
          </cell>
          <cell r="C1608" t="str">
            <v>H432/03</v>
          </cell>
          <cell r="D1608" t="str">
            <v>Chemistry:Unified chemistry</v>
          </cell>
          <cell r="E1608" t="str">
            <v>Dr I Hussain</v>
          </cell>
        </row>
        <row r="1609">
          <cell r="B1609" t="str">
            <v>H432/03 Chemistry:Unified chemistry</v>
          </cell>
          <cell r="C1609" t="str">
            <v>H432/03</v>
          </cell>
          <cell r="D1609" t="str">
            <v>Chemistry:Unified chemistry</v>
          </cell>
          <cell r="E1609" t="str">
            <v>Miss V R Lang</v>
          </cell>
        </row>
        <row r="1610">
          <cell r="B1610" t="str">
            <v>H432/03 Chemistry:Unified chemistry</v>
          </cell>
          <cell r="C1610" t="str">
            <v>H432/03</v>
          </cell>
          <cell r="D1610" t="str">
            <v>Chemistry:Unified chemistry</v>
          </cell>
          <cell r="E1610" t="str">
            <v>Miss S Worrell</v>
          </cell>
        </row>
        <row r="1611">
          <cell r="B1611" t="str">
            <v>H432/03 Chemistry:Unified chemistry</v>
          </cell>
          <cell r="C1611" t="str">
            <v>H432/03</v>
          </cell>
          <cell r="D1611" t="str">
            <v>Chemistry:Unified chemistry</v>
          </cell>
          <cell r="E1611" t="str">
            <v>Miss L Holcroft</v>
          </cell>
        </row>
        <row r="1612">
          <cell r="B1612" t="str">
            <v>H432/03 Chemistry:Unified chemistry</v>
          </cell>
          <cell r="C1612" t="str">
            <v>H432/03</v>
          </cell>
          <cell r="D1612" t="str">
            <v>Chemistry:Unified chemistry</v>
          </cell>
          <cell r="E1612" t="str">
            <v>Miss S Hughes</v>
          </cell>
        </row>
        <row r="1613">
          <cell r="B1613" t="str">
            <v>H432/03 Chemistry:Unified chemistry</v>
          </cell>
          <cell r="C1613" t="str">
            <v>H432/03</v>
          </cell>
          <cell r="D1613" t="str">
            <v>Chemistry:Unified chemistry</v>
          </cell>
          <cell r="E1613" t="str">
            <v>Mrs M Sinden</v>
          </cell>
        </row>
        <row r="1614">
          <cell r="B1614" t="str">
            <v>H432/03 Chemistry:Unified chemistry</v>
          </cell>
          <cell r="C1614" t="str">
            <v>H432/03</v>
          </cell>
          <cell r="D1614" t="str">
            <v>Chemistry:Unified chemistry</v>
          </cell>
          <cell r="E1614" t="str">
            <v>Mrs P Verma</v>
          </cell>
        </row>
        <row r="1615">
          <cell r="B1615" t="str">
            <v>H432/03 Chemistry:Unified chemistry</v>
          </cell>
          <cell r="C1615" t="str">
            <v>H432/03</v>
          </cell>
          <cell r="D1615" t="str">
            <v>Chemistry:Unified chemistry</v>
          </cell>
          <cell r="E1615" t="str">
            <v>Dr N de Sousa</v>
          </cell>
        </row>
        <row r="1616">
          <cell r="B1616" t="str">
            <v>H432/03 Chemistry:Unified chemistry</v>
          </cell>
          <cell r="C1616" t="str">
            <v>H432/03</v>
          </cell>
          <cell r="D1616" t="str">
            <v>Chemistry:Unified chemistry</v>
          </cell>
          <cell r="E1616" t="str">
            <v>Mrs R Nicholls</v>
          </cell>
        </row>
        <row r="1617">
          <cell r="B1617" t="str">
            <v>H432/03 Chemistry:Unified chemistry</v>
          </cell>
          <cell r="C1617" t="str">
            <v>H432/03</v>
          </cell>
          <cell r="D1617" t="str">
            <v>Chemistry:Unified chemistry</v>
          </cell>
          <cell r="E1617" t="str">
            <v>Dr E Babington</v>
          </cell>
        </row>
        <row r="1618">
          <cell r="B1618" t="str">
            <v>H432/03 Chemistry:Unified chemistry</v>
          </cell>
          <cell r="C1618" t="str">
            <v>H432/03</v>
          </cell>
          <cell r="D1618" t="str">
            <v>Chemistry:Unified chemistry</v>
          </cell>
          <cell r="E1618" t="str">
            <v>Mr S Shah</v>
          </cell>
        </row>
        <row r="1619">
          <cell r="B1619" t="str">
            <v>H432/03 Chemistry:Unified chemistry</v>
          </cell>
          <cell r="C1619" t="str">
            <v>H432/03</v>
          </cell>
          <cell r="D1619" t="str">
            <v>Chemistry:Unified chemistry</v>
          </cell>
          <cell r="E1619" t="str">
            <v>Mrs K A Woolf</v>
          </cell>
        </row>
        <row r="1620">
          <cell r="B1620" t="str">
            <v>H432/03 Chemistry:Unified chemistry</v>
          </cell>
          <cell r="C1620" t="str">
            <v>H432/03</v>
          </cell>
          <cell r="D1620" t="str">
            <v>Chemistry:Unified chemistry</v>
          </cell>
          <cell r="E1620" t="str">
            <v>Mrs S Ali</v>
          </cell>
        </row>
        <row r="1621">
          <cell r="B1621" t="str">
            <v>H432/03 Chemistry:Unified chemistry</v>
          </cell>
          <cell r="C1621" t="str">
            <v>H432/03</v>
          </cell>
          <cell r="D1621" t="str">
            <v>Chemistry:Unified chemistry</v>
          </cell>
          <cell r="E1621" t="str">
            <v>Mr M A Bossart</v>
          </cell>
        </row>
        <row r="1622">
          <cell r="B1622" t="str">
            <v>H432/03 Chemistry:Unified chemistry</v>
          </cell>
          <cell r="C1622" t="str">
            <v>H432/03</v>
          </cell>
          <cell r="D1622" t="str">
            <v>Chemistry:Unified chemistry</v>
          </cell>
          <cell r="E1622" t="str">
            <v>Mrs C Oakes</v>
          </cell>
        </row>
        <row r="1623">
          <cell r="B1623" t="str">
            <v>H432/03 Chemistry:Unified chemistry</v>
          </cell>
          <cell r="C1623" t="str">
            <v>H432/03</v>
          </cell>
          <cell r="D1623" t="str">
            <v>Chemistry:Unified chemistry</v>
          </cell>
          <cell r="E1623" t="str">
            <v>Mrs T A Adebisi</v>
          </cell>
        </row>
        <row r="1624">
          <cell r="B1624" t="str">
            <v>H432/03 Chemistry:Unified chemistry</v>
          </cell>
          <cell r="C1624" t="str">
            <v>H432/03</v>
          </cell>
          <cell r="D1624" t="str">
            <v>Chemistry:Unified chemistry</v>
          </cell>
          <cell r="E1624" t="str">
            <v>Mrs H Hale</v>
          </cell>
        </row>
        <row r="1625">
          <cell r="B1625" t="str">
            <v>H432/03 Chemistry:Unified chemistry</v>
          </cell>
          <cell r="C1625" t="str">
            <v>H432/03</v>
          </cell>
          <cell r="D1625" t="str">
            <v>Chemistry:Unified chemistry</v>
          </cell>
          <cell r="E1625" t="str">
            <v>Miss V White</v>
          </cell>
        </row>
        <row r="1626">
          <cell r="B1626" t="str">
            <v>H432/03 Chemistry:Unified chemistry</v>
          </cell>
          <cell r="C1626" t="str">
            <v>H432/03</v>
          </cell>
          <cell r="D1626" t="str">
            <v>Chemistry:Unified chemistry</v>
          </cell>
          <cell r="E1626" t="str">
            <v>Mr J O'Grady</v>
          </cell>
        </row>
        <row r="1627">
          <cell r="B1627" t="str">
            <v>H432/03 Chemistry:Unified chemistry</v>
          </cell>
          <cell r="C1627" t="str">
            <v>H432/03</v>
          </cell>
          <cell r="D1627" t="str">
            <v>Chemistry:Unified chemistry</v>
          </cell>
          <cell r="E1627" t="str">
            <v>Mr I Vidovic</v>
          </cell>
        </row>
        <row r="1628">
          <cell r="B1628" t="str">
            <v>H432/03 Chemistry:Unified chemistry</v>
          </cell>
          <cell r="C1628" t="str">
            <v>H432/03</v>
          </cell>
          <cell r="D1628" t="str">
            <v>Chemistry:Unified chemistry</v>
          </cell>
          <cell r="E1628" t="str">
            <v>Mr W Smith</v>
          </cell>
        </row>
        <row r="1629">
          <cell r="B1629" t="str">
            <v>H432/03 Chemistry:Unified chemistry</v>
          </cell>
          <cell r="C1629" t="str">
            <v>H432/03</v>
          </cell>
          <cell r="D1629" t="str">
            <v>Chemistry:Unified chemistry</v>
          </cell>
          <cell r="E1629" t="str">
            <v>Mrs S T Baldwin</v>
          </cell>
        </row>
        <row r="1630">
          <cell r="B1630" t="str">
            <v>H432/03 Chemistry:Unified chemistry</v>
          </cell>
          <cell r="C1630" t="str">
            <v>H432/03</v>
          </cell>
          <cell r="D1630" t="str">
            <v>Chemistry:Unified chemistry</v>
          </cell>
          <cell r="E1630" t="str">
            <v>Mr P Sagoo</v>
          </cell>
        </row>
        <row r="1631">
          <cell r="B1631" t="str">
            <v>H432/03 Chemistry:Unified chemistry</v>
          </cell>
          <cell r="C1631" t="str">
            <v>H432/03</v>
          </cell>
          <cell r="D1631" t="str">
            <v>Chemistry:Unified chemistry</v>
          </cell>
          <cell r="E1631" t="str">
            <v>Miss A L Seymour</v>
          </cell>
        </row>
        <row r="1632">
          <cell r="B1632" t="str">
            <v>H432/03 Chemistry:Unified chemistry</v>
          </cell>
          <cell r="C1632" t="str">
            <v>H432/03</v>
          </cell>
          <cell r="D1632" t="str">
            <v>Chemistry:Unified chemistry</v>
          </cell>
          <cell r="E1632" t="str">
            <v>Mr K U Agbo</v>
          </cell>
        </row>
        <row r="1633">
          <cell r="B1633" t="str">
            <v>H432/03 Chemistry:Unified chemistry</v>
          </cell>
          <cell r="C1633" t="str">
            <v>H432/03</v>
          </cell>
          <cell r="D1633" t="str">
            <v>Chemistry:Unified chemistry</v>
          </cell>
          <cell r="E1633" t="str">
            <v>Dr D Bloyce</v>
          </cell>
        </row>
        <row r="1634">
          <cell r="B1634" t="str">
            <v>H432/03 Chemistry:Unified chemistry</v>
          </cell>
          <cell r="C1634" t="str">
            <v>H432/03</v>
          </cell>
          <cell r="D1634" t="str">
            <v>Chemistry:Unified chemistry</v>
          </cell>
          <cell r="E1634" t="str">
            <v>Dr A Briggs</v>
          </cell>
        </row>
        <row r="1635">
          <cell r="B1635" t="str">
            <v>H432/03 Chemistry:Unified chemistry</v>
          </cell>
          <cell r="C1635" t="str">
            <v>H432/03</v>
          </cell>
          <cell r="D1635" t="str">
            <v>Chemistry:Unified chemistry</v>
          </cell>
          <cell r="E1635" t="str">
            <v>Miss R Chohan</v>
          </cell>
        </row>
        <row r="1636">
          <cell r="B1636" t="str">
            <v>H432/03 Chemistry:Unified chemistry</v>
          </cell>
          <cell r="C1636" t="str">
            <v>H432/03</v>
          </cell>
          <cell r="D1636" t="str">
            <v>Chemistry:Unified chemistry</v>
          </cell>
          <cell r="E1636" t="str">
            <v>Mr G Johnson</v>
          </cell>
        </row>
        <row r="1637">
          <cell r="B1637" t="str">
            <v>H432/03 Chemistry:Unified chemistry</v>
          </cell>
          <cell r="C1637" t="str">
            <v>H432/03</v>
          </cell>
          <cell r="D1637" t="str">
            <v>Chemistry:Unified chemistry</v>
          </cell>
          <cell r="E1637" t="str">
            <v>Mr M Crapper</v>
          </cell>
        </row>
        <row r="1638">
          <cell r="B1638" t="str">
            <v>H432/03 Chemistry:Unified chemistry</v>
          </cell>
          <cell r="C1638" t="str">
            <v>H432/03</v>
          </cell>
          <cell r="D1638" t="str">
            <v>Chemistry:Unified chemistry</v>
          </cell>
          <cell r="E1638" t="str">
            <v>Dr E Williams</v>
          </cell>
        </row>
        <row r="1639">
          <cell r="B1639" t="str">
            <v>H432/03 Chemistry:Unified chemistry</v>
          </cell>
          <cell r="C1639" t="str">
            <v>H432/03</v>
          </cell>
          <cell r="D1639" t="str">
            <v>Chemistry:Unified chemistry</v>
          </cell>
          <cell r="E1639" t="str">
            <v>Ms C J Gilfillan</v>
          </cell>
        </row>
        <row r="1640">
          <cell r="B1640" t="str">
            <v>H432/03 Chemistry:Unified chemistry</v>
          </cell>
          <cell r="C1640" t="str">
            <v>H432/03</v>
          </cell>
          <cell r="D1640" t="str">
            <v>Chemistry:Unified chemistry</v>
          </cell>
          <cell r="E1640" t="str">
            <v>Ms T Ngassa</v>
          </cell>
        </row>
        <row r="1641">
          <cell r="B1641" t="str">
            <v>H432/03 Chemistry:Unified chemistry</v>
          </cell>
          <cell r="C1641" t="str">
            <v>H432/03</v>
          </cell>
          <cell r="D1641" t="str">
            <v>Chemistry:Unified chemistry</v>
          </cell>
          <cell r="E1641" t="str">
            <v>Dr J Houghton</v>
          </cell>
        </row>
        <row r="1642">
          <cell r="B1642" t="str">
            <v>H432/03 Chemistry:Unified chemistry</v>
          </cell>
          <cell r="C1642" t="str">
            <v>H432/03</v>
          </cell>
          <cell r="D1642" t="str">
            <v>Chemistry:Unified chemistry</v>
          </cell>
          <cell r="E1642" t="str">
            <v>Mr A Stopps</v>
          </cell>
        </row>
        <row r="1643">
          <cell r="B1643" t="str">
            <v>H432/03 Chemistry:Unified chemistry</v>
          </cell>
          <cell r="C1643" t="str">
            <v>H432/03</v>
          </cell>
          <cell r="D1643" t="str">
            <v>Chemistry:Unified chemistry</v>
          </cell>
          <cell r="E1643" t="str">
            <v>Mrs T Hill</v>
          </cell>
        </row>
        <row r="1644">
          <cell r="B1644" t="str">
            <v>H432/03 Chemistry:Unified chemistry</v>
          </cell>
          <cell r="C1644" t="str">
            <v>H432/03</v>
          </cell>
          <cell r="D1644" t="str">
            <v>Chemistry:Unified chemistry</v>
          </cell>
          <cell r="E1644" t="str">
            <v>Mr A J Brown</v>
          </cell>
        </row>
        <row r="1645">
          <cell r="B1645" t="str">
            <v>H432/03 Chemistry:Unified chemistry</v>
          </cell>
          <cell r="C1645" t="str">
            <v>H432/03</v>
          </cell>
          <cell r="D1645" t="str">
            <v>Chemistry:Unified chemistry</v>
          </cell>
          <cell r="E1645" t="str">
            <v>Miss S OOI</v>
          </cell>
        </row>
        <row r="1646">
          <cell r="B1646" t="str">
            <v>H432/03 Chemistry:Unified chemistry</v>
          </cell>
          <cell r="C1646" t="str">
            <v>H432/03</v>
          </cell>
          <cell r="D1646" t="str">
            <v>Chemistry:Unified chemistry</v>
          </cell>
          <cell r="E1646" t="str">
            <v>Ms J Ravjee</v>
          </cell>
        </row>
        <row r="1647">
          <cell r="B1647" t="str">
            <v>H432/03 Chemistry:Unified chemistry</v>
          </cell>
          <cell r="C1647" t="str">
            <v>H432/03</v>
          </cell>
          <cell r="D1647" t="str">
            <v>Chemistry:Unified chemistry</v>
          </cell>
          <cell r="E1647" t="str">
            <v>Dr A M Hookins</v>
          </cell>
        </row>
        <row r="1648">
          <cell r="B1648" t="str">
            <v>H432/03 Chemistry:Unified chemistry</v>
          </cell>
          <cell r="C1648" t="str">
            <v>H432/03</v>
          </cell>
          <cell r="D1648" t="str">
            <v>Chemistry:Unified chemistry</v>
          </cell>
          <cell r="E1648" t="str">
            <v>Miss A Charlton</v>
          </cell>
        </row>
        <row r="1649">
          <cell r="B1649" t="str">
            <v>H432/03 Chemistry:Unified chemistry</v>
          </cell>
          <cell r="C1649" t="str">
            <v>H432/03</v>
          </cell>
          <cell r="D1649" t="str">
            <v>Chemistry:Unified chemistry</v>
          </cell>
          <cell r="E1649" t="str">
            <v>Dr G J P Riley</v>
          </cell>
        </row>
        <row r="1650">
          <cell r="B1650" t="str">
            <v>H432/03 Chemistry:Unified chemistry</v>
          </cell>
          <cell r="C1650" t="str">
            <v>H432/03</v>
          </cell>
          <cell r="D1650" t="str">
            <v>Chemistry:Unified chemistry</v>
          </cell>
          <cell r="E1650" t="str">
            <v>Mrs C Tossell</v>
          </cell>
        </row>
        <row r="1651">
          <cell r="B1651" t="str">
            <v>H432/03 Chemistry:Unified chemistry</v>
          </cell>
          <cell r="C1651" t="str">
            <v>H432/03</v>
          </cell>
          <cell r="D1651" t="str">
            <v>Chemistry:Unified chemistry</v>
          </cell>
          <cell r="E1651" t="str">
            <v>Mr J R Herbert</v>
          </cell>
        </row>
        <row r="1652">
          <cell r="B1652" t="str">
            <v>H432/03 Chemistry:Unified chemistry</v>
          </cell>
          <cell r="C1652" t="str">
            <v>H432/03</v>
          </cell>
          <cell r="D1652" t="str">
            <v>Chemistry:Unified chemistry</v>
          </cell>
          <cell r="E1652" t="str">
            <v>Mr D Kelly</v>
          </cell>
        </row>
        <row r="1653">
          <cell r="B1653" t="str">
            <v>H432/03 Chemistry:Unified chemistry</v>
          </cell>
          <cell r="C1653" t="str">
            <v>H432/03</v>
          </cell>
          <cell r="D1653" t="str">
            <v>Chemistry:Unified chemistry</v>
          </cell>
          <cell r="E1653" t="str">
            <v>Dr S Smith</v>
          </cell>
        </row>
        <row r="1654">
          <cell r="B1654" t="str">
            <v>H432/03 Chemistry:Unified chemistry</v>
          </cell>
          <cell r="C1654" t="str">
            <v>H432/03</v>
          </cell>
          <cell r="D1654" t="str">
            <v>Chemistry:Unified chemistry</v>
          </cell>
          <cell r="E1654" t="str">
            <v>Dr S Hoare</v>
          </cell>
        </row>
        <row r="1655">
          <cell r="B1655" t="str">
            <v>H432/03 Chemistry:Unified chemistry</v>
          </cell>
          <cell r="C1655" t="str">
            <v>H432/03</v>
          </cell>
          <cell r="D1655" t="str">
            <v>Chemistry:Unified chemistry</v>
          </cell>
          <cell r="E1655" t="str">
            <v>Mrs P Hatfield</v>
          </cell>
        </row>
        <row r="1656">
          <cell r="B1656" t="str">
            <v>H432/03 Chemistry:Unified chemistry</v>
          </cell>
          <cell r="C1656" t="str">
            <v>H432/03</v>
          </cell>
          <cell r="D1656" t="str">
            <v>Chemistry:Unified chemistry</v>
          </cell>
          <cell r="E1656" t="str">
            <v>Dr S Rugen-hankey</v>
          </cell>
        </row>
        <row r="1657">
          <cell r="B1657" t="str">
            <v>H432/03 Chemistry:Unified chemistry</v>
          </cell>
          <cell r="C1657" t="str">
            <v>H432/03</v>
          </cell>
          <cell r="D1657" t="str">
            <v>Chemistry:Unified chemistry</v>
          </cell>
          <cell r="E1657" t="str">
            <v>Mrs S Akhtar</v>
          </cell>
        </row>
        <row r="1658">
          <cell r="B1658" t="str">
            <v>H432/03 Chemistry:Unified chemistry</v>
          </cell>
          <cell r="C1658" t="str">
            <v>H432/03</v>
          </cell>
          <cell r="D1658" t="str">
            <v>Chemistry:Unified chemistry</v>
          </cell>
          <cell r="E1658" t="str">
            <v>Dr S Joshi</v>
          </cell>
        </row>
        <row r="1659">
          <cell r="B1659" t="str">
            <v>H432/03 Chemistry:Unified chemistry</v>
          </cell>
          <cell r="C1659" t="str">
            <v>H432/03</v>
          </cell>
          <cell r="D1659" t="str">
            <v>Chemistry:Unified chemistry</v>
          </cell>
          <cell r="E1659" t="str">
            <v>Dr E R Lewis</v>
          </cell>
        </row>
        <row r="1660">
          <cell r="B1660" t="str">
            <v>H432/03 Chemistry:Unified chemistry</v>
          </cell>
          <cell r="C1660" t="str">
            <v>H432/03</v>
          </cell>
          <cell r="D1660" t="str">
            <v>Chemistry:Unified chemistry</v>
          </cell>
          <cell r="E1660" t="str">
            <v>Mrs C Pywell</v>
          </cell>
        </row>
        <row r="1661">
          <cell r="B1661" t="str">
            <v>H432/03 Chemistry:Unified chemistry</v>
          </cell>
          <cell r="C1661" t="str">
            <v>H432/03</v>
          </cell>
          <cell r="D1661" t="str">
            <v>Chemistry:Unified chemistry</v>
          </cell>
          <cell r="E1661" t="str">
            <v>Mrs S Khan</v>
          </cell>
        </row>
        <row r="1662">
          <cell r="B1662" t="str">
            <v>H432/03 Chemistry:Unified chemistry</v>
          </cell>
          <cell r="C1662" t="str">
            <v>H432/03</v>
          </cell>
          <cell r="D1662" t="str">
            <v>Chemistry:Unified chemistry</v>
          </cell>
          <cell r="E1662" t="str">
            <v>Mr R Echeverria-Valda</v>
          </cell>
        </row>
        <row r="1663">
          <cell r="B1663" t="str">
            <v>H432/03 Chemistry:Unified chemistry</v>
          </cell>
          <cell r="C1663" t="str">
            <v>H432/03</v>
          </cell>
          <cell r="D1663" t="str">
            <v>Chemistry:Unified chemistry</v>
          </cell>
          <cell r="E1663" t="str">
            <v>Mrs C Macleod</v>
          </cell>
        </row>
        <row r="1664">
          <cell r="B1664" t="str">
            <v>H432/03 Chemistry:Unified chemistry</v>
          </cell>
          <cell r="C1664" t="str">
            <v>H432/03</v>
          </cell>
          <cell r="D1664" t="str">
            <v>Chemistry:Unified chemistry</v>
          </cell>
          <cell r="E1664" t="str">
            <v>Mr J D Gabriel</v>
          </cell>
        </row>
        <row r="1665">
          <cell r="B1665" t="str">
            <v>H432/03 Chemistry:Unified chemistry</v>
          </cell>
          <cell r="C1665" t="str">
            <v>H432/03</v>
          </cell>
          <cell r="D1665" t="str">
            <v>Chemistry:Unified chemistry</v>
          </cell>
          <cell r="E1665" t="str">
            <v>Miss H Sumpter</v>
          </cell>
        </row>
        <row r="1666">
          <cell r="B1666" t="str">
            <v>H432/03 Chemistry:Unified chemistry</v>
          </cell>
          <cell r="C1666" t="str">
            <v>H432/03</v>
          </cell>
          <cell r="D1666" t="str">
            <v>Chemistry:Unified chemistry</v>
          </cell>
          <cell r="E1666" t="str">
            <v>Mrs J . Reeves</v>
          </cell>
        </row>
        <row r="1667">
          <cell r="B1667" t="str">
            <v>H432/03 Chemistry:Unified chemistry</v>
          </cell>
          <cell r="C1667" t="str">
            <v>H432/03</v>
          </cell>
          <cell r="D1667" t="str">
            <v>Chemistry:Unified chemistry</v>
          </cell>
          <cell r="E1667" t="str">
            <v>Mrs S Carter</v>
          </cell>
        </row>
        <row r="1668">
          <cell r="B1668" t="str">
            <v>H432/03 Chemistry:Unified chemistry</v>
          </cell>
          <cell r="C1668" t="str">
            <v>H432/03</v>
          </cell>
          <cell r="D1668" t="str">
            <v>Chemistry:Unified chemistry</v>
          </cell>
          <cell r="E1668" t="str">
            <v>Dr S J Buxton</v>
          </cell>
        </row>
        <row r="1669">
          <cell r="B1669" t="str">
            <v>H432/03 Chemistry:Unified chemistry</v>
          </cell>
          <cell r="C1669" t="str">
            <v>H432/03</v>
          </cell>
          <cell r="D1669" t="str">
            <v>Chemistry:Unified chemistry</v>
          </cell>
          <cell r="E1669" t="str">
            <v>Mrs P Garton</v>
          </cell>
        </row>
        <row r="1670">
          <cell r="B1670" t="str">
            <v>H432/03 Chemistry:Unified chemistry</v>
          </cell>
          <cell r="C1670" t="str">
            <v>H432/03</v>
          </cell>
          <cell r="D1670" t="str">
            <v>Chemistry:Unified chemistry</v>
          </cell>
          <cell r="E1670" t="str">
            <v>Dr H G Hunter</v>
          </cell>
        </row>
        <row r="1671">
          <cell r="B1671" t="str">
            <v>H432/03 Chemistry:Unified chemistry</v>
          </cell>
          <cell r="C1671" t="str">
            <v>H432/03</v>
          </cell>
          <cell r="D1671" t="str">
            <v>Chemistry:Unified chemistry</v>
          </cell>
          <cell r="E1671" t="str">
            <v>Dr A L Clewley</v>
          </cell>
        </row>
        <row r="1672">
          <cell r="B1672" t="str">
            <v>H432/03 Chemistry:Unified chemistry</v>
          </cell>
          <cell r="C1672" t="str">
            <v>H432/03</v>
          </cell>
          <cell r="D1672" t="str">
            <v>Chemistry:Unified chemistry</v>
          </cell>
          <cell r="E1672" t="str">
            <v>Mr D Haywood</v>
          </cell>
        </row>
        <row r="1673">
          <cell r="B1673" t="str">
            <v>H432/03 Chemistry:Unified chemistry</v>
          </cell>
          <cell r="C1673" t="str">
            <v>H432/03</v>
          </cell>
          <cell r="D1673" t="str">
            <v>Chemistry:Unified chemistry</v>
          </cell>
          <cell r="E1673" t="str">
            <v>Mr H F Laverty</v>
          </cell>
        </row>
        <row r="1674">
          <cell r="B1674" t="str">
            <v>H432/03 Chemistry:Unified chemistry</v>
          </cell>
          <cell r="C1674" t="str">
            <v>H432/03</v>
          </cell>
          <cell r="D1674" t="str">
            <v>Chemistry:Unified chemistry</v>
          </cell>
          <cell r="E1674" t="str">
            <v>Mr P Stapleton</v>
          </cell>
        </row>
        <row r="1675">
          <cell r="B1675" t="str">
            <v>H432/03 Chemistry:Unified chemistry</v>
          </cell>
          <cell r="C1675" t="str">
            <v>H432/03</v>
          </cell>
          <cell r="D1675" t="str">
            <v>Chemistry:Unified chemistry</v>
          </cell>
          <cell r="E1675" t="str">
            <v>Dr J Cooper</v>
          </cell>
        </row>
        <row r="1676">
          <cell r="B1676" t="str">
            <v>H432/03 Chemistry:Unified chemistry</v>
          </cell>
          <cell r="C1676" t="str">
            <v>H432/03</v>
          </cell>
          <cell r="D1676" t="str">
            <v>Chemistry:Unified chemistry</v>
          </cell>
          <cell r="E1676" t="str">
            <v>Mrs J Patching</v>
          </cell>
        </row>
        <row r="1677">
          <cell r="B1677" t="str">
            <v>H432/03 Chemistry:Unified chemistry</v>
          </cell>
          <cell r="C1677" t="str">
            <v>H432/03</v>
          </cell>
          <cell r="D1677" t="str">
            <v>Chemistry:Unified chemistry</v>
          </cell>
          <cell r="E1677" t="str">
            <v>Miss E L Cooper</v>
          </cell>
        </row>
        <row r="1678">
          <cell r="B1678" t="str">
            <v>H432/03 Chemistry:Unified chemistry</v>
          </cell>
          <cell r="C1678" t="str">
            <v>H432/03</v>
          </cell>
          <cell r="D1678" t="str">
            <v>Chemistry:Unified chemistry</v>
          </cell>
          <cell r="E1678" t="str">
            <v>Mr H Kuteesa</v>
          </cell>
        </row>
        <row r="1679">
          <cell r="B1679" t="str">
            <v>H432/03 Chemistry:Unified chemistry</v>
          </cell>
          <cell r="C1679" t="str">
            <v>H432/03</v>
          </cell>
          <cell r="D1679" t="str">
            <v>Chemistry:Unified chemistry</v>
          </cell>
          <cell r="E1679" t="str">
            <v>Mrs K Flowerdew</v>
          </cell>
        </row>
        <row r="1680">
          <cell r="B1680" t="str">
            <v>H432/03 Chemistry:Unified chemistry</v>
          </cell>
          <cell r="C1680" t="str">
            <v>H432/03</v>
          </cell>
          <cell r="D1680" t="str">
            <v>Chemistry:Unified chemistry</v>
          </cell>
          <cell r="E1680" t="str">
            <v>Mrs A Tranter</v>
          </cell>
        </row>
        <row r="1681">
          <cell r="B1681" t="str">
            <v>H432/03 Chemistry:Unified chemistry</v>
          </cell>
          <cell r="C1681" t="str">
            <v>H432/03</v>
          </cell>
          <cell r="D1681" t="str">
            <v>Chemistry:Unified chemistry</v>
          </cell>
          <cell r="E1681" t="str">
            <v>Mr C Mussell</v>
          </cell>
        </row>
        <row r="1682">
          <cell r="B1682" t="str">
            <v>H432/03 Chemistry:Unified chemistry</v>
          </cell>
          <cell r="C1682" t="str">
            <v>H432/03</v>
          </cell>
          <cell r="D1682" t="str">
            <v>Chemistry:Unified chemistry</v>
          </cell>
          <cell r="E1682" t="str">
            <v>Mr J Mitchell</v>
          </cell>
        </row>
        <row r="1683">
          <cell r="B1683" t="str">
            <v>H432/03 Chemistry:Unified chemistry</v>
          </cell>
          <cell r="C1683" t="str">
            <v>H432/03</v>
          </cell>
          <cell r="D1683" t="str">
            <v>Chemistry:Unified chemistry</v>
          </cell>
          <cell r="E1683" t="str">
            <v>Miss E Howard</v>
          </cell>
        </row>
        <row r="1684">
          <cell r="B1684" t="str">
            <v>H432/03 Chemistry:Unified chemistry</v>
          </cell>
          <cell r="C1684" t="str">
            <v>H432/03</v>
          </cell>
          <cell r="D1684" t="str">
            <v>Chemistry:Unified chemistry</v>
          </cell>
          <cell r="E1684" t="str">
            <v>Dr J E Clare</v>
          </cell>
        </row>
        <row r="1685">
          <cell r="B1685" t="str">
            <v>H432/03 Chemistry:Unified chemistry</v>
          </cell>
          <cell r="C1685" t="str">
            <v>H432/03</v>
          </cell>
          <cell r="D1685" t="str">
            <v>Chemistry:Unified chemistry</v>
          </cell>
          <cell r="E1685" t="str">
            <v>Mrs A Wilkinson</v>
          </cell>
        </row>
        <row r="1686">
          <cell r="B1686" t="str">
            <v>H432/03 Chemistry:Unified chemistry</v>
          </cell>
          <cell r="C1686" t="str">
            <v>H432/03</v>
          </cell>
          <cell r="D1686" t="str">
            <v>Chemistry:Unified chemistry</v>
          </cell>
          <cell r="E1686" t="str">
            <v>Miss A Misri</v>
          </cell>
        </row>
        <row r="1687">
          <cell r="B1687" t="str">
            <v>H432/03 Chemistry:Unified chemistry</v>
          </cell>
          <cell r="C1687" t="str">
            <v>H432/03</v>
          </cell>
          <cell r="D1687" t="str">
            <v>Chemistry:Unified chemistry</v>
          </cell>
          <cell r="E1687" t="str">
            <v>Mr D Trofimczuk</v>
          </cell>
        </row>
        <row r="1688">
          <cell r="B1688" t="str">
            <v>H432/03 Chemistry:Unified chemistry</v>
          </cell>
          <cell r="C1688" t="str">
            <v>H432/03</v>
          </cell>
          <cell r="D1688" t="str">
            <v>Chemistry:Unified chemistry</v>
          </cell>
          <cell r="E1688" t="str">
            <v>Mrs J Faux</v>
          </cell>
        </row>
        <row r="1689">
          <cell r="B1689" t="str">
            <v>H432/03 Chemistry:Unified chemistry</v>
          </cell>
          <cell r="C1689" t="str">
            <v>H432/03</v>
          </cell>
          <cell r="D1689" t="str">
            <v>Chemistry:Unified chemistry</v>
          </cell>
          <cell r="E1689" t="str">
            <v>Miss E Siese</v>
          </cell>
        </row>
        <row r="1690">
          <cell r="B1690" t="str">
            <v>H432/03 Chemistry:Unified chemistry</v>
          </cell>
          <cell r="C1690" t="str">
            <v>H432/03</v>
          </cell>
          <cell r="D1690" t="str">
            <v>Chemistry:Unified chemistry</v>
          </cell>
          <cell r="E1690" t="str">
            <v>Dr J K Cattell</v>
          </cell>
        </row>
        <row r="1691">
          <cell r="B1691" t="str">
            <v>H432/03 Chemistry:Unified chemistry</v>
          </cell>
          <cell r="C1691" t="str">
            <v>H432/03</v>
          </cell>
          <cell r="D1691" t="str">
            <v>Chemistry:Unified chemistry</v>
          </cell>
          <cell r="E1691" t="str">
            <v>Mrs H Levy</v>
          </cell>
        </row>
        <row r="1692">
          <cell r="B1692" t="str">
            <v>H433/01 Chemistry:Fundamentals of Chemistry</v>
          </cell>
          <cell r="C1692" t="str">
            <v>H433/01</v>
          </cell>
          <cell r="D1692" t="str">
            <v>Chemistry:Fundamentals of Chemistry</v>
          </cell>
          <cell r="E1692" t="str">
            <v>Miss S Cripps</v>
          </cell>
        </row>
        <row r="1693">
          <cell r="B1693" t="str">
            <v>H433/01 Chemistry:Fundamentals of Chemistry</v>
          </cell>
          <cell r="C1693" t="str">
            <v>H433/01</v>
          </cell>
          <cell r="D1693" t="str">
            <v>Chemistry:Fundamentals of Chemistry</v>
          </cell>
          <cell r="E1693" t="str">
            <v>Mrs K Showell</v>
          </cell>
        </row>
        <row r="1694">
          <cell r="B1694" t="str">
            <v>H433/01 Chemistry:Fundamentals of Chemistry</v>
          </cell>
          <cell r="C1694" t="str">
            <v>H433/01</v>
          </cell>
          <cell r="D1694" t="str">
            <v>Chemistry:Fundamentals of Chemistry</v>
          </cell>
          <cell r="E1694" t="str">
            <v>Mrs A V Northwood</v>
          </cell>
        </row>
        <row r="1695">
          <cell r="B1695" t="str">
            <v>H433/01 Chemistry:Fundamentals of Chemistry</v>
          </cell>
          <cell r="C1695" t="str">
            <v>H433/01</v>
          </cell>
          <cell r="D1695" t="str">
            <v>Chemistry:Fundamentals of Chemistry</v>
          </cell>
          <cell r="E1695" t="str">
            <v>Dr K Crowder</v>
          </cell>
        </row>
        <row r="1696">
          <cell r="B1696" t="str">
            <v>H433/01 Chemistry:Fundamentals of Chemistry</v>
          </cell>
          <cell r="C1696" t="str">
            <v>H433/01</v>
          </cell>
          <cell r="D1696" t="str">
            <v>Chemistry:Fundamentals of Chemistry</v>
          </cell>
          <cell r="E1696" t="str">
            <v>Mr D G Bullock</v>
          </cell>
        </row>
        <row r="1697">
          <cell r="B1697" t="str">
            <v>H433/01 Chemistry:Fundamentals of Chemistry</v>
          </cell>
          <cell r="C1697" t="str">
            <v>H433/01</v>
          </cell>
          <cell r="D1697" t="str">
            <v>Chemistry:Fundamentals of Chemistry</v>
          </cell>
          <cell r="E1697" t="str">
            <v>Mrs C Martin</v>
          </cell>
        </row>
        <row r="1698">
          <cell r="B1698" t="str">
            <v>H433/01 Chemistry:Fundamentals of Chemistry</v>
          </cell>
          <cell r="C1698" t="str">
            <v>H433/01</v>
          </cell>
          <cell r="D1698" t="str">
            <v>Chemistry:Fundamentals of Chemistry</v>
          </cell>
          <cell r="E1698" t="str">
            <v>Ms A Bham</v>
          </cell>
        </row>
        <row r="1699">
          <cell r="B1699" t="str">
            <v>H433/01 Chemistry:Fundamentals of Chemistry</v>
          </cell>
          <cell r="C1699" t="str">
            <v>H433/01</v>
          </cell>
          <cell r="D1699" t="str">
            <v>Chemistry:Fundamentals of Chemistry</v>
          </cell>
          <cell r="E1699" t="str">
            <v>Dr L A Brailsford</v>
          </cell>
        </row>
        <row r="1700">
          <cell r="B1700" t="str">
            <v>H433/01 Chemistry:Fundamentals of Chemistry</v>
          </cell>
          <cell r="C1700" t="str">
            <v>H433/01</v>
          </cell>
          <cell r="D1700" t="str">
            <v>Chemistry:Fundamentals of Chemistry</v>
          </cell>
          <cell r="E1700" t="str">
            <v>Dr F Docherty</v>
          </cell>
        </row>
        <row r="1701">
          <cell r="B1701" t="str">
            <v>H433/01 Chemistry:Fundamentals of Chemistry</v>
          </cell>
          <cell r="C1701" t="str">
            <v>H433/01</v>
          </cell>
          <cell r="D1701" t="str">
            <v>Chemistry:Fundamentals of Chemistry</v>
          </cell>
          <cell r="E1701" t="str">
            <v>Dr J Kissick</v>
          </cell>
        </row>
        <row r="1702">
          <cell r="B1702" t="str">
            <v>H433/01 Chemistry:Fundamentals of Chemistry</v>
          </cell>
          <cell r="C1702" t="str">
            <v>H433/01</v>
          </cell>
          <cell r="D1702" t="str">
            <v>Chemistry:Fundamentals of Chemistry</v>
          </cell>
          <cell r="E1702" t="str">
            <v>Mrs B A Colbourne</v>
          </cell>
        </row>
        <row r="1703">
          <cell r="B1703" t="str">
            <v>H433/01 Chemistry:Fundamentals of Chemistry</v>
          </cell>
          <cell r="C1703" t="str">
            <v>H433/01</v>
          </cell>
          <cell r="D1703" t="str">
            <v>Chemistry:Fundamentals of Chemistry</v>
          </cell>
          <cell r="E1703" t="str">
            <v>Dr J Morrell</v>
          </cell>
        </row>
        <row r="1704">
          <cell r="B1704" t="str">
            <v>H433/01 Chemistry:Fundamentals of Chemistry</v>
          </cell>
          <cell r="C1704" t="str">
            <v>H433/01</v>
          </cell>
          <cell r="D1704" t="str">
            <v>Chemistry:Fundamentals of Chemistry</v>
          </cell>
          <cell r="E1704" t="str">
            <v>Miss A Rigg</v>
          </cell>
        </row>
        <row r="1705">
          <cell r="B1705" t="str">
            <v>H433/01 Chemistry:Fundamentals of Chemistry</v>
          </cell>
          <cell r="C1705" t="str">
            <v>H433/01</v>
          </cell>
          <cell r="D1705" t="str">
            <v>Chemistry:Fundamentals of Chemistry</v>
          </cell>
          <cell r="E1705" t="str">
            <v>Mrs M Abdullah</v>
          </cell>
        </row>
        <row r="1706">
          <cell r="B1706" t="str">
            <v>H433/01 Chemistry:Fundamentals of Chemistry</v>
          </cell>
          <cell r="C1706" t="str">
            <v>H433/01</v>
          </cell>
          <cell r="D1706" t="str">
            <v>Chemistry:Fundamentals of Chemistry</v>
          </cell>
          <cell r="E1706" t="str">
            <v>Dr A Atkinson</v>
          </cell>
        </row>
        <row r="1707">
          <cell r="B1707" t="str">
            <v>H433/01 Chemistry:Fundamentals of Chemistry</v>
          </cell>
          <cell r="C1707" t="str">
            <v>H433/01</v>
          </cell>
          <cell r="D1707" t="str">
            <v>Chemistry:Fundamentals of Chemistry</v>
          </cell>
          <cell r="E1707" t="str">
            <v>Mrs J S Lomas</v>
          </cell>
        </row>
        <row r="1708">
          <cell r="B1708" t="str">
            <v>H433/02 Chemistry:Scientific literacy in chemistry</v>
          </cell>
          <cell r="C1708" t="str">
            <v>H433/02</v>
          </cell>
          <cell r="D1708" t="str">
            <v>Chemistry:Scientific literacy in chemistry</v>
          </cell>
          <cell r="E1708" t="str">
            <v>Mr A S Gibson</v>
          </cell>
        </row>
        <row r="1709">
          <cell r="B1709" t="str">
            <v>H433/02 Chemistry:Scientific literacy in chemistry</v>
          </cell>
          <cell r="C1709" t="str">
            <v>H433/02</v>
          </cell>
          <cell r="D1709" t="str">
            <v>Chemistry:Scientific literacy in chemistry</v>
          </cell>
          <cell r="E1709" t="str">
            <v>Dr J Kissick</v>
          </cell>
        </row>
        <row r="1710">
          <cell r="B1710" t="str">
            <v>H433/02 Chemistry:Scientific literacy in chemistry</v>
          </cell>
          <cell r="C1710" t="str">
            <v>H433/02</v>
          </cell>
          <cell r="D1710" t="str">
            <v>Chemistry:Scientific literacy in chemistry</v>
          </cell>
          <cell r="E1710" t="str">
            <v>Mr A Willis</v>
          </cell>
        </row>
        <row r="1711">
          <cell r="B1711" t="str">
            <v>H433/02 Chemistry:Scientific literacy in chemistry</v>
          </cell>
          <cell r="C1711" t="str">
            <v>H433/02</v>
          </cell>
          <cell r="D1711" t="str">
            <v>Chemistry:Scientific literacy in chemistry</v>
          </cell>
          <cell r="E1711" t="str">
            <v>Mr F Harriss</v>
          </cell>
        </row>
        <row r="1712">
          <cell r="B1712" t="str">
            <v>H433/02 Chemistry:Scientific literacy in chemistry</v>
          </cell>
          <cell r="C1712" t="str">
            <v>H433/02</v>
          </cell>
          <cell r="D1712" t="str">
            <v>Chemistry:Scientific literacy in chemistry</v>
          </cell>
          <cell r="E1712" t="str">
            <v>Mr T Smith</v>
          </cell>
        </row>
        <row r="1713">
          <cell r="B1713" t="str">
            <v>H433/02 Chemistry:Scientific literacy in chemistry</v>
          </cell>
          <cell r="C1713" t="str">
            <v>H433/02</v>
          </cell>
          <cell r="D1713" t="str">
            <v>Chemistry:Scientific literacy in chemistry</v>
          </cell>
          <cell r="E1713" t="str">
            <v>Mr S Simnett</v>
          </cell>
        </row>
        <row r="1714">
          <cell r="B1714" t="str">
            <v>H433/02 Chemistry:Scientific literacy in chemistry</v>
          </cell>
          <cell r="C1714" t="str">
            <v>H433/02</v>
          </cell>
          <cell r="D1714" t="str">
            <v>Chemistry:Scientific literacy in chemistry</v>
          </cell>
          <cell r="E1714" t="str">
            <v>Miss S Meudjeu</v>
          </cell>
        </row>
        <row r="1715">
          <cell r="B1715" t="str">
            <v>H433/02 Chemistry:Scientific literacy in chemistry</v>
          </cell>
          <cell r="C1715" t="str">
            <v>H433/02</v>
          </cell>
          <cell r="D1715" t="str">
            <v>Chemistry:Scientific literacy in chemistry</v>
          </cell>
          <cell r="E1715" t="str">
            <v>Miss J Burton</v>
          </cell>
        </row>
        <row r="1716">
          <cell r="B1716" t="str">
            <v>H433/02 Chemistry:Scientific literacy in chemistry</v>
          </cell>
          <cell r="C1716" t="str">
            <v>H433/02</v>
          </cell>
          <cell r="D1716" t="str">
            <v>Chemistry:Scientific literacy in chemistry</v>
          </cell>
          <cell r="E1716" t="str">
            <v>Mr P C Sherman</v>
          </cell>
        </row>
        <row r="1717">
          <cell r="B1717" t="str">
            <v>H433/02 Chemistry:Scientific literacy in chemistry</v>
          </cell>
          <cell r="C1717" t="str">
            <v>H433/02</v>
          </cell>
          <cell r="D1717" t="str">
            <v>Chemistry:Scientific literacy in chemistry</v>
          </cell>
          <cell r="E1717" t="str">
            <v>Mrs L Harding</v>
          </cell>
        </row>
        <row r="1718">
          <cell r="B1718" t="str">
            <v>H433/02 Chemistry:Scientific literacy in chemistry</v>
          </cell>
          <cell r="C1718" t="str">
            <v>H433/02</v>
          </cell>
          <cell r="D1718" t="str">
            <v>Chemistry:Scientific literacy in chemistry</v>
          </cell>
          <cell r="E1718" t="str">
            <v>Mr D Johnson</v>
          </cell>
        </row>
        <row r="1719">
          <cell r="B1719" t="str">
            <v>H433/02 Chemistry:Scientific literacy in chemistry</v>
          </cell>
          <cell r="C1719" t="str">
            <v>H433/02</v>
          </cell>
          <cell r="D1719" t="str">
            <v>Chemistry:Scientific literacy in chemistry</v>
          </cell>
          <cell r="E1719" t="str">
            <v>Mr T J Johnson</v>
          </cell>
        </row>
        <row r="1720">
          <cell r="B1720" t="str">
            <v>H433/02 Chemistry:Scientific literacy in chemistry</v>
          </cell>
          <cell r="C1720" t="str">
            <v>H433/02</v>
          </cell>
          <cell r="D1720" t="str">
            <v>Chemistry:Scientific literacy in chemistry</v>
          </cell>
          <cell r="E1720" t="str">
            <v>Mr J S Christie</v>
          </cell>
        </row>
        <row r="1721">
          <cell r="B1721" t="str">
            <v>H433/02 Chemistry:Scientific literacy in chemistry</v>
          </cell>
          <cell r="C1721" t="str">
            <v>H433/02</v>
          </cell>
          <cell r="D1721" t="str">
            <v>Chemistry:Scientific literacy in chemistry</v>
          </cell>
          <cell r="E1721" t="str">
            <v>Mrs M Morinan</v>
          </cell>
        </row>
        <row r="1722">
          <cell r="B1722" t="str">
            <v>H433/02 Chemistry:Scientific literacy in chemistry</v>
          </cell>
          <cell r="C1722" t="str">
            <v>H433/02</v>
          </cell>
          <cell r="D1722" t="str">
            <v>Chemistry:Scientific literacy in chemistry</v>
          </cell>
          <cell r="E1722" t="str">
            <v>Mr D Bevan</v>
          </cell>
        </row>
        <row r="1723">
          <cell r="B1723" t="str">
            <v>H433/02 Chemistry:Scientific literacy in chemistry</v>
          </cell>
          <cell r="C1723" t="str">
            <v>H433/02</v>
          </cell>
          <cell r="D1723" t="str">
            <v>Chemistry:Scientific literacy in chemistry</v>
          </cell>
          <cell r="E1723" t="str">
            <v>Mr W Hepburn</v>
          </cell>
        </row>
        <row r="1724">
          <cell r="B1724" t="str">
            <v>H433/02 Chemistry:Scientific literacy in chemistry</v>
          </cell>
          <cell r="C1724" t="str">
            <v>H433/02</v>
          </cell>
          <cell r="D1724" t="str">
            <v>Chemistry:Scientific literacy in chemistry</v>
          </cell>
          <cell r="E1724" t="str">
            <v>Dr C Carle</v>
          </cell>
        </row>
        <row r="1725">
          <cell r="B1725" t="str">
            <v>H433/03 Chemistry:Practical skills in chemistry</v>
          </cell>
          <cell r="C1725" t="str">
            <v>H433/03</v>
          </cell>
          <cell r="D1725" t="str">
            <v>Chemistry:Practical skills in chemistry</v>
          </cell>
          <cell r="E1725" t="str">
            <v>Mr D Waistnidge</v>
          </cell>
        </row>
        <row r="1726">
          <cell r="B1726" t="str">
            <v>H433/03 Chemistry:Practical skills in chemistry</v>
          </cell>
          <cell r="C1726" t="str">
            <v>H433/03</v>
          </cell>
          <cell r="D1726" t="str">
            <v>Chemistry:Practical skills in chemistry</v>
          </cell>
          <cell r="E1726" t="str">
            <v>Mr D L Thysse</v>
          </cell>
        </row>
        <row r="1727">
          <cell r="B1727" t="str">
            <v>H433/03 Chemistry:Practical skills in chemistry</v>
          </cell>
          <cell r="C1727" t="str">
            <v>H433/03</v>
          </cell>
          <cell r="D1727" t="str">
            <v>Chemistry:Practical skills in chemistry</v>
          </cell>
          <cell r="E1727" t="str">
            <v>Dr M Haywood</v>
          </cell>
        </row>
        <row r="1728">
          <cell r="B1728" t="str">
            <v>H433/03 Chemistry:Practical skills in chemistry</v>
          </cell>
          <cell r="C1728" t="str">
            <v>H433/03</v>
          </cell>
          <cell r="D1728" t="str">
            <v>Chemistry:Practical skills in chemistry</v>
          </cell>
          <cell r="E1728" t="str">
            <v>Mr D G Hill</v>
          </cell>
        </row>
        <row r="1729">
          <cell r="B1729" t="str">
            <v>H433/03 Chemistry:Practical skills in chemistry</v>
          </cell>
          <cell r="C1729" t="str">
            <v>H433/03</v>
          </cell>
          <cell r="D1729" t="str">
            <v>Chemistry:Practical skills in chemistry</v>
          </cell>
          <cell r="E1729" t="str">
            <v>Dr G Orton</v>
          </cell>
        </row>
        <row r="1730">
          <cell r="B1730" t="str">
            <v>H433/03 Chemistry:Practical skills in chemistry</v>
          </cell>
          <cell r="C1730" t="str">
            <v>H433/03</v>
          </cell>
          <cell r="D1730" t="str">
            <v>Chemistry:Practical skills in chemistry</v>
          </cell>
          <cell r="E1730" t="str">
            <v>Miss S Ahmed</v>
          </cell>
        </row>
        <row r="1731">
          <cell r="B1731" t="str">
            <v>H433/03 Chemistry:Practical skills in chemistry</v>
          </cell>
          <cell r="C1731" t="str">
            <v>H433/03</v>
          </cell>
          <cell r="D1731" t="str">
            <v>Chemistry:Practical skills in chemistry</v>
          </cell>
          <cell r="E1731" t="str">
            <v>Mr S Smith</v>
          </cell>
        </row>
        <row r="1732">
          <cell r="B1732" t="str">
            <v>H433/03 Chemistry:Practical skills in chemistry</v>
          </cell>
          <cell r="C1732" t="str">
            <v>H433/03</v>
          </cell>
          <cell r="D1732" t="str">
            <v>Chemistry:Practical skills in chemistry</v>
          </cell>
          <cell r="E1732" t="str">
            <v>Mrs J Taylor</v>
          </cell>
        </row>
        <row r="1733">
          <cell r="B1733" t="str">
            <v>H433/03 Chemistry:Practical skills in chemistry</v>
          </cell>
          <cell r="C1733" t="str">
            <v>H433/03</v>
          </cell>
          <cell r="D1733" t="str">
            <v>Chemistry:Practical skills in chemistry</v>
          </cell>
          <cell r="E1733" t="str">
            <v>Dr G Ryan</v>
          </cell>
        </row>
        <row r="1734">
          <cell r="B1734" t="str">
            <v>H433/03 Chemistry:Practical skills in chemistry</v>
          </cell>
          <cell r="C1734" t="str">
            <v>H433/03</v>
          </cell>
          <cell r="D1734" t="str">
            <v>Chemistry:Practical skills in chemistry</v>
          </cell>
          <cell r="E1734" t="str">
            <v>Dr K Rogers</v>
          </cell>
        </row>
        <row r="1735">
          <cell r="B1735" t="str">
            <v>H433/03 Chemistry:Practical skills in chemistry</v>
          </cell>
          <cell r="C1735" t="str">
            <v>H433/03</v>
          </cell>
          <cell r="D1735" t="str">
            <v>Chemistry:Practical skills in chemistry</v>
          </cell>
          <cell r="E1735" t="str">
            <v>Miss E Creber</v>
          </cell>
        </row>
        <row r="1736">
          <cell r="B1736" t="str">
            <v>H433/03 Chemistry:Practical skills in chemistry</v>
          </cell>
          <cell r="C1736" t="str">
            <v>H433/03</v>
          </cell>
          <cell r="D1736" t="str">
            <v>Chemistry:Practical skills in chemistry</v>
          </cell>
          <cell r="E1736" t="str">
            <v>Mr S B Langfield</v>
          </cell>
        </row>
        <row r="1737">
          <cell r="B1737" t="str">
            <v>H433/03 Chemistry:Practical skills in chemistry</v>
          </cell>
          <cell r="C1737" t="str">
            <v>H433/03</v>
          </cell>
          <cell r="D1737" t="str">
            <v>Chemistry:Practical skills in chemistry</v>
          </cell>
          <cell r="E1737" t="str">
            <v>Mrs A Cruickshank</v>
          </cell>
        </row>
        <row r="1738">
          <cell r="B1738" t="str">
            <v>H433/03 Chemistry:Practical skills in chemistry</v>
          </cell>
          <cell r="C1738" t="str">
            <v>H433/03</v>
          </cell>
          <cell r="D1738" t="str">
            <v>Chemistry:Practical skills in chemistry</v>
          </cell>
          <cell r="E1738" t="str">
            <v>Miss B A Wood</v>
          </cell>
        </row>
        <row r="1739">
          <cell r="B1739" t="str">
            <v>H433/03 Chemistry:Practical skills in chemistry</v>
          </cell>
          <cell r="C1739" t="str">
            <v>H433/03</v>
          </cell>
          <cell r="D1739" t="str">
            <v>Chemistry:Practical skills in chemistry</v>
          </cell>
          <cell r="E1739" t="str">
            <v>Dr R Palin</v>
          </cell>
        </row>
        <row r="1740">
          <cell r="B1740" t="str">
            <v>H433/03 Chemistry:Practical skills in chemistry</v>
          </cell>
          <cell r="C1740" t="str">
            <v>H433/03</v>
          </cell>
          <cell r="D1740" t="str">
            <v>Chemistry:Practical skills in chemistry</v>
          </cell>
          <cell r="E1740" t="str">
            <v>Mr N White</v>
          </cell>
        </row>
        <row r="1741">
          <cell r="B1741" t="str">
            <v>H433/03 Chemistry:Practical skills in chemistry</v>
          </cell>
          <cell r="C1741" t="str">
            <v>H433/03</v>
          </cell>
          <cell r="D1741" t="str">
            <v>Chemistry:Practical skills in chemistry</v>
          </cell>
          <cell r="E1741" t="str">
            <v>Dr I Addo</v>
          </cell>
        </row>
        <row r="1742">
          <cell r="B1742" t="str">
            <v>H443/01 Latin Unseen Translation</v>
          </cell>
          <cell r="C1742" t="str">
            <v>H443/01</v>
          </cell>
          <cell r="D1742" t="str">
            <v>Latin Unseen Translation</v>
          </cell>
          <cell r="E1742" t="str">
            <v>Mr T Chambers</v>
          </cell>
        </row>
        <row r="1743">
          <cell r="B1743" t="str">
            <v>H443/01 Latin Unseen Translation</v>
          </cell>
          <cell r="C1743" t="str">
            <v>H443/01</v>
          </cell>
          <cell r="D1743" t="str">
            <v>Latin Unseen Translation</v>
          </cell>
          <cell r="E1743" t="str">
            <v>Mrs E Williamson</v>
          </cell>
        </row>
        <row r="1744">
          <cell r="B1744" t="str">
            <v>H443/01 Latin Unseen Translation</v>
          </cell>
          <cell r="C1744" t="str">
            <v>H443/01</v>
          </cell>
          <cell r="D1744" t="str">
            <v>Latin Unseen Translation</v>
          </cell>
          <cell r="E1744" t="str">
            <v>Mr J Carlyle</v>
          </cell>
        </row>
        <row r="1745">
          <cell r="B1745" t="str">
            <v>H443/01 Latin Unseen Translation</v>
          </cell>
          <cell r="C1745" t="str">
            <v>H443/01</v>
          </cell>
          <cell r="D1745" t="str">
            <v>Latin Unseen Translation</v>
          </cell>
          <cell r="E1745" t="str">
            <v>Dr S Foster</v>
          </cell>
        </row>
        <row r="1746">
          <cell r="B1746" t="str">
            <v>H443/01 Latin Unseen Translation</v>
          </cell>
          <cell r="C1746" t="str">
            <v>H443/01</v>
          </cell>
          <cell r="D1746" t="str">
            <v>Latin Unseen Translation</v>
          </cell>
          <cell r="E1746" t="str">
            <v>Dr J T C King</v>
          </cell>
        </row>
        <row r="1747">
          <cell r="B1747" t="str">
            <v>H443/01 Latin Unseen Translation</v>
          </cell>
          <cell r="C1747" t="str">
            <v>H443/01</v>
          </cell>
          <cell r="D1747" t="str">
            <v>Latin Unseen Translation</v>
          </cell>
          <cell r="E1747" t="str">
            <v>Miss R E Newland</v>
          </cell>
        </row>
        <row r="1748">
          <cell r="B1748" t="str">
            <v>H443/01 Latin Unseen Translation</v>
          </cell>
          <cell r="C1748" t="str">
            <v>H443/01</v>
          </cell>
          <cell r="D1748" t="str">
            <v>Latin Unseen Translation</v>
          </cell>
          <cell r="E1748" t="str">
            <v>Mrs C Brace</v>
          </cell>
        </row>
        <row r="1749">
          <cell r="B1749" t="str">
            <v>H443/01 Latin Unseen Translation</v>
          </cell>
          <cell r="C1749" t="str">
            <v>H443/01</v>
          </cell>
          <cell r="D1749" t="str">
            <v>Latin Unseen Translation</v>
          </cell>
          <cell r="E1749" t="str">
            <v>Mr M Barr</v>
          </cell>
        </row>
        <row r="1750">
          <cell r="B1750" t="str">
            <v>H443/02 Latin Prose Composition or Comprehension</v>
          </cell>
          <cell r="C1750" t="str">
            <v>H443/02</v>
          </cell>
          <cell r="D1750" t="str">
            <v>Latin Prose Composition or Comprehension</v>
          </cell>
          <cell r="E1750" t="str">
            <v>Mr J N Waller</v>
          </cell>
        </row>
        <row r="1751">
          <cell r="B1751" t="str">
            <v>H443/02 Latin Prose Composition or Comprehension</v>
          </cell>
          <cell r="C1751" t="str">
            <v>H443/02</v>
          </cell>
          <cell r="D1751" t="str">
            <v>Latin Prose Composition or Comprehension</v>
          </cell>
          <cell r="E1751" t="str">
            <v>Mr I Morton</v>
          </cell>
        </row>
        <row r="1752">
          <cell r="B1752" t="str">
            <v>H443/02 Latin Prose Composition or Comprehension</v>
          </cell>
          <cell r="C1752" t="str">
            <v>H443/02</v>
          </cell>
          <cell r="D1752" t="str">
            <v>Latin Prose Composition or Comprehension</v>
          </cell>
          <cell r="E1752" t="str">
            <v>Dr R J Hillier</v>
          </cell>
        </row>
        <row r="1753">
          <cell r="B1753" t="str">
            <v>H443/02 Latin Prose Composition or Comprehension</v>
          </cell>
          <cell r="C1753" t="str">
            <v>H443/02</v>
          </cell>
          <cell r="D1753" t="str">
            <v>Latin Prose Composition or Comprehension</v>
          </cell>
          <cell r="E1753" t="str">
            <v>Dr M S Johncock</v>
          </cell>
        </row>
        <row r="1754">
          <cell r="B1754" t="str">
            <v>H443/02 Latin Prose Composition or Comprehension</v>
          </cell>
          <cell r="C1754" t="str">
            <v>H443/02</v>
          </cell>
          <cell r="D1754" t="str">
            <v>Latin Prose Composition or Comprehension</v>
          </cell>
          <cell r="E1754" t="str">
            <v>Mr W Grant</v>
          </cell>
        </row>
        <row r="1755">
          <cell r="B1755" t="str">
            <v>H443/02 Latin Prose Composition or Comprehension</v>
          </cell>
          <cell r="C1755" t="str">
            <v>H443/02</v>
          </cell>
          <cell r="D1755" t="str">
            <v>Latin Prose Composition or Comprehension</v>
          </cell>
          <cell r="E1755" t="str">
            <v>Dr C Tsaknaki</v>
          </cell>
        </row>
        <row r="1756">
          <cell r="B1756" t="str">
            <v>H443/02 Latin Prose Composition or Comprehension</v>
          </cell>
          <cell r="C1756" t="str">
            <v>H443/02</v>
          </cell>
          <cell r="D1756" t="str">
            <v>Latin Prose Composition or Comprehension</v>
          </cell>
          <cell r="E1756" t="str">
            <v>Mr D M Rowland</v>
          </cell>
        </row>
        <row r="1757">
          <cell r="B1757" t="str">
            <v>H443/03 Latin Prose Literature</v>
          </cell>
          <cell r="C1757" t="str">
            <v>H443/03</v>
          </cell>
          <cell r="D1757" t="str">
            <v>Latin Prose Literature</v>
          </cell>
          <cell r="E1757" t="str">
            <v>Dr D Lawell</v>
          </cell>
        </row>
        <row r="1758">
          <cell r="B1758" t="str">
            <v>H443/03 Latin Prose Literature</v>
          </cell>
          <cell r="C1758" t="str">
            <v>H443/03</v>
          </cell>
          <cell r="D1758" t="str">
            <v>Latin Prose Literature</v>
          </cell>
          <cell r="E1758" t="str">
            <v>Mrs G Ball</v>
          </cell>
        </row>
        <row r="1759">
          <cell r="B1759" t="str">
            <v>H443/03 Latin Prose Literature</v>
          </cell>
          <cell r="C1759" t="str">
            <v>H443/03</v>
          </cell>
          <cell r="D1759" t="str">
            <v>Latin Prose Literature</v>
          </cell>
          <cell r="E1759" t="str">
            <v>Ms C Dolia</v>
          </cell>
        </row>
        <row r="1760">
          <cell r="B1760" t="str">
            <v>H443/03 Latin Prose Literature</v>
          </cell>
          <cell r="C1760" t="str">
            <v>H443/03</v>
          </cell>
          <cell r="D1760" t="str">
            <v>Latin Prose Literature</v>
          </cell>
          <cell r="E1760" t="str">
            <v>Mr T Dewes</v>
          </cell>
        </row>
        <row r="1761">
          <cell r="B1761" t="str">
            <v>H443/03 Latin Prose Literature</v>
          </cell>
          <cell r="C1761" t="str">
            <v>H443/03</v>
          </cell>
          <cell r="D1761" t="str">
            <v>Latin Prose Literature</v>
          </cell>
          <cell r="E1761" t="str">
            <v>Mr A Corstorphine</v>
          </cell>
        </row>
        <row r="1762">
          <cell r="B1762" t="str">
            <v>H443/03 Latin Prose Literature</v>
          </cell>
          <cell r="C1762" t="str">
            <v>H443/03</v>
          </cell>
          <cell r="D1762" t="str">
            <v>Latin Prose Literature</v>
          </cell>
          <cell r="E1762" t="str">
            <v>Miss C Harrington</v>
          </cell>
        </row>
        <row r="1763">
          <cell r="B1763" t="str">
            <v>H443/03 Latin Prose Literature</v>
          </cell>
          <cell r="C1763" t="str">
            <v>H443/03</v>
          </cell>
          <cell r="D1763" t="str">
            <v>Latin Prose Literature</v>
          </cell>
          <cell r="E1763" t="str">
            <v>Dr A F Di Giovannantonio</v>
          </cell>
        </row>
        <row r="1764">
          <cell r="B1764" t="str">
            <v>H443/03 Latin Prose Literature</v>
          </cell>
          <cell r="C1764" t="str">
            <v>H443/03</v>
          </cell>
          <cell r="D1764" t="str">
            <v>Latin Prose Literature</v>
          </cell>
          <cell r="E1764" t="str">
            <v>Miss L Benson</v>
          </cell>
        </row>
        <row r="1765">
          <cell r="B1765" t="str">
            <v>H443/03 Latin Prose Literature</v>
          </cell>
          <cell r="C1765" t="str">
            <v>H443/03</v>
          </cell>
          <cell r="D1765" t="str">
            <v>Latin Prose Literature</v>
          </cell>
          <cell r="E1765" t="str">
            <v>Ms J Canovan</v>
          </cell>
        </row>
        <row r="1766">
          <cell r="B1766" t="str">
            <v>H443/04 Latin Verse Literature</v>
          </cell>
          <cell r="C1766" t="str">
            <v>H443/04</v>
          </cell>
          <cell r="D1766" t="str">
            <v>Latin Verse Literature</v>
          </cell>
          <cell r="E1766" t="str">
            <v>Dr P Taylor-Briggs</v>
          </cell>
        </row>
        <row r="1767">
          <cell r="B1767" t="str">
            <v>H443/04 Latin Verse Literature</v>
          </cell>
          <cell r="C1767" t="str">
            <v>H443/04</v>
          </cell>
          <cell r="D1767" t="str">
            <v>Latin Verse Literature</v>
          </cell>
          <cell r="E1767" t="str">
            <v>Mr R Grant</v>
          </cell>
        </row>
        <row r="1768">
          <cell r="B1768" t="str">
            <v>H443/04 Latin Verse Literature</v>
          </cell>
          <cell r="C1768" t="str">
            <v>H443/04</v>
          </cell>
          <cell r="D1768" t="str">
            <v>Latin Verse Literature</v>
          </cell>
          <cell r="E1768" t="str">
            <v>Mr O Thicknesse</v>
          </cell>
        </row>
        <row r="1769">
          <cell r="B1769" t="str">
            <v>H443/04 Latin Verse Literature</v>
          </cell>
          <cell r="C1769" t="str">
            <v>H443/04</v>
          </cell>
          <cell r="D1769" t="str">
            <v>Latin Verse Literature</v>
          </cell>
          <cell r="E1769" t="str">
            <v>Mr T Dewes</v>
          </cell>
        </row>
        <row r="1770">
          <cell r="B1770" t="str">
            <v>H443/04 Latin Verse Literature</v>
          </cell>
          <cell r="C1770" t="str">
            <v>H443/04</v>
          </cell>
          <cell r="D1770" t="str">
            <v>Latin Verse Literature</v>
          </cell>
          <cell r="E1770" t="str">
            <v>Miss A Boyt</v>
          </cell>
        </row>
        <row r="1771">
          <cell r="B1771" t="str">
            <v>H443/04 Latin Verse Literature</v>
          </cell>
          <cell r="C1771" t="str">
            <v>H443/04</v>
          </cell>
          <cell r="D1771" t="str">
            <v>Latin Verse Literature</v>
          </cell>
          <cell r="E1771" t="str">
            <v>Mr A Hardwick</v>
          </cell>
        </row>
        <row r="1772">
          <cell r="B1772" t="str">
            <v>H443/04 Latin Verse Literature</v>
          </cell>
          <cell r="C1772" t="str">
            <v>H443/04</v>
          </cell>
          <cell r="D1772" t="str">
            <v>Latin Verse Literature</v>
          </cell>
          <cell r="E1772" t="str">
            <v>Miss J Johnson</v>
          </cell>
        </row>
        <row r="1773">
          <cell r="B1773" t="str">
            <v>H443/04 Latin Verse Literature</v>
          </cell>
          <cell r="C1773" t="str">
            <v>H443/04</v>
          </cell>
          <cell r="D1773" t="str">
            <v>Latin Verse Literature</v>
          </cell>
          <cell r="E1773" t="str">
            <v>Dr C A Mills</v>
          </cell>
        </row>
        <row r="1774">
          <cell r="B1774" t="str">
            <v>H443/04 Latin Verse Literature</v>
          </cell>
          <cell r="C1774" t="str">
            <v>H443/04</v>
          </cell>
          <cell r="D1774" t="str">
            <v>Latin Verse Literature</v>
          </cell>
          <cell r="E1774" t="str">
            <v>Miss R E Newland</v>
          </cell>
        </row>
        <row r="1775">
          <cell r="B1775" t="str">
            <v>H444/01 Classical Greek: Unseen Translation</v>
          </cell>
          <cell r="C1775" t="str">
            <v>H444/01</v>
          </cell>
          <cell r="D1775" t="str">
            <v>Classical Greek: Unseen Translation</v>
          </cell>
          <cell r="E1775" t="str">
            <v>Mr M J Pappenheim</v>
          </cell>
        </row>
        <row r="1776">
          <cell r="B1776" t="str">
            <v>H444/01 Classical Greek: Unseen Translation</v>
          </cell>
          <cell r="C1776" t="str">
            <v>H444/01</v>
          </cell>
          <cell r="D1776" t="str">
            <v>Classical Greek: Unseen Translation</v>
          </cell>
          <cell r="E1776" t="str">
            <v>Dr D Marsh</v>
          </cell>
        </row>
        <row r="1777">
          <cell r="B1777" t="str">
            <v>H444/01 Classical Greek: Unseen Translation</v>
          </cell>
          <cell r="C1777" t="str">
            <v>H444/01</v>
          </cell>
          <cell r="D1777" t="str">
            <v>Classical Greek: Unseen Translation</v>
          </cell>
          <cell r="E1777" t="str">
            <v>Mr N C Jones</v>
          </cell>
        </row>
        <row r="1778">
          <cell r="B1778" t="str">
            <v>H444/02 Classical Greek: Prose Composition or Comprehension</v>
          </cell>
          <cell r="C1778" t="str">
            <v>H444/02</v>
          </cell>
          <cell r="D1778" t="str">
            <v>Classical Greek: Prose Composition or Comprehension</v>
          </cell>
          <cell r="E1778" t="str">
            <v>Mr M J Pappenheim</v>
          </cell>
        </row>
        <row r="1779">
          <cell r="B1779" t="str">
            <v>H444/02 Classical Greek: Prose Composition or Comprehension</v>
          </cell>
          <cell r="C1779" t="str">
            <v>H444/02</v>
          </cell>
          <cell r="D1779" t="str">
            <v>Classical Greek: Prose Composition or Comprehension</v>
          </cell>
          <cell r="E1779" t="str">
            <v>Mr A Jackson</v>
          </cell>
        </row>
        <row r="1780">
          <cell r="B1780" t="str">
            <v>H444/02 Classical Greek: Prose Composition or Comprehension</v>
          </cell>
          <cell r="C1780" t="str">
            <v>H444/02</v>
          </cell>
          <cell r="D1780" t="str">
            <v>Classical Greek: Prose Composition or Comprehension</v>
          </cell>
          <cell r="E1780" t="str">
            <v>Dr N T Croally</v>
          </cell>
        </row>
        <row r="1781">
          <cell r="B1781" t="str">
            <v>H444/03  Classical Greek: Prose Literature</v>
          </cell>
          <cell r="C1781" t="str">
            <v>H444/03</v>
          </cell>
          <cell r="D1781" t="str">
            <v xml:space="preserve"> Classical Greek: Prose Literature</v>
          </cell>
          <cell r="E1781" t="str">
            <v>Mr N C Jones</v>
          </cell>
        </row>
        <row r="1782">
          <cell r="B1782" t="str">
            <v>H444/03  Classical Greek: Prose Literature</v>
          </cell>
          <cell r="C1782" t="str">
            <v>H444/03</v>
          </cell>
          <cell r="D1782" t="str">
            <v xml:space="preserve"> Classical Greek: Prose Literature</v>
          </cell>
          <cell r="E1782" t="str">
            <v>Mrs E Fairhead</v>
          </cell>
        </row>
        <row r="1783">
          <cell r="B1783" t="str">
            <v>H444/03  Classical Greek: Prose Literature</v>
          </cell>
          <cell r="C1783" t="str">
            <v>H444/03</v>
          </cell>
          <cell r="D1783" t="str">
            <v xml:space="preserve"> Classical Greek: Prose Literature</v>
          </cell>
          <cell r="E1783" t="str">
            <v>Dr N T Croally</v>
          </cell>
        </row>
        <row r="1784">
          <cell r="B1784" t="str">
            <v>H444/04 Classical Greek: Verse Literature</v>
          </cell>
          <cell r="C1784" t="str">
            <v>H444/04</v>
          </cell>
          <cell r="D1784" t="str">
            <v>Classical Greek: Verse Literature</v>
          </cell>
          <cell r="E1784" t="str">
            <v>Mrs J Richards</v>
          </cell>
        </row>
        <row r="1785">
          <cell r="B1785" t="str">
            <v>H444/04 Classical Greek: Verse Literature</v>
          </cell>
          <cell r="C1785" t="str">
            <v>H444/04</v>
          </cell>
          <cell r="D1785" t="str">
            <v>Classical Greek: Verse Literature</v>
          </cell>
          <cell r="E1785" t="str">
            <v>Mr A Jackson</v>
          </cell>
        </row>
        <row r="1786">
          <cell r="B1786" t="str">
            <v>H444/04 Classical Greek: Verse Literature</v>
          </cell>
          <cell r="C1786" t="str">
            <v>H444/04</v>
          </cell>
          <cell r="D1786" t="str">
            <v>Classical Greek: Verse Literature</v>
          </cell>
          <cell r="E1786" t="str">
            <v>Mrs J Lashly</v>
          </cell>
        </row>
        <row r="1787">
          <cell r="B1787" t="str">
            <v>H446/01 Computer Science: Computer systems</v>
          </cell>
          <cell r="C1787" t="str">
            <v>H446/01</v>
          </cell>
          <cell r="D1787" t="str">
            <v>Computer Science: Computer systems</v>
          </cell>
          <cell r="E1787" t="str">
            <v>Mrs M Sheehy</v>
          </cell>
        </row>
        <row r="1788">
          <cell r="B1788" t="str">
            <v>H446/01 Computer Science: Computer systems</v>
          </cell>
          <cell r="C1788" t="str">
            <v>H446/01</v>
          </cell>
          <cell r="D1788" t="str">
            <v>Computer Science: Computer systems</v>
          </cell>
          <cell r="E1788" t="str">
            <v>Mrs J Wright</v>
          </cell>
        </row>
        <row r="1789">
          <cell r="B1789" t="str">
            <v>H446/01 Computer Science: Computer systems</v>
          </cell>
          <cell r="C1789" t="str">
            <v>H446/01</v>
          </cell>
          <cell r="D1789" t="str">
            <v>Computer Science: Computer systems</v>
          </cell>
          <cell r="E1789" t="str">
            <v>Mrs T Adegoke</v>
          </cell>
        </row>
        <row r="1790">
          <cell r="B1790" t="str">
            <v>H446/01 Computer Science: Computer systems</v>
          </cell>
          <cell r="C1790" t="str">
            <v>H446/01</v>
          </cell>
          <cell r="D1790" t="str">
            <v>Computer Science: Computer systems</v>
          </cell>
          <cell r="E1790" t="str">
            <v>Mr D Wild</v>
          </cell>
        </row>
        <row r="1791">
          <cell r="B1791" t="str">
            <v>H446/01 Computer Science: Computer systems</v>
          </cell>
          <cell r="C1791" t="str">
            <v>H446/01</v>
          </cell>
          <cell r="D1791" t="str">
            <v>Computer Science: Computer systems</v>
          </cell>
          <cell r="E1791" t="str">
            <v>Mrs L L Venn</v>
          </cell>
        </row>
        <row r="1792">
          <cell r="B1792" t="str">
            <v>H446/01 Computer Science: Computer systems</v>
          </cell>
          <cell r="C1792" t="str">
            <v>H446/01</v>
          </cell>
          <cell r="D1792" t="str">
            <v>Computer Science: Computer systems</v>
          </cell>
          <cell r="E1792" t="str">
            <v>Dr M Ratcliffe</v>
          </cell>
        </row>
        <row r="1793">
          <cell r="B1793" t="str">
            <v>H446/01 Computer Science: Computer systems</v>
          </cell>
          <cell r="C1793" t="str">
            <v>H446/01</v>
          </cell>
          <cell r="D1793" t="str">
            <v>Computer Science: Computer systems</v>
          </cell>
          <cell r="E1793" t="str">
            <v>Mr P J Mather</v>
          </cell>
        </row>
        <row r="1794">
          <cell r="B1794" t="str">
            <v>H446/01 Computer Science: Computer systems</v>
          </cell>
          <cell r="C1794" t="str">
            <v>H446/01</v>
          </cell>
          <cell r="D1794" t="str">
            <v>Computer Science: Computer systems</v>
          </cell>
          <cell r="E1794" t="str">
            <v>Mr K H Guehi</v>
          </cell>
        </row>
        <row r="1795">
          <cell r="B1795" t="str">
            <v>H446/01 Computer Science: Computer systems</v>
          </cell>
          <cell r="C1795" t="str">
            <v>H446/01</v>
          </cell>
          <cell r="D1795" t="str">
            <v>Computer Science: Computer systems</v>
          </cell>
          <cell r="E1795" t="str">
            <v>Mr G D Martin</v>
          </cell>
        </row>
        <row r="1796">
          <cell r="B1796" t="str">
            <v>H446/01 Computer Science: Computer systems</v>
          </cell>
          <cell r="C1796" t="str">
            <v>H446/01</v>
          </cell>
          <cell r="D1796" t="str">
            <v>Computer Science: Computer systems</v>
          </cell>
          <cell r="E1796" t="str">
            <v>Mr T Mohamad</v>
          </cell>
        </row>
        <row r="1797">
          <cell r="B1797" t="str">
            <v>H446/01 Computer Science: Computer systems</v>
          </cell>
          <cell r="C1797" t="str">
            <v>H446/01</v>
          </cell>
          <cell r="D1797" t="str">
            <v>Computer Science: Computer systems</v>
          </cell>
          <cell r="E1797" t="str">
            <v>Mr P Gorman</v>
          </cell>
        </row>
        <row r="1798">
          <cell r="B1798" t="str">
            <v>H446/01 Computer Science: Computer systems</v>
          </cell>
          <cell r="C1798" t="str">
            <v>H446/01</v>
          </cell>
          <cell r="D1798" t="str">
            <v>Computer Science: Computer systems</v>
          </cell>
          <cell r="E1798" t="str">
            <v>Mr G Bainbridge</v>
          </cell>
        </row>
        <row r="1799">
          <cell r="B1799" t="str">
            <v>H446/01 Computer Science: Computer systems</v>
          </cell>
          <cell r="C1799" t="str">
            <v>H446/01</v>
          </cell>
          <cell r="D1799" t="str">
            <v>Computer Science: Computer systems</v>
          </cell>
          <cell r="E1799" t="str">
            <v>Mr D R May</v>
          </cell>
        </row>
        <row r="1800">
          <cell r="B1800" t="str">
            <v>H446/01 Computer Science: Computer systems</v>
          </cell>
          <cell r="C1800" t="str">
            <v>H446/01</v>
          </cell>
          <cell r="D1800" t="str">
            <v>Computer Science: Computer systems</v>
          </cell>
          <cell r="E1800" t="str">
            <v>Mr D McShane</v>
          </cell>
        </row>
        <row r="1801">
          <cell r="B1801" t="str">
            <v>H446/01 Computer Science: Computer systems</v>
          </cell>
          <cell r="C1801" t="str">
            <v>H446/01</v>
          </cell>
          <cell r="D1801" t="str">
            <v>Computer Science: Computer systems</v>
          </cell>
          <cell r="E1801" t="str">
            <v>Mr E Chinyerere</v>
          </cell>
        </row>
        <row r="1802">
          <cell r="B1802" t="str">
            <v>H446/01 Computer Science: Computer systems</v>
          </cell>
          <cell r="C1802" t="str">
            <v>H446/01</v>
          </cell>
          <cell r="D1802" t="str">
            <v>Computer Science: Computer systems</v>
          </cell>
          <cell r="E1802" t="str">
            <v>Mr P Jackson</v>
          </cell>
        </row>
        <row r="1803">
          <cell r="B1803" t="str">
            <v>H446/01 Computer Science: Computer systems</v>
          </cell>
          <cell r="C1803" t="str">
            <v>H446/01</v>
          </cell>
          <cell r="D1803" t="str">
            <v>Computer Science: Computer systems</v>
          </cell>
          <cell r="E1803" t="str">
            <v>Mr D Bolton</v>
          </cell>
        </row>
        <row r="1804">
          <cell r="B1804" t="str">
            <v>H446/01 Computer Science: Computer systems</v>
          </cell>
          <cell r="C1804" t="str">
            <v>H446/01</v>
          </cell>
          <cell r="D1804" t="str">
            <v>Computer Science: Computer systems</v>
          </cell>
          <cell r="E1804" t="str">
            <v>Mrs S Blair-Gordon</v>
          </cell>
        </row>
        <row r="1805">
          <cell r="B1805" t="str">
            <v>H446/01 Computer Science: Computer systems</v>
          </cell>
          <cell r="C1805" t="str">
            <v>H446/01</v>
          </cell>
          <cell r="D1805" t="str">
            <v>Computer Science: Computer systems</v>
          </cell>
          <cell r="E1805" t="str">
            <v>Ms K Teague</v>
          </cell>
        </row>
        <row r="1806">
          <cell r="B1806" t="str">
            <v>H446/01 Computer Science: Computer systems</v>
          </cell>
          <cell r="C1806" t="str">
            <v>H446/01</v>
          </cell>
          <cell r="D1806" t="str">
            <v>Computer Science: Computer systems</v>
          </cell>
          <cell r="E1806" t="str">
            <v>Mr O J Hawkridge</v>
          </cell>
        </row>
        <row r="1807">
          <cell r="B1807" t="str">
            <v>H446/01 Computer Science: Computer systems</v>
          </cell>
          <cell r="C1807" t="str">
            <v>H446/01</v>
          </cell>
          <cell r="D1807" t="str">
            <v>Computer Science: Computer systems</v>
          </cell>
          <cell r="E1807" t="str">
            <v>Dr N J Hindley</v>
          </cell>
        </row>
        <row r="1808">
          <cell r="B1808" t="str">
            <v>H446/01 Computer Science: Computer systems</v>
          </cell>
          <cell r="C1808" t="str">
            <v>H446/01</v>
          </cell>
          <cell r="D1808" t="str">
            <v>Computer Science: Computer systems</v>
          </cell>
          <cell r="E1808" t="str">
            <v>Mr M Karatzas</v>
          </cell>
        </row>
        <row r="1809">
          <cell r="B1809" t="str">
            <v>H446/01 Computer Science: Computer systems</v>
          </cell>
          <cell r="C1809" t="str">
            <v>H446/01</v>
          </cell>
          <cell r="D1809" t="str">
            <v>Computer Science: Computer systems</v>
          </cell>
          <cell r="E1809" t="str">
            <v>Mrs H Patel</v>
          </cell>
        </row>
        <row r="1810">
          <cell r="B1810" t="str">
            <v>H446/01 Computer Science: Computer systems</v>
          </cell>
          <cell r="C1810" t="str">
            <v>H446/01</v>
          </cell>
          <cell r="D1810" t="str">
            <v>Computer Science: Computer systems</v>
          </cell>
          <cell r="E1810" t="str">
            <v>Mr U Said</v>
          </cell>
        </row>
        <row r="1811">
          <cell r="B1811" t="str">
            <v>H446/01 Computer Science: Computer systems</v>
          </cell>
          <cell r="C1811" t="str">
            <v>H446/01</v>
          </cell>
          <cell r="D1811" t="str">
            <v>Computer Science: Computer systems</v>
          </cell>
          <cell r="E1811" t="str">
            <v>Mr J Cottee</v>
          </cell>
        </row>
        <row r="1812">
          <cell r="B1812" t="str">
            <v>H446/01 Computer Science: Computer systems</v>
          </cell>
          <cell r="C1812" t="str">
            <v>H446/01</v>
          </cell>
          <cell r="D1812" t="str">
            <v>Computer Science: Computer systems</v>
          </cell>
          <cell r="E1812" t="str">
            <v>Mr C Hamilton</v>
          </cell>
        </row>
        <row r="1813">
          <cell r="B1813" t="str">
            <v>H446/01 Computer Science: Computer systems</v>
          </cell>
          <cell r="C1813" t="str">
            <v>H446/01</v>
          </cell>
          <cell r="D1813" t="str">
            <v>Computer Science: Computer systems</v>
          </cell>
          <cell r="E1813" t="str">
            <v>Mr S Norbury</v>
          </cell>
        </row>
        <row r="1814">
          <cell r="B1814" t="str">
            <v>H446/01 Computer Science: Computer systems</v>
          </cell>
          <cell r="C1814" t="str">
            <v>H446/01</v>
          </cell>
          <cell r="D1814" t="str">
            <v>Computer Science: Computer systems</v>
          </cell>
          <cell r="E1814" t="str">
            <v>Mrs A R Salami</v>
          </cell>
        </row>
        <row r="1815">
          <cell r="B1815" t="str">
            <v>H446/01 Computer Science: Computer systems</v>
          </cell>
          <cell r="C1815" t="str">
            <v>H446/01</v>
          </cell>
          <cell r="D1815" t="str">
            <v>Computer Science: Computer systems</v>
          </cell>
          <cell r="E1815" t="str">
            <v>Mr D Kennedy</v>
          </cell>
        </row>
        <row r="1816">
          <cell r="B1816" t="str">
            <v>H446/01 Computer Science: Computer systems</v>
          </cell>
          <cell r="C1816" t="str">
            <v>H446/01</v>
          </cell>
          <cell r="D1816" t="str">
            <v>Computer Science: Computer systems</v>
          </cell>
          <cell r="E1816" t="str">
            <v>Mr A Stanway</v>
          </cell>
        </row>
        <row r="1817">
          <cell r="B1817" t="str">
            <v>H446/01 Computer Science: Computer systems</v>
          </cell>
          <cell r="C1817" t="str">
            <v>H446/01</v>
          </cell>
          <cell r="D1817" t="str">
            <v>Computer Science: Computer systems</v>
          </cell>
          <cell r="E1817" t="str">
            <v>Mr E Morgan</v>
          </cell>
        </row>
        <row r="1818">
          <cell r="B1818" t="str">
            <v>H446/01 Computer Science: Computer systems</v>
          </cell>
          <cell r="C1818" t="str">
            <v>H446/01</v>
          </cell>
          <cell r="D1818" t="str">
            <v>Computer Science: Computer systems</v>
          </cell>
          <cell r="E1818" t="str">
            <v>Mr D Bruce</v>
          </cell>
        </row>
        <row r="1819">
          <cell r="B1819" t="str">
            <v>H446/01 Computer Science: Computer systems</v>
          </cell>
          <cell r="C1819" t="str">
            <v>H446/01</v>
          </cell>
          <cell r="D1819" t="str">
            <v>Computer Science: Computer systems</v>
          </cell>
          <cell r="E1819" t="str">
            <v>Ms H Obiny</v>
          </cell>
        </row>
        <row r="1820">
          <cell r="B1820" t="str">
            <v>H446/01 Computer Science: Computer systems</v>
          </cell>
          <cell r="C1820" t="str">
            <v>H446/01</v>
          </cell>
          <cell r="D1820" t="str">
            <v>Computer Science: Computer systems</v>
          </cell>
          <cell r="E1820" t="str">
            <v>Mr A Liu</v>
          </cell>
        </row>
        <row r="1821">
          <cell r="B1821" t="str">
            <v>H446/01 Computer Science: Computer systems</v>
          </cell>
          <cell r="C1821" t="str">
            <v>H446/01</v>
          </cell>
          <cell r="D1821" t="str">
            <v>Computer Science: Computer systems</v>
          </cell>
          <cell r="E1821" t="str">
            <v>Mr T O Oyugi</v>
          </cell>
        </row>
        <row r="1822">
          <cell r="B1822" t="str">
            <v>H446/01 Computer Science: Computer systems</v>
          </cell>
          <cell r="C1822" t="str">
            <v>H446/01</v>
          </cell>
          <cell r="D1822" t="str">
            <v>Computer Science: Computer systems</v>
          </cell>
          <cell r="E1822" t="str">
            <v>Miss M Digweed-Davies</v>
          </cell>
        </row>
        <row r="1823">
          <cell r="B1823" t="str">
            <v>H446/01 Computer Science: Computer systems</v>
          </cell>
          <cell r="C1823" t="str">
            <v>H446/01</v>
          </cell>
          <cell r="D1823" t="str">
            <v>Computer Science: Computer systems</v>
          </cell>
          <cell r="E1823" t="str">
            <v>Miss R Lock</v>
          </cell>
        </row>
        <row r="1824">
          <cell r="B1824" t="str">
            <v>H446/01 Computer Science: Computer systems</v>
          </cell>
          <cell r="C1824" t="str">
            <v>H446/01</v>
          </cell>
          <cell r="D1824" t="str">
            <v>Computer Science: Computer systems</v>
          </cell>
          <cell r="E1824" t="str">
            <v>Mr D Cormell</v>
          </cell>
        </row>
        <row r="1825">
          <cell r="B1825" t="str">
            <v>H446/01 Computer Science: Computer systems</v>
          </cell>
          <cell r="C1825" t="str">
            <v>H446/01</v>
          </cell>
          <cell r="D1825" t="str">
            <v>Computer Science: Computer systems</v>
          </cell>
          <cell r="E1825" t="str">
            <v>Mrs K Goldberg</v>
          </cell>
        </row>
        <row r="1826">
          <cell r="B1826" t="str">
            <v>H446/01 Computer Science: Computer systems</v>
          </cell>
          <cell r="C1826" t="str">
            <v>H446/01</v>
          </cell>
          <cell r="D1826" t="str">
            <v>Computer Science: Computer systems</v>
          </cell>
          <cell r="E1826" t="str">
            <v>Mrs B Peters</v>
          </cell>
        </row>
        <row r="1827">
          <cell r="B1827" t="str">
            <v>H446/01 Computer Science: Computer systems</v>
          </cell>
          <cell r="C1827" t="str">
            <v>H446/01</v>
          </cell>
          <cell r="D1827" t="str">
            <v>Computer Science: Computer systems</v>
          </cell>
          <cell r="E1827" t="str">
            <v>Miss S Lawrey</v>
          </cell>
        </row>
        <row r="1828">
          <cell r="B1828" t="str">
            <v>H446/01 Computer Science: Computer systems</v>
          </cell>
          <cell r="C1828" t="str">
            <v>H446/01</v>
          </cell>
          <cell r="D1828" t="str">
            <v>Computer Science: Computer systems</v>
          </cell>
          <cell r="E1828" t="str">
            <v>Miss E M Campbell</v>
          </cell>
        </row>
        <row r="1829">
          <cell r="B1829" t="str">
            <v>H446/01 Computer Science: Computer systems</v>
          </cell>
          <cell r="C1829" t="str">
            <v>H446/01</v>
          </cell>
          <cell r="D1829" t="str">
            <v>Computer Science: Computer systems</v>
          </cell>
          <cell r="E1829" t="str">
            <v>Mrs L A Baron</v>
          </cell>
        </row>
        <row r="1830">
          <cell r="B1830" t="str">
            <v>H446/01 Computer Science: Computer systems</v>
          </cell>
          <cell r="C1830" t="str">
            <v>H446/01</v>
          </cell>
          <cell r="D1830" t="str">
            <v>Computer Science: Computer systems</v>
          </cell>
          <cell r="E1830" t="str">
            <v>Mrs I Ganea</v>
          </cell>
        </row>
        <row r="1831">
          <cell r="B1831" t="str">
            <v>H446/01 Computer Science: Computer systems</v>
          </cell>
          <cell r="C1831" t="str">
            <v>H446/01</v>
          </cell>
          <cell r="D1831" t="str">
            <v>Computer Science: Computer systems</v>
          </cell>
          <cell r="E1831" t="str">
            <v>Mr N Kakou</v>
          </cell>
        </row>
        <row r="1832">
          <cell r="B1832" t="str">
            <v>H446/01 Computer Science: Computer systems</v>
          </cell>
          <cell r="C1832" t="str">
            <v>H446/01</v>
          </cell>
          <cell r="D1832" t="str">
            <v>Computer Science: Computer systems</v>
          </cell>
          <cell r="E1832" t="str">
            <v>Ms R Hilliard</v>
          </cell>
        </row>
        <row r="1833">
          <cell r="B1833" t="str">
            <v>H446/01 Computer Science: Computer systems</v>
          </cell>
          <cell r="C1833" t="str">
            <v>H446/01</v>
          </cell>
          <cell r="D1833" t="str">
            <v>Computer Science: Computer systems</v>
          </cell>
          <cell r="E1833" t="str">
            <v>Mr K Oni</v>
          </cell>
        </row>
        <row r="1834">
          <cell r="B1834" t="str">
            <v>H446/01 Computer Science: Computer systems</v>
          </cell>
          <cell r="C1834" t="str">
            <v>H446/01</v>
          </cell>
          <cell r="D1834" t="str">
            <v>Computer Science: Computer systems</v>
          </cell>
          <cell r="E1834" t="str">
            <v>Mr G Petkov</v>
          </cell>
        </row>
        <row r="1835">
          <cell r="B1835" t="str">
            <v>H446/01 Computer Science: Computer systems</v>
          </cell>
          <cell r="C1835" t="str">
            <v>H446/01</v>
          </cell>
          <cell r="D1835" t="str">
            <v>Computer Science: Computer systems</v>
          </cell>
          <cell r="E1835" t="str">
            <v>Mr M Ibbertson</v>
          </cell>
        </row>
        <row r="1836">
          <cell r="B1836" t="str">
            <v>H446/01 Computer Science: Computer systems</v>
          </cell>
          <cell r="C1836" t="str">
            <v>H446/01</v>
          </cell>
          <cell r="D1836" t="str">
            <v>Computer Science: Computer systems</v>
          </cell>
          <cell r="E1836" t="str">
            <v>Mr L Robertson</v>
          </cell>
        </row>
        <row r="1837">
          <cell r="B1837" t="str">
            <v>H446/01 Computer Science: Computer systems</v>
          </cell>
          <cell r="C1837" t="str">
            <v>H446/01</v>
          </cell>
          <cell r="D1837" t="str">
            <v>Computer Science: Computer systems</v>
          </cell>
          <cell r="E1837" t="str">
            <v>Mrs I Palmer</v>
          </cell>
        </row>
        <row r="1838">
          <cell r="B1838" t="str">
            <v>H446/01 Computer Science: Computer systems</v>
          </cell>
          <cell r="C1838" t="str">
            <v>H446/01</v>
          </cell>
          <cell r="D1838" t="str">
            <v>Computer Science: Computer systems</v>
          </cell>
          <cell r="E1838" t="str">
            <v>Mr J Anorve-Monroy</v>
          </cell>
        </row>
        <row r="1839">
          <cell r="B1839" t="str">
            <v>H446/01 Computer Science: Computer systems</v>
          </cell>
          <cell r="C1839" t="str">
            <v>H446/01</v>
          </cell>
          <cell r="D1839" t="str">
            <v>Computer Science: Computer systems</v>
          </cell>
          <cell r="E1839" t="str">
            <v>Ms L Gillott</v>
          </cell>
        </row>
        <row r="1840">
          <cell r="B1840" t="str">
            <v>H446/01 Computer Science: Computer systems</v>
          </cell>
          <cell r="C1840" t="str">
            <v>H446/01</v>
          </cell>
          <cell r="D1840" t="str">
            <v>Computer Science: Computer systems</v>
          </cell>
          <cell r="E1840" t="str">
            <v>Ms K Dalgleish</v>
          </cell>
        </row>
        <row r="1841">
          <cell r="B1841" t="str">
            <v>H446/01 Computer Science: Computer systems</v>
          </cell>
          <cell r="C1841" t="str">
            <v>H446/01</v>
          </cell>
          <cell r="D1841" t="str">
            <v>Computer Science: Computer systems</v>
          </cell>
          <cell r="E1841" t="str">
            <v>Miss J Garner</v>
          </cell>
        </row>
        <row r="1842">
          <cell r="B1842" t="str">
            <v>H446/01 Computer Science: Computer systems</v>
          </cell>
          <cell r="C1842" t="str">
            <v>H446/01</v>
          </cell>
          <cell r="D1842" t="str">
            <v>Computer Science: Computer systems</v>
          </cell>
          <cell r="E1842" t="str">
            <v>Mrs K Coverdale</v>
          </cell>
        </row>
        <row r="1843">
          <cell r="B1843" t="str">
            <v>H446/01 Computer Science: Computer systems</v>
          </cell>
          <cell r="C1843" t="str">
            <v>H446/01</v>
          </cell>
          <cell r="D1843" t="str">
            <v>Computer Science: Computer systems</v>
          </cell>
          <cell r="E1843" t="str">
            <v>Miss K Whiteside</v>
          </cell>
        </row>
        <row r="1844">
          <cell r="B1844" t="str">
            <v>H446/01 Computer Science: Computer systems</v>
          </cell>
          <cell r="C1844" t="str">
            <v>H446/01</v>
          </cell>
          <cell r="D1844" t="str">
            <v>Computer Science: Computer systems</v>
          </cell>
          <cell r="E1844" t="str">
            <v>Mr C Hudson</v>
          </cell>
        </row>
        <row r="1845">
          <cell r="B1845" t="str">
            <v>H446/01 Computer Science: Computer systems</v>
          </cell>
          <cell r="C1845" t="str">
            <v>H446/01</v>
          </cell>
          <cell r="D1845" t="str">
            <v>Computer Science: Computer systems</v>
          </cell>
          <cell r="E1845" t="str">
            <v>Mr P J Halford</v>
          </cell>
        </row>
        <row r="1846">
          <cell r="B1846" t="str">
            <v>H446/01 Computer Science: Computer systems</v>
          </cell>
          <cell r="C1846" t="str">
            <v>H446/01</v>
          </cell>
          <cell r="D1846" t="str">
            <v>Computer Science: Computer systems</v>
          </cell>
          <cell r="E1846" t="str">
            <v>Mr J Sharp</v>
          </cell>
        </row>
        <row r="1847">
          <cell r="B1847" t="str">
            <v>H446/01 Computer Science: Computer systems</v>
          </cell>
          <cell r="C1847" t="str">
            <v>H446/01</v>
          </cell>
          <cell r="D1847" t="str">
            <v>Computer Science: Computer systems</v>
          </cell>
          <cell r="E1847" t="str">
            <v>Mr S Gupta</v>
          </cell>
        </row>
        <row r="1848">
          <cell r="B1848" t="str">
            <v>H446/01 Computer Science: Computer systems</v>
          </cell>
          <cell r="C1848" t="str">
            <v>H446/01</v>
          </cell>
          <cell r="D1848" t="str">
            <v>Computer Science: Computer systems</v>
          </cell>
          <cell r="E1848" t="str">
            <v>Mr K Moore</v>
          </cell>
        </row>
        <row r="1849">
          <cell r="B1849" t="str">
            <v>H446/01 Computer Science: Computer systems</v>
          </cell>
          <cell r="C1849" t="str">
            <v>H446/01</v>
          </cell>
          <cell r="D1849" t="str">
            <v>Computer Science: Computer systems</v>
          </cell>
          <cell r="E1849" t="str">
            <v>Mr E Etchi Assam</v>
          </cell>
        </row>
        <row r="1850">
          <cell r="B1850" t="str">
            <v>H446/01 Computer Science: Computer systems</v>
          </cell>
          <cell r="C1850" t="str">
            <v>H446/01</v>
          </cell>
          <cell r="D1850" t="str">
            <v>Computer Science: Computer systems</v>
          </cell>
          <cell r="E1850" t="str">
            <v>Miss H Dickinson</v>
          </cell>
        </row>
        <row r="1851">
          <cell r="B1851" t="str">
            <v>H446/01 Computer Science: Computer systems</v>
          </cell>
          <cell r="C1851" t="str">
            <v>H446/01</v>
          </cell>
          <cell r="D1851" t="str">
            <v>Computer Science: Computer systems</v>
          </cell>
          <cell r="E1851" t="str">
            <v>Mr M W Gaskell</v>
          </cell>
        </row>
        <row r="1852">
          <cell r="B1852" t="str">
            <v>H446/01 Computer Science: Computer systems</v>
          </cell>
          <cell r="C1852" t="str">
            <v>H446/01</v>
          </cell>
          <cell r="D1852" t="str">
            <v>Computer Science: Computer systems</v>
          </cell>
          <cell r="E1852" t="str">
            <v>Dr A R Middleton</v>
          </cell>
        </row>
        <row r="1853">
          <cell r="B1853" t="str">
            <v>H446/01 Computer Science: Computer systems</v>
          </cell>
          <cell r="C1853" t="str">
            <v>H446/01</v>
          </cell>
          <cell r="D1853" t="str">
            <v>Computer Science: Computer systems</v>
          </cell>
          <cell r="E1853" t="str">
            <v>Mr J Calcutt</v>
          </cell>
        </row>
        <row r="1854">
          <cell r="B1854" t="str">
            <v>H446/01 Computer Science: Computer systems</v>
          </cell>
          <cell r="C1854" t="str">
            <v>H446/01</v>
          </cell>
          <cell r="D1854" t="str">
            <v>Computer Science: Computer systems</v>
          </cell>
          <cell r="E1854" t="str">
            <v>Mrs G Lincoln</v>
          </cell>
        </row>
        <row r="1855">
          <cell r="B1855" t="str">
            <v>H446/01 Computer Science: Computer systems</v>
          </cell>
          <cell r="C1855" t="str">
            <v>H446/01</v>
          </cell>
          <cell r="D1855" t="str">
            <v>Computer Science: Computer systems</v>
          </cell>
          <cell r="E1855" t="str">
            <v>Mr W Chauhan</v>
          </cell>
        </row>
        <row r="1856">
          <cell r="B1856" t="str">
            <v>H446/01 Computer Science: Computer systems</v>
          </cell>
          <cell r="C1856" t="str">
            <v>H446/01</v>
          </cell>
          <cell r="D1856" t="str">
            <v>Computer Science: Computer systems</v>
          </cell>
          <cell r="E1856" t="str">
            <v>Mrs R Davis</v>
          </cell>
        </row>
        <row r="1857">
          <cell r="B1857" t="str">
            <v>H446/02 Computer Science: Algorithms and programming</v>
          </cell>
          <cell r="C1857" t="str">
            <v>H446/02</v>
          </cell>
          <cell r="D1857" t="str">
            <v>Computer Science: Algorithms and programming</v>
          </cell>
          <cell r="E1857" t="str">
            <v>Mr S Carter</v>
          </cell>
        </row>
        <row r="1858">
          <cell r="B1858" t="str">
            <v>H446/02 Computer Science: Algorithms and programming</v>
          </cell>
          <cell r="C1858" t="str">
            <v>H446/02</v>
          </cell>
          <cell r="D1858" t="str">
            <v>Computer Science: Algorithms and programming</v>
          </cell>
          <cell r="E1858" t="str">
            <v>Mr G H Newport</v>
          </cell>
        </row>
        <row r="1859">
          <cell r="B1859" t="str">
            <v>H446/02 Computer Science: Algorithms and programming</v>
          </cell>
          <cell r="C1859" t="str">
            <v>H446/02</v>
          </cell>
          <cell r="D1859" t="str">
            <v>Computer Science: Algorithms and programming</v>
          </cell>
          <cell r="E1859" t="str">
            <v>Mr S Chelliah</v>
          </cell>
        </row>
        <row r="1860">
          <cell r="B1860" t="str">
            <v>H446/02 Computer Science: Algorithms and programming</v>
          </cell>
          <cell r="C1860" t="str">
            <v>H446/02</v>
          </cell>
          <cell r="D1860" t="str">
            <v>Computer Science: Algorithms and programming</v>
          </cell>
          <cell r="E1860" t="str">
            <v>Mr D Rigby</v>
          </cell>
        </row>
        <row r="1861">
          <cell r="B1861" t="str">
            <v>H446/02 Computer Science: Algorithms and programming</v>
          </cell>
          <cell r="C1861" t="str">
            <v>H446/02</v>
          </cell>
          <cell r="D1861" t="str">
            <v>Computer Science: Algorithms and programming</v>
          </cell>
          <cell r="E1861" t="str">
            <v>Ms S Edike</v>
          </cell>
        </row>
        <row r="1862">
          <cell r="B1862" t="str">
            <v>H446/02 Computer Science: Algorithms and programming</v>
          </cell>
          <cell r="C1862" t="str">
            <v>H446/02</v>
          </cell>
          <cell r="D1862" t="str">
            <v>Computer Science: Algorithms and programming</v>
          </cell>
          <cell r="E1862" t="str">
            <v>Mrs L Mitchell</v>
          </cell>
        </row>
        <row r="1863">
          <cell r="B1863" t="str">
            <v>H446/02 Computer Science: Algorithms and programming</v>
          </cell>
          <cell r="C1863" t="str">
            <v>H446/02</v>
          </cell>
          <cell r="D1863" t="str">
            <v>Computer Science: Algorithms and programming</v>
          </cell>
          <cell r="E1863" t="str">
            <v>Mr P Wells</v>
          </cell>
        </row>
        <row r="1864">
          <cell r="B1864" t="str">
            <v>H446/02 Computer Science: Algorithms and programming</v>
          </cell>
          <cell r="C1864" t="str">
            <v>H446/02</v>
          </cell>
          <cell r="D1864" t="str">
            <v>Computer Science: Algorithms and programming</v>
          </cell>
          <cell r="E1864" t="str">
            <v>Mrs W A Russell</v>
          </cell>
        </row>
        <row r="1865">
          <cell r="B1865" t="str">
            <v>H446/02 Computer Science: Algorithms and programming</v>
          </cell>
          <cell r="C1865" t="str">
            <v>H446/02</v>
          </cell>
          <cell r="D1865" t="str">
            <v>Computer Science: Algorithms and programming</v>
          </cell>
          <cell r="E1865" t="str">
            <v>Mr S Maher</v>
          </cell>
        </row>
        <row r="1866">
          <cell r="B1866" t="str">
            <v>H446/02 Computer Science: Algorithms and programming</v>
          </cell>
          <cell r="C1866" t="str">
            <v>H446/02</v>
          </cell>
          <cell r="D1866" t="str">
            <v>Computer Science: Algorithms and programming</v>
          </cell>
          <cell r="E1866" t="str">
            <v>Dr S I Slater</v>
          </cell>
        </row>
        <row r="1867">
          <cell r="B1867" t="str">
            <v>H446/02 Computer Science: Algorithms and programming</v>
          </cell>
          <cell r="C1867" t="str">
            <v>H446/02</v>
          </cell>
          <cell r="D1867" t="str">
            <v>Computer Science: Algorithms and programming</v>
          </cell>
          <cell r="E1867" t="str">
            <v>Mr S Anwar</v>
          </cell>
        </row>
        <row r="1868">
          <cell r="B1868" t="str">
            <v>H446/02 Computer Science: Algorithms and programming</v>
          </cell>
          <cell r="C1868" t="str">
            <v>H446/02</v>
          </cell>
          <cell r="D1868" t="str">
            <v>Computer Science: Algorithms and programming</v>
          </cell>
          <cell r="E1868" t="str">
            <v>Mr A Wareham</v>
          </cell>
        </row>
        <row r="1869">
          <cell r="B1869" t="str">
            <v>H446/02 Computer Science: Algorithms and programming</v>
          </cell>
          <cell r="C1869" t="str">
            <v>H446/02</v>
          </cell>
          <cell r="D1869" t="str">
            <v>Computer Science: Algorithms and programming</v>
          </cell>
          <cell r="E1869" t="str">
            <v>Mrs U Devarakonda</v>
          </cell>
        </row>
        <row r="1870">
          <cell r="B1870" t="str">
            <v>H446/02 Computer Science: Algorithms and programming</v>
          </cell>
          <cell r="C1870" t="str">
            <v>H446/02</v>
          </cell>
          <cell r="D1870" t="str">
            <v>Computer Science: Algorithms and programming</v>
          </cell>
          <cell r="E1870" t="str">
            <v>Mrs R Masey</v>
          </cell>
        </row>
        <row r="1871">
          <cell r="B1871" t="str">
            <v>H446/02 Computer Science: Algorithms and programming</v>
          </cell>
          <cell r="C1871" t="str">
            <v>H446/02</v>
          </cell>
          <cell r="D1871" t="str">
            <v>Computer Science: Algorithms and programming</v>
          </cell>
          <cell r="E1871" t="str">
            <v>Mr D A Bate</v>
          </cell>
        </row>
        <row r="1872">
          <cell r="B1872" t="str">
            <v>H446/02 Computer Science: Algorithms and programming</v>
          </cell>
          <cell r="C1872" t="str">
            <v>H446/02</v>
          </cell>
          <cell r="D1872" t="str">
            <v>Computer Science: Algorithms and programming</v>
          </cell>
          <cell r="E1872" t="str">
            <v>Mr J Gonzalez Abia</v>
          </cell>
        </row>
        <row r="1873">
          <cell r="B1873" t="str">
            <v>H446/02 Computer Science: Algorithms and programming</v>
          </cell>
          <cell r="C1873" t="str">
            <v>H446/02</v>
          </cell>
          <cell r="D1873" t="str">
            <v>Computer Science: Algorithms and programming</v>
          </cell>
          <cell r="E1873" t="str">
            <v>Mrs S Bakerwood</v>
          </cell>
        </row>
        <row r="1874">
          <cell r="B1874" t="str">
            <v>H446/02 Computer Science: Algorithms and programming</v>
          </cell>
          <cell r="C1874" t="str">
            <v>H446/02</v>
          </cell>
          <cell r="D1874" t="str">
            <v>Computer Science: Algorithms and programming</v>
          </cell>
          <cell r="E1874" t="str">
            <v>Mr C Bridgens</v>
          </cell>
        </row>
        <row r="1875">
          <cell r="B1875" t="str">
            <v>H446/02 Computer Science: Algorithms and programming</v>
          </cell>
          <cell r="C1875" t="str">
            <v>H446/02</v>
          </cell>
          <cell r="D1875" t="str">
            <v>Computer Science: Algorithms and programming</v>
          </cell>
          <cell r="E1875" t="str">
            <v>Miss V Ellis</v>
          </cell>
        </row>
        <row r="1876">
          <cell r="B1876" t="str">
            <v>H446/02 Computer Science: Algorithms and programming</v>
          </cell>
          <cell r="C1876" t="str">
            <v>H446/02</v>
          </cell>
          <cell r="D1876" t="str">
            <v>Computer Science: Algorithms and programming</v>
          </cell>
          <cell r="E1876" t="str">
            <v>Mr D Bateson</v>
          </cell>
        </row>
        <row r="1877">
          <cell r="B1877" t="str">
            <v>H446/02 Computer Science: Algorithms and programming</v>
          </cell>
          <cell r="C1877" t="str">
            <v>H446/02</v>
          </cell>
          <cell r="D1877" t="str">
            <v>Computer Science: Algorithms and programming</v>
          </cell>
          <cell r="E1877" t="str">
            <v>Mr A Austin-Lacy</v>
          </cell>
        </row>
        <row r="1878">
          <cell r="B1878" t="str">
            <v>H446/02 Computer Science: Algorithms and programming</v>
          </cell>
          <cell r="C1878" t="str">
            <v>H446/02</v>
          </cell>
          <cell r="D1878" t="str">
            <v>Computer Science: Algorithms and programming</v>
          </cell>
          <cell r="E1878" t="str">
            <v>Mrs C Crossan</v>
          </cell>
        </row>
        <row r="1879">
          <cell r="B1879" t="str">
            <v>H446/02 Computer Science: Algorithms and programming</v>
          </cell>
          <cell r="C1879" t="str">
            <v>H446/02</v>
          </cell>
          <cell r="D1879" t="str">
            <v>Computer Science: Algorithms and programming</v>
          </cell>
          <cell r="E1879" t="str">
            <v>Ms H Bullen</v>
          </cell>
        </row>
        <row r="1880">
          <cell r="B1880" t="str">
            <v>H446/02 Computer Science: Algorithms and programming</v>
          </cell>
          <cell r="C1880" t="str">
            <v>H446/02</v>
          </cell>
          <cell r="D1880" t="str">
            <v>Computer Science: Algorithms and programming</v>
          </cell>
          <cell r="E1880" t="str">
            <v>Mr J L Ryan</v>
          </cell>
        </row>
        <row r="1881">
          <cell r="B1881" t="str">
            <v>H446/02 Computer Science: Algorithms and programming</v>
          </cell>
          <cell r="C1881" t="str">
            <v>H446/02</v>
          </cell>
          <cell r="D1881" t="str">
            <v>Computer Science: Algorithms and programming</v>
          </cell>
          <cell r="E1881" t="str">
            <v>Mr A YUKSEL</v>
          </cell>
        </row>
        <row r="1882">
          <cell r="B1882" t="str">
            <v>H446/02 Computer Science: Algorithms and programming</v>
          </cell>
          <cell r="C1882" t="str">
            <v>H446/02</v>
          </cell>
          <cell r="D1882" t="str">
            <v>Computer Science: Algorithms and programming</v>
          </cell>
          <cell r="E1882" t="str">
            <v>Mr T D Attfield</v>
          </cell>
        </row>
        <row r="1883">
          <cell r="B1883" t="str">
            <v>H446/02 Computer Science: Algorithms and programming</v>
          </cell>
          <cell r="C1883" t="str">
            <v>H446/02</v>
          </cell>
          <cell r="D1883" t="str">
            <v>Computer Science: Algorithms and programming</v>
          </cell>
          <cell r="E1883" t="str">
            <v>Miss C Flitcroft</v>
          </cell>
        </row>
        <row r="1884">
          <cell r="B1884" t="str">
            <v>H446/02 Computer Science: Algorithms and programming</v>
          </cell>
          <cell r="C1884" t="str">
            <v>H446/02</v>
          </cell>
          <cell r="D1884" t="str">
            <v>Computer Science: Algorithms and programming</v>
          </cell>
          <cell r="E1884" t="str">
            <v>Mr S Frost</v>
          </cell>
        </row>
        <row r="1885">
          <cell r="B1885" t="str">
            <v>H446/02 Computer Science: Algorithms and programming</v>
          </cell>
          <cell r="C1885" t="str">
            <v>H446/02</v>
          </cell>
          <cell r="D1885" t="str">
            <v>Computer Science: Algorithms and programming</v>
          </cell>
          <cell r="E1885" t="str">
            <v>Dr P May</v>
          </cell>
        </row>
        <row r="1886">
          <cell r="B1886" t="str">
            <v>H446/02 Computer Science: Algorithms and programming</v>
          </cell>
          <cell r="C1886" t="str">
            <v>H446/02</v>
          </cell>
          <cell r="D1886" t="str">
            <v>Computer Science: Algorithms and programming</v>
          </cell>
          <cell r="E1886" t="str">
            <v>Mrs A Tudor</v>
          </cell>
        </row>
        <row r="1887">
          <cell r="B1887" t="str">
            <v>H446/02 Computer Science: Algorithms and programming</v>
          </cell>
          <cell r="C1887" t="str">
            <v>H446/02</v>
          </cell>
          <cell r="D1887" t="str">
            <v>Computer Science: Algorithms and programming</v>
          </cell>
          <cell r="E1887" t="str">
            <v>Mr P J Fox</v>
          </cell>
        </row>
        <row r="1888">
          <cell r="B1888" t="str">
            <v>H446/02 Computer Science: Algorithms and programming</v>
          </cell>
          <cell r="C1888" t="str">
            <v>H446/02</v>
          </cell>
          <cell r="D1888" t="str">
            <v>Computer Science: Algorithms and programming</v>
          </cell>
          <cell r="E1888" t="str">
            <v>Mrs J Mohammed</v>
          </cell>
        </row>
        <row r="1889">
          <cell r="B1889" t="str">
            <v>H446/02 Computer Science: Algorithms and programming</v>
          </cell>
          <cell r="C1889" t="str">
            <v>H446/02</v>
          </cell>
          <cell r="D1889" t="str">
            <v>Computer Science: Algorithms and programming</v>
          </cell>
          <cell r="E1889" t="str">
            <v>Mrs D Twell</v>
          </cell>
        </row>
        <row r="1890">
          <cell r="B1890" t="str">
            <v>H446/02 Computer Science: Algorithms and programming</v>
          </cell>
          <cell r="C1890" t="str">
            <v>H446/02</v>
          </cell>
          <cell r="D1890" t="str">
            <v>Computer Science: Algorithms and programming</v>
          </cell>
          <cell r="E1890" t="str">
            <v>Miss S Gill</v>
          </cell>
        </row>
        <row r="1891">
          <cell r="B1891" t="str">
            <v>H446/02 Computer Science: Algorithms and programming</v>
          </cell>
          <cell r="C1891" t="str">
            <v>H446/02</v>
          </cell>
          <cell r="D1891" t="str">
            <v>Computer Science: Algorithms and programming</v>
          </cell>
          <cell r="E1891" t="str">
            <v>Mrs C Cobbold</v>
          </cell>
        </row>
        <row r="1892">
          <cell r="B1892" t="str">
            <v>H446/02 Computer Science: Algorithms and programming</v>
          </cell>
          <cell r="C1892" t="str">
            <v>H446/02</v>
          </cell>
          <cell r="D1892" t="str">
            <v>Computer Science: Algorithms and programming</v>
          </cell>
          <cell r="E1892" t="str">
            <v>Mrs A Bascombe-Price</v>
          </cell>
        </row>
        <row r="1893">
          <cell r="B1893" t="str">
            <v>H446/02 Computer Science: Algorithms and programming</v>
          </cell>
          <cell r="C1893" t="str">
            <v>H446/02</v>
          </cell>
          <cell r="D1893" t="str">
            <v>Computer Science: Algorithms and programming</v>
          </cell>
          <cell r="E1893" t="str">
            <v>Mr N F Korande</v>
          </cell>
        </row>
        <row r="1894">
          <cell r="B1894" t="str">
            <v>H446/02 Computer Science: Algorithms and programming</v>
          </cell>
          <cell r="C1894" t="str">
            <v>H446/02</v>
          </cell>
          <cell r="D1894" t="str">
            <v>Computer Science: Algorithms and programming</v>
          </cell>
          <cell r="E1894" t="str">
            <v>Mr Y Etisoy</v>
          </cell>
        </row>
        <row r="1895">
          <cell r="B1895" t="str">
            <v>H446/02 Computer Science: Algorithms and programming</v>
          </cell>
          <cell r="C1895" t="str">
            <v>H446/02</v>
          </cell>
          <cell r="D1895" t="str">
            <v>Computer Science: Algorithms and programming</v>
          </cell>
          <cell r="E1895" t="str">
            <v>Mr R Higgins</v>
          </cell>
        </row>
        <row r="1896">
          <cell r="B1896" t="str">
            <v>H446/02 Computer Science: Algorithms and programming</v>
          </cell>
          <cell r="C1896" t="str">
            <v>H446/02</v>
          </cell>
          <cell r="D1896" t="str">
            <v>Computer Science: Algorithms and programming</v>
          </cell>
          <cell r="E1896" t="str">
            <v>Mr H Sanderson</v>
          </cell>
        </row>
        <row r="1897">
          <cell r="B1897" t="str">
            <v>H446/02 Computer Science: Algorithms and programming</v>
          </cell>
          <cell r="C1897" t="str">
            <v>H446/02</v>
          </cell>
          <cell r="D1897" t="str">
            <v>Computer Science: Algorithms and programming</v>
          </cell>
          <cell r="E1897" t="str">
            <v>Mrs E McCue</v>
          </cell>
        </row>
        <row r="1898">
          <cell r="B1898" t="str">
            <v>H446/02 Computer Science: Algorithms and programming</v>
          </cell>
          <cell r="C1898" t="str">
            <v>H446/02</v>
          </cell>
          <cell r="D1898" t="str">
            <v>Computer Science: Algorithms and programming</v>
          </cell>
          <cell r="E1898" t="str">
            <v>Miss S Morris</v>
          </cell>
        </row>
        <row r="1899">
          <cell r="B1899" t="str">
            <v>H446/02 Computer Science: Algorithms and programming</v>
          </cell>
          <cell r="C1899" t="str">
            <v>H446/02</v>
          </cell>
          <cell r="D1899" t="str">
            <v>Computer Science: Algorithms and programming</v>
          </cell>
          <cell r="E1899" t="str">
            <v>Ms J Lyons</v>
          </cell>
        </row>
        <row r="1900">
          <cell r="B1900" t="str">
            <v>H446/02 Computer Science: Algorithms and programming</v>
          </cell>
          <cell r="C1900" t="str">
            <v>H446/02</v>
          </cell>
          <cell r="D1900" t="str">
            <v>Computer Science: Algorithms and programming</v>
          </cell>
          <cell r="E1900" t="str">
            <v>Mr S S Tariq</v>
          </cell>
        </row>
        <row r="1901">
          <cell r="B1901" t="str">
            <v>H446/02 Computer Science: Algorithms and programming</v>
          </cell>
          <cell r="C1901" t="str">
            <v>H446/02</v>
          </cell>
          <cell r="D1901" t="str">
            <v>Computer Science: Algorithms and programming</v>
          </cell>
          <cell r="E1901" t="str">
            <v>Miss A R Nightingale</v>
          </cell>
        </row>
        <row r="1902">
          <cell r="B1902" t="str">
            <v>H446/02 Computer Science: Algorithms and programming</v>
          </cell>
          <cell r="C1902" t="str">
            <v>H446/02</v>
          </cell>
          <cell r="D1902" t="str">
            <v>Computer Science: Algorithms and programming</v>
          </cell>
          <cell r="E1902" t="str">
            <v>Mr B Gee</v>
          </cell>
        </row>
        <row r="1903">
          <cell r="B1903" t="str">
            <v>H446/02 Computer Science: Algorithms and programming</v>
          </cell>
          <cell r="C1903" t="str">
            <v>H446/02</v>
          </cell>
          <cell r="D1903" t="str">
            <v>Computer Science: Algorithms and programming</v>
          </cell>
          <cell r="E1903" t="str">
            <v>Mrs M A Feehily</v>
          </cell>
        </row>
        <row r="1904">
          <cell r="B1904" t="str">
            <v>H446/02 Computer Science: Algorithms and programming</v>
          </cell>
          <cell r="C1904" t="str">
            <v>H446/02</v>
          </cell>
          <cell r="D1904" t="str">
            <v>Computer Science: Algorithms and programming</v>
          </cell>
          <cell r="E1904" t="str">
            <v>Mr N Stokes</v>
          </cell>
        </row>
        <row r="1905">
          <cell r="B1905" t="str">
            <v>H446/02 Computer Science: Algorithms and programming</v>
          </cell>
          <cell r="C1905" t="str">
            <v>H446/02</v>
          </cell>
          <cell r="D1905" t="str">
            <v>Computer Science: Algorithms and programming</v>
          </cell>
          <cell r="E1905" t="str">
            <v>Mr M Lewis</v>
          </cell>
        </row>
        <row r="1906">
          <cell r="B1906" t="str">
            <v>H446/02 Computer Science: Algorithms and programming</v>
          </cell>
          <cell r="C1906" t="str">
            <v>H446/02</v>
          </cell>
          <cell r="D1906" t="str">
            <v>Computer Science: Algorithms and programming</v>
          </cell>
          <cell r="E1906" t="str">
            <v>Mr A O'Hara</v>
          </cell>
        </row>
        <row r="1907">
          <cell r="B1907" t="str">
            <v>H446/02 Computer Science: Algorithms and programming</v>
          </cell>
          <cell r="C1907" t="str">
            <v>H446/02</v>
          </cell>
          <cell r="D1907" t="str">
            <v>Computer Science: Algorithms and programming</v>
          </cell>
          <cell r="E1907" t="str">
            <v>Mr F Lucero Dimaano</v>
          </cell>
        </row>
        <row r="1908">
          <cell r="B1908" t="str">
            <v>H446/02 Computer Science: Algorithms and programming</v>
          </cell>
          <cell r="C1908" t="str">
            <v>H446/02</v>
          </cell>
          <cell r="D1908" t="str">
            <v>Computer Science: Algorithms and programming</v>
          </cell>
          <cell r="E1908" t="str">
            <v>Mr D Price</v>
          </cell>
        </row>
        <row r="1909">
          <cell r="B1909" t="str">
            <v>H446/02 Computer Science: Algorithms and programming</v>
          </cell>
          <cell r="C1909" t="str">
            <v>H446/02</v>
          </cell>
          <cell r="D1909" t="str">
            <v>Computer Science: Algorithms and programming</v>
          </cell>
          <cell r="E1909" t="str">
            <v>Mrs E Buck</v>
          </cell>
        </row>
        <row r="1910">
          <cell r="B1910" t="str">
            <v>H446/02 Computer Science: Algorithms and programming</v>
          </cell>
          <cell r="C1910" t="str">
            <v>H446/02</v>
          </cell>
          <cell r="D1910" t="str">
            <v>Computer Science: Algorithms and programming</v>
          </cell>
          <cell r="E1910" t="str">
            <v>Mr S Kuczewski</v>
          </cell>
        </row>
        <row r="1911">
          <cell r="B1911" t="str">
            <v>H446/02 Computer Science: Algorithms and programming</v>
          </cell>
          <cell r="C1911" t="str">
            <v>H446/02</v>
          </cell>
          <cell r="D1911" t="str">
            <v>Computer Science: Algorithms and programming</v>
          </cell>
          <cell r="E1911" t="str">
            <v>Mrs T Pine</v>
          </cell>
        </row>
        <row r="1912">
          <cell r="B1912" t="str">
            <v>H446/02 Computer Science: Algorithms and programming</v>
          </cell>
          <cell r="C1912" t="str">
            <v>H446/02</v>
          </cell>
          <cell r="D1912" t="str">
            <v>Computer Science: Algorithms and programming</v>
          </cell>
          <cell r="E1912" t="str">
            <v>Mr R Ashman</v>
          </cell>
        </row>
        <row r="1913">
          <cell r="B1913" t="str">
            <v>H446/02 Computer Science: Algorithms and programming</v>
          </cell>
          <cell r="C1913" t="str">
            <v>H446/02</v>
          </cell>
          <cell r="D1913" t="str">
            <v>Computer Science: Algorithms and programming</v>
          </cell>
          <cell r="E1913" t="str">
            <v>Ms P Calderaro</v>
          </cell>
        </row>
        <row r="1914">
          <cell r="B1914" t="str">
            <v>H446/02 Computer Science: Algorithms and programming</v>
          </cell>
          <cell r="C1914" t="str">
            <v>H446/02</v>
          </cell>
          <cell r="D1914" t="str">
            <v>Computer Science: Algorithms and programming</v>
          </cell>
          <cell r="E1914" t="str">
            <v>Mr D Verma</v>
          </cell>
        </row>
        <row r="1915">
          <cell r="B1915" t="str">
            <v>H446/02 Computer Science: Algorithms and programming</v>
          </cell>
          <cell r="C1915" t="str">
            <v>H446/02</v>
          </cell>
          <cell r="D1915" t="str">
            <v>Computer Science: Algorithms and programming</v>
          </cell>
          <cell r="E1915" t="str">
            <v>Mr O O Morgan</v>
          </cell>
        </row>
        <row r="1916">
          <cell r="B1916" t="str">
            <v>H446/02 Computer Science: Algorithms and programming</v>
          </cell>
          <cell r="C1916" t="str">
            <v>H446/02</v>
          </cell>
          <cell r="D1916" t="str">
            <v>Computer Science: Algorithms and programming</v>
          </cell>
          <cell r="E1916" t="str">
            <v>Mr M Fingleton</v>
          </cell>
        </row>
        <row r="1917">
          <cell r="B1917" t="str">
            <v>H446/02 Computer Science: Algorithms and programming</v>
          </cell>
          <cell r="C1917" t="str">
            <v>H446/02</v>
          </cell>
          <cell r="D1917" t="str">
            <v>Computer Science: Algorithms and programming</v>
          </cell>
          <cell r="E1917" t="str">
            <v>Mr C Bright</v>
          </cell>
        </row>
        <row r="1918">
          <cell r="B1918" t="str">
            <v>H446/02 Computer Science: Algorithms and programming</v>
          </cell>
          <cell r="C1918" t="str">
            <v>H446/02</v>
          </cell>
          <cell r="D1918" t="str">
            <v>Computer Science: Algorithms and programming</v>
          </cell>
          <cell r="E1918" t="str">
            <v>Mr E Kamangira</v>
          </cell>
        </row>
        <row r="1919">
          <cell r="B1919" t="str">
            <v>H446/02 Computer Science: Algorithms and programming</v>
          </cell>
          <cell r="C1919" t="str">
            <v>H446/02</v>
          </cell>
          <cell r="D1919" t="str">
            <v>Computer Science: Algorithms and programming</v>
          </cell>
          <cell r="E1919" t="str">
            <v>Mr A Moeen</v>
          </cell>
        </row>
        <row r="1920">
          <cell r="B1920" t="str">
            <v>H446/02 Computer Science: Algorithms and programming</v>
          </cell>
          <cell r="C1920" t="str">
            <v>H446/02</v>
          </cell>
          <cell r="D1920" t="str">
            <v>Computer Science: Algorithms and programming</v>
          </cell>
          <cell r="E1920" t="str">
            <v>Mr J Esteve Soriano</v>
          </cell>
        </row>
        <row r="1921">
          <cell r="B1921" t="str">
            <v>H446/02 Computer Science: Algorithms and programming</v>
          </cell>
          <cell r="C1921" t="str">
            <v>H446/02</v>
          </cell>
          <cell r="D1921" t="str">
            <v>Computer Science: Algorithms and programming</v>
          </cell>
          <cell r="E1921" t="str">
            <v>Mr M CHRISTAIN OBEKOMBE</v>
          </cell>
        </row>
        <row r="1922">
          <cell r="B1922" t="str">
            <v>H446/02 Computer Science: Algorithms and programming</v>
          </cell>
          <cell r="C1922" t="str">
            <v>H446/02</v>
          </cell>
          <cell r="D1922" t="str">
            <v>Computer Science: Algorithms and programming</v>
          </cell>
          <cell r="E1922" t="str">
            <v>Mr C Rees</v>
          </cell>
        </row>
        <row r="1923">
          <cell r="B1923" t="str">
            <v>H446/02 Computer Science: Algorithms and programming</v>
          </cell>
          <cell r="C1923" t="str">
            <v>H446/02</v>
          </cell>
          <cell r="D1923" t="str">
            <v>Computer Science: Algorithms and programming</v>
          </cell>
          <cell r="E1923" t="str">
            <v>Mr M Balitaan</v>
          </cell>
        </row>
        <row r="1924">
          <cell r="B1924" t="str">
            <v>H446/02 Computer Science: Algorithms and programming</v>
          </cell>
          <cell r="C1924" t="str">
            <v>H446/02</v>
          </cell>
          <cell r="D1924" t="str">
            <v>Computer Science: Algorithms and programming</v>
          </cell>
          <cell r="E1924" t="str">
            <v>Mr L REN</v>
          </cell>
        </row>
        <row r="1925">
          <cell r="B1925" t="str">
            <v>H446/02 Computer Science: Algorithms and programming</v>
          </cell>
          <cell r="C1925" t="str">
            <v>H446/02</v>
          </cell>
          <cell r="D1925" t="str">
            <v>Computer Science: Algorithms and programming</v>
          </cell>
          <cell r="E1925" t="str">
            <v>Ms S Teves</v>
          </cell>
        </row>
        <row r="1926">
          <cell r="B1926" t="str">
            <v>H446/02 Computer Science: Algorithms and programming</v>
          </cell>
          <cell r="C1926" t="str">
            <v>H446/02</v>
          </cell>
          <cell r="D1926" t="str">
            <v>Computer Science: Algorithms and programming</v>
          </cell>
          <cell r="E1926" t="str">
            <v>Ms R Rajan</v>
          </cell>
        </row>
        <row r="1927">
          <cell r="B1927" t="str">
            <v>H446/02 Computer Science: Algorithms and programming</v>
          </cell>
          <cell r="C1927" t="str">
            <v>H446/02</v>
          </cell>
          <cell r="D1927" t="str">
            <v>Computer Science: Algorithms and programming</v>
          </cell>
          <cell r="E1927" t="str">
            <v>Mr G Idoje</v>
          </cell>
        </row>
        <row r="1928">
          <cell r="B1928" t="str">
            <v>H446/02 Computer Science: Algorithms and programming</v>
          </cell>
          <cell r="C1928" t="str">
            <v>H446/02</v>
          </cell>
          <cell r="D1928" t="str">
            <v>Computer Science: Algorithms and programming</v>
          </cell>
          <cell r="E1928" t="str">
            <v>Mr P M Chao</v>
          </cell>
        </row>
        <row r="1929">
          <cell r="B1929" t="str">
            <v>H446/03/04 Programming Project</v>
          </cell>
          <cell r="C1929" t="str">
            <v>H446/03/04</v>
          </cell>
          <cell r="D1929" t="str">
            <v>Programming Project</v>
          </cell>
          <cell r="E1929" t="str">
            <v>Mr D Webb</v>
          </cell>
        </row>
        <row r="1930">
          <cell r="B1930" t="str">
            <v>H446/03/04 Programming Project</v>
          </cell>
          <cell r="C1930" t="str">
            <v>H446/03/04</v>
          </cell>
          <cell r="D1930" t="str">
            <v>Programming Project</v>
          </cell>
          <cell r="E1930" t="str">
            <v>OCR D Cambridge Assessment</v>
          </cell>
        </row>
        <row r="1931">
          <cell r="B1931" t="str">
            <v>H446/03/04 Programming Project</v>
          </cell>
          <cell r="C1931" t="str">
            <v>H446/03/04</v>
          </cell>
          <cell r="D1931" t="str">
            <v>Programming Project</v>
          </cell>
          <cell r="E1931" t="str">
            <v>Mr O Moderator</v>
          </cell>
        </row>
        <row r="1932">
          <cell r="B1932" t="str">
            <v>H446/03/04 Programming Project</v>
          </cell>
          <cell r="C1932" t="str">
            <v>H446/03/04</v>
          </cell>
          <cell r="D1932" t="str">
            <v>Programming Project</v>
          </cell>
          <cell r="E1932" t="str">
            <v>Miss E Allgar</v>
          </cell>
        </row>
        <row r="1933">
          <cell r="B1933" t="str">
            <v>H446/03/04 Programming Project</v>
          </cell>
          <cell r="C1933" t="str">
            <v>H446/03/04</v>
          </cell>
          <cell r="D1933" t="str">
            <v>Programming Project</v>
          </cell>
          <cell r="E1933" t="str">
            <v>Dr J N Ngwa-Ndifor</v>
          </cell>
        </row>
        <row r="1934">
          <cell r="B1934" t="str">
            <v>H446/03/04 Programming Project</v>
          </cell>
          <cell r="C1934" t="str">
            <v>H446/03/04</v>
          </cell>
          <cell r="D1934" t="str">
            <v>Programming Project</v>
          </cell>
          <cell r="E1934" t="str">
            <v>Mr H Thomas</v>
          </cell>
        </row>
        <row r="1935">
          <cell r="B1935" t="str">
            <v>H446/03/04 Programming Project</v>
          </cell>
          <cell r="C1935" t="str">
            <v>H446/03/04</v>
          </cell>
          <cell r="D1935" t="str">
            <v>Programming Project</v>
          </cell>
          <cell r="E1935" t="str">
            <v>Mrs S Jenner</v>
          </cell>
        </row>
        <row r="1936">
          <cell r="B1936" t="str">
            <v>H446/03/04 Programming Project</v>
          </cell>
          <cell r="C1936" t="str">
            <v>H446/03/04</v>
          </cell>
          <cell r="D1936" t="str">
            <v>Programming Project</v>
          </cell>
          <cell r="E1936" t="str">
            <v>Miss T Boswell</v>
          </cell>
        </row>
        <row r="1937">
          <cell r="B1937" t="str">
            <v>H446/03/04 Programming Project</v>
          </cell>
          <cell r="C1937" t="str">
            <v>H446/03/04</v>
          </cell>
          <cell r="D1937" t="str">
            <v>Programming Project</v>
          </cell>
          <cell r="E1937" t="str">
            <v>Ms R Hilliard</v>
          </cell>
        </row>
        <row r="1938">
          <cell r="B1938" t="str">
            <v>H446/03/04 Programming Project</v>
          </cell>
          <cell r="C1938" t="str">
            <v>H446/03/04</v>
          </cell>
          <cell r="D1938" t="str">
            <v>Programming Project</v>
          </cell>
          <cell r="E1938" t="str">
            <v>Mr K Johnson</v>
          </cell>
        </row>
        <row r="1939">
          <cell r="B1939" t="str">
            <v>H446/03/04 Programming Project</v>
          </cell>
          <cell r="C1939" t="str">
            <v>H446/03/04</v>
          </cell>
          <cell r="D1939" t="str">
            <v>Programming Project</v>
          </cell>
          <cell r="E1939" t="str">
            <v>Mr J H Kerr</v>
          </cell>
        </row>
        <row r="1940">
          <cell r="B1940" t="str">
            <v>H446/03/04 Programming Project</v>
          </cell>
          <cell r="C1940" t="str">
            <v>H446/03/04</v>
          </cell>
          <cell r="D1940" t="str">
            <v>Programming Project</v>
          </cell>
          <cell r="E1940" t="str">
            <v>Mr M Al-Bayati</v>
          </cell>
        </row>
        <row r="1941">
          <cell r="B1941" t="str">
            <v>H446/03/04 Programming Project</v>
          </cell>
          <cell r="C1941" t="str">
            <v>H446/03/04</v>
          </cell>
          <cell r="D1941" t="str">
            <v>Programming Project</v>
          </cell>
          <cell r="E1941" t="str">
            <v>Mr R Edun</v>
          </cell>
        </row>
        <row r="1942">
          <cell r="B1942" t="str">
            <v>H446/03/04 Programming Project</v>
          </cell>
          <cell r="C1942" t="str">
            <v>H446/03/04</v>
          </cell>
          <cell r="D1942" t="str">
            <v>Programming Project</v>
          </cell>
          <cell r="E1942" t="str">
            <v>Mrs U javed</v>
          </cell>
        </row>
        <row r="1943">
          <cell r="B1943" t="str">
            <v>H446/03/04 Programming Project</v>
          </cell>
          <cell r="C1943" t="str">
            <v>H446/03/04</v>
          </cell>
          <cell r="D1943" t="str">
            <v>Programming Project</v>
          </cell>
          <cell r="E1943" t="str">
            <v>Mr A Hughes</v>
          </cell>
        </row>
        <row r="1944">
          <cell r="B1944" t="str">
            <v>H446/03/04 Programming Project</v>
          </cell>
          <cell r="C1944" t="str">
            <v>H446/03/04</v>
          </cell>
          <cell r="D1944" t="str">
            <v>Programming Project</v>
          </cell>
          <cell r="E1944" t="str">
            <v>Mrs S Ensbury</v>
          </cell>
        </row>
        <row r="1945">
          <cell r="B1945" t="str">
            <v>H446/03/04 Programming Project</v>
          </cell>
          <cell r="C1945" t="str">
            <v>H446/03/04</v>
          </cell>
          <cell r="D1945" t="str">
            <v>Programming Project</v>
          </cell>
          <cell r="E1945" t="str">
            <v>Mr J Shervey</v>
          </cell>
        </row>
        <row r="1946">
          <cell r="B1946" t="str">
            <v>H446/03/04 Programming Project</v>
          </cell>
          <cell r="C1946" t="str">
            <v>H446/03/04</v>
          </cell>
          <cell r="D1946" t="str">
            <v>Programming Project</v>
          </cell>
          <cell r="E1946" t="str">
            <v>Mr D Nott</v>
          </cell>
        </row>
        <row r="1947">
          <cell r="B1947" t="str">
            <v>H446/03/04 Programming Project</v>
          </cell>
          <cell r="C1947" t="str">
            <v>H446/03/04</v>
          </cell>
          <cell r="D1947" t="str">
            <v>Programming Project</v>
          </cell>
          <cell r="E1947" t="str">
            <v>Mr R Maroof</v>
          </cell>
        </row>
        <row r="1948">
          <cell r="B1948" t="str">
            <v>H446/03/04 Programming Project</v>
          </cell>
          <cell r="C1948" t="str">
            <v>H446/03/04</v>
          </cell>
          <cell r="D1948" t="str">
            <v>Programming Project</v>
          </cell>
          <cell r="E1948" t="str">
            <v>Mr T Walford</v>
          </cell>
        </row>
        <row r="1949">
          <cell r="B1949" t="str">
            <v>H446/03/04 Programming Project</v>
          </cell>
          <cell r="C1949" t="str">
            <v>H446/03/04</v>
          </cell>
          <cell r="D1949" t="str">
            <v>Programming Project</v>
          </cell>
          <cell r="E1949" t="str">
            <v>Mr D Fido</v>
          </cell>
        </row>
        <row r="1950">
          <cell r="B1950" t="str">
            <v>H446/03/04 Programming Project</v>
          </cell>
          <cell r="C1950" t="str">
            <v>H446/03/04</v>
          </cell>
          <cell r="D1950" t="str">
            <v>Programming Project</v>
          </cell>
          <cell r="E1950" t="str">
            <v>Mrs S McCrorie</v>
          </cell>
        </row>
        <row r="1951">
          <cell r="B1951" t="str">
            <v>H446/03/04 Programming Project</v>
          </cell>
          <cell r="C1951" t="str">
            <v>H446/03/04</v>
          </cell>
          <cell r="D1951" t="str">
            <v>Programming Project</v>
          </cell>
          <cell r="E1951" t="str">
            <v>Miss V Brides</v>
          </cell>
        </row>
        <row r="1952">
          <cell r="B1952" t="str">
            <v>H446/03/04 Programming Project</v>
          </cell>
          <cell r="C1952" t="str">
            <v>H446/03/04</v>
          </cell>
          <cell r="D1952" t="str">
            <v>Programming Project</v>
          </cell>
          <cell r="E1952" t="str">
            <v>Ms M Honeyman</v>
          </cell>
        </row>
        <row r="1953">
          <cell r="B1953" t="str">
            <v>H446/03/04 Programming Project</v>
          </cell>
          <cell r="C1953" t="str">
            <v>H446/03/04</v>
          </cell>
          <cell r="D1953" t="str">
            <v>Programming Project</v>
          </cell>
          <cell r="E1953" t="str">
            <v>Miss C Ellis</v>
          </cell>
        </row>
        <row r="1954">
          <cell r="B1954" t="str">
            <v>H446/03/04 Programming Project</v>
          </cell>
          <cell r="C1954" t="str">
            <v>H446/03/04</v>
          </cell>
          <cell r="D1954" t="str">
            <v>Programming Project</v>
          </cell>
          <cell r="E1954" t="str">
            <v>Mrs A Khan</v>
          </cell>
        </row>
        <row r="1955">
          <cell r="B1955" t="str">
            <v>H446/03/04 Programming Project</v>
          </cell>
          <cell r="C1955" t="str">
            <v>H446/03/04</v>
          </cell>
          <cell r="D1955" t="str">
            <v>Programming Project</v>
          </cell>
          <cell r="E1955" t="str">
            <v>Mr G Sykes</v>
          </cell>
        </row>
        <row r="1956">
          <cell r="B1956" t="str">
            <v>H446/03/04 Programming Project</v>
          </cell>
          <cell r="C1956" t="str">
            <v>H446/03/04</v>
          </cell>
          <cell r="D1956" t="str">
            <v>Programming Project</v>
          </cell>
          <cell r="E1956" t="str">
            <v>Mr I Fletcher</v>
          </cell>
        </row>
        <row r="1957">
          <cell r="B1957" t="str">
            <v>H446/03/04 Programming Project</v>
          </cell>
          <cell r="C1957" t="str">
            <v>H446/03/04</v>
          </cell>
          <cell r="D1957" t="str">
            <v>Programming Project</v>
          </cell>
          <cell r="E1957" t="str">
            <v>Mrs S Scholes</v>
          </cell>
        </row>
        <row r="1958">
          <cell r="B1958" t="str">
            <v>H446/03/04 Programming Project</v>
          </cell>
          <cell r="C1958" t="str">
            <v>H446/03/04</v>
          </cell>
          <cell r="D1958" t="str">
            <v>Programming Project</v>
          </cell>
          <cell r="E1958" t="str">
            <v>Mr M Shah</v>
          </cell>
        </row>
        <row r="1959">
          <cell r="B1959" t="str">
            <v>H446/03/04 Programming Project</v>
          </cell>
          <cell r="C1959" t="str">
            <v>H446/03/04</v>
          </cell>
          <cell r="D1959" t="str">
            <v>Programming Project</v>
          </cell>
          <cell r="E1959" t="str">
            <v>Mrs V Pound</v>
          </cell>
        </row>
        <row r="1960">
          <cell r="B1960" t="str">
            <v>H446/03/04 Programming Project</v>
          </cell>
          <cell r="C1960" t="str">
            <v>H446/03/04</v>
          </cell>
          <cell r="D1960" t="str">
            <v>Programming Project</v>
          </cell>
          <cell r="E1960" t="str">
            <v>Mr N Frost</v>
          </cell>
        </row>
        <row r="1961">
          <cell r="B1961" t="str">
            <v>H446/03/04 Programming Project</v>
          </cell>
          <cell r="C1961" t="str">
            <v>H446/03/04</v>
          </cell>
          <cell r="D1961" t="str">
            <v>Programming Project</v>
          </cell>
          <cell r="E1961" t="str">
            <v>Mr A Semwogerere</v>
          </cell>
        </row>
        <row r="1962">
          <cell r="B1962" t="str">
            <v>H446/03/04 Programming Project</v>
          </cell>
          <cell r="C1962" t="str">
            <v>H446/03/04</v>
          </cell>
          <cell r="D1962" t="str">
            <v>Programming Project</v>
          </cell>
          <cell r="E1962" t="str">
            <v>Mrs K V Walsh</v>
          </cell>
        </row>
        <row r="1963">
          <cell r="B1963" t="str">
            <v>H446/03/04 Programming Project</v>
          </cell>
          <cell r="C1963" t="str">
            <v>H446/03/04</v>
          </cell>
          <cell r="D1963" t="str">
            <v>Programming Project</v>
          </cell>
          <cell r="E1963" t="str">
            <v>Mr D M Davies</v>
          </cell>
        </row>
        <row r="1964">
          <cell r="B1964" t="str">
            <v>H446/03/04 Programming Project</v>
          </cell>
          <cell r="C1964" t="str">
            <v>H446/03/04</v>
          </cell>
          <cell r="D1964" t="str">
            <v>Programming Project</v>
          </cell>
          <cell r="E1964" t="str">
            <v>Mr B J Rebecchi</v>
          </cell>
        </row>
        <row r="1965">
          <cell r="B1965" t="str">
            <v>H446/03/04 Programming Project</v>
          </cell>
          <cell r="C1965" t="str">
            <v>H446/03/04</v>
          </cell>
          <cell r="D1965" t="str">
            <v>Programming Project</v>
          </cell>
          <cell r="E1965" t="str">
            <v>Mr A Parry</v>
          </cell>
        </row>
        <row r="1966">
          <cell r="B1966" t="str">
            <v>H446/03/04 Programming Project</v>
          </cell>
          <cell r="C1966" t="str">
            <v>H446/03/04</v>
          </cell>
          <cell r="D1966" t="str">
            <v>Programming Project</v>
          </cell>
          <cell r="E1966" t="str">
            <v>Ms T Russell</v>
          </cell>
        </row>
        <row r="1967">
          <cell r="B1967" t="str">
            <v>H446/03/04 Programming Project</v>
          </cell>
          <cell r="C1967" t="str">
            <v>H446/03/04</v>
          </cell>
          <cell r="D1967" t="str">
            <v>Programming Project</v>
          </cell>
          <cell r="E1967" t="str">
            <v>Mr D Duncan</v>
          </cell>
        </row>
        <row r="1968">
          <cell r="B1968" t="str">
            <v>H446/03/04 Programming Project</v>
          </cell>
          <cell r="C1968" t="str">
            <v>H446/03/04</v>
          </cell>
          <cell r="D1968" t="str">
            <v>Programming Project</v>
          </cell>
          <cell r="E1968" t="str">
            <v>Mrs K Taneja</v>
          </cell>
        </row>
        <row r="1969">
          <cell r="B1969" t="str">
            <v>H446/03/04 Programming Project</v>
          </cell>
          <cell r="C1969" t="str">
            <v>H446/03/04</v>
          </cell>
          <cell r="D1969" t="str">
            <v>Programming Project</v>
          </cell>
          <cell r="E1969" t="str">
            <v>Mr F Ssemwanga</v>
          </cell>
        </row>
        <row r="1970">
          <cell r="B1970" t="str">
            <v>H446/03/04 Programming Project</v>
          </cell>
          <cell r="C1970" t="str">
            <v>H446/03/04</v>
          </cell>
          <cell r="D1970" t="str">
            <v>Programming Project</v>
          </cell>
          <cell r="E1970" t="str">
            <v>Mr G Aiken</v>
          </cell>
        </row>
        <row r="1971">
          <cell r="B1971" t="str">
            <v>H446/03/04 Programming Project</v>
          </cell>
          <cell r="C1971" t="str">
            <v>H446/03/04</v>
          </cell>
          <cell r="D1971" t="str">
            <v>Programming Project</v>
          </cell>
          <cell r="E1971" t="str">
            <v>Mr R A Porter</v>
          </cell>
        </row>
        <row r="1972">
          <cell r="B1972" t="str">
            <v>H459/11/12 Drama &amp; Theatre: Practitioners in Practice (Performing)</v>
          </cell>
          <cell r="C1972" t="str">
            <v>H459/11/12</v>
          </cell>
          <cell r="D1972" t="str">
            <v>Drama &amp; Theatre: Practitioners in Practice (Performing)</v>
          </cell>
          <cell r="E1972" t="str">
            <v>Mr N J O'Brien</v>
          </cell>
        </row>
        <row r="1973">
          <cell r="B1973" t="str">
            <v>H459/11/12 Drama &amp; Theatre: Practitioners in Practice (Performing)</v>
          </cell>
          <cell r="C1973" t="str">
            <v>H459/11/12</v>
          </cell>
          <cell r="D1973" t="str">
            <v>Drama &amp; Theatre: Practitioners in Practice (Performing)</v>
          </cell>
          <cell r="E1973" t="str">
            <v>Mrs A M Warren</v>
          </cell>
        </row>
        <row r="1974">
          <cell r="B1974" t="str">
            <v>H459/11/12 Drama &amp; Theatre: Practitioners in Practice (Performing)</v>
          </cell>
          <cell r="C1974" t="str">
            <v>H459/11/12</v>
          </cell>
          <cell r="D1974" t="str">
            <v>Drama &amp; Theatre: Practitioners in Practice (Performing)</v>
          </cell>
          <cell r="E1974" t="str">
            <v>Miss L Acton</v>
          </cell>
        </row>
        <row r="1975">
          <cell r="B1975" t="str">
            <v>H459/11/12 Drama &amp; Theatre: Practitioners in Practice (Performing)</v>
          </cell>
          <cell r="C1975" t="str">
            <v>H459/11/12</v>
          </cell>
          <cell r="D1975" t="str">
            <v>Drama &amp; Theatre: Practitioners in Practice (Performing)</v>
          </cell>
          <cell r="E1975" t="str">
            <v>Ms R Knight</v>
          </cell>
        </row>
        <row r="1976">
          <cell r="B1976" t="str">
            <v>H459/11/12 Drama &amp; Theatre: Practitioners in Practice (Performing)</v>
          </cell>
          <cell r="C1976" t="str">
            <v>H459/11/12</v>
          </cell>
          <cell r="D1976" t="str">
            <v>Drama &amp; Theatre: Practitioners in Practice (Performing)</v>
          </cell>
          <cell r="E1976" t="str">
            <v>Mr J T Clayton</v>
          </cell>
        </row>
        <row r="1977">
          <cell r="B1977" t="str">
            <v>H459/13/14 Drama &amp; Theatre: Practitioners in Practice (Design)</v>
          </cell>
          <cell r="C1977" t="str">
            <v>H459/13/14</v>
          </cell>
          <cell r="D1977" t="str">
            <v>Drama &amp; Theatre: Practitioners in Practice (Design)</v>
          </cell>
          <cell r="E1977" t="str">
            <v>Mr N J O'Brien</v>
          </cell>
        </row>
        <row r="1978">
          <cell r="B1978" t="str">
            <v>H459/13/14 Drama &amp; Theatre: Practitioners in Practice (Design)</v>
          </cell>
          <cell r="C1978" t="str">
            <v>H459/13/14</v>
          </cell>
          <cell r="D1978" t="str">
            <v>Drama &amp; Theatre: Practitioners in Practice (Design)</v>
          </cell>
          <cell r="E1978" t="str">
            <v>Mr R Harris</v>
          </cell>
        </row>
        <row r="1979">
          <cell r="B1979" t="str">
            <v>H459/21-24 Drama &amp; Theatre: Exploring &amp; Performing Texts (Performing)</v>
          </cell>
          <cell r="C1979" t="str">
            <v>H459/21-24</v>
          </cell>
          <cell r="D1979" t="str">
            <v>Drama &amp; Theatre: Exploring &amp; Performing Texts (Performing)</v>
          </cell>
          <cell r="E1979" t="str">
            <v>Dr C B Reynolds</v>
          </cell>
        </row>
        <row r="1980">
          <cell r="B1980" t="str">
            <v>H459/21-24 Drama &amp; Theatre: Exploring &amp; Performing Texts (Performing)</v>
          </cell>
          <cell r="C1980" t="str">
            <v>H459/21-24</v>
          </cell>
          <cell r="D1980" t="str">
            <v>Drama &amp; Theatre: Exploring &amp; Performing Texts (Performing)</v>
          </cell>
          <cell r="E1980" t="str">
            <v>Prof J M Pymm</v>
          </cell>
        </row>
        <row r="1981">
          <cell r="B1981" t="str">
            <v>H459/21-24 Drama &amp; Theatre: Exploring &amp; Performing Texts (Performing)</v>
          </cell>
          <cell r="C1981" t="str">
            <v>H459/21-24</v>
          </cell>
          <cell r="D1981" t="str">
            <v>Drama &amp; Theatre: Exploring &amp; Performing Texts (Performing)</v>
          </cell>
          <cell r="E1981" t="str">
            <v>Mr M E Lewinski-Grende</v>
          </cell>
        </row>
        <row r="1982">
          <cell r="B1982" t="str">
            <v>H459/21-24 Drama &amp; Theatre: Exploring &amp; Performing Texts (Performing)</v>
          </cell>
          <cell r="C1982" t="str">
            <v>H459/21-24</v>
          </cell>
          <cell r="D1982" t="str">
            <v>Drama &amp; Theatre: Exploring &amp; Performing Texts (Performing)</v>
          </cell>
          <cell r="E1982" t="str">
            <v>Mr D Gray</v>
          </cell>
        </row>
        <row r="1983">
          <cell r="B1983" t="str">
            <v>H459/21-24 Drama &amp; Theatre: Exploring &amp; Performing Texts (Performing)</v>
          </cell>
          <cell r="C1983" t="str">
            <v>H459/21-24</v>
          </cell>
          <cell r="D1983" t="str">
            <v>Drama &amp; Theatre: Exploring &amp; Performing Texts (Performing)</v>
          </cell>
          <cell r="E1983" t="str">
            <v>Mr A G Conquer</v>
          </cell>
        </row>
        <row r="1984">
          <cell r="B1984" t="str">
            <v>H459/21-24 Drama &amp; Theatre: Exploring &amp; Performing Texts (Performing)</v>
          </cell>
          <cell r="C1984" t="str">
            <v>H459/21-24</v>
          </cell>
          <cell r="D1984" t="str">
            <v>Drama &amp; Theatre: Exploring &amp; Performing Texts (Performing)</v>
          </cell>
          <cell r="E1984" t="str">
            <v>Mr K Jackson</v>
          </cell>
        </row>
        <row r="1985">
          <cell r="B1985" t="str">
            <v>H459/21-24 Drama &amp; Theatre: Exploring &amp; Performing Texts (Performing)</v>
          </cell>
          <cell r="C1985" t="str">
            <v>H459/21-24</v>
          </cell>
          <cell r="D1985" t="str">
            <v>Drama &amp; Theatre: Exploring &amp; Performing Texts (Performing)</v>
          </cell>
          <cell r="E1985" t="str">
            <v>Mr D Cross</v>
          </cell>
        </row>
        <row r="1986">
          <cell r="B1986" t="str">
            <v>H459/21-24 Drama &amp; Theatre: Exploring &amp; Performing Texts (Performing)</v>
          </cell>
          <cell r="C1986" t="str">
            <v>H459/21-24</v>
          </cell>
          <cell r="D1986" t="str">
            <v>Drama &amp; Theatre: Exploring &amp; Performing Texts (Performing)</v>
          </cell>
          <cell r="E1986" t="str">
            <v>Mrs H J Thomas</v>
          </cell>
        </row>
        <row r="1987">
          <cell r="B1987" t="str">
            <v>H459/21-24 Drama &amp; Theatre: Exploring &amp; Performing Texts (Performing)</v>
          </cell>
          <cell r="C1987" t="str">
            <v>H459/21-24</v>
          </cell>
          <cell r="D1987" t="str">
            <v>Drama &amp; Theatre: Exploring &amp; Performing Texts (Performing)</v>
          </cell>
          <cell r="E1987" t="str">
            <v>OCR D Cambridge Assessment</v>
          </cell>
        </row>
        <row r="1988">
          <cell r="B1988" t="str">
            <v>H459/31 Drama &amp; Theatre: Analysing Performance</v>
          </cell>
          <cell r="C1988" t="str">
            <v>H459/31</v>
          </cell>
          <cell r="D1988" t="str">
            <v>Drama &amp; Theatre: Analysing Performance</v>
          </cell>
          <cell r="E1988" t="str">
            <v>Miss E Meachin</v>
          </cell>
        </row>
        <row r="1989">
          <cell r="B1989" t="str">
            <v>H459/31 Drama &amp; Theatre: Analysing Performance</v>
          </cell>
          <cell r="C1989" t="str">
            <v>H459/31</v>
          </cell>
          <cell r="D1989" t="str">
            <v>Drama &amp; Theatre: Analysing Performance</v>
          </cell>
          <cell r="E1989" t="str">
            <v>Mr C Nunes</v>
          </cell>
        </row>
        <row r="1990">
          <cell r="B1990" t="str">
            <v>H459/31 Drama &amp; Theatre: Analysing Performance</v>
          </cell>
          <cell r="C1990" t="str">
            <v>H459/31</v>
          </cell>
          <cell r="D1990" t="str">
            <v>Drama &amp; Theatre: Analysing Performance</v>
          </cell>
          <cell r="E1990" t="str">
            <v>Mr K Boyd</v>
          </cell>
        </row>
        <row r="1991">
          <cell r="B1991" t="str">
            <v>H459/31 Drama &amp; Theatre: Analysing Performance</v>
          </cell>
          <cell r="C1991" t="str">
            <v>H459/31</v>
          </cell>
          <cell r="D1991" t="str">
            <v>Drama &amp; Theatre: Analysing Performance</v>
          </cell>
          <cell r="E1991" t="str">
            <v>Ms J E Martin</v>
          </cell>
        </row>
        <row r="1992">
          <cell r="B1992" t="str">
            <v>H459/31 Drama &amp; Theatre: Analysing Performance</v>
          </cell>
          <cell r="C1992" t="str">
            <v>H459/31</v>
          </cell>
          <cell r="D1992" t="str">
            <v>Drama &amp; Theatre: Analysing Performance</v>
          </cell>
          <cell r="E1992" t="str">
            <v>Mr N Hill</v>
          </cell>
        </row>
        <row r="1993">
          <cell r="B1993" t="str">
            <v>H459/31 Drama &amp; Theatre: Analysing Performance</v>
          </cell>
          <cell r="C1993" t="str">
            <v>H459/31</v>
          </cell>
          <cell r="D1993" t="str">
            <v>Drama &amp; Theatre: Analysing Performance</v>
          </cell>
          <cell r="E1993" t="str">
            <v>Mr A J Millington</v>
          </cell>
        </row>
        <row r="1994">
          <cell r="B1994" t="str">
            <v>H459/31 Drama &amp; Theatre: Analysing Performance</v>
          </cell>
          <cell r="C1994" t="str">
            <v>H459/31</v>
          </cell>
          <cell r="D1994" t="str">
            <v>Drama &amp; Theatre: Analysing Performance</v>
          </cell>
          <cell r="E1994" t="str">
            <v>Mr B E Rapkin</v>
          </cell>
        </row>
        <row r="1995">
          <cell r="B1995" t="str">
            <v>H459/41-48 Drama &amp; Theatre: Deconstructing Texts for Performance</v>
          </cell>
          <cell r="C1995" t="str">
            <v>H459/41-48</v>
          </cell>
          <cell r="D1995" t="str">
            <v>Drama &amp; Theatre: Deconstructing Texts for Performance</v>
          </cell>
          <cell r="E1995" t="str">
            <v>Mr D Porter</v>
          </cell>
        </row>
        <row r="1996">
          <cell r="B1996" t="str">
            <v>H459/41-48 Drama &amp; Theatre: Deconstructing Texts for Performance</v>
          </cell>
          <cell r="C1996" t="str">
            <v>H459/41-48</v>
          </cell>
          <cell r="D1996" t="str">
            <v>Drama &amp; Theatre: Deconstructing Texts for Performance</v>
          </cell>
          <cell r="E1996" t="str">
            <v>Miss C Kleanthous</v>
          </cell>
        </row>
        <row r="1997">
          <cell r="B1997" t="str">
            <v>H459/41-48 Drama &amp; Theatre: Deconstructing Texts for Performance</v>
          </cell>
          <cell r="C1997" t="str">
            <v>H459/41-48</v>
          </cell>
          <cell r="D1997" t="str">
            <v>Drama &amp; Theatre: Deconstructing Texts for Performance</v>
          </cell>
          <cell r="E1997" t="str">
            <v>Ms J E Martin</v>
          </cell>
        </row>
        <row r="1998">
          <cell r="B1998" t="str">
            <v>H459/41-48 Drama &amp; Theatre: Deconstructing Texts for Performance</v>
          </cell>
          <cell r="C1998" t="str">
            <v>H459/41-48</v>
          </cell>
          <cell r="D1998" t="str">
            <v>Drama &amp; Theatre: Deconstructing Texts for Performance</v>
          </cell>
          <cell r="E1998" t="str">
            <v>Dr L Tipton</v>
          </cell>
        </row>
        <row r="1999">
          <cell r="B1999" t="str">
            <v>H459/41-48 Drama &amp; Theatre: Deconstructing Texts for Performance</v>
          </cell>
          <cell r="C1999" t="str">
            <v>H459/41-48</v>
          </cell>
          <cell r="D1999" t="str">
            <v>Drama &amp; Theatre: Deconstructing Texts for Performance</v>
          </cell>
          <cell r="E1999" t="str">
            <v>Mr D Gray</v>
          </cell>
        </row>
        <row r="2000">
          <cell r="B2000" t="str">
            <v>H459/41-48 Drama &amp; Theatre: Deconstructing Texts for Performance</v>
          </cell>
          <cell r="C2000" t="str">
            <v>H459/41-48</v>
          </cell>
          <cell r="D2000" t="str">
            <v>Drama &amp; Theatre: Deconstructing Texts for Performance</v>
          </cell>
          <cell r="E2000" t="str">
            <v>Ms R Knight</v>
          </cell>
        </row>
        <row r="2001">
          <cell r="B2001" t="str">
            <v>H460/01 Economics: Microeconomics</v>
          </cell>
          <cell r="C2001" t="str">
            <v>H460/01</v>
          </cell>
          <cell r="D2001" t="str">
            <v>Economics: Microeconomics</v>
          </cell>
          <cell r="E2001" t="str">
            <v>Mr S Walton</v>
          </cell>
        </row>
        <row r="2002">
          <cell r="B2002" t="str">
            <v>H460/01 Economics: Microeconomics</v>
          </cell>
          <cell r="C2002" t="str">
            <v>H460/01</v>
          </cell>
          <cell r="D2002" t="str">
            <v>Economics: Microeconomics</v>
          </cell>
          <cell r="E2002" t="str">
            <v>Mrs L J Alderson</v>
          </cell>
        </row>
        <row r="2003">
          <cell r="B2003" t="str">
            <v>H460/01 Economics: Microeconomics</v>
          </cell>
          <cell r="C2003" t="str">
            <v>H460/01</v>
          </cell>
          <cell r="D2003" t="str">
            <v>Economics: Microeconomics</v>
          </cell>
          <cell r="E2003" t="str">
            <v>Mrs M A'Bear</v>
          </cell>
        </row>
        <row r="2004">
          <cell r="B2004" t="str">
            <v>H460/01 Economics: Microeconomics</v>
          </cell>
          <cell r="C2004" t="str">
            <v>H460/01</v>
          </cell>
          <cell r="D2004" t="str">
            <v>Economics: Microeconomics</v>
          </cell>
          <cell r="E2004" t="str">
            <v>Mr H ATTU</v>
          </cell>
        </row>
        <row r="2005">
          <cell r="B2005" t="str">
            <v>H460/01 Economics: Microeconomics</v>
          </cell>
          <cell r="C2005" t="str">
            <v>H460/01</v>
          </cell>
          <cell r="D2005" t="str">
            <v>Economics: Microeconomics</v>
          </cell>
          <cell r="E2005" t="str">
            <v>Mr P Nduati</v>
          </cell>
        </row>
        <row r="2006">
          <cell r="B2006" t="str">
            <v>H460/01 Economics: Microeconomics</v>
          </cell>
          <cell r="C2006" t="str">
            <v>H460/01</v>
          </cell>
          <cell r="D2006" t="str">
            <v>Economics: Microeconomics</v>
          </cell>
          <cell r="E2006" t="str">
            <v>Mr H Uddin</v>
          </cell>
        </row>
        <row r="2007">
          <cell r="B2007" t="str">
            <v>H460/01 Economics: Microeconomics</v>
          </cell>
          <cell r="C2007" t="str">
            <v>H460/01</v>
          </cell>
          <cell r="D2007" t="str">
            <v>Economics: Microeconomics</v>
          </cell>
          <cell r="E2007" t="str">
            <v>Mrs H Ash</v>
          </cell>
        </row>
        <row r="2008">
          <cell r="B2008" t="str">
            <v>H460/01 Economics: Microeconomics</v>
          </cell>
          <cell r="C2008" t="str">
            <v>H460/01</v>
          </cell>
          <cell r="D2008" t="str">
            <v>Economics: Microeconomics</v>
          </cell>
          <cell r="E2008" t="str">
            <v>Ms S Gumoshabe</v>
          </cell>
        </row>
        <row r="2009">
          <cell r="B2009" t="str">
            <v>H460/01 Economics: Microeconomics</v>
          </cell>
          <cell r="C2009" t="str">
            <v>H460/01</v>
          </cell>
          <cell r="D2009" t="str">
            <v>Economics: Microeconomics</v>
          </cell>
          <cell r="E2009" t="str">
            <v>Ms L J Jones</v>
          </cell>
        </row>
        <row r="2010">
          <cell r="B2010" t="str">
            <v>H460/01 Economics: Microeconomics</v>
          </cell>
          <cell r="C2010" t="str">
            <v>H460/01</v>
          </cell>
          <cell r="D2010" t="str">
            <v>Economics: Microeconomics</v>
          </cell>
          <cell r="E2010" t="str">
            <v>Mrs S Capell</v>
          </cell>
        </row>
        <row r="2011">
          <cell r="B2011" t="str">
            <v>H460/01 Economics: Microeconomics</v>
          </cell>
          <cell r="C2011" t="str">
            <v>H460/01</v>
          </cell>
          <cell r="D2011" t="str">
            <v>Economics: Microeconomics</v>
          </cell>
          <cell r="E2011" t="str">
            <v>Ms S Patel</v>
          </cell>
        </row>
        <row r="2012">
          <cell r="B2012" t="str">
            <v>H460/01 Economics: Microeconomics</v>
          </cell>
          <cell r="C2012" t="str">
            <v>H460/01</v>
          </cell>
          <cell r="D2012" t="str">
            <v>Economics: Microeconomics</v>
          </cell>
          <cell r="E2012" t="str">
            <v>Miss R Hillier</v>
          </cell>
        </row>
        <row r="2013">
          <cell r="B2013" t="str">
            <v>H460/01 Economics: Microeconomics</v>
          </cell>
          <cell r="C2013" t="str">
            <v>H460/01</v>
          </cell>
          <cell r="D2013" t="str">
            <v>Economics: Microeconomics</v>
          </cell>
          <cell r="E2013" t="str">
            <v>Mr A Jani</v>
          </cell>
        </row>
        <row r="2014">
          <cell r="B2014" t="str">
            <v>H460/01 Economics: Microeconomics</v>
          </cell>
          <cell r="C2014" t="str">
            <v>H460/01</v>
          </cell>
          <cell r="D2014" t="str">
            <v>Economics: Microeconomics</v>
          </cell>
          <cell r="E2014" t="str">
            <v>Mr M Simpson</v>
          </cell>
        </row>
        <row r="2015">
          <cell r="B2015" t="str">
            <v>H460/01 Economics: Microeconomics</v>
          </cell>
          <cell r="C2015" t="str">
            <v>H460/01</v>
          </cell>
          <cell r="D2015" t="str">
            <v>Economics: Microeconomics</v>
          </cell>
          <cell r="E2015" t="str">
            <v>Mrs L Kamynina</v>
          </cell>
        </row>
        <row r="2016">
          <cell r="B2016" t="str">
            <v>H460/01 Economics: Microeconomics</v>
          </cell>
          <cell r="C2016" t="str">
            <v>H460/01</v>
          </cell>
          <cell r="D2016" t="str">
            <v>Economics: Microeconomics</v>
          </cell>
          <cell r="E2016" t="str">
            <v>Mr A Olusoji</v>
          </cell>
        </row>
        <row r="2017">
          <cell r="B2017" t="str">
            <v>H460/01 Economics: Microeconomics</v>
          </cell>
          <cell r="C2017" t="str">
            <v>H460/01</v>
          </cell>
          <cell r="D2017" t="str">
            <v>Economics: Microeconomics</v>
          </cell>
          <cell r="E2017" t="str">
            <v>Mr K Blower</v>
          </cell>
        </row>
        <row r="2018">
          <cell r="B2018" t="str">
            <v>H460/01 Economics: Microeconomics</v>
          </cell>
          <cell r="C2018" t="str">
            <v>H460/01</v>
          </cell>
          <cell r="D2018" t="str">
            <v>Economics: Microeconomics</v>
          </cell>
          <cell r="E2018" t="str">
            <v>Mr S Obeng-Asare</v>
          </cell>
        </row>
        <row r="2019">
          <cell r="B2019" t="str">
            <v>H460/01 Economics: Microeconomics</v>
          </cell>
          <cell r="C2019" t="str">
            <v>H460/01</v>
          </cell>
          <cell r="D2019" t="str">
            <v>Economics: Microeconomics</v>
          </cell>
          <cell r="E2019" t="str">
            <v>Miss J A Newman</v>
          </cell>
        </row>
        <row r="2020">
          <cell r="B2020" t="str">
            <v>H460/01 Economics: Microeconomics</v>
          </cell>
          <cell r="C2020" t="str">
            <v>H460/01</v>
          </cell>
          <cell r="D2020" t="str">
            <v>Economics: Microeconomics</v>
          </cell>
          <cell r="E2020" t="str">
            <v>Mr S Burt</v>
          </cell>
        </row>
        <row r="2021">
          <cell r="B2021" t="str">
            <v>H460/01 Economics: Microeconomics</v>
          </cell>
          <cell r="C2021" t="str">
            <v>H460/01</v>
          </cell>
          <cell r="D2021" t="str">
            <v>Economics: Microeconomics</v>
          </cell>
          <cell r="E2021" t="str">
            <v>Miss L Umo</v>
          </cell>
        </row>
        <row r="2022">
          <cell r="B2022" t="str">
            <v>H460/01 Economics: Microeconomics</v>
          </cell>
          <cell r="C2022" t="str">
            <v>H460/01</v>
          </cell>
          <cell r="D2022" t="str">
            <v>Economics: Microeconomics</v>
          </cell>
          <cell r="E2022" t="str">
            <v>Mr T Marriott</v>
          </cell>
        </row>
        <row r="2023">
          <cell r="B2023" t="str">
            <v>H460/01 Economics: Microeconomics</v>
          </cell>
          <cell r="C2023" t="str">
            <v>H460/01</v>
          </cell>
          <cell r="D2023" t="str">
            <v>Economics: Microeconomics</v>
          </cell>
          <cell r="E2023" t="str">
            <v>Mr G R Aitken</v>
          </cell>
        </row>
        <row r="2024">
          <cell r="B2024" t="str">
            <v>H460/01 Economics: Microeconomics</v>
          </cell>
          <cell r="C2024" t="str">
            <v>H460/01</v>
          </cell>
          <cell r="D2024" t="str">
            <v>Economics: Microeconomics</v>
          </cell>
          <cell r="E2024" t="str">
            <v>Mr G M Hayes</v>
          </cell>
        </row>
        <row r="2025">
          <cell r="B2025" t="str">
            <v>H460/01 Economics: Microeconomics</v>
          </cell>
          <cell r="C2025" t="str">
            <v>H460/01</v>
          </cell>
          <cell r="D2025" t="str">
            <v>Economics: Microeconomics</v>
          </cell>
          <cell r="E2025" t="str">
            <v>Mr A Shabbir</v>
          </cell>
        </row>
        <row r="2026">
          <cell r="B2026" t="str">
            <v>H460/02 Economics: Macroeconomics</v>
          </cell>
          <cell r="C2026" t="str">
            <v>H460/02</v>
          </cell>
          <cell r="D2026" t="str">
            <v>Economics: Macroeconomics</v>
          </cell>
          <cell r="E2026" t="str">
            <v>Mrs L J Alderson</v>
          </cell>
        </row>
        <row r="2027">
          <cell r="B2027" t="str">
            <v>H460/02 Economics: Macroeconomics</v>
          </cell>
          <cell r="C2027" t="str">
            <v>H460/02</v>
          </cell>
          <cell r="D2027" t="str">
            <v>Economics: Macroeconomics</v>
          </cell>
          <cell r="E2027" t="str">
            <v>Mrs M Ford</v>
          </cell>
        </row>
        <row r="2028">
          <cell r="B2028" t="str">
            <v>H460/02 Economics: Macroeconomics</v>
          </cell>
          <cell r="C2028" t="str">
            <v>H460/02</v>
          </cell>
          <cell r="D2028" t="str">
            <v>Economics: Macroeconomics</v>
          </cell>
          <cell r="E2028" t="str">
            <v>Ms L J Jones</v>
          </cell>
        </row>
        <row r="2029">
          <cell r="B2029" t="str">
            <v>H460/02 Economics: Macroeconomics</v>
          </cell>
          <cell r="C2029" t="str">
            <v>H460/02</v>
          </cell>
          <cell r="D2029" t="str">
            <v>Economics: Macroeconomics</v>
          </cell>
          <cell r="E2029" t="str">
            <v>Mr T Baker</v>
          </cell>
        </row>
        <row r="2030">
          <cell r="B2030" t="str">
            <v>H460/02 Economics: Macroeconomics</v>
          </cell>
          <cell r="C2030" t="str">
            <v>H460/02</v>
          </cell>
          <cell r="D2030" t="str">
            <v>Economics: Macroeconomics</v>
          </cell>
          <cell r="E2030" t="str">
            <v>Mrs C Batt</v>
          </cell>
        </row>
        <row r="2031">
          <cell r="B2031" t="str">
            <v>H460/02 Economics: Macroeconomics</v>
          </cell>
          <cell r="C2031" t="str">
            <v>H460/02</v>
          </cell>
          <cell r="D2031" t="str">
            <v>Economics: Macroeconomics</v>
          </cell>
          <cell r="E2031" t="str">
            <v>Mr H G Milroy</v>
          </cell>
        </row>
        <row r="2032">
          <cell r="B2032" t="str">
            <v>H460/02 Economics: Macroeconomics</v>
          </cell>
          <cell r="C2032" t="str">
            <v>H460/02</v>
          </cell>
          <cell r="D2032" t="str">
            <v>Economics: Macroeconomics</v>
          </cell>
          <cell r="E2032" t="str">
            <v>Ms S E Yamada</v>
          </cell>
        </row>
        <row r="2033">
          <cell r="B2033" t="str">
            <v>H460/02 Economics: Macroeconomics</v>
          </cell>
          <cell r="C2033" t="str">
            <v>H460/02</v>
          </cell>
          <cell r="D2033" t="str">
            <v>Economics: Macroeconomics</v>
          </cell>
          <cell r="E2033" t="str">
            <v>Dr D A Williams</v>
          </cell>
        </row>
        <row r="2034">
          <cell r="B2034" t="str">
            <v>H460/02 Economics: Macroeconomics</v>
          </cell>
          <cell r="C2034" t="str">
            <v>H460/02</v>
          </cell>
          <cell r="D2034" t="str">
            <v>Economics: Macroeconomics</v>
          </cell>
          <cell r="E2034" t="str">
            <v>Ms P MAKENA</v>
          </cell>
        </row>
        <row r="2035">
          <cell r="B2035" t="str">
            <v>H460/02 Economics: Macroeconomics</v>
          </cell>
          <cell r="C2035" t="str">
            <v>H460/02</v>
          </cell>
          <cell r="D2035" t="str">
            <v>Economics: Macroeconomics</v>
          </cell>
          <cell r="E2035" t="str">
            <v>Mr S Orungbamade</v>
          </cell>
        </row>
        <row r="2036">
          <cell r="B2036" t="str">
            <v>H460/02 Economics: Macroeconomics</v>
          </cell>
          <cell r="C2036" t="str">
            <v>H460/02</v>
          </cell>
          <cell r="D2036" t="str">
            <v>Economics: Macroeconomics</v>
          </cell>
          <cell r="E2036" t="str">
            <v>Mr A J Rawlings</v>
          </cell>
        </row>
        <row r="2037">
          <cell r="B2037" t="str">
            <v>H460/02 Economics: Macroeconomics</v>
          </cell>
          <cell r="C2037" t="str">
            <v>H460/02</v>
          </cell>
          <cell r="D2037" t="str">
            <v>Economics: Macroeconomics</v>
          </cell>
          <cell r="E2037" t="str">
            <v>Mrs D A OLANREWAJU</v>
          </cell>
        </row>
        <row r="2038">
          <cell r="B2038" t="str">
            <v>H460/02 Economics: Macroeconomics</v>
          </cell>
          <cell r="C2038" t="str">
            <v>H460/02</v>
          </cell>
          <cell r="D2038" t="str">
            <v>Economics: Macroeconomics</v>
          </cell>
          <cell r="E2038" t="str">
            <v>Mrs R R Singh</v>
          </cell>
        </row>
        <row r="2039">
          <cell r="B2039" t="str">
            <v>H460/02 Economics: Macroeconomics</v>
          </cell>
          <cell r="C2039" t="str">
            <v>H460/02</v>
          </cell>
          <cell r="D2039" t="str">
            <v>Economics: Macroeconomics</v>
          </cell>
          <cell r="E2039" t="str">
            <v>Mr M T Blott</v>
          </cell>
        </row>
        <row r="2040">
          <cell r="B2040" t="str">
            <v>H460/02 Economics: Macroeconomics</v>
          </cell>
          <cell r="C2040" t="str">
            <v>H460/02</v>
          </cell>
          <cell r="D2040" t="str">
            <v>Economics: Macroeconomics</v>
          </cell>
          <cell r="E2040" t="str">
            <v>Mrs I Liu</v>
          </cell>
        </row>
        <row r="2041">
          <cell r="B2041" t="str">
            <v>H460/02 Economics: Macroeconomics</v>
          </cell>
          <cell r="C2041" t="str">
            <v>H460/02</v>
          </cell>
          <cell r="D2041" t="str">
            <v>Economics: Macroeconomics</v>
          </cell>
          <cell r="E2041" t="str">
            <v>Mr H M Maina</v>
          </cell>
        </row>
        <row r="2042">
          <cell r="B2042" t="str">
            <v>H460/02 Economics: Macroeconomics</v>
          </cell>
          <cell r="C2042" t="str">
            <v>H460/02</v>
          </cell>
          <cell r="D2042" t="str">
            <v>Economics: Macroeconomics</v>
          </cell>
          <cell r="E2042" t="str">
            <v>Mr N A SHAIKH</v>
          </cell>
        </row>
        <row r="2043">
          <cell r="B2043" t="str">
            <v>H460/02 Economics: Macroeconomics</v>
          </cell>
          <cell r="C2043" t="str">
            <v>H460/02</v>
          </cell>
          <cell r="D2043" t="str">
            <v>Economics: Macroeconomics</v>
          </cell>
          <cell r="E2043" t="str">
            <v>Mr S Obeng-Asare</v>
          </cell>
        </row>
        <row r="2044">
          <cell r="B2044" t="str">
            <v>H460/02 Economics: Macroeconomics</v>
          </cell>
          <cell r="C2044" t="str">
            <v>H460/02</v>
          </cell>
          <cell r="D2044" t="str">
            <v>Economics: Macroeconomics</v>
          </cell>
          <cell r="E2044" t="str">
            <v>Mr R Phillips</v>
          </cell>
        </row>
        <row r="2045">
          <cell r="B2045" t="str">
            <v>H460/02 Economics: Macroeconomics</v>
          </cell>
          <cell r="C2045" t="str">
            <v>H460/02</v>
          </cell>
          <cell r="D2045" t="str">
            <v>Economics: Macroeconomics</v>
          </cell>
          <cell r="E2045" t="str">
            <v>Mr N Morris</v>
          </cell>
        </row>
        <row r="2046">
          <cell r="B2046" t="str">
            <v>H460/02 Economics: Macroeconomics</v>
          </cell>
          <cell r="C2046" t="str">
            <v>H460/02</v>
          </cell>
          <cell r="D2046" t="str">
            <v>Economics: Macroeconomics</v>
          </cell>
          <cell r="E2046" t="str">
            <v>Mr E Gvozdev</v>
          </cell>
        </row>
        <row r="2047">
          <cell r="B2047" t="str">
            <v>H460/02 Economics: Macroeconomics</v>
          </cell>
          <cell r="C2047" t="str">
            <v>H460/02</v>
          </cell>
          <cell r="D2047" t="str">
            <v>Economics: Macroeconomics</v>
          </cell>
          <cell r="E2047" t="str">
            <v>Mr D Sagide</v>
          </cell>
        </row>
        <row r="2048">
          <cell r="B2048" t="str">
            <v>H460/02 Economics: Macroeconomics</v>
          </cell>
          <cell r="C2048" t="str">
            <v>H460/02</v>
          </cell>
          <cell r="D2048" t="str">
            <v>Economics: Macroeconomics</v>
          </cell>
          <cell r="E2048" t="str">
            <v>Mr M G Coop Rushworth</v>
          </cell>
        </row>
        <row r="2049">
          <cell r="B2049" t="str">
            <v>H460/02 Economics: Macroeconomics</v>
          </cell>
          <cell r="C2049" t="str">
            <v>H460/02</v>
          </cell>
          <cell r="D2049" t="str">
            <v>Economics: Macroeconomics</v>
          </cell>
          <cell r="E2049" t="str">
            <v>Mrs T E De Villiers</v>
          </cell>
        </row>
        <row r="2050">
          <cell r="B2050" t="str">
            <v>H460/02 Economics: Macroeconomics</v>
          </cell>
          <cell r="C2050" t="str">
            <v>H460/02</v>
          </cell>
          <cell r="D2050" t="str">
            <v>Economics: Macroeconomics</v>
          </cell>
          <cell r="E2050" t="str">
            <v>Mr S Akhtar</v>
          </cell>
        </row>
        <row r="2051">
          <cell r="B2051" t="str">
            <v>H460/03 Economics: Themes in economics</v>
          </cell>
          <cell r="C2051" t="str">
            <v>H460/03</v>
          </cell>
          <cell r="D2051" t="str">
            <v>Economics: Themes in economics</v>
          </cell>
          <cell r="E2051" t="str">
            <v>Mr S Walton</v>
          </cell>
        </row>
        <row r="2052">
          <cell r="B2052" t="str">
            <v>H460/03 Economics: Themes in economics</v>
          </cell>
          <cell r="C2052" t="str">
            <v>H460/03</v>
          </cell>
          <cell r="D2052" t="str">
            <v>Economics: Themes in economics</v>
          </cell>
          <cell r="E2052" t="str">
            <v>Mr C Spick</v>
          </cell>
        </row>
        <row r="2053">
          <cell r="B2053" t="str">
            <v>H460/03 Economics: Themes in economics</v>
          </cell>
          <cell r="C2053" t="str">
            <v>H460/03</v>
          </cell>
          <cell r="D2053" t="str">
            <v>Economics: Themes in economics</v>
          </cell>
          <cell r="E2053" t="str">
            <v>Mr F W Rose</v>
          </cell>
        </row>
        <row r="2054">
          <cell r="B2054" t="str">
            <v>H460/03 Economics: Themes in economics</v>
          </cell>
          <cell r="C2054" t="str">
            <v>H460/03</v>
          </cell>
          <cell r="D2054" t="str">
            <v>Economics: Themes in economics</v>
          </cell>
          <cell r="E2054" t="str">
            <v>Ms C Sivasubramanian</v>
          </cell>
        </row>
        <row r="2055">
          <cell r="B2055" t="str">
            <v>H460/03 Economics: Themes in economics</v>
          </cell>
          <cell r="C2055" t="str">
            <v>H460/03</v>
          </cell>
          <cell r="D2055" t="str">
            <v>Economics: Themes in economics</v>
          </cell>
          <cell r="E2055" t="str">
            <v>Dr C Smith</v>
          </cell>
        </row>
        <row r="2056">
          <cell r="B2056" t="str">
            <v>H460/03 Economics: Themes in economics</v>
          </cell>
          <cell r="C2056" t="str">
            <v>H460/03</v>
          </cell>
          <cell r="D2056" t="str">
            <v>Economics: Themes in economics</v>
          </cell>
          <cell r="E2056" t="str">
            <v>Mrs A Nouman</v>
          </cell>
        </row>
        <row r="2057">
          <cell r="B2057" t="str">
            <v>H460/03 Economics: Themes in economics</v>
          </cell>
          <cell r="C2057" t="str">
            <v>H460/03</v>
          </cell>
          <cell r="D2057" t="str">
            <v>Economics: Themes in economics</v>
          </cell>
          <cell r="E2057" t="str">
            <v>Mr B Bohane</v>
          </cell>
        </row>
        <row r="2058">
          <cell r="B2058" t="str">
            <v>H460/03 Economics: Themes in economics</v>
          </cell>
          <cell r="C2058" t="str">
            <v>H460/03</v>
          </cell>
          <cell r="D2058" t="str">
            <v>Economics: Themes in economics</v>
          </cell>
          <cell r="E2058" t="str">
            <v>Mr T Yang</v>
          </cell>
        </row>
        <row r="2059">
          <cell r="B2059" t="str">
            <v>H460/03 Economics: Themes in economics</v>
          </cell>
          <cell r="C2059" t="str">
            <v>H460/03</v>
          </cell>
          <cell r="D2059" t="str">
            <v>Economics: Themes in economics</v>
          </cell>
          <cell r="E2059" t="str">
            <v>Mrs L J Alderson</v>
          </cell>
        </row>
        <row r="2060">
          <cell r="B2060" t="str">
            <v>H460/03 Economics: Themes in economics</v>
          </cell>
          <cell r="C2060" t="str">
            <v>H460/03</v>
          </cell>
          <cell r="D2060" t="str">
            <v>Economics: Themes in economics</v>
          </cell>
          <cell r="E2060" t="str">
            <v>Mr D T Johnson</v>
          </cell>
        </row>
        <row r="2061">
          <cell r="B2061" t="str">
            <v>H460/03 Economics: Themes in economics</v>
          </cell>
          <cell r="C2061" t="str">
            <v>H460/03</v>
          </cell>
          <cell r="D2061" t="str">
            <v>Economics: Themes in economics</v>
          </cell>
          <cell r="E2061" t="str">
            <v>Mr W Deacon</v>
          </cell>
        </row>
        <row r="2062">
          <cell r="B2062" t="str">
            <v>H460/03 Economics: Themes in economics</v>
          </cell>
          <cell r="C2062" t="str">
            <v>H460/03</v>
          </cell>
          <cell r="D2062" t="str">
            <v>Economics: Themes in economics</v>
          </cell>
          <cell r="E2062" t="str">
            <v>Mr S Ramana</v>
          </cell>
        </row>
        <row r="2063">
          <cell r="B2063" t="str">
            <v>H460/03 Economics: Themes in economics</v>
          </cell>
          <cell r="C2063" t="str">
            <v>H460/03</v>
          </cell>
          <cell r="D2063" t="str">
            <v>Economics: Themes in economics</v>
          </cell>
          <cell r="E2063" t="str">
            <v>Mr V Patil</v>
          </cell>
        </row>
        <row r="2064">
          <cell r="B2064" t="str">
            <v>H460/03 Economics: Themes in economics</v>
          </cell>
          <cell r="C2064" t="str">
            <v>H460/03</v>
          </cell>
          <cell r="D2064" t="str">
            <v>Economics: Themes in economics</v>
          </cell>
          <cell r="E2064" t="str">
            <v>Miss A Isaacs</v>
          </cell>
        </row>
        <row r="2065">
          <cell r="B2065" t="str">
            <v>H460/03 Economics: Themes in economics</v>
          </cell>
          <cell r="C2065" t="str">
            <v>H460/03</v>
          </cell>
          <cell r="D2065" t="str">
            <v>Economics: Themes in economics</v>
          </cell>
          <cell r="E2065" t="str">
            <v>Mr A A Ngufac</v>
          </cell>
        </row>
        <row r="2066">
          <cell r="B2066" t="str">
            <v>H460/03 Economics: Themes in economics</v>
          </cell>
          <cell r="C2066" t="str">
            <v>H460/03</v>
          </cell>
          <cell r="D2066" t="str">
            <v>Economics: Themes in economics</v>
          </cell>
          <cell r="E2066" t="str">
            <v>Mr V Edet</v>
          </cell>
        </row>
        <row r="2067">
          <cell r="B2067" t="str">
            <v>H460/03 Economics: Themes in economics</v>
          </cell>
          <cell r="C2067" t="str">
            <v>H460/03</v>
          </cell>
          <cell r="D2067" t="str">
            <v>Economics: Themes in economics</v>
          </cell>
          <cell r="E2067" t="str">
            <v>Mr P Atkins</v>
          </cell>
        </row>
        <row r="2068">
          <cell r="B2068" t="str">
            <v>H460/03 Economics: Themes in economics</v>
          </cell>
          <cell r="C2068" t="str">
            <v>H460/03</v>
          </cell>
          <cell r="D2068" t="str">
            <v>Economics: Themes in economics</v>
          </cell>
          <cell r="E2068" t="str">
            <v>Mr J W Harley</v>
          </cell>
        </row>
        <row r="2069">
          <cell r="B2069" t="str">
            <v>H460/03 Economics: Themes in economics</v>
          </cell>
          <cell r="C2069" t="str">
            <v>H460/03</v>
          </cell>
          <cell r="D2069" t="str">
            <v>Economics: Themes in economics</v>
          </cell>
          <cell r="E2069" t="str">
            <v>Mrs E C Dougherty</v>
          </cell>
        </row>
        <row r="2070">
          <cell r="B2070" t="str">
            <v>H460/03 Economics: Themes in economics</v>
          </cell>
          <cell r="C2070" t="str">
            <v>H460/03</v>
          </cell>
          <cell r="D2070" t="str">
            <v>Economics: Themes in economics</v>
          </cell>
          <cell r="E2070" t="str">
            <v>Mr N Morris</v>
          </cell>
        </row>
        <row r="2071">
          <cell r="B2071" t="str">
            <v>H460/03 Economics: Themes in economics</v>
          </cell>
          <cell r="C2071" t="str">
            <v>H460/03</v>
          </cell>
          <cell r="D2071" t="str">
            <v>Economics: Themes in economics</v>
          </cell>
          <cell r="E2071" t="str">
            <v>Mrs A Elliott</v>
          </cell>
        </row>
        <row r="2072">
          <cell r="B2072" t="str">
            <v>H460/03 Economics: Themes in economics</v>
          </cell>
          <cell r="C2072" t="str">
            <v>H460/03</v>
          </cell>
          <cell r="D2072" t="str">
            <v>Economics: Themes in economics</v>
          </cell>
          <cell r="E2072" t="str">
            <v>Mr M Malik</v>
          </cell>
        </row>
        <row r="2073">
          <cell r="B2073" t="str">
            <v>H460/03 Economics: Themes in economics</v>
          </cell>
          <cell r="C2073" t="str">
            <v>H460/03</v>
          </cell>
          <cell r="D2073" t="str">
            <v>Economics: Themes in economics</v>
          </cell>
          <cell r="E2073" t="str">
            <v>Mr A J Phillips</v>
          </cell>
        </row>
        <row r="2074">
          <cell r="B2074" t="str">
            <v>H460/03 Economics: Themes in economics</v>
          </cell>
          <cell r="C2074" t="str">
            <v>H460/03</v>
          </cell>
          <cell r="D2074" t="str">
            <v>Economics: Themes in economics</v>
          </cell>
          <cell r="E2074" t="str">
            <v>Mr A Wilson</v>
          </cell>
        </row>
        <row r="2075">
          <cell r="B2075" t="str">
            <v>H470/01 English Language Exploring Language</v>
          </cell>
          <cell r="C2075" t="str">
            <v>H470/01</v>
          </cell>
          <cell r="D2075" t="str">
            <v>English Language Exploring Language</v>
          </cell>
          <cell r="E2075" t="str">
            <v>Ms H Talbot</v>
          </cell>
        </row>
        <row r="2076">
          <cell r="B2076" t="str">
            <v>H470/01 English Language Exploring Language</v>
          </cell>
          <cell r="C2076" t="str">
            <v>H470/01</v>
          </cell>
          <cell r="D2076" t="str">
            <v>English Language Exploring Language</v>
          </cell>
          <cell r="E2076" t="str">
            <v>Mrs A Vincent</v>
          </cell>
        </row>
        <row r="2077">
          <cell r="B2077" t="str">
            <v>H470/01 English Language Exploring Language</v>
          </cell>
          <cell r="C2077" t="str">
            <v>H470/01</v>
          </cell>
          <cell r="D2077" t="str">
            <v>English Language Exploring Language</v>
          </cell>
          <cell r="E2077" t="str">
            <v>Mrs E Eaton</v>
          </cell>
        </row>
        <row r="2078">
          <cell r="B2078" t="str">
            <v>H470/01 English Language Exploring Language</v>
          </cell>
          <cell r="C2078" t="str">
            <v>H470/01</v>
          </cell>
          <cell r="D2078" t="str">
            <v>English Language Exploring Language</v>
          </cell>
          <cell r="E2078" t="str">
            <v>Ms N Nelson</v>
          </cell>
        </row>
        <row r="2079">
          <cell r="B2079" t="str">
            <v>H470/01 English Language Exploring Language</v>
          </cell>
          <cell r="C2079" t="str">
            <v>H470/01</v>
          </cell>
          <cell r="D2079" t="str">
            <v>English Language Exploring Language</v>
          </cell>
          <cell r="E2079" t="str">
            <v>Miss K Roberts</v>
          </cell>
        </row>
        <row r="2080">
          <cell r="B2080" t="str">
            <v>H470/01 English Language Exploring Language</v>
          </cell>
          <cell r="C2080" t="str">
            <v>H470/01</v>
          </cell>
          <cell r="D2080" t="str">
            <v>English Language Exploring Language</v>
          </cell>
          <cell r="E2080" t="str">
            <v>Ms S Monrose</v>
          </cell>
        </row>
        <row r="2081">
          <cell r="B2081" t="str">
            <v>H470/01 English Language Exploring Language</v>
          </cell>
          <cell r="C2081" t="str">
            <v>H470/01</v>
          </cell>
          <cell r="D2081" t="str">
            <v>English Language Exploring Language</v>
          </cell>
          <cell r="E2081" t="str">
            <v>Miss R Arnold</v>
          </cell>
        </row>
        <row r="2082">
          <cell r="B2082" t="str">
            <v>H470/01 English Language Exploring Language</v>
          </cell>
          <cell r="C2082" t="str">
            <v>H470/01</v>
          </cell>
          <cell r="D2082" t="str">
            <v>English Language Exploring Language</v>
          </cell>
          <cell r="E2082" t="str">
            <v>Dr I Rentflejsz</v>
          </cell>
        </row>
        <row r="2083">
          <cell r="B2083" t="str">
            <v>H470/01 English Language Exploring Language</v>
          </cell>
          <cell r="C2083" t="str">
            <v>H470/01</v>
          </cell>
          <cell r="D2083" t="str">
            <v>English Language Exploring Language</v>
          </cell>
          <cell r="E2083" t="str">
            <v>Mrs J Stockton</v>
          </cell>
        </row>
        <row r="2084">
          <cell r="B2084" t="str">
            <v>H470/01 English Language Exploring Language</v>
          </cell>
          <cell r="C2084" t="str">
            <v>H470/01</v>
          </cell>
          <cell r="D2084" t="str">
            <v>English Language Exploring Language</v>
          </cell>
          <cell r="E2084" t="str">
            <v>Mrs N Williamson</v>
          </cell>
        </row>
        <row r="2085">
          <cell r="B2085" t="str">
            <v>H470/01 English Language Exploring Language</v>
          </cell>
          <cell r="C2085" t="str">
            <v>H470/01</v>
          </cell>
          <cell r="D2085" t="str">
            <v>English Language Exploring Language</v>
          </cell>
          <cell r="E2085" t="str">
            <v>Miss L Price</v>
          </cell>
        </row>
        <row r="2086">
          <cell r="B2086" t="str">
            <v>H470/01 English Language Exploring Language</v>
          </cell>
          <cell r="C2086" t="str">
            <v>H470/01</v>
          </cell>
          <cell r="D2086" t="str">
            <v>English Language Exploring Language</v>
          </cell>
          <cell r="E2086" t="str">
            <v>Mr J Winfield</v>
          </cell>
        </row>
        <row r="2087">
          <cell r="B2087" t="str">
            <v>H470/02 English Language Dimensions of Linguistic Variations</v>
          </cell>
          <cell r="C2087" t="str">
            <v>H470/02</v>
          </cell>
          <cell r="D2087" t="str">
            <v>English Language Dimensions of Linguistic Variations</v>
          </cell>
          <cell r="E2087" t="str">
            <v>Mr P McGowan</v>
          </cell>
        </row>
        <row r="2088">
          <cell r="B2088" t="str">
            <v>H470/02 English Language Dimensions of Linguistic Variations</v>
          </cell>
          <cell r="C2088" t="str">
            <v>H470/02</v>
          </cell>
          <cell r="D2088" t="str">
            <v>English Language Dimensions of Linguistic Variations</v>
          </cell>
          <cell r="E2088" t="str">
            <v>Mr A Hodgkinson</v>
          </cell>
        </row>
        <row r="2089">
          <cell r="B2089" t="str">
            <v>H470/02 English Language Dimensions of Linguistic Variations</v>
          </cell>
          <cell r="C2089" t="str">
            <v>H470/02</v>
          </cell>
          <cell r="D2089" t="str">
            <v>English Language Dimensions of Linguistic Variations</v>
          </cell>
          <cell r="E2089" t="str">
            <v>Mrs C Chattaway</v>
          </cell>
        </row>
        <row r="2090">
          <cell r="B2090" t="str">
            <v>H470/02 English Language Dimensions of Linguistic Variations</v>
          </cell>
          <cell r="C2090" t="str">
            <v>H470/02</v>
          </cell>
          <cell r="D2090" t="str">
            <v>English Language Dimensions of Linguistic Variations</v>
          </cell>
          <cell r="E2090" t="str">
            <v>Ms S Williamson</v>
          </cell>
        </row>
        <row r="2091">
          <cell r="B2091" t="str">
            <v>H470/02 English Language Dimensions of Linguistic Variations</v>
          </cell>
          <cell r="C2091" t="str">
            <v>H470/02</v>
          </cell>
          <cell r="D2091" t="str">
            <v>English Language Dimensions of Linguistic Variations</v>
          </cell>
          <cell r="E2091" t="str">
            <v>Mrs S Starling</v>
          </cell>
        </row>
        <row r="2092">
          <cell r="B2092" t="str">
            <v>H470/02 English Language Dimensions of Linguistic Variations</v>
          </cell>
          <cell r="C2092" t="str">
            <v>H470/02</v>
          </cell>
          <cell r="D2092" t="str">
            <v>English Language Dimensions of Linguistic Variations</v>
          </cell>
          <cell r="E2092" t="str">
            <v>Ms A Smith</v>
          </cell>
        </row>
        <row r="2093">
          <cell r="B2093" t="str">
            <v>H470/02 English Language Dimensions of Linguistic Variations</v>
          </cell>
          <cell r="C2093" t="str">
            <v>H470/02</v>
          </cell>
          <cell r="D2093" t="str">
            <v>English Language Dimensions of Linguistic Variations</v>
          </cell>
          <cell r="E2093" t="str">
            <v>Ms M Marshall</v>
          </cell>
        </row>
        <row r="2094">
          <cell r="B2094" t="str">
            <v>H470/02 English Language Dimensions of Linguistic Variations</v>
          </cell>
          <cell r="C2094" t="str">
            <v>H470/02</v>
          </cell>
          <cell r="D2094" t="str">
            <v>English Language Dimensions of Linguistic Variations</v>
          </cell>
          <cell r="E2094" t="str">
            <v>Mrs C E Edge</v>
          </cell>
        </row>
        <row r="2095">
          <cell r="B2095" t="str">
            <v>H470/02 English Language Dimensions of Linguistic Variations</v>
          </cell>
          <cell r="C2095" t="str">
            <v>H470/02</v>
          </cell>
          <cell r="D2095" t="str">
            <v>English Language Dimensions of Linguistic Variations</v>
          </cell>
          <cell r="E2095" t="str">
            <v>Mr M Barrett</v>
          </cell>
        </row>
        <row r="2096">
          <cell r="B2096" t="str">
            <v>H470/02 English Language Dimensions of Linguistic Variations</v>
          </cell>
          <cell r="C2096" t="str">
            <v>H470/02</v>
          </cell>
          <cell r="D2096" t="str">
            <v>English Language Dimensions of Linguistic Variations</v>
          </cell>
          <cell r="E2096" t="str">
            <v>Ms R Vyas</v>
          </cell>
        </row>
        <row r="2097">
          <cell r="B2097" t="str">
            <v>H470/02 English Language Dimensions of Linguistic Variations</v>
          </cell>
          <cell r="C2097" t="str">
            <v>H470/02</v>
          </cell>
          <cell r="D2097" t="str">
            <v>English Language Dimensions of Linguistic Variations</v>
          </cell>
          <cell r="E2097" t="str">
            <v>Miss R Camsell</v>
          </cell>
        </row>
        <row r="2098">
          <cell r="B2098" t="str">
            <v>H470/03 Independent Language Research</v>
          </cell>
          <cell r="C2098" t="str">
            <v>H470/03</v>
          </cell>
          <cell r="D2098" t="str">
            <v>Independent Language Research</v>
          </cell>
          <cell r="E2098" t="str">
            <v>Mrs A Stewart</v>
          </cell>
        </row>
        <row r="2099">
          <cell r="B2099" t="str">
            <v>H470/03 Independent Language Research</v>
          </cell>
          <cell r="C2099" t="str">
            <v>H470/03</v>
          </cell>
          <cell r="D2099" t="str">
            <v>Independent Language Research</v>
          </cell>
          <cell r="E2099" t="str">
            <v>OCR D Cambridge Assessment</v>
          </cell>
        </row>
        <row r="2100">
          <cell r="B2100" t="str">
            <v>H470/03 Independent Language Research</v>
          </cell>
          <cell r="C2100" t="str">
            <v>H470/03</v>
          </cell>
          <cell r="D2100" t="str">
            <v>Independent Language Research</v>
          </cell>
          <cell r="E2100" t="str">
            <v>Miss A Bhagat</v>
          </cell>
        </row>
        <row r="2101">
          <cell r="B2101" t="str">
            <v>H470/03 Independent Language Research</v>
          </cell>
          <cell r="C2101" t="str">
            <v>H470/03</v>
          </cell>
          <cell r="D2101" t="str">
            <v>Independent Language Research</v>
          </cell>
          <cell r="E2101" t="str">
            <v>Mrs A Karatzenis</v>
          </cell>
        </row>
        <row r="2102">
          <cell r="B2102" t="str">
            <v>H470/03 Independent Language Research</v>
          </cell>
          <cell r="C2102" t="str">
            <v>H470/03</v>
          </cell>
          <cell r="D2102" t="str">
            <v>Independent Language Research</v>
          </cell>
          <cell r="E2102" t="str">
            <v>Ms H Fear</v>
          </cell>
        </row>
        <row r="2103">
          <cell r="B2103" t="str">
            <v>H470/03 Independent Language Research</v>
          </cell>
          <cell r="C2103" t="str">
            <v>H470/03</v>
          </cell>
          <cell r="D2103" t="str">
            <v>Independent Language Research</v>
          </cell>
          <cell r="E2103" t="str">
            <v>Mr B Penman</v>
          </cell>
        </row>
        <row r="2104">
          <cell r="B2104" t="str">
            <v>H470/03 Independent Language Research</v>
          </cell>
          <cell r="C2104" t="str">
            <v>H470/03</v>
          </cell>
          <cell r="D2104" t="str">
            <v>Independent Language Research</v>
          </cell>
          <cell r="E2104" t="str">
            <v>Ms A Smith</v>
          </cell>
        </row>
        <row r="2105">
          <cell r="B2105" t="str">
            <v>H470/03 Independent Language Research</v>
          </cell>
          <cell r="C2105" t="str">
            <v>H470/03</v>
          </cell>
          <cell r="D2105" t="str">
            <v>Independent Language Research</v>
          </cell>
          <cell r="E2105" t="str">
            <v>Mr P Reid</v>
          </cell>
        </row>
        <row r="2106">
          <cell r="B2106" t="str">
            <v>H470/03 Independent Language Research</v>
          </cell>
          <cell r="C2106" t="str">
            <v>H470/03</v>
          </cell>
          <cell r="D2106" t="str">
            <v>Independent Language Research</v>
          </cell>
          <cell r="E2106" t="str">
            <v>Mr M Drury</v>
          </cell>
        </row>
        <row r="2107">
          <cell r="B2107" t="str">
            <v>H470/03 Independent Language Research</v>
          </cell>
          <cell r="C2107" t="str">
            <v>H470/03</v>
          </cell>
          <cell r="D2107" t="str">
            <v>Independent Language Research</v>
          </cell>
          <cell r="E2107" t="str">
            <v>Miss K Roberts</v>
          </cell>
        </row>
        <row r="2108">
          <cell r="B2108" t="str">
            <v>H472/01 English Literature Drama and Poetry Pre - 1900</v>
          </cell>
          <cell r="C2108" t="str">
            <v>H472/01</v>
          </cell>
          <cell r="D2108" t="str">
            <v>English Literature Drama and Poetry Pre - 1900</v>
          </cell>
          <cell r="E2108" t="str">
            <v>Mr C E Green</v>
          </cell>
        </row>
        <row r="2109">
          <cell r="B2109" t="str">
            <v>H472/01 English Literature Drama and Poetry Pre - 1900</v>
          </cell>
          <cell r="C2109" t="str">
            <v>H472/01</v>
          </cell>
          <cell r="D2109" t="str">
            <v>English Literature Drama and Poetry Pre - 1900</v>
          </cell>
          <cell r="E2109" t="str">
            <v>Mrs M J Ward</v>
          </cell>
        </row>
        <row r="2110">
          <cell r="B2110" t="str">
            <v>H472/01 English Literature Drama and Poetry Pre - 1900</v>
          </cell>
          <cell r="C2110" t="str">
            <v>H472/01</v>
          </cell>
          <cell r="D2110" t="str">
            <v>English Literature Drama and Poetry Pre - 1900</v>
          </cell>
          <cell r="E2110" t="str">
            <v>Mrs L Scotcher</v>
          </cell>
        </row>
        <row r="2111">
          <cell r="B2111" t="str">
            <v>H472/01 English Literature Drama and Poetry Pre - 1900</v>
          </cell>
          <cell r="C2111" t="str">
            <v>H472/01</v>
          </cell>
          <cell r="D2111" t="str">
            <v>English Literature Drama and Poetry Pre - 1900</v>
          </cell>
          <cell r="E2111" t="str">
            <v>Mr D C Mutonga</v>
          </cell>
        </row>
        <row r="2112">
          <cell r="B2112" t="str">
            <v>H472/01 English Literature Drama and Poetry Pre - 1900</v>
          </cell>
          <cell r="C2112" t="str">
            <v>H472/01</v>
          </cell>
          <cell r="D2112" t="str">
            <v>English Literature Drama and Poetry Pre - 1900</v>
          </cell>
          <cell r="E2112" t="str">
            <v>Miss F Benham</v>
          </cell>
        </row>
        <row r="2113">
          <cell r="B2113" t="str">
            <v>H472/01 English Literature Drama and Poetry Pre - 1900</v>
          </cell>
          <cell r="C2113" t="str">
            <v>H472/01</v>
          </cell>
          <cell r="D2113" t="str">
            <v>English Literature Drama and Poetry Pre - 1900</v>
          </cell>
          <cell r="E2113" t="str">
            <v>Mrs S J Park</v>
          </cell>
        </row>
        <row r="2114">
          <cell r="B2114" t="str">
            <v>H472/01 English Literature Drama and Poetry Pre - 1900</v>
          </cell>
          <cell r="C2114" t="str">
            <v>H472/01</v>
          </cell>
          <cell r="D2114" t="str">
            <v>English Literature Drama and Poetry Pre - 1900</v>
          </cell>
          <cell r="E2114" t="str">
            <v>Ms A Mitchell</v>
          </cell>
        </row>
        <row r="2115">
          <cell r="B2115" t="str">
            <v>H472/01 English Literature Drama and Poetry Pre - 1900</v>
          </cell>
          <cell r="C2115" t="str">
            <v>H472/01</v>
          </cell>
          <cell r="D2115" t="str">
            <v>English Literature Drama and Poetry Pre - 1900</v>
          </cell>
          <cell r="E2115" t="str">
            <v>Mr M Shabbir</v>
          </cell>
        </row>
        <row r="2116">
          <cell r="B2116" t="str">
            <v>H472/01 English Literature Drama and Poetry Pre - 1900</v>
          </cell>
          <cell r="C2116" t="str">
            <v>H472/01</v>
          </cell>
          <cell r="D2116" t="str">
            <v>English Literature Drama and Poetry Pre - 1900</v>
          </cell>
          <cell r="E2116" t="str">
            <v>Mr E M Craig</v>
          </cell>
        </row>
        <row r="2117">
          <cell r="B2117" t="str">
            <v>H472/01 English Literature Drama and Poetry Pre - 1900</v>
          </cell>
          <cell r="C2117" t="str">
            <v>H472/01</v>
          </cell>
          <cell r="D2117" t="str">
            <v>English Literature Drama and Poetry Pre - 1900</v>
          </cell>
          <cell r="E2117" t="str">
            <v>Mr A Murray</v>
          </cell>
        </row>
        <row r="2118">
          <cell r="B2118" t="str">
            <v>H472/01 English Literature Drama and Poetry Pre - 1900</v>
          </cell>
          <cell r="C2118" t="str">
            <v>H472/01</v>
          </cell>
          <cell r="D2118" t="str">
            <v>English Literature Drama and Poetry Pre - 1900</v>
          </cell>
          <cell r="E2118" t="str">
            <v>Miss J Dickinson</v>
          </cell>
        </row>
        <row r="2119">
          <cell r="B2119" t="str">
            <v>H472/01 English Literature Drama and Poetry Pre - 1900</v>
          </cell>
          <cell r="C2119" t="str">
            <v>H472/01</v>
          </cell>
          <cell r="D2119" t="str">
            <v>English Literature Drama and Poetry Pre - 1900</v>
          </cell>
          <cell r="E2119" t="str">
            <v>Mr J A Sullivan</v>
          </cell>
        </row>
        <row r="2120">
          <cell r="B2120" t="str">
            <v>H472/01 English Literature Drama and Poetry Pre - 1900</v>
          </cell>
          <cell r="C2120" t="str">
            <v>H472/01</v>
          </cell>
          <cell r="D2120" t="str">
            <v>English Literature Drama and Poetry Pre - 1900</v>
          </cell>
          <cell r="E2120" t="str">
            <v>Miss L Wood</v>
          </cell>
        </row>
        <row r="2121">
          <cell r="B2121" t="str">
            <v>H472/01 English Literature Drama and Poetry Pre - 1900</v>
          </cell>
          <cell r="C2121" t="str">
            <v>H472/01</v>
          </cell>
          <cell r="D2121" t="str">
            <v>English Literature Drama and Poetry Pre - 1900</v>
          </cell>
          <cell r="E2121" t="str">
            <v>Mrs J Hope</v>
          </cell>
        </row>
        <row r="2122">
          <cell r="B2122" t="str">
            <v>H472/01 English Literature Drama and Poetry Pre - 1900</v>
          </cell>
          <cell r="C2122" t="str">
            <v>H472/01</v>
          </cell>
          <cell r="D2122" t="str">
            <v>English Literature Drama and Poetry Pre - 1900</v>
          </cell>
          <cell r="E2122" t="str">
            <v>Ms P Osborne</v>
          </cell>
        </row>
        <row r="2123">
          <cell r="B2123" t="str">
            <v>H472/01 English Literature Drama and Poetry Pre - 1900</v>
          </cell>
          <cell r="C2123" t="str">
            <v>H472/01</v>
          </cell>
          <cell r="D2123" t="str">
            <v>English Literature Drama and Poetry Pre - 1900</v>
          </cell>
          <cell r="E2123" t="str">
            <v>Mr C Micheli</v>
          </cell>
        </row>
        <row r="2124">
          <cell r="B2124" t="str">
            <v>H472/01 English Literature Drama and Poetry Pre - 1900</v>
          </cell>
          <cell r="C2124" t="str">
            <v>H472/01</v>
          </cell>
          <cell r="D2124" t="str">
            <v>English Literature Drama and Poetry Pre - 1900</v>
          </cell>
          <cell r="E2124" t="str">
            <v>Mr E Monaghan</v>
          </cell>
        </row>
        <row r="2125">
          <cell r="B2125" t="str">
            <v>H472/01 English Literature Drama and Poetry Pre - 1900</v>
          </cell>
          <cell r="C2125" t="str">
            <v>H472/01</v>
          </cell>
          <cell r="D2125" t="str">
            <v>English Literature Drama and Poetry Pre - 1900</v>
          </cell>
          <cell r="E2125" t="str">
            <v>Mr T Misenti</v>
          </cell>
        </row>
        <row r="2126">
          <cell r="B2126" t="str">
            <v>H472/01 English Literature Drama and Poetry Pre - 1900</v>
          </cell>
          <cell r="C2126" t="str">
            <v>H472/01</v>
          </cell>
          <cell r="D2126" t="str">
            <v>English Literature Drama and Poetry Pre - 1900</v>
          </cell>
          <cell r="E2126" t="str">
            <v>Ms E Briddon</v>
          </cell>
        </row>
        <row r="2127">
          <cell r="B2127" t="str">
            <v>H472/01 English Literature Drama and Poetry Pre - 1900</v>
          </cell>
          <cell r="C2127" t="str">
            <v>H472/01</v>
          </cell>
          <cell r="D2127" t="str">
            <v>English Literature Drama and Poetry Pre - 1900</v>
          </cell>
          <cell r="E2127" t="str">
            <v>Ms C Greene</v>
          </cell>
        </row>
        <row r="2128">
          <cell r="B2128" t="str">
            <v>H472/01 English Literature Drama and Poetry Pre - 1900</v>
          </cell>
          <cell r="C2128" t="str">
            <v>H472/01</v>
          </cell>
          <cell r="D2128" t="str">
            <v>English Literature Drama and Poetry Pre - 1900</v>
          </cell>
          <cell r="E2128" t="str">
            <v>Mr E Leonard Nzalle</v>
          </cell>
        </row>
        <row r="2129">
          <cell r="B2129" t="str">
            <v>H472/01 English Literature Drama and Poetry Pre - 1900</v>
          </cell>
          <cell r="C2129" t="str">
            <v>H472/01</v>
          </cell>
          <cell r="D2129" t="str">
            <v>English Literature Drama and Poetry Pre - 1900</v>
          </cell>
          <cell r="E2129" t="str">
            <v>Dr M Garrett</v>
          </cell>
        </row>
        <row r="2130">
          <cell r="B2130" t="str">
            <v>H472/01 English Literature Drama and Poetry Pre - 1900</v>
          </cell>
          <cell r="C2130" t="str">
            <v>H472/01</v>
          </cell>
          <cell r="D2130" t="str">
            <v>English Literature Drama and Poetry Pre - 1900</v>
          </cell>
          <cell r="E2130" t="str">
            <v>Mrs D Gardner</v>
          </cell>
        </row>
        <row r="2131">
          <cell r="B2131" t="str">
            <v>H472/01 English Literature Drama and Poetry Pre - 1900</v>
          </cell>
          <cell r="C2131" t="str">
            <v>H472/01</v>
          </cell>
          <cell r="D2131" t="str">
            <v>English Literature Drama and Poetry Pre - 1900</v>
          </cell>
          <cell r="E2131" t="str">
            <v>Mrs V Foster</v>
          </cell>
        </row>
        <row r="2132">
          <cell r="B2132" t="str">
            <v>H472/01 English Literature Drama and Poetry Pre - 1900</v>
          </cell>
          <cell r="C2132" t="str">
            <v>H472/01</v>
          </cell>
          <cell r="D2132" t="str">
            <v>English Literature Drama and Poetry Pre - 1900</v>
          </cell>
          <cell r="E2132" t="str">
            <v>Mr A Cooper</v>
          </cell>
        </row>
        <row r="2133">
          <cell r="B2133" t="str">
            <v>H472/01 English Literature Drama and Poetry Pre - 1900</v>
          </cell>
          <cell r="C2133" t="str">
            <v>H472/01</v>
          </cell>
          <cell r="D2133" t="str">
            <v>English Literature Drama and Poetry Pre - 1900</v>
          </cell>
          <cell r="E2133" t="str">
            <v>Mrs C D Kenzie</v>
          </cell>
        </row>
        <row r="2134">
          <cell r="B2134" t="str">
            <v>H472/01 English Literature Drama and Poetry Pre - 1900</v>
          </cell>
          <cell r="C2134" t="str">
            <v>H472/01</v>
          </cell>
          <cell r="D2134" t="str">
            <v>English Literature Drama and Poetry Pre - 1900</v>
          </cell>
          <cell r="E2134" t="str">
            <v>Mr F Sugarman-Warner</v>
          </cell>
        </row>
        <row r="2135">
          <cell r="B2135" t="str">
            <v>H472/01 English Literature Drama and Poetry Pre - 1900</v>
          </cell>
          <cell r="C2135" t="str">
            <v>H472/01</v>
          </cell>
          <cell r="D2135" t="str">
            <v>English Literature Drama and Poetry Pre - 1900</v>
          </cell>
          <cell r="E2135" t="str">
            <v>Mr T Seed</v>
          </cell>
        </row>
        <row r="2136">
          <cell r="B2136" t="str">
            <v>H472/01 English Literature Drama and Poetry Pre - 1900</v>
          </cell>
          <cell r="C2136" t="str">
            <v>H472/01</v>
          </cell>
          <cell r="D2136" t="str">
            <v>English Literature Drama and Poetry Pre - 1900</v>
          </cell>
          <cell r="E2136" t="str">
            <v>Mr C Jones</v>
          </cell>
        </row>
        <row r="2137">
          <cell r="B2137" t="str">
            <v>H472/01 English Literature Drama and Poetry Pre - 1900</v>
          </cell>
          <cell r="C2137" t="str">
            <v>H472/01</v>
          </cell>
          <cell r="D2137" t="str">
            <v>English Literature Drama and Poetry Pre - 1900</v>
          </cell>
          <cell r="E2137" t="str">
            <v>Mrs H M Wells</v>
          </cell>
        </row>
        <row r="2138">
          <cell r="B2138" t="str">
            <v>H472/01 English Literature Drama and Poetry Pre - 1900</v>
          </cell>
          <cell r="C2138" t="str">
            <v>H472/01</v>
          </cell>
          <cell r="D2138" t="str">
            <v>English Literature Drama and Poetry Pre - 1900</v>
          </cell>
          <cell r="E2138" t="str">
            <v>Mrs K Houlston</v>
          </cell>
        </row>
        <row r="2139">
          <cell r="B2139" t="str">
            <v>H472/01 English Literature Drama and Poetry Pre - 1900</v>
          </cell>
          <cell r="C2139" t="str">
            <v>H472/01</v>
          </cell>
          <cell r="D2139" t="str">
            <v>English Literature Drama and Poetry Pre - 1900</v>
          </cell>
          <cell r="E2139" t="str">
            <v>Dr S J Wragg</v>
          </cell>
        </row>
        <row r="2140">
          <cell r="B2140" t="str">
            <v>H472/01 English Literature Drama and Poetry Pre - 1900</v>
          </cell>
          <cell r="C2140" t="str">
            <v>H472/01</v>
          </cell>
          <cell r="D2140" t="str">
            <v>English Literature Drama and Poetry Pre - 1900</v>
          </cell>
          <cell r="E2140" t="str">
            <v>Mrs A Carter</v>
          </cell>
        </row>
        <row r="2141">
          <cell r="B2141" t="str">
            <v>H472/01 English Literature Drama and Poetry Pre - 1900</v>
          </cell>
          <cell r="C2141" t="str">
            <v>H472/01</v>
          </cell>
          <cell r="D2141" t="str">
            <v>English Literature Drama and Poetry Pre - 1900</v>
          </cell>
          <cell r="E2141" t="str">
            <v>Mr P Lawler</v>
          </cell>
        </row>
        <row r="2142">
          <cell r="B2142" t="str">
            <v>H472/01 English Literature Drama and Poetry Pre - 1900</v>
          </cell>
          <cell r="C2142" t="str">
            <v>H472/01</v>
          </cell>
          <cell r="D2142" t="str">
            <v>English Literature Drama and Poetry Pre - 1900</v>
          </cell>
          <cell r="E2142" t="str">
            <v>Mr R N Hall</v>
          </cell>
        </row>
        <row r="2143">
          <cell r="B2143" t="str">
            <v>H472/01 English Literature Drama and Poetry Pre - 1900</v>
          </cell>
          <cell r="C2143" t="str">
            <v>H472/01</v>
          </cell>
          <cell r="D2143" t="str">
            <v>English Literature Drama and Poetry Pre - 1900</v>
          </cell>
          <cell r="E2143" t="str">
            <v>Ms C J Rutherford</v>
          </cell>
        </row>
        <row r="2144">
          <cell r="B2144" t="str">
            <v>H472/01 English Literature Drama and Poetry Pre - 1900</v>
          </cell>
          <cell r="C2144" t="str">
            <v>H472/01</v>
          </cell>
          <cell r="D2144" t="str">
            <v>English Literature Drama and Poetry Pre - 1900</v>
          </cell>
          <cell r="E2144" t="str">
            <v>Ms J A Brudenell</v>
          </cell>
        </row>
        <row r="2145">
          <cell r="B2145" t="str">
            <v>H472/01 English Literature Drama and Poetry Pre - 1900</v>
          </cell>
          <cell r="C2145" t="str">
            <v>H472/01</v>
          </cell>
          <cell r="D2145" t="str">
            <v>English Literature Drama and Poetry Pre - 1900</v>
          </cell>
          <cell r="E2145" t="str">
            <v>Mr M bell</v>
          </cell>
        </row>
        <row r="2146">
          <cell r="B2146" t="str">
            <v>H472/01 English Literature Drama and Poetry Pre - 1900</v>
          </cell>
          <cell r="C2146" t="str">
            <v>H472/01</v>
          </cell>
          <cell r="D2146" t="str">
            <v>English Literature Drama and Poetry Pre - 1900</v>
          </cell>
          <cell r="E2146" t="str">
            <v>Ms J G Nenova</v>
          </cell>
        </row>
        <row r="2147">
          <cell r="B2147" t="str">
            <v>H472/01 English Literature Drama and Poetry Pre - 1900</v>
          </cell>
          <cell r="C2147" t="str">
            <v>H472/01</v>
          </cell>
          <cell r="D2147" t="str">
            <v>English Literature Drama and Poetry Pre - 1900</v>
          </cell>
          <cell r="E2147" t="str">
            <v>Dr S Palmer</v>
          </cell>
        </row>
        <row r="2148">
          <cell r="B2148" t="str">
            <v>H472/01 English Literature Drama and Poetry Pre - 1900</v>
          </cell>
          <cell r="C2148" t="str">
            <v>H472/01</v>
          </cell>
          <cell r="D2148" t="str">
            <v>English Literature Drama and Poetry Pre - 1900</v>
          </cell>
          <cell r="E2148" t="str">
            <v>Ms E Maddocks</v>
          </cell>
        </row>
        <row r="2149">
          <cell r="B2149" t="str">
            <v>H472/01 English Literature Drama and Poetry Pre - 1900</v>
          </cell>
          <cell r="C2149" t="str">
            <v>H472/01</v>
          </cell>
          <cell r="D2149" t="str">
            <v>English Literature Drama and Poetry Pre - 1900</v>
          </cell>
          <cell r="E2149" t="str">
            <v>Mrs J Ashmore</v>
          </cell>
        </row>
        <row r="2150">
          <cell r="B2150" t="str">
            <v>H472/01 English Literature Drama and Poetry Pre - 1900</v>
          </cell>
          <cell r="C2150" t="str">
            <v>H472/01</v>
          </cell>
          <cell r="D2150" t="str">
            <v>English Literature Drama and Poetry Pre - 1900</v>
          </cell>
          <cell r="E2150" t="str">
            <v>Mr P Dryhurst</v>
          </cell>
        </row>
        <row r="2151">
          <cell r="B2151" t="str">
            <v>H472/01 English Literature Drama and Poetry Pre - 1900</v>
          </cell>
          <cell r="C2151" t="str">
            <v>H472/01</v>
          </cell>
          <cell r="D2151" t="str">
            <v>English Literature Drama and Poetry Pre - 1900</v>
          </cell>
          <cell r="E2151" t="str">
            <v>Ms M Ribbands</v>
          </cell>
        </row>
        <row r="2152">
          <cell r="B2152" t="str">
            <v>H472/01 English Literature Drama and Poetry Pre - 1900</v>
          </cell>
          <cell r="C2152" t="str">
            <v>H472/01</v>
          </cell>
          <cell r="D2152" t="str">
            <v>English Literature Drama and Poetry Pre - 1900</v>
          </cell>
          <cell r="E2152" t="str">
            <v>Ms L Murray</v>
          </cell>
        </row>
        <row r="2153">
          <cell r="B2153" t="str">
            <v>H472/01 English Literature Drama and Poetry Pre - 1900</v>
          </cell>
          <cell r="C2153" t="str">
            <v>H472/01</v>
          </cell>
          <cell r="D2153" t="str">
            <v>English Literature Drama and Poetry Pre - 1900</v>
          </cell>
          <cell r="E2153" t="str">
            <v>Mrs K Brameld</v>
          </cell>
        </row>
        <row r="2154">
          <cell r="B2154" t="str">
            <v>H472/01 English Literature Drama and Poetry Pre - 1900</v>
          </cell>
          <cell r="C2154" t="str">
            <v>H472/01</v>
          </cell>
          <cell r="D2154" t="str">
            <v>English Literature Drama and Poetry Pre - 1900</v>
          </cell>
          <cell r="E2154" t="str">
            <v>Miss S Halifax</v>
          </cell>
        </row>
        <row r="2155">
          <cell r="B2155" t="str">
            <v>H472/01 English Literature Drama and Poetry Pre - 1900</v>
          </cell>
          <cell r="C2155" t="str">
            <v>H472/01</v>
          </cell>
          <cell r="D2155" t="str">
            <v>English Literature Drama and Poetry Pre - 1900</v>
          </cell>
          <cell r="E2155" t="str">
            <v>Ms E Nairne</v>
          </cell>
        </row>
        <row r="2156">
          <cell r="B2156" t="str">
            <v>H472/01 English Literature Drama and Poetry Pre - 1900</v>
          </cell>
          <cell r="C2156" t="str">
            <v>H472/01</v>
          </cell>
          <cell r="D2156" t="str">
            <v>English Literature Drama and Poetry Pre - 1900</v>
          </cell>
          <cell r="E2156" t="str">
            <v>Ms M Gregory</v>
          </cell>
        </row>
        <row r="2157">
          <cell r="B2157" t="str">
            <v>H472/01 English Literature Drama and Poetry Pre - 1900</v>
          </cell>
          <cell r="C2157" t="str">
            <v>H472/01</v>
          </cell>
          <cell r="D2157" t="str">
            <v>English Literature Drama and Poetry Pre - 1900</v>
          </cell>
          <cell r="E2157" t="str">
            <v>Mr A S Maccioni</v>
          </cell>
        </row>
        <row r="2158">
          <cell r="B2158" t="str">
            <v>H472/01 English Literature Drama and Poetry Pre - 1900</v>
          </cell>
          <cell r="C2158" t="str">
            <v>H472/01</v>
          </cell>
          <cell r="D2158" t="str">
            <v>English Literature Drama and Poetry Pre - 1900</v>
          </cell>
          <cell r="E2158" t="str">
            <v>Miss C Spiers</v>
          </cell>
        </row>
        <row r="2159">
          <cell r="B2159" t="str">
            <v>H472/01 English Literature Drama and Poetry Pre - 1900</v>
          </cell>
          <cell r="C2159" t="str">
            <v>H472/01</v>
          </cell>
          <cell r="D2159" t="str">
            <v>English Literature Drama and Poetry Pre - 1900</v>
          </cell>
          <cell r="E2159" t="str">
            <v>Ms F Lee-Davies</v>
          </cell>
        </row>
        <row r="2160">
          <cell r="B2160" t="str">
            <v>H472/01 English Literature Drama and Poetry Pre - 1900</v>
          </cell>
          <cell r="C2160" t="str">
            <v>H472/01</v>
          </cell>
          <cell r="D2160" t="str">
            <v>English Literature Drama and Poetry Pre - 1900</v>
          </cell>
          <cell r="E2160" t="str">
            <v>Mrs C Davis</v>
          </cell>
        </row>
        <row r="2161">
          <cell r="B2161" t="str">
            <v>H472/01 English Literature Drama and Poetry Pre - 1900</v>
          </cell>
          <cell r="C2161" t="str">
            <v>H472/01</v>
          </cell>
          <cell r="D2161" t="str">
            <v>English Literature Drama and Poetry Pre - 1900</v>
          </cell>
          <cell r="E2161" t="str">
            <v>Mr M J Ratcliffe</v>
          </cell>
        </row>
        <row r="2162">
          <cell r="B2162" t="str">
            <v>H472/01 English Literature Drama and Poetry Pre - 1900</v>
          </cell>
          <cell r="C2162" t="str">
            <v>H472/01</v>
          </cell>
          <cell r="D2162" t="str">
            <v>English Literature Drama and Poetry Pre - 1900</v>
          </cell>
          <cell r="E2162" t="str">
            <v>Ms A Oâ€™Neill</v>
          </cell>
        </row>
        <row r="2163">
          <cell r="B2163" t="str">
            <v>H472/01 English Literature Drama and Poetry Pre - 1900</v>
          </cell>
          <cell r="C2163" t="str">
            <v>H472/01</v>
          </cell>
          <cell r="D2163" t="str">
            <v>English Literature Drama and Poetry Pre - 1900</v>
          </cell>
          <cell r="E2163" t="str">
            <v>Dr J Krishnasamy</v>
          </cell>
        </row>
        <row r="2164">
          <cell r="B2164" t="str">
            <v>H472/01 English Literature Drama and Poetry Pre - 1900</v>
          </cell>
          <cell r="C2164" t="str">
            <v>H472/01</v>
          </cell>
          <cell r="D2164" t="str">
            <v>English Literature Drama and Poetry Pre - 1900</v>
          </cell>
          <cell r="E2164" t="str">
            <v>Miss R Beaumont</v>
          </cell>
        </row>
        <row r="2165">
          <cell r="B2165" t="str">
            <v>H472/01 English Literature Drama and Poetry Pre - 1900</v>
          </cell>
          <cell r="C2165" t="str">
            <v>H472/01</v>
          </cell>
          <cell r="D2165" t="str">
            <v>English Literature Drama and Poetry Pre - 1900</v>
          </cell>
          <cell r="E2165" t="str">
            <v>Mrs S Power</v>
          </cell>
        </row>
        <row r="2166">
          <cell r="B2166" t="str">
            <v>H472/01 English Literature Drama and Poetry Pre - 1900</v>
          </cell>
          <cell r="C2166" t="str">
            <v>H472/01</v>
          </cell>
          <cell r="D2166" t="str">
            <v>English Literature Drama and Poetry Pre - 1900</v>
          </cell>
          <cell r="E2166" t="str">
            <v>Ms J Green</v>
          </cell>
        </row>
        <row r="2167">
          <cell r="B2167" t="str">
            <v>H472/01 English Literature Drama and Poetry Pre - 1900</v>
          </cell>
          <cell r="C2167" t="str">
            <v>H472/01</v>
          </cell>
          <cell r="D2167" t="str">
            <v>English Literature Drama and Poetry Pre - 1900</v>
          </cell>
          <cell r="E2167" t="str">
            <v>Dr H Timo</v>
          </cell>
        </row>
        <row r="2168">
          <cell r="B2168" t="str">
            <v>H472/01 English Literature Drama and Poetry Pre - 1900</v>
          </cell>
          <cell r="C2168" t="str">
            <v>H472/01</v>
          </cell>
          <cell r="D2168" t="str">
            <v>English Literature Drama and Poetry Pre - 1900</v>
          </cell>
          <cell r="E2168" t="str">
            <v>Ms A Johnson</v>
          </cell>
        </row>
        <row r="2169">
          <cell r="B2169" t="str">
            <v>H472/01 English Literature Drama and Poetry Pre - 1900</v>
          </cell>
          <cell r="C2169" t="str">
            <v>H472/01</v>
          </cell>
          <cell r="D2169" t="str">
            <v>English Literature Drama and Poetry Pre - 1900</v>
          </cell>
          <cell r="E2169" t="str">
            <v>Mrs L Wightman</v>
          </cell>
        </row>
        <row r="2170">
          <cell r="B2170" t="str">
            <v>H472/01 English Literature Drama and Poetry Pre - 1900</v>
          </cell>
          <cell r="C2170" t="str">
            <v>H472/01</v>
          </cell>
          <cell r="D2170" t="str">
            <v>English Literature Drama and Poetry Pre - 1900</v>
          </cell>
          <cell r="E2170" t="str">
            <v>Ms A Brinkman-Young</v>
          </cell>
        </row>
        <row r="2171">
          <cell r="B2171" t="str">
            <v>H472/01 English Literature Drama and Poetry Pre - 1900</v>
          </cell>
          <cell r="C2171" t="str">
            <v>H472/01</v>
          </cell>
          <cell r="D2171" t="str">
            <v>English Literature Drama and Poetry Pre - 1900</v>
          </cell>
          <cell r="E2171" t="str">
            <v>Miss L Mcdermott</v>
          </cell>
        </row>
        <row r="2172">
          <cell r="B2172" t="str">
            <v>H472/01 English Literature Drama and Poetry Pre - 1900</v>
          </cell>
          <cell r="C2172" t="str">
            <v>H472/01</v>
          </cell>
          <cell r="D2172" t="str">
            <v>English Literature Drama and Poetry Pre - 1900</v>
          </cell>
          <cell r="E2172" t="str">
            <v>Mr D Dosoruth</v>
          </cell>
        </row>
        <row r="2173">
          <cell r="B2173" t="str">
            <v>H472/01 English Literature Drama and Poetry Pre - 1900</v>
          </cell>
          <cell r="C2173" t="str">
            <v>H472/01</v>
          </cell>
          <cell r="D2173" t="str">
            <v>English Literature Drama and Poetry Pre - 1900</v>
          </cell>
          <cell r="E2173" t="str">
            <v>Mrs S Brighton-Goedhals</v>
          </cell>
        </row>
        <row r="2174">
          <cell r="B2174" t="str">
            <v>H472/01 English Literature Drama and Poetry Pre - 1900</v>
          </cell>
          <cell r="C2174" t="str">
            <v>H472/01</v>
          </cell>
          <cell r="D2174" t="str">
            <v>English Literature Drama and Poetry Pre - 1900</v>
          </cell>
          <cell r="E2174" t="str">
            <v>Miss B J Penrose</v>
          </cell>
        </row>
        <row r="2175">
          <cell r="B2175" t="str">
            <v>H472/01 English Literature Drama and Poetry Pre - 1900</v>
          </cell>
          <cell r="C2175" t="str">
            <v>H472/01</v>
          </cell>
          <cell r="D2175" t="str">
            <v>English Literature Drama and Poetry Pre - 1900</v>
          </cell>
          <cell r="E2175" t="str">
            <v>Dr A Kelly</v>
          </cell>
        </row>
        <row r="2176">
          <cell r="B2176" t="str">
            <v>H472/01 English Literature Drama and Poetry Pre - 1900</v>
          </cell>
          <cell r="C2176" t="str">
            <v>H472/01</v>
          </cell>
          <cell r="D2176" t="str">
            <v>English Literature Drama and Poetry Pre - 1900</v>
          </cell>
          <cell r="E2176" t="str">
            <v>Ms J L Brown</v>
          </cell>
        </row>
        <row r="2177">
          <cell r="B2177" t="str">
            <v>H472/01 English Literature Drama and Poetry Pre - 1900</v>
          </cell>
          <cell r="C2177" t="str">
            <v>H472/01</v>
          </cell>
          <cell r="D2177" t="str">
            <v>English Literature Drama and Poetry Pre - 1900</v>
          </cell>
          <cell r="E2177" t="str">
            <v>Dr M Higgins</v>
          </cell>
        </row>
        <row r="2178">
          <cell r="B2178" t="str">
            <v>H472/01 English Literature Drama and Poetry Pre - 1900</v>
          </cell>
          <cell r="C2178" t="str">
            <v>H472/01</v>
          </cell>
          <cell r="D2178" t="str">
            <v>English Literature Drama and Poetry Pre - 1900</v>
          </cell>
          <cell r="E2178" t="str">
            <v>Mr O Black</v>
          </cell>
        </row>
        <row r="2179">
          <cell r="B2179" t="str">
            <v>H472/01 English Literature Drama and Poetry Pre - 1900</v>
          </cell>
          <cell r="C2179" t="str">
            <v>H472/01</v>
          </cell>
          <cell r="D2179" t="str">
            <v>English Literature Drama and Poetry Pre - 1900</v>
          </cell>
          <cell r="E2179" t="str">
            <v>Ms K Marsh</v>
          </cell>
        </row>
        <row r="2180">
          <cell r="B2180" t="str">
            <v>H472/01 English Literature Drama and Poetry Pre - 1900</v>
          </cell>
          <cell r="C2180" t="str">
            <v>H472/01</v>
          </cell>
          <cell r="D2180" t="str">
            <v>English Literature Drama and Poetry Pre - 1900</v>
          </cell>
          <cell r="E2180" t="str">
            <v>Ms J Ince</v>
          </cell>
        </row>
        <row r="2181">
          <cell r="B2181" t="str">
            <v>H472/01 English Literature Drama and Poetry Pre - 1900</v>
          </cell>
          <cell r="C2181" t="str">
            <v>H472/01</v>
          </cell>
          <cell r="D2181" t="str">
            <v>English Literature Drama and Poetry Pre - 1900</v>
          </cell>
          <cell r="E2181" t="str">
            <v>Ms R Vigneault</v>
          </cell>
        </row>
        <row r="2182">
          <cell r="B2182" t="str">
            <v>H472/01 English Literature Drama and Poetry Pre - 1900</v>
          </cell>
          <cell r="C2182" t="str">
            <v>H472/01</v>
          </cell>
          <cell r="D2182" t="str">
            <v>English Literature Drama and Poetry Pre - 1900</v>
          </cell>
          <cell r="E2182" t="str">
            <v>Ms C M Coffey</v>
          </cell>
        </row>
        <row r="2183">
          <cell r="B2183" t="str">
            <v>H472/01 English Literature Drama and Poetry Pre - 1900</v>
          </cell>
          <cell r="C2183" t="str">
            <v>H472/01</v>
          </cell>
          <cell r="D2183" t="str">
            <v>English Literature Drama and Poetry Pre - 1900</v>
          </cell>
          <cell r="E2183" t="str">
            <v>Ms T A McIntosh</v>
          </cell>
        </row>
        <row r="2184">
          <cell r="B2184" t="str">
            <v>H472/01 English Literature Drama and Poetry Pre - 1900</v>
          </cell>
          <cell r="C2184" t="str">
            <v>H472/01</v>
          </cell>
          <cell r="D2184" t="str">
            <v>English Literature Drama and Poetry Pre - 1900</v>
          </cell>
          <cell r="E2184" t="str">
            <v>Mr V MAMBIRAVANA</v>
          </cell>
        </row>
        <row r="2185">
          <cell r="B2185" t="str">
            <v>H472/02 English Literature Comparative and Contextual Study</v>
          </cell>
          <cell r="C2185" t="str">
            <v>H472/02</v>
          </cell>
          <cell r="D2185" t="str">
            <v>English Literature Comparative and Contextual Study</v>
          </cell>
          <cell r="E2185" t="str">
            <v>Mrs C Thompson</v>
          </cell>
        </row>
        <row r="2186">
          <cell r="B2186" t="str">
            <v>H472/02 English Literature Comparative and Contextual Study</v>
          </cell>
          <cell r="C2186" t="str">
            <v>H472/02</v>
          </cell>
          <cell r="D2186" t="str">
            <v>English Literature Comparative and Contextual Study</v>
          </cell>
          <cell r="E2186" t="str">
            <v>Mr I Brook</v>
          </cell>
        </row>
        <row r="2187">
          <cell r="B2187" t="str">
            <v>H472/02 English Literature Comparative and Contextual Study</v>
          </cell>
          <cell r="C2187" t="str">
            <v>H472/02</v>
          </cell>
          <cell r="D2187" t="str">
            <v>English Literature Comparative and Contextual Study</v>
          </cell>
          <cell r="E2187" t="str">
            <v>Miss J Platten</v>
          </cell>
        </row>
        <row r="2188">
          <cell r="B2188" t="str">
            <v>H472/02 English Literature Comparative and Contextual Study</v>
          </cell>
          <cell r="C2188" t="str">
            <v>H472/02</v>
          </cell>
          <cell r="D2188" t="str">
            <v>English Literature Comparative and Contextual Study</v>
          </cell>
          <cell r="E2188" t="str">
            <v>Mr G Spitz</v>
          </cell>
        </row>
        <row r="2189">
          <cell r="B2189" t="str">
            <v>H472/02 English Literature Comparative and Contextual Study</v>
          </cell>
          <cell r="C2189" t="str">
            <v>H472/02</v>
          </cell>
          <cell r="D2189" t="str">
            <v>English Literature Comparative and Contextual Study</v>
          </cell>
          <cell r="E2189" t="str">
            <v>Mrs S Donnan</v>
          </cell>
        </row>
        <row r="2190">
          <cell r="B2190" t="str">
            <v>H472/02 English Literature Comparative and Contextual Study</v>
          </cell>
          <cell r="C2190" t="str">
            <v>H472/02</v>
          </cell>
          <cell r="D2190" t="str">
            <v>English Literature Comparative and Contextual Study</v>
          </cell>
          <cell r="E2190" t="str">
            <v>Mrs M Beswick</v>
          </cell>
        </row>
        <row r="2191">
          <cell r="B2191" t="str">
            <v>H472/02 English Literature Comparative and Contextual Study</v>
          </cell>
          <cell r="C2191" t="str">
            <v>H472/02</v>
          </cell>
          <cell r="D2191" t="str">
            <v>English Literature Comparative and Contextual Study</v>
          </cell>
          <cell r="E2191" t="str">
            <v>Mr C H Radmann</v>
          </cell>
        </row>
        <row r="2192">
          <cell r="B2192" t="str">
            <v>H472/02 English Literature Comparative and Contextual Study</v>
          </cell>
          <cell r="C2192" t="str">
            <v>H472/02</v>
          </cell>
          <cell r="D2192" t="str">
            <v>English Literature Comparative and Contextual Study</v>
          </cell>
          <cell r="E2192" t="str">
            <v>Mrs A A Keay</v>
          </cell>
        </row>
        <row r="2193">
          <cell r="B2193" t="str">
            <v>H472/02 English Literature Comparative and Contextual Study</v>
          </cell>
          <cell r="C2193" t="str">
            <v>H472/02</v>
          </cell>
          <cell r="D2193" t="str">
            <v>English Literature Comparative and Contextual Study</v>
          </cell>
          <cell r="E2193" t="str">
            <v>Miss A Parker</v>
          </cell>
        </row>
        <row r="2194">
          <cell r="B2194" t="str">
            <v>H472/02 English Literature Comparative and Contextual Study</v>
          </cell>
          <cell r="C2194" t="str">
            <v>H472/02</v>
          </cell>
          <cell r="D2194" t="str">
            <v>English Literature Comparative and Contextual Study</v>
          </cell>
          <cell r="E2194" t="str">
            <v>Mrs M Gibbs</v>
          </cell>
        </row>
        <row r="2195">
          <cell r="B2195" t="str">
            <v>H472/02 English Literature Comparative and Contextual Study</v>
          </cell>
          <cell r="C2195" t="str">
            <v>H472/02</v>
          </cell>
          <cell r="D2195" t="str">
            <v>English Literature Comparative and Contextual Study</v>
          </cell>
          <cell r="E2195" t="str">
            <v>Mrs D Kestenbaum</v>
          </cell>
        </row>
        <row r="2196">
          <cell r="B2196" t="str">
            <v>H472/02 English Literature Comparative and Contextual Study</v>
          </cell>
          <cell r="C2196" t="str">
            <v>H472/02</v>
          </cell>
          <cell r="D2196" t="str">
            <v>English Literature Comparative and Contextual Study</v>
          </cell>
          <cell r="E2196" t="str">
            <v>Mrs J Hammond</v>
          </cell>
        </row>
        <row r="2197">
          <cell r="B2197" t="str">
            <v>H472/02 English Literature Comparative and Contextual Study</v>
          </cell>
          <cell r="C2197" t="str">
            <v>H472/02</v>
          </cell>
          <cell r="D2197" t="str">
            <v>English Literature Comparative and Contextual Study</v>
          </cell>
          <cell r="E2197" t="str">
            <v>Mr G Wilson</v>
          </cell>
        </row>
        <row r="2198">
          <cell r="B2198" t="str">
            <v>H472/02 English Literature Comparative and Contextual Study</v>
          </cell>
          <cell r="C2198" t="str">
            <v>H472/02</v>
          </cell>
          <cell r="D2198" t="str">
            <v>English Literature Comparative and Contextual Study</v>
          </cell>
          <cell r="E2198" t="str">
            <v>Mrs A C Shaw</v>
          </cell>
        </row>
        <row r="2199">
          <cell r="B2199" t="str">
            <v>H472/02 English Literature Comparative and Contextual Study</v>
          </cell>
          <cell r="C2199" t="str">
            <v>H472/02</v>
          </cell>
          <cell r="D2199" t="str">
            <v>English Literature Comparative and Contextual Study</v>
          </cell>
          <cell r="E2199" t="str">
            <v>Mr H Jenks</v>
          </cell>
        </row>
        <row r="2200">
          <cell r="B2200" t="str">
            <v>H472/02 English Literature Comparative and Contextual Study</v>
          </cell>
          <cell r="C2200" t="str">
            <v>H472/02</v>
          </cell>
          <cell r="D2200" t="str">
            <v>English Literature Comparative and Contextual Study</v>
          </cell>
          <cell r="E2200" t="str">
            <v>Ms O McGowan</v>
          </cell>
        </row>
        <row r="2201">
          <cell r="B2201" t="str">
            <v>H472/02 English Literature Comparative and Contextual Study</v>
          </cell>
          <cell r="C2201" t="str">
            <v>H472/02</v>
          </cell>
          <cell r="D2201" t="str">
            <v>English Literature Comparative and Contextual Study</v>
          </cell>
          <cell r="E2201" t="str">
            <v>Dr D A Reichardt</v>
          </cell>
        </row>
        <row r="2202">
          <cell r="B2202" t="str">
            <v>H472/02 English Literature Comparative and Contextual Study</v>
          </cell>
          <cell r="C2202" t="str">
            <v>H472/02</v>
          </cell>
          <cell r="D2202" t="str">
            <v>English Literature Comparative and Contextual Study</v>
          </cell>
          <cell r="E2202" t="str">
            <v>Ms G Galton-Ayling</v>
          </cell>
        </row>
        <row r="2203">
          <cell r="B2203" t="str">
            <v>H472/02 English Literature Comparative and Contextual Study</v>
          </cell>
          <cell r="C2203" t="str">
            <v>H472/02</v>
          </cell>
          <cell r="D2203" t="str">
            <v>English Literature Comparative and Contextual Study</v>
          </cell>
          <cell r="E2203" t="str">
            <v>Mrs A Stewart</v>
          </cell>
        </row>
        <row r="2204">
          <cell r="B2204" t="str">
            <v>H472/02 English Literature Comparative and Contextual Study</v>
          </cell>
          <cell r="C2204" t="str">
            <v>H472/02</v>
          </cell>
          <cell r="D2204" t="str">
            <v>English Literature Comparative and Contextual Study</v>
          </cell>
          <cell r="E2204" t="str">
            <v>Miss E Amer</v>
          </cell>
        </row>
        <row r="2205">
          <cell r="B2205" t="str">
            <v>H472/02 English Literature Comparative and Contextual Study</v>
          </cell>
          <cell r="C2205" t="str">
            <v>H472/02</v>
          </cell>
          <cell r="D2205" t="str">
            <v>English Literature Comparative and Contextual Study</v>
          </cell>
          <cell r="E2205" t="str">
            <v>Mr R Lawrence</v>
          </cell>
        </row>
        <row r="2206">
          <cell r="B2206" t="str">
            <v>H472/02 English Literature Comparative and Contextual Study</v>
          </cell>
          <cell r="C2206" t="str">
            <v>H472/02</v>
          </cell>
          <cell r="D2206" t="str">
            <v>English Literature Comparative and Contextual Study</v>
          </cell>
          <cell r="E2206" t="str">
            <v>Ms S Poole</v>
          </cell>
        </row>
        <row r="2207">
          <cell r="B2207" t="str">
            <v>H472/02 English Literature Comparative and Contextual Study</v>
          </cell>
          <cell r="C2207" t="str">
            <v>H472/02</v>
          </cell>
          <cell r="D2207" t="str">
            <v>English Literature Comparative and Contextual Study</v>
          </cell>
          <cell r="E2207" t="str">
            <v>Mrs S L Arrowsmith</v>
          </cell>
        </row>
        <row r="2208">
          <cell r="B2208" t="str">
            <v>H472/02 English Literature Comparative and Contextual Study</v>
          </cell>
          <cell r="C2208" t="str">
            <v>H472/02</v>
          </cell>
          <cell r="D2208" t="str">
            <v>English Literature Comparative and Contextual Study</v>
          </cell>
          <cell r="E2208" t="str">
            <v>Miss L A Angeli</v>
          </cell>
        </row>
        <row r="2209">
          <cell r="B2209" t="str">
            <v>H472/02 English Literature Comparative and Contextual Study</v>
          </cell>
          <cell r="C2209" t="str">
            <v>H472/02</v>
          </cell>
          <cell r="D2209" t="str">
            <v>English Literature Comparative and Contextual Study</v>
          </cell>
          <cell r="E2209" t="str">
            <v>Dr L Aikman</v>
          </cell>
        </row>
        <row r="2210">
          <cell r="B2210" t="str">
            <v>H472/02 English Literature Comparative and Contextual Study</v>
          </cell>
          <cell r="C2210" t="str">
            <v>H472/02</v>
          </cell>
          <cell r="D2210" t="str">
            <v>English Literature Comparative and Contextual Study</v>
          </cell>
          <cell r="E2210" t="str">
            <v>Miss H Twigg</v>
          </cell>
        </row>
        <row r="2211">
          <cell r="B2211" t="str">
            <v>H472/02 English Literature Comparative and Contextual Study</v>
          </cell>
          <cell r="C2211" t="str">
            <v>H472/02</v>
          </cell>
          <cell r="D2211" t="str">
            <v>English Literature Comparative and Contextual Study</v>
          </cell>
          <cell r="E2211" t="str">
            <v>Miss S Avery</v>
          </cell>
        </row>
        <row r="2212">
          <cell r="B2212" t="str">
            <v>H472/02 English Literature Comparative and Contextual Study</v>
          </cell>
          <cell r="C2212" t="str">
            <v>H472/02</v>
          </cell>
          <cell r="D2212" t="str">
            <v>English Literature Comparative and Contextual Study</v>
          </cell>
          <cell r="E2212" t="str">
            <v>Miss T R Tooze</v>
          </cell>
        </row>
        <row r="2213">
          <cell r="B2213" t="str">
            <v>H472/02 English Literature Comparative and Contextual Study</v>
          </cell>
          <cell r="C2213" t="str">
            <v>H472/02</v>
          </cell>
          <cell r="D2213" t="str">
            <v>English Literature Comparative and Contextual Study</v>
          </cell>
          <cell r="E2213" t="str">
            <v>Miss K Tansley</v>
          </cell>
        </row>
        <row r="2214">
          <cell r="B2214" t="str">
            <v>H472/02 English Literature Comparative and Contextual Study</v>
          </cell>
          <cell r="C2214" t="str">
            <v>H472/02</v>
          </cell>
          <cell r="D2214" t="str">
            <v>English Literature Comparative and Contextual Study</v>
          </cell>
          <cell r="E2214" t="str">
            <v>Miss L Murphy</v>
          </cell>
        </row>
        <row r="2215">
          <cell r="B2215" t="str">
            <v>H472/02 English Literature Comparative and Contextual Study</v>
          </cell>
          <cell r="C2215" t="str">
            <v>H472/02</v>
          </cell>
          <cell r="D2215" t="str">
            <v>English Literature Comparative and Contextual Study</v>
          </cell>
          <cell r="E2215" t="str">
            <v>Miss K A Daniel</v>
          </cell>
        </row>
        <row r="2216">
          <cell r="B2216" t="str">
            <v>H472/02 English Literature Comparative and Contextual Study</v>
          </cell>
          <cell r="C2216" t="str">
            <v>H472/02</v>
          </cell>
          <cell r="D2216" t="str">
            <v>English Literature Comparative and Contextual Study</v>
          </cell>
          <cell r="E2216" t="str">
            <v>Ms J Blunden</v>
          </cell>
        </row>
        <row r="2217">
          <cell r="B2217" t="str">
            <v>H472/02 English Literature Comparative and Contextual Study</v>
          </cell>
          <cell r="C2217" t="str">
            <v>H472/02</v>
          </cell>
          <cell r="D2217" t="str">
            <v>English Literature Comparative and Contextual Study</v>
          </cell>
          <cell r="E2217" t="str">
            <v>Mrs V Waters</v>
          </cell>
        </row>
        <row r="2218">
          <cell r="B2218" t="str">
            <v>H472/02 English Literature Comparative and Contextual Study</v>
          </cell>
          <cell r="C2218" t="str">
            <v>H472/02</v>
          </cell>
          <cell r="D2218" t="str">
            <v>English Literature Comparative and Contextual Study</v>
          </cell>
          <cell r="E2218" t="str">
            <v>Mrs L J Collins</v>
          </cell>
        </row>
        <row r="2219">
          <cell r="B2219" t="str">
            <v>H472/02 English Literature Comparative and Contextual Study</v>
          </cell>
          <cell r="C2219" t="str">
            <v>H472/02</v>
          </cell>
          <cell r="D2219" t="str">
            <v>English Literature Comparative and Contextual Study</v>
          </cell>
          <cell r="E2219" t="str">
            <v>Dr N Whitehead</v>
          </cell>
        </row>
        <row r="2220">
          <cell r="B2220" t="str">
            <v>H472/02 English Literature Comparative and Contextual Study</v>
          </cell>
          <cell r="C2220" t="str">
            <v>H472/02</v>
          </cell>
          <cell r="D2220" t="str">
            <v>English Literature Comparative and Contextual Study</v>
          </cell>
          <cell r="E2220" t="str">
            <v>Mrs C Hughes</v>
          </cell>
        </row>
        <row r="2221">
          <cell r="B2221" t="str">
            <v>H472/02 English Literature Comparative and Contextual Study</v>
          </cell>
          <cell r="C2221" t="str">
            <v>H472/02</v>
          </cell>
          <cell r="D2221" t="str">
            <v>English Literature Comparative and Contextual Study</v>
          </cell>
          <cell r="E2221" t="str">
            <v>Miss L Gilliatt</v>
          </cell>
        </row>
        <row r="2222">
          <cell r="B2222" t="str">
            <v>H472/02 English Literature Comparative and Contextual Study</v>
          </cell>
          <cell r="C2222" t="str">
            <v>H472/02</v>
          </cell>
          <cell r="D2222" t="str">
            <v>English Literature Comparative and Contextual Study</v>
          </cell>
          <cell r="E2222" t="str">
            <v>Mr I McGhie</v>
          </cell>
        </row>
        <row r="2223">
          <cell r="B2223" t="str">
            <v>H472/02 English Literature Comparative and Contextual Study</v>
          </cell>
          <cell r="C2223" t="str">
            <v>H472/02</v>
          </cell>
          <cell r="D2223" t="str">
            <v>English Literature Comparative and Contextual Study</v>
          </cell>
          <cell r="E2223" t="str">
            <v>Miss C Greenwood</v>
          </cell>
        </row>
        <row r="2224">
          <cell r="B2224" t="str">
            <v>H472/02 English Literature Comparative and Contextual Study</v>
          </cell>
          <cell r="C2224" t="str">
            <v>H472/02</v>
          </cell>
          <cell r="D2224" t="str">
            <v>English Literature Comparative and Contextual Study</v>
          </cell>
          <cell r="E2224" t="str">
            <v>Miss B Jones</v>
          </cell>
        </row>
        <row r="2225">
          <cell r="B2225" t="str">
            <v>H472/02 English Literature Comparative and Contextual Study</v>
          </cell>
          <cell r="C2225" t="str">
            <v>H472/02</v>
          </cell>
          <cell r="D2225" t="str">
            <v>English Literature Comparative and Contextual Study</v>
          </cell>
          <cell r="E2225" t="str">
            <v>Mrs Z Kar</v>
          </cell>
        </row>
        <row r="2226">
          <cell r="B2226" t="str">
            <v>H472/02 English Literature Comparative and Contextual Study</v>
          </cell>
          <cell r="C2226" t="str">
            <v>H472/02</v>
          </cell>
          <cell r="D2226" t="str">
            <v>English Literature Comparative and Contextual Study</v>
          </cell>
          <cell r="E2226" t="str">
            <v>Dr D Jenkin-Smith</v>
          </cell>
        </row>
        <row r="2227">
          <cell r="B2227" t="str">
            <v>H472/02 English Literature Comparative and Contextual Study</v>
          </cell>
          <cell r="C2227" t="str">
            <v>H472/02</v>
          </cell>
          <cell r="D2227" t="str">
            <v>English Literature Comparative and Contextual Study</v>
          </cell>
          <cell r="E2227" t="str">
            <v>Miss T Bullocke</v>
          </cell>
        </row>
        <row r="2228">
          <cell r="B2228" t="str">
            <v>H472/02 English Literature Comparative and Contextual Study</v>
          </cell>
          <cell r="C2228" t="str">
            <v>H472/02</v>
          </cell>
          <cell r="D2228" t="str">
            <v>English Literature Comparative and Contextual Study</v>
          </cell>
          <cell r="E2228" t="str">
            <v>Ms G Rawlinson</v>
          </cell>
        </row>
        <row r="2229">
          <cell r="B2229" t="str">
            <v>H472/02 English Literature Comparative and Contextual Study</v>
          </cell>
          <cell r="C2229" t="str">
            <v>H472/02</v>
          </cell>
          <cell r="D2229" t="str">
            <v>English Literature Comparative and Contextual Study</v>
          </cell>
          <cell r="E2229" t="str">
            <v>Dr J Hayman</v>
          </cell>
        </row>
        <row r="2230">
          <cell r="B2230" t="str">
            <v>H472/02 English Literature Comparative and Contextual Study</v>
          </cell>
          <cell r="C2230" t="str">
            <v>H472/02</v>
          </cell>
          <cell r="D2230" t="str">
            <v>English Literature Comparative and Contextual Study</v>
          </cell>
          <cell r="E2230" t="str">
            <v>Ms H Black</v>
          </cell>
        </row>
        <row r="2231">
          <cell r="B2231" t="str">
            <v>H472/02 English Literature Comparative and Contextual Study</v>
          </cell>
          <cell r="C2231" t="str">
            <v>H472/02</v>
          </cell>
          <cell r="D2231" t="str">
            <v>English Literature Comparative and Contextual Study</v>
          </cell>
          <cell r="E2231" t="str">
            <v>Mrs D Williams</v>
          </cell>
        </row>
        <row r="2232">
          <cell r="B2232" t="str">
            <v>H472/02 English Literature Comparative and Contextual Study</v>
          </cell>
          <cell r="C2232" t="str">
            <v>H472/02</v>
          </cell>
          <cell r="D2232" t="str">
            <v>English Literature Comparative and Contextual Study</v>
          </cell>
          <cell r="E2232" t="str">
            <v>Mrs H M Fullard</v>
          </cell>
        </row>
        <row r="2233">
          <cell r="B2233" t="str">
            <v>H472/02 English Literature Comparative and Contextual Study</v>
          </cell>
          <cell r="C2233" t="str">
            <v>H472/02</v>
          </cell>
          <cell r="D2233" t="str">
            <v>English Literature Comparative and Contextual Study</v>
          </cell>
          <cell r="E2233" t="str">
            <v>Miss J L Gledhill</v>
          </cell>
        </row>
        <row r="2234">
          <cell r="B2234" t="str">
            <v>H472/02 English Literature Comparative and Contextual Study</v>
          </cell>
          <cell r="C2234" t="str">
            <v>H472/02</v>
          </cell>
          <cell r="D2234" t="str">
            <v>English Literature Comparative and Contextual Study</v>
          </cell>
          <cell r="E2234" t="str">
            <v>Miss R Russell</v>
          </cell>
        </row>
        <row r="2235">
          <cell r="B2235" t="str">
            <v>H472/02 English Literature Comparative and Contextual Study</v>
          </cell>
          <cell r="C2235" t="str">
            <v>H472/02</v>
          </cell>
          <cell r="D2235" t="str">
            <v>English Literature Comparative and Contextual Study</v>
          </cell>
          <cell r="E2235" t="str">
            <v>Dr J Thompson</v>
          </cell>
        </row>
        <row r="2236">
          <cell r="B2236" t="str">
            <v>H472/02 English Literature Comparative and Contextual Study</v>
          </cell>
          <cell r="C2236" t="str">
            <v>H472/02</v>
          </cell>
          <cell r="D2236" t="str">
            <v>English Literature Comparative and Contextual Study</v>
          </cell>
          <cell r="E2236" t="str">
            <v>Mr A A SALMAN</v>
          </cell>
        </row>
        <row r="2237">
          <cell r="B2237" t="str">
            <v>H472/02 English Literature Comparative and Contextual Study</v>
          </cell>
          <cell r="C2237" t="str">
            <v>H472/02</v>
          </cell>
          <cell r="D2237" t="str">
            <v>English Literature Comparative and Contextual Study</v>
          </cell>
          <cell r="E2237" t="str">
            <v>Miss E Grigorovici</v>
          </cell>
        </row>
        <row r="2238">
          <cell r="B2238" t="str">
            <v>H472/02 English Literature Comparative and Contextual Study</v>
          </cell>
          <cell r="C2238" t="str">
            <v>H472/02</v>
          </cell>
          <cell r="D2238" t="str">
            <v>English Literature Comparative and Contextual Study</v>
          </cell>
          <cell r="E2238" t="str">
            <v>Miss G Cotter</v>
          </cell>
        </row>
        <row r="2239">
          <cell r="B2239" t="str">
            <v>H472/02 English Literature Comparative and Contextual Study</v>
          </cell>
          <cell r="C2239" t="str">
            <v>H472/02</v>
          </cell>
          <cell r="D2239" t="str">
            <v>English Literature Comparative and Contextual Study</v>
          </cell>
          <cell r="E2239" t="str">
            <v>Ms J Bannister-Nunn</v>
          </cell>
        </row>
        <row r="2240">
          <cell r="B2240" t="str">
            <v>H472/02 English Literature Comparative and Contextual Study</v>
          </cell>
          <cell r="C2240" t="str">
            <v>H472/02</v>
          </cell>
          <cell r="D2240" t="str">
            <v>English Literature Comparative and Contextual Study</v>
          </cell>
          <cell r="E2240" t="str">
            <v>Miss C Cronin</v>
          </cell>
        </row>
        <row r="2241">
          <cell r="B2241" t="str">
            <v>H472/02 English Literature Comparative and Contextual Study</v>
          </cell>
          <cell r="C2241" t="str">
            <v>H472/02</v>
          </cell>
          <cell r="D2241" t="str">
            <v>English Literature Comparative and Contextual Study</v>
          </cell>
          <cell r="E2241" t="str">
            <v>Mr D MacDonald</v>
          </cell>
        </row>
        <row r="2242">
          <cell r="B2242" t="str">
            <v>H472/02 English Literature Comparative and Contextual Study</v>
          </cell>
          <cell r="C2242" t="str">
            <v>H472/02</v>
          </cell>
          <cell r="D2242" t="str">
            <v>English Literature Comparative and Contextual Study</v>
          </cell>
          <cell r="E2242" t="str">
            <v>Mrs D A Woodbridge</v>
          </cell>
        </row>
        <row r="2243">
          <cell r="B2243" t="str">
            <v>H472/02 English Literature Comparative and Contextual Study</v>
          </cell>
          <cell r="C2243" t="str">
            <v>H472/02</v>
          </cell>
          <cell r="D2243" t="str">
            <v>English Literature Comparative and Contextual Study</v>
          </cell>
          <cell r="E2243" t="str">
            <v>Ms K Grunstein</v>
          </cell>
        </row>
        <row r="2244">
          <cell r="B2244" t="str">
            <v>H472/02 English Literature Comparative and Contextual Study</v>
          </cell>
          <cell r="C2244" t="str">
            <v>H472/02</v>
          </cell>
          <cell r="D2244" t="str">
            <v>English Literature Comparative and Contextual Study</v>
          </cell>
          <cell r="E2244" t="str">
            <v>Ms E Norton</v>
          </cell>
        </row>
        <row r="2245">
          <cell r="B2245" t="str">
            <v>H472/02 English Literature Comparative and Contextual Study</v>
          </cell>
          <cell r="C2245" t="str">
            <v>H472/02</v>
          </cell>
          <cell r="D2245" t="str">
            <v>English Literature Comparative and Contextual Study</v>
          </cell>
          <cell r="E2245" t="str">
            <v>Mr J N Bawden Brett</v>
          </cell>
        </row>
        <row r="2246">
          <cell r="B2246" t="str">
            <v>H472/02 English Literature Comparative and Contextual Study</v>
          </cell>
          <cell r="C2246" t="str">
            <v>H472/02</v>
          </cell>
          <cell r="D2246" t="str">
            <v>English Literature Comparative and Contextual Study</v>
          </cell>
          <cell r="E2246" t="str">
            <v>Dr F F John</v>
          </cell>
        </row>
        <row r="2247">
          <cell r="B2247" t="str">
            <v>H472/02 English Literature Comparative and Contextual Study</v>
          </cell>
          <cell r="C2247" t="str">
            <v>H472/02</v>
          </cell>
          <cell r="D2247" t="str">
            <v>English Literature Comparative and Contextual Study</v>
          </cell>
          <cell r="E2247" t="str">
            <v>Mrs S Mullins</v>
          </cell>
        </row>
        <row r="2248">
          <cell r="B2248" t="str">
            <v>H472/02 English Literature Comparative and Contextual Study</v>
          </cell>
          <cell r="C2248" t="str">
            <v>H472/02</v>
          </cell>
          <cell r="D2248" t="str">
            <v>English Literature Comparative and Contextual Study</v>
          </cell>
          <cell r="E2248" t="str">
            <v>Ms M Whalan</v>
          </cell>
        </row>
        <row r="2249">
          <cell r="B2249" t="str">
            <v>H472/02 English Literature Comparative and Contextual Study</v>
          </cell>
          <cell r="C2249" t="str">
            <v>H472/02</v>
          </cell>
          <cell r="D2249" t="str">
            <v>English Literature Comparative and Contextual Study</v>
          </cell>
          <cell r="E2249" t="str">
            <v>Mr G Young</v>
          </cell>
        </row>
        <row r="2250">
          <cell r="B2250" t="str">
            <v>H472/02 English Literature Comparative and Contextual Study</v>
          </cell>
          <cell r="C2250" t="str">
            <v>H472/02</v>
          </cell>
          <cell r="D2250" t="str">
            <v>English Literature Comparative and Contextual Study</v>
          </cell>
          <cell r="E2250" t="str">
            <v>Mrs B Benson</v>
          </cell>
        </row>
        <row r="2251">
          <cell r="B2251" t="str">
            <v>H472/02 English Literature Comparative and Contextual Study</v>
          </cell>
          <cell r="C2251" t="str">
            <v>H472/02</v>
          </cell>
          <cell r="D2251" t="str">
            <v>English Literature Comparative and Contextual Study</v>
          </cell>
          <cell r="E2251" t="str">
            <v>Mrs L Davies</v>
          </cell>
        </row>
        <row r="2252">
          <cell r="B2252" t="str">
            <v>H472/02 English Literature Comparative and Contextual Study</v>
          </cell>
          <cell r="C2252" t="str">
            <v>H472/02</v>
          </cell>
          <cell r="D2252" t="str">
            <v>English Literature Comparative and Contextual Study</v>
          </cell>
          <cell r="E2252" t="str">
            <v>Miss R Harris</v>
          </cell>
        </row>
        <row r="2253">
          <cell r="B2253" t="str">
            <v>H472/02 English Literature Comparative and Contextual Study</v>
          </cell>
          <cell r="C2253" t="str">
            <v>H472/02</v>
          </cell>
          <cell r="D2253" t="str">
            <v>English Literature Comparative and Contextual Study</v>
          </cell>
          <cell r="E2253" t="str">
            <v>Dr C Unsworth-Hughes</v>
          </cell>
        </row>
        <row r="2254">
          <cell r="B2254" t="str">
            <v>H472/02 English Literature Comparative and Contextual Study</v>
          </cell>
          <cell r="C2254" t="str">
            <v>H472/02</v>
          </cell>
          <cell r="D2254" t="str">
            <v>English Literature Comparative and Contextual Study</v>
          </cell>
          <cell r="E2254" t="str">
            <v>Miss A L Jones</v>
          </cell>
        </row>
        <row r="2255">
          <cell r="B2255" t="str">
            <v>H472/02 English Literature Comparative and Contextual Study</v>
          </cell>
          <cell r="C2255" t="str">
            <v>H472/02</v>
          </cell>
          <cell r="D2255" t="str">
            <v>English Literature Comparative and Contextual Study</v>
          </cell>
          <cell r="E2255" t="str">
            <v>Mr J Day</v>
          </cell>
        </row>
        <row r="2256">
          <cell r="B2256" t="str">
            <v>H472/02 English Literature Comparative and Contextual Study</v>
          </cell>
          <cell r="C2256" t="str">
            <v>H472/02</v>
          </cell>
          <cell r="D2256" t="str">
            <v>English Literature Comparative and Contextual Study</v>
          </cell>
          <cell r="E2256" t="str">
            <v>Mr D Williams</v>
          </cell>
        </row>
        <row r="2257">
          <cell r="B2257" t="str">
            <v>H472/02 English Literature Comparative and Contextual Study</v>
          </cell>
          <cell r="C2257" t="str">
            <v>H472/02</v>
          </cell>
          <cell r="D2257" t="str">
            <v>English Literature Comparative and Contextual Study</v>
          </cell>
          <cell r="E2257" t="str">
            <v>Ms C Richer</v>
          </cell>
        </row>
        <row r="2258">
          <cell r="B2258" t="str">
            <v>H472/03 English Literature Literature Post 1900</v>
          </cell>
          <cell r="C2258" t="str">
            <v>H472/03</v>
          </cell>
          <cell r="D2258" t="str">
            <v>English Literature Literature Post 1900</v>
          </cell>
          <cell r="E2258" t="str">
            <v>Mr N J Cassidy</v>
          </cell>
        </row>
        <row r="2259">
          <cell r="B2259" t="str">
            <v>H472/03 English Literature Literature Post 1900</v>
          </cell>
          <cell r="C2259" t="str">
            <v>H472/03</v>
          </cell>
          <cell r="D2259" t="str">
            <v>English Literature Literature Post 1900</v>
          </cell>
          <cell r="E2259" t="str">
            <v>OCR D Cambridge Assessment</v>
          </cell>
        </row>
        <row r="2260">
          <cell r="B2260" t="str">
            <v>H472/03 English Literature Literature Post 1900</v>
          </cell>
          <cell r="C2260" t="str">
            <v>H472/03</v>
          </cell>
          <cell r="D2260" t="str">
            <v>English Literature Literature Post 1900</v>
          </cell>
          <cell r="E2260" t="str">
            <v>Mrs L J Ridding</v>
          </cell>
        </row>
        <row r="2261">
          <cell r="B2261" t="str">
            <v>H472/03 English Literature Literature Post 1900</v>
          </cell>
          <cell r="C2261" t="str">
            <v>H472/03</v>
          </cell>
          <cell r="D2261" t="str">
            <v>English Literature Literature Post 1900</v>
          </cell>
          <cell r="E2261" t="str">
            <v>Ms A Black-Thompson</v>
          </cell>
        </row>
        <row r="2262">
          <cell r="B2262" t="str">
            <v>H472/03 English Literature Literature Post 1900</v>
          </cell>
          <cell r="C2262" t="str">
            <v>H472/03</v>
          </cell>
          <cell r="D2262" t="str">
            <v>English Literature Literature Post 1900</v>
          </cell>
          <cell r="E2262" t="str">
            <v>Ms D McShane</v>
          </cell>
        </row>
        <row r="2263">
          <cell r="B2263" t="str">
            <v>H472/03 English Literature Literature Post 1900</v>
          </cell>
          <cell r="C2263" t="str">
            <v>H472/03</v>
          </cell>
          <cell r="D2263" t="str">
            <v>English Literature Literature Post 1900</v>
          </cell>
          <cell r="E2263" t="str">
            <v>Mr S Dickens</v>
          </cell>
        </row>
        <row r="2264">
          <cell r="B2264" t="str">
            <v>H472/03 English Literature Literature Post 1900</v>
          </cell>
          <cell r="C2264" t="str">
            <v>H472/03</v>
          </cell>
          <cell r="D2264" t="str">
            <v>English Literature Literature Post 1900</v>
          </cell>
          <cell r="E2264" t="str">
            <v>Ms M Pearson</v>
          </cell>
        </row>
        <row r="2265">
          <cell r="B2265" t="str">
            <v>H472/03 English Literature Literature Post 1900</v>
          </cell>
          <cell r="C2265" t="str">
            <v>H472/03</v>
          </cell>
          <cell r="D2265" t="str">
            <v>English Literature Literature Post 1900</v>
          </cell>
          <cell r="E2265" t="str">
            <v>Mr A Whittaker</v>
          </cell>
        </row>
        <row r="2266">
          <cell r="B2266" t="str">
            <v>H472/03 English Literature Literature Post 1900</v>
          </cell>
          <cell r="C2266" t="str">
            <v>H472/03</v>
          </cell>
          <cell r="D2266" t="str">
            <v>English Literature Literature Post 1900</v>
          </cell>
          <cell r="E2266" t="str">
            <v>Ms H Brown</v>
          </cell>
        </row>
        <row r="2267">
          <cell r="B2267" t="str">
            <v>H472/03 English Literature Literature Post 1900</v>
          </cell>
          <cell r="C2267" t="str">
            <v>H472/03</v>
          </cell>
          <cell r="D2267" t="str">
            <v>English Literature Literature Post 1900</v>
          </cell>
          <cell r="E2267" t="str">
            <v>Miss M Feeley</v>
          </cell>
        </row>
        <row r="2268">
          <cell r="B2268" t="str">
            <v>H472/03 English Literature Literature Post 1900</v>
          </cell>
          <cell r="C2268" t="str">
            <v>H472/03</v>
          </cell>
          <cell r="D2268" t="str">
            <v>English Literature Literature Post 1900</v>
          </cell>
          <cell r="E2268" t="str">
            <v>Mr T Spreadborough</v>
          </cell>
        </row>
        <row r="2269">
          <cell r="B2269" t="str">
            <v>H472/03 English Literature Literature Post 1900</v>
          </cell>
          <cell r="C2269" t="str">
            <v>H472/03</v>
          </cell>
          <cell r="D2269" t="str">
            <v>English Literature Literature Post 1900</v>
          </cell>
          <cell r="E2269" t="str">
            <v>Mrs T Sowerby</v>
          </cell>
        </row>
        <row r="2270">
          <cell r="B2270" t="str">
            <v>H472/03 English Literature Literature Post 1900</v>
          </cell>
          <cell r="C2270" t="str">
            <v>H472/03</v>
          </cell>
          <cell r="D2270" t="str">
            <v>English Literature Literature Post 1900</v>
          </cell>
          <cell r="E2270" t="str">
            <v>Mr D Osborne</v>
          </cell>
        </row>
        <row r="2271">
          <cell r="B2271" t="str">
            <v>H472/03 English Literature Literature Post 1900</v>
          </cell>
          <cell r="C2271" t="str">
            <v>H472/03</v>
          </cell>
          <cell r="D2271" t="str">
            <v>English Literature Literature Post 1900</v>
          </cell>
          <cell r="E2271" t="str">
            <v>Dr N Whitehead</v>
          </cell>
        </row>
        <row r="2272">
          <cell r="B2272" t="str">
            <v>H472/03 English Literature Literature Post 1900</v>
          </cell>
          <cell r="C2272" t="str">
            <v>H472/03</v>
          </cell>
          <cell r="D2272" t="str">
            <v>English Literature Literature Post 1900</v>
          </cell>
          <cell r="E2272" t="str">
            <v>Mrs E Heap</v>
          </cell>
        </row>
        <row r="2273">
          <cell r="B2273" t="str">
            <v>H472/03 English Literature Literature Post 1900</v>
          </cell>
          <cell r="C2273" t="str">
            <v>H472/03</v>
          </cell>
          <cell r="D2273" t="str">
            <v>English Literature Literature Post 1900</v>
          </cell>
          <cell r="E2273" t="str">
            <v>Mr M McKeigue</v>
          </cell>
        </row>
        <row r="2274">
          <cell r="B2274" t="str">
            <v>H472/03 English Literature Literature Post 1900</v>
          </cell>
          <cell r="C2274" t="str">
            <v>H472/03</v>
          </cell>
          <cell r="D2274" t="str">
            <v>English Literature Literature Post 1900</v>
          </cell>
          <cell r="E2274" t="str">
            <v>Dr J M Parry</v>
          </cell>
        </row>
        <row r="2275">
          <cell r="B2275" t="str">
            <v>H472/03 English Literature Literature Post 1900</v>
          </cell>
          <cell r="C2275" t="str">
            <v>H472/03</v>
          </cell>
          <cell r="D2275" t="str">
            <v>English Literature Literature Post 1900</v>
          </cell>
          <cell r="E2275" t="str">
            <v>Ms A Mitchell</v>
          </cell>
        </row>
        <row r="2276">
          <cell r="B2276" t="str">
            <v>H472/03 English Literature Literature Post 1900</v>
          </cell>
          <cell r="C2276" t="str">
            <v>H472/03</v>
          </cell>
          <cell r="D2276" t="str">
            <v>English Literature Literature Post 1900</v>
          </cell>
          <cell r="E2276" t="str">
            <v>Mrs R Allen</v>
          </cell>
        </row>
        <row r="2277">
          <cell r="B2277" t="str">
            <v>H472/03 English Literature Literature Post 1900</v>
          </cell>
          <cell r="C2277" t="str">
            <v>H472/03</v>
          </cell>
          <cell r="D2277" t="str">
            <v>English Literature Literature Post 1900</v>
          </cell>
          <cell r="E2277" t="str">
            <v>Mr J Trickett</v>
          </cell>
        </row>
        <row r="2278">
          <cell r="B2278" t="str">
            <v>H472/03 English Literature Literature Post 1900</v>
          </cell>
          <cell r="C2278" t="str">
            <v>H472/03</v>
          </cell>
          <cell r="D2278" t="str">
            <v>English Literature Literature Post 1900</v>
          </cell>
          <cell r="E2278" t="str">
            <v>Mr I Brook</v>
          </cell>
        </row>
        <row r="2279">
          <cell r="B2279" t="str">
            <v>H472/03 English Literature Literature Post 1900</v>
          </cell>
          <cell r="C2279" t="str">
            <v>H472/03</v>
          </cell>
          <cell r="D2279" t="str">
            <v>English Literature Literature Post 1900</v>
          </cell>
          <cell r="E2279" t="str">
            <v>Mrs D E McKinley</v>
          </cell>
        </row>
        <row r="2280">
          <cell r="B2280" t="str">
            <v>H472/03 English Literature Literature Post 1900</v>
          </cell>
          <cell r="C2280" t="str">
            <v>H472/03</v>
          </cell>
          <cell r="D2280" t="str">
            <v>English Literature Literature Post 1900</v>
          </cell>
          <cell r="E2280" t="str">
            <v>Mr R Redwood</v>
          </cell>
        </row>
        <row r="2281">
          <cell r="B2281" t="str">
            <v>H472/03 English Literature Literature Post 1900</v>
          </cell>
          <cell r="C2281" t="str">
            <v>H472/03</v>
          </cell>
          <cell r="D2281" t="str">
            <v>English Literature Literature Post 1900</v>
          </cell>
          <cell r="E2281" t="str">
            <v>Ms H Talbot</v>
          </cell>
        </row>
        <row r="2282">
          <cell r="B2282" t="str">
            <v>H472/03 English Literature Literature Post 1900</v>
          </cell>
          <cell r="C2282" t="str">
            <v>H472/03</v>
          </cell>
          <cell r="D2282" t="str">
            <v>English Literature Literature Post 1900</v>
          </cell>
          <cell r="E2282" t="str">
            <v>Ms E Briddon</v>
          </cell>
        </row>
        <row r="2283">
          <cell r="B2283" t="str">
            <v>H472/03 English Literature Literature Post 1900</v>
          </cell>
          <cell r="C2283" t="str">
            <v>H472/03</v>
          </cell>
          <cell r="D2283" t="str">
            <v>English Literature Literature Post 1900</v>
          </cell>
          <cell r="E2283" t="str">
            <v>Dr N Haydon</v>
          </cell>
        </row>
        <row r="2284">
          <cell r="B2284" t="str">
            <v>H472/03 English Literature Literature Post 1900</v>
          </cell>
          <cell r="C2284" t="str">
            <v>H472/03</v>
          </cell>
          <cell r="D2284" t="str">
            <v>English Literature Literature Post 1900</v>
          </cell>
          <cell r="E2284" t="str">
            <v>Mr M Hanlon</v>
          </cell>
        </row>
        <row r="2285">
          <cell r="B2285" t="str">
            <v>H472/03 English Literature Literature Post 1900</v>
          </cell>
          <cell r="C2285" t="str">
            <v>H472/03</v>
          </cell>
          <cell r="D2285" t="str">
            <v>English Literature Literature Post 1900</v>
          </cell>
          <cell r="E2285" t="str">
            <v>Mrs M J Hall</v>
          </cell>
        </row>
        <row r="2286">
          <cell r="B2286" t="str">
            <v>H472/03 English Literature Literature Post 1900</v>
          </cell>
          <cell r="C2286" t="str">
            <v>H472/03</v>
          </cell>
          <cell r="D2286" t="str">
            <v>English Literature Literature Post 1900</v>
          </cell>
          <cell r="E2286" t="str">
            <v>Dr C T Spurgeon</v>
          </cell>
        </row>
        <row r="2287">
          <cell r="B2287" t="str">
            <v>H474/01 English Language &amp; Literature: Exploring non-fiction and spoken texts</v>
          </cell>
          <cell r="C2287" t="str">
            <v>H474/01</v>
          </cell>
          <cell r="D2287" t="str">
            <v>English Language &amp; Literature: Exploring non-fiction and spoken texts</v>
          </cell>
          <cell r="E2287" t="str">
            <v>Mr N Gomes</v>
          </cell>
        </row>
        <row r="2288">
          <cell r="B2288" t="str">
            <v>H474/01 English Language &amp; Literature: Exploring non-fiction and spoken texts</v>
          </cell>
          <cell r="C2288" t="str">
            <v>H474/01</v>
          </cell>
          <cell r="D2288" t="str">
            <v>English Language &amp; Literature: Exploring non-fiction and spoken texts</v>
          </cell>
          <cell r="E2288" t="str">
            <v>Miss M J King</v>
          </cell>
        </row>
        <row r="2289">
          <cell r="B2289" t="str">
            <v>H474/01 English Language &amp; Literature: Exploring non-fiction and spoken texts</v>
          </cell>
          <cell r="C2289" t="str">
            <v>H474/01</v>
          </cell>
          <cell r="D2289" t="str">
            <v>English Language &amp; Literature: Exploring non-fiction and spoken texts</v>
          </cell>
          <cell r="E2289" t="str">
            <v>Mrs R B Ahmed</v>
          </cell>
        </row>
        <row r="2290">
          <cell r="B2290" t="str">
            <v>H474/01 English Language &amp; Literature: Exploring non-fiction and spoken texts</v>
          </cell>
          <cell r="C2290" t="str">
            <v>H474/01</v>
          </cell>
          <cell r="D2290" t="str">
            <v>English Language &amp; Literature: Exploring non-fiction and spoken texts</v>
          </cell>
          <cell r="E2290" t="str">
            <v>Ms M Pearson</v>
          </cell>
        </row>
        <row r="2291">
          <cell r="B2291" t="str">
            <v>H474/01 English Language &amp; Literature: Exploring non-fiction and spoken texts</v>
          </cell>
          <cell r="C2291" t="str">
            <v>H474/01</v>
          </cell>
          <cell r="D2291" t="str">
            <v>English Language &amp; Literature: Exploring non-fiction and spoken texts</v>
          </cell>
          <cell r="E2291" t="str">
            <v>Mrs C Curtis</v>
          </cell>
        </row>
        <row r="2292">
          <cell r="B2292" t="str">
            <v>H474/01 English Language &amp; Literature: Exploring non-fiction and spoken texts</v>
          </cell>
          <cell r="C2292" t="str">
            <v>H474/01</v>
          </cell>
          <cell r="D2292" t="str">
            <v>English Language &amp; Literature: Exploring non-fiction and spoken texts</v>
          </cell>
          <cell r="E2292" t="str">
            <v>Mr R Kingshott</v>
          </cell>
        </row>
        <row r="2293">
          <cell r="B2293" t="str">
            <v>H474/02 English Language &amp; Literature: The language &amp; Poetry and Plays</v>
          </cell>
          <cell r="C2293" t="str">
            <v>H474/02</v>
          </cell>
          <cell r="D2293" t="str">
            <v>English Language &amp; Literature: The language &amp; Poetry and Plays</v>
          </cell>
          <cell r="E2293" t="str">
            <v>Miss J Platten</v>
          </cell>
        </row>
        <row r="2294">
          <cell r="B2294" t="str">
            <v>H474/02 English Language &amp; Literature: The language &amp; Poetry and Plays</v>
          </cell>
          <cell r="C2294" t="str">
            <v>H474/02</v>
          </cell>
          <cell r="D2294" t="str">
            <v>English Language &amp; Literature: The language &amp; Poetry and Plays</v>
          </cell>
          <cell r="E2294" t="str">
            <v>Mr B Penman</v>
          </cell>
        </row>
        <row r="2295">
          <cell r="B2295" t="str">
            <v>H474/02 English Language &amp; Literature: The language &amp; Poetry and Plays</v>
          </cell>
          <cell r="C2295" t="str">
            <v>H474/02</v>
          </cell>
          <cell r="D2295" t="str">
            <v>English Language &amp; Literature: The language &amp; Poetry and Plays</v>
          </cell>
          <cell r="E2295" t="str">
            <v>Mrs T Kenney</v>
          </cell>
        </row>
        <row r="2296">
          <cell r="B2296" t="str">
            <v>H474/02 English Language &amp; Literature: The language &amp; Poetry and Plays</v>
          </cell>
          <cell r="C2296" t="str">
            <v>H474/02</v>
          </cell>
          <cell r="D2296" t="str">
            <v>English Language &amp; Literature: The language &amp; Poetry and Plays</v>
          </cell>
          <cell r="E2296" t="str">
            <v>Ms N Nelson</v>
          </cell>
        </row>
        <row r="2297">
          <cell r="B2297" t="str">
            <v>H474/02 English Language &amp; Literature: The language &amp; Poetry and Plays</v>
          </cell>
          <cell r="C2297" t="str">
            <v>H474/02</v>
          </cell>
          <cell r="D2297" t="str">
            <v>English Language &amp; Literature: The language &amp; Poetry and Plays</v>
          </cell>
          <cell r="E2297" t="str">
            <v>Ms C Stewart</v>
          </cell>
        </row>
        <row r="2298">
          <cell r="B2298" t="str">
            <v>H474/02 English Language &amp; Literature: The language &amp; Poetry and Plays</v>
          </cell>
          <cell r="C2298" t="str">
            <v>H474/02</v>
          </cell>
          <cell r="D2298" t="str">
            <v>English Language &amp; Literature: The language &amp; Poetry and Plays</v>
          </cell>
          <cell r="E2298" t="str">
            <v>Mr M B Gallivan</v>
          </cell>
        </row>
        <row r="2299">
          <cell r="B2299" t="str">
            <v>H474/02 English Language &amp; Literature: The language &amp; Poetry and Plays</v>
          </cell>
          <cell r="C2299" t="str">
            <v>H474/02</v>
          </cell>
          <cell r="D2299" t="str">
            <v>English Language &amp; Literature: The language &amp; Poetry and Plays</v>
          </cell>
          <cell r="E2299" t="str">
            <v>Mr J P Andrews</v>
          </cell>
        </row>
        <row r="2300">
          <cell r="B2300" t="str">
            <v>H474/02 English Language &amp; Literature: The language &amp; Poetry and Plays</v>
          </cell>
          <cell r="C2300" t="str">
            <v>H474/02</v>
          </cell>
          <cell r="D2300" t="str">
            <v>English Language &amp; Literature: The language &amp; Poetry and Plays</v>
          </cell>
          <cell r="E2300" t="str">
            <v>Ms S Wilson</v>
          </cell>
        </row>
        <row r="2301">
          <cell r="B2301" t="str">
            <v>H474/02 English Language &amp; Literature: The language &amp; Poetry and Plays</v>
          </cell>
          <cell r="C2301" t="str">
            <v>H474/02</v>
          </cell>
          <cell r="D2301" t="str">
            <v>English Language &amp; Literature: The language &amp; Poetry and Plays</v>
          </cell>
          <cell r="E2301" t="str">
            <v>Mrs B Birks</v>
          </cell>
        </row>
        <row r="2302">
          <cell r="B2302" t="str">
            <v>H474/02 English Language &amp; Literature: The language &amp; Poetry and Plays</v>
          </cell>
          <cell r="C2302" t="str">
            <v>H474/02</v>
          </cell>
          <cell r="D2302" t="str">
            <v>English Language &amp; Literature: The language &amp; Poetry and Plays</v>
          </cell>
          <cell r="E2302" t="str">
            <v>Mr C McCann</v>
          </cell>
        </row>
        <row r="2303">
          <cell r="B2303" t="str">
            <v>H474/03 English Language &amp; Literature: Reading as a writer  writing as a reader</v>
          </cell>
          <cell r="C2303" t="str">
            <v>H474/03</v>
          </cell>
          <cell r="D2303" t="str">
            <v>English Language &amp; Literature: Reading as a writer  writing as a reader</v>
          </cell>
          <cell r="E2303" t="str">
            <v>Miss J Platten</v>
          </cell>
        </row>
        <row r="2304">
          <cell r="B2304" t="str">
            <v>H474/03 English Language &amp; Literature: Reading as a writer  writing as a reader</v>
          </cell>
          <cell r="C2304" t="str">
            <v>H474/03</v>
          </cell>
          <cell r="D2304" t="str">
            <v>English Language &amp; Literature: Reading as a writer  writing as a reader</v>
          </cell>
          <cell r="E2304" t="str">
            <v>Ms S L McPhoenix</v>
          </cell>
        </row>
        <row r="2305">
          <cell r="B2305" t="str">
            <v>H474/03 English Language &amp; Literature: Reading as a writer  writing as a reader</v>
          </cell>
          <cell r="C2305" t="str">
            <v>H474/03</v>
          </cell>
          <cell r="D2305" t="str">
            <v>English Language &amp; Literature: Reading as a writer  writing as a reader</v>
          </cell>
          <cell r="E2305" t="str">
            <v>Miss S Taylor</v>
          </cell>
        </row>
        <row r="2306">
          <cell r="B2306" t="str">
            <v>H474/03 English Language &amp; Literature: Reading as a writer  writing as a reader</v>
          </cell>
          <cell r="C2306" t="str">
            <v>H474/03</v>
          </cell>
          <cell r="D2306" t="str">
            <v>English Language &amp; Literature: Reading as a writer  writing as a reader</v>
          </cell>
          <cell r="E2306" t="str">
            <v>Ms A Daltrey</v>
          </cell>
        </row>
        <row r="2307">
          <cell r="B2307" t="str">
            <v>H474/03 English Language &amp; Literature: Reading as a writer  writing as a reader</v>
          </cell>
          <cell r="C2307" t="str">
            <v>H474/03</v>
          </cell>
          <cell r="D2307" t="str">
            <v>English Language &amp; Literature: Reading as a writer  writing as a reader</v>
          </cell>
          <cell r="E2307" t="str">
            <v>Mr B Penman</v>
          </cell>
        </row>
        <row r="2308">
          <cell r="B2308" t="str">
            <v>H474/03 English Language &amp; Literature: Reading as a writer  writing as a reader</v>
          </cell>
          <cell r="C2308" t="str">
            <v>H474/03</v>
          </cell>
          <cell r="D2308" t="str">
            <v>English Language &amp; Literature: Reading as a writer  writing as a reader</v>
          </cell>
          <cell r="E2308" t="str">
            <v>Dr M M Croome</v>
          </cell>
        </row>
        <row r="2309">
          <cell r="B2309" t="str">
            <v>H474/03 English Language &amp; Literature: Reading as a writer  writing as a reader</v>
          </cell>
          <cell r="C2309" t="str">
            <v>H474/03</v>
          </cell>
          <cell r="D2309" t="str">
            <v>English Language &amp; Literature: Reading as a writer  writing as a reader</v>
          </cell>
          <cell r="E2309" t="str">
            <v>Miss S Hodgson</v>
          </cell>
        </row>
        <row r="2310">
          <cell r="B2310" t="str">
            <v>H474/03 English Language &amp; Literature: Reading as a writer  writing as a reader</v>
          </cell>
          <cell r="C2310" t="str">
            <v>H474/03</v>
          </cell>
          <cell r="D2310" t="str">
            <v>English Language &amp; Literature: Reading as a writer  writing as a reader</v>
          </cell>
          <cell r="E2310" t="str">
            <v>Ms M Todorova</v>
          </cell>
        </row>
        <row r="2311">
          <cell r="B2311" t="str">
            <v>H474/03 English Language &amp; Literature: Reading as a writer  writing as a reader</v>
          </cell>
          <cell r="C2311" t="str">
            <v>H474/03</v>
          </cell>
          <cell r="D2311" t="str">
            <v>English Language &amp; Literature: Reading as a writer  writing as a reader</v>
          </cell>
          <cell r="E2311" t="str">
            <v>Mr M Drury</v>
          </cell>
        </row>
        <row r="2312">
          <cell r="B2312" t="str">
            <v>H474/03 English Language &amp; Literature: Reading as a writer  writing as a reader</v>
          </cell>
          <cell r="C2312" t="str">
            <v>H474/03</v>
          </cell>
          <cell r="D2312" t="str">
            <v>English Language &amp; Literature: Reading as a writer  writing as a reader</v>
          </cell>
          <cell r="E2312" t="str">
            <v>Mrs M Bassiony</v>
          </cell>
        </row>
        <row r="2313">
          <cell r="B2313" t="str">
            <v>H474/04 Independent study: analysing and producing texts (postal)</v>
          </cell>
          <cell r="C2313" t="str">
            <v>H474/04</v>
          </cell>
          <cell r="D2313" t="str">
            <v>Independent study: analysing and producing texts (postal)</v>
          </cell>
          <cell r="E2313" t="str">
            <v>Mr B Penman</v>
          </cell>
        </row>
        <row r="2314">
          <cell r="B2314" t="str">
            <v>H474/04 Independent study: analysing and producing texts (postal)</v>
          </cell>
          <cell r="C2314" t="str">
            <v>H474/04</v>
          </cell>
          <cell r="D2314" t="str">
            <v>Independent study: analysing and producing texts (postal)</v>
          </cell>
          <cell r="E2314" t="str">
            <v>OCR D Cambridge Assessment</v>
          </cell>
        </row>
        <row r="2315">
          <cell r="B2315" t="str">
            <v>H474/04 Independent study: analysing and producing texts (postal)</v>
          </cell>
          <cell r="C2315" t="str">
            <v>H474/04</v>
          </cell>
          <cell r="D2315" t="str">
            <v>Independent study: analysing and producing texts (postal)</v>
          </cell>
          <cell r="E2315" t="str">
            <v>Miss J Platten</v>
          </cell>
        </row>
        <row r="2316">
          <cell r="B2316" t="str">
            <v>H474/04 Independent study: analysing and producing texts (postal)</v>
          </cell>
          <cell r="C2316" t="str">
            <v>H474/04</v>
          </cell>
          <cell r="D2316" t="str">
            <v>Independent study: analysing and producing texts (postal)</v>
          </cell>
          <cell r="E2316" t="str">
            <v>Ms C Ross</v>
          </cell>
        </row>
        <row r="2317">
          <cell r="B2317" t="str">
            <v>H474/04 Independent study: analysing and producing texts (postal)</v>
          </cell>
          <cell r="C2317" t="str">
            <v>H474/04</v>
          </cell>
          <cell r="D2317" t="str">
            <v>Independent study: analysing and producing texts (postal)</v>
          </cell>
          <cell r="E2317" t="str">
            <v>Ms M Pearson</v>
          </cell>
        </row>
        <row r="2318">
          <cell r="B2318" t="str">
            <v>H474/04 Independent study: analysing and producing texts (postal)</v>
          </cell>
          <cell r="C2318" t="str">
            <v>H474/04</v>
          </cell>
          <cell r="D2318" t="str">
            <v>Independent study: analysing and producing texts (postal)</v>
          </cell>
          <cell r="E2318" t="str">
            <v>Mr M Drury</v>
          </cell>
        </row>
        <row r="2319">
          <cell r="B2319" t="str">
            <v>H474/04 Independent study: analysing and producing texts (postal)</v>
          </cell>
          <cell r="C2319" t="str">
            <v>H474/04</v>
          </cell>
          <cell r="D2319" t="str">
            <v>Independent study: analysing and producing texts (postal)</v>
          </cell>
          <cell r="E2319" t="str">
            <v>Mr C Johnston-Tierney</v>
          </cell>
        </row>
        <row r="2320">
          <cell r="B2320" t="str">
            <v>H474/04 Independent study: analysing and producing texts (postal)</v>
          </cell>
          <cell r="C2320" t="str">
            <v>H474/04</v>
          </cell>
          <cell r="D2320" t="str">
            <v>Independent study: analysing and producing texts (postal)</v>
          </cell>
          <cell r="E2320" t="str">
            <v>Miss A Nisa</v>
          </cell>
        </row>
        <row r="2321">
          <cell r="B2321" t="str">
            <v>H481/01 Geography: Physical Systems</v>
          </cell>
          <cell r="C2321" t="str">
            <v>H481/01</v>
          </cell>
          <cell r="D2321" t="str">
            <v>Geography: Physical Systems</v>
          </cell>
          <cell r="E2321" t="str">
            <v>Miss S Webster</v>
          </cell>
        </row>
        <row r="2322">
          <cell r="B2322" t="str">
            <v>H481/01 Geography: Physical Systems</v>
          </cell>
          <cell r="C2322" t="str">
            <v>H481/01</v>
          </cell>
          <cell r="D2322" t="str">
            <v>Geography: Physical Systems</v>
          </cell>
          <cell r="E2322" t="str">
            <v>Mrs J Hudson</v>
          </cell>
        </row>
        <row r="2323">
          <cell r="B2323" t="str">
            <v>H481/01 Geography: Physical Systems</v>
          </cell>
          <cell r="C2323" t="str">
            <v>H481/01</v>
          </cell>
          <cell r="D2323" t="str">
            <v>Geography: Physical Systems</v>
          </cell>
          <cell r="E2323" t="str">
            <v>Mrs A M Bailey</v>
          </cell>
        </row>
        <row r="2324">
          <cell r="B2324" t="str">
            <v>H481/01 Geography: Physical Systems</v>
          </cell>
          <cell r="C2324" t="str">
            <v>H481/01</v>
          </cell>
          <cell r="D2324" t="str">
            <v>Geography: Physical Systems</v>
          </cell>
          <cell r="E2324" t="str">
            <v>Mr D Duncalf</v>
          </cell>
        </row>
        <row r="2325">
          <cell r="B2325" t="str">
            <v>H481/01 Geography: Physical Systems</v>
          </cell>
          <cell r="C2325" t="str">
            <v>H481/01</v>
          </cell>
          <cell r="D2325" t="str">
            <v>Geography: Physical Systems</v>
          </cell>
          <cell r="E2325" t="str">
            <v>Mr B Evans</v>
          </cell>
        </row>
        <row r="2326">
          <cell r="B2326" t="str">
            <v>H481/01 Geography: Physical Systems</v>
          </cell>
          <cell r="C2326" t="str">
            <v>H481/01</v>
          </cell>
          <cell r="D2326" t="str">
            <v>Geography: Physical Systems</v>
          </cell>
          <cell r="E2326" t="str">
            <v>Mrs E N Machokole</v>
          </cell>
        </row>
        <row r="2327">
          <cell r="B2327" t="str">
            <v>H481/01 Geography: Physical Systems</v>
          </cell>
          <cell r="C2327" t="str">
            <v>H481/01</v>
          </cell>
          <cell r="D2327" t="str">
            <v>Geography: Physical Systems</v>
          </cell>
          <cell r="E2327" t="str">
            <v>Ms J Cadman</v>
          </cell>
        </row>
        <row r="2328">
          <cell r="B2328" t="str">
            <v>H481/01 Geography: Physical Systems</v>
          </cell>
          <cell r="C2328" t="str">
            <v>H481/01</v>
          </cell>
          <cell r="D2328" t="str">
            <v>Geography: Physical Systems</v>
          </cell>
          <cell r="E2328" t="str">
            <v>Mr V Nyero</v>
          </cell>
        </row>
        <row r="2329">
          <cell r="B2329" t="str">
            <v>H481/01 Geography: Physical Systems</v>
          </cell>
          <cell r="C2329" t="str">
            <v>H481/01</v>
          </cell>
          <cell r="D2329" t="str">
            <v>Geography: Physical Systems</v>
          </cell>
          <cell r="E2329" t="str">
            <v>Mrs C Akrasi</v>
          </cell>
        </row>
        <row r="2330">
          <cell r="B2330" t="str">
            <v>H481/01 Geography: Physical Systems</v>
          </cell>
          <cell r="C2330" t="str">
            <v>H481/01</v>
          </cell>
          <cell r="D2330" t="str">
            <v>Geography: Physical Systems</v>
          </cell>
          <cell r="E2330" t="str">
            <v>Miss T T Paguinto</v>
          </cell>
        </row>
        <row r="2331">
          <cell r="B2331" t="str">
            <v>H481/01 Geography: Physical Systems</v>
          </cell>
          <cell r="C2331" t="str">
            <v>H481/01</v>
          </cell>
          <cell r="D2331" t="str">
            <v>Geography: Physical Systems</v>
          </cell>
          <cell r="E2331" t="str">
            <v>Mr P G Pitcher</v>
          </cell>
        </row>
        <row r="2332">
          <cell r="B2332" t="str">
            <v>H481/01 Geography: Physical Systems</v>
          </cell>
          <cell r="C2332" t="str">
            <v>H481/01</v>
          </cell>
          <cell r="D2332" t="str">
            <v>Geography: Physical Systems</v>
          </cell>
          <cell r="E2332" t="str">
            <v>Mr S R Taylor</v>
          </cell>
        </row>
        <row r="2333">
          <cell r="B2333" t="str">
            <v>H481/01 Geography: Physical Systems</v>
          </cell>
          <cell r="C2333" t="str">
            <v>H481/01</v>
          </cell>
          <cell r="D2333" t="str">
            <v>Geography: Physical Systems</v>
          </cell>
          <cell r="E2333" t="str">
            <v>Mr A Hopkins</v>
          </cell>
        </row>
        <row r="2334">
          <cell r="B2334" t="str">
            <v>H481/01 Geography: Physical Systems</v>
          </cell>
          <cell r="C2334" t="str">
            <v>H481/01</v>
          </cell>
          <cell r="D2334" t="str">
            <v>Geography: Physical Systems</v>
          </cell>
          <cell r="E2334" t="str">
            <v>Dr V A Johnson</v>
          </cell>
        </row>
        <row r="2335">
          <cell r="B2335" t="str">
            <v>H481/01 Geography: Physical Systems</v>
          </cell>
          <cell r="C2335" t="str">
            <v>H481/01</v>
          </cell>
          <cell r="D2335" t="str">
            <v>Geography: Physical Systems</v>
          </cell>
          <cell r="E2335" t="str">
            <v>Prof D P Butcher</v>
          </cell>
        </row>
        <row r="2336">
          <cell r="B2336" t="str">
            <v>H481/01 Geography: Physical Systems</v>
          </cell>
          <cell r="C2336" t="str">
            <v>H481/01</v>
          </cell>
          <cell r="D2336" t="str">
            <v>Geography: Physical Systems</v>
          </cell>
          <cell r="E2336" t="str">
            <v>Mr P J Hawes</v>
          </cell>
        </row>
        <row r="2337">
          <cell r="B2337" t="str">
            <v>H481/01 Geography: Physical Systems</v>
          </cell>
          <cell r="C2337" t="str">
            <v>H481/01</v>
          </cell>
          <cell r="D2337" t="str">
            <v>Geography: Physical Systems</v>
          </cell>
          <cell r="E2337" t="str">
            <v>Mr C Throup</v>
          </cell>
        </row>
        <row r="2338">
          <cell r="B2338" t="str">
            <v>H481/01 Geography: Physical Systems</v>
          </cell>
          <cell r="C2338" t="str">
            <v>H481/01</v>
          </cell>
          <cell r="D2338" t="str">
            <v>Geography: Physical Systems</v>
          </cell>
          <cell r="E2338" t="str">
            <v>Dr M Coombes</v>
          </cell>
        </row>
        <row r="2339">
          <cell r="B2339" t="str">
            <v>H481/01 Geography: Physical Systems</v>
          </cell>
          <cell r="C2339" t="str">
            <v>H481/01</v>
          </cell>
          <cell r="D2339" t="str">
            <v>Geography: Physical Systems</v>
          </cell>
          <cell r="E2339" t="str">
            <v>Miss H C Ellerton</v>
          </cell>
        </row>
        <row r="2340">
          <cell r="B2340" t="str">
            <v>H481/01 Geography: Physical Systems</v>
          </cell>
          <cell r="C2340" t="str">
            <v>H481/01</v>
          </cell>
          <cell r="D2340" t="str">
            <v>Geography: Physical Systems</v>
          </cell>
          <cell r="E2340" t="str">
            <v>Miss N EMMANUEL</v>
          </cell>
        </row>
        <row r="2341">
          <cell r="B2341" t="str">
            <v>H481/01 Geography: Physical Systems</v>
          </cell>
          <cell r="C2341" t="str">
            <v>H481/01</v>
          </cell>
          <cell r="D2341" t="str">
            <v>Geography: Physical Systems</v>
          </cell>
          <cell r="E2341" t="str">
            <v>Dr C Ochieng</v>
          </cell>
        </row>
        <row r="2342">
          <cell r="B2342" t="str">
            <v>H481/01 Geography: Physical Systems</v>
          </cell>
          <cell r="C2342" t="str">
            <v>H481/01</v>
          </cell>
          <cell r="D2342" t="str">
            <v>Geography: Physical Systems</v>
          </cell>
          <cell r="E2342" t="str">
            <v>Mr J Talbot</v>
          </cell>
        </row>
        <row r="2343">
          <cell r="B2343" t="str">
            <v>H481/01 Geography: Physical Systems</v>
          </cell>
          <cell r="C2343" t="str">
            <v>H481/01</v>
          </cell>
          <cell r="D2343" t="str">
            <v>Geography: Physical Systems</v>
          </cell>
          <cell r="E2343" t="str">
            <v>Ms Z M Hewlett</v>
          </cell>
        </row>
        <row r="2344">
          <cell r="B2344" t="str">
            <v>H481/01 Geography: Physical Systems</v>
          </cell>
          <cell r="C2344" t="str">
            <v>H481/01</v>
          </cell>
          <cell r="D2344" t="str">
            <v>Geography: Physical Systems</v>
          </cell>
          <cell r="E2344" t="str">
            <v>Mr J Bayliffe</v>
          </cell>
        </row>
        <row r="2345">
          <cell r="B2345" t="str">
            <v>H481/01 Geography: Physical Systems</v>
          </cell>
          <cell r="C2345" t="str">
            <v>H481/01</v>
          </cell>
          <cell r="D2345" t="str">
            <v>Geography: Physical Systems</v>
          </cell>
          <cell r="E2345" t="str">
            <v>Mr M Kumar</v>
          </cell>
        </row>
        <row r="2346">
          <cell r="B2346" t="str">
            <v>H481/01 Geography: Physical Systems</v>
          </cell>
          <cell r="C2346" t="str">
            <v>H481/01</v>
          </cell>
          <cell r="D2346" t="str">
            <v>Geography: Physical Systems</v>
          </cell>
          <cell r="E2346" t="str">
            <v>Mr D J McCulloch</v>
          </cell>
        </row>
        <row r="2347">
          <cell r="B2347" t="str">
            <v>H481/01 Geography: Physical Systems</v>
          </cell>
          <cell r="C2347" t="str">
            <v>H481/01</v>
          </cell>
          <cell r="D2347" t="str">
            <v>Geography: Physical Systems</v>
          </cell>
          <cell r="E2347" t="str">
            <v>Mr B Bwanika</v>
          </cell>
        </row>
        <row r="2348">
          <cell r="B2348" t="str">
            <v>H481/01 Geography: Physical Systems</v>
          </cell>
          <cell r="C2348" t="str">
            <v>H481/01</v>
          </cell>
          <cell r="D2348" t="str">
            <v>Geography: Physical Systems</v>
          </cell>
          <cell r="E2348" t="str">
            <v>Mr J Mutton</v>
          </cell>
        </row>
        <row r="2349">
          <cell r="B2349" t="str">
            <v>H481/01 Geography: Physical Systems</v>
          </cell>
          <cell r="C2349" t="str">
            <v>H481/01</v>
          </cell>
          <cell r="D2349" t="str">
            <v>Geography: Physical Systems</v>
          </cell>
          <cell r="E2349" t="str">
            <v>Mr A Owen</v>
          </cell>
        </row>
        <row r="2350">
          <cell r="B2350" t="str">
            <v>H481/02 Geography: Human Interactions</v>
          </cell>
          <cell r="C2350" t="str">
            <v>H481/02</v>
          </cell>
          <cell r="D2350" t="str">
            <v>Geography: Human Interactions</v>
          </cell>
          <cell r="E2350" t="str">
            <v>Mr P D Barker</v>
          </cell>
        </row>
        <row r="2351">
          <cell r="B2351" t="str">
            <v>H481/02 Geography: Human Interactions</v>
          </cell>
          <cell r="C2351" t="str">
            <v>H481/02</v>
          </cell>
          <cell r="D2351" t="str">
            <v>Geography: Human Interactions</v>
          </cell>
          <cell r="E2351" t="str">
            <v>Mr C Broadbent</v>
          </cell>
        </row>
        <row r="2352">
          <cell r="B2352" t="str">
            <v>H481/02 Geography: Human Interactions</v>
          </cell>
          <cell r="C2352" t="str">
            <v>H481/02</v>
          </cell>
          <cell r="D2352" t="str">
            <v>Geography: Human Interactions</v>
          </cell>
          <cell r="E2352" t="str">
            <v>Mrs D Petrova</v>
          </cell>
        </row>
        <row r="2353">
          <cell r="B2353" t="str">
            <v>H481/02 Geography: Human Interactions</v>
          </cell>
          <cell r="C2353" t="str">
            <v>H481/02</v>
          </cell>
          <cell r="D2353" t="str">
            <v>Geography: Human Interactions</v>
          </cell>
          <cell r="E2353" t="str">
            <v>Mrs M T Chapman</v>
          </cell>
        </row>
        <row r="2354">
          <cell r="B2354" t="str">
            <v>H481/02 Geography: Human Interactions</v>
          </cell>
          <cell r="C2354" t="str">
            <v>H481/02</v>
          </cell>
          <cell r="D2354" t="str">
            <v>Geography: Human Interactions</v>
          </cell>
          <cell r="E2354" t="str">
            <v>Mr B Evans</v>
          </cell>
        </row>
        <row r="2355">
          <cell r="B2355" t="str">
            <v>H481/02 Geography: Human Interactions</v>
          </cell>
          <cell r="C2355" t="str">
            <v>H481/02</v>
          </cell>
          <cell r="D2355" t="str">
            <v>Geography: Human Interactions</v>
          </cell>
          <cell r="E2355" t="str">
            <v>Miss L Wright</v>
          </cell>
        </row>
        <row r="2356">
          <cell r="B2356" t="str">
            <v>H481/02 Geography: Human Interactions</v>
          </cell>
          <cell r="C2356" t="str">
            <v>H481/02</v>
          </cell>
          <cell r="D2356" t="str">
            <v>Geography: Human Interactions</v>
          </cell>
          <cell r="E2356" t="str">
            <v>Mr E G Sama</v>
          </cell>
        </row>
        <row r="2357">
          <cell r="B2357" t="str">
            <v>H481/02 Geography: Human Interactions</v>
          </cell>
          <cell r="C2357" t="str">
            <v>H481/02</v>
          </cell>
          <cell r="D2357" t="str">
            <v>Geography: Human Interactions</v>
          </cell>
          <cell r="E2357" t="str">
            <v>Mr J M Onchwati</v>
          </cell>
        </row>
        <row r="2358">
          <cell r="B2358" t="str">
            <v>H481/02 Geography: Human Interactions</v>
          </cell>
          <cell r="C2358" t="str">
            <v>H481/02</v>
          </cell>
          <cell r="D2358" t="str">
            <v>Geography: Human Interactions</v>
          </cell>
          <cell r="E2358" t="str">
            <v>Ms L J Evans</v>
          </cell>
        </row>
        <row r="2359">
          <cell r="B2359" t="str">
            <v>H481/02 Geography: Human Interactions</v>
          </cell>
          <cell r="C2359" t="str">
            <v>H481/02</v>
          </cell>
          <cell r="D2359" t="str">
            <v>Geography: Human Interactions</v>
          </cell>
          <cell r="E2359" t="str">
            <v>Miss L Watson</v>
          </cell>
        </row>
        <row r="2360">
          <cell r="B2360" t="str">
            <v>H481/02 Geography: Human Interactions</v>
          </cell>
          <cell r="C2360" t="str">
            <v>H481/02</v>
          </cell>
          <cell r="D2360" t="str">
            <v>Geography: Human Interactions</v>
          </cell>
          <cell r="E2360" t="str">
            <v>Dr N A McCrory</v>
          </cell>
        </row>
        <row r="2361">
          <cell r="B2361" t="str">
            <v>H481/02 Geography: Human Interactions</v>
          </cell>
          <cell r="C2361" t="str">
            <v>H481/02</v>
          </cell>
          <cell r="D2361" t="str">
            <v>Geography: Human Interactions</v>
          </cell>
          <cell r="E2361" t="str">
            <v>Mr E M Mashamba</v>
          </cell>
        </row>
        <row r="2362">
          <cell r="B2362" t="str">
            <v>H481/02 Geography: Human Interactions</v>
          </cell>
          <cell r="C2362" t="str">
            <v>H481/02</v>
          </cell>
          <cell r="D2362" t="str">
            <v>Geography: Human Interactions</v>
          </cell>
          <cell r="E2362" t="str">
            <v>Miss H richardson</v>
          </cell>
        </row>
        <row r="2363">
          <cell r="B2363" t="str">
            <v>H481/02 Geography: Human Interactions</v>
          </cell>
          <cell r="C2363" t="str">
            <v>H481/02</v>
          </cell>
          <cell r="D2363" t="str">
            <v>Geography: Human Interactions</v>
          </cell>
          <cell r="E2363" t="str">
            <v>Mr B M Mutua</v>
          </cell>
        </row>
        <row r="2364">
          <cell r="B2364" t="str">
            <v>H481/02 Geography: Human Interactions</v>
          </cell>
          <cell r="C2364" t="str">
            <v>H481/02</v>
          </cell>
          <cell r="D2364" t="str">
            <v>Geography: Human Interactions</v>
          </cell>
          <cell r="E2364" t="str">
            <v>Mr A W Monteith</v>
          </cell>
        </row>
        <row r="2365">
          <cell r="B2365" t="str">
            <v>H481/02 Geography: Human Interactions</v>
          </cell>
          <cell r="C2365" t="str">
            <v>H481/02</v>
          </cell>
          <cell r="D2365" t="str">
            <v>Geography: Human Interactions</v>
          </cell>
          <cell r="E2365" t="str">
            <v>Mrs A Norris</v>
          </cell>
        </row>
        <row r="2366">
          <cell r="B2366" t="str">
            <v>H481/02 Geography: Human Interactions</v>
          </cell>
          <cell r="C2366" t="str">
            <v>H481/02</v>
          </cell>
          <cell r="D2366" t="str">
            <v>Geography: Human Interactions</v>
          </cell>
          <cell r="E2366" t="str">
            <v>Mr M Kumar</v>
          </cell>
        </row>
        <row r="2367">
          <cell r="B2367" t="str">
            <v>H481/02 Geography: Human Interactions</v>
          </cell>
          <cell r="C2367" t="str">
            <v>H481/02</v>
          </cell>
          <cell r="D2367" t="str">
            <v>Geography: Human Interactions</v>
          </cell>
          <cell r="E2367" t="str">
            <v>Miss J Lynn</v>
          </cell>
        </row>
        <row r="2368">
          <cell r="B2368" t="str">
            <v>H481/02 Geography: Human Interactions</v>
          </cell>
          <cell r="C2368" t="str">
            <v>H481/02</v>
          </cell>
          <cell r="D2368" t="str">
            <v>Geography: Human Interactions</v>
          </cell>
          <cell r="E2368" t="str">
            <v>Mr A Ankwatse</v>
          </cell>
        </row>
        <row r="2369">
          <cell r="B2369" t="str">
            <v>H481/02 Geography: Human Interactions</v>
          </cell>
          <cell r="C2369" t="str">
            <v>H481/02</v>
          </cell>
          <cell r="D2369" t="str">
            <v>Geography: Human Interactions</v>
          </cell>
          <cell r="E2369" t="str">
            <v>Mr A Akram</v>
          </cell>
        </row>
        <row r="2370">
          <cell r="B2370" t="str">
            <v>H481/02 Geography: Human Interactions</v>
          </cell>
          <cell r="C2370" t="str">
            <v>H481/02</v>
          </cell>
          <cell r="D2370" t="str">
            <v>Geography: Human Interactions</v>
          </cell>
          <cell r="E2370" t="str">
            <v>Miss E C Cook</v>
          </cell>
        </row>
        <row r="2371">
          <cell r="B2371" t="str">
            <v>H481/02 Geography: Human Interactions</v>
          </cell>
          <cell r="C2371" t="str">
            <v>H481/02</v>
          </cell>
          <cell r="D2371" t="str">
            <v>Geography: Human Interactions</v>
          </cell>
          <cell r="E2371" t="str">
            <v>Dr S D Knox</v>
          </cell>
        </row>
        <row r="2372">
          <cell r="B2372" t="str">
            <v>H481/02 Geography: Human Interactions</v>
          </cell>
          <cell r="C2372" t="str">
            <v>H481/02</v>
          </cell>
          <cell r="D2372" t="str">
            <v>Geography: Human Interactions</v>
          </cell>
          <cell r="E2372" t="str">
            <v>Mr P Spain</v>
          </cell>
        </row>
        <row r="2373">
          <cell r="B2373" t="str">
            <v>H481/02 Geography: Human Interactions</v>
          </cell>
          <cell r="C2373" t="str">
            <v>H481/02</v>
          </cell>
          <cell r="D2373" t="str">
            <v>Geography: Human Interactions</v>
          </cell>
          <cell r="E2373" t="str">
            <v>Mrs Z Rauf</v>
          </cell>
        </row>
        <row r="2374">
          <cell r="B2374" t="str">
            <v>H481/02 Geography: Human Interactions</v>
          </cell>
          <cell r="C2374" t="str">
            <v>H481/02</v>
          </cell>
          <cell r="D2374" t="str">
            <v>Geography: Human Interactions</v>
          </cell>
          <cell r="E2374" t="str">
            <v>Mrs J Ali</v>
          </cell>
        </row>
        <row r="2375">
          <cell r="B2375" t="str">
            <v>H481/02 Geography: Human Interactions</v>
          </cell>
          <cell r="C2375" t="str">
            <v>H481/02</v>
          </cell>
          <cell r="D2375" t="str">
            <v>Geography: Human Interactions</v>
          </cell>
          <cell r="E2375" t="str">
            <v>Mrs A S Vaughan</v>
          </cell>
        </row>
        <row r="2376">
          <cell r="B2376" t="str">
            <v>H481/02 Geography: Human Interactions</v>
          </cell>
          <cell r="C2376" t="str">
            <v>H481/02</v>
          </cell>
          <cell r="D2376" t="str">
            <v>Geography: Human Interactions</v>
          </cell>
          <cell r="E2376" t="str">
            <v>Mr I M KANUYA</v>
          </cell>
        </row>
        <row r="2377">
          <cell r="B2377" t="str">
            <v>H481/02 Geography: Human Interactions</v>
          </cell>
          <cell r="C2377" t="str">
            <v>H481/02</v>
          </cell>
          <cell r="D2377" t="str">
            <v>Geography: Human Interactions</v>
          </cell>
          <cell r="E2377" t="str">
            <v>Mr T Stanley</v>
          </cell>
        </row>
        <row r="2378">
          <cell r="B2378" t="str">
            <v>H481/02 Geography: Human Interactions</v>
          </cell>
          <cell r="C2378" t="str">
            <v>H481/02</v>
          </cell>
          <cell r="D2378" t="str">
            <v>Geography: Human Interactions</v>
          </cell>
          <cell r="E2378" t="str">
            <v>Ms C Rogers</v>
          </cell>
        </row>
        <row r="2379">
          <cell r="B2379" t="str">
            <v>H481/02 Geography: Human Interactions</v>
          </cell>
          <cell r="C2379" t="str">
            <v>H481/02</v>
          </cell>
          <cell r="D2379" t="str">
            <v>Geography: Human Interactions</v>
          </cell>
          <cell r="E2379" t="str">
            <v>Ms A E Hockey</v>
          </cell>
        </row>
        <row r="2380">
          <cell r="B2380" t="str">
            <v>H481/02 Geography: Human Interactions</v>
          </cell>
          <cell r="C2380" t="str">
            <v>H481/02</v>
          </cell>
          <cell r="D2380" t="str">
            <v>Geography: Human Interactions</v>
          </cell>
          <cell r="E2380" t="str">
            <v>Miss N Cox</v>
          </cell>
        </row>
        <row r="2381">
          <cell r="B2381" t="str">
            <v>H481/02 Geography: Human Interactions</v>
          </cell>
          <cell r="C2381" t="str">
            <v>H481/02</v>
          </cell>
          <cell r="D2381" t="str">
            <v>Geography: Human Interactions</v>
          </cell>
          <cell r="E2381" t="str">
            <v>Dr A L Corcoran</v>
          </cell>
        </row>
        <row r="2382">
          <cell r="B2382" t="str">
            <v>H481/02 Geography: Human Interactions</v>
          </cell>
          <cell r="C2382" t="str">
            <v>H481/02</v>
          </cell>
          <cell r="D2382" t="str">
            <v>Geography: Human Interactions</v>
          </cell>
          <cell r="E2382" t="str">
            <v>Mr G Wagg</v>
          </cell>
        </row>
        <row r="2383">
          <cell r="B2383" t="str">
            <v>H481/02 Geography: Human Interactions</v>
          </cell>
          <cell r="C2383" t="str">
            <v>H481/02</v>
          </cell>
          <cell r="D2383" t="str">
            <v>Geography: Human Interactions</v>
          </cell>
          <cell r="E2383" t="str">
            <v>Miss L J Burton</v>
          </cell>
        </row>
        <row r="2384">
          <cell r="B2384" t="str">
            <v>H481/02 Geography: Human Interactions</v>
          </cell>
          <cell r="C2384" t="str">
            <v>H481/02</v>
          </cell>
          <cell r="D2384" t="str">
            <v>Geography: Human Interactions</v>
          </cell>
          <cell r="E2384" t="str">
            <v>Mr I Sseruwagi kabenge</v>
          </cell>
        </row>
        <row r="2385">
          <cell r="B2385" t="str">
            <v>H481/02 Geography: Human Interactions</v>
          </cell>
          <cell r="C2385" t="str">
            <v>H481/02</v>
          </cell>
          <cell r="D2385" t="str">
            <v>Geography: Human Interactions</v>
          </cell>
          <cell r="E2385" t="str">
            <v>Mr J Wooldridge</v>
          </cell>
        </row>
        <row r="2386">
          <cell r="B2386" t="str">
            <v>H481/02 Geography: Human Interactions</v>
          </cell>
          <cell r="C2386" t="str">
            <v>H481/02</v>
          </cell>
          <cell r="D2386" t="str">
            <v>Geography: Human Interactions</v>
          </cell>
          <cell r="E2386" t="str">
            <v>Mrs N Andersson</v>
          </cell>
        </row>
        <row r="2387">
          <cell r="B2387" t="str">
            <v>H481/02 Geography: Human Interactions</v>
          </cell>
          <cell r="C2387" t="str">
            <v>H481/02</v>
          </cell>
          <cell r="D2387" t="str">
            <v>Geography: Human Interactions</v>
          </cell>
          <cell r="E2387" t="str">
            <v>Mr B O Nuru</v>
          </cell>
        </row>
        <row r="2388">
          <cell r="B2388" t="str">
            <v>H481/02 Geography: Human Interactions</v>
          </cell>
          <cell r="C2388" t="str">
            <v>H481/02</v>
          </cell>
          <cell r="D2388" t="str">
            <v>Geography: Human Interactions</v>
          </cell>
          <cell r="E2388" t="str">
            <v>Mr J A Fowler</v>
          </cell>
        </row>
        <row r="2389">
          <cell r="B2389" t="str">
            <v>H481/02 Geography: Human Interactions</v>
          </cell>
          <cell r="C2389" t="str">
            <v>H481/02</v>
          </cell>
          <cell r="D2389" t="str">
            <v>Geography: Human Interactions</v>
          </cell>
          <cell r="E2389" t="str">
            <v>Mr P Roderick</v>
          </cell>
        </row>
        <row r="2390">
          <cell r="B2390" t="str">
            <v>H481/03 Geography: Geographical Debates</v>
          </cell>
          <cell r="C2390" t="str">
            <v>H481/03</v>
          </cell>
          <cell r="D2390" t="str">
            <v>Geography: Geographical Debates</v>
          </cell>
          <cell r="E2390" t="str">
            <v>Dr P Stiff</v>
          </cell>
        </row>
        <row r="2391">
          <cell r="B2391" t="str">
            <v>H481/03 Geography: Geographical Debates</v>
          </cell>
          <cell r="C2391" t="str">
            <v>H481/03</v>
          </cell>
          <cell r="D2391" t="str">
            <v>Geography: Geographical Debates</v>
          </cell>
          <cell r="E2391" t="str">
            <v>Mrs R Leicester</v>
          </cell>
        </row>
        <row r="2392">
          <cell r="B2392" t="str">
            <v>H481/03 Geography: Geographical Debates</v>
          </cell>
          <cell r="C2392" t="str">
            <v>H481/03</v>
          </cell>
          <cell r="D2392" t="str">
            <v>Geography: Geographical Debates</v>
          </cell>
          <cell r="E2392" t="str">
            <v>Mr M Y MKOLA</v>
          </cell>
        </row>
        <row r="2393">
          <cell r="B2393" t="str">
            <v>H481/03 Geography: Geographical Debates</v>
          </cell>
          <cell r="C2393" t="str">
            <v>H481/03</v>
          </cell>
          <cell r="D2393" t="str">
            <v>Geography: Geographical Debates</v>
          </cell>
          <cell r="E2393" t="str">
            <v>Ms C Leeke</v>
          </cell>
        </row>
        <row r="2394">
          <cell r="B2394" t="str">
            <v>H481/03 Geography: Geographical Debates</v>
          </cell>
          <cell r="C2394" t="str">
            <v>H481/03</v>
          </cell>
          <cell r="D2394" t="str">
            <v>Geography: Geographical Debates</v>
          </cell>
          <cell r="E2394" t="str">
            <v>Mrs S Swan</v>
          </cell>
        </row>
        <row r="2395">
          <cell r="B2395" t="str">
            <v>H481/03 Geography: Geographical Debates</v>
          </cell>
          <cell r="C2395" t="str">
            <v>H481/03</v>
          </cell>
          <cell r="D2395" t="str">
            <v>Geography: Geographical Debates</v>
          </cell>
          <cell r="E2395" t="str">
            <v>Dr K Scott</v>
          </cell>
        </row>
        <row r="2396">
          <cell r="B2396" t="str">
            <v>H481/03 Geography: Geographical Debates</v>
          </cell>
          <cell r="C2396" t="str">
            <v>H481/03</v>
          </cell>
          <cell r="D2396" t="str">
            <v>Geography: Geographical Debates</v>
          </cell>
          <cell r="E2396" t="str">
            <v>Mr C A IYIOLA</v>
          </cell>
        </row>
        <row r="2397">
          <cell r="B2397" t="str">
            <v>H481/03 Geography: Geographical Debates</v>
          </cell>
          <cell r="C2397" t="str">
            <v>H481/03</v>
          </cell>
          <cell r="D2397" t="str">
            <v>Geography: Geographical Debates</v>
          </cell>
          <cell r="E2397" t="str">
            <v>Mr D G Evans</v>
          </cell>
        </row>
        <row r="2398">
          <cell r="B2398" t="str">
            <v>H481/03 Geography: Geographical Debates</v>
          </cell>
          <cell r="C2398" t="str">
            <v>H481/03</v>
          </cell>
          <cell r="D2398" t="str">
            <v>Geography: Geographical Debates</v>
          </cell>
          <cell r="E2398" t="str">
            <v>Mrs P L Cumming</v>
          </cell>
        </row>
        <row r="2399">
          <cell r="B2399" t="str">
            <v>H481/03 Geography: Geographical Debates</v>
          </cell>
          <cell r="C2399" t="str">
            <v>H481/03</v>
          </cell>
          <cell r="D2399" t="str">
            <v>Geography: Geographical Debates</v>
          </cell>
          <cell r="E2399" t="str">
            <v>Mrs E S Marriott</v>
          </cell>
        </row>
        <row r="2400">
          <cell r="B2400" t="str">
            <v>H481/03 Geography: Geographical Debates</v>
          </cell>
          <cell r="C2400" t="str">
            <v>H481/03</v>
          </cell>
          <cell r="D2400" t="str">
            <v>Geography: Geographical Debates</v>
          </cell>
          <cell r="E2400" t="str">
            <v>Miss L Moses</v>
          </cell>
        </row>
        <row r="2401">
          <cell r="B2401" t="str">
            <v>H481/03 Geography: Geographical Debates</v>
          </cell>
          <cell r="C2401" t="str">
            <v>H481/03</v>
          </cell>
          <cell r="D2401" t="str">
            <v>Geography: Geographical Debates</v>
          </cell>
          <cell r="E2401" t="str">
            <v>Miss C W Wangire</v>
          </cell>
        </row>
        <row r="2402">
          <cell r="B2402" t="str">
            <v>H481/03 Geography: Geographical Debates</v>
          </cell>
          <cell r="C2402" t="str">
            <v>H481/03</v>
          </cell>
          <cell r="D2402" t="str">
            <v>Geography: Geographical Debates</v>
          </cell>
          <cell r="E2402" t="str">
            <v>Mr M Aarons</v>
          </cell>
        </row>
        <row r="2403">
          <cell r="B2403" t="str">
            <v>H481/03 Geography: Geographical Debates</v>
          </cell>
          <cell r="C2403" t="str">
            <v>H481/03</v>
          </cell>
          <cell r="D2403" t="str">
            <v>Geography: Geographical Debates</v>
          </cell>
          <cell r="E2403" t="str">
            <v>Mrs C W Njue</v>
          </cell>
        </row>
        <row r="2404">
          <cell r="B2404" t="str">
            <v>H481/03 Geography: Geographical Debates</v>
          </cell>
          <cell r="C2404" t="str">
            <v>H481/03</v>
          </cell>
          <cell r="D2404" t="str">
            <v>Geography: Geographical Debates</v>
          </cell>
          <cell r="E2404" t="str">
            <v>Mr R Pygott</v>
          </cell>
        </row>
        <row r="2405">
          <cell r="B2405" t="str">
            <v>H481/03 Geography: Geographical Debates</v>
          </cell>
          <cell r="C2405" t="str">
            <v>H481/03</v>
          </cell>
          <cell r="D2405" t="str">
            <v>Geography: Geographical Debates</v>
          </cell>
          <cell r="E2405" t="str">
            <v>Mrs D syme</v>
          </cell>
        </row>
        <row r="2406">
          <cell r="B2406" t="str">
            <v>H481/03 Geography: Geographical Debates</v>
          </cell>
          <cell r="C2406" t="str">
            <v>H481/03</v>
          </cell>
          <cell r="D2406" t="str">
            <v>Geography: Geographical Debates</v>
          </cell>
          <cell r="E2406" t="str">
            <v>Mr E Cook</v>
          </cell>
        </row>
        <row r="2407">
          <cell r="B2407" t="str">
            <v>H481/03 Geography: Geographical Debates</v>
          </cell>
          <cell r="C2407" t="str">
            <v>H481/03</v>
          </cell>
          <cell r="D2407" t="str">
            <v>Geography: Geographical Debates</v>
          </cell>
          <cell r="E2407" t="str">
            <v>Mr B Morris</v>
          </cell>
        </row>
        <row r="2408">
          <cell r="B2408" t="str">
            <v>H481/03 Geography: Geographical Debates</v>
          </cell>
          <cell r="C2408" t="str">
            <v>H481/03</v>
          </cell>
          <cell r="D2408" t="str">
            <v>Geography: Geographical Debates</v>
          </cell>
          <cell r="E2408" t="str">
            <v>Miss A Elessawy</v>
          </cell>
        </row>
        <row r="2409">
          <cell r="B2409" t="str">
            <v>H481/03 Geography: Geographical Debates</v>
          </cell>
          <cell r="C2409" t="str">
            <v>H481/03</v>
          </cell>
          <cell r="D2409" t="str">
            <v>Geography: Geographical Debates</v>
          </cell>
          <cell r="E2409" t="str">
            <v>Dr S Peberdy</v>
          </cell>
        </row>
        <row r="2410">
          <cell r="B2410" t="str">
            <v>H481/03 Geography: Geographical Debates</v>
          </cell>
          <cell r="C2410" t="str">
            <v>H481/03</v>
          </cell>
          <cell r="D2410" t="str">
            <v>Geography: Geographical Debates</v>
          </cell>
          <cell r="E2410" t="str">
            <v>Dr S Taylder</v>
          </cell>
        </row>
        <row r="2411">
          <cell r="B2411" t="str">
            <v>H481/03 Geography: Geographical Debates</v>
          </cell>
          <cell r="C2411" t="str">
            <v>H481/03</v>
          </cell>
          <cell r="D2411" t="str">
            <v>Geography: Geographical Debates</v>
          </cell>
          <cell r="E2411" t="str">
            <v>Ms A Turner</v>
          </cell>
        </row>
        <row r="2412">
          <cell r="B2412" t="str">
            <v>H481/03 Geography: Geographical Debates</v>
          </cell>
          <cell r="C2412" t="str">
            <v>H481/03</v>
          </cell>
          <cell r="D2412" t="str">
            <v>Geography: Geographical Debates</v>
          </cell>
          <cell r="E2412" t="str">
            <v>Mr S P Wilson</v>
          </cell>
        </row>
        <row r="2413">
          <cell r="B2413" t="str">
            <v>H481/03 Geography: Geographical Debates</v>
          </cell>
          <cell r="C2413" t="str">
            <v>H481/03</v>
          </cell>
          <cell r="D2413" t="str">
            <v>Geography: Geographical Debates</v>
          </cell>
          <cell r="E2413" t="str">
            <v>Dr A Hayward</v>
          </cell>
        </row>
        <row r="2414">
          <cell r="B2414" t="str">
            <v>H481/03 Geography: Geographical Debates</v>
          </cell>
          <cell r="C2414" t="str">
            <v>H481/03</v>
          </cell>
          <cell r="D2414" t="str">
            <v>Geography: Geographical Debates</v>
          </cell>
          <cell r="E2414" t="str">
            <v>Mr R A Brewster</v>
          </cell>
        </row>
        <row r="2415">
          <cell r="B2415" t="str">
            <v>H481/03 Geography: Geographical Debates</v>
          </cell>
          <cell r="C2415" t="str">
            <v>H481/03</v>
          </cell>
          <cell r="D2415" t="str">
            <v>Geography: Geographical Debates</v>
          </cell>
          <cell r="E2415" t="str">
            <v>Mr A Gillett</v>
          </cell>
        </row>
        <row r="2416">
          <cell r="B2416" t="str">
            <v>H481/03 Geography: Geographical Debates</v>
          </cell>
          <cell r="C2416" t="str">
            <v>H481/03</v>
          </cell>
          <cell r="D2416" t="str">
            <v>Geography: Geographical Debates</v>
          </cell>
          <cell r="E2416" t="str">
            <v>Mrs K E Fowler</v>
          </cell>
        </row>
        <row r="2417">
          <cell r="B2417" t="str">
            <v>H481/03 Geography: Geographical Debates</v>
          </cell>
          <cell r="C2417" t="str">
            <v>H481/03</v>
          </cell>
          <cell r="D2417" t="str">
            <v>Geography: Geographical Debates</v>
          </cell>
          <cell r="E2417" t="str">
            <v>Miss N Cox</v>
          </cell>
        </row>
        <row r="2418">
          <cell r="B2418" t="str">
            <v>H481/03 Geography: Geographical Debates</v>
          </cell>
          <cell r="C2418" t="str">
            <v>H481/03</v>
          </cell>
          <cell r="D2418" t="str">
            <v>Geography: Geographical Debates</v>
          </cell>
          <cell r="E2418" t="str">
            <v>Ms S Qayyum</v>
          </cell>
        </row>
        <row r="2419">
          <cell r="B2419" t="str">
            <v>H481/03 Geography: Geographical Debates</v>
          </cell>
          <cell r="C2419" t="str">
            <v>H481/03</v>
          </cell>
          <cell r="D2419" t="str">
            <v>Geography: Geographical Debates</v>
          </cell>
          <cell r="E2419" t="str">
            <v>Mr U J Akpan</v>
          </cell>
        </row>
        <row r="2420">
          <cell r="B2420" t="str">
            <v>H481/03 Geography: Geographical Debates</v>
          </cell>
          <cell r="C2420" t="str">
            <v>H481/03</v>
          </cell>
          <cell r="D2420" t="str">
            <v>Geography: Geographical Debates</v>
          </cell>
          <cell r="E2420" t="str">
            <v>Mr C S Gechiko</v>
          </cell>
        </row>
        <row r="2421">
          <cell r="B2421" t="str">
            <v>H481/03 Geography: Geographical Debates</v>
          </cell>
          <cell r="C2421" t="str">
            <v>H481/03</v>
          </cell>
          <cell r="D2421" t="str">
            <v>Geography: Geographical Debates</v>
          </cell>
          <cell r="E2421" t="str">
            <v>Mrs K S Burdett</v>
          </cell>
        </row>
        <row r="2422">
          <cell r="B2422" t="str">
            <v>H481/03 Geography: Geographical Debates</v>
          </cell>
          <cell r="C2422" t="str">
            <v>H481/03</v>
          </cell>
          <cell r="D2422" t="str">
            <v>Geography: Geographical Debates</v>
          </cell>
          <cell r="E2422" t="str">
            <v>Mr J Omino</v>
          </cell>
        </row>
        <row r="2423">
          <cell r="B2423" t="str">
            <v>H481/03 Geography: Geographical Debates</v>
          </cell>
          <cell r="C2423" t="str">
            <v>H481/03</v>
          </cell>
          <cell r="D2423" t="str">
            <v>Geography: Geographical Debates</v>
          </cell>
          <cell r="E2423" t="str">
            <v>Miss V Lipp</v>
          </cell>
        </row>
        <row r="2424">
          <cell r="B2424" t="str">
            <v>H481/03 Geography: Geographical Debates</v>
          </cell>
          <cell r="C2424" t="str">
            <v>H481/03</v>
          </cell>
          <cell r="D2424" t="str">
            <v>Geography: Geographical Debates</v>
          </cell>
          <cell r="E2424" t="str">
            <v>Ms M Bosa</v>
          </cell>
        </row>
        <row r="2425">
          <cell r="B2425" t="str">
            <v>H481/03 Geography: Geographical Debates</v>
          </cell>
          <cell r="C2425" t="str">
            <v>H481/03</v>
          </cell>
          <cell r="D2425" t="str">
            <v>Geography: Geographical Debates</v>
          </cell>
          <cell r="E2425" t="str">
            <v>Mr R Manning</v>
          </cell>
        </row>
        <row r="2426">
          <cell r="B2426" t="str">
            <v>H481/03 Geography: Geographical Debates</v>
          </cell>
          <cell r="C2426" t="str">
            <v>H481/03</v>
          </cell>
          <cell r="D2426" t="str">
            <v>Geography: Geographical Debates</v>
          </cell>
          <cell r="E2426" t="str">
            <v>Mr M A Southern</v>
          </cell>
        </row>
        <row r="2427">
          <cell r="B2427" t="str">
            <v>H481/03 Geography: Geographical Debates</v>
          </cell>
          <cell r="C2427" t="str">
            <v>H481/03</v>
          </cell>
          <cell r="D2427" t="str">
            <v>Geography: Geographical Debates</v>
          </cell>
          <cell r="E2427" t="str">
            <v>Mr C Adams</v>
          </cell>
        </row>
        <row r="2428">
          <cell r="B2428" t="str">
            <v>H481/03 Geography: Geographical Debates</v>
          </cell>
          <cell r="C2428" t="str">
            <v>H481/03</v>
          </cell>
          <cell r="D2428" t="str">
            <v>Geography: Geographical Debates</v>
          </cell>
          <cell r="E2428" t="str">
            <v>Miss H Bowie</v>
          </cell>
        </row>
        <row r="2429">
          <cell r="B2429" t="str">
            <v>H481/03 Geography: Geographical Debates</v>
          </cell>
          <cell r="C2429" t="str">
            <v>H481/03</v>
          </cell>
          <cell r="D2429" t="str">
            <v>Geography: Geographical Debates</v>
          </cell>
          <cell r="E2429" t="str">
            <v>Mr M Clarke</v>
          </cell>
        </row>
        <row r="2430">
          <cell r="B2430" t="str">
            <v>H481/03 Geography: Geographical Debates</v>
          </cell>
          <cell r="C2430" t="str">
            <v>H481/03</v>
          </cell>
          <cell r="D2430" t="str">
            <v>Geography: Geographical Debates</v>
          </cell>
          <cell r="E2430" t="str">
            <v>Mr L Mango</v>
          </cell>
        </row>
        <row r="2431">
          <cell r="B2431" t="str">
            <v>H481/03 Geography: Geographical Debates</v>
          </cell>
          <cell r="C2431" t="str">
            <v>H481/03</v>
          </cell>
          <cell r="D2431" t="str">
            <v>Geography: Geographical Debates</v>
          </cell>
          <cell r="E2431" t="str">
            <v>Mr A Ibrahim</v>
          </cell>
        </row>
        <row r="2432">
          <cell r="B2432" t="str">
            <v>H481/03 Geography: Geographical Debates</v>
          </cell>
          <cell r="C2432" t="str">
            <v>H481/03</v>
          </cell>
          <cell r="D2432" t="str">
            <v>Geography: Geographical Debates</v>
          </cell>
          <cell r="E2432" t="str">
            <v>Mr S H Morgan</v>
          </cell>
        </row>
        <row r="2433">
          <cell r="B2433" t="str">
            <v>H481/04/05 Geography: Investigative Geography</v>
          </cell>
          <cell r="C2433" t="str">
            <v>H481/04/05</v>
          </cell>
          <cell r="D2433" t="str">
            <v>Geography: Investigative Geography</v>
          </cell>
          <cell r="E2433" t="str">
            <v>Mr A Owen</v>
          </cell>
        </row>
        <row r="2434">
          <cell r="B2434" t="str">
            <v>H481/04/05 Geography: Investigative Geography</v>
          </cell>
          <cell r="C2434" t="str">
            <v>H481/04/05</v>
          </cell>
          <cell r="D2434" t="str">
            <v>Geography: Investigative Geography</v>
          </cell>
          <cell r="E2434" t="str">
            <v>OCR D Cambridge Assessment</v>
          </cell>
        </row>
        <row r="2435">
          <cell r="B2435" t="str">
            <v>H481/04/05 Geography: Investigative Geography</v>
          </cell>
          <cell r="C2435" t="str">
            <v>H481/04/05</v>
          </cell>
          <cell r="D2435" t="str">
            <v>Geography: Investigative Geography</v>
          </cell>
          <cell r="E2435" t="str">
            <v>Mr D W Hogg</v>
          </cell>
        </row>
        <row r="2436">
          <cell r="B2436" t="str">
            <v>H481/04/05 Geography: Investigative Geography</v>
          </cell>
          <cell r="C2436" t="str">
            <v>H481/04/05</v>
          </cell>
          <cell r="D2436" t="str">
            <v>Geography: Investigative Geography</v>
          </cell>
          <cell r="E2436" t="str">
            <v>Mrs R Atkins</v>
          </cell>
        </row>
        <row r="2437">
          <cell r="B2437" t="str">
            <v>H481/04/05 Geography: Investigative Geography</v>
          </cell>
          <cell r="C2437" t="str">
            <v>H481/04/05</v>
          </cell>
          <cell r="D2437" t="str">
            <v>Geography: Investigative Geography</v>
          </cell>
          <cell r="E2437" t="str">
            <v>Mrs J Blogg</v>
          </cell>
        </row>
        <row r="2438">
          <cell r="B2438" t="str">
            <v>H481/04/05 Geography: Investigative Geography</v>
          </cell>
          <cell r="C2438" t="str">
            <v>H481/04/05</v>
          </cell>
          <cell r="D2438" t="str">
            <v>Geography: Investigative Geography</v>
          </cell>
          <cell r="E2438" t="str">
            <v>Mr C Broadbent</v>
          </cell>
        </row>
        <row r="2439">
          <cell r="B2439" t="str">
            <v>H481/04/05 Geography: Investigative Geography</v>
          </cell>
          <cell r="C2439" t="str">
            <v>H481/04/05</v>
          </cell>
          <cell r="D2439" t="str">
            <v>Geography: Investigative Geography</v>
          </cell>
          <cell r="E2439" t="str">
            <v>Mrs A Norris</v>
          </cell>
        </row>
        <row r="2440">
          <cell r="B2440" t="str">
            <v>H481/04/05 Geography: Investigative Geography</v>
          </cell>
          <cell r="C2440" t="str">
            <v>H481/04/05</v>
          </cell>
          <cell r="D2440" t="str">
            <v>Geography: Investigative Geography</v>
          </cell>
          <cell r="E2440" t="str">
            <v>Mr S Parry</v>
          </cell>
        </row>
        <row r="2441">
          <cell r="B2441" t="str">
            <v>H481/04/05 Geography: Investigative Geography</v>
          </cell>
          <cell r="C2441" t="str">
            <v>H481/04/05</v>
          </cell>
          <cell r="D2441" t="str">
            <v>Geography: Investigative Geography</v>
          </cell>
          <cell r="E2441" t="str">
            <v>Mrs D Kell</v>
          </cell>
        </row>
        <row r="2442">
          <cell r="B2442" t="str">
            <v>H481/04/05 Geography: Investigative Geography</v>
          </cell>
          <cell r="C2442" t="str">
            <v>H481/04/05</v>
          </cell>
          <cell r="D2442" t="str">
            <v>Geography: Investigative Geography</v>
          </cell>
          <cell r="E2442" t="str">
            <v>Miss S Y Hyde</v>
          </cell>
        </row>
        <row r="2443">
          <cell r="B2443" t="str">
            <v>H481/04/05 Geography: Investigative Geography</v>
          </cell>
          <cell r="C2443" t="str">
            <v>H481/04/05</v>
          </cell>
          <cell r="D2443" t="str">
            <v>Geography: Investigative Geography</v>
          </cell>
          <cell r="E2443" t="str">
            <v>Mr W Thomas</v>
          </cell>
        </row>
        <row r="2444">
          <cell r="B2444" t="str">
            <v>H481/04/05 Geography: Investigative Geography</v>
          </cell>
          <cell r="C2444" t="str">
            <v>H481/04/05</v>
          </cell>
          <cell r="D2444" t="str">
            <v>Geography: Investigative Geography</v>
          </cell>
          <cell r="E2444" t="str">
            <v>Prof D P Butcher</v>
          </cell>
        </row>
        <row r="2445">
          <cell r="B2445" t="str">
            <v>H481/04/05 Geography: Investigative Geography</v>
          </cell>
          <cell r="C2445" t="str">
            <v>H481/04/05</v>
          </cell>
          <cell r="D2445" t="str">
            <v>Geography: Investigative Geography</v>
          </cell>
          <cell r="E2445" t="str">
            <v>Mr A Akram</v>
          </cell>
        </row>
        <row r="2446">
          <cell r="B2446" t="str">
            <v>H481/04/05 Geography: Investigative Geography</v>
          </cell>
          <cell r="C2446" t="str">
            <v>H481/04/05</v>
          </cell>
          <cell r="D2446" t="str">
            <v>Geography: Investigative Geography</v>
          </cell>
          <cell r="E2446" t="str">
            <v>Mr L D Shepherd</v>
          </cell>
        </row>
        <row r="2447">
          <cell r="B2447" t="str">
            <v>H481/04/05 Geography: Investigative Geography</v>
          </cell>
          <cell r="C2447" t="str">
            <v>H481/04/05</v>
          </cell>
          <cell r="D2447" t="str">
            <v>Geography: Investigative Geography</v>
          </cell>
          <cell r="E2447" t="str">
            <v>Mr S R Taylor</v>
          </cell>
        </row>
        <row r="2448">
          <cell r="B2448" t="str">
            <v>H481/04/05 Geography: Investigative Geography</v>
          </cell>
          <cell r="C2448" t="str">
            <v>H481/04/05</v>
          </cell>
          <cell r="D2448" t="str">
            <v>Geography: Investigative Geography</v>
          </cell>
          <cell r="E2448" t="str">
            <v>Mr D Duncalf</v>
          </cell>
        </row>
        <row r="2449">
          <cell r="B2449" t="str">
            <v>H481/04/05 Geography: Investigative Geography</v>
          </cell>
          <cell r="C2449" t="str">
            <v>H481/04/05</v>
          </cell>
          <cell r="D2449" t="str">
            <v>Geography: Investigative Geography</v>
          </cell>
          <cell r="E2449" t="str">
            <v>Mr R Digby</v>
          </cell>
        </row>
        <row r="2450">
          <cell r="B2450" t="str">
            <v>H481/04/05 Geography: Investigative Geography</v>
          </cell>
          <cell r="C2450" t="str">
            <v>H481/04/05</v>
          </cell>
          <cell r="D2450" t="str">
            <v>Geography: Investigative Geography</v>
          </cell>
          <cell r="E2450" t="str">
            <v>Mr J Taylor</v>
          </cell>
        </row>
        <row r="2451">
          <cell r="B2451" t="str">
            <v>H481/04/05 Geography: Investigative Geography</v>
          </cell>
          <cell r="C2451" t="str">
            <v>H481/04/05</v>
          </cell>
          <cell r="D2451" t="str">
            <v>Geography: Investigative Geography</v>
          </cell>
          <cell r="E2451" t="str">
            <v>Ms L J Evans</v>
          </cell>
        </row>
        <row r="2452">
          <cell r="B2452" t="str">
            <v>H481/04/05 Geography: Investigative Geography</v>
          </cell>
          <cell r="C2452" t="str">
            <v>H481/04/05</v>
          </cell>
          <cell r="D2452" t="str">
            <v>Geography: Investigative Geography</v>
          </cell>
          <cell r="E2452" t="str">
            <v>Mr P Locke</v>
          </cell>
        </row>
        <row r="2453">
          <cell r="B2453" t="str">
            <v>H481/04/05 Geography: Investigative Geography</v>
          </cell>
          <cell r="C2453" t="str">
            <v>H481/04/05</v>
          </cell>
          <cell r="D2453" t="str">
            <v>Geography: Investigative Geography</v>
          </cell>
          <cell r="E2453" t="str">
            <v>Mr D Allen</v>
          </cell>
        </row>
        <row r="2454">
          <cell r="B2454" t="str">
            <v>H481/04/05 Geography: Investigative Geography</v>
          </cell>
          <cell r="C2454" t="str">
            <v>H481/04/05</v>
          </cell>
          <cell r="D2454" t="str">
            <v>Geography: Investigative Geography</v>
          </cell>
          <cell r="E2454" t="str">
            <v>Mr P Conridge</v>
          </cell>
        </row>
        <row r="2455">
          <cell r="B2455" t="str">
            <v>H481/04/05 Geography: Investigative Geography</v>
          </cell>
          <cell r="C2455" t="str">
            <v>H481/04/05</v>
          </cell>
          <cell r="D2455" t="str">
            <v>Geography: Investigative Geography</v>
          </cell>
          <cell r="E2455" t="str">
            <v>Mr J Croxford</v>
          </cell>
        </row>
        <row r="2456">
          <cell r="B2456" t="str">
            <v>H481/04/05 Geography: Investigative Geography</v>
          </cell>
          <cell r="C2456" t="str">
            <v>H481/04/05</v>
          </cell>
          <cell r="D2456" t="str">
            <v>Geography: Investigative Geography</v>
          </cell>
          <cell r="E2456" t="str">
            <v>Miss C Searl</v>
          </cell>
        </row>
        <row r="2457">
          <cell r="B2457" t="str">
            <v>H543/01/02 Music Performing A (Rep)</v>
          </cell>
          <cell r="C2457" t="str">
            <v>H543/01/02</v>
          </cell>
          <cell r="D2457" t="str">
            <v>Music Performing A (Rep)</v>
          </cell>
          <cell r="E2457" t="str">
            <v>Dr H W Murphy</v>
          </cell>
        </row>
        <row r="2458">
          <cell r="B2458" t="str">
            <v>H543/01/02 Music Performing A (Rep)</v>
          </cell>
          <cell r="C2458" t="str">
            <v>H543/01/02</v>
          </cell>
          <cell r="D2458" t="str">
            <v>Music Performing A (Rep)</v>
          </cell>
          <cell r="E2458" t="str">
            <v>Mr P McClure</v>
          </cell>
        </row>
        <row r="2459">
          <cell r="B2459" t="str">
            <v>H543/01/02 Music Performing A (Rep)</v>
          </cell>
          <cell r="C2459" t="str">
            <v>H543/01/02</v>
          </cell>
          <cell r="D2459" t="str">
            <v>Music Performing A (Rep)</v>
          </cell>
          <cell r="E2459" t="str">
            <v>Mrs M Harrison</v>
          </cell>
        </row>
        <row r="2460">
          <cell r="B2460" t="str">
            <v>H543/01/02 Music Performing A (Rep)</v>
          </cell>
          <cell r="C2460" t="str">
            <v>H543/01/02</v>
          </cell>
          <cell r="D2460" t="str">
            <v>Music Performing A (Rep)</v>
          </cell>
          <cell r="E2460" t="str">
            <v>Mr J A Astley</v>
          </cell>
        </row>
        <row r="2461">
          <cell r="B2461" t="str">
            <v>H543/03/04 Music Composing A  Rep</v>
          </cell>
          <cell r="C2461" t="str">
            <v>H543/03/04</v>
          </cell>
          <cell r="D2461" t="str">
            <v>Music Composing A  Rep</v>
          </cell>
          <cell r="E2461" t="str">
            <v>Mrs G Poznansky</v>
          </cell>
        </row>
        <row r="2462">
          <cell r="B2462" t="str">
            <v>H543/03/04 Music Composing A  Rep</v>
          </cell>
          <cell r="C2462" t="str">
            <v>H543/03/04</v>
          </cell>
          <cell r="D2462" t="str">
            <v>Music Composing A  Rep</v>
          </cell>
          <cell r="E2462" t="str">
            <v>Mr M Newman</v>
          </cell>
        </row>
        <row r="2463">
          <cell r="B2463" t="str">
            <v>H543/03/04 Music Composing A  Rep</v>
          </cell>
          <cell r="C2463" t="str">
            <v>H543/03/04</v>
          </cell>
          <cell r="D2463" t="str">
            <v>Music Composing A  Rep</v>
          </cell>
          <cell r="E2463" t="str">
            <v>Dr P A Garvey</v>
          </cell>
        </row>
        <row r="2464">
          <cell r="B2464" t="str">
            <v>H543/03/04 Music Composing A  Rep</v>
          </cell>
          <cell r="C2464" t="str">
            <v>H543/03/04</v>
          </cell>
          <cell r="D2464" t="str">
            <v>Music Composing A  Rep</v>
          </cell>
          <cell r="E2464" t="str">
            <v>Mr I Bennett</v>
          </cell>
        </row>
        <row r="2465">
          <cell r="B2465" t="str">
            <v>H543/05 Music Listening &amp; Appraising</v>
          </cell>
          <cell r="C2465" t="str">
            <v>H543/05</v>
          </cell>
          <cell r="D2465" t="str">
            <v>Music Listening &amp; Appraising</v>
          </cell>
          <cell r="E2465" t="str">
            <v>Mr H Ellis-Williams</v>
          </cell>
        </row>
        <row r="2466">
          <cell r="B2466" t="str">
            <v>H543/05 Music Listening &amp; Appraising</v>
          </cell>
          <cell r="C2466" t="str">
            <v>H543/05</v>
          </cell>
          <cell r="D2466" t="str">
            <v>Music Listening &amp; Appraising</v>
          </cell>
          <cell r="E2466" t="str">
            <v>Mrs B E Ashby</v>
          </cell>
        </row>
        <row r="2467">
          <cell r="B2467" t="str">
            <v>H543/05 Music Listening &amp; Appraising</v>
          </cell>
          <cell r="C2467" t="str">
            <v>H543/05</v>
          </cell>
          <cell r="D2467" t="str">
            <v>Music Listening &amp; Appraising</v>
          </cell>
          <cell r="E2467" t="str">
            <v>Mrs C M Solway</v>
          </cell>
        </row>
        <row r="2468">
          <cell r="B2468" t="str">
            <v>H555/01 Physical Education Physiological Factors Affecting Performance</v>
          </cell>
          <cell r="C2468" t="str">
            <v>H555/01</v>
          </cell>
          <cell r="D2468" t="str">
            <v>Physical Education Physiological Factors Affecting Performance</v>
          </cell>
          <cell r="E2468" t="str">
            <v>Dr S M Powell</v>
          </cell>
        </row>
        <row r="2469">
          <cell r="B2469" t="str">
            <v>H555/01 Physical Education Physiological Factors Affecting Performance</v>
          </cell>
          <cell r="C2469" t="str">
            <v>H555/01</v>
          </cell>
          <cell r="D2469" t="str">
            <v>Physical Education Physiological Factors Affecting Performance</v>
          </cell>
          <cell r="E2469" t="str">
            <v>Mrs A J Woodward</v>
          </cell>
        </row>
        <row r="2470">
          <cell r="B2470" t="str">
            <v>H555/01 Physical Education Physiological Factors Affecting Performance</v>
          </cell>
          <cell r="C2470" t="str">
            <v>H555/01</v>
          </cell>
          <cell r="D2470" t="str">
            <v>Physical Education Physiological Factors Affecting Performance</v>
          </cell>
          <cell r="E2470" t="str">
            <v>Ms J Delves</v>
          </cell>
        </row>
        <row r="2471">
          <cell r="B2471" t="str">
            <v>H555/01 Physical Education Physiological Factors Affecting Performance</v>
          </cell>
          <cell r="C2471" t="str">
            <v>H555/01</v>
          </cell>
          <cell r="D2471" t="str">
            <v>Physical Education Physiological Factors Affecting Performance</v>
          </cell>
          <cell r="E2471" t="str">
            <v>Mr M D Fenton</v>
          </cell>
        </row>
        <row r="2472">
          <cell r="B2472" t="str">
            <v>H555/01 Physical Education Physiological Factors Affecting Performance</v>
          </cell>
          <cell r="C2472" t="str">
            <v>H555/01</v>
          </cell>
          <cell r="D2472" t="str">
            <v>Physical Education Physiological Factors Affecting Performance</v>
          </cell>
          <cell r="E2472" t="str">
            <v>Mrs R Bryan</v>
          </cell>
        </row>
        <row r="2473">
          <cell r="B2473" t="str">
            <v>H555/01 Physical Education Physiological Factors Affecting Performance</v>
          </cell>
          <cell r="C2473" t="str">
            <v>H555/01</v>
          </cell>
          <cell r="D2473" t="str">
            <v>Physical Education Physiological Factors Affecting Performance</v>
          </cell>
          <cell r="E2473" t="str">
            <v>Miss E Calvert</v>
          </cell>
        </row>
        <row r="2474">
          <cell r="B2474" t="str">
            <v>H555/01 Physical Education Physiological Factors Affecting Performance</v>
          </cell>
          <cell r="C2474" t="str">
            <v>H555/01</v>
          </cell>
          <cell r="D2474" t="str">
            <v>Physical Education Physiological Factors Affecting Performance</v>
          </cell>
          <cell r="E2474" t="str">
            <v>Miss A Keene</v>
          </cell>
        </row>
        <row r="2475">
          <cell r="B2475" t="str">
            <v>H555/01 Physical Education Physiological Factors Affecting Performance</v>
          </cell>
          <cell r="C2475" t="str">
            <v>H555/01</v>
          </cell>
          <cell r="D2475" t="str">
            <v>Physical Education Physiological Factors Affecting Performance</v>
          </cell>
          <cell r="E2475" t="str">
            <v>Miss F Low</v>
          </cell>
        </row>
        <row r="2476">
          <cell r="B2476" t="str">
            <v>H555/01 Physical Education Physiological Factors Affecting Performance</v>
          </cell>
          <cell r="C2476" t="str">
            <v>H555/01</v>
          </cell>
          <cell r="D2476" t="str">
            <v>Physical Education Physiological Factors Affecting Performance</v>
          </cell>
          <cell r="E2476" t="str">
            <v>Mr A J Higgins</v>
          </cell>
        </row>
        <row r="2477">
          <cell r="B2477" t="str">
            <v>H555/01 Physical Education Physiological Factors Affecting Performance</v>
          </cell>
          <cell r="C2477" t="str">
            <v>H555/01</v>
          </cell>
          <cell r="D2477" t="str">
            <v>Physical Education Physiological Factors Affecting Performance</v>
          </cell>
          <cell r="E2477" t="str">
            <v>Mr I R Snowling</v>
          </cell>
        </row>
        <row r="2478">
          <cell r="B2478" t="str">
            <v>H555/01 Physical Education Physiological Factors Affecting Performance</v>
          </cell>
          <cell r="C2478" t="str">
            <v>H555/01</v>
          </cell>
          <cell r="D2478" t="str">
            <v>Physical Education Physiological Factors Affecting Performance</v>
          </cell>
          <cell r="E2478" t="str">
            <v>Miss H L Greenaway</v>
          </cell>
        </row>
        <row r="2479">
          <cell r="B2479" t="str">
            <v>H555/01 Physical Education Physiological Factors Affecting Performance</v>
          </cell>
          <cell r="C2479" t="str">
            <v>H555/01</v>
          </cell>
          <cell r="D2479" t="str">
            <v>Physical Education Physiological Factors Affecting Performance</v>
          </cell>
          <cell r="E2479" t="str">
            <v>Mr L Bingham</v>
          </cell>
        </row>
        <row r="2480">
          <cell r="B2480" t="str">
            <v>H555/01 Physical Education Physiological Factors Affecting Performance</v>
          </cell>
          <cell r="C2480" t="str">
            <v>H555/01</v>
          </cell>
          <cell r="D2480" t="str">
            <v>Physical Education Physiological Factors Affecting Performance</v>
          </cell>
          <cell r="E2480" t="str">
            <v>Mr P A Poeti</v>
          </cell>
        </row>
        <row r="2481">
          <cell r="B2481" t="str">
            <v>H555/01 Physical Education Physiological Factors Affecting Performance</v>
          </cell>
          <cell r="C2481" t="str">
            <v>H555/01</v>
          </cell>
          <cell r="D2481" t="str">
            <v>Physical Education Physiological Factors Affecting Performance</v>
          </cell>
          <cell r="E2481" t="str">
            <v>Mrs T J Oxley</v>
          </cell>
        </row>
        <row r="2482">
          <cell r="B2482" t="str">
            <v>H555/01 Physical Education Physiological Factors Affecting Performance</v>
          </cell>
          <cell r="C2482" t="str">
            <v>H555/01</v>
          </cell>
          <cell r="D2482" t="str">
            <v>Physical Education Physiological Factors Affecting Performance</v>
          </cell>
          <cell r="E2482" t="str">
            <v>Mrs D S Lamont</v>
          </cell>
        </row>
        <row r="2483">
          <cell r="B2483" t="str">
            <v>H555/01 Physical Education Physiological Factors Affecting Performance</v>
          </cell>
          <cell r="C2483" t="str">
            <v>H555/01</v>
          </cell>
          <cell r="D2483" t="str">
            <v>Physical Education Physiological Factors Affecting Performance</v>
          </cell>
          <cell r="E2483" t="str">
            <v>Miss L A Blue</v>
          </cell>
        </row>
        <row r="2484">
          <cell r="B2484" t="str">
            <v>H555/01 Physical Education Physiological Factors Affecting Performance</v>
          </cell>
          <cell r="C2484" t="str">
            <v>H555/01</v>
          </cell>
          <cell r="D2484" t="str">
            <v>Physical Education Physiological Factors Affecting Performance</v>
          </cell>
          <cell r="E2484" t="str">
            <v>Mr M Medway</v>
          </cell>
        </row>
        <row r="2485">
          <cell r="B2485" t="str">
            <v>H555/01 Physical Education Physiological Factors Affecting Performance</v>
          </cell>
          <cell r="C2485" t="str">
            <v>H555/01</v>
          </cell>
          <cell r="D2485" t="str">
            <v>Physical Education Physiological Factors Affecting Performance</v>
          </cell>
          <cell r="E2485" t="str">
            <v>Mr B Newson</v>
          </cell>
        </row>
        <row r="2486">
          <cell r="B2486" t="str">
            <v>H555/01 Physical Education Physiological Factors Affecting Performance</v>
          </cell>
          <cell r="C2486" t="str">
            <v>H555/01</v>
          </cell>
          <cell r="D2486" t="str">
            <v>Physical Education Physiological Factors Affecting Performance</v>
          </cell>
          <cell r="E2486" t="str">
            <v>Miss K Arnold</v>
          </cell>
        </row>
        <row r="2487">
          <cell r="B2487" t="str">
            <v>H555/01 Physical Education Physiological Factors Affecting Performance</v>
          </cell>
          <cell r="C2487" t="str">
            <v>H555/01</v>
          </cell>
          <cell r="D2487" t="str">
            <v>Physical Education Physiological Factors Affecting Performance</v>
          </cell>
          <cell r="E2487" t="str">
            <v>Mrs S Knightbridge</v>
          </cell>
        </row>
        <row r="2488">
          <cell r="B2488" t="str">
            <v>H555/01 Physical Education Physiological Factors Affecting Performance</v>
          </cell>
          <cell r="C2488" t="str">
            <v>H555/01</v>
          </cell>
          <cell r="D2488" t="str">
            <v>Physical Education Physiological Factors Affecting Performance</v>
          </cell>
          <cell r="E2488" t="str">
            <v>Miss R A Cole</v>
          </cell>
        </row>
        <row r="2489">
          <cell r="B2489" t="str">
            <v>H555/01 Physical Education Physiological Factors Affecting Performance</v>
          </cell>
          <cell r="C2489" t="str">
            <v>H555/01</v>
          </cell>
          <cell r="D2489" t="str">
            <v>Physical Education Physiological Factors Affecting Performance</v>
          </cell>
          <cell r="E2489" t="str">
            <v>Mrs E J Mayo-Evans</v>
          </cell>
        </row>
        <row r="2490">
          <cell r="B2490" t="str">
            <v>H555/01 Physical Education Physiological Factors Affecting Performance</v>
          </cell>
          <cell r="C2490" t="str">
            <v>H555/01</v>
          </cell>
          <cell r="D2490" t="str">
            <v>Physical Education Physiological Factors Affecting Performance</v>
          </cell>
          <cell r="E2490" t="str">
            <v>Mr T R Richardson</v>
          </cell>
        </row>
        <row r="2491">
          <cell r="B2491" t="str">
            <v>H555/01 Physical Education Physiological Factors Affecting Performance</v>
          </cell>
          <cell r="C2491" t="str">
            <v>H555/01</v>
          </cell>
          <cell r="D2491" t="str">
            <v>Physical Education Physiological Factors Affecting Performance</v>
          </cell>
          <cell r="E2491" t="str">
            <v>Mr M Edwards</v>
          </cell>
        </row>
        <row r="2492">
          <cell r="B2492" t="str">
            <v>H555/01 Physical Education Physiological Factors Affecting Performance</v>
          </cell>
          <cell r="C2492" t="str">
            <v>H555/01</v>
          </cell>
          <cell r="D2492" t="str">
            <v>Physical Education Physiological Factors Affecting Performance</v>
          </cell>
          <cell r="E2492" t="str">
            <v>Mr J Wolverson</v>
          </cell>
        </row>
        <row r="2493">
          <cell r="B2493" t="str">
            <v>H555/01 Physical Education Physiological Factors Affecting Performance</v>
          </cell>
          <cell r="C2493" t="str">
            <v>H555/01</v>
          </cell>
          <cell r="D2493" t="str">
            <v>Physical Education Physiological Factors Affecting Performance</v>
          </cell>
          <cell r="E2493" t="str">
            <v>Miss P Lowe</v>
          </cell>
        </row>
        <row r="2494">
          <cell r="B2494" t="str">
            <v>H555/01 Physical Education Physiological Factors Affecting Performance</v>
          </cell>
          <cell r="C2494" t="str">
            <v>H555/01</v>
          </cell>
          <cell r="D2494" t="str">
            <v>Physical Education Physiological Factors Affecting Performance</v>
          </cell>
          <cell r="E2494" t="str">
            <v>Mrs C H Foley</v>
          </cell>
        </row>
        <row r="2495">
          <cell r="B2495" t="str">
            <v>H555/01 Physical Education Physiological Factors Affecting Performance</v>
          </cell>
          <cell r="C2495" t="str">
            <v>H555/01</v>
          </cell>
          <cell r="D2495" t="str">
            <v>Physical Education Physiological Factors Affecting Performance</v>
          </cell>
          <cell r="E2495" t="str">
            <v>Mrs C Jones</v>
          </cell>
        </row>
        <row r="2496">
          <cell r="B2496" t="str">
            <v>H555/01 Physical Education Physiological Factors Affecting Performance</v>
          </cell>
          <cell r="C2496" t="str">
            <v>H555/01</v>
          </cell>
          <cell r="D2496" t="str">
            <v>Physical Education Physiological Factors Affecting Performance</v>
          </cell>
          <cell r="E2496" t="str">
            <v>Mr G T Green</v>
          </cell>
        </row>
        <row r="2497">
          <cell r="B2497" t="str">
            <v>H555/01 Physical Education Physiological Factors Affecting Performance</v>
          </cell>
          <cell r="C2497" t="str">
            <v>H555/01</v>
          </cell>
          <cell r="D2497" t="str">
            <v>Physical Education Physiological Factors Affecting Performance</v>
          </cell>
          <cell r="E2497" t="str">
            <v>Mrs L A F Dawson</v>
          </cell>
        </row>
        <row r="2498">
          <cell r="B2498" t="str">
            <v>H555/01 Physical Education Physiological Factors Affecting Performance</v>
          </cell>
          <cell r="C2498" t="str">
            <v>H555/01</v>
          </cell>
          <cell r="D2498" t="str">
            <v>Physical Education Physiological Factors Affecting Performance</v>
          </cell>
          <cell r="E2498" t="str">
            <v>Mr M Haycock</v>
          </cell>
        </row>
        <row r="2499">
          <cell r="B2499" t="str">
            <v>H555/01 Physical Education Physiological Factors Affecting Performance</v>
          </cell>
          <cell r="C2499" t="str">
            <v>H555/01</v>
          </cell>
          <cell r="D2499" t="str">
            <v>Physical Education Physiological Factors Affecting Performance</v>
          </cell>
          <cell r="E2499" t="str">
            <v>Mr J Simon</v>
          </cell>
        </row>
        <row r="2500">
          <cell r="B2500" t="str">
            <v>H555/01 Physical Education Physiological Factors Affecting Performance</v>
          </cell>
          <cell r="C2500" t="str">
            <v>H555/01</v>
          </cell>
          <cell r="D2500" t="str">
            <v>Physical Education Physiological Factors Affecting Performance</v>
          </cell>
          <cell r="E2500" t="str">
            <v>Mrs R E Jones</v>
          </cell>
        </row>
        <row r="2501">
          <cell r="B2501" t="str">
            <v>H555/01 Physical Education Physiological Factors Affecting Performance</v>
          </cell>
          <cell r="C2501" t="str">
            <v>H555/01</v>
          </cell>
          <cell r="D2501" t="str">
            <v>Physical Education Physiological Factors Affecting Performance</v>
          </cell>
          <cell r="E2501" t="str">
            <v>Miss H Flint</v>
          </cell>
        </row>
        <row r="2502">
          <cell r="B2502" t="str">
            <v>H555/01 Physical Education Physiological Factors Affecting Performance</v>
          </cell>
          <cell r="C2502" t="str">
            <v>H555/01</v>
          </cell>
          <cell r="D2502" t="str">
            <v>Physical Education Physiological Factors Affecting Performance</v>
          </cell>
          <cell r="E2502" t="str">
            <v>Mrs C J Brown</v>
          </cell>
        </row>
        <row r="2503">
          <cell r="B2503" t="str">
            <v>H555/01 Physical Education Physiological Factors Affecting Performance</v>
          </cell>
          <cell r="C2503" t="str">
            <v>H555/01</v>
          </cell>
          <cell r="D2503" t="str">
            <v>Physical Education Physiological Factors Affecting Performance</v>
          </cell>
          <cell r="E2503" t="str">
            <v>Mr S Langstaff</v>
          </cell>
        </row>
        <row r="2504">
          <cell r="B2504" t="str">
            <v>H555/01 Physical Education Physiological Factors Affecting Performance</v>
          </cell>
          <cell r="C2504" t="str">
            <v>H555/01</v>
          </cell>
          <cell r="D2504" t="str">
            <v>Physical Education Physiological Factors Affecting Performance</v>
          </cell>
          <cell r="E2504" t="str">
            <v>Mr S Field</v>
          </cell>
        </row>
        <row r="2505">
          <cell r="B2505" t="str">
            <v>H555/01 Physical Education Physiological Factors Affecting Performance</v>
          </cell>
          <cell r="C2505" t="str">
            <v>H555/01</v>
          </cell>
          <cell r="D2505" t="str">
            <v>Physical Education Physiological Factors Affecting Performance</v>
          </cell>
          <cell r="E2505" t="str">
            <v>Mrs C Panayi</v>
          </cell>
        </row>
        <row r="2506">
          <cell r="B2506" t="str">
            <v>H555/01 Physical Education Physiological Factors Affecting Performance</v>
          </cell>
          <cell r="C2506" t="str">
            <v>H555/01</v>
          </cell>
          <cell r="D2506" t="str">
            <v>Physical Education Physiological Factors Affecting Performance</v>
          </cell>
          <cell r="E2506" t="str">
            <v>Miss K A Mills</v>
          </cell>
        </row>
        <row r="2507">
          <cell r="B2507" t="str">
            <v>H555/01 Physical Education Physiological Factors Affecting Performance</v>
          </cell>
          <cell r="C2507" t="str">
            <v>H555/01</v>
          </cell>
          <cell r="D2507" t="str">
            <v>Physical Education Physiological Factors Affecting Performance</v>
          </cell>
          <cell r="E2507" t="str">
            <v>Miss C Perring</v>
          </cell>
        </row>
        <row r="2508">
          <cell r="B2508" t="str">
            <v>H555/01 Physical Education Physiological Factors Affecting Performance</v>
          </cell>
          <cell r="C2508" t="str">
            <v>H555/01</v>
          </cell>
          <cell r="D2508" t="str">
            <v>Physical Education Physiological Factors Affecting Performance</v>
          </cell>
          <cell r="E2508" t="str">
            <v>Mr W Laidlaw</v>
          </cell>
        </row>
        <row r="2509">
          <cell r="B2509" t="str">
            <v>H555/01 Physical Education Physiological Factors Affecting Performance</v>
          </cell>
          <cell r="C2509" t="str">
            <v>H555/01</v>
          </cell>
          <cell r="D2509" t="str">
            <v>Physical Education Physiological Factors Affecting Performance</v>
          </cell>
          <cell r="E2509" t="str">
            <v>Miss J Fenton</v>
          </cell>
        </row>
        <row r="2510">
          <cell r="B2510" t="str">
            <v>H555/01 Physical Education Physiological Factors Affecting Performance</v>
          </cell>
          <cell r="C2510" t="str">
            <v>H555/01</v>
          </cell>
          <cell r="D2510" t="str">
            <v>Physical Education Physiological Factors Affecting Performance</v>
          </cell>
          <cell r="E2510" t="str">
            <v>Ms B Moore</v>
          </cell>
        </row>
        <row r="2511">
          <cell r="B2511" t="str">
            <v>H555/01 Physical Education Physiological Factors Affecting Performance</v>
          </cell>
          <cell r="C2511" t="str">
            <v>H555/01</v>
          </cell>
          <cell r="D2511" t="str">
            <v>Physical Education Physiological Factors Affecting Performance</v>
          </cell>
          <cell r="E2511" t="str">
            <v>Mr S Woodward</v>
          </cell>
        </row>
        <row r="2512">
          <cell r="B2512" t="str">
            <v>H555/01 Physical Education Physiological Factors Affecting Performance</v>
          </cell>
          <cell r="C2512" t="str">
            <v>H555/01</v>
          </cell>
          <cell r="D2512" t="str">
            <v>Physical Education Physiological Factors Affecting Performance</v>
          </cell>
          <cell r="E2512" t="str">
            <v>Mr R H Meredith</v>
          </cell>
        </row>
        <row r="2513">
          <cell r="B2513" t="str">
            <v>H555/01 Physical Education Physiological Factors Affecting Performance</v>
          </cell>
          <cell r="C2513" t="str">
            <v>H555/01</v>
          </cell>
          <cell r="D2513" t="str">
            <v>Physical Education Physiological Factors Affecting Performance</v>
          </cell>
          <cell r="E2513" t="str">
            <v>Mr D A Huston</v>
          </cell>
        </row>
        <row r="2514">
          <cell r="B2514" t="str">
            <v>H555/02 Physical Education: Psychological factors affecting performance</v>
          </cell>
          <cell r="C2514" t="str">
            <v>H555/02</v>
          </cell>
          <cell r="D2514" t="str">
            <v>Physical Education: Psychological factors affecting performance</v>
          </cell>
          <cell r="E2514" t="str">
            <v>Miss A Baxby</v>
          </cell>
        </row>
        <row r="2515">
          <cell r="B2515" t="str">
            <v>H555/02 Physical Education: Psychological factors affecting performance</v>
          </cell>
          <cell r="C2515" t="str">
            <v>H555/02</v>
          </cell>
          <cell r="D2515" t="str">
            <v>Physical Education: Psychological factors affecting performance</v>
          </cell>
          <cell r="E2515" t="str">
            <v>Mrs C A Pearson</v>
          </cell>
        </row>
        <row r="2516">
          <cell r="B2516" t="str">
            <v>H555/02 Physical Education: Psychological factors affecting performance</v>
          </cell>
          <cell r="C2516" t="str">
            <v>H555/02</v>
          </cell>
          <cell r="D2516" t="str">
            <v>Physical Education: Psychological factors affecting performance</v>
          </cell>
          <cell r="E2516" t="str">
            <v>Mr G Mayer</v>
          </cell>
        </row>
        <row r="2517">
          <cell r="B2517" t="str">
            <v>H555/02 Physical Education: Psychological factors affecting performance</v>
          </cell>
          <cell r="C2517" t="str">
            <v>H555/02</v>
          </cell>
          <cell r="D2517" t="str">
            <v>Physical Education: Psychological factors affecting performance</v>
          </cell>
          <cell r="E2517" t="str">
            <v>Mrs P L Smithies</v>
          </cell>
        </row>
        <row r="2518">
          <cell r="B2518" t="str">
            <v>H555/02 Physical Education: Psychological factors affecting performance</v>
          </cell>
          <cell r="C2518" t="str">
            <v>H555/02</v>
          </cell>
          <cell r="D2518" t="str">
            <v>Physical Education: Psychological factors affecting performance</v>
          </cell>
          <cell r="E2518" t="str">
            <v>Mr J Walker</v>
          </cell>
        </row>
        <row r="2519">
          <cell r="B2519" t="str">
            <v>H555/02 Physical Education: Psychological factors affecting performance</v>
          </cell>
          <cell r="C2519" t="str">
            <v>H555/02</v>
          </cell>
          <cell r="D2519" t="str">
            <v>Physical Education: Psychological factors affecting performance</v>
          </cell>
          <cell r="E2519" t="str">
            <v>Mr A Morgan</v>
          </cell>
        </row>
        <row r="2520">
          <cell r="B2520" t="str">
            <v>H555/02 Physical Education: Psychological factors affecting performance</v>
          </cell>
          <cell r="C2520" t="str">
            <v>H555/02</v>
          </cell>
          <cell r="D2520" t="str">
            <v>Physical Education: Psychological factors affecting performance</v>
          </cell>
          <cell r="E2520" t="str">
            <v>Mr M K Watson</v>
          </cell>
        </row>
        <row r="2521">
          <cell r="B2521" t="str">
            <v>H555/02 Physical Education: Psychological factors affecting performance</v>
          </cell>
          <cell r="C2521" t="str">
            <v>H555/02</v>
          </cell>
          <cell r="D2521" t="str">
            <v>Physical Education: Psychological factors affecting performance</v>
          </cell>
          <cell r="E2521" t="str">
            <v>Mrs K Bradbury</v>
          </cell>
        </row>
        <row r="2522">
          <cell r="B2522" t="str">
            <v>H555/02 Physical Education: Psychological factors affecting performance</v>
          </cell>
          <cell r="C2522" t="str">
            <v>H555/02</v>
          </cell>
          <cell r="D2522" t="str">
            <v>Physical Education: Psychological factors affecting performance</v>
          </cell>
          <cell r="E2522" t="str">
            <v>Miss H Ashby</v>
          </cell>
        </row>
        <row r="2523">
          <cell r="B2523" t="str">
            <v>H555/02 Physical Education: Psychological factors affecting performance</v>
          </cell>
          <cell r="C2523" t="str">
            <v>H555/02</v>
          </cell>
          <cell r="D2523" t="str">
            <v>Physical Education: Psychological factors affecting performance</v>
          </cell>
          <cell r="E2523" t="str">
            <v>Miss K Bell</v>
          </cell>
        </row>
        <row r="2524">
          <cell r="B2524" t="str">
            <v>H555/02 Physical Education: Psychological factors affecting performance</v>
          </cell>
          <cell r="C2524" t="str">
            <v>H555/02</v>
          </cell>
          <cell r="D2524" t="str">
            <v>Physical Education: Psychological factors affecting performance</v>
          </cell>
          <cell r="E2524" t="str">
            <v>Miss N Douthwaite</v>
          </cell>
        </row>
        <row r="2525">
          <cell r="B2525" t="str">
            <v>H555/02 Physical Education: Psychological factors affecting performance</v>
          </cell>
          <cell r="C2525" t="str">
            <v>H555/02</v>
          </cell>
          <cell r="D2525" t="str">
            <v>Physical Education: Psychological factors affecting performance</v>
          </cell>
          <cell r="E2525" t="str">
            <v>Mr S Smith</v>
          </cell>
        </row>
        <row r="2526">
          <cell r="B2526" t="str">
            <v>H555/02 Physical Education: Psychological factors affecting performance</v>
          </cell>
          <cell r="C2526" t="str">
            <v>H555/02</v>
          </cell>
          <cell r="D2526" t="str">
            <v>Physical Education: Psychological factors affecting performance</v>
          </cell>
          <cell r="E2526" t="str">
            <v>Miss R Pryce</v>
          </cell>
        </row>
        <row r="2527">
          <cell r="B2527" t="str">
            <v>H555/02 Physical Education: Psychological factors affecting performance</v>
          </cell>
          <cell r="C2527" t="str">
            <v>H555/02</v>
          </cell>
          <cell r="D2527" t="str">
            <v>Physical Education: Psychological factors affecting performance</v>
          </cell>
          <cell r="E2527" t="str">
            <v>Mr D J Wilkinson</v>
          </cell>
        </row>
        <row r="2528">
          <cell r="B2528" t="str">
            <v>H555/02 Physical Education: Psychological factors affecting performance</v>
          </cell>
          <cell r="C2528" t="str">
            <v>H555/02</v>
          </cell>
          <cell r="D2528" t="str">
            <v>Physical Education: Psychological factors affecting performance</v>
          </cell>
          <cell r="E2528" t="str">
            <v>Mr B Richmond</v>
          </cell>
        </row>
        <row r="2529">
          <cell r="B2529" t="str">
            <v>H555/02 Physical Education: Psychological factors affecting performance</v>
          </cell>
          <cell r="C2529" t="str">
            <v>H555/02</v>
          </cell>
          <cell r="D2529" t="str">
            <v>Physical Education: Psychological factors affecting performance</v>
          </cell>
          <cell r="E2529" t="str">
            <v>Mr W Davis</v>
          </cell>
        </row>
        <row r="2530">
          <cell r="B2530" t="str">
            <v>H555/02 Physical Education: Psychological factors affecting performance</v>
          </cell>
          <cell r="C2530" t="str">
            <v>H555/02</v>
          </cell>
          <cell r="D2530" t="str">
            <v>Physical Education: Psychological factors affecting performance</v>
          </cell>
          <cell r="E2530" t="str">
            <v>Mrs R Dathan</v>
          </cell>
        </row>
        <row r="2531">
          <cell r="B2531" t="str">
            <v>H555/02 Physical Education: Psychological factors affecting performance</v>
          </cell>
          <cell r="C2531" t="str">
            <v>H555/02</v>
          </cell>
          <cell r="D2531" t="str">
            <v>Physical Education: Psychological factors affecting performance</v>
          </cell>
          <cell r="E2531" t="str">
            <v>Miss J Kavanagh</v>
          </cell>
        </row>
        <row r="2532">
          <cell r="B2532" t="str">
            <v>H555/02 Physical Education: Psychological factors affecting performance</v>
          </cell>
          <cell r="C2532" t="str">
            <v>H555/02</v>
          </cell>
          <cell r="D2532" t="str">
            <v>Physical Education: Psychological factors affecting performance</v>
          </cell>
          <cell r="E2532" t="str">
            <v>Mr W Laidlaw</v>
          </cell>
        </row>
        <row r="2533">
          <cell r="B2533" t="str">
            <v>H555/02 Physical Education: Psychological factors affecting performance</v>
          </cell>
          <cell r="C2533" t="str">
            <v>H555/02</v>
          </cell>
          <cell r="D2533" t="str">
            <v>Physical Education: Psychological factors affecting performance</v>
          </cell>
          <cell r="E2533" t="str">
            <v>Ms S Goldson</v>
          </cell>
        </row>
        <row r="2534">
          <cell r="B2534" t="str">
            <v>H555/02 Physical Education: Psychological factors affecting performance</v>
          </cell>
          <cell r="C2534" t="str">
            <v>H555/02</v>
          </cell>
          <cell r="D2534" t="str">
            <v>Physical Education: Psychological factors affecting performance</v>
          </cell>
          <cell r="E2534" t="str">
            <v>Mr K Hindley</v>
          </cell>
        </row>
        <row r="2535">
          <cell r="B2535" t="str">
            <v>H555/02 Physical Education: Psychological factors affecting performance</v>
          </cell>
          <cell r="C2535" t="str">
            <v>H555/02</v>
          </cell>
          <cell r="D2535" t="str">
            <v>Physical Education: Psychological factors affecting performance</v>
          </cell>
          <cell r="E2535" t="str">
            <v>Mr J Corbett</v>
          </cell>
        </row>
        <row r="2536">
          <cell r="B2536" t="str">
            <v>H555/02 Physical Education: Psychological factors affecting performance</v>
          </cell>
          <cell r="C2536" t="str">
            <v>H555/02</v>
          </cell>
          <cell r="D2536" t="str">
            <v>Physical Education: Psychological factors affecting performance</v>
          </cell>
          <cell r="E2536" t="str">
            <v>Mr T Holmes</v>
          </cell>
        </row>
        <row r="2537">
          <cell r="B2537" t="str">
            <v>H555/02 Physical Education: Psychological factors affecting performance</v>
          </cell>
          <cell r="C2537" t="str">
            <v>H555/02</v>
          </cell>
          <cell r="D2537" t="str">
            <v>Physical Education: Psychological factors affecting performance</v>
          </cell>
          <cell r="E2537" t="str">
            <v>Mr S Sekula</v>
          </cell>
        </row>
        <row r="2538">
          <cell r="B2538" t="str">
            <v>H555/02 Physical Education: Psychological factors affecting performance</v>
          </cell>
          <cell r="C2538" t="str">
            <v>H555/02</v>
          </cell>
          <cell r="D2538" t="str">
            <v>Physical Education: Psychological factors affecting performance</v>
          </cell>
          <cell r="E2538" t="str">
            <v>Miss E L Stephens</v>
          </cell>
        </row>
        <row r="2539">
          <cell r="B2539" t="str">
            <v>H555/02 Physical Education: Psychological factors affecting performance</v>
          </cell>
          <cell r="C2539" t="str">
            <v>H555/02</v>
          </cell>
          <cell r="D2539" t="str">
            <v>Physical Education: Psychological factors affecting performance</v>
          </cell>
          <cell r="E2539" t="str">
            <v>Miss E Turner</v>
          </cell>
        </row>
        <row r="2540">
          <cell r="B2540" t="str">
            <v>H555/02 Physical Education: Psychological factors affecting performance</v>
          </cell>
          <cell r="C2540" t="str">
            <v>H555/02</v>
          </cell>
          <cell r="D2540" t="str">
            <v>Physical Education: Psychological factors affecting performance</v>
          </cell>
          <cell r="E2540" t="str">
            <v>Miss K Davies</v>
          </cell>
        </row>
        <row r="2541">
          <cell r="B2541" t="str">
            <v>H555/02 Physical Education: Psychological factors affecting performance</v>
          </cell>
          <cell r="C2541" t="str">
            <v>H555/02</v>
          </cell>
          <cell r="D2541" t="str">
            <v>Physical Education: Psychological factors affecting performance</v>
          </cell>
          <cell r="E2541" t="str">
            <v>Mrs R J Ranson</v>
          </cell>
        </row>
        <row r="2542">
          <cell r="B2542" t="str">
            <v>H555/02 Physical Education: Psychological factors affecting performance</v>
          </cell>
          <cell r="C2542" t="str">
            <v>H555/02</v>
          </cell>
          <cell r="D2542" t="str">
            <v>Physical Education: Psychological factors affecting performance</v>
          </cell>
          <cell r="E2542" t="str">
            <v>Mr C Flint</v>
          </cell>
        </row>
        <row r="2543">
          <cell r="B2543" t="str">
            <v>H555/02 Physical Education: Psychological factors affecting performance</v>
          </cell>
          <cell r="C2543" t="str">
            <v>H555/02</v>
          </cell>
          <cell r="D2543" t="str">
            <v>Physical Education: Psychological factors affecting performance</v>
          </cell>
          <cell r="E2543" t="str">
            <v>Miss E L Pollard</v>
          </cell>
        </row>
        <row r="2544">
          <cell r="B2544" t="str">
            <v>H555/02 Physical Education: Psychological factors affecting performance</v>
          </cell>
          <cell r="C2544" t="str">
            <v>H555/02</v>
          </cell>
          <cell r="D2544" t="str">
            <v>Physical Education: Psychological factors affecting performance</v>
          </cell>
          <cell r="E2544" t="str">
            <v>Miss J Plumtree</v>
          </cell>
        </row>
        <row r="2545">
          <cell r="B2545" t="str">
            <v>H555/02 Physical Education: Psychological factors affecting performance</v>
          </cell>
          <cell r="C2545" t="str">
            <v>H555/02</v>
          </cell>
          <cell r="D2545" t="str">
            <v>Physical Education: Psychological factors affecting performance</v>
          </cell>
          <cell r="E2545" t="str">
            <v>Ms D Skelly</v>
          </cell>
        </row>
        <row r="2546">
          <cell r="B2546" t="str">
            <v>H555/02 Physical Education: Psychological factors affecting performance</v>
          </cell>
          <cell r="C2546" t="str">
            <v>H555/02</v>
          </cell>
          <cell r="D2546" t="str">
            <v>Physical Education: Psychological factors affecting performance</v>
          </cell>
          <cell r="E2546" t="str">
            <v>Miss J Paxton</v>
          </cell>
        </row>
        <row r="2547">
          <cell r="B2547" t="str">
            <v>H555/02 Physical Education: Psychological factors affecting performance</v>
          </cell>
          <cell r="C2547" t="str">
            <v>H555/02</v>
          </cell>
          <cell r="D2547" t="str">
            <v>Physical Education: Psychological factors affecting performance</v>
          </cell>
          <cell r="E2547" t="str">
            <v>Mrs L McKendrick</v>
          </cell>
        </row>
        <row r="2548">
          <cell r="B2548" t="str">
            <v>H555/02 Physical Education: Psychological factors affecting performance</v>
          </cell>
          <cell r="C2548" t="str">
            <v>H555/02</v>
          </cell>
          <cell r="D2548" t="str">
            <v>Physical Education: Psychological factors affecting performance</v>
          </cell>
          <cell r="E2548" t="str">
            <v>Mr A Mawson</v>
          </cell>
        </row>
        <row r="2549">
          <cell r="B2549" t="str">
            <v>H555/02 Physical Education: Psychological factors affecting performance</v>
          </cell>
          <cell r="C2549" t="str">
            <v>H555/02</v>
          </cell>
          <cell r="D2549" t="str">
            <v>Physical Education: Psychological factors affecting performance</v>
          </cell>
          <cell r="E2549" t="str">
            <v>Miss K Baker</v>
          </cell>
        </row>
        <row r="2550">
          <cell r="B2550" t="str">
            <v>H555/02 Physical Education: Psychological factors affecting performance</v>
          </cell>
          <cell r="C2550" t="str">
            <v>H555/02</v>
          </cell>
          <cell r="D2550" t="str">
            <v>Physical Education: Psychological factors affecting performance</v>
          </cell>
          <cell r="E2550" t="str">
            <v>Miss S Shone</v>
          </cell>
        </row>
        <row r="2551">
          <cell r="B2551" t="str">
            <v>H555/02 Physical Education: Psychological factors affecting performance</v>
          </cell>
          <cell r="C2551" t="str">
            <v>H555/02</v>
          </cell>
          <cell r="D2551" t="str">
            <v>Physical Education: Psychological factors affecting performance</v>
          </cell>
          <cell r="E2551" t="str">
            <v>Mrs J Brittain</v>
          </cell>
        </row>
        <row r="2552">
          <cell r="B2552" t="str">
            <v>H555/02 Physical Education: Psychological factors affecting performance</v>
          </cell>
          <cell r="C2552" t="str">
            <v>H555/02</v>
          </cell>
          <cell r="D2552" t="str">
            <v>Physical Education: Psychological factors affecting performance</v>
          </cell>
          <cell r="E2552" t="str">
            <v>Ms S Court</v>
          </cell>
        </row>
        <row r="2553">
          <cell r="B2553" t="str">
            <v>H555/02 Physical Education: Psychological factors affecting performance</v>
          </cell>
          <cell r="C2553" t="str">
            <v>H555/02</v>
          </cell>
          <cell r="D2553" t="str">
            <v>Physical Education: Psychological factors affecting performance</v>
          </cell>
          <cell r="E2553" t="str">
            <v>Miss C Gallagher</v>
          </cell>
        </row>
        <row r="2554">
          <cell r="B2554" t="str">
            <v>H555/02 Physical Education: Psychological factors affecting performance</v>
          </cell>
          <cell r="C2554" t="str">
            <v>H555/02</v>
          </cell>
          <cell r="D2554" t="str">
            <v>Physical Education: Psychological factors affecting performance</v>
          </cell>
          <cell r="E2554" t="str">
            <v>Miss A Wilkinson</v>
          </cell>
        </row>
        <row r="2555">
          <cell r="B2555" t="str">
            <v>H555/02 Physical Education: Psychological factors affecting performance</v>
          </cell>
          <cell r="C2555" t="str">
            <v>H555/02</v>
          </cell>
          <cell r="D2555" t="str">
            <v>Physical Education: Psychological factors affecting performance</v>
          </cell>
          <cell r="E2555" t="str">
            <v>Mr S Houltham</v>
          </cell>
        </row>
        <row r="2556">
          <cell r="B2556" t="str">
            <v>H555/02 Physical Education: Psychological factors affecting performance</v>
          </cell>
          <cell r="C2556" t="str">
            <v>H555/02</v>
          </cell>
          <cell r="D2556" t="str">
            <v>Physical Education: Psychological factors affecting performance</v>
          </cell>
          <cell r="E2556" t="str">
            <v>Mr A Hajat</v>
          </cell>
        </row>
        <row r="2557">
          <cell r="B2557" t="str">
            <v>H555/02 Physical Education: Psychological factors affecting performance</v>
          </cell>
          <cell r="C2557" t="str">
            <v>H555/02</v>
          </cell>
          <cell r="D2557" t="str">
            <v>Physical Education: Psychological factors affecting performance</v>
          </cell>
          <cell r="E2557" t="str">
            <v>Mr P Bendall</v>
          </cell>
        </row>
        <row r="2558">
          <cell r="B2558" t="str">
            <v>H555/02 Physical Education: Psychological factors affecting performance</v>
          </cell>
          <cell r="C2558" t="str">
            <v>H555/02</v>
          </cell>
          <cell r="D2558" t="str">
            <v>Physical Education: Psychological factors affecting performance</v>
          </cell>
          <cell r="E2558" t="str">
            <v>Miss K Hopkins</v>
          </cell>
        </row>
        <row r="2559">
          <cell r="B2559" t="str">
            <v>H555/02 Physical Education: Psychological factors affecting performance</v>
          </cell>
          <cell r="C2559" t="str">
            <v>H555/02</v>
          </cell>
          <cell r="D2559" t="str">
            <v>Physical Education: Psychological factors affecting performance</v>
          </cell>
          <cell r="E2559" t="str">
            <v>Mrs A J Woodward</v>
          </cell>
        </row>
        <row r="2560">
          <cell r="B2560" t="str">
            <v>H555/02 Physical Education: Psychological factors affecting performance</v>
          </cell>
          <cell r="C2560" t="str">
            <v>H555/02</v>
          </cell>
          <cell r="D2560" t="str">
            <v>Physical Education: Psychological factors affecting performance</v>
          </cell>
          <cell r="E2560" t="str">
            <v>Mr S F Curry</v>
          </cell>
        </row>
        <row r="2561">
          <cell r="B2561" t="str">
            <v>H555/02 Physical Education: Psychological factors affecting performance</v>
          </cell>
          <cell r="C2561" t="str">
            <v>H555/02</v>
          </cell>
          <cell r="D2561" t="str">
            <v>Physical Education: Psychological factors affecting performance</v>
          </cell>
          <cell r="E2561" t="str">
            <v>Mrs H Dale</v>
          </cell>
        </row>
        <row r="2562">
          <cell r="B2562" t="str">
            <v>H555/02 Physical Education: Psychological factors affecting performance</v>
          </cell>
          <cell r="C2562" t="str">
            <v>H555/02</v>
          </cell>
          <cell r="D2562" t="str">
            <v>Physical Education: Psychological factors affecting performance</v>
          </cell>
          <cell r="E2562" t="str">
            <v>Miss Z Leddy</v>
          </cell>
        </row>
        <row r="2563">
          <cell r="B2563" t="str">
            <v>H555/02 Physical Education: Psychological factors affecting performance</v>
          </cell>
          <cell r="C2563" t="str">
            <v>H555/02</v>
          </cell>
          <cell r="D2563" t="str">
            <v>Physical Education: Psychological factors affecting performance</v>
          </cell>
          <cell r="E2563" t="str">
            <v>Mrs A Finch-Johnson</v>
          </cell>
        </row>
        <row r="2564">
          <cell r="B2564" t="str">
            <v>H555/02 Physical Education: Psychological factors affecting performance</v>
          </cell>
          <cell r="C2564" t="str">
            <v>H555/02</v>
          </cell>
          <cell r="D2564" t="str">
            <v>Physical Education: Psychological factors affecting performance</v>
          </cell>
          <cell r="E2564" t="str">
            <v>Miss S Armstrong</v>
          </cell>
        </row>
        <row r="2565">
          <cell r="B2565" t="str">
            <v>H555/02 Physical Education: Psychological factors affecting performance</v>
          </cell>
          <cell r="C2565" t="str">
            <v>H555/02</v>
          </cell>
          <cell r="D2565" t="str">
            <v>Physical Education: Psychological factors affecting performance</v>
          </cell>
          <cell r="E2565" t="str">
            <v>Miss L Roach</v>
          </cell>
        </row>
        <row r="2566">
          <cell r="B2566" t="str">
            <v>H555/03 Physical Education: Socio-cultural Issues in Physical Activity and Sport</v>
          </cell>
          <cell r="C2566" t="str">
            <v>H555/03</v>
          </cell>
          <cell r="D2566" t="str">
            <v>Physical Education: Socio-cultural Issues in Physical Activity and Sport</v>
          </cell>
          <cell r="E2566" t="str">
            <v>Mrs E Sadler</v>
          </cell>
        </row>
        <row r="2567">
          <cell r="B2567" t="str">
            <v>H555/03 Physical Education: Socio-cultural Issues in Physical Activity and Sport</v>
          </cell>
          <cell r="C2567" t="str">
            <v>H555/03</v>
          </cell>
          <cell r="D2567" t="str">
            <v>Physical Education: Socio-cultural Issues in Physical Activity and Sport</v>
          </cell>
          <cell r="E2567" t="str">
            <v>Mrs G Godfrey</v>
          </cell>
        </row>
        <row r="2568">
          <cell r="B2568" t="str">
            <v>H555/03 Physical Education: Socio-cultural Issues in Physical Activity and Sport</v>
          </cell>
          <cell r="C2568" t="str">
            <v>H555/03</v>
          </cell>
          <cell r="D2568" t="str">
            <v>Physical Education: Socio-cultural Issues in Physical Activity and Sport</v>
          </cell>
          <cell r="E2568" t="str">
            <v>Mr B Earley</v>
          </cell>
        </row>
        <row r="2569">
          <cell r="B2569" t="str">
            <v>H555/03 Physical Education: Socio-cultural Issues in Physical Activity and Sport</v>
          </cell>
          <cell r="C2569" t="str">
            <v>H555/03</v>
          </cell>
          <cell r="D2569" t="str">
            <v>Physical Education: Socio-cultural Issues in Physical Activity and Sport</v>
          </cell>
          <cell r="E2569" t="str">
            <v>Mrs M Brennan</v>
          </cell>
        </row>
        <row r="2570">
          <cell r="B2570" t="str">
            <v>H555/03 Physical Education: Socio-cultural Issues in Physical Activity and Sport</v>
          </cell>
          <cell r="C2570" t="str">
            <v>H555/03</v>
          </cell>
          <cell r="D2570" t="str">
            <v>Physical Education: Socio-cultural Issues in Physical Activity and Sport</v>
          </cell>
          <cell r="E2570" t="str">
            <v>Miss R Sullivan</v>
          </cell>
        </row>
        <row r="2571">
          <cell r="B2571" t="str">
            <v>H555/03 Physical Education: Socio-cultural Issues in Physical Activity and Sport</v>
          </cell>
          <cell r="C2571" t="str">
            <v>H555/03</v>
          </cell>
          <cell r="D2571" t="str">
            <v>Physical Education: Socio-cultural Issues in Physical Activity and Sport</v>
          </cell>
          <cell r="E2571" t="str">
            <v>Mr S Burrows</v>
          </cell>
        </row>
        <row r="2572">
          <cell r="B2572" t="str">
            <v>H555/03 Physical Education: Socio-cultural Issues in Physical Activity and Sport</v>
          </cell>
          <cell r="C2572" t="str">
            <v>H555/03</v>
          </cell>
          <cell r="D2572" t="str">
            <v>Physical Education: Socio-cultural Issues in Physical Activity and Sport</v>
          </cell>
          <cell r="E2572" t="str">
            <v>Mr S Stewart</v>
          </cell>
        </row>
        <row r="2573">
          <cell r="B2573" t="str">
            <v>H555/03 Physical Education: Socio-cultural Issues in Physical Activity and Sport</v>
          </cell>
          <cell r="C2573" t="str">
            <v>H555/03</v>
          </cell>
          <cell r="D2573" t="str">
            <v>Physical Education: Socio-cultural Issues in Physical Activity and Sport</v>
          </cell>
          <cell r="E2573" t="str">
            <v>Miss G Taylor</v>
          </cell>
        </row>
        <row r="2574">
          <cell r="B2574" t="str">
            <v>H555/03 Physical Education: Socio-cultural Issues in Physical Activity and Sport</v>
          </cell>
          <cell r="C2574" t="str">
            <v>H555/03</v>
          </cell>
          <cell r="D2574" t="str">
            <v>Physical Education: Socio-cultural Issues in Physical Activity and Sport</v>
          </cell>
          <cell r="E2574" t="str">
            <v>Mr R Curzon</v>
          </cell>
        </row>
        <row r="2575">
          <cell r="B2575" t="str">
            <v>H555/03 Physical Education: Socio-cultural Issues in Physical Activity and Sport</v>
          </cell>
          <cell r="C2575" t="str">
            <v>H555/03</v>
          </cell>
          <cell r="D2575" t="str">
            <v>Physical Education: Socio-cultural Issues in Physical Activity and Sport</v>
          </cell>
          <cell r="E2575" t="str">
            <v>Mr D Hoyle</v>
          </cell>
        </row>
        <row r="2576">
          <cell r="B2576" t="str">
            <v>H555/03 Physical Education: Socio-cultural Issues in Physical Activity and Sport</v>
          </cell>
          <cell r="C2576" t="str">
            <v>H555/03</v>
          </cell>
          <cell r="D2576" t="str">
            <v>Physical Education: Socio-cultural Issues in Physical Activity and Sport</v>
          </cell>
          <cell r="E2576" t="str">
            <v>Mr A Paszkowski</v>
          </cell>
        </row>
        <row r="2577">
          <cell r="B2577" t="str">
            <v>H555/03 Physical Education: Socio-cultural Issues in Physical Activity and Sport</v>
          </cell>
          <cell r="C2577" t="str">
            <v>H555/03</v>
          </cell>
          <cell r="D2577" t="str">
            <v>Physical Education: Socio-cultural Issues in Physical Activity and Sport</v>
          </cell>
          <cell r="E2577" t="str">
            <v>Mr D W Brookfield</v>
          </cell>
        </row>
        <row r="2578">
          <cell r="B2578" t="str">
            <v>H555/03 Physical Education: Socio-cultural Issues in Physical Activity and Sport</v>
          </cell>
          <cell r="C2578" t="str">
            <v>H555/03</v>
          </cell>
          <cell r="D2578" t="str">
            <v>Physical Education: Socio-cultural Issues in Physical Activity and Sport</v>
          </cell>
          <cell r="E2578" t="str">
            <v>Mr S Wills</v>
          </cell>
        </row>
        <row r="2579">
          <cell r="B2579" t="str">
            <v>H555/03 Physical Education: Socio-cultural Issues in Physical Activity and Sport</v>
          </cell>
          <cell r="C2579" t="str">
            <v>H555/03</v>
          </cell>
          <cell r="D2579" t="str">
            <v>Physical Education: Socio-cultural Issues in Physical Activity and Sport</v>
          </cell>
          <cell r="E2579" t="str">
            <v>Mrs C Jardine</v>
          </cell>
        </row>
        <row r="2580">
          <cell r="B2580" t="str">
            <v>H555/03 Physical Education: Socio-cultural Issues in Physical Activity and Sport</v>
          </cell>
          <cell r="C2580" t="str">
            <v>H555/03</v>
          </cell>
          <cell r="D2580" t="str">
            <v>Physical Education: Socio-cultural Issues in Physical Activity and Sport</v>
          </cell>
          <cell r="E2580" t="str">
            <v>Dr K Thomas</v>
          </cell>
        </row>
        <row r="2581">
          <cell r="B2581" t="str">
            <v>H555/03 Physical Education: Socio-cultural Issues in Physical Activity and Sport</v>
          </cell>
          <cell r="C2581" t="str">
            <v>H555/03</v>
          </cell>
          <cell r="D2581" t="str">
            <v>Physical Education: Socio-cultural Issues in Physical Activity and Sport</v>
          </cell>
          <cell r="E2581" t="str">
            <v>Mrs T Vukusic</v>
          </cell>
        </row>
        <row r="2582">
          <cell r="B2582" t="str">
            <v>H555/03 Physical Education: Socio-cultural Issues in Physical Activity and Sport</v>
          </cell>
          <cell r="C2582" t="str">
            <v>H555/03</v>
          </cell>
          <cell r="D2582" t="str">
            <v>Physical Education: Socio-cultural Issues in Physical Activity and Sport</v>
          </cell>
          <cell r="E2582" t="str">
            <v>Mr R Hall</v>
          </cell>
        </row>
        <row r="2583">
          <cell r="B2583" t="str">
            <v>H555/03 Physical Education: Socio-cultural Issues in Physical Activity and Sport</v>
          </cell>
          <cell r="C2583" t="str">
            <v>H555/03</v>
          </cell>
          <cell r="D2583" t="str">
            <v>Physical Education: Socio-cultural Issues in Physical Activity and Sport</v>
          </cell>
          <cell r="E2583" t="str">
            <v>Miss S J Vickers</v>
          </cell>
        </row>
        <row r="2584">
          <cell r="B2584" t="str">
            <v>H555/03 Physical Education: Socio-cultural Issues in Physical Activity and Sport</v>
          </cell>
          <cell r="C2584" t="str">
            <v>H555/03</v>
          </cell>
          <cell r="D2584" t="str">
            <v>Physical Education: Socio-cultural Issues in Physical Activity and Sport</v>
          </cell>
          <cell r="E2584" t="str">
            <v>Mr P Robson</v>
          </cell>
        </row>
        <row r="2585">
          <cell r="B2585" t="str">
            <v>H555/03 Physical Education: Socio-cultural Issues in Physical Activity and Sport</v>
          </cell>
          <cell r="C2585" t="str">
            <v>H555/03</v>
          </cell>
          <cell r="D2585" t="str">
            <v>Physical Education: Socio-cultural Issues in Physical Activity and Sport</v>
          </cell>
          <cell r="E2585" t="str">
            <v>Miss P R Glover</v>
          </cell>
        </row>
        <row r="2586">
          <cell r="B2586" t="str">
            <v>H555/03 Physical Education: Socio-cultural Issues in Physical Activity and Sport</v>
          </cell>
          <cell r="C2586" t="str">
            <v>H555/03</v>
          </cell>
          <cell r="D2586" t="str">
            <v>Physical Education: Socio-cultural Issues in Physical Activity and Sport</v>
          </cell>
          <cell r="E2586" t="str">
            <v>Mr I Willis</v>
          </cell>
        </row>
        <row r="2587">
          <cell r="B2587" t="str">
            <v>H555/03 Physical Education: Socio-cultural Issues in Physical Activity and Sport</v>
          </cell>
          <cell r="C2587" t="str">
            <v>H555/03</v>
          </cell>
          <cell r="D2587" t="str">
            <v>Physical Education: Socio-cultural Issues in Physical Activity and Sport</v>
          </cell>
          <cell r="E2587" t="str">
            <v>Mrs S Newey</v>
          </cell>
        </row>
        <row r="2588">
          <cell r="B2588" t="str">
            <v>H555/03 Physical Education: Socio-cultural Issues in Physical Activity and Sport</v>
          </cell>
          <cell r="C2588" t="str">
            <v>H555/03</v>
          </cell>
          <cell r="D2588" t="str">
            <v>Physical Education: Socio-cultural Issues in Physical Activity and Sport</v>
          </cell>
          <cell r="E2588" t="str">
            <v>Mrs V C Pring</v>
          </cell>
        </row>
        <row r="2589">
          <cell r="B2589" t="str">
            <v>H555/03 Physical Education: Socio-cultural Issues in Physical Activity and Sport</v>
          </cell>
          <cell r="C2589" t="str">
            <v>H555/03</v>
          </cell>
          <cell r="D2589" t="str">
            <v>Physical Education: Socio-cultural Issues in Physical Activity and Sport</v>
          </cell>
          <cell r="E2589" t="str">
            <v>Mr C Holman</v>
          </cell>
        </row>
        <row r="2590">
          <cell r="B2590" t="str">
            <v>H555/03 Physical Education: Socio-cultural Issues in Physical Activity and Sport</v>
          </cell>
          <cell r="C2590" t="str">
            <v>H555/03</v>
          </cell>
          <cell r="D2590" t="str">
            <v>Physical Education: Socio-cultural Issues in Physical Activity and Sport</v>
          </cell>
          <cell r="E2590" t="str">
            <v>Mr L Deery</v>
          </cell>
        </row>
        <row r="2591">
          <cell r="B2591" t="str">
            <v>H555/03 Physical Education: Socio-cultural Issues in Physical Activity and Sport</v>
          </cell>
          <cell r="C2591" t="str">
            <v>H555/03</v>
          </cell>
          <cell r="D2591" t="str">
            <v>Physical Education: Socio-cultural Issues in Physical Activity and Sport</v>
          </cell>
          <cell r="E2591" t="str">
            <v>Mr J Mullaney</v>
          </cell>
        </row>
        <row r="2592">
          <cell r="B2592" t="str">
            <v>H555/03 Physical Education: Socio-cultural Issues in Physical Activity and Sport</v>
          </cell>
          <cell r="C2592" t="str">
            <v>H555/03</v>
          </cell>
          <cell r="D2592" t="str">
            <v>Physical Education: Socio-cultural Issues in Physical Activity and Sport</v>
          </cell>
          <cell r="E2592" t="str">
            <v>Miss R Love</v>
          </cell>
        </row>
        <row r="2593">
          <cell r="B2593" t="str">
            <v>H555/03 Physical Education: Socio-cultural Issues in Physical Activity and Sport</v>
          </cell>
          <cell r="C2593" t="str">
            <v>H555/03</v>
          </cell>
          <cell r="D2593" t="str">
            <v>Physical Education: Socio-cultural Issues in Physical Activity and Sport</v>
          </cell>
          <cell r="E2593" t="str">
            <v>Mr L Waters</v>
          </cell>
        </row>
        <row r="2594">
          <cell r="B2594" t="str">
            <v>H555/03 Physical Education: Socio-cultural Issues in Physical Activity and Sport</v>
          </cell>
          <cell r="C2594" t="str">
            <v>H555/03</v>
          </cell>
          <cell r="D2594" t="str">
            <v>Physical Education: Socio-cultural Issues in Physical Activity and Sport</v>
          </cell>
          <cell r="E2594" t="str">
            <v>Mr J P Howson</v>
          </cell>
        </row>
        <row r="2595">
          <cell r="B2595" t="str">
            <v>H555/03 Physical Education: Socio-cultural Issues in Physical Activity and Sport</v>
          </cell>
          <cell r="C2595" t="str">
            <v>H555/03</v>
          </cell>
          <cell r="D2595" t="str">
            <v>Physical Education: Socio-cultural Issues in Physical Activity and Sport</v>
          </cell>
          <cell r="E2595" t="str">
            <v>Miss S Baldwin</v>
          </cell>
        </row>
        <row r="2596">
          <cell r="B2596" t="str">
            <v>H555/03 Physical Education: Socio-cultural Issues in Physical Activity and Sport</v>
          </cell>
          <cell r="C2596" t="str">
            <v>H555/03</v>
          </cell>
          <cell r="D2596" t="str">
            <v>Physical Education: Socio-cultural Issues in Physical Activity and Sport</v>
          </cell>
          <cell r="E2596" t="str">
            <v>Mr M Cartwright</v>
          </cell>
        </row>
        <row r="2597">
          <cell r="B2597" t="str">
            <v>H555/03 Physical Education: Socio-cultural Issues in Physical Activity and Sport</v>
          </cell>
          <cell r="C2597" t="str">
            <v>H555/03</v>
          </cell>
          <cell r="D2597" t="str">
            <v>Physical Education: Socio-cultural Issues in Physical Activity and Sport</v>
          </cell>
          <cell r="E2597" t="str">
            <v>Mrs R A Ford</v>
          </cell>
        </row>
        <row r="2598">
          <cell r="B2598" t="str">
            <v>H555/03 Physical Education: Socio-cultural Issues in Physical Activity and Sport</v>
          </cell>
          <cell r="C2598" t="str">
            <v>H555/03</v>
          </cell>
          <cell r="D2598" t="str">
            <v>Physical Education: Socio-cultural Issues in Physical Activity and Sport</v>
          </cell>
          <cell r="E2598" t="str">
            <v>Miss C E Reid</v>
          </cell>
        </row>
        <row r="2599">
          <cell r="B2599" t="str">
            <v>H555/03 Physical Education: Socio-cultural Issues in Physical Activity and Sport</v>
          </cell>
          <cell r="C2599" t="str">
            <v>H555/03</v>
          </cell>
          <cell r="D2599" t="str">
            <v>Physical Education: Socio-cultural Issues in Physical Activity and Sport</v>
          </cell>
          <cell r="E2599" t="str">
            <v>Mr A T Reed</v>
          </cell>
        </row>
        <row r="2600">
          <cell r="B2600" t="str">
            <v>H555/03 Physical Education: Socio-cultural Issues in Physical Activity and Sport</v>
          </cell>
          <cell r="C2600" t="str">
            <v>H555/03</v>
          </cell>
          <cell r="D2600" t="str">
            <v>Physical Education: Socio-cultural Issues in Physical Activity and Sport</v>
          </cell>
          <cell r="E2600" t="str">
            <v>Mr Z Levers</v>
          </cell>
        </row>
        <row r="2601">
          <cell r="B2601" t="str">
            <v>H555/03 Physical Education: Socio-cultural Issues in Physical Activity and Sport</v>
          </cell>
          <cell r="C2601" t="str">
            <v>H555/03</v>
          </cell>
          <cell r="D2601" t="str">
            <v>Physical Education: Socio-cultural Issues in Physical Activity and Sport</v>
          </cell>
          <cell r="E2601" t="str">
            <v>Mrs K Moorhouse</v>
          </cell>
        </row>
        <row r="2602">
          <cell r="B2602" t="str">
            <v>H555/03 Physical Education: Socio-cultural Issues in Physical Activity and Sport</v>
          </cell>
          <cell r="C2602" t="str">
            <v>H555/03</v>
          </cell>
          <cell r="D2602" t="str">
            <v>Physical Education: Socio-cultural Issues in Physical Activity and Sport</v>
          </cell>
          <cell r="E2602" t="str">
            <v>Mr R Vanstone</v>
          </cell>
        </row>
        <row r="2603">
          <cell r="B2603" t="str">
            <v>H555/03 Physical Education: Socio-cultural Issues in Physical Activity and Sport</v>
          </cell>
          <cell r="C2603" t="str">
            <v>H555/03</v>
          </cell>
          <cell r="D2603" t="str">
            <v>Physical Education: Socio-cultural Issues in Physical Activity and Sport</v>
          </cell>
          <cell r="E2603" t="str">
            <v>Mr A McCarney</v>
          </cell>
        </row>
        <row r="2604">
          <cell r="B2604" t="str">
            <v>H555/03 Physical Education: Socio-cultural Issues in Physical Activity and Sport</v>
          </cell>
          <cell r="C2604" t="str">
            <v>H555/03</v>
          </cell>
          <cell r="D2604" t="str">
            <v>Physical Education: Socio-cultural Issues in Physical Activity and Sport</v>
          </cell>
          <cell r="E2604" t="str">
            <v>Mr R Law</v>
          </cell>
        </row>
        <row r="2605">
          <cell r="B2605" t="str">
            <v>H555/03 Physical Education: Socio-cultural Issues in Physical Activity and Sport</v>
          </cell>
          <cell r="C2605" t="str">
            <v>H555/03</v>
          </cell>
          <cell r="D2605" t="str">
            <v>Physical Education: Socio-cultural Issues in Physical Activity and Sport</v>
          </cell>
          <cell r="E2605" t="str">
            <v>Mrs T F Knight</v>
          </cell>
        </row>
        <row r="2606">
          <cell r="B2606" t="str">
            <v>H555/03 Physical Education: Socio-cultural Issues in Physical Activity and Sport</v>
          </cell>
          <cell r="C2606" t="str">
            <v>H555/03</v>
          </cell>
          <cell r="D2606" t="str">
            <v>Physical Education: Socio-cultural Issues in Physical Activity and Sport</v>
          </cell>
          <cell r="E2606" t="str">
            <v>Mr A Cotton</v>
          </cell>
        </row>
        <row r="2607">
          <cell r="B2607" t="str">
            <v>H555/03 Physical Education: Socio-cultural Issues in Physical Activity and Sport</v>
          </cell>
          <cell r="C2607" t="str">
            <v>H555/03</v>
          </cell>
          <cell r="D2607" t="str">
            <v>Physical Education: Socio-cultural Issues in Physical Activity and Sport</v>
          </cell>
          <cell r="E2607" t="str">
            <v>Mr M Woodward</v>
          </cell>
        </row>
        <row r="2608">
          <cell r="B2608" t="str">
            <v>H555/03 Physical Education: Socio-cultural Issues in Physical Activity and Sport</v>
          </cell>
          <cell r="C2608" t="str">
            <v>H555/03</v>
          </cell>
          <cell r="D2608" t="str">
            <v>Physical Education: Socio-cultural Issues in Physical Activity and Sport</v>
          </cell>
          <cell r="E2608" t="str">
            <v>Mrs S H Lowrie</v>
          </cell>
        </row>
        <row r="2609">
          <cell r="B2609" t="str">
            <v>H555/03 Physical Education: Socio-cultural Issues in Physical Activity and Sport</v>
          </cell>
          <cell r="C2609" t="str">
            <v>H555/03</v>
          </cell>
          <cell r="D2609" t="str">
            <v>Physical Education: Socio-cultural Issues in Physical Activity and Sport</v>
          </cell>
          <cell r="E2609" t="str">
            <v>Miss S Collins</v>
          </cell>
        </row>
        <row r="2610">
          <cell r="B2610" t="str">
            <v>H555/03 Physical Education: Socio-cultural Issues in Physical Activity and Sport</v>
          </cell>
          <cell r="C2610" t="str">
            <v>H555/03</v>
          </cell>
          <cell r="D2610" t="str">
            <v>Physical Education: Socio-cultural Issues in Physical Activity and Sport</v>
          </cell>
          <cell r="E2610" t="str">
            <v>Mr S Pope</v>
          </cell>
        </row>
        <row r="2611">
          <cell r="B2611" t="str">
            <v>H555/03 Physical Education: Socio-cultural Issues in Physical Activity and Sport</v>
          </cell>
          <cell r="C2611" t="str">
            <v>H555/03</v>
          </cell>
          <cell r="D2611" t="str">
            <v>Physical Education: Socio-cultural Issues in Physical Activity and Sport</v>
          </cell>
          <cell r="E2611" t="str">
            <v>Mr J Buxton</v>
          </cell>
        </row>
        <row r="2612">
          <cell r="B2612" t="str">
            <v>H555/03 Physical Education: Socio-cultural Issues in Physical Activity and Sport</v>
          </cell>
          <cell r="C2612" t="str">
            <v>H555/03</v>
          </cell>
          <cell r="D2612" t="str">
            <v>Physical Education: Socio-cultural Issues in Physical Activity and Sport</v>
          </cell>
          <cell r="E2612" t="str">
            <v>Miss J Towe</v>
          </cell>
        </row>
        <row r="2613">
          <cell r="B2613" t="str">
            <v>H555/05 Physical Education Practical Performances</v>
          </cell>
          <cell r="C2613" t="str">
            <v>H555/05</v>
          </cell>
          <cell r="D2613" t="str">
            <v>Physical Education Practical Performances</v>
          </cell>
          <cell r="E2613" t="str">
            <v>Mr P R Bignell</v>
          </cell>
        </row>
        <row r="2614">
          <cell r="B2614" t="str">
            <v>H555/05 Physical Education Practical Performances</v>
          </cell>
          <cell r="C2614" t="str">
            <v>H555/05</v>
          </cell>
          <cell r="D2614" t="str">
            <v>Physical Education Practical Performances</v>
          </cell>
          <cell r="E2614" t="str">
            <v>Mrs C A Pearson</v>
          </cell>
        </row>
        <row r="2615">
          <cell r="B2615" t="str">
            <v>H555/05 Physical Education Practical Performances</v>
          </cell>
          <cell r="C2615" t="str">
            <v>H555/05</v>
          </cell>
          <cell r="D2615" t="str">
            <v>Physical Education Practical Performances</v>
          </cell>
          <cell r="E2615" t="str">
            <v>Mr D Jackson</v>
          </cell>
        </row>
        <row r="2616">
          <cell r="B2616" t="str">
            <v>H555/05 Physical Education Practical Performances</v>
          </cell>
          <cell r="C2616" t="str">
            <v>H555/05</v>
          </cell>
          <cell r="D2616" t="str">
            <v>Physical Education Practical Performances</v>
          </cell>
          <cell r="E2616" t="str">
            <v>OCR D Cambridge Assessment</v>
          </cell>
        </row>
        <row r="2617">
          <cell r="B2617" t="str">
            <v>H555/05 Physical Education Practical Performances</v>
          </cell>
          <cell r="C2617" t="str">
            <v>H555/05</v>
          </cell>
          <cell r="D2617" t="str">
            <v>Physical Education Practical Performances</v>
          </cell>
          <cell r="E2617" t="str">
            <v>Miss H M Sydenham</v>
          </cell>
        </row>
        <row r="2618">
          <cell r="B2618" t="str">
            <v>H555/05 Physical Education Practical Performances</v>
          </cell>
          <cell r="C2618" t="str">
            <v>H555/05</v>
          </cell>
          <cell r="D2618" t="str">
            <v>Physical Education Practical Performances</v>
          </cell>
          <cell r="E2618" t="str">
            <v>Mr W Laidlaw</v>
          </cell>
        </row>
        <row r="2619">
          <cell r="B2619" t="str">
            <v>H555/05 Physical Education Practical Performances</v>
          </cell>
          <cell r="C2619" t="str">
            <v>H555/05</v>
          </cell>
          <cell r="D2619" t="str">
            <v>Physical Education Practical Performances</v>
          </cell>
          <cell r="E2619" t="str">
            <v>Ms D Skelly</v>
          </cell>
        </row>
        <row r="2620">
          <cell r="B2620" t="str">
            <v>H555/05 Physical Education Practical Performances</v>
          </cell>
          <cell r="C2620" t="str">
            <v>H555/05</v>
          </cell>
          <cell r="D2620" t="str">
            <v>Physical Education Practical Performances</v>
          </cell>
          <cell r="E2620" t="str">
            <v>Mr R McDonald</v>
          </cell>
        </row>
        <row r="2621">
          <cell r="B2621" t="str">
            <v>H555/05 Physical Education Practical Performances</v>
          </cell>
          <cell r="C2621" t="str">
            <v>H555/05</v>
          </cell>
          <cell r="D2621" t="str">
            <v>Physical Education Practical Performances</v>
          </cell>
          <cell r="E2621" t="str">
            <v>Mr R Edmondson</v>
          </cell>
        </row>
        <row r="2622">
          <cell r="B2622" t="str">
            <v>H555/05 Physical Education Practical Performances</v>
          </cell>
          <cell r="C2622" t="str">
            <v>H555/05</v>
          </cell>
          <cell r="D2622" t="str">
            <v>Physical Education Practical Performances</v>
          </cell>
          <cell r="E2622" t="str">
            <v>Mr S Chapman</v>
          </cell>
        </row>
        <row r="2623">
          <cell r="B2623" t="str">
            <v>H555/05 Physical Education Practical Performances</v>
          </cell>
          <cell r="C2623" t="str">
            <v>H555/05</v>
          </cell>
          <cell r="D2623" t="str">
            <v>Physical Education Practical Performances</v>
          </cell>
          <cell r="E2623" t="str">
            <v>Mr B Earley</v>
          </cell>
        </row>
        <row r="2624">
          <cell r="B2624" t="str">
            <v>H555/05 Physical Education Practical Performances</v>
          </cell>
          <cell r="C2624" t="str">
            <v>H555/05</v>
          </cell>
          <cell r="D2624" t="str">
            <v>Physical Education Practical Performances</v>
          </cell>
          <cell r="E2624" t="str">
            <v>Mrs L Chinneck</v>
          </cell>
        </row>
        <row r="2625">
          <cell r="B2625" t="str">
            <v>H555/05 Physical Education Practical Performances</v>
          </cell>
          <cell r="C2625" t="str">
            <v>H555/05</v>
          </cell>
          <cell r="D2625" t="str">
            <v>Physical Education Practical Performances</v>
          </cell>
          <cell r="E2625" t="str">
            <v>Mr S May</v>
          </cell>
        </row>
        <row r="2626">
          <cell r="B2626" t="str">
            <v>H555/05 Physical Education Practical Performances</v>
          </cell>
          <cell r="C2626" t="str">
            <v>H555/05</v>
          </cell>
          <cell r="D2626" t="str">
            <v>Physical Education Practical Performances</v>
          </cell>
          <cell r="E2626" t="str">
            <v>Mr T Hockedy</v>
          </cell>
        </row>
        <row r="2627">
          <cell r="B2627" t="str">
            <v>H555/05 Physical Education Practical Performances</v>
          </cell>
          <cell r="C2627" t="str">
            <v>H555/05</v>
          </cell>
          <cell r="D2627" t="str">
            <v>Physical Education Practical Performances</v>
          </cell>
          <cell r="E2627" t="str">
            <v>Mrs H J Cannie</v>
          </cell>
        </row>
        <row r="2628">
          <cell r="B2628" t="str">
            <v>H555/05 Physical Education Practical Performances</v>
          </cell>
          <cell r="C2628" t="str">
            <v>H555/05</v>
          </cell>
          <cell r="D2628" t="str">
            <v>Physical Education Practical Performances</v>
          </cell>
          <cell r="E2628" t="str">
            <v>Mr B Clarke</v>
          </cell>
        </row>
        <row r="2629">
          <cell r="B2629" t="str">
            <v>H555/05 Physical Education Practical Performances</v>
          </cell>
          <cell r="C2629" t="str">
            <v>H555/05</v>
          </cell>
          <cell r="D2629" t="str">
            <v>Physical Education Practical Performances</v>
          </cell>
          <cell r="E2629" t="str">
            <v>Mr D Bellamy</v>
          </cell>
        </row>
        <row r="2630">
          <cell r="B2630" t="str">
            <v>H555/05 Physical Education Practical Performances</v>
          </cell>
          <cell r="C2630" t="str">
            <v>H555/05</v>
          </cell>
          <cell r="D2630" t="str">
            <v>Physical Education Practical Performances</v>
          </cell>
          <cell r="E2630" t="str">
            <v>Mr R M Byrom</v>
          </cell>
        </row>
        <row r="2631">
          <cell r="B2631" t="str">
            <v>H555/05 Physical Education Practical Performances</v>
          </cell>
          <cell r="C2631" t="str">
            <v>H555/05</v>
          </cell>
          <cell r="D2631" t="str">
            <v>Physical Education Practical Performances</v>
          </cell>
          <cell r="E2631" t="str">
            <v>Mr C Brookes</v>
          </cell>
        </row>
        <row r="2632">
          <cell r="B2632" t="str">
            <v>H555/05 Physical Education Practical Performances</v>
          </cell>
          <cell r="C2632" t="str">
            <v>H555/05</v>
          </cell>
          <cell r="D2632" t="str">
            <v>Physical Education Practical Performances</v>
          </cell>
          <cell r="E2632" t="str">
            <v>Mr L Grest</v>
          </cell>
        </row>
        <row r="2633">
          <cell r="B2633" t="str">
            <v>H555/05 Physical Education Practical Performances</v>
          </cell>
          <cell r="C2633" t="str">
            <v>H555/05</v>
          </cell>
          <cell r="D2633" t="str">
            <v>Physical Education Practical Performances</v>
          </cell>
          <cell r="E2633" t="str">
            <v>Miss K Hickinbotham</v>
          </cell>
        </row>
        <row r="2634">
          <cell r="B2634" t="str">
            <v>H555/05 Physical Education Practical Performances</v>
          </cell>
          <cell r="C2634" t="str">
            <v>H555/05</v>
          </cell>
          <cell r="D2634" t="str">
            <v>Physical Education Practical Performances</v>
          </cell>
          <cell r="E2634" t="str">
            <v>Mr A Wagstaff</v>
          </cell>
        </row>
        <row r="2635">
          <cell r="B2635" t="str">
            <v>H555/05 Physical Education Practical Performances</v>
          </cell>
          <cell r="C2635" t="str">
            <v>H555/05</v>
          </cell>
          <cell r="D2635" t="str">
            <v>Physical Education Practical Performances</v>
          </cell>
          <cell r="E2635" t="str">
            <v>Mr D Sainsbury</v>
          </cell>
        </row>
        <row r="2636">
          <cell r="B2636" t="str">
            <v>H555/05 Physical Education Practical Performances</v>
          </cell>
          <cell r="C2636" t="str">
            <v>H555/05</v>
          </cell>
          <cell r="D2636" t="str">
            <v>Physical Education Practical Performances</v>
          </cell>
          <cell r="E2636" t="str">
            <v>Mr C Wapshott</v>
          </cell>
        </row>
        <row r="2637">
          <cell r="B2637" t="str">
            <v>H555/05 Physical Education Practical Performances</v>
          </cell>
          <cell r="C2637" t="str">
            <v>H555/05</v>
          </cell>
          <cell r="D2637" t="str">
            <v>Physical Education Practical Performances</v>
          </cell>
          <cell r="E2637" t="str">
            <v>Mr J Walker</v>
          </cell>
        </row>
        <row r="2638">
          <cell r="B2638" t="str">
            <v>H555/05 Physical Education Practical Performances</v>
          </cell>
          <cell r="C2638" t="str">
            <v>H555/05</v>
          </cell>
          <cell r="D2638" t="str">
            <v>Physical Education Practical Performances</v>
          </cell>
          <cell r="E2638" t="str">
            <v>Mr S J Brockley</v>
          </cell>
        </row>
        <row r="2639">
          <cell r="B2639" t="str">
            <v>H555/05 Physical Education Practical Performances</v>
          </cell>
          <cell r="C2639" t="str">
            <v>H555/05</v>
          </cell>
          <cell r="D2639" t="str">
            <v>Physical Education Practical Performances</v>
          </cell>
          <cell r="E2639" t="str">
            <v>Mrs C J Brown</v>
          </cell>
        </row>
        <row r="2640">
          <cell r="B2640" t="str">
            <v>H555/05 Physical Education Practical Performances</v>
          </cell>
          <cell r="C2640" t="str">
            <v>H555/05</v>
          </cell>
          <cell r="D2640" t="str">
            <v>Physical Education Practical Performances</v>
          </cell>
          <cell r="E2640" t="str">
            <v>Mr D J Payne-Cook</v>
          </cell>
        </row>
        <row r="2641">
          <cell r="B2641" t="str">
            <v>H555/05 Physical Education Practical Performances</v>
          </cell>
          <cell r="C2641" t="str">
            <v>H555/05</v>
          </cell>
          <cell r="D2641" t="str">
            <v>Physical Education Practical Performances</v>
          </cell>
          <cell r="E2641" t="str">
            <v>Mr S Hussain</v>
          </cell>
        </row>
        <row r="2642">
          <cell r="B2642" t="str">
            <v>H555/05 Physical Education Practical Performances</v>
          </cell>
          <cell r="C2642" t="str">
            <v>H555/05</v>
          </cell>
          <cell r="D2642" t="str">
            <v>Physical Education Practical Performances</v>
          </cell>
          <cell r="E2642" t="str">
            <v>Mrs F Garlick</v>
          </cell>
        </row>
        <row r="2643">
          <cell r="B2643" t="str">
            <v>H555/05 Physical Education Practical Performances</v>
          </cell>
          <cell r="C2643" t="str">
            <v>H555/05</v>
          </cell>
          <cell r="D2643" t="str">
            <v>Physical Education Practical Performances</v>
          </cell>
          <cell r="E2643" t="str">
            <v>Mr S Stewart</v>
          </cell>
        </row>
        <row r="2644">
          <cell r="B2644" t="str">
            <v>H555/05 Physical Education Practical Performances</v>
          </cell>
          <cell r="C2644" t="str">
            <v>H555/05</v>
          </cell>
          <cell r="D2644" t="str">
            <v>Physical Education Practical Performances</v>
          </cell>
          <cell r="E2644" t="str">
            <v>Mr T Clarke</v>
          </cell>
        </row>
        <row r="2645">
          <cell r="B2645" t="str">
            <v>H555/05 Physical Education Practical Performances</v>
          </cell>
          <cell r="C2645" t="str">
            <v>H555/05</v>
          </cell>
          <cell r="D2645" t="str">
            <v>Physical Education Practical Performances</v>
          </cell>
          <cell r="E2645" t="str">
            <v>Mr A J Higgins</v>
          </cell>
        </row>
        <row r="2646">
          <cell r="B2646" t="str">
            <v>H555/05 Physical Education Practical Performances</v>
          </cell>
          <cell r="C2646" t="str">
            <v>H555/05</v>
          </cell>
          <cell r="D2646" t="str">
            <v>Physical Education Practical Performances</v>
          </cell>
          <cell r="E2646" t="str">
            <v>Mr J R Thompson</v>
          </cell>
        </row>
        <row r="2647">
          <cell r="B2647" t="str">
            <v>H555/05 Physical Education Practical Performances</v>
          </cell>
          <cell r="C2647" t="str">
            <v>H555/05</v>
          </cell>
          <cell r="D2647" t="str">
            <v>Physical Education Practical Performances</v>
          </cell>
          <cell r="E2647" t="str">
            <v>Mr N Gamester</v>
          </cell>
        </row>
        <row r="2648">
          <cell r="B2648" t="str">
            <v>H555/05 Physical Education Practical Performances</v>
          </cell>
          <cell r="C2648" t="str">
            <v>H555/05</v>
          </cell>
          <cell r="D2648" t="str">
            <v>Physical Education Practical Performances</v>
          </cell>
          <cell r="E2648" t="str">
            <v>Mr P Appleby</v>
          </cell>
        </row>
        <row r="2649">
          <cell r="B2649" t="str">
            <v>H555/05 Physical Education Practical Performances</v>
          </cell>
          <cell r="C2649" t="str">
            <v>H555/05</v>
          </cell>
          <cell r="D2649" t="str">
            <v>Physical Education Practical Performances</v>
          </cell>
          <cell r="E2649" t="str">
            <v>Mrs L McKendrick</v>
          </cell>
        </row>
        <row r="2650">
          <cell r="B2650" t="str">
            <v>H555/05 Physical Education Practical Performances</v>
          </cell>
          <cell r="C2650" t="str">
            <v>H555/05</v>
          </cell>
          <cell r="D2650" t="str">
            <v>Physical Education Practical Performances</v>
          </cell>
          <cell r="E2650" t="str">
            <v>Mr I Thomas</v>
          </cell>
        </row>
        <row r="2651">
          <cell r="B2651" t="str">
            <v>H555/05 Physical Education Practical Performances</v>
          </cell>
          <cell r="C2651" t="str">
            <v>H555/05</v>
          </cell>
          <cell r="D2651" t="str">
            <v>Physical Education Practical Performances</v>
          </cell>
          <cell r="E2651" t="str">
            <v>Mrs F C Drinkall</v>
          </cell>
        </row>
        <row r="2652">
          <cell r="B2652" t="str">
            <v>H555/05 Physical Education Practical Performances</v>
          </cell>
          <cell r="C2652" t="str">
            <v>H555/05</v>
          </cell>
          <cell r="D2652" t="str">
            <v>Physical Education Practical Performances</v>
          </cell>
          <cell r="E2652" t="str">
            <v>Mr S Smith</v>
          </cell>
        </row>
        <row r="2653">
          <cell r="B2653" t="str">
            <v>H555/05 Physical Education Practical Performances</v>
          </cell>
          <cell r="C2653" t="str">
            <v>H555/05</v>
          </cell>
          <cell r="D2653" t="str">
            <v>Physical Education Practical Performances</v>
          </cell>
          <cell r="E2653" t="str">
            <v>Mrs C Panayi</v>
          </cell>
        </row>
        <row r="2654">
          <cell r="B2654" t="str">
            <v>H555/06 Physical Education Eval &amp; Analys Performance</v>
          </cell>
          <cell r="C2654" t="str">
            <v>H555/06</v>
          </cell>
          <cell r="D2654" t="str">
            <v>Physical Education Eval &amp; Analys Performance</v>
          </cell>
          <cell r="E2654" t="str">
            <v>Mr P R Bignell</v>
          </cell>
        </row>
        <row r="2655">
          <cell r="B2655" t="str">
            <v>H555/06 Physical Education Eval &amp; Analys Performance</v>
          </cell>
          <cell r="C2655" t="str">
            <v>H555/06</v>
          </cell>
          <cell r="D2655" t="str">
            <v>Physical Education Eval &amp; Analys Performance</v>
          </cell>
          <cell r="E2655" t="str">
            <v>Mrs C A Pearson</v>
          </cell>
        </row>
        <row r="2656">
          <cell r="B2656" t="str">
            <v>H555/06 Physical Education Eval &amp; Analys Performance</v>
          </cell>
          <cell r="C2656" t="str">
            <v>H555/06</v>
          </cell>
          <cell r="D2656" t="str">
            <v>Physical Education Eval &amp; Analys Performance</v>
          </cell>
          <cell r="E2656" t="str">
            <v>Mr D Jackson</v>
          </cell>
        </row>
        <row r="2657">
          <cell r="B2657" t="str">
            <v>H555/06 Physical Education Eval &amp; Analys Performance</v>
          </cell>
          <cell r="C2657" t="str">
            <v>H555/06</v>
          </cell>
          <cell r="D2657" t="str">
            <v>Physical Education Eval &amp; Analys Performance</v>
          </cell>
          <cell r="E2657" t="str">
            <v>OCR D Cambridge Assessment</v>
          </cell>
        </row>
        <row r="2658">
          <cell r="B2658" t="str">
            <v>H555/06 Physical Education Eval &amp; Analys Performance</v>
          </cell>
          <cell r="C2658" t="str">
            <v>H555/06</v>
          </cell>
          <cell r="D2658" t="str">
            <v>Physical Education Eval &amp; Analys Performance</v>
          </cell>
          <cell r="E2658" t="str">
            <v>Miss H M Sydenham</v>
          </cell>
        </row>
        <row r="2659">
          <cell r="B2659" t="str">
            <v>H555/06 Physical Education Eval &amp; Analys Performance</v>
          </cell>
          <cell r="C2659" t="str">
            <v>H555/06</v>
          </cell>
          <cell r="D2659" t="str">
            <v>Physical Education Eval &amp; Analys Performance</v>
          </cell>
          <cell r="E2659" t="str">
            <v>Mr W Laidlaw</v>
          </cell>
        </row>
        <row r="2660">
          <cell r="B2660" t="str">
            <v>H555/06 Physical Education Eval &amp; Analys Performance</v>
          </cell>
          <cell r="C2660" t="str">
            <v>H555/06</v>
          </cell>
          <cell r="D2660" t="str">
            <v>Physical Education Eval &amp; Analys Performance</v>
          </cell>
          <cell r="E2660" t="str">
            <v>Mr M Riddell</v>
          </cell>
        </row>
        <row r="2661">
          <cell r="B2661" t="str">
            <v>H555/06 Physical Education Eval &amp; Analys Performance</v>
          </cell>
          <cell r="C2661" t="str">
            <v>H555/06</v>
          </cell>
          <cell r="D2661" t="str">
            <v>Physical Education Eval &amp; Analys Performance</v>
          </cell>
          <cell r="E2661" t="str">
            <v>Ms D Skelly</v>
          </cell>
        </row>
        <row r="2662">
          <cell r="B2662" t="str">
            <v>H555/06 Physical Education Eval &amp; Analys Performance</v>
          </cell>
          <cell r="C2662" t="str">
            <v>H555/06</v>
          </cell>
          <cell r="D2662" t="str">
            <v>Physical Education Eval &amp; Analys Performance</v>
          </cell>
          <cell r="E2662" t="str">
            <v>Mr R McDonald</v>
          </cell>
        </row>
        <row r="2663">
          <cell r="B2663" t="str">
            <v>H555/06 Physical Education Eval &amp; Analys Performance</v>
          </cell>
          <cell r="C2663" t="str">
            <v>H555/06</v>
          </cell>
          <cell r="D2663" t="str">
            <v>Physical Education Eval &amp; Analys Performance</v>
          </cell>
          <cell r="E2663" t="str">
            <v>Mr R Edmondson</v>
          </cell>
        </row>
        <row r="2664">
          <cell r="B2664" t="str">
            <v>H555/06 Physical Education Eval &amp; Analys Performance</v>
          </cell>
          <cell r="C2664" t="str">
            <v>H555/06</v>
          </cell>
          <cell r="D2664" t="str">
            <v>Physical Education Eval &amp; Analys Performance</v>
          </cell>
          <cell r="E2664" t="str">
            <v>Mr S Chapman</v>
          </cell>
        </row>
        <row r="2665">
          <cell r="B2665" t="str">
            <v>H555/06 Physical Education Eval &amp; Analys Performance</v>
          </cell>
          <cell r="C2665" t="str">
            <v>H555/06</v>
          </cell>
          <cell r="D2665" t="str">
            <v>Physical Education Eval &amp; Analys Performance</v>
          </cell>
          <cell r="E2665" t="str">
            <v>Mr B Earley</v>
          </cell>
        </row>
        <row r="2666">
          <cell r="B2666" t="str">
            <v>H555/06 Physical Education Eval &amp; Analys Performance</v>
          </cell>
          <cell r="C2666" t="str">
            <v>H555/06</v>
          </cell>
          <cell r="D2666" t="str">
            <v>Physical Education Eval &amp; Analys Performance</v>
          </cell>
          <cell r="E2666" t="str">
            <v>Mrs L Chinneck</v>
          </cell>
        </row>
        <row r="2667">
          <cell r="B2667" t="str">
            <v>H555/06 Physical Education Eval &amp; Analys Performance</v>
          </cell>
          <cell r="C2667" t="str">
            <v>H555/06</v>
          </cell>
          <cell r="D2667" t="str">
            <v>Physical Education Eval &amp; Analys Performance</v>
          </cell>
          <cell r="E2667" t="str">
            <v>Mr S May</v>
          </cell>
        </row>
        <row r="2668">
          <cell r="B2668" t="str">
            <v>H555/06 Physical Education Eval &amp; Analys Performance</v>
          </cell>
          <cell r="C2668" t="str">
            <v>H555/06</v>
          </cell>
          <cell r="D2668" t="str">
            <v>Physical Education Eval &amp; Analys Performance</v>
          </cell>
          <cell r="E2668" t="str">
            <v>Mr T Hockedy</v>
          </cell>
        </row>
        <row r="2669">
          <cell r="B2669" t="str">
            <v>H555/06 Physical Education Eval &amp; Analys Performance</v>
          </cell>
          <cell r="C2669" t="str">
            <v>H555/06</v>
          </cell>
          <cell r="D2669" t="str">
            <v>Physical Education Eval &amp; Analys Performance</v>
          </cell>
          <cell r="E2669" t="str">
            <v>Mrs H J Cannie</v>
          </cell>
        </row>
        <row r="2670">
          <cell r="B2670" t="str">
            <v>H555/06 Physical Education Eval &amp; Analys Performance</v>
          </cell>
          <cell r="C2670" t="str">
            <v>H555/06</v>
          </cell>
          <cell r="D2670" t="str">
            <v>Physical Education Eval &amp; Analys Performance</v>
          </cell>
          <cell r="E2670" t="str">
            <v>Mr B Clarke</v>
          </cell>
        </row>
        <row r="2671">
          <cell r="B2671" t="str">
            <v>H555/06 Physical Education Eval &amp; Analys Performance</v>
          </cell>
          <cell r="C2671" t="str">
            <v>H555/06</v>
          </cell>
          <cell r="D2671" t="str">
            <v>Physical Education Eval &amp; Analys Performance</v>
          </cell>
          <cell r="E2671" t="str">
            <v>Mr D Bellamy</v>
          </cell>
        </row>
        <row r="2672">
          <cell r="B2672" t="str">
            <v>H555/06 Physical Education Eval &amp; Analys Performance</v>
          </cell>
          <cell r="C2672" t="str">
            <v>H555/06</v>
          </cell>
          <cell r="D2672" t="str">
            <v>Physical Education Eval &amp; Analys Performance</v>
          </cell>
          <cell r="E2672" t="str">
            <v>Mr R M Byrom</v>
          </cell>
        </row>
        <row r="2673">
          <cell r="B2673" t="str">
            <v>H555/06 Physical Education Eval &amp; Analys Performance</v>
          </cell>
          <cell r="C2673" t="str">
            <v>H555/06</v>
          </cell>
          <cell r="D2673" t="str">
            <v>Physical Education Eval &amp; Analys Performance</v>
          </cell>
          <cell r="E2673" t="str">
            <v>Mr C Brookes</v>
          </cell>
        </row>
        <row r="2674">
          <cell r="B2674" t="str">
            <v>H555/06 Physical Education Eval &amp; Analys Performance</v>
          </cell>
          <cell r="C2674" t="str">
            <v>H555/06</v>
          </cell>
          <cell r="D2674" t="str">
            <v>Physical Education Eval &amp; Analys Performance</v>
          </cell>
          <cell r="E2674" t="str">
            <v>Mr L Grest</v>
          </cell>
        </row>
        <row r="2675">
          <cell r="B2675" t="str">
            <v>H555/06 Physical Education Eval &amp; Analys Performance</v>
          </cell>
          <cell r="C2675" t="str">
            <v>H555/06</v>
          </cell>
          <cell r="D2675" t="str">
            <v>Physical Education Eval &amp; Analys Performance</v>
          </cell>
          <cell r="E2675" t="str">
            <v>Miss K Hickinbotham</v>
          </cell>
        </row>
        <row r="2676">
          <cell r="B2676" t="str">
            <v>H555/06 Physical Education Eval &amp; Analys Performance</v>
          </cell>
          <cell r="C2676" t="str">
            <v>H555/06</v>
          </cell>
          <cell r="D2676" t="str">
            <v>Physical Education Eval &amp; Analys Performance</v>
          </cell>
          <cell r="E2676" t="str">
            <v>Mr A Wagstaff</v>
          </cell>
        </row>
        <row r="2677">
          <cell r="B2677" t="str">
            <v>H555/06 Physical Education Eval &amp; Analys Performance</v>
          </cell>
          <cell r="C2677" t="str">
            <v>H555/06</v>
          </cell>
          <cell r="D2677" t="str">
            <v>Physical Education Eval &amp; Analys Performance</v>
          </cell>
          <cell r="E2677" t="str">
            <v>Mr D Sainsbury</v>
          </cell>
        </row>
        <row r="2678">
          <cell r="B2678" t="str">
            <v>H555/06 Physical Education Eval &amp; Analys Performance</v>
          </cell>
          <cell r="C2678" t="str">
            <v>H555/06</v>
          </cell>
          <cell r="D2678" t="str">
            <v>Physical Education Eval &amp; Analys Performance</v>
          </cell>
          <cell r="E2678" t="str">
            <v>Mr C Wapshott</v>
          </cell>
        </row>
        <row r="2679">
          <cell r="B2679" t="str">
            <v>H555/06 Physical Education Eval &amp; Analys Performance</v>
          </cell>
          <cell r="C2679" t="str">
            <v>H555/06</v>
          </cell>
          <cell r="D2679" t="str">
            <v>Physical Education Eval &amp; Analys Performance</v>
          </cell>
          <cell r="E2679" t="str">
            <v>Mr J Walker</v>
          </cell>
        </row>
        <row r="2680">
          <cell r="B2680" t="str">
            <v>H555/06 Physical Education Eval &amp; Analys Performance</v>
          </cell>
          <cell r="C2680" t="str">
            <v>H555/06</v>
          </cell>
          <cell r="D2680" t="str">
            <v>Physical Education Eval &amp; Analys Performance</v>
          </cell>
          <cell r="E2680" t="str">
            <v>Mr S J Brockley</v>
          </cell>
        </row>
        <row r="2681">
          <cell r="B2681" t="str">
            <v>H555/06 Physical Education Eval &amp; Analys Performance</v>
          </cell>
          <cell r="C2681" t="str">
            <v>H555/06</v>
          </cell>
          <cell r="D2681" t="str">
            <v>Physical Education Eval &amp; Analys Performance</v>
          </cell>
          <cell r="E2681" t="str">
            <v>Mrs C J Brown</v>
          </cell>
        </row>
        <row r="2682">
          <cell r="B2682" t="str">
            <v>H555/06 Physical Education Eval &amp; Analys Performance</v>
          </cell>
          <cell r="C2682" t="str">
            <v>H555/06</v>
          </cell>
          <cell r="D2682" t="str">
            <v>Physical Education Eval &amp; Analys Performance</v>
          </cell>
          <cell r="E2682" t="str">
            <v>Mr D J Payne-Cook</v>
          </cell>
        </row>
        <row r="2683">
          <cell r="B2683" t="str">
            <v>H555/06 Physical Education Eval &amp; Analys Performance</v>
          </cell>
          <cell r="C2683" t="str">
            <v>H555/06</v>
          </cell>
          <cell r="D2683" t="str">
            <v>Physical Education Eval &amp; Analys Performance</v>
          </cell>
          <cell r="E2683" t="str">
            <v>Mr S Hussain</v>
          </cell>
        </row>
        <row r="2684">
          <cell r="B2684" t="str">
            <v>H555/06 Physical Education Eval &amp; Analys Performance</v>
          </cell>
          <cell r="C2684" t="str">
            <v>H555/06</v>
          </cell>
          <cell r="D2684" t="str">
            <v>Physical Education Eval &amp; Analys Performance</v>
          </cell>
          <cell r="E2684" t="str">
            <v>Mrs F Garlick</v>
          </cell>
        </row>
        <row r="2685">
          <cell r="B2685" t="str">
            <v>H555/06 Physical Education Eval &amp; Analys Performance</v>
          </cell>
          <cell r="C2685" t="str">
            <v>H555/06</v>
          </cell>
          <cell r="D2685" t="str">
            <v>Physical Education Eval &amp; Analys Performance</v>
          </cell>
          <cell r="E2685" t="str">
            <v>Mr S Stewart</v>
          </cell>
        </row>
        <row r="2686">
          <cell r="B2686" t="str">
            <v>H555/06 Physical Education Eval &amp; Analys Performance</v>
          </cell>
          <cell r="C2686" t="str">
            <v>H555/06</v>
          </cell>
          <cell r="D2686" t="str">
            <v>Physical Education Eval &amp; Analys Performance</v>
          </cell>
          <cell r="E2686" t="str">
            <v>Mr T Clarke</v>
          </cell>
        </row>
        <row r="2687">
          <cell r="B2687" t="str">
            <v>H555/06 Physical Education Eval &amp; Analys Performance</v>
          </cell>
          <cell r="C2687" t="str">
            <v>H555/06</v>
          </cell>
          <cell r="D2687" t="str">
            <v>Physical Education Eval &amp; Analys Performance</v>
          </cell>
          <cell r="E2687" t="str">
            <v>Mr A J Higgins</v>
          </cell>
        </row>
        <row r="2688">
          <cell r="B2688" t="str">
            <v>H555/06 Physical Education Eval &amp; Analys Performance</v>
          </cell>
          <cell r="C2688" t="str">
            <v>H555/06</v>
          </cell>
          <cell r="D2688" t="str">
            <v>Physical Education Eval &amp; Analys Performance</v>
          </cell>
          <cell r="E2688" t="str">
            <v>Mr J R Thompson</v>
          </cell>
        </row>
        <row r="2689">
          <cell r="B2689" t="str">
            <v>H555/06 Physical Education Eval &amp; Analys Performance</v>
          </cell>
          <cell r="C2689" t="str">
            <v>H555/06</v>
          </cell>
          <cell r="D2689" t="str">
            <v>Physical Education Eval &amp; Analys Performance</v>
          </cell>
          <cell r="E2689" t="str">
            <v>Mr N Gamester</v>
          </cell>
        </row>
        <row r="2690">
          <cell r="B2690" t="str">
            <v>H555/06 Physical Education Eval &amp; Analys Performance</v>
          </cell>
          <cell r="C2690" t="str">
            <v>H555/06</v>
          </cell>
          <cell r="D2690" t="str">
            <v>Physical Education Eval &amp; Analys Performance</v>
          </cell>
          <cell r="E2690" t="str">
            <v>Mr P Appleby</v>
          </cell>
        </row>
        <row r="2691">
          <cell r="B2691" t="str">
            <v>H555/06 Physical Education Eval &amp; Analys Performance</v>
          </cell>
          <cell r="C2691" t="str">
            <v>H555/06</v>
          </cell>
          <cell r="D2691" t="str">
            <v>Physical Education Eval &amp; Analys Performance</v>
          </cell>
          <cell r="E2691" t="str">
            <v>Mrs L McKendrick</v>
          </cell>
        </row>
        <row r="2692">
          <cell r="B2692" t="str">
            <v>H555/06 Physical Education Eval &amp; Analys Performance</v>
          </cell>
          <cell r="C2692" t="str">
            <v>H555/06</v>
          </cell>
          <cell r="D2692" t="str">
            <v>Physical Education Eval &amp; Analys Performance</v>
          </cell>
          <cell r="E2692" t="str">
            <v>Mr I Thomas</v>
          </cell>
        </row>
        <row r="2693">
          <cell r="B2693" t="str">
            <v>H555/06 Physical Education Eval &amp; Analys Performance</v>
          </cell>
          <cell r="C2693" t="str">
            <v>H555/06</v>
          </cell>
          <cell r="D2693" t="str">
            <v>Physical Education Eval &amp; Analys Performance</v>
          </cell>
          <cell r="E2693" t="str">
            <v>Mrs F C Drinkall</v>
          </cell>
        </row>
        <row r="2694">
          <cell r="B2694" t="str">
            <v>H555/06 Physical Education Eval &amp; Analys Performance</v>
          </cell>
          <cell r="C2694" t="str">
            <v>H555/06</v>
          </cell>
          <cell r="D2694" t="str">
            <v>Physical Education Eval &amp; Analys Performance</v>
          </cell>
          <cell r="E2694" t="str">
            <v>Mr S Smith</v>
          </cell>
        </row>
        <row r="2695">
          <cell r="B2695" t="str">
            <v>H555/06 Physical Education Eval &amp; Analys Performance</v>
          </cell>
          <cell r="C2695" t="str">
            <v>H555/06</v>
          </cell>
          <cell r="D2695" t="str">
            <v>Physical Education Eval &amp; Analys Performance</v>
          </cell>
          <cell r="E2695" t="str">
            <v>Mrs C Panayi</v>
          </cell>
        </row>
        <row r="2696">
          <cell r="B2696" t="str">
            <v>H556/01 Physics: Modelling physics</v>
          </cell>
          <cell r="C2696" t="str">
            <v>H556/01</v>
          </cell>
          <cell r="D2696" t="str">
            <v>Physics: Modelling physics</v>
          </cell>
          <cell r="E2696" t="str">
            <v>Dr M Venables</v>
          </cell>
        </row>
        <row r="2697">
          <cell r="B2697" t="str">
            <v>H556/01 Physics: Modelling physics</v>
          </cell>
          <cell r="C2697" t="str">
            <v>H556/01</v>
          </cell>
          <cell r="D2697" t="str">
            <v>Physics: Modelling physics</v>
          </cell>
          <cell r="E2697" t="str">
            <v>Mrs S Fargus</v>
          </cell>
        </row>
        <row r="2698">
          <cell r="B2698" t="str">
            <v>H556/01 Physics: Modelling physics</v>
          </cell>
          <cell r="C2698" t="str">
            <v>H556/01</v>
          </cell>
          <cell r="D2698" t="str">
            <v>Physics: Modelling physics</v>
          </cell>
          <cell r="E2698" t="str">
            <v>Mrs K Fullerton</v>
          </cell>
        </row>
        <row r="2699">
          <cell r="B2699" t="str">
            <v>H556/01 Physics: Modelling physics</v>
          </cell>
          <cell r="C2699" t="str">
            <v>H556/01</v>
          </cell>
          <cell r="D2699" t="str">
            <v>Physics: Modelling physics</v>
          </cell>
          <cell r="E2699" t="str">
            <v>Mrs S Smith</v>
          </cell>
        </row>
        <row r="2700">
          <cell r="B2700" t="str">
            <v>H556/01 Physics: Modelling physics</v>
          </cell>
          <cell r="C2700" t="str">
            <v>H556/01</v>
          </cell>
          <cell r="D2700" t="str">
            <v>Physics: Modelling physics</v>
          </cell>
          <cell r="E2700" t="str">
            <v>Mr A Adriasola Munoz</v>
          </cell>
        </row>
        <row r="2701">
          <cell r="B2701" t="str">
            <v>H556/01 Physics: Modelling physics</v>
          </cell>
          <cell r="C2701" t="str">
            <v>H556/01</v>
          </cell>
          <cell r="D2701" t="str">
            <v>Physics: Modelling physics</v>
          </cell>
          <cell r="E2701" t="str">
            <v>Mr S Katsaros</v>
          </cell>
        </row>
        <row r="2702">
          <cell r="B2702" t="str">
            <v>H556/01 Physics: Modelling physics</v>
          </cell>
          <cell r="C2702" t="str">
            <v>H556/01</v>
          </cell>
          <cell r="D2702" t="str">
            <v>Physics: Modelling physics</v>
          </cell>
          <cell r="E2702" t="str">
            <v>Mr S J Mason</v>
          </cell>
        </row>
        <row r="2703">
          <cell r="B2703" t="str">
            <v>H556/01 Physics: Modelling physics</v>
          </cell>
          <cell r="C2703" t="str">
            <v>H556/01</v>
          </cell>
          <cell r="D2703" t="str">
            <v>Physics: Modelling physics</v>
          </cell>
          <cell r="E2703" t="str">
            <v>Miss P Jones</v>
          </cell>
        </row>
        <row r="2704">
          <cell r="B2704" t="str">
            <v>H556/01 Physics: Modelling physics</v>
          </cell>
          <cell r="C2704" t="str">
            <v>H556/01</v>
          </cell>
          <cell r="D2704" t="str">
            <v>Physics: Modelling physics</v>
          </cell>
          <cell r="E2704" t="str">
            <v>Mr T Bootyman</v>
          </cell>
        </row>
        <row r="2705">
          <cell r="B2705" t="str">
            <v>H556/01 Physics: Modelling physics</v>
          </cell>
          <cell r="C2705" t="str">
            <v>H556/01</v>
          </cell>
          <cell r="D2705" t="str">
            <v>Physics: Modelling physics</v>
          </cell>
          <cell r="E2705" t="str">
            <v>Mr S A Mannion</v>
          </cell>
        </row>
        <row r="2706">
          <cell r="B2706" t="str">
            <v>H556/01 Physics: Modelling physics</v>
          </cell>
          <cell r="C2706" t="str">
            <v>H556/01</v>
          </cell>
          <cell r="D2706" t="str">
            <v>Physics: Modelling physics</v>
          </cell>
          <cell r="E2706" t="str">
            <v>Mr E Varrone</v>
          </cell>
        </row>
        <row r="2707">
          <cell r="B2707" t="str">
            <v>H556/01 Physics: Modelling physics</v>
          </cell>
          <cell r="C2707" t="str">
            <v>H556/01</v>
          </cell>
          <cell r="D2707" t="str">
            <v>Physics: Modelling physics</v>
          </cell>
          <cell r="E2707" t="str">
            <v>Mr Y Patel</v>
          </cell>
        </row>
        <row r="2708">
          <cell r="B2708" t="str">
            <v>H556/01 Physics: Modelling physics</v>
          </cell>
          <cell r="C2708" t="str">
            <v>H556/01</v>
          </cell>
          <cell r="D2708" t="str">
            <v>Physics: Modelling physics</v>
          </cell>
          <cell r="E2708" t="str">
            <v>Mr A Pathmanathan</v>
          </cell>
        </row>
        <row r="2709">
          <cell r="B2709" t="str">
            <v>H556/01 Physics: Modelling physics</v>
          </cell>
          <cell r="C2709" t="str">
            <v>H556/01</v>
          </cell>
          <cell r="D2709" t="str">
            <v>Physics: Modelling physics</v>
          </cell>
          <cell r="E2709" t="str">
            <v>Dr P Knight</v>
          </cell>
        </row>
        <row r="2710">
          <cell r="B2710" t="str">
            <v>H556/01 Physics: Modelling physics</v>
          </cell>
          <cell r="C2710" t="str">
            <v>H556/01</v>
          </cell>
          <cell r="D2710" t="str">
            <v>Physics: Modelling physics</v>
          </cell>
          <cell r="E2710" t="str">
            <v>Dr G Knox</v>
          </cell>
        </row>
        <row r="2711">
          <cell r="B2711" t="str">
            <v>H556/01 Physics: Modelling physics</v>
          </cell>
          <cell r="C2711" t="str">
            <v>H556/01</v>
          </cell>
          <cell r="D2711" t="str">
            <v>Physics: Modelling physics</v>
          </cell>
          <cell r="E2711" t="str">
            <v>Mr D T Ward</v>
          </cell>
        </row>
        <row r="2712">
          <cell r="B2712" t="str">
            <v>H556/01 Physics: Modelling physics</v>
          </cell>
          <cell r="C2712" t="str">
            <v>H556/01</v>
          </cell>
          <cell r="D2712" t="str">
            <v>Physics: Modelling physics</v>
          </cell>
          <cell r="E2712" t="str">
            <v>Mrs J Kendrick</v>
          </cell>
        </row>
        <row r="2713">
          <cell r="B2713" t="str">
            <v>H556/01 Physics: Modelling physics</v>
          </cell>
          <cell r="C2713" t="str">
            <v>H556/01</v>
          </cell>
          <cell r="D2713" t="str">
            <v>Physics: Modelling physics</v>
          </cell>
          <cell r="E2713" t="str">
            <v>Mrs R Nair</v>
          </cell>
        </row>
        <row r="2714">
          <cell r="B2714" t="str">
            <v>H556/01 Physics: Modelling physics</v>
          </cell>
          <cell r="C2714" t="str">
            <v>H556/01</v>
          </cell>
          <cell r="D2714" t="str">
            <v>Physics: Modelling physics</v>
          </cell>
          <cell r="E2714" t="str">
            <v>Mr T Guy-Fierens</v>
          </cell>
        </row>
        <row r="2715">
          <cell r="B2715" t="str">
            <v>H556/01 Physics: Modelling physics</v>
          </cell>
          <cell r="C2715" t="str">
            <v>H556/01</v>
          </cell>
          <cell r="D2715" t="str">
            <v>Physics: Modelling physics</v>
          </cell>
          <cell r="E2715" t="str">
            <v>Mrs P Wycherley</v>
          </cell>
        </row>
        <row r="2716">
          <cell r="B2716" t="str">
            <v>H556/01 Physics: Modelling physics</v>
          </cell>
          <cell r="C2716" t="str">
            <v>H556/01</v>
          </cell>
          <cell r="D2716" t="str">
            <v>Physics: Modelling physics</v>
          </cell>
          <cell r="E2716" t="str">
            <v>Mrs A Lihou</v>
          </cell>
        </row>
        <row r="2717">
          <cell r="B2717" t="str">
            <v>H556/01 Physics: Modelling physics</v>
          </cell>
          <cell r="C2717" t="str">
            <v>H556/01</v>
          </cell>
          <cell r="D2717" t="str">
            <v>Physics: Modelling physics</v>
          </cell>
          <cell r="E2717" t="str">
            <v>Miss E N Dubois</v>
          </cell>
        </row>
        <row r="2718">
          <cell r="B2718" t="str">
            <v>H556/01 Physics: Modelling physics</v>
          </cell>
          <cell r="C2718" t="str">
            <v>H556/01</v>
          </cell>
          <cell r="D2718" t="str">
            <v>Physics: Modelling physics</v>
          </cell>
          <cell r="E2718" t="str">
            <v>Mr P Duckworth</v>
          </cell>
        </row>
        <row r="2719">
          <cell r="B2719" t="str">
            <v>H556/01 Physics: Modelling physics</v>
          </cell>
          <cell r="C2719" t="str">
            <v>H556/01</v>
          </cell>
          <cell r="D2719" t="str">
            <v>Physics: Modelling physics</v>
          </cell>
          <cell r="E2719" t="str">
            <v>Mr P Hards</v>
          </cell>
        </row>
        <row r="2720">
          <cell r="B2720" t="str">
            <v>H556/01 Physics: Modelling physics</v>
          </cell>
          <cell r="C2720" t="str">
            <v>H556/01</v>
          </cell>
          <cell r="D2720" t="str">
            <v>Physics: Modelling physics</v>
          </cell>
          <cell r="E2720" t="str">
            <v>Mr L Mansfield</v>
          </cell>
        </row>
        <row r="2721">
          <cell r="B2721" t="str">
            <v>H556/01 Physics: Modelling physics</v>
          </cell>
          <cell r="C2721" t="str">
            <v>H556/01</v>
          </cell>
          <cell r="D2721" t="str">
            <v>Physics: Modelling physics</v>
          </cell>
          <cell r="E2721" t="str">
            <v>Mrs K Finch</v>
          </cell>
        </row>
        <row r="2722">
          <cell r="B2722" t="str">
            <v>H556/01 Physics: Modelling physics</v>
          </cell>
          <cell r="C2722" t="str">
            <v>H556/01</v>
          </cell>
          <cell r="D2722" t="str">
            <v>Physics: Modelling physics</v>
          </cell>
          <cell r="E2722" t="str">
            <v>Ms R C McNulty</v>
          </cell>
        </row>
        <row r="2723">
          <cell r="B2723" t="str">
            <v>H556/01 Physics: Modelling physics</v>
          </cell>
          <cell r="C2723" t="str">
            <v>H556/01</v>
          </cell>
          <cell r="D2723" t="str">
            <v>Physics: Modelling physics</v>
          </cell>
          <cell r="E2723" t="str">
            <v>Dr A Mostafa</v>
          </cell>
        </row>
        <row r="2724">
          <cell r="B2724" t="str">
            <v>H556/01 Physics: Modelling physics</v>
          </cell>
          <cell r="C2724" t="str">
            <v>H556/01</v>
          </cell>
          <cell r="D2724" t="str">
            <v>Physics: Modelling physics</v>
          </cell>
          <cell r="E2724" t="str">
            <v>Ms K A MacManus</v>
          </cell>
        </row>
        <row r="2725">
          <cell r="B2725" t="str">
            <v>H556/01 Physics: Modelling physics</v>
          </cell>
          <cell r="C2725" t="str">
            <v>H556/01</v>
          </cell>
          <cell r="D2725" t="str">
            <v>Physics: Modelling physics</v>
          </cell>
          <cell r="E2725" t="str">
            <v>Dr E M Nourshargh</v>
          </cell>
        </row>
        <row r="2726">
          <cell r="B2726" t="str">
            <v>H556/01 Physics: Modelling physics</v>
          </cell>
          <cell r="C2726" t="str">
            <v>H556/01</v>
          </cell>
          <cell r="D2726" t="str">
            <v>Physics: Modelling physics</v>
          </cell>
          <cell r="E2726" t="str">
            <v>Miss N N Edmund</v>
          </cell>
        </row>
        <row r="2727">
          <cell r="B2727" t="str">
            <v>H556/01 Physics: Modelling physics</v>
          </cell>
          <cell r="C2727" t="str">
            <v>H556/01</v>
          </cell>
          <cell r="D2727" t="str">
            <v>Physics: Modelling physics</v>
          </cell>
          <cell r="E2727" t="str">
            <v>Mr G Butcher</v>
          </cell>
        </row>
        <row r="2728">
          <cell r="B2728" t="str">
            <v>H556/01 Physics: Modelling physics</v>
          </cell>
          <cell r="C2728" t="str">
            <v>H556/01</v>
          </cell>
          <cell r="D2728" t="str">
            <v>Physics: Modelling physics</v>
          </cell>
          <cell r="E2728" t="str">
            <v>Mr P Sharp</v>
          </cell>
        </row>
        <row r="2729">
          <cell r="B2729" t="str">
            <v>H556/01 Physics: Modelling physics</v>
          </cell>
          <cell r="C2729" t="str">
            <v>H556/01</v>
          </cell>
          <cell r="D2729" t="str">
            <v>Physics: Modelling physics</v>
          </cell>
          <cell r="E2729" t="str">
            <v>Dr J Fru</v>
          </cell>
        </row>
        <row r="2730">
          <cell r="B2730" t="str">
            <v>H556/01 Physics: Modelling physics</v>
          </cell>
          <cell r="C2730" t="str">
            <v>H556/01</v>
          </cell>
          <cell r="D2730" t="str">
            <v>Physics: Modelling physics</v>
          </cell>
          <cell r="E2730" t="str">
            <v>Mr F Burns</v>
          </cell>
        </row>
        <row r="2731">
          <cell r="B2731" t="str">
            <v>H556/01 Physics: Modelling physics</v>
          </cell>
          <cell r="C2731" t="str">
            <v>H556/01</v>
          </cell>
          <cell r="D2731" t="str">
            <v>Physics: Modelling physics</v>
          </cell>
          <cell r="E2731" t="str">
            <v>Mrs F J Lees</v>
          </cell>
        </row>
        <row r="2732">
          <cell r="B2732" t="str">
            <v>H556/01 Physics: Modelling physics</v>
          </cell>
          <cell r="C2732" t="str">
            <v>H556/01</v>
          </cell>
          <cell r="D2732" t="str">
            <v>Physics: Modelling physics</v>
          </cell>
          <cell r="E2732" t="str">
            <v>Ms L Fifield</v>
          </cell>
        </row>
        <row r="2733">
          <cell r="B2733" t="str">
            <v>H556/01 Physics: Modelling physics</v>
          </cell>
          <cell r="C2733" t="str">
            <v>H556/01</v>
          </cell>
          <cell r="D2733" t="str">
            <v>Physics: Modelling physics</v>
          </cell>
          <cell r="E2733" t="str">
            <v>Mr W Bates</v>
          </cell>
        </row>
        <row r="2734">
          <cell r="B2734" t="str">
            <v>H556/01 Physics: Modelling physics</v>
          </cell>
          <cell r="C2734" t="str">
            <v>H556/01</v>
          </cell>
          <cell r="D2734" t="str">
            <v>Physics: Modelling physics</v>
          </cell>
          <cell r="E2734" t="str">
            <v>Miss M Halleron</v>
          </cell>
        </row>
        <row r="2735">
          <cell r="B2735" t="str">
            <v>H556/01 Physics: Modelling physics</v>
          </cell>
          <cell r="C2735" t="str">
            <v>H556/01</v>
          </cell>
          <cell r="D2735" t="str">
            <v>Physics: Modelling physics</v>
          </cell>
          <cell r="E2735" t="str">
            <v>Mr R DAVIES</v>
          </cell>
        </row>
        <row r="2736">
          <cell r="B2736" t="str">
            <v>H556/01 Physics: Modelling physics</v>
          </cell>
          <cell r="C2736" t="str">
            <v>H556/01</v>
          </cell>
          <cell r="D2736" t="str">
            <v>Physics: Modelling physics</v>
          </cell>
          <cell r="E2736" t="str">
            <v>Mr E Johnson</v>
          </cell>
        </row>
        <row r="2737">
          <cell r="B2737" t="str">
            <v>H556/01 Physics: Modelling physics</v>
          </cell>
          <cell r="C2737" t="str">
            <v>H556/01</v>
          </cell>
          <cell r="D2737" t="str">
            <v>Physics: Modelling physics</v>
          </cell>
          <cell r="E2737" t="str">
            <v>Mr D Tandy</v>
          </cell>
        </row>
        <row r="2738">
          <cell r="B2738" t="str">
            <v>H556/01 Physics: Modelling physics</v>
          </cell>
          <cell r="C2738" t="str">
            <v>H556/01</v>
          </cell>
          <cell r="D2738" t="str">
            <v>Physics: Modelling physics</v>
          </cell>
          <cell r="E2738" t="str">
            <v>Mr M C Kelly</v>
          </cell>
        </row>
        <row r="2739">
          <cell r="B2739" t="str">
            <v>H556/01 Physics: Modelling physics</v>
          </cell>
          <cell r="C2739" t="str">
            <v>H556/01</v>
          </cell>
          <cell r="D2739" t="str">
            <v>Physics: Modelling physics</v>
          </cell>
          <cell r="E2739" t="str">
            <v>Mrs K Labedz</v>
          </cell>
        </row>
        <row r="2740">
          <cell r="B2740" t="str">
            <v>H556/01 Physics: Modelling physics</v>
          </cell>
          <cell r="C2740" t="str">
            <v>H556/01</v>
          </cell>
          <cell r="D2740" t="str">
            <v>Physics: Modelling physics</v>
          </cell>
          <cell r="E2740" t="str">
            <v>Miss A Trubilina</v>
          </cell>
        </row>
        <row r="2741">
          <cell r="B2741" t="str">
            <v>H556/01 Physics: Modelling physics</v>
          </cell>
          <cell r="C2741" t="str">
            <v>H556/01</v>
          </cell>
          <cell r="D2741" t="str">
            <v>Physics: Modelling physics</v>
          </cell>
          <cell r="E2741" t="str">
            <v>Mr S Willis</v>
          </cell>
        </row>
        <row r="2742">
          <cell r="B2742" t="str">
            <v>H556/01 Physics: Modelling physics</v>
          </cell>
          <cell r="C2742" t="str">
            <v>H556/01</v>
          </cell>
          <cell r="D2742" t="str">
            <v>Physics: Modelling physics</v>
          </cell>
          <cell r="E2742" t="str">
            <v>Mrs E Lee</v>
          </cell>
        </row>
        <row r="2743">
          <cell r="B2743" t="str">
            <v>H556/01 Physics: Modelling physics</v>
          </cell>
          <cell r="C2743" t="str">
            <v>H556/01</v>
          </cell>
          <cell r="D2743" t="str">
            <v>Physics: Modelling physics</v>
          </cell>
          <cell r="E2743" t="str">
            <v>Dr S Siwiak-Jaszek</v>
          </cell>
        </row>
        <row r="2744">
          <cell r="B2744" t="str">
            <v>H556/01 Physics: Modelling physics</v>
          </cell>
          <cell r="C2744" t="str">
            <v>H556/01</v>
          </cell>
          <cell r="D2744" t="str">
            <v>Physics: Modelling physics</v>
          </cell>
          <cell r="E2744" t="str">
            <v>Mr C W Donoghue</v>
          </cell>
        </row>
        <row r="2745">
          <cell r="B2745" t="str">
            <v>H556/01 Physics: Modelling physics</v>
          </cell>
          <cell r="C2745" t="str">
            <v>H556/01</v>
          </cell>
          <cell r="D2745" t="str">
            <v>Physics: Modelling physics</v>
          </cell>
          <cell r="E2745" t="str">
            <v>Mr L Melland</v>
          </cell>
        </row>
        <row r="2746">
          <cell r="B2746" t="str">
            <v>H556/01 Physics: Modelling physics</v>
          </cell>
          <cell r="C2746" t="str">
            <v>H556/01</v>
          </cell>
          <cell r="D2746" t="str">
            <v>Physics: Modelling physics</v>
          </cell>
          <cell r="E2746" t="str">
            <v>Dr P Dagnall</v>
          </cell>
        </row>
        <row r="2747">
          <cell r="B2747" t="str">
            <v>H556/01 Physics: Modelling physics</v>
          </cell>
          <cell r="C2747" t="str">
            <v>H556/01</v>
          </cell>
          <cell r="D2747" t="str">
            <v>Physics: Modelling physics</v>
          </cell>
          <cell r="E2747" t="str">
            <v>Dr L Wang</v>
          </cell>
        </row>
        <row r="2748">
          <cell r="B2748" t="str">
            <v>H556/01 Physics: Modelling physics</v>
          </cell>
          <cell r="C2748" t="str">
            <v>H556/01</v>
          </cell>
          <cell r="D2748" t="str">
            <v>Physics: Modelling physics</v>
          </cell>
          <cell r="E2748" t="str">
            <v>Mr W J Stark</v>
          </cell>
        </row>
        <row r="2749">
          <cell r="B2749" t="str">
            <v>H556/01 Physics: Modelling physics</v>
          </cell>
          <cell r="C2749" t="str">
            <v>H556/01</v>
          </cell>
          <cell r="D2749" t="str">
            <v>Physics: Modelling physics</v>
          </cell>
          <cell r="E2749" t="str">
            <v>Mr T Dunn</v>
          </cell>
        </row>
        <row r="2750">
          <cell r="B2750" t="str">
            <v>H556/01 Physics: Modelling physics</v>
          </cell>
          <cell r="C2750" t="str">
            <v>H556/01</v>
          </cell>
          <cell r="D2750" t="str">
            <v>Physics: Modelling physics</v>
          </cell>
          <cell r="E2750" t="str">
            <v>Dr P S Czerwinka</v>
          </cell>
        </row>
        <row r="2751">
          <cell r="B2751" t="str">
            <v>H556/01 Physics: Modelling physics</v>
          </cell>
          <cell r="C2751" t="str">
            <v>H556/01</v>
          </cell>
          <cell r="D2751" t="str">
            <v>Physics: Modelling physics</v>
          </cell>
          <cell r="E2751" t="str">
            <v>Mr H Pickett</v>
          </cell>
        </row>
        <row r="2752">
          <cell r="B2752" t="str">
            <v>H556/01 Physics: Modelling physics</v>
          </cell>
          <cell r="C2752" t="str">
            <v>H556/01</v>
          </cell>
          <cell r="D2752" t="str">
            <v>Physics: Modelling physics</v>
          </cell>
          <cell r="E2752" t="str">
            <v>Mr S J Gregory</v>
          </cell>
        </row>
        <row r="2753">
          <cell r="B2753" t="str">
            <v>H556/01 Physics: Modelling physics</v>
          </cell>
          <cell r="C2753" t="str">
            <v>H556/01</v>
          </cell>
          <cell r="D2753" t="str">
            <v>Physics: Modelling physics</v>
          </cell>
          <cell r="E2753" t="str">
            <v>Miss R Scott</v>
          </cell>
        </row>
        <row r="2754">
          <cell r="B2754" t="str">
            <v>H556/01 Physics: Modelling physics</v>
          </cell>
          <cell r="C2754" t="str">
            <v>H556/01</v>
          </cell>
          <cell r="D2754" t="str">
            <v>Physics: Modelling physics</v>
          </cell>
          <cell r="E2754" t="str">
            <v>Miss Y Windsor</v>
          </cell>
        </row>
        <row r="2755">
          <cell r="B2755" t="str">
            <v>H556/01 Physics: Modelling physics</v>
          </cell>
          <cell r="C2755" t="str">
            <v>H556/01</v>
          </cell>
          <cell r="D2755" t="str">
            <v>Physics: Modelling physics</v>
          </cell>
          <cell r="E2755" t="str">
            <v>Mr J S Willis</v>
          </cell>
        </row>
        <row r="2756">
          <cell r="B2756" t="str">
            <v>H556/02 Physics: Exploring physics</v>
          </cell>
          <cell r="C2756" t="str">
            <v>H556/02</v>
          </cell>
          <cell r="D2756" t="str">
            <v>Physics: Exploring physics</v>
          </cell>
          <cell r="E2756" t="str">
            <v>Dr N Heritage</v>
          </cell>
        </row>
        <row r="2757">
          <cell r="B2757" t="str">
            <v>H556/02 Physics: Exploring physics</v>
          </cell>
          <cell r="C2757" t="str">
            <v>H556/02</v>
          </cell>
          <cell r="D2757" t="str">
            <v>Physics: Exploring physics</v>
          </cell>
          <cell r="E2757" t="str">
            <v>Dr C Smith</v>
          </cell>
        </row>
        <row r="2758">
          <cell r="B2758" t="str">
            <v>H556/02 Physics: Exploring physics</v>
          </cell>
          <cell r="C2758" t="str">
            <v>H556/02</v>
          </cell>
          <cell r="D2758" t="str">
            <v>Physics: Exploring physics</v>
          </cell>
          <cell r="E2758" t="str">
            <v>Mrs K Schultz</v>
          </cell>
        </row>
        <row r="2759">
          <cell r="B2759" t="str">
            <v>H556/02 Physics: Exploring physics</v>
          </cell>
          <cell r="C2759" t="str">
            <v>H556/02</v>
          </cell>
          <cell r="D2759" t="str">
            <v>Physics: Exploring physics</v>
          </cell>
          <cell r="E2759" t="str">
            <v>Mr D Berry</v>
          </cell>
        </row>
        <row r="2760">
          <cell r="B2760" t="str">
            <v>H556/02 Physics: Exploring physics</v>
          </cell>
          <cell r="C2760" t="str">
            <v>H556/02</v>
          </cell>
          <cell r="D2760" t="str">
            <v>Physics: Exploring physics</v>
          </cell>
          <cell r="E2760" t="str">
            <v>Dr D Green</v>
          </cell>
        </row>
        <row r="2761">
          <cell r="B2761" t="str">
            <v>H556/02 Physics: Exploring physics</v>
          </cell>
          <cell r="C2761" t="str">
            <v>H556/02</v>
          </cell>
          <cell r="D2761" t="str">
            <v>Physics: Exploring physics</v>
          </cell>
          <cell r="E2761" t="str">
            <v>Mr K Muraleetharan</v>
          </cell>
        </row>
        <row r="2762">
          <cell r="B2762" t="str">
            <v>H556/02 Physics: Exploring physics</v>
          </cell>
          <cell r="C2762" t="str">
            <v>H556/02</v>
          </cell>
          <cell r="D2762" t="str">
            <v>Physics: Exploring physics</v>
          </cell>
          <cell r="E2762" t="str">
            <v>Mr S Bartlett</v>
          </cell>
        </row>
        <row r="2763">
          <cell r="B2763" t="str">
            <v>H556/02 Physics: Exploring physics</v>
          </cell>
          <cell r="C2763" t="str">
            <v>H556/02</v>
          </cell>
          <cell r="D2763" t="str">
            <v>Physics: Exploring physics</v>
          </cell>
          <cell r="E2763" t="str">
            <v>Mr D Whiting</v>
          </cell>
        </row>
        <row r="2764">
          <cell r="B2764" t="str">
            <v>H556/02 Physics: Exploring physics</v>
          </cell>
          <cell r="C2764" t="str">
            <v>H556/02</v>
          </cell>
          <cell r="D2764" t="str">
            <v>Physics: Exploring physics</v>
          </cell>
          <cell r="E2764" t="str">
            <v>Dr S N Bridgeland</v>
          </cell>
        </row>
        <row r="2765">
          <cell r="B2765" t="str">
            <v>H556/02 Physics: Exploring physics</v>
          </cell>
          <cell r="C2765" t="str">
            <v>H556/02</v>
          </cell>
          <cell r="D2765" t="str">
            <v>Physics: Exploring physics</v>
          </cell>
          <cell r="E2765" t="str">
            <v>Miss C Allison</v>
          </cell>
        </row>
        <row r="2766">
          <cell r="B2766" t="str">
            <v>H556/02 Physics: Exploring physics</v>
          </cell>
          <cell r="C2766" t="str">
            <v>H556/02</v>
          </cell>
          <cell r="D2766" t="str">
            <v>Physics: Exploring physics</v>
          </cell>
          <cell r="E2766" t="str">
            <v>Mr M C DSouza</v>
          </cell>
        </row>
        <row r="2767">
          <cell r="B2767" t="str">
            <v>H556/02 Physics: Exploring physics</v>
          </cell>
          <cell r="C2767" t="str">
            <v>H556/02</v>
          </cell>
          <cell r="D2767" t="str">
            <v>Physics: Exploring physics</v>
          </cell>
          <cell r="E2767" t="str">
            <v>Mr G Chadha</v>
          </cell>
        </row>
        <row r="2768">
          <cell r="B2768" t="str">
            <v>H556/02 Physics: Exploring physics</v>
          </cell>
          <cell r="C2768" t="str">
            <v>H556/02</v>
          </cell>
          <cell r="D2768" t="str">
            <v>Physics: Exploring physics</v>
          </cell>
          <cell r="E2768" t="str">
            <v>Mr M Bury</v>
          </cell>
        </row>
        <row r="2769">
          <cell r="B2769" t="str">
            <v>H556/02 Physics: Exploring physics</v>
          </cell>
          <cell r="C2769" t="str">
            <v>H556/02</v>
          </cell>
          <cell r="D2769" t="str">
            <v>Physics: Exploring physics</v>
          </cell>
          <cell r="E2769" t="str">
            <v>Mrs N Barker</v>
          </cell>
        </row>
        <row r="2770">
          <cell r="B2770" t="str">
            <v>H556/02 Physics: Exploring physics</v>
          </cell>
          <cell r="C2770" t="str">
            <v>H556/02</v>
          </cell>
          <cell r="D2770" t="str">
            <v>Physics: Exploring physics</v>
          </cell>
          <cell r="E2770" t="str">
            <v>Mr N Wade</v>
          </cell>
        </row>
        <row r="2771">
          <cell r="B2771" t="str">
            <v>H556/02 Physics: Exploring physics</v>
          </cell>
          <cell r="C2771" t="str">
            <v>H556/02</v>
          </cell>
          <cell r="D2771" t="str">
            <v>Physics: Exploring physics</v>
          </cell>
          <cell r="E2771" t="str">
            <v>Ms A E A Williams</v>
          </cell>
        </row>
        <row r="2772">
          <cell r="B2772" t="str">
            <v>H556/02 Physics: Exploring physics</v>
          </cell>
          <cell r="C2772" t="str">
            <v>H556/02</v>
          </cell>
          <cell r="D2772" t="str">
            <v>Physics: Exploring physics</v>
          </cell>
          <cell r="E2772" t="str">
            <v>Mr L N Spicer</v>
          </cell>
        </row>
        <row r="2773">
          <cell r="B2773" t="str">
            <v>H556/02 Physics: Exploring physics</v>
          </cell>
          <cell r="C2773" t="str">
            <v>H556/02</v>
          </cell>
          <cell r="D2773" t="str">
            <v>Physics: Exploring physics</v>
          </cell>
          <cell r="E2773" t="str">
            <v>Mr P Foster</v>
          </cell>
        </row>
        <row r="2774">
          <cell r="B2774" t="str">
            <v>H556/02 Physics: Exploring physics</v>
          </cell>
          <cell r="C2774" t="str">
            <v>H556/02</v>
          </cell>
          <cell r="D2774" t="str">
            <v>Physics: Exploring physics</v>
          </cell>
          <cell r="E2774" t="str">
            <v>Mr D Drumm</v>
          </cell>
        </row>
        <row r="2775">
          <cell r="B2775" t="str">
            <v>H556/02 Physics: Exploring physics</v>
          </cell>
          <cell r="C2775" t="str">
            <v>H556/02</v>
          </cell>
          <cell r="D2775" t="str">
            <v>Physics: Exploring physics</v>
          </cell>
          <cell r="E2775" t="str">
            <v>Mr G Peacock</v>
          </cell>
        </row>
        <row r="2776">
          <cell r="B2776" t="str">
            <v>H556/02 Physics: Exploring physics</v>
          </cell>
          <cell r="C2776" t="str">
            <v>H556/02</v>
          </cell>
          <cell r="D2776" t="str">
            <v>Physics: Exploring physics</v>
          </cell>
          <cell r="E2776" t="str">
            <v>Dr J A Chilton</v>
          </cell>
        </row>
        <row r="2777">
          <cell r="B2777" t="str">
            <v>H556/02 Physics: Exploring physics</v>
          </cell>
          <cell r="C2777" t="str">
            <v>H556/02</v>
          </cell>
          <cell r="D2777" t="str">
            <v>Physics: Exploring physics</v>
          </cell>
          <cell r="E2777" t="str">
            <v>Mr S Edwards</v>
          </cell>
        </row>
        <row r="2778">
          <cell r="B2778" t="str">
            <v>H556/02 Physics: Exploring physics</v>
          </cell>
          <cell r="C2778" t="str">
            <v>H556/02</v>
          </cell>
          <cell r="D2778" t="str">
            <v>Physics: Exploring physics</v>
          </cell>
          <cell r="E2778" t="str">
            <v>Mrs D R Loasby</v>
          </cell>
        </row>
        <row r="2779">
          <cell r="B2779" t="str">
            <v>H556/02 Physics: Exploring physics</v>
          </cell>
          <cell r="C2779" t="str">
            <v>H556/02</v>
          </cell>
          <cell r="D2779" t="str">
            <v>Physics: Exploring physics</v>
          </cell>
          <cell r="E2779" t="str">
            <v>Mr J Bellerby</v>
          </cell>
        </row>
        <row r="2780">
          <cell r="B2780" t="str">
            <v>H556/02 Physics: Exploring physics</v>
          </cell>
          <cell r="C2780" t="str">
            <v>H556/02</v>
          </cell>
          <cell r="D2780" t="str">
            <v>Physics: Exploring physics</v>
          </cell>
          <cell r="E2780" t="str">
            <v>Mrs S Hall</v>
          </cell>
        </row>
        <row r="2781">
          <cell r="B2781" t="str">
            <v>H556/02 Physics: Exploring physics</v>
          </cell>
          <cell r="C2781" t="str">
            <v>H556/02</v>
          </cell>
          <cell r="D2781" t="str">
            <v>Physics: Exploring physics</v>
          </cell>
          <cell r="E2781" t="str">
            <v>Mr C A Browne</v>
          </cell>
        </row>
        <row r="2782">
          <cell r="B2782" t="str">
            <v>H556/02 Physics: Exploring physics</v>
          </cell>
          <cell r="C2782" t="str">
            <v>H556/02</v>
          </cell>
          <cell r="D2782" t="str">
            <v>Physics: Exploring physics</v>
          </cell>
          <cell r="E2782" t="str">
            <v>Mr W P Talbot-Ponsonby</v>
          </cell>
        </row>
        <row r="2783">
          <cell r="B2783" t="str">
            <v>H556/02 Physics: Exploring physics</v>
          </cell>
          <cell r="C2783" t="str">
            <v>H556/02</v>
          </cell>
          <cell r="D2783" t="str">
            <v>Physics: Exploring physics</v>
          </cell>
          <cell r="E2783" t="str">
            <v>Mr B Smith</v>
          </cell>
        </row>
        <row r="2784">
          <cell r="B2784" t="str">
            <v>H556/02 Physics: Exploring physics</v>
          </cell>
          <cell r="C2784" t="str">
            <v>H556/02</v>
          </cell>
          <cell r="D2784" t="str">
            <v>Physics: Exploring physics</v>
          </cell>
          <cell r="E2784" t="str">
            <v>Mr D Kirk</v>
          </cell>
        </row>
        <row r="2785">
          <cell r="B2785" t="str">
            <v>H556/02 Physics: Exploring physics</v>
          </cell>
          <cell r="C2785" t="str">
            <v>H556/02</v>
          </cell>
          <cell r="D2785" t="str">
            <v>Physics: Exploring physics</v>
          </cell>
          <cell r="E2785" t="str">
            <v>Ms C H Williams</v>
          </cell>
        </row>
        <row r="2786">
          <cell r="B2786" t="str">
            <v>H556/02 Physics: Exploring physics</v>
          </cell>
          <cell r="C2786" t="str">
            <v>H556/02</v>
          </cell>
          <cell r="D2786" t="str">
            <v>Physics: Exploring physics</v>
          </cell>
          <cell r="E2786" t="str">
            <v>Mr S Nazir</v>
          </cell>
        </row>
        <row r="2787">
          <cell r="B2787" t="str">
            <v>H556/02 Physics: Exploring physics</v>
          </cell>
          <cell r="C2787" t="str">
            <v>H556/02</v>
          </cell>
          <cell r="D2787" t="str">
            <v>Physics: Exploring physics</v>
          </cell>
          <cell r="E2787" t="str">
            <v>Dr F Dean</v>
          </cell>
        </row>
        <row r="2788">
          <cell r="B2788" t="str">
            <v>H556/02 Physics: Exploring physics</v>
          </cell>
          <cell r="C2788" t="str">
            <v>H556/02</v>
          </cell>
          <cell r="D2788" t="str">
            <v>Physics: Exploring physics</v>
          </cell>
          <cell r="E2788" t="str">
            <v>Ms J M Cole</v>
          </cell>
        </row>
        <row r="2789">
          <cell r="B2789" t="str">
            <v>H556/02 Physics: Exploring physics</v>
          </cell>
          <cell r="C2789" t="str">
            <v>H556/02</v>
          </cell>
          <cell r="D2789" t="str">
            <v>Physics: Exploring physics</v>
          </cell>
          <cell r="E2789" t="str">
            <v>Mr S Gibbs</v>
          </cell>
        </row>
        <row r="2790">
          <cell r="B2790" t="str">
            <v>H556/02 Physics: Exploring physics</v>
          </cell>
          <cell r="C2790" t="str">
            <v>H556/02</v>
          </cell>
          <cell r="D2790" t="str">
            <v>Physics: Exploring physics</v>
          </cell>
          <cell r="E2790" t="str">
            <v>Mrs R Nicholson</v>
          </cell>
        </row>
        <row r="2791">
          <cell r="B2791" t="str">
            <v>H556/02 Physics: Exploring physics</v>
          </cell>
          <cell r="C2791" t="str">
            <v>H556/02</v>
          </cell>
          <cell r="D2791" t="str">
            <v>Physics: Exploring physics</v>
          </cell>
          <cell r="E2791" t="str">
            <v>Dr R Martin</v>
          </cell>
        </row>
        <row r="2792">
          <cell r="B2792" t="str">
            <v>H556/02 Physics: Exploring physics</v>
          </cell>
          <cell r="C2792" t="str">
            <v>H556/02</v>
          </cell>
          <cell r="D2792" t="str">
            <v>Physics: Exploring physics</v>
          </cell>
          <cell r="E2792" t="str">
            <v>Mr A Tickner</v>
          </cell>
        </row>
        <row r="2793">
          <cell r="B2793" t="str">
            <v>H556/02 Physics: Exploring physics</v>
          </cell>
          <cell r="C2793" t="str">
            <v>H556/02</v>
          </cell>
          <cell r="D2793" t="str">
            <v>Physics: Exploring physics</v>
          </cell>
          <cell r="E2793" t="str">
            <v>Mrs W Loy</v>
          </cell>
        </row>
        <row r="2794">
          <cell r="B2794" t="str">
            <v>H556/02 Physics: Exploring physics</v>
          </cell>
          <cell r="C2794" t="str">
            <v>H556/02</v>
          </cell>
          <cell r="D2794" t="str">
            <v>Physics: Exploring physics</v>
          </cell>
          <cell r="E2794" t="str">
            <v>Mrs E Venner</v>
          </cell>
        </row>
        <row r="2795">
          <cell r="B2795" t="str">
            <v>H556/02 Physics: Exploring physics</v>
          </cell>
          <cell r="C2795" t="str">
            <v>H556/02</v>
          </cell>
          <cell r="D2795" t="str">
            <v>Physics: Exploring physics</v>
          </cell>
          <cell r="E2795" t="str">
            <v>Mrs S Fidler</v>
          </cell>
        </row>
        <row r="2796">
          <cell r="B2796" t="str">
            <v>H556/02 Physics: Exploring physics</v>
          </cell>
          <cell r="C2796" t="str">
            <v>H556/02</v>
          </cell>
          <cell r="D2796" t="str">
            <v>Physics: Exploring physics</v>
          </cell>
          <cell r="E2796" t="str">
            <v>Miss R Jolliffe</v>
          </cell>
        </row>
        <row r="2797">
          <cell r="B2797" t="str">
            <v>H556/02 Physics: Exploring physics</v>
          </cell>
          <cell r="C2797" t="str">
            <v>H556/02</v>
          </cell>
          <cell r="D2797" t="str">
            <v>Physics: Exploring physics</v>
          </cell>
          <cell r="E2797" t="str">
            <v>Mr T Kerr</v>
          </cell>
        </row>
        <row r="2798">
          <cell r="B2798" t="str">
            <v>H556/02 Physics: Exploring physics</v>
          </cell>
          <cell r="C2798" t="str">
            <v>H556/02</v>
          </cell>
          <cell r="D2798" t="str">
            <v>Physics: Exploring physics</v>
          </cell>
          <cell r="E2798" t="str">
            <v>Ms S Elston</v>
          </cell>
        </row>
        <row r="2799">
          <cell r="B2799" t="str">
            <v>H556/02 Physics: Exploring physics</v>
          </cell>
          <cell r="C2799" t="str">
            <v>H556/02</v>
          </cell>
          <cell r="D2799" t="str">
            <v>Physics: Exploring physics</v>
          </cell>
          <cell r="E2799" t="str">
            <v>Dr D Murugesapillai</v>
          </cell>
        </row>
        <row r="2800">
          <cell r="B2800" t="str">
            <v>H556/02 Physics: Exploring physics</v>
          </cell>
          <cell r="C2800" t="str">
            <v>H556/02</v>
          </cell>
          <cell r="D2800" t="str">
            <v>Physics: Exploring physics</v>
          </cell>
          <cell r="E2800" t="str">
            <v>Mr C M Doan</v>
          </cell>
        </row>
        <row r="2801">
          <cell r="B2801" t="str">
            <v>H556/02 Physics: Exploring physics</v>
          </cell>
          <cell r="C2801" t="str">
            <v>H556/02</v>
          </cell>
          <cell r="D2801" t="str">
            <v>Physics: Exploring physics</v>
          </cell>
          <cell r="E2801" t="str">
            <v>Mr D NYATHI</v>
          </cell>
        </row>
        <row r="2802">
          <cell r="B2802" t="str">
            <v>H556/02 Physics: Exploring physics</v>
          </cell>
          <cell r="C2802" t="str">
            <v>H556/02</v>
          </cell>
          <cell r="D2802" t="str">
            <v>Physics: Exploring physics</v>
          </cell>
          <cell r="E2802" t="str">
            <v>Mr I Lavender</v>
          </cell>
        </row>
        <row r="2803">
          <cell r="B2803" t="str">
            <v>H556/02 Physics: Exploring physics</v>
          </cell>
          <cell r="C2803" t="str">
            <v>H556/02</v>
          </cell>
          <cell r="D2803" t="str">
            <v>Physics: Exploring physics</v>
          </cell>
          <cell r="E2803" t="str">
            <v>Mr D Simon</v>
          </cell>
        </row>
        <row r="2804">
          <cell r="B2804" t="str">
            <v>H556/02 Physics: Exploring physics</v>
          </cell>
          <cell r="C2804" t="str">
            <v>H556/02</v>
          </cell>
          <cell r="D2804" t="str">
            <v>Physics: Exploring physics</v>
          </cell>
          <cell r="E2804" t="str">
            <v>Mr G I Davison</v>
          </cell>
        </row>
        <row r="2805">
          <cell r="B2805" t="str">
            <v>H556/02 Physics: Exploring physics</v>
          </cell>
          <cell r="C2805" t="str">
            <v>H556/02</v>
          </cell>
          <cell r="D2805" t="str">
            <v>Physics: Exploring physics</v>
          </cell>
          <cell r="E2805" t="str">
            <v>Mrs C Smith</v>
          </cell>
        </row>
        <row r="2806">
          <cell r="B2806" t="str">
            <v>H556/02 Physics: Exploring physics</v>
          </cell>
          <cell r="C2806" t="str">
            <v>H556/02</v>
          </cell>
          <cell r="D2806" t="str">
            <v>Physics: Exploring physics</v>
          </cell>
          <cell r="E2806" t="str">
            <v>Mr W Alsartawi</v>
          </cell>
        </row>
        <row r="2807">
          <cell r="B2807" t="str">
            <v>H556/02 Physics: Exploring physics</v>
          </cell>
          <cell r="C2807" t="str">
            <v>H556/02</v>
          </cell>
          <cell r="D2807" t="str">
            <v>Physics: Exploring physics</v>
          </cell>
          <cell r="E2807" t="str">
            <v>Mrs L McMillan</v>
          </cell>
        </row>
        <row r="2808">
          <cell r="B2808" t="str">
            <v>H556/02 Physics: Exploring physics</v>
          </cell>
          <cell r="C2808" t="str">
            <v>H556/02</v>
          </cell>
          <cell r="D2808" t="str">
            <v>Physics: Exploring physics</v>
          </cell>
          <cell r="E2808" t="str">
            <v>Mrs I Walters</v>
          </cell>
        </row>
        <row r="2809">
          <cell r="B2809" t="str">
            <v>H556/02 Physics: Exploring physics</v>
          </cell>
          <cell r="C2809" t="str">
            <v>H556/02</v>
          </cell>
          <cell r="D2809" t="str">
            <v>Physics: Exploring physics</v>
          </cell>
          <cell r="E2809" t="str">
            <v>Mr P Riley</v>
          </cell>
        </row>
        <row r="2810">
          <cell r="B2810" t="str">
            <v>H556/02 Physics: Exploring physics</v>
          </cell>
          <cell r="C2810" t="str">
            <v>H556/02</v>
          </cell>
          <cell r="D2810" t="str">
            <v>Physics: Exploring physics</v>
          </cell>
          <cell r="E2810" t="str">
            <v>Dr J Eves</v>
          </cell>
        </row>
        <row r="2811">
          <cell r="B2811" t="str">
            <v>H556/02 Physics: Exploring physics</v>
          </cell>
          <cell r="C2811" t="str">
            <v>H556/02</v>
          </cell>
          <cell r="D2811" t="str">
            <v>Physics: Exploring physics</v>
          </cell>
          <cell r="E2811" t="str">
            <v>Mr P Matthews</v>
          </cell>
        </row>
        <row r="2812">
          <cell r="B2812" t="str">
            <v>H556/02 Physics: Exploring physics</v>
          </cell>
          <cell r="C2812" t="str">
            <v>H556/02</v>
          </cell>
          <cell r="D2812" t="str">
            <v>Physics: Exploring physics</v>
          </cell>
          <cell r="E2812" t="str">
            <v>Mr J C Brown</v>
          </cell>
        </row>
        <row r="2813">
          <cell r="B2813" t="str">
            <v>H556/02 Physics: Exploring physics</v>
          </cell>
          <cell r="C2813" t="str">
            <v>H556/02</v>
          </cell>
          <cell r="D2813" t="str">
            <v>Physics: Exploring physics</v>
          </cell>
          <cell r="E2813" t="str">
            <v>Mrs S Fargus</v>
          </cell>
        </row>
        <row r="2814">
          <cell r="B2814" t="str">
            <v>H556/02 Physics: Exploring physics</v>
          </cell>
          <cell r="C2814" t="str">
            <v>H556/02</v>
          </cell>
          <cell r="D2814" t="str">
            <v>Physics: Exploring physics</v>
          </cell>
          <cell r="E2814" t="str">
            <v>Mr A Smiter</v>
          </cell>
        </row>
        <row r="2815">
          <cell r="B2815" t="str">
            <v>H556/02 Physics: Exploring physics</v>
          </cell>
          <cell r="C2815" t="str">
            <v>H556/02</v>
          </cell>
          <cell r="D2815" t="str">
            <v>Physics: Exploring physics</v>
          </cell>
          <cell r="E2815" t="str">
            <v>Mr B O Aliu</v>
          </cell>
        </row>
        <row r="2816">
          <cell r="B2816" t="str">
            <v>H556/03 Physics:Unified physics</v>
          </cell>
          <cell r="C2816" t="str">
            <v>H556/03</v>
          </cell>
          <cell r="D2816" t="str">
            <v>Physics:Unified physics</v>
          </cell>
          <cell r="E2816" t="str">
            <v>Mrs S Erde</v>
          </cell>
        </row>
        <row r="2817">
          <cell r="B2817" t="str">
            <v>H556/03 Physics:Unified physics</v>
          </cell>
          <cell r="C2817" t="str">
            <v>H556/03</v>
          </cell>
          <cell r="D2817" t="str">
            <v>Physics:Unified physics</v>
          </cell>
          <cell r="E2817" t="str">
            <v>Miss J F Houghton</v>
          </cell>
        </row>
        <row r="2818">
          <cell r="B2818" t="str">
            <v>H556/03 Physics:Unified physics</v>
          </cell>
          <cell r="C2818" t="str">
            <v>H556/03</v>
          </cell>
          <cell r="D2818" t="str">
            <v>Physics:Unified physics</v>
          </cell>
          <cell r="E2818" t="str">
            <v>Miss E N Dubois</v>
          </cell>
        </row>
        <row r="2819">
          <cell r="B2819" t="str">
            <v>H556/03 Physics:Unified physics</v>
          </cell>
          <cell r="C2819" t="str">
            <v>H556/03</v>
          </cell>
          <cell r="D2819" t="str">
            <v>Physics:Unified physics</v>
          </cell>
          <cell r="E2819" t="str">
            <v>Dr S S Siddiqui</v>
          </cell>
        </row>
        <row r="2820">
          <cell r="B2820" t="str">
            <v>H556/03 Physics:Unified physics</v>
          </cell>
          <cell r="C2820" t="str">
            <v>H556/03</v>
          </cell>
          <cell r="D2820" t="str">
            <v>Physics:Unified physics</v>
          </cell>
          <cell r="E2820" t="str">
            <v>Mr J Bibby</v>
          </cell>
        </row>
        <row r="2821">
          <cell r="B2821" t="str">
            <v>H556/03 Physics:Unified physics</v>
          </cell>
          <cell r="C2821" t="str">
            <v>H556/03</v>
          </cell>
          <cell r="D2821" t="str">
            <v>Physics:Unified physics</v>
          </cell>
          <cell r="E2821" t="str">
            <v>Mr R J Young</v>
          </cell>
        </row>
        <row r="2822">
          <cell r="B2822" t="str">
            <v>H556/03 Physics:Unified physics</v>
          </cell>
          <cell r="C2822" t="str">
            <v>H556/03</v>
          </cell>
          <cell r="D2822" t="str">
            <v>Physics:Unified physics</v>
          </cell>
          <cell r="E2822" t="str">
            <v>Miss C White</v>
          </cell>
        </row>
        <row r="2823">
          <cell r="B2823" t="str">
            <v>H556/03 Physics:Unified physics</v>
          </cell>
          <cell r="C2823" t="str">
            <v>H556/03</v>
          </cell>
          <cell r="D2823" t="str">
            <v>Physics:Unified physics</v>
          </cell>
          <cell r="E2823" t="str">
            <v>Mrs N C Okafor</v>
          </cell>
        </row>
        <row r="2824">
          <cell r="B2824" t="str">
            <v>H556/03 Physics:Unified physics</v>
          </cell>
          <cell r="C2824" t="str">
            <v>H556/03</v>
          </cell>
          <cell r="D2824" t="str">
            <v>Physics:Unified physics</v>
          </cell>
          <cell r="E2824" t="str">
            <v>Mr G J Scorey</v>
          </cell>
        </row>
        <row r="2825">
          <cell r="B2825" t="str">
            <v>H556/03 Physics:Unified physics</v>
          </cell>
          <cell r="C2825" t="str">
            <v>H556/03</v>
          </cell>
          <cell r="D2825" t="str">
            <v>Physics:Unified physics</v>
          </cell>
          <cell r="E2825" t="str">
            <v>Dr C E Little</v>
          </cell>
        </row>
        <row r="2826">
          <cell r="B2826" t="str">
            <v>H556/03 Physics:Unified physics</v>
          </cell>
          <cell r="C2826" t="str">
            <v>H556/03</v>
          </cell>
          <cell r="D2826" t="str">
            <v>Physics:Unified physics</v>
          </cell>
          <cell r="E2826" t="str">
            <v>Mrs K Finch</v>
          </cell>
        </row>
        <row r="2827">
          <cell r="B2827" t="str">
            <v>H556/03 Physics:Unified physics</v>
          </cell>
          <cell r="C2827" t="str">
            <v>H556/03</v>
          </cell>
          <cell r="D2827" t="str">
            <v>Physics:Unified physics</v>
          </cell>
          <cell r="E2827" t="str">
            <v>Mrs E Samuroff</v>
          </cell>
        </row>
        <row r="2828">
          <cell r="B2828" t="str">
            <v>H556/03 Physics:Unified physics</v>
          </cell>
          <cell r="C2828" t="str">
            <v>H556/03</v>
          </cell>
          <cell r="D2828" t="str">
            <v>Physics:Unified physics</v>
          </cell>
          <cell r="E2828" t="str">
            <v>Mr W Bates</v>
          </cell>
        </row>
        <row r="2829">
          <cell r="B2829" t="str">
            <v>H556/03 Physics:Unified physics</v>
          </cell>
          <cell r="C2829" t="str">
            <v>H556/03</v>
          </cell>
          <cell r="D2829" t="str">
            <v>Physics:Unified physics</v>
          </cell>
          <cell r="E2829" t="str">
            <v>Dr J Ratliff</v>
          </cell>
        </row>
        <row r="2830">
          <cell r="B2830" t="str">
            <v>H556/03 Physics:Unified physics</v>
          </cell>
          <cell r="C2830" t="str">
            <v>H556/03</v>
          </cell>
          <cell r="D2830" t="str">
            <v>Physics:Unified physics</v>
          </cell>
          <cell r="E2830" t="str">
            <v>Mr M S Greenwood</v>
          </cell>
        </row>
        <row r="2831">
          <cell r="B2831" t="str">
            <v>H556/03 Physics:Unified physics</v>
          </cell>
          <cell r="C2831" t="str">
            <v>H556/03</v>
          </cell>
          <cell r="D2831" t="str">
            <v>Physics:Unified physics</v>
          </cell>
          <cell r="E2831" t="str">
            <v>Mr D Webster</v>
          </cell>
        </row>
        <row r="2832">
          <cell r="B2832" t="str">
            <v>H556/03 Physics:Unified physics</v>
          </cell>
          <cell r="C2832" t="str">
            <v>H556/03</v>
          </cell>
          <cell r="D2832" t="str">
            <v>Physics:Unified physics</v>
          </cell>
          <cell r="E2832" t="str">
            <v>Mrs L McMillan</v>
          </cell>
        </row>
        <row r="2833">
          <cell r="B2833" t="str">
            <v>H556/03 Physics:Unified physics</v>
          </cell>
          <cell r="C2833" t="str">
            <v>H556/03</v>
          </cell>
          <cell r="D2833" t="str">
            <v>Physics:Unified physics</v>
          </cell>
          <cell r="E2833" t="str">
            <v>Ms J A Parnham</v>
          </cell>
        </row>
        <row r="2834">
          <cell r="B2834" t="str">
            <v>H556/03 Physics:Unified physics</v>
          </cell>
          <cell r="C2834" t="str">
            <v>H556/03</v>
          </cell>
          <cell r="D2834" t="str">
            <v>Physics:Unified physics</v>
          </cell>
          <cell r="E2834" t="str">
            <v>Mr M Hove</v>
          </cell>
        </row>
        <row r="2835">
          <cell r="B2835" t="str">
            <v>H556/03 Physics:Unified physics</v>
          </cell>
          <cell r="C2835" t="str">
            <v>H556/03</v>
          </cell>
          <cell r="D2835" t="str">
            <v>Physics:Unified physics</v>
          </cell>
          <cell r="E2835" t="str">
            <v>Mr D Thomas</v>
          </cell>
        </row>
        <row r="2836">
          <cell r="B2836" t="str">
            <v>H556/03 Physics:Unified physics</v>
          </cell>
          <cell r="C2836" t="str">
            <v>H556/03</v>
          </cell>
          <cell r="D2836" t="str">
            <v>Physics:Unified physics</v>
          </cell>
          <cell r="E2836" t="str">
            <v>Mr E M Gilmore</v>
          </cell>
        </row>
        <row r="2837">
          <cell r="B2837" t="str">
            <v>H556/03 Physics:Unified physics</v>
          </cell>
          <cell r="C2837" t="str">
            <v>H556/03</v>
          </cell>
          <cell r="D2837" t="str">
            <v>Physics:Unified physics</v>
          </cell>
          <cell r="E2837" t="str">
            <v>Mr W J Stark</v>
          </cell>
        </row>
        <row r="2838">
          <cell r="B2838" t="str">
            <v>H556/03 Physics:Unified physics</v>
          </cell>
          <cell r="C2838" t="str">
            <v>H556/03</v>
          </cell>
          <cell r="D2838" t="str">
            <v>Physics:Unified physics</v>
          </cell>
          <cell r="E2838" t="str">
            <v>Dr P S Czerwinka</v>
          </cell>
        </row>
        <row r="2839">
          <cell r="B2839" t="str">
            <v>H556/03 Physics:Unified physics</v>
          </cell>
          <cell r="C2839" t="str">
            <v>H556/03</v>
          </cell>
          <cell r="D2839" t="str">
            <v>Physics:Unified physics</v>
          </cell>
          <cell r="E2839" t="str">
            <v>Mr T Dunn</v>
          </cell>
        </row>
        <row r="2840">
          <cell r="B2840" t="str">
            <v>H556/03 Physics:Unified physics</v>
          </cell>
          <cell r="C2840" t="str">
            <v>H556/03</v>
          </cell>
          <cell r="D2840" t="str">
            <v>Physics:Unified physics</v>
          </cell>
          <cell r="E2840" t="str">
            <v>Miss D Wright</v>
          </cell>
        </row>
        <row r="2841">
          <cell r="B2841" t="str">
            <v>H556/03 Physics:Unified physics</v>
          </cell>
          <cell r="C2841" t="str">
            <v>H556/03</v>
          </cell>
          <cell r="D2841" t="str">
            <v>Physics:Unified physics</v>
          </cell>
          <cell r="E2841" t="str">
            <v>Mrs F M Johnston</v>
          </cell>
        </row>
        <row r="2842">
          <cell r="B2842" t="str">
            <v>H556/03 Physics:Unified physics</v>
          </cell>
          <cell r="C2842" t="str">
            <v>H556/03</v>
          </cell>
          <cell r="D2842" t="str">
            <v>Physics:Unified physics</v>
          </cell>
          <cell r="E2842" t="str">
            <v>Mr P Hards</v>
          </cell>
        </row>
        <row r="2843">
          <cell r="B2843" t="str">
            <v>H556/03 Physics:Unified physics</v>
          </cell>
          <cell r="C2843" t="str">
            <v>H556/03</v>
          </cell>
          <cell r="D2843" t="str">
            <v>Physics:Unified physics</v>
          </cell>
          <cell r="E2843" t="str">
            <v>Mr A Holden</v>
          </cell>
        </row>
        <row r="2844">
          <cell r="B2844" t="str">
            <v>H556/03 Physics:Unified physics</v>
          </cell>
          <cell r="C2844" t="str">
            <v>H556/03</v>
          </cell>
          <cell r="D2844" t="str">
            <v>Physics:Unified physics</v>
          </cell>
          <cell r="E2844" t="str">
            <v>Mr J Barker</v>
          </cell>
        </row>
        <row r="2845">
          <cell r="B2845" t="str">
            <v>H556/03 Physics:Unified physics</v>
          </cell>
          <cell r="C2845" t="str">
            <v>H556/03</v>
          </cell>
          <cell r="D2845" t="str">
            <v>Physics:Unified physics</v>
          </cell>
          <cell r="E2845" t="str">
            <v>Mr S O'Neill</v>
          </cell>
        </row>
        <row r="2846">
          <cell r="B2846" t="str">
            <v>H556/03 Physics:Unified physics</v>
          </cell>
          <cell r="C2846" t="str">
            <v>H556/03</v>
          </cell>
          <cell r="D2846" t="str">
            <v>Physics:Unified physics</v>
          </cell>
          <cell r="E2846" t="str">
            <v>Mrs A Lihou</v>
          </cell>
        </row>
        <row r="2847">
          <cell r="B2847" t="str">
            <v>H556/03 Physics:Unified physics</v>
          </cell>
          <cell r="C2847" t="str">
            <v>H556/03</v>
          </cell>
          <cell r="D2847" t="str">
            <v>Physics:Unified physics</v>
          </cell>
          <cell r="E2847" t="str">
            <v>Mr P van Dyk</v>
          </cell>
        </row>
        <row r="2848">
          <cell r="B2848" t="str">
            <v>H556/03 Physics:Unified physics</v>
          </cell>
          <cell r="C2848" t="str">
            <v>H556/03</v>
          </cell>
          <cell r="D2848" t="str">
            <v>Physics:Unified physics</v>
          </cell>
          <cell r="E2848" t="str">
            <v>Mr D Jackson</v>
          </cell>
        </row>
        <row r="2849">
          <cell r="B2849" t="str">
            <v>H556/03 Physics:Unified physics</v>
          </cell>
          <cell r="C2849" t="str">
            <v>H556/03</v>
          </cell>
          <cell r="D2849" t="str">
            <v>Physics:Unified physics</v>
          </cell>
          <cell r="E2849" t="str">
            <v>Mr H Pickett</v>
          </cell>
        </row>
        <row r="2850">
          <cell r="B2850" t="str">
            <v>H556/03 Physics:Unified physics</v>
          </cell>
          <cell r="C2850" t="str">
            <v>H556/03</v>
          </cell>
          <cell r="D2850" t="str">
            <v>Physics:Unified physics</v>
          </cell>
          <cell r="E2850" t="str">
            <v>Mr S Willis</v>
          </cell>
        </row>
        <row r="2851">
          <cell r="B2851" t="str">
            <v>H556/03 Physics:Unified physics</v>
          </cell>
          <cell r="C2851" t="str">
            <v>H556/03</v>
          </cell>
          <cell r="D2851" t="str">
            <v>Physics:Unified physics</v>
          </cell>
          <cell r="E2851" t="str">
            <v>Mr S Samuroff</v>
          </cell>
        </row>
        <row r="2852">
          <cell r="B2852" t="str">
            <v>H556/03 Physics:Unified physics</v>
          </cell>
          <cell r="C2852" t="str">
            <v>H556/03</v>
          </cell>
          <cell r="D2852" t="str">
            <v>Physics:Unified physics</v>
          </cell>
          <cell r="E2852" t="str">
            <v>Mr C J Baker</v>
          </cell>
        </row>
        <row r="2853">
          <cell r="B2853" t="str">
            <v>H556/03 Physics:Unified physics</v>
          </cell>
          <cell r="C2853" t="str">
            <v>H556/03</v>
          </cell>
          <cell r="D2853" t="str">
            <v>Physics:Unified physics</v>
          </cell>
          <cell r="E2853" t="str">
            <v>Mr J Smith</v>
          </cell>
        </row>
        <row r="2854">
          <cell r="B2854" t="str">
            <v>H556/03 Physics:Unified physics</v>
          </cell>
          <cell r="C2854" t="str">
            <v>H556/03</v>
          </cell>
          <cell r="D2854" t="str">
            <v>Physics:Unified physics</v>
          </cell>
          <cell r="E2854" t="str">
            <v>Mr D Ball</v>
          </cell>
        </row>
        <row r="2855">
          <cell r="B2855" t="str">
            <v>H556/03 Physics:Unified physics</v>
          </cell>
          <cell r="C2855" t="str">
            <v>H556/03</v>
          </cell>
          <cell r="D2855" t="str">
            <v>Physics:Unified physics</v>
          </cell>
          <cell r="E2855" t="str">
            <v>Mrs S N Fletcher</v>
          </cell>
        </row>
        <row r="2856">
          <cell r="B2856" t="str">
            <v>H556/03 Physics:Unified physics</v>
          </cell>
          <cell r="C2856" t="str">
            <v>H556/03</v>
          </cell>
          <cell r="D2856" t="str">
            <v>Physics:Unified physics</v>
          </cell>
          <cell r="E2856" t="str">
            <v>Mr C Conway</v>
          </cell>
        </row>
        <row r="2857">
          <cell r="B2857" t="str">
            <v>H556/03 Physics:Unified physics</v>
          </cell>
          <cell r="C2857" t="str">
            <v>H556/03</v>
          </cell>
          <cell r="D2857" t="str">
            <v>Physics:Unified physics</v>
          </cell>
          <cell r="E2857" t="str">
            <v>Mr A Powell</v>
          </cell>
        </row>
        <row r="2858">
          <cell r="B2858" t="str">
            <v>H556/03 Physics:Unified physics</v>
          </cell>
          <cell r="C2858" t="str">
            <v>H556/03</v>
          </cell>
          <cell r="D2858" t="str">
            <v>Physics:Unified physics</v>
          </cell>
          <cell r="E2858" t="str">
            <v>Ms M Audsley</v>
          </cell>
        </row>
        <row r="2859">
          <cell r="B2859" t="str">
            <v>H556/03 Physics:Unified physics</v>
          </cell>
          <cell r="C2859" t="str">
            <v>H556/03</v>
          </cell>
          <cell r="D2859" t="str">
            <v>Physics:Unified physics</v>
          </cell>
          <cell r="E2859" t="str">
            <v>Mr D M Paull</v>
          </cell>
        </row>
        <row r="2860">
          <cell r="B2860" t="str">
            <v>H556/03 Physics:Unified physics</v>
          </cell>
          <cell r="C2860" t="str">
            <v>H556/03</v>
          </cell>
          <cell r="D2860" t="str">
            <v>Physics:Unified physics</v>
          </cell>
          <cell r="E2860" t="str">
            <v>Mr L Mansfield</v>
          </cell>
        </row>
        <row r="2861">
          <cell r="B2861" t="str">
            <v>H556/03 Physics:Unified physics</v>
          </cell>
          <cell r="C2861" t="str">
            <v>H556/03</v>
          </cell>
          <cell r="D2861" t="str">
            <v>Physics:Unified physics</v>
          </cell>
          <cell r="E2861" t="str">
            <v>Mr J S Willis</v>
          </cell>
        </row>
        <row r="2862">
          <cell r="B2862" t="str">
            <v>H556/03 Physics:Unified physics</v>
          </cell>
          <cell r="C2862" t="str">
            <v>H556/03</v>
          </cell>
          <cell r="D2862" t="str">
            <v>Physics:Unified physics</v>
          </cell>
          <cell r="E2862" t="str">
            <v>Miss A C Darrant</v>
          </cell>
        </row>
        <row r="2863">
          <cell r="B2863" t="str">
            <v>H556/03 Physics:Unified physics</v>
          </cell>
          <cell r="C2863" t="str">
            <v>H556/03</v>
          </cell>
          <cell r="D2863" t="str">
            <v>Physics:Unified physics</v>
          </cell>
          <cell r="E2863" t="str">
            <v>Dr G Brawn</v>
          </cell>
        </row>
        <row r="2864">
          <cell r="B2864" t="str">
            <v>H556/03 Physics:Unified physics</v>
          </cell>
          <cell r="C2864" t="str">
            <v>H556/03</v>
          </cell>
          <cell r="D2864" t="str">
            <v>Physics:Unified physics</v>
          </cell>
          <cell r="E2864" t="str">
            <v>Dr L A Henshaw</v>
          </cell>
        </row>
        <row r="2865">
          <cell r="B2865" t="str">
            <v>H556/03 Physics:Unified physics</v>
          </cell>
          <cell r="C2865" t="str">
            <v>H556/03</v>
          </cell>
          <cell r="D2865" t="str">
            <v>Physics:Unified physics</v>
          </cell>
          <cell r="E2865" t="str">
            <v>Mrs L A Barkley</v>
          </cell>
        </row>
        <row r="2866">
          <cell r="B2866" t="str">
            <v>H556/03 Physics:Unified physics</v>
          </cell>
          <cell r="C2866" t="str">
            <v>H556/03</v>
          </cell>
          <cell r="D2866" t="str">
            <v>Physics:Unified physics</v>
          </cell>
          <cell r="E2866" t="str">
            <v>Mr A C Nicol</v>
          </cell>
        </row>
        <row r="2867">
          <cell r="B2867" t="str">
            <v>H556/03 Physics:Unified physics</v>
          </cell>
          <cell r="C2867" t="str">
            <v>H556/03</v>
          </cell>
          <cell r="D2867" t="str">
            <v>Physics:Unified physics</v>
          </cell>
          <cell r="E2867" t="str">
            <v>Dr J S Nyarige</v>
          </cell>
        </row>
        <row r="2868">
          <cell r="B2868" t="str">
            <v>H556/03 Physics:Unified physics</v>
          </cell>
          <cell r="C2868" t="str">
            <v>H556/03</v>
          </cell>
          <cell r="D2868" t="str">
            <v>Physics:Unified physics</v>
          </cell>
          <cell r="E2868" t="str">
            <v>Dr R Buckingham</v>
          </cell>
        </row>
        <row r="2869">
          <cell r="B2869" t="str">
            <v>H556/03 Physics:Unified physics</v>
          </cell>
          <cell r="C2869" t="str">
            <v>H556/03</v>
          </cell>
          <cell r="D2869" t="str">
            <v>Physics:Unified physics</v>
          </cell>
          <cell r="E2869" t="str">
            <v>Mr T A Babalola</v>
          </cell>
        </row>
        <row r="2870">
          <cell r="B2870" t="str">
            <v>H556/03 Physics:Unified physics</v>
          </cell>
          <cell r="C2870" t="str">
            <v>H556/03</v>
          </cell>
          <cell r="D2870" t="str">
            <v>Physics:Unified physics</v>
          </cell>
          <cell r="E2870" t="str">
            <v>Mr K O Bondo</v>
          </cell>
        </row>
        <row r="2871">
          <cell r="B2871" t="str">
            <v>H556/03 Physics:Unified physics</v>
          </cell>
          <cell r="C2871" t="str">
            <v>H556/03</v>
          </cell>
          <cell r="D2871" t="str">
            <v>Physics:Unified physics</v>
          </cell>
          <cell r="E2871" t="str">
            <v>Mrs S Fargus</v>
          </cell>
        </row>
        <row r="2872">
          <cell r="B2872" t="str">
            <v>H556/03 Physics:Unified physics</v>
          </cell>
          <cell r="C2872" t="str">
            <v>H556/03</v>
          </cell>
          <cell r="D2872" t="str">
            <v>Physics:Unified physics</v>
          </cell>
          <cell r="E2872" t="str">
            <v>Dr K Achenbach</v>
          </cell>
        </row>
        <row r="2873">
          <cell r="B2873" t="str">
            <v>H557/01 Physics:Fundamentals of physics</v>
          </cell>
          <cell r="C2873" t="str">
            <v>H557/01</v>
          </cell>
          <cell r="D2873" t="str">
            <v>Physics:Fundamentals of physics</v>
          </cell>
          <cell r="E2873" t="str">
            <v>Mr J A W Walker</v>
          </cell>
        </row>
        <row r="2874">
          <cell r="B2874" t="str">
            <v>H557/01 Physics:Fundamentals of physics</v>
          </cell>
          <cell r="C2874" t="str">
            <v>H557/01</v>
          </cell>
          <cell r="D2874" t="str">
            <v>Physics:Fundamentals of physics</v>
          </cell>
          <cell r="E2874" t="str">
            <v>Miss L Sears</v>
          </cell>
        </row>
        <row r="2875">
          <cell r="B2875" t="str">
            <v>H557/01 Physics:Fundamentals of physics</v>
          </cell>
          <cell r="C2875" t="str">
            <v>H557/01</v>
          </cell>
          <cell r="D2875" t="str">
            <v>Physics:Fundamentals of physics</v>
          </cell>
          <cell r="E2875" t="str">
            <v>Mr C Fallows</v>
          </cell>
        </row>
        <row r="2876">
          <cell r="B2876" t="str">
            <v>H557/01 Physics:Fundamentals of physics</v>
          </cell>
          <cell r="C2876" t="str">
            <v>H557/01</v>
          </cell>
          <cell r="D2876" t="str">
            <v>Physics:Fundamentals of physics</v>
          </cell>
          <cell r="E2876" t="str">
            <v>Dr R B Moore</v>
          </cell>
        </row>
        <row r="2877">
          <cell r="B2877" t="str">
            <v>H557/01 Physics:Fundamentals of physics</v>
          </cell>
          <cell r="C2877" t="str">
            <v>H557/01</v>
          </cell>
          <cell r="D2877" t="str">
            <v>Physics:Fundamentals of physics</v>
          </cell>
          <cell r="E2877" t="str">
            <v>Dr S A Hayward</v>
          </cell>
        </row>
        <row r="2878">
          <cell r="B2878" t="str">
            <v>H557/02 Physics:Scientific literacy in physics</v>
          </cell>
          <cell r="C2878" t="str">
            <v>H557/02</v>
          </cell>
          <cell r="D2878" t="str">
            <v>Physics:Scientific literacy in physics</v>
          </cell>
          <cell r="E2878" t="str">
            <v>Mr L Herklots</v>
          </cell>
        </row>
        <row r="2879">
          <cell r="B2879" t="str">
            <v>H557/02 Physics:Scientific literacy in physics</v>
          </cell>
          <cell r="C2879" t="str">
            <v>H557/02</v>
          </cell>
          <cell r="D2879" t="str">
            <v>Physics:Scientific literacy in physics</v>
          </cell>
          <cell r="E2879" t="str">
            <v>Ms R Peacock</v>
          </cell>
        </row>
        <row r="2880">
          <cell r="B2880" t="str">
            <v>H557/02 Physics:Scientific literacy in physics</v>
          </cell>
          <cell r="C2880" t="str">
            <v>H557/02</v>
          </cell>
          <cell r="D2880" t="str">
            <v>Physics:Scientific literacy in physics</v>
          </cell>
          <cell r="E2880" t="str">
            <v>Mr P N Bevan</v>
          </cell>
        </row>
        <row r="2881">
          <cell r="B2881" t="str">
            <v>H557/02 Physics:Scientific literacy in physics</v>
          </cell>
          <cell r="C2881" t="str">
            <v>H557/02</v>
          </cell>
          <cell r="D2881" t="str">
            <v>Physics:Scientific literacy in physics</v>
          </cell>
          <cell r="E2881" t="str">
            <v>Mrs C Lacey</v>
          </cell>
        </row>
        <row r="2882">
          <cell r="B2882" t="str">
            <v>H557/02 Physics:Scientific literacy in physics</v>
          </cell>
          <cell r="C2882" t="str">
            <v>H557/02</v>
          </cell>
          <cell r="D2882" t="str">
            <v>Physics:Scientific literacy in physics</v>
          </cell>
          <cell r="E2882" t="str">
            <v>Mr J M Lewis</v>
          </cell>
        </row>
        <row r="2883">
          <cell r="B2883" t="str">
            <v>H557/02 Physics:Scientific literacy in physics</v>
          </cell>
          <cell r="C2883" t="str">
            <v>H557/02</v>
          </cell>
          <cell r="D2883" t="str">
            <v>Physics:Scientific literacy in physics</v>
          </cell>
          <cell r="E2883" t="str">
            <v>Mr A Newey</v>
          </cell>
        </row>
        <row r="2884">
          <cell r="B2884" t="str">
            <v>H557/03 Physics:Practical skills in physics</v>
          </cell>
          <cell r="C2884" t="str">
            <v>H557/03</v>
          </cell>
          <cell r="D2884" t="str">
            <v>Physics:Practical skills in physics</v>
          </cell>
          <cell r="E2884" t="str">
            <v>Mrs S E Mansel</v>
          </cell>
        </row>
        <row r="2885">
          <cell r="B2885" t="str">
            <v>H557/03 Physics:Practical skills in physics</v>
          </cell>
          <cell r="C2885" t="str">
            <v>H557/03</v>
          </cell>
          <cell r="D2885" t="str">
            <v>Physics:Practical skills in physics</v>
          </cell>
          <cell r="E2885" t="str">
            <v>Mr A P Brooks</v>
          </cell>
        </row>
        <row r="2886">
          <cell r="B2886" t="str">
            <v>H557/03 Physics:Practical skills in physics</v>
          </cell>
          <cell r="C2886" t="str">
            <v>H557/03</v>
          </cell>
          <cell r="D2886" t="str">
            <v>Physics:Practical skills in physics</v>
          </cell>
          <cell r="E2886" t="str">
            <v>Miss K Simkins</v>
          </cell>
        </row>
        <row r="2887">
          <cell r="B2887" t="str">
            <v>H557/03 Physics:Practical skills in physics</v>
          </cell>
          <cell r="C2887" t="str">
            <v>H557/03</v>
          </cell>
          <cell r="D2887" t="str">
            <v>Physics:Practical skills in physics</v>
          </cell>
          <cell r="E2887" t="str">
            <v>Mr R Saleem</v>
          </cell>
        </row>
        <row r="2888">
          <cell r="B2888" t="str">
            <v>H557/03 Physics:Practical skills in physics</v>
          </cell>
          <cell r="C2888" t="str">
            <v>H557/03</v>
          </cell>
          <cell r="D2888" t="str">
            <v>Physics:Practical skills in physics</v>
          </cell>
          <cell r="E2888" t="str">
            <v>Mr G J Nilsen</v>
          </cell>
        </row>
        <row r="2889">
          <cell r="B2889" t="str">
            <v>H567/01 Psychology: Research methods</v>
          </cell>
          <cell r="C2889" t="str">
            <v>H567/01</v>
          </cell>
          <cell r="D2889" t="str">
            <v>Psychology: Research methods</v>
          </cell>
          <cell r="E2889" t="str">
            <v>Mrs C S Rowe</v>
          </cell>
        </row>
        <row r="2890">
          <cell r="B2890" t="str">
            <v>H567/01 Psychology: Research methods</v>
          </cell>
          <cell r="C2890" t="str">
            <v>H567/01</v>
          </cell>
          <cell r="D2890" t="str">
            <v>Psychology: Research methods</v>
          </cell>
          <cell r="E2890" t="str">
            <v>Mrs C L Farnsworth</v>
          </cell>
        </row>
        <row r="2891">
          <cell r="B2891" t="str">
            <v>H567/01 Psychology: Research methods</v>
          </cell>
          <cell r="C2891" t="str">
            <v>H567/01</v>
          </cell>
          <cell r="D2891" t="str">
            <v>Psychology: Research methods</v>
          </cell>
          <cell r="E2891" t="str">
            <v>Miss S Begum</v>
          </cell>
        </row>
        <row r="2892">
          <cell r="B2892" t="str">
            <v>H567/01 Psychology: Research methods</v>
          </cell>
          <cell r="C2892" t="str">
            <v>H567/01</v>
          </cell>
          <cell r="D2892" t="str">
            <v>Psychology: Research methods</v>
          </cell>
          <cell r="E2892" t="str">
            <v>Miss E Staddon</v>
          </cell>
        </row>
        <row r="2893">
          <cell r="B2893" t="str">
            <v>H567/01 Psychology: Research methods</v>
          </cell>
          <cell r="C2893" t="str">
            <v>H567/01</v>
          </cell>
          <cell r="D2893" t="str">
            <v>Psychology: Research methods</v>
          </cell>
          <cell r="E2893" t="str">
            <v>Mrs L Abbott</v>
          </cell>
        </row>
        <row r="2894">
          <cell r="B2894" t="str">
            <v>H567/01 Psychology: Research methods</v>
          </cell>
          <cell r="C2894" t="str">
            <v>H567/01</v>
          </cell>
          <cell r="D2894" t="str">
            <v>Psychology: Research methods</v>
          </cell>
          <cell r="E2894" t="str">
            <v>Dr L V Sanderson</v>
          </cell>
        </row>
        <row r="2895">
          <cell r="B2895" t="str">
            <v>H567/01 Psychology: Research methods</v>
          </cell>
          <cell r="C2895" t="str">
            <v>H567/01</v>
          </cell>
          <cell r="D2895" t="str">
            <v>Psychology: Research methods</v>
          </cell>
          <cell r="E2895" t="str">
            <v>Mrs D Buchner</v>
          </cell>
        </row>
        <row r="2896">
          <cell r="B2896" t="str">
            <v>H567/01 Psychology: Research methods</v>
          </cell>
          <cell r="C2896" t="str">
            <v>H567/01</v>
          </cell>
          <cell r="D2896" t="str">
            <v>Psychology: Research methods</v>
          </cell>
          <cell r="E2896" t="str">
            <v>Mrs D I Ball</v>
          </cell>
        </row>
        <row r="2897">
          <cell r="B2897" t="str">
            <v>H567/01 Psychology: Research methods</v>
          </cell>
          <cell r="C2897" t="str">
            <v>H567/01</v>
          </cell>
          <cell r="D2897" t="str">
            <v>Psychology: Research methods</v>
          </cell>
          <cell r="E2897" t="str">
            <v>Miss G Stephens</v>
          </cell>
        </row>
        <row r="2898">
          <cell r="B2898" t="str">
            <v>H567/01 Psychology: Research methods</v>
          </cell>
          <cell r="C2898" t="str">
            <v>H567/01</v>
          </cell>
          <cell r="D2898" t="str">
            <v>Psychology: Research methods</v>
          </cell>
          <cell r="E2898" t="str">
            <v>Mrs J E Malpass</v>
          </cell>
        </row>
        <row r="2899">
          <cell r="B2899" t="str">
            <v>H567/01 Psychology: Research methods</v>
          </cell>
          <cell r="C2899" t="str">
            <v>H567/01</v>
          </cell>
          <cell r="D2899" t="str">
            <v>Psychology: Research methods</v>
          </cell>
          <cell r="E2899" t="str">
            <v>Miss T Foy</v>
          </cell>
        </row>
        <row r="2900">
          <cell r="B2900" t="str">
            <v>H567/01 Psychology: Research methods</v>
          </cell>
          <cell r="C2900" t="str">
            <v>H567/01</v>
          </cell>
          <cell r="D2900" t="str">
            <v>Psychology: Research methods</v>
          </cell>
          <cell r="E2900" t="str">
            <v>Ms P J Phillips</v>
          </cell>
        </row>
        <row r="2901">
          <cell r="B2901" t="str">
            <v>H567/01 Psychology: Research methods</v>
          </cell>
          <cell r="C2901" t="str">
            <v>H567/01</v>
          </cell>
          <cell r="D2901" t="str">
            <v>Psychology: Research methods</v>
          </cell>
          <cell r="E2901" t="str">
            <v>Mrs J M Musoke-Duggan</v>
          </cell>
        </row>
        <row r="2902">
          <cell r="B2902" t="str">
            <v>H567/01 Psychology: Research methods</v>
          </cell>
          <cell r="C2902" t="str">
            <v>H567/01</v>
          </cell>
          <cell r="D2902" t="str">
            <v>Psychology: Research methods</v>
          </cell>
          <cell r="E2902" t="str">
            <v>Miss L Flaherty</v>
          </cell>
        </row>
        <row r="2903">
          <cell r="B2903" t="str">
            <v>H567/01 Psychology: Research methods</v>
          </cell>
          <cell r="C2903" t="str">
            <v>H567/01</v>
          </cell>
          <cell r="D2903" t="str">
            <v>Psychology: Research methods</v>
          </cell>
          <cell r="E2903" t="str">
            <v>Mrs M manjra</v>
          </cell>
        </row>
        <row r="2904">
          <cell r="B2904" t="str">
            <v>H567/01 Psychology: Research methods</v>
          </cell>
          <cell r="C2904" t="str">
            <v>H567/01</v>
          </cell>
          <cell r="D2904" t="str">
            <v>Psychology: Research methods</v>
          </cell>
          <cell r="E2904" t="str">
            <v>Mr J R Bacon</v>
          </cell>
        </row>
        <row r="2905">
          <cell r="B2905" t="str">
            <v>H567/01 Psychology: Research methods</v>
          </cell>
          <cell r="C2905" t="str">
            <v>H567/01</v>
          </cell>
          <cell r="D2905" t="str">
            <v>Psychology: Research methods</v>
          </cell>
          <cell r="E2905" t="str">
            <v>Miss S Load</v>
          </cell>
        </row>
        <row r="2906">
          <cell r="B2906" t="str">
            <v>H567/01 Psychology: Research methods</v>
          </cell>
          <cell r="C2906" t="str">
            <v>H567/01</v>
          </cell>
          <cell r="D2906" t="str">
            <v>Psychology: Research methods</v>
          </cell>
          <cell r="E2906" t="str">
            <v>Miss A Malyon</v>
          </cell>
        </row>
        <row r="2907">
          <cell r="B2907" t="str">
            <v>H567/01 Psychology: Research methods</v>
          </cell>
          <cell r="C2907" t="str">
            <v>H567/01</v>
          </cell>
          <cell r="D2907" t="str">
            <v>Psychology: Research methods</v>
          </cell>
          <cell r="E2907" t="str">
            <v>Mrs J L Miller</v>
          </cell>
        </row>
        <row r="2908">
          <cell r="B2908" t="str">
            <v>H567/01 Psychology: Research methods</v>
          </cell>
          <cell r="C2908" t="str">
            <v>H567/01</v>
          </cell>
          <cell r="D2908" t="str">
            <v>Psychology: Research methods</v>
          </cell>
          <cell r="E2908" t="str">
            <v>Miss L E Senior</v>
          </cell>
        </row>
        <row r="2909">
          <cell r="B2909" t="str">
            <v>H567/01 Psychology: Research methods</v>
          </cell>
          <cell r="C2909" t="str">
            <v>H567/01</v>
          </cell>
          <cell r="D2909" t="str">
            <v>Psychology: Research methods</v>
          </cell>
          <cell r="E2909" t="str">
            <v>Mrs L Chamberlain</v>
          </cell>
        </row>
        <row r="2910">
          <cell r="B2910" t="str">
            <v>H567/01 Psychology: Research methods</v>
          </cell>
          <cell r="C2910" t="str">
            <v>H567/01</v>
          </cell>
          <cell r="D2910" t="str">
            <v>Psychology: Research methods</v>
          </cell>
          <cell r="E2910" t="str">
            <v>Mr D McGuire</v>
          </cell>
        </row>
        <row r="2911">
          <cell r="B2911" t="str">
            <v>H567/01 Psychology: Research methods</v>
          </cell>
          <cell r="C2911" t="str">
            <v>H567/01</v>
          </cell>
          <cell r="D2911" t="str">
            <v>Psychology: Research methods</v>
          </cell>
          <cell r="E2911" t="str">
            <v>Mr J T Humphreys</v>
          </cell>
        </row>
        <row r="2912">
          <cell r="B2912" t="str">
            <v>H567/01 Psychology: Research methods</v>
          </cell>
          <cell r="C2912" t="str">
            <v>H567/01</v>
          </cell>
          <cell r="D2912" t="str">
            <v>Psychology: Research methods</v>
          </cell>
          <cell r="E2912" t="str">
            <v>Miss Z L Greenhow</v>
          </cell>
        </row>
        <row r="2913">
          <cell r="B2913" t="str">
            <v>H567/01 Psychology: Research methods</v>
          </cell>
          <cell r="C2913" t="str">
            <v>H567/01</v>
          </cell>
          <cell r="D2913" t="str">
            <v>Psychology: Research methods</v>
          </cell>
          <cell r="E2913" t="str">
            <v>Mrs H A Redmond</v>
          </cell>
        </row>
        <row r="2914">
          <cell r="B2914" t="str">
            <v>H567/01 Psychology: Research methods</v>
          </cell>
          <cell r="C2914" t="str">
            <v>H567/01</v>
          </cell>
          <cell r="D2914" t="str">
            <v>Psychology: Research methods</v>
          </cell>
          <cell r="E2914" t="str">
            <v>Miss R Rowson</v>
          </cell>
        </row>
        <row r="2915">
          <cell r="B2915" t="str">
            <v>H567/01 Psychology: Research methods</v>
          </cell>
          <cell r="C2915" t="str">
            <v>H567/01</v>
          </cell>
          <cell r="D2915" t="str">
            <v>Psychology: Research methods</v>
          </cell>
          <cell r="E2915" t="str">
            <v>Mr G Townsend</v>
          </cell>
        </row>
        <row r="2916">
          <cell r="B2916" t="str">
            <v>H567/01 Psychology: Research methods</v>
          </cell>
          <cell r="C2916" t="str">
            <v>H567/01</v>
          </cell>
          <cell r="D2916" t="str">
            <v>Psychology: Research methods</v>
          </cell>
          <cell r="E2916" t="str">
            <v>Ms J Hopkinson</v>
          </cell>
        </row>
        <row r="2917">
          <cell r="B2917" t="str">
            <v>H567/01 Psychology: Research methods</v>
          </cell>
          <cell r="C2917" t="str">
            <v>H567/01</v>
          </cell>
          <cell r="D2917" t="str">
            <v>Psychology: Research methods</v>
          </cell>
          <cell r="E2917" t="str">
            <v>Mrs A Pickering</v>
          </cell>
        </row>
        <row r="2918">
          <cell r="B2918" t="str">
            <v>H567/01 Psychology: Research methods</v>
          </cell>
          <cell r="C2918" t="str">
            <v>H567/01</v>
          </cell>
          <cell r="D2918" t="str">
            <v>Psychology: Research methods</v>
          </cell>
          <cell r="E2918" t="str">
            <v>Mrs M D Lythgoe</v>
          </cell>
        </row>
        <row r="2919">
          <cell r="B2919" t="str">
            <v>H567/01 Psychology: Research methods</v>
          </cell>
          <cell r="C2919" t="str">
            <v>H567/01</v>
          </cell>
          <cell r="D2919" t="str">
            <v>Psychology: Research methods</v>
          </cell>
          <cell r="E2919" t="str">
            <v>Miss M Bruley</v>
          </cell>
        </row>
        <row r="2920">
          <cell r="B2920" t="str">
            <v>H567/01 Psychology: Research methods</v>
          </cell>
          <cell r="C2920" t="str">
            <v>H567/01</v>
          </cell>
          <cell r="D2920" t="str">
            <v>Psychology: Research methods</v>
          </cell>
          <cell r="E2920" t="str">
            <v>Mrs E Stubbs</v>
          </cell>
        </row>
        <row r="2921">
          <cell r="B2921" t="str">
            <v>H567/01 Psychology: Research methods</v>
          </cell>
          <cell r="C2921" t="str">
            <v>H567/01</v>
          </cell>
          <cell r="D2921" t="str">
            <v>Psychology: Research methods</v>
          </cell>
          <cell r="E2921" t="str">
            <v>Mrs D L Vitta</v>
          </cell>
        </row>
        <row r="2922">
          <cell r="B2922" t="str">
            <v>H567/01 Psychology: Research methods</v>
          </cell>
          <cell r="C2922" t="str">
            <v>H567/01</v>
          </cell>
          <cell r="D2922" t="str">
            <v>Psychology: Research methods</v>
          </cell>
          <cell r="E2922" t="str">
            <v>Mrs W A D Shepperson</v>
          </cell>
        </row>
        <row r="2923">
          <cell r="B2923" t="str">
            <v>H567/01 Psychology: Research methods</v>
          </cell>
          <cell r="C2923" t="str">
            <v>H567/01</v>
          </cell>
          <cell r="D2923" t="str">
            <v>Psychology: Research methods</v>
          </cell>
          <cell r="E2923" t="str">
            <v>Miss M Cowley</v>
          </cell>
        </row>
        <row r="2924">
          <cell r="B2924" t="str">
            <v>H567/01 Psychology: Research methods</v>
          </cell>
          <cell r="C2924" t="str">
            <v>H567/01</v>
          </cell>
          <cell r="D2924" t="str">
            <v>Psychology: Research methods</v>
          </cell>
          <cell r="E2924" t="str">
            <v>Mrs S J Firth</v>
          </cell>
        </row>
        <row r="2925">
          <cell r="B2925" t="str">
            <v>H567/01 Psychology: Research methods</v>
          </cell>
          <cell r="C2925" t="str">
            <v>H567/01</v>
          </cell>
          <cell r="D2925" t="str">
            <v>Psychology: Research methods</v>
          </cell>
          <cell r="E2925" t="str">
            <v>Mr S Neupane</v>
          </cell>
        </row>
        <row r="2926">
          <cell r="B2926" t="str">
            <v>H567/01 Psychology: Research methods</v>
          </cell>
          <cell r="C2926" t="str">
            <v>H567/01</v>
          </cell>
          <cell r="D2926" t="str">
            <v>Psychology: Research methods</v>
          </cell>
          <cell r="E2926" t="str">
            <v>Mrs S L White</v>
          </cell>
        </row>
        <row r="2927">
          <cell r="B2927" t="str">
            <v>H567/01 Psychology: Research methods</v>
          </cell>
          <cell r="C2927" t="str">
            <v>H567/01</v>
          </cell>
          <cell r="D2927" t="str">
            <v>Psychology: Research methods</v>
          </cell>
          <cell r="E2927" t="str">
            <v>Mrs V Evagora</v>
          </cell>
        </row>
        <row r="2928">
          <cell r="B2928" t="str">
            <v>H567/01 Psychology: Research methods</v>
          </cell>
          <cell r="C2928" t="str">
            <v>H567/01</v>
          </cell>
          <cell r="D2928" t="str">
            <v>Psychology: Research methods</v>
          </cell>
          <cell r="E2928" t="str">
            <v>Mr C Almaraz</v>
          </cell>
        </row>
        <row r="2929">
          <cell r="B2929" t="str">
            <v>H567/01 Psychology: Research methods</v>
          </cell>
          <cell r="C2929" t="str">
            <v>H567/01</v>
          </cell>
          <cell r="D2929" t="str">
            <v>Psychology: Research methods</v>
          </cell>
          <cell r="E2929" t="str">
            <v>Mrs L C Eastham</v>
          </cell>
        </row>
        <row r="2930">
          <cell r="B2930" t="str">
            <v>H567/01 Psychology: Research methods</v>
          </cell>
          <cell r="C2930" t="str">
            <v>H567/01</v>
          </cell>
          <cell r="D2930" t="str">
            <v>Psychology: Research methods</v>
          </cell>
          <cell r="E2930" t="str">
            <v>Ms C R Marshall</v>
          </cell>
        </row>
        <row r="2931">
          <cell r="B2931" t="str">
            <v>H567/02 Psychology: Psychological themes through core studies</v>
          </cell>
          <cell r="C2931" t="str">
            <v>H567/02</v>
          </cell>
          <cell r="D2931" t="str">
            <v>Psychology: Psychological themes through core studies</v>
          </cell>
          <cell r="E2931" t="str">
            <v>Mr M W Billingham</v>
          </cell>
        </row>
        <row r="2932">
          <cell r="B2932" t="str">
            <v>H567/02 Psychology: Psychological themes through core studies</v>
          </cell>
          <cell r="C2932" t="str">
            <v>H567/02</v>
          </cell>
          <cell r="D2932" t="str">
            <v>Psychology: Psychological themes through core studies</v>
          </cell>
          <cell r="E2932" t="str">
            <v>Mrs K Bingham</v>
          </cell>
        </row>
        <row r="2933">
          <cell r="B2933" t="str">
            <v>H567/02 Psychology: Psychological themes through core studies</v>
          </cell>
          <cell r="C2933" t="str">
            <v>H567/02</v>
          </cell>
          <cell r="D2933" t="str">
            <v>Psychology: Psychological themes through core studies</v>
          </cell>
          <cell r="E2933" t="str">
            <v>Dr S Bowden</v>
          </cell>
        </row>
        <row r="2934">
          <cell r="B2934" t="str">
            <v>H567/02 Psychology: Psychological themes through core studies</v>
          </cell>
          <cell r="C2934" t="str">
            <v>H567/02</v>
          </cell>
          <cell r="D2934" t="str">
            <v>Psychology: Psychological themes through core studies</v>
          </cell>
          <cell r="E2934" t="str">
            <v>Mr R Tuffin</v>
          </cell>
        </row>
        <row r="2935">
          <cell r="B2935" t="str">
            <v>H567/02 Psychology: Psychological themes through core studies</v>
          </cell>
          <cell r="C2935" t="str">
            <v>H567/02</v>
          </cell>
          <cell r="D2935" t="str">
            <v>Psychology: Psychological themes through core studies</v>
          </cell>
          <cell r="E2935" t="str">
            <v>Mr M Dikaros</v>
          </cell>
        </row>
        <row r="2936">
          <cell r="B2936" t="str">
            <v>H567/02 Psychology: Psychological themes through core studies</v>
          </cell>
          <cell r="C2936" t="str">
            <v>H567/02</v>
          </cell>
          <cell r="D2936" t="str">
            <v>Psychology: Psychological themes through core studies</v>
          </cell>
          <cell r="E2936" t="str">
            <v>Miss K Hammond</v>
          </cell>
        </row>
        <row r="2937">
          <cell r="B2937" t="str">
            <v>H567/02 Psychology: Psychological themes through core studies</v>
          </cell>
          <cell r="C2937" t="str">
            <v>H567/02</v>
          </cell>
          <cell r="D2937" t="str">
            <v>Psychology: Psychological themes through core studies</v>
          </cell>
          <cell r="E2937" t="str">
            <v>Dr E A Lee</v>
          </cell>
        </row>
        <row r="2938">
          <cell r="B2938" t="str">
            <v>H567/02 Psychology: Psychological themes through core studies</v>
          </cell>
          <cell r="C2938" t="str">
            <v>H567/02</v>
          </cell>
          <cell r="D2938" t="str">
            <v>Psychology: Psychological themes through core studies</v>
          </cell>
          <cell r="E2938" t="str">
            <v>Miss L McGeown</v>
          </cell>
        </row>
        <row r="2939">
          <cell r="B2939" t="str">
            <v>H567/02 Psychology: Psychological themes through core studies</v>
          </cell>
          <cell r="C2939" t="str">
            <v>H567/02</v>
          </cell>
          <cell r="D2939" t="str">
            <v>Psychology: Psychological themes through core studies</v>
          </cell>
          <cell r="E2939" t="str">
            <v>Mrs S Latham</v>
          </cell>
        </row>
        <row r="2940">
          <cell r="B2940" t="str">
            <v>H567/02 Psychology: Psychological themes through core studies</v>
          </cell>
          <cell r="C2940" t="str">
            <v>H567/02</v>
          </cell>
          <cell r="D2940" t="str">
            <v>Psychology: Psychological themes through core studies</v>
          </cell>
          <cell r="E2940" t="str">
            <v>Mr J Trueman</v>
          </cell>
        </row>
        <row r="2941">
          <cell r="B2941" t="str">
            <v>H567/02 Psychology: Psychological themes through core studies</v>
          </cell>
          <cell r="C2941" t="str">
            <v>H567/02</v>
          </cell>
          <cell r="D2941" t="str">
            <v>Psychology: Psychological themes through core studies</v>
          </cell>
          <cell r="E2941" t="str">
            <v>Mrs J McHugh</v>
          </cell>
        </row>
        <row r="2942">
          <cell r="B2942" t="str">
            <v>H567/02 Psychology: Psychological themes through core studies</v>
          </cell>
          <cell r="C2942" t="str">
            <v>H567/02</v>
          </cell>
          <cell r="D2942" t="str">
            <v>Psychology: Psychological themes through core studies</v>
          </cell>
          <cell r="E2942" t="str">
            <v>Ms J Lindsay</v>
          </cell>
        </row>
        <row r="2943">
          <cell r="B2943" t="str">
            <v>H567/02 Psychology: Psychological themes through core studies</v>
          </cell>
          <cell r="C2943" t="str">
            <v>H567/02</v>
          </cell>
          <cell r="D2943" t="str">
            <v>Psychology: Psychological themes through core studies</v>
          </cell>
          <cell r="E2943" t="str">
            <v>Mrs S M GUEVARA</v>
          </cell>
        </row>
        <row r="2944">
          <cell r="B2944" t="str">
            <v>H567/02 Psychology: Psychological themes through core studies</v>
          </cell>
          <cell r="C2944" t="str">
            <v>H567/02</v>
          </cell>
          <cell r="D2944" t="str">
            <v>Psychology: Psychological themes through core studies</v>
          </cell>
          <cell r="E2944" t="str">
            <v>Mrs J E Malpass</v>
          </cell>
        </row>
        <row r="2945">
          <cell r="B2945" t="str">
            <v>H567/02 Psychology: Psychological themes through core studies</v>
          </cell>
          <cell r="C2945" t="str">
            <v>H567/02</v>
          </cell>
          <cell r="D2945" t="str">
            <v>Psychology: Psychological themes through core studies</v>
          </cell>
          <cell r="E2945" t="str">
            <v>Miss B Dance</v>
          </cell>
        </row>
        <row r="2946">
          <cell r="B2946" t="str">
            <v>H567/02 Psychology: Psychological themes through core studies</v>
          </cell>
          <cell r="C2946" t="str">
            <v>H567/02</v>
          </cell>
          <cell r="D2946" t="str">
            <v>Psychology: Psychological themes through core studies</v>
          </cell>
          <cell r="E2946" t="str">
            <v>Mrs P Oderberg</v>
          </cell>
        </row>
        <row r="2947">
          <cell r="B2947" t="str">
            <v>H567/02 Psychology: Psychological themes through core studies</v>
          </cell>
          <cell r="C2947" t="str">
            <v>H567/02</v>
          </cell>
          <cell r="D2947" t="str">
            <v>Psychology: Psychological themes through core studies</v>
          </cell>
          <cell r="E2947" t="str">
            <v>Miss A Gomes</v>
          </cell>
        </row>
        <row r="2948">
          <cell r="B2948" t="str">
            <v>H567/02 Psychology: Psychological themes through core studies</v>
          </cell>
          <cell r="C2948" t="str">
            <v>H567/02</v>
          </cell>
          <cell r="D2948" t="str">
            <v>Psychology: Psychological themes through core studies</v>
          </cell>
          <cell r="E2948" t="str">
            <v>Dr S Saraw</v>
          </cell>
        </row>
        <row r="2949">
          <cell r="B2949" t="str">
            <v>H567/02 Psychology: Psychological themes through core studies</v>
          </cell>
          <cell r="C2949" t="str">
            <v>H567/02</v>
          </cell>
          <cell r="D2949" t="str">
            <v>Psychology: Psychological themes through core studies</v>
          </cell>
          <cell r="E2949" t="str">
            <v>Miss K Miller</v>
          </cell>
        </row>
        <row r="2950">
          <cell r="B2950" t="str">
            <v>H567/02 Psychology: Psychological themes through core studies</v>
          </cell>
          <cell r="C2950" t="str">
            <v>H567/02</v>
          </cell>
          <cell r="D2950" t="str">
            <v>Psychology: Psychological themes through core studies</v>
          </cell>
          <cell r="E2950" t="str">
            <v>Mrs J Wood</v>
          </cell>
        </row>
        <row r="2951">
          <cell r="B2951" t="str">
            <v>H567/02 Psychology: Psychological themes through core studies</v>
          </cell>
          <cell r="C2951" t="str">
            <v>H567/02</v>
          </cell>
          <cell r="D2951" t="str">
            <v>Psychology: Psychological themes through core studies</v>
          </cell>
          <cell r="E2951" t="str">
            <v>Mrs L Abbott</v>
          </cell>
        </row>
        <row r="2952">
          <cell r="B2952" t="str">
            <v>H567/02 Psychology: Psychological themes through core studies</v>
          </cell>
          <cell r="C2952" t="str">
            <v>H567/02</v>
          </cell>
          <cell r="D2952" t="str">
            <v>Psychology: Psychological themes through core studies</v>
          </cell>
          <cell r="E2952" t="str">
            <v>Ms H Lynch</v>
          </cell>
        </row>
        <row r="2953">
          <cell r="B2953" t="str">
            <v>H567/02 Psychology: Psychological themes through core studies</v>
          </cell>
          <cell r="C2953" t="str">
            <v>H567/02</v>
          </cell>
          <cell r="D2953" t="str">
            <v>Psychology: Psychological themes through core studies</v>
          </cell>
          <cell r="E2953" t="str">
            <v>Mrs J Arrick</v>
          </cell>
        </row>
        <row r="2954">
          <cell r="B2954" t="str">
            <v>H567/02 Psychology: Psychological themes through core studies</v>
          </cell>
          <cell r="C2954" t="str">
            <v>H567/02</v>
          </cell>
          <cell r="D2954" t="str">
            <v>Psychology: Psychological themes through core studies</v>
          </cell>
          <cell r="E2954" t="str">
            <v>Mrs B Bissett</v>
          </cell>
        </row>
        <row r="2955">
          <cell r="B2955" t="str">
            <v>H567/02 Psychology: Psychological themes through core studies</v>
          </cell>
          <cell r="C2955" t="str">
            <v>H567/02</v>
          </cell>
          <cell r="D2955" t="str">
            <v>Psychology: Psychological themes through core studies</v>
          </cell>
          <cell r="E2955" t="str">
            <v>Miss E Cree</v>
          </cell>
        </row>
        <row r="2956">
          <cell r="B2956" t="str">
            <v>H567/02 Psychology: Psychological themes through core studies</v>
          </cell>
          <cell r="C2956" t="str">
            <v>H567/02</v>
          </cell>
          <cell r="D2956" t="str">
            <v>Psychology: Psychological themes through core studies</v>
          </cell>
          <cell r="E2956" t="str">
            <v>Mrs P L Whitbread</v>
          </cell>
        </row>
        <row r="2957">
          <cell r="B2957" t="str">
            <v>H567/02 Psychology: Psychological themes through core studies</v>
          </cell>
          <cell r="C2957" t="str">
            <v>H567/02</v>
          </cell>
          <cell r="D2957" t="str">
            <v>Psychology: Psychological themes through core studies</v>
          </cell>
          <cell r="E2957" t="str">
            <v>Mr B C Tulesi</v>
          </cell>
        </row>
        <row r="2958">
          <cell r="B2958" t="str">
            <v>H567/02 Psychology: Psychological themes through core studies</v>
          </cell>
          <cell r="C2958" t="str">
            <v>H567/02</v>
          </cell>
          <cell r="D2958" t="str">
            <v>Psychology: Psychological themes through core studies</v>
          </cell>
          <cell r="E2958" t="str">
            <v>Mr C J Martin</v>
          </cell>
        </row>
        <row r="2959">
          <cell r="B2959" t="str">
            <v>H567/02 Psychology: Psychological themes through core studies</v>
          </cell>
          <cell r="C2959" t="str">
            <v>H567/02</v>
          </cell>
          <cell r="D2959" t="str">
            <v>Psychology: Psychological themes through core studies</v>
          </cell>
          <cell r="E2959" t="str">
            <v>Miss T A chandra</v>
          </cell>
        </row>
        <row r="2960">
          <cell r="B2960" t="str">
            <v>H567/02 Psychology: Psychological themes through core studies</v>
          </cell>
          <cell r="C2960" t="str">
            <v>H567/02</v>
          </cell>
          <cell r="D2960" t="str">
            <v>Psychology: Psychological themes through core studies</v>
          </cell>
          <cell r="E2960" t="str">
            <v>Mrs A Pickering</v>
          </cell>
        </row>
        <row r="2961">
          <cell r="B2961" t="str">
            <v>H567/02 Psychology: Psychological themes through core studies</v>
          </cell>
          <cell r="C2961" t="str">
            <v>H567/02</v>
          </cell>
          <cell r="D2961" t="str">
            <v>Psychology: Psychological themes through core studies</v>
          </cell>
          <cell r="E2961" t="str">
            <v>Mrs D L Vitta</v>
          </cell>
        </row>
        <row r="2962">
          <cell r="B2962" t="str">
            <v>H567/02 Psychology: Psychological themes through core studies</v>
          </cell>
          <cell r="C2962" t="str">
            <v>H567/02</v>
          </cell>
          <cell r="D2962" t="str">
            <v>Psychology: Psychological themes through core studies</v>
          </cell>
          <cell r="E2962" t="str">
            <v>Miss N Waters</v>
          </cell>
        </row>
        <row r="2963">
          <cell r="B2963" t="str">
            <v>H567/02 Psychology: Psychological themes through core studies</v>
          </cell>
          <cell r="C2963" t="str">
            <v>H567/02</v>
          </cell>
          <cell r="D2963" t="str">
            <v>Psychology: Psychological themes through core studies</v>
          </cell>
          <cell r="E2963" t="str">
            <v>Mrs C Cooke</v>
          </cell>
        </row>
        <row r="2964">
          <cell r="B2964" t="str">
            <v>H567/02 Psychology: Psychological themes through core studies</v>
          </cell>
          <cell r="C2964" t="str">
            <v>H567/02</v>
          </cell>
          <cell r="D2964" t="str">
            <v>Psychology: Psychological themes through core studies</v>
          </cell>
          <cell r="E2964" t="str">
            <v>Miss A Stirzaker</v>
          </cell>
        </row>
        <row r="2965">
          <cell r="B2965" t="str">
            <v>H567/02 Psychology: Psychological themes through core studies</v>
          </cell>
          <cell r="C2965" t="str">
            <v>H567/02</v>
          </cell>
          <cell r="D2965" t="str">
            <v>Psychology: Psychological themes through core studies</v>
          </cell>
          <cell r="E2965" t="str">
            <v>Ms V Jack</v>
          </cell>
        </row>
        <row r="2966">
          <cell r="B2966" t="str">
            <v>H567/02 Psychology: Psychological themes through core studies</v>
          </cell>
          <cell r="C2966" t="str">
            <v>H567/02</v>
          </cell>
          <cell r="D2966" t="str">
            <v>Psychology: Psychological themes through core studies</v>
          </cell>
          <cell r="E2966" t="str">
            <v>Miss G Stephens</v>
          </cell>
        </row>
        <row r="2967">
          <cell r="B2967" t="str">
            <v>H567/02 Psychology: Psychological themes through core studies</v>
          </cell>
          <cell r="C2967" t="str">
            <v>H567/02</v>
          </cell>
          <cell r="D2967" t="str">
            <v>Psychology: Psychological themes through core studies</v>
          </cell>
          <cell r="E2967" t="str">
            <v>Miss S Azam</v>
          </cell>
        </row>
        <row r="2968">
          <cell r="B2968" t="str">
            <v>H567/02 Psychology: Psychological themes through core studies</v>
          </cell>
          <cell r="C2968" t="str">
            <v>H567/02</v>
          </cell>
          <cell r="D2968" t="str">
            <v>Psychology: Psychological themes through core studies</v>
          </cell>
          <cell r="E2968" t="str">
            <v>Miss L M Handley</v>
          </cell>
        </row>
        <row r="2969">
          <cell r="B2969" t="str">
            <v>H567/02 Psychology: Psychological themes through core studies</v>
          </cell>
          <cell r="C2969" t="str">
            <v>H567/02</v>
          </cell>
          <cell r="D2969" t="str">
            <v>Psychology: Psychological themes through core studies</v>
          </cell>
          <cell r="E2969" t="str">
            <v>Miss J Low</v>
          </cell>
        </row>
        <row r="2970">
          <cell r="B2970" t="str">
            <v>H567/02 Psychology: Psychological themes through core studies</v>
          </cell>
          <cell r="C2970" t="str">
            <v>H567/02</v>
          </cell>
          <cell r="D2970" t="str">
            <v>Psychology: Psychological themes through core studies</v>
          </cell>
          <cell r="E2970" t="str">
            <v>Mrs E Stevens</v>
          </cell>
        </row>
        <row r="2971">
          <cell r="B2971" t="str">
            <v>H567/02 Psychology: Psychological themes through core studies</v>
          </cell>
          <cell r="C2971" t="str">
            <v>H567/02</v>
          </cell>
          <cell r="D2971" t="str">
            <v>Psychology: Psychological themes through core studies</v>
          </cell>
          <cell r="E2971" t="str">
            <v>Mrs H A Redmond</v>
          </cell>
        </row>
        <row r="2972">
          <cell r="B2972" t="str">
            <v>H567/02 Psychology: Psychological themes through core studies</v>
          </cell>
          <cell r="C2972" t="str">
            <v>H567/02</v>
          </cell>
          <cell r="D2972" t="str">
            <v>Psychology: Psychological themes through core studies</v>
          </cell>
          <cell r="E2972" t="str">
            <v>Ms C Ellis</v>
          </cell>
        </row>
        <row r="2973">
          <cell r="B2973" t="str">
            <v>H567/03 Psychology:Applied psychology</v>
          </cell>
          <cell r="C2973" t="str">
            <v>H567/03</v>
          </cell>
          <cell r="D2973" t="str">
            <v>Psychology:Applied psychology</v>
          </cell>
          <cell r="E2973" t="str">
            <v>Mrs S Latham</v>
          </cell>
        </row>
        <row r="2974">
          <cell r="B2974" t="str">
            <v>H567/03 Psychology:Applied psychology</v>
          </cell>
          <cell r="C2974" t="str">
            <v>H567/03</v>
          </cell>
          <cell r="D2974" t="str">
            <v>Psychology:Applied psychology</v>
          </cell>
          <cell r="E2974" t="str">
            <v>Mr C J Wardle</v>
          </cell>
        </row>
        <row r="2975">
          <cell r="B2975" t="str">
            <v>H567/03 Psychology:Applied psychology</v>
          </cell>
          <cell r="C2975" t="str">
            <v>H567/03</v>
          </cell>
          <cell r="D2975" t="str">
            <v>Psychology:Applied psychology</v>
          </cell>
          <cell r="E2975" t="str">
            <v>Miss L M Handley</v>
          </cell>
        </row>
        <row r="2976">
          <cell r="B2976" t="str">
            <v>H567/03 Psychology:Applied psychology</v>
          </cell>
          <cell r="C2976" t="str">
            <v>H567/03</v>
          </cell>
          <cell r="D2976" t="str">
            <v>Psychology:Applied psychology</v>
          </cell>
          <cell r="E2976" t="str">
            <v>Miss T Foy</v>
          </cell>
        </row>
        <row r="2977">
          <cell r="B2977" t="str">
            <v>H567/03 Psychology:Applied psychology</v>
          </cell>
          <cell r="C2977" t="str">
            <v>H567/03</v>
          </cell>
          <cell r="D2977" t="str">
            <v>Psychology:Applied psychology</v>
          </cell>
          <cell r="E2977" t="str">
            <v>Miss D Cherry</v>
          </cell>
        </row>
        <row r="2978">
          <cell r="B2978" t="str">
            <v>H567/03 Psychology:Applied psychology</v>
          </cell>
          <cell r="C2978" t="str">
            <v>H567/03</v>
          </cell>
          <cell r="D2978" t="str">
            <v>Psychology:Applied psychology</v>
          </cell>
          <cell r="E2978" t="str">
            <v>Mrs E M Hall</v>
          </cell>
        </row>
        <row r="2979">
          <cell r="B2979" t="str">
            <v>H567/03 Psychology:Applied psychology</v>
          </cell>
          <cell r="C2979" t="str">
            <v>H567/03</v>
          </cell>
          <cell r="D2979" t="str">
            <v>Psychology:Applied psychology</v>
          </cell>
          <cell r="E2979" t="str">
            <v>Miss J E Wilcock</v>
          </cell>
        </row>
        <row r="2980">
          <cell r="B2980" t="str">
            <v>H567/03 Psychology:Applied psychology</v>
          </cell>
          <cell r="C2980" t="str">
            <v>H567/03</v>
          </cell>
          <cell r="D2980" t="str">
            <v>Psychology:Applied psychology</v>
          </cell>
          <cell r="E2980" t="str">
            <v>Ms G Ryland</v>
          </cell>
        </row>
        <row r="2981">
          <cell r="B2981" t="str">
            <v>H567/03 Psychology:Applied psychology</v>
          </cell>
          <cell r="C2981" t="str">
            <v>H567/03</v>
          </cell>
          <cell r="D2981" t="str">
            <v>Psychology:Applied psychology</v>
          </cell>
          <cell r="E2981" t="str">
            <v>Mr A McGinty</v>
          </cell>
        </row>
        <row r="2982">
          <cell r="B2982" t="str">
            <v>H567/03 Psychology:Applied psychology</v>
          </cell>
          <cell r="C2982" t="str">
            <v>H567/03</v>
          </cell>
          <cell r="D2982" t="str">
            <v>Psychology:Applied psychology</v>
          </cell>
          <cell r="E2982" t="str">
            <v>Mrs M Morgan</v>
          </cell>
        </row>
        <row r="2983">
          <cell r="B2983" t="str">
            <v>H567/03 Psychology:Applied psychology</v>
          </cell>
          <cell r="C2983" t="str">
            <v>H567/03</v>
          </cell>
          <cell r="D2983" t="str">
            <v>Psychology:Applied psychology</v>
          </cell>
          <cell r="E2983" t="str">
            <v>Miss S Load</v>
          </cell>
        </row>
        <row r="2984">
          <cell r="B2984" t="str">
            <v>H567/03 Psychology:Applied psychology</v>
          </cell>
          <cell r="C2984" t="str">
            <v>H567/03</v>
          </cell>
          <cell r="D2984" t="str">
            <v>Psychology:Applied psychology</v>
          </cell>
          <cell r="E2984" t="str">
            <v>Miss L Flaherty</v>
          </cell>
        </row>
        <row r="2985">
          <cell r="B2985" t="str">
            <v>H567/03 Psychology:Applied psychology</v>
          </cell>
          <cell r="C2985" t="str">
            <v>H567/03</v>
          </cell>
          <cell r="D2985" t="str">
            <v>Psychology:Applied psychology</v>
          </cell>
          <cell r="E2985" t="str">
            <v>Mrs J E Malpass</v>
          </cell>
        </row>
        <row r="2986">
          <cell r="B2986" t="str">
            <v>H567/03 Psychology:Applied psychology</v>
          </cell>
          <cell r="C2986" t="str">
            <v>H567/03</v>
          </cell>
          <cell r="D2986" t="str">
            <v>Psychology:Applied psychology</v>
          </cell>
          <cell r="E2986" t="str">
            <v>Miss A Malyon</v>
          </cell>
        </row>
        <row r="2987">
          <cell r="B2987" t="str">
            <v>H567/03 Psychology:Applied psychology</v>
          </cell>
          <cell r="C2987" t="str">
            <v>H567/03</v>
          </cell>
          <cell r="D2987" t="str">
            <v>Psychology:Applied psychology</v>
          </cell>
          <cell r="E2987" t="str">
            <v>Ms P J Phillips</v>
          </cell>
        </row>
        <row r="2988">
          <cell r="B2988" t="str">
            <v>H567/03 Psychology:Applied psychology</v>
          </cell>
          <cell r="C2988" t="str">
            <v>H567/03</v>
          </cell>
          <cell r="D2988" t="str">
            <v>Psychology:Applied psychology</v>
          </cell>
          <cell r="E2988" t="str">
            <v>Mr N Wooldridge</v>
          </cell>
        </row>
        <row r="2989">
          <cell r="B2989" t="str">
            <v>H567/03 Psychology:Applied psychology</v>
          </cell>
          <cell r="C2989" t="str">
            <v>H567/03</v>
          </cell>
          <cell r="D2989" t="str">
            <v>Psychology:Applied psychology</v>
          </cell>
          <cell r="E2989" t="str">
            <v>Miss S Begum</v>
          </cell>
        </row>
        <row r="2990">
          <cell r="B2990" t="str">
            <v>H567/03 Psychology:Applied psychology</v>
          </cell>
          <cell r="C2990" t="str">
            <v>H567/03</v>
          </cell>
          <cell r="D2990" t="str">
            <v>Psychology:Applied psychology</v>
          </cell>
          <cell r="E2990" t="str">
            <v>Mrs D Buchner</v>
          </cell>
        </row>
        <row r="2991">
          <cell r="B2991" t="str">
            <v>H567/03 Psychology:Applied psychology</v>
          </cell>
          <cell r="C2991" t="str">
            <v>H567/03</v>
          </cell>
          <cell r="D2991" t="str">
            <v>Psychology:Applied psychology</v>
          </cell>
          <cell r="E2991" t="str">
            <v>Mrs L Taylor-Crooke</v>
          </cell>
        </row>
        <row r="2992">
          <cell r="B2992" t="str">
            <v>H567/03 Psychology:Applied psychology</v>
          </cell>
          <cell r="C2992" t="str">
            <v>H567/03</v>
          </cell>
          <cell r="D2992" t="str">
            <v>Psychology:Applied psychology</v>
          </cell>
          <cell r="E2992" t="str">
            <v>Ms J A Bird</v>
          </cell>
        </row>
        <row r="2993">
          <cell r="B2993" t="str">
            <v>H567/03 Psychology:Applied psychology</v>
          </cell>
          <cell r="C2993" t="str">
            <v>H567/03</v>
          </cell>
          <cell r="D2993" t="str">
            <v>Psychology:Applied psychology</v>
          </cell>
          <cell r="E2993" t="str">
            <v>Mrs L Mellor</v>
          </cell>
        </row>
        <row r="2994">
          <cell r="B2994" t="str">
            <v>H567/03 Psychology:Applied psychology</v>
          </cell>
          <cell r="C2994" t="str">
            <v>H567/03</v>
          </cell>
          <cell r="D2994" t="str">
            <v>Psychology:Applied psychology</v>
          </cell>
          <cell r="E2994" t="str">
            <v>Ms M Stephens</v>
          </cell>
        </row>
        <row r="2995">
          <cell r="B2995" t="str">
            <v>H567/03 Psychology:Applied psychology</v>
          </cell>
          <cell r="C2995" t="str">
            <v>H567/03</v>
          </cell>
          <cell r="D2995" t="str">
            <v>Psychology:Applied psychology</v>
          </cell>
          <cell r="E2995" t="str">
            <v>Mrs S Izzet</v>
          </cell>
        </row>
        <row r="2996">
          <cell r="B2996" t="str">
            <v>H567/03 Psychology:Applied psychology</v>
          </cell>
          <cell r="C2996" t="str">
            <v>H567/03</v>
          </cell>
          <cell r="D2996" t="str">
            <v>Psychology:Applied psychology</v>
          </cell>
          <cell r="E2996" t="str">
            <v>Dr L V Sanderson</v>
          </cell>
        </row>
        <row r="2997">
          <cell r="B2997" t="str">
            <v>H567/03 Psychology:Applied psychology</v>
          </cell>
          <cell r="C2997" t="str">
            <v>H567/03</v>
          </cell>
          <cell r="D2997" t="str">
            <v>Psychology:Applied psychology</v>
          </cell>
          <cell r="E2997" t="str">
            <v>Mrs V Curtis</v>
          </cell>
        </row>
        <row r="2998">
          <cell r="B2998" t="str">
            <v>H567/03 Psychology:Applied psychology</v>
          </cell>
          <cell r="C2998" t="str">
            <v>H567/03</v>
          </cell>
          <cell r="D2998" t="str">
            <v>Psychology:Applied psychology</v>
          </cell>
          <cell r="E2998" t="str">
            <v>Miss H L Borkin</v>
          </cell>
        </row>
        <row r="2999">
          <cell r="B2999" t="str">
            <v>H567/03 Psychology:Applied psychology</v>
          </cell>
          <cell r="C2999" t="str">
            <v>H567/03</v>
          </cell>
          <cell r="D2999" t="str">
            <v>Psychology:Applied psychology</v>
          </cell>
          <cell r="E2999" t="str">
            <v>Miss L E Senior</v>
          </cell>
        </row>
        <row r="3000">
          <cell r="B3000" t="str">
            <v>H567/03 Psychology:Applied psychology</v>
          </cell>
          <cell r="C3000" t="str">
            <v>H567/03</v>
          </cell>
          <cell r="D3000" t="str">
            <v>Psychology:Applied psychology</v>
          </cell>
          <cell r="E3000" t="str">
            <v>Mr S Martin</v>
          </cell>
        </row>
        <row r="3001">
          <cell r="B3001" t="str">
            <v>H567/03 Psychology:Applied psychology</v>
          </cell>
          <cell r="C3001" t="str">
            <v>H567/03</v>
          </cell>
          <cell r="D3001" t="str">
            <v>Psychology:Applied psychology</v>
          </cell>
          <cell r="E3001" t="str">
            <v>Dr A Price</v>
          </cell>
        </row>
        <row r="3002">
          <cell r="B3002" t="str">
            <v>H567/03 Psychology:Applied psychology</v>
          </cell>
          <cell r="C3002" t="str">
            <v>H567/03</v>
          </cell>
          <cell r="D3002" t="str">
            <v>Psychology:Applied psychology</v>
          </cell>
          <cell r="E3002" t="str">
            <v>Miss K Sumner</v>
          </cell>
        </row>
        <row r="3003">
          <cell r="B3003" t="str">
            <v>H567/03 Psychology:Applied psychology</v>
          </cell>
          <cell r="C3003" t="str">
            <v>H567/03</v>
          </cell>
          <cell r="D3003" t="str">
            <v>Psychology:Applied psychology</v>
          </cell>
          <cell r="E3003" t="str">
            <v>Miss A Kawecka</v>
          </cell>
        </row>
        <row r="3004">
          <cell r="B3004" t="str">
            <v>H567/03 Psychology:Applied psychology</v>
          </cell>
          <cell r="C3004" t="str">
            <v>H567/03</v>
          </cell>
          <cell r="D3004" t="str">
            <v>Psychology:Applied psychology</v>
          </cell>
          <cell r="E3004" t="str">
            <v>Mrs A Pickering</v>
          </cell>
        </row>
        <row r="3005">
          <cell r="B3005" t="str">
            <v>H567/03 Psychology:Applied psychology</v>
          </cell>
          <cell r="C3005" t="str">
            <v>H567/03</v>
          </cell>
          <cell r="D3005" t="str">
            <v>Psychology:Applied psychology</v>
          </cell>
          <cell r="E3005" t="str">
            <v>Mr G Croxon</v>
          </cell>
        </row>
        <row r="3006">
          <cell r="B3006" t="str">
            <v>H567/03 Psychology:Applied psychology</v>
          </cell>
          <cell r="C3006" t="str">
            <v>H567/03</v>
          </cell>
          <cell r="D3006" t="str">
            <v>Psychology:Applied psychology</v>
          </cell>
          <cell r="E3006" t="str">
            <v>Miss L McGeown</v>
          </cell>
        </row>
        <row r="3007">
          <cell r="B3007" t="str">
            <v>H567/03 Psychology:Applied psychology</v>
          </cell>
          <cell r="C3007" t="str">
            <v>H567/03</v>
          </cell>
          <cell r="D3007" t="str">
            <v>Psychology:Applied psychology</v>
          </cell>
          <cell r="E3007" t="str">
            <v>Mrs L Abbott</v>
          </cell>
        </row>
        <row r="3008">
          <cell r="B3008" t="str">
            <v>H567/03 Psychology:Applied psychology</v>
          </cell>
          <cell r="C3008" t="str">
            <v>H567/03</v>
          </cell>
          <cell r="D3008" t="str">
            <v>Psychology:Applied psychology</v>
          </cell>
          <cell r="E3008" t="str">
            <v>Mrs D L Vitta</v>
          </cell>
        </row>
        <row r="3009">
          <cell r="B3009" t="str">
            <v>H567/03 Psychology:Applied psychology</v>
          </cell>
          <cell r="C3009" t="str">
            <v>H567/03</v>
          </cell>
          <cell r="D3009" t="str">
            <v>Psychology:Applied psychology</v>
          </cell>
          <cell r="E3009" t="str">
            <v>Miss R Nuttall</v>
          </cell>
        </row>
        <row r="3010">
          <cell r="B3010" t="str">
            <v>H567/03 Psychology:Applied psychology</v>
          </cell>
          <cell r="C3010" t="str">
            <v>H567/03</v>
          </cell>
          <cell r="D3010" t="str">
            <v>Psychology:Applied psychology</v>
          </cell>
          <cell r="E3010" t="str">
            <v>Mr M Dikaros</v>
          </cell>
        </row>
        <row r="3011">
          <cell r="B3011" t="str">
            <v>H567/03 Psychology:Applied psychology</v>
          </cell>
          <cell r="C3011" t="str">
            <v>H567/03</v>
          </cell>
          <cell r="D3011" t="str">
            <v>Psychology:Applied psychology</v>
          </cell>
          <cell r="E3011" t="str">
            <v>Ms A Mason</v>
          </cell>
        </row>
        <row r="3012">
          <cell r="B3012" t="str">
            <v>H567/03 Psychology:Applied psychology</v>
          </cell>
          <cell r="C3012" t="str">
            <v>H567/03</v>
          </cell>
          <cell r="D3012" t="str">
            <v>Psychology:Applied psychology</v>
          </cell>
          <cell r="E3012" t="str">
            <v>Mr S Renwick</v>
          </cell>
        </row>
        <row r="3013">
          <cell r="B3013" t="str">
            <v>H567/03 Psychology:Applied psychology</v>
          </cell>
          <cell r="C3013" t="str">
            <v>H567/03</v>
          </cell>
          <cell r="D3013" t="str">
            <v>Psychology:Applied psychology</v>
          </cell>
          <cell r="E3013" t="str">
            <v>Miss H Dewdney</v>
          </cell>
        </row>
        <row r="3014">
          <cell r="B3014" t="str">
            <v>H567/03 Psychology:Applied psychology</v>
          </cell>
          <cell r="C3014" t="str">
            <v>H567/03</v>
          </cell>
          <cell r="D3014" t="str">
            <v>Psychology:Applied psychology</v>
          </cell>
          <cell r="E3014" t="str">
            <v>Miss L A Robinson</v>
          </cell>
        </row>
        <row r="3015">
          <cell r="B3015" t="str">
            <v>H567/03 Psychology:Applied psychology</v>
          </cell>
          <cell r="C3015" t="str">
            <v>H567/03</v>
          </cell>
          <cell r="D3015" t="str">
            <v>Psychology:Applied psychology</v>
          </cell>
          <cell r="E3015" t="str">
            <v>Mrs V Evagora</v>
          </cell>
        </row>
        <row r="3016">
          <cell r="B3016" t="str">
            <v>H567/03 Psychology:Applied psychology</v>
          </cell>
          <cell r="C3016" t="str">
            <v>H567/03</v>
          </cell>
          <cell r="D3016" t="str">
            <v>Psychology:Applied psychology</v>
          </cell>
          <cell r="E3016" t="str">
            <v>Miss A Proudlock</v>
          </cell>
        </row>
        <row r="3017">
          <cell r="B3017" t="str">
            <v>H573/01 Religious Studies Philosophy of Religion</v>
          </cell>
          <cell r="C3017" t="str">
            <v>H573/01</v>
          </cell>
          <cell r="D3017" t="str">
            <v>Religious Studies Philosophy of Religion</v>
          </cell>
          <cell r="E3017" t="str">
            <v>Mr S M Bowman</v>
          </cell>
        </row>
        <row r="3018">
          <cell r="B3018" t="str">
            <v>H573/01 Religious Studies Philosophy of Religion</v>
          </cell>
          <cell r="C3018" t="str">
            <v>H573/01</v>
          </cell>
          <cell r="D3018" t="str">
            <v>Religious Studies Philosophy of Religion</v>
          </cell>
          <cell r="E3018" t="str">
            <v>Mr D J Dark</v>
          </cell>
        </row>
        <row r="3019">
          <cell r="B3019" t="str">
            <v>H573/01 Religious Studies Philosophy of Religion</v>
          </cell>
          <cell r="C3019" t="str">
            <v>H573/01</v>
          </cell>
          <cell r="D3019" t="str">
            <v>Religious Studies Philosophy of Religion</v>
          </cell>
          <cell r="E3019" t="str">
            <v>Mr S Megahey</v>
          </cell>
        </row>
        <row r="3020">
          <cell r="B3020" t="str">
            <v>H573/01 Religious Studies Philosophy of Religion</v>
          </cell>
          <cell r="C3020" t="str">
            <v>H573/01</v>
          </cell>
          <cell r="D3020" t="str">
            <v>Religious Studies Philosophy of Religion</v>
          </cell>
          <cell r="E3020" t="str">
            <v>Mr A Hild</v>
          </cell>
        </row>
        <row r="3021">
          <cell r="B3021" t="str">
            <v>H573/01 Religious Studies Philosophy of Religion</v>
          </cell>
          <cell r="C3021" t="str">
            <v>H573/01</v>
          </cell>
          <cell r="D3021" t="str">
            <v>Religious Studies Philosophy of Religion</v>
          </cell>
          <cell r="E3021" t="str">
            <v>Ms E Ahluwalia</v>
          </cell>
        </row>
        <row r="3022">
          <cell r="B3022" t="str">
            <v>H573/01 Religious Studies Philosophy of Religion</v>
          </cell>
          <cell r="C3022" t="str">
            <v>H573/01</v>
          </cell>
          <cell r="D3022" t="str">
            <v>Religious Studies Philosophy of Religion</v>
          </cell>
          <cell r="E3022" t="str">
            <v>Mrs M Neve</v>
          </cell>
        </row>
        <row r="3023">
          <cell r="B3023" t="str">
            <v>H573/01 Religious Studies Philosophy of Religion</v>
          </cell>
          <cell r="C3023" t="str">
            <v>H573/01</v>
          </cell>
          <cell r="D3023" t="str">
            <v>Religious Studies Philosophy of Religion</v>
          </cell>
          <cell r="E3023" t="str">
            <v>Mrs L Freeman</v>
          </cell>
        </row>
        <row r="3024">
          <cell r="B3024" t="str">
            <v>H573/01 Religious Studies Philosophy of Religion</v>
          </cell>
          <cell r="C3024" t="str">
            <v>H573/01</v>
          </cell>
          <cell r="D3024" t="str">
            <v>Religious Studies Philosophy of Religion</v>
          </cell>
          <cell r="E3024" t="str">
            <v>Ms J A Odhiambo</v>
          </cell>
        </row>
        <row r="3025">
          <cell r="B3025" t="str">
            <v>H573/01 Religious Studies Philosophy of Religion</v>
          </cell>
          <cell r="C3025" t="str">
            <v>H573/01</v>
          </cell>
          <cell r="D3025" t="str">
            <v>Religious Studies Philosophy of Religion</v>
          </cell>
          <cell r="E3025" t="str">
            <v>Mrs F S Dhlakama</v>
          </cell>
        </row>
        <row r="3026">
          <cell r="B3026" t="str">
            <v>H573/01 Religious Studies Philosophy of Religion</v>
          </cell>
          <cell r="C3026" t="str">
            <v>H573/01</v>
          </cell>
          <cell r="D3026" t="str">
            <v>Religious Studies Philosophy of Religion</v>
          </cell>
          <cell r="E3026" t="str">
            <v>Miss S C Guiste</v>
          </cell>
        </row>
        <row r="3027">
          <cell r="B3027" t="str">
            <v>H573/01 Religious Studies Philosophy of Religion</v>
          </cell>
          <cell r="C3027" t="str">
            <v>H573/01</v>
          </cell>
          <cell r="D3027" t="str">
            <v>Religious Studies Philosophy of Religion</v>
          </cell>
          <cell r="E3027" t="str">
            <v>Miss N S Lemmon</v>
          </cell>
        </row>
        <row r="3028">
          <cell r="B3028" t="str">
            <v>H573/01 Religious Studies Philosophy of Religion</v>
          </cell>
          <cell r="C3028" t="str">
            <v>H573/01</v>
          </cell>
          <cell r="D3028" t="str">
            <v>Religious Studies Philosophy of Religion</v>
          </cell>
          <cell r="E3028" t="str">
            <v>Mrs V J Collett</v>
          </cell>
        </row>
        <row r="3029">
          <cell r="B3029" t="str">
            <v>H573/01 Religious Studies Philosophy of Religion</v>
          </cell>
          <cell r="C3029" t="str">
            <v>H573/01</v>
          </cell>
          <cell r="D3029" t="str">
            <v>Religious Studies Philosophy of Religion</v>
          </cell>
          <cell r="E3029" t="str">
            <v>Mr G Buchanan</v>
          </cell>
        </row>
        <row r="3030">
          <cell r="B3030" t="str">
            <v>H573/01 Religious Studies Philosophy of Religion</v>
          </cell>
          <cell r="C3030" t="str">
            <v>H573/01</v>
          </cell>
          <cell r="D3030" t="str">
            <v>Religious Studies Philosophy of Religion</v>
          </cell>
          <cell r="E3030" t="str">
            <v>Miss V Brown</v>
          </cell>
        </row>
        <row r="3031">
          <cell r="B3031" t="str">
            <v>H573/01 Religious Studies Philosophy of Religion</v>
          </cell>
          <cell r="C3031" t="str">
            <v>H573/01</v>
          </cell>
          <cell r="D3031" t="str">
            <v>Religious Studies Philosophy of Religion</v>
          </cell>
          <cell r="E3031" t="str">
            <v>Miss D Murochia</v>
          </cell>
        </row>
        <row r="3032">
          <cell r="B3032" t="str">
            <v>H573/01 Religious Studies Philosophy of Religion</v>
          </cell>
          <cell r="C3032" t="str">
            <v>H573/01</v>
          </cell>
          <cell r="D3032" t="str">
            <v>Religious Studies Philosophy of Religion</v>
          </cell>
          <cell r="E3032" t="str">
            <v>Mrs G Waker</v>
          </cell>
        </row>
        <row r="3033">
          <cell r="B3033" t="str">
            <v>H573/01 Religious Studies Philosophy of Religion</v>
          </cell>
          <cell r="C3033" t="str">
            <v>H573/01</v>
          </cell>
          <cell r="D3033" t="str">
            <v>Religious Studies Philosophy of Religion</v>
          </cell>
          <cell r="E3033" t="str">
            <v>Mr S McKenna</v>
          </cell>
        </row>
        <row r="3034">
          <cell r="B3034" t="str">
            <v>H573/01 Religious Studies Philosophy of Religion</v>
          </cell>
          <cell r="C3034" t="str">
            <v>H573/01</v>
          </cell>
          <cell r="D3034" t="str">
            <v>Religious Studies Philosophy of Religion</v>
          </cell>
          <cell r="E3034" t="str">
            <v>Mrs B M Gillon</v>
          </cell>
        </row>
        <row r="3035">
          <cell r="B3035" t="str">
            <v>H573/01 Religious Studies Philosophy of Religion</v>
          </cell>
          <cell r="C3035" t="str">
            <v>H573/01</v>
          </cell>
          <cell r="D3035" t="str">
            <v>Religious Studies Philosophy of Religion</v>
          </cell>
          <cell r="E3035" t="str">
            <v>Dr N G Heap</v>
          </cell>
        </row>
        <row r="3036">
          <cell r="B3036" t="str">
            <v>H573/01 Religious Studies Philosophy of Religion</v>
          </cell>
          <cell r="C3036" t="str">
            <v>H573/01</v>
          </cell>
          <cell r="D3036" t="str">
            <v>Religious Studies Philosophy of Religion</v>
          </cell>
          <cell r="E3036" t="str">
            <v>Miss N Bromley</v>
          </cell>
        </row>
        <row r="3037">
          <cell r="B3037" t="str">
            <v>H573/01 Religious Studies Philosophy of Religion</v>
          </cell>
          <cell r="C3037" t="str">
            <v>H573/01</v>
          </cell>
          <cell r="D3037" t="str">
            <v>Religious Studies Philosophy of Religion</v>
          </cell>
          <cell r="E3037" t="str">
            <v>Mr G Sandison</v>
          </cell>
        </row>
        <row r="3038">
          <cell r="B3038" t="str">
            <v>H573/01 Religious Studies Philosophy of Religion</v>
          </cell>
          <cell r="C3038" t="str">
            <v>H573/01</v>
          </cell>
          <cell r="D3038" t="str">
            <v>Religious Studies Philosophy of Religion</v>
          </cell>
          <cell r="E3038" t="str">
            <v>Miss G Thomas</v>
          </cell>
        </row>
        <row r="3039">
          <cell r="B3039" t="str">
            <v>H573/01 Religious Studies Philosophy of Religion</v>
          </cell>
          <cell r="C3039" t="str">
            <v>H573/01</v>
          </cell>
          <cell r="D3039" t="str">
            <v>Religious Studies Philosophy of Religion</v>
          </cell>
          <cell r="E3039" t="str">
            <v>Mr J Livingstone</v>
          </cell>
        </row>
        <row r="3040">
          <cell r="B3040" t="str">
            <v>H573/01 Religious Studies Philosophy of Religion</v>
          </cell>
          <cell r="C3040" t="str">
            <v>H573/01</v>
          </cell>
          <cell r="D3040" t="str">
            <v>Religious Studies Philosophy of Religion</v>
          </cell>
          <cell r="E3040" t="str">
            <v>Mrs F E Grundy</v>
          </cell>
        </row>
        <row r="3041">
          <cell r="B3041" t="str">
            <v>H573/01 Religious Studies Philosophy of Religion</v>
          </cell>
          <cell r="C3041" t="str">
            <v>H573/01</v>
          </cell>
          <cell r="D3041" t="str">
            <v>Religious Studies Philosophy of Religion</v>
          </cell>
          <cell r="E3041" t="str">
            <v>Mr A Watkins</v>
          </cell>
        </row>
        <row r="3042">
          <cell r="B3042" t="str">
            <v>H573/01 Religious Studies Philosophy of Religion</v>
          </cell>
          <cell r="C3042" t="str">
            <v>H573/01</v>
          </cell>
          <cell r="D3042" t="str">
            <v>Religious Studies Philosophy of Religion</v>
          </cell>
          <cell r="E3042" t="str">
            <v>Mrs T Strydom</v>
          </cell>
        </row>
        <row r="3043">
          <cell r="B3043" t="str">
            <v>H573/01 Religious Studies Philosophy of Religion</v>
          </cell>
          <cell r="C3043" t="str">
            <v>H573/01</v>
          </cell>
          <cell r="D3043" t="str">
            <v>Religious Studies Philosophy of Religion</v>
          </cell>
          <cell r="E3043" t="str">
            <v>Mrs R Jowett</v>
          </cell>
        </row>
        <row r="3044">
          <cell r="B3044" t="str">
            <v>H573/01 Religious Studies Philosophy of Religion</v>
          </cell>
          <cell r="C3044" t="str">
            <v>H573/01</v>
          </cell>
          <cell r="D3044" t="str">
            <v>Religious Studies Philosophy of Religion</v>
          </cell>
          <cell r="E3044" t="str">
            <v>Mr J Greenshields</v>
          </cell>
        </row>
        <row r="3045">
          <cell r="B3045" t="str">
            <v>H573/01 Religious Studies Philosophy of Religion</v>
          </cell>
          <cell r="C3045" t="str">
            <v>H573/01</v>
          </cell>
          <cell r="D3045" t="str">
            <v>Religious Studies Philosophy of Religion</v>
          </cell>
          <cell r="E3045" t="str">
            <v>Ms S Pendlebery</v>
          </cell>
        </row>
        <row r="3046">
          <cell r="B3046" t="str">
            <v>H573/01 Religious Studies Philosophy of Religion</v>
          </cell>
          <cell r="C3046" t="str">
            <v>H573/01</v>
          </cell>
          <cell r="D3046" t="str">
            <v>Religious Studies Philosophy of Religion</v>
          </cell>
          <cell r="E3046" t="str">
            <v>Miss S Kelly</v>
          </cell>
        </row>
        <row r="3047">
          <cell r="B3047" t="str">
            <v>H573/01 Religious Studies Philosophy of Religion</v>
          </cell>
          <cell r="C3047" t="str">
            <v>H573/01</v>
          </cell>
          <cell r="D3047" t="str">
            <v>Religious Studies Philosophy of Religion</v>
          </cell>
          <cell r="E3047" t="str">
            <v>Miss M Fawthrop</v>
          </cell>
        </row>
        <row r="3048">
          <cell r="B3048" t="str">
            <v>H573/01 Religious Studies Philosophy of Religion</v>
          </cell>
          <cell r="C3048" t="str">
            <v>H573/01</v>
          </cell>
          <cell r="D3048" t="str">
            <v>Religious Studies Philosophy of Religion</v>
          </cell>
          <cell r="E3048" t="str">
            <v>Mr N Tucker</v>
          </cell>
        </row>
        <row r="3049">
          <cell r="B3049" t="str">
            <v>H573/01 Religious Studies Philosophy of Religion</v>
          </cell>
          <cell r="C3049" t="str">
            <v>H573/01</v>
          </cell>
          <cell r="D3049" t="str">
            <v>Religious Studies Philosophy of Religion</v>
          </cell>
          <cell r="E3049" t="str">
            <v>Mrs F V Anderson</v>
          </cell>
        </row>
        <row r="3050">
          <cell r="B3050" t="str">
            <v>H573/01 Religious Studies Philosophy of Religion</v>
          </cell>
          <cell r="C3050" t="str">
            <v>H573/01</v>
          </cell>
          <cell r="D3050" t="str">
            <v>Religious Studies Philosophy of Religion</v>
          </cell>
          <cell r="E3050" t="str">
            <v>Mr S J Watkin</v>
          </cell>
        </row>
        <row r="3051">
          <cell r="B3051" t="str">
            <v>H573/01 Religious Studies Philosophy of Religion</v>
          </cell>
          <cell r="C3051" t="str">
            <v>H573/01</v>
          </cell>
          <cell r="D3051" t="str">
            <v>Religious Studies Philosophy of Religion</v>
          </cell>
          <cell r="E3051" t="str">
            <v>Mr M EL'Habid</v>
          </cell>
        </row>
        <row r="3052">
          <cell r="B3052" t="str">
            <v>H573/01 Religious Studies Philosophy of Religion</v>
          </cell>
          <cell r="C3052" t="str">
            <v>H573/01</v>
          </cell>
          <cell r="D3052" t="str">
            <v>Religious Studies Philosophy of Religion</v>
          </cell>
          <cell r="E3052" t="str">
            <v>Mr C R Eyre</v>
          </cell>
        </row>
        <row r="3053">
          <cell r="B3053" t="str">
            <v>H573/01 Religious Studies Philosophy of Religion</v>
          </cell>
          <cell r="C3053" t="str">
            <v>H573/01</v>
          </cell>
          <cell r="D3053" t="str">
            <v>Religious Studies Philosophy of Religion</v>
          </cell>
          <cell r="E3053" t="str">
            <v>Mr M B Burke</v>
          </cell>
        </row>
        <row r="3054">
          <cell r="B3054" t="str">
            <v>H573/01 Religious Studies Philosophy of Religion</v>
          </cell>
          <cell r="C3054" t="str">
            <v>H573/01</v>
          </cell>
          <cell r="D3054" t="str">
            <v>Religious Studies Philosophy of Religion</v>
          </cell>
          <cell r="E3054" t="str">
            <v>Mr L Lavender</v>
          </cell>
        </row>
        <row r="3055">
          <cell r="B3055" t="str">
            <v>H573/01 Religious Studies Philosophy of Religion</v>
          </cell>
          <cell r="C3055" t="str">
            <v>H573/01</v>
          </cell>
          <cell r="D3055" t="str">
            <v>Religious Studies Philosophy of Religion</v>
          </cell>
          <cell r="E3055" t="str">
            <v>Mrs L Collins</v>
          </cell>
        </row>
        <row r="3056">
          <cell r="B3056" t="str">
            <v>H573/01 Religious Studies Philosophy of Religion</v>
          </cell>
          <cell r="C3056" t="str">
            <v>H573/01</v>
          </cell>
          <cell r="D3056" t="str">
            <v>Religious Studies Philosophy of Religion</v>
          </cell>
          <cell r="E3056" t="str">
            <v>Ms R NACIRI</v>
          </cell>
        </row>
        <row r="3057">
          <cell r="B3057" t="str">
            <v>H573/01 Religious Studies Philosophy of Religion</v>
          </cell>
          <cell r="C3057" t="str">
            <v>H573/01</v>
          </cell>
          <cell r="D3057" t="str">
            <v>Religious Studies Philosophy of Religion</v>
          </cell>
          <cell r="E3057" t="str">
            <v>Ms B J Eades</v>
          </cell>
        </row>
        <row r="3058">
          <cell r="B3058" t="str">
            <v>H573/01 Religious Studies Philosophy of Religion</v>
          </cell>
          <cell r="C3058" t="str">
            <v>H573/01</v>
          </cell>
          <cell r="D3058" t="str">
            <v>Religious Studies Philosophy of Religion</v>
          </cell>
          <cell r="E3058" t="str">
            <v>Mr M F Bird</v>
          </cell>
        </row>
        <row r="3059">
          <cell r="B3059" t="str">
            <v>H573/01 Religious Studies Philosophy of Religion</v>
          </cell>
          <cell r="C3059" t="str">
            <v>H573/01</v>
          </cell>
          <cell r="D3059" t="str">
            <v>Religious Studies Philosophy of Religion</v>
          </cell>
          <cell r="E3059" t="str">
            <v>Mr J Crawford</v>
          </cell>
        </row>
        <row r="3060">
          <cell r="B3060" t="str">
            <v>H573/01 Religious Studies Philosophy of Religion</v>
          </cell>
          <cell r="C3060" t="str">
            <v>H573/01</v>
          </cell>
          <cell r="D3060" t="str">
            <v>Religious Studies Philosophy of Religion</v>
          </cell>
          <cell r="E3060" t="str">
            <v>Mrs B A A Thompson</v>
          </cell>
        </row>
        <row r="3061">
          <cell r="B3061" t="str">
            <v>H573/01 Religious Studies Philosophy of Religion</v>
          </cell>
          <cell r="C3061" t="str">
            <v>H573/01</v>
          </cell>
          <cell r="D3061" t="str">
            <v>Religious Studies Philosophy of Religion</v>
          </cell>
          <cell r="E3061" t="str">
            <v>Miss M Ellert</v>
          </cell>
        </row>
        <row r="3062">
          <cell r="B3062" t="str">
            <v>H573/01 Religious Studies Philosophy of Religion</v>
          </cell>
          <cell r="C3062" t="str">
            <v>H573/01</v>
          </cell>
          <cell r="D3062" t="str">
            <v>Religious Studies Philosophy of Religion</v>
          </cell>
          <cell r="E3062" t="str">
            <v>Miss K Wilkins</v>
          </cell>
        </row>
        <row r="3063">
          <cell r="B3063" t="str">
            <v>H573/01 Religious Studies Philosophy of Religion</v>
          </cell>
          <cell r="C3063" t="str">
            <v>H573/01</v>
          </cell>
          <cell r="D3063" t="str">
            <v>Religious Studies Philosophy of Religion</v>
          </cell>
          <cell r="E3063" t="str">
            <v>Dr H D Burling</v>
          </cell>
        </row>
        <row r="3064">
          <cell r="B3064" t="str">
            <v>H573/01 Religious Studies Philosophy of Religion</v>
          </cell>
          <cell r="C3064" t="str">
            <v>H573/01</v>
          </cell>
          <cell r="D3064" t="str">
            <v>Religious Studies Philosophy of Religion</v>
          </cell>
          <cell r="E3064" t="str">
            <v>Mr S Jenkins</v>
          </cell>
        </row>
        <row r="3065">
          <cell r="B3065" t="str">
            <v>H573/01 Religious Studies Philosophy of Religion</v>
          </cell>
          <cell r="C3065" t="str">
            <v>H573/01</v>
          </cell>
          <cell r="D3065" t="str">
            <v>Religious Studies Philosophy of Religion</v>
          </cell>
          <cell r="E3065" t="str">
            <v>Mrs S Hocking</v>
          </cell>
        </row>
        <row r="3066">
          <cell r="B3066" t="str">
            <v>H573/01 Religious Studies Philosophy of Religion</v>
          </cell>
          <cell r="C3066" t="str">
            <v>H573/01</v>
          </cell>
          <cell r="D3066" t="str">
            <v>Religious Studies Philosophy of Religion</v>
          </cell>
          <cell r="E3066" t="str">
            <v>Mrs S L GarcÃ­a de Bustos</v>
          </cell>
        </row>
        <row r="3067">
          <cell r="B3067" t="str">
            <v>H573/01 Religious Studies Philosophy of Religion</v>
          </cell>
          <cell r="C3067" t="str">
            <v>H573/01</v>
          </cell>
          <cell r="D3067" t="str">
            <v>Religious Studies Philosophy of Religion</v>
          </cell>
          <cell r="E3067" t="str">
            <v>Dr N Farrell Fox</v>
          </cell>
        </row>
        <row r="3068">
          <cell r="B3068" t="str">
            <v>H573/01 Religious Studies Philosophy of Religion</v>
          </cell>
          <cell r="C3068" t="str">
            <v>H573/01</v>
          </cell>
          <cell r="D3068" t="str">
            <v>Religious Studies Philosophy of Religion</v>
          </cell>
          <cell r="E3068" t="str">
            <v>Mrs D Cross</v>
          </cell>
        </row>
        <row r="3069">
          <cell r="B3069" t="str">
            <v>H573/01 Religious Studies Philosophy of Religion</v>
          </cell>
          <cell r="C3069" t="str">
            <v>H573/01</v>
          </cell>
          <cell r="D3069" t="str">
            <v>Religious Studies Philosophy of Religion</v>
          </cell>
          <cell r="E3069" t="str">
            <v>Miss M Azram</v>
          </cell>
        </row>
        <row r="3070">
          <cell r="B3070" t="str">
            <v>H573/01 Religious Studies Philosophy of Religion</v>
          </cell>
          <cell r="C3070" t="str">
            <v>H573/01</v>
          </cell>
          <cell r="D3070" t="str">
            <v>Religious Studies Philosophy of Religion</v>
          </cell>
          <cell r="E3070" t="str">
            <v>Dr K J Woolstenhulme</v>
          </cell>
        </row>
        <row r="3071">
          <cell r="B3071" t="str">
            <v>H573/01 Religious Studies Philosophy of Religion</v>
          </cell>
          <cell r="C3071" t="str">
            <v>H573/01</v>
          </cell>
          <cell r="D3071" t="str">
            <v>Religious Studies Philosophy of Religion</v>
          </cell>
          <cell r="E3071" t="str">
            <v>Mr L Dickson</v>
          </cell>
        </row>
        <row r="3072">
          <cell r="B3072" t="str">
            <v>H573/01 Religious Studies Philosophy of Religion</v>
          </cell>
          <cell r="C3072" t="str">
            <v>H573/01</v>
          </cell>
          <cell r="D3072" t="str">
            <v>Religious Studies Philosophy of Religion</v>
          </cell>
          <cell r="E3072" t="str">
            <v>Mrs A Dexter</v>
          </cell>
        </row>
        <row r="3073">
          <cell r="B3073" t="str">
            <v>H573/01 Religious Studies Philosophy of Religion</v>
          </cell>
          <cell r="C3073" t="str">
            <v>H573/01</v>
          </cell>
          <cell r="D3073" t="str">
            <v>Religious Studies Philosophy of Religion</v>
          </cell>
          <cell r="E3073" t="str">
            <v>Dr S Hall</v>
          </cell>
        </row>
        <row r="3074">
          <cell r="B3074" t="str">
            <v>H573/01 Religious Studies Philosophy of Religion</v>
          </cell>
          <cell r="C3074" t="str">
            <v>H573/01</v>
          </cell>
          <cell r="D3074" t="str">
            <v>Religious Studies Philosophy of Religion</v>
          </cell>
          <cell r="E3074" t="str">
            <v>Rev A P Wickens</v>
          </cell>
        </row>
        <row r="3075">
          <cell r="B3075" t="str">
            <v>H573/01 Religious Studies Philosophy of Religion</v>
          </cell>
          <cell r="C3075" t="str">
            <v>H573/01</v>
          </cell>
          <cell r="D3075" t="str">
            <v>Religious Studies Philosophy of Religion</v>
          </cell>
          <cell r="E3075" t="str">
            <v>Ms L Trott</v>
          </cell>
        </row>
        <row r="3076">
          <cell r="B3076" t="str">
            <v>H573/01 Religious Studies Philosophy of Religion</v>
          </cell>
          <cell r="C3076" t="str">
            <v>H573/01</v>
          </cell>
          <cell r="D3076" t="str">
            <v>Religious Studies Philosophy of Religion</v>
          </cell>
          <cell r="E3076" t="str">
            <v>Mr J Echevarria</v>
          </cell>
        </row>
        <row r="3077">
          <cell r="B3077" t="str">
            <v>H573/01 Religious Studies Philosophy of Religion</v>
          </cell>
          <cell r="C3077" t="str">
            <v>H573/01</v>
          </cell>
          <cell r="D3077" t="str">
            <v>Religious Studies Philosophy of Religion</v>
          </cell>
          <cell r="E3077" t="str">
            <v>Mrs A Meredith</v>
          </cell>
        </row>
        <row r="3078">
          <cell r="B3078" t="str">
            <v>H573/01 Religious Studies Philosophy of Religion</v>
          </cell>
          <cell r="C3078" t="str">
            <v>H573/01</v>
          </cell>
          <cell r="D3078" t="str">
            <v>Religious Studies Philosophy of Religion</v>
          </cell>
          <cell r="E3078" t="str">
            <v>Mrs F T Fishburn</v>
          </cell>
        </row>
        <row r="3079">
          <cell r="B3079" t="str">
            <v>H573/01 Religious Studies Philosophy of Religion</v>
          </cell>
          <cell r="C3079" t="str">
            <v>H573/01</v>
          </cell>
          <cell r="D3079" t="str">
            <v>Religious Studies Philosophy of Religion</v>
          </cell>
          <cell r="E3079" t="str">
            <v>Mrs L Smillie</v>
          </cell>
        </row>
        <row r="3080">
          <cell r="B3080" t="str">
            <v>H573/02 Religious Studies Religion and Ethics</v>
          </cell>
          <cell r="C3080" t="str">
            <v>H573/02</v>
          </cell>
          <cell r="D3080" t="str">
            <v>Religious Studies Religion and Ethics</v>
          </cell>
          <cell r="E3080" t="str">
            <v>Mr C R Eyre</v>
          </cell>
        </row>
        <row r="3081">
          <cell r="B3081" t="str">
            <v>H573/02 Religious Studies Religion and Ethics</v>
          </cell>
          <cell r="C3081" t="str">
            <v>H573/02</v>
          </cell>
          <cell r="D3081" t="str">
            <v>Religious Studies Religion and Ethics</v>
          </cell>
          <cell r="E3081" t="str">
            <v>Ms K Boone</v>
          </cell>
        </row>
        <row r="3082">
          <cell r="B3082" t="str">
            <v>H573/02 Religious Studies Religion and Ethics</v>
          </cell>
          <cell r="C3082" t="str">
            <v>H573/02</v>
          </cell>
          <cell r="D3082" t="str">
            <v>Religious Studies Religion and Ethics</v>
          </cell>
          <cell r="E3082" t="str">
            <v>Miss C Reid</v>
          </cell>
        </row>
        <row r="3083">
          <cell r="B3083" t="str">
            <v>H573/02 Religious Studies Religion and Ethics</v>
          </cell>
          <cell r="C3083" t="str">
            <v>H573/02</v>
          </cell>
          <cell r="D3083" t="str">
            <v>Religious Studies Religion and Ethics</v>
          </cell>
          <cell r="E3083" t="str">
            <v>Miss C L Allen</v>
          </cell>
        </row>
        <row r="3084">
          <cell r="B3084" t="str">
            <v>H573/02 Religious Studies Religion and Ethics</v>
          </cell>
          <cell r="C3084" t="str">
            <v>H573/02</v>
          </cell>
          <cell r="D3084" t="str">
            <v>Religious Studies Religion and Ethics</v>
          </cell>
          <cell r="E3084" t="str">
            <v>Miss A Bartlett</v>
          </cell>
        </row>
        <row r="3085">
          <cell r="B3085" t="str">
            <v>H573/02 Religious Studies Religion and Ethics</v>
          </cell>
          <cell r="C3085" t="str">
            <v>H573/02</v>
          </cell>
          <cell r="D3085" t="str">
            <v>Religious Studies Religion and Ethics</v>
          </cell>
          <cell r="E3085" t="str">
            <v>Mr A Levine</v>
          </cell>
        </row>
        <row r="3086">
          <cell r="B3086" t="str">
            <v>H573/02 Religious Studies Religion and Ethics</v>
          </cell>
          <cell r="C3086" t="str">
            <v>H573/02</v>
          </cell>
          <cell r="D3086" t="str">
            <v>Religious Studies Religion and Ethics</v>
          </cell>
          <cell r="E3086" t="str">
            <v>Mrs L Collins</v>
          </cell>
        </row>
        <row r="3087">
          <cell r="B3087" t="str">
            <v>H573/02 Religious Studies Religion and Ethics</v>
          </cell>
          <cell r="C3087" t="str">
            <v>H573/02</v>
          </cell>
          <cell r="D3087" t="str">
            <v>Religious Studies Religion and Ethics</v>
          </cell>
          <cell r="E3087" t="str">
            <v>Miss A O'Connor</v>
          </cell>
        </row>
        <row r="3088">
          <cell r="B3088" t="str">
            <v>H573/02 Religious Studies Religion and Ethics</v>
          </cell>
          <cell r="C3088" t="str">
            <v>H573/02</v>
          </cell>
          <cell r="D3088" t="str">
            <v>Religious Studies Religion and Ethics</v>
          </cell>
          <cell r="E3088" t="str">
            <v>Mr S Green</v>
          </cell>
        </row>
        <row r="3089">
          <cell r="B3089" t="str">
            <v>H573/02 Religious Studies Religion and Ethics</v>
          </cell>
          <cell r="C3089" t="str">
            <v>H573/02</v>
          </cell>
          <cell r="D3089" t="str">
            <v>Religious Studies Religion and Ethics</v>
          </cell>
          <cell r="E3089" t="str">
            <v>Mr G Rowe</v>
          </cell>
        </row>
        <row r="3090">
          <cell r="B3090" t="str">
            <v>H573/02 Religious Studies Religion and Ethics</v>
          </cell>
          <cell r="C3090" t="str">
            <v>H573/02</v>
          </cell>
          <cell r="D3090" t="str">
            <v>Religious Studies Religion and Ethics</v>
          </cell>
          <cell r="E3090" t="str">
            <v>Miss R E Stoba</v>
          </cell>
        </row>
        <row r="3091">
          <cell r="B3091" t="str">
            <v>H573/02 Religious Studies Religion and Ethics</v>
          </cell>
          <cell r="C3091" t="str">
            <v>H573/02</v>
          </cell>
          <cell r="D3091" t="str">
            <v>Religious Studies Religion and Ethics</v>
          </cell>
          <cell r="E3091" t="str">
            <v>Ms N Moran</v>
          </cell>
        </row>
        <row r="3092">
          <cell r="B3092" t="str">
            <v>H573/02 Religious Studies Religion and Ethics</v>
          </cell>
          <cell r="C3092" t="str">
            <v>H573/02</v>
          </cell>
          <cell r="D3092" t="str">
            <v>Religious Studies Religion and Ethics</v>
          </cell>
          <cell r="E3092" t="str">
            <v>Mr R Kay</v>
          </cell>
        </row>
        <row r="3093">
          <cell r="B3093" t="str">
            <v>H573/02 Religious Studies Religion and Ethics</v>
          </cell>
          <cell r="C3093" t="str">
            <v>H573/02</v>
          </cell>
          <cell r="D3093" t="str">
            <v>Religious Studies Religion and Ethics</v>
          </cell>
          <cell r="E3093" t="str">
            <v>Ms H Curtis</v>
          </cell>
        </row>
        <row r="3094">
          <cell r="B3094" t="str">
            <v>H573/02 Religious Studies Religion and Ethics</v>
          </cell>
          <cell r="C3094" t="str">
            <v>H573/02</v>
          </cell>
          <cell r="D3094" t="str">
            <v>Religious Studies Religion and Ethics</v>
          </cell>
          <cell r="E3094" t="str">
            <v>Mrs R Carr</v>
          </cell>
        </row>
        <row r="3095">
          <cell r="B3095" t="str">
            <v>H573/02 Religious Studies Religion and Ethics</v>
          </cell>
          <cell r="C3095" t="str">
            <v>H573/02</v>
          </cell>
          <cell r="D3095" t="str">
            <v>Religious Studies Religion and Ethics</v>
          </cell>
          <cell r="E3095" t="str">
            <v>Ms P Larsen</v>
          </cell>
        </row>
        <row r="3096">
          <cell r="B3096" t="str">
            <v>H573/02 Religious Studies Religion and Ethics</v>
          </cell>
          <cell r="C3096" t="str">
            <v>H573/02</v>
          </cell>
          <cell r="D3096" t="str">
            <v>Religious Studies Religion and Ethics</v>
          </cell>
          <cell r="E3096" t="str">
            <v>Mrs J Oliphant-Robertson</v>
          </cell>
        </row>
        <row r="3097">
          <cell r="B3097" t="str">
            <v>H573/02 Religious Studies Religion and Ethics</v>
          </cell>
          <cell r="C3097" t="str">
            <v>H573/02</v>
          </cell>
          <cell r="D3097" t="str">
            <v>Religious Studies Religion and Ethics</v>
          </cell>
          <cell r="E3097" t="str">
            <v>Mr M R Malton-Earl</v>
          </cell>
        </row>
        <row r="3098">
          <cell r="B3098" t="str">
            <v>H573/02 Religious Studies Religion and Ethics</v>
          </cell>
          <cell r="C3098" t="str">
            <v>H573/02</v>
          </cell>
          <cell r="D3098" t="str">
            <v>Religious Studies Religion and Ethics</v>
          </cell>
          <cell r="E3098" t="str">
            <v>Mrs S Manipon</v>
          </cell>
        </row>
        <row r="3099">
          <cell r="B3099" t="str">
            <v>H573/02 Religious Studies Religion and Ethics</v>
          </cell>
          <cell r="C3099" t="str">
            <v>H573/02</v>
          </cell>
          <cell r="D3099" t="str">
            <v>Religious Studies Religion and Ethics</v>
          </cell>
          <cell r="E3099" t="str">
            <v>Mr I D Smith</v>
          </cell>
        </row>
        <row r="3100">
          <cell r="B3100" t="str">
            <v>H573/02 Religious Studies Religion and Ethics</v>
          </cell>
          <cell r="C3100" t="str">
            <v>H573/02</v>
          </cell>
          <cell r="D3100" t="str">
            <v>Religious Studies Religion and Ethics</v>
          </cell>
          <cell r="E3100" t="str">
            <v>Mrs A Borchert</v>
          </cell>
        </row>
        <row r="3101">
          <cell r="B3101" t="str">
            <v>H573/02 Religious Studies Religion and Ethics</v>
          </cell>
          <cell r="C3101" t="str">
            <v>H573/02</v>
          </cell>
          <cell r="D3101" t="str">
            <v>Religious Studies Religion and Ethics</v>
          </cell>
          <cell r="E3101" t="str">
            <v>Mr R C Knight</v>
          </cell>
        </row>
        <row r="3102">
          <cell r="B3102" t="str">
            <v>H573/02 Religious Studies Religion and Ethics</v>
          </cell>
          <cell r="C3102" t="str">
            <v>H573/02</v>
          </cell>
          <cell r="D3102" t="str">
            <v>Religious Studies Religion and Ethics</v>
          </cell>
          <cell r="E3102" t="str">
            <v>Ms M Stylianou</v>
          </cell>
        </row>
        <row r="3103">
          <cell r="B3103" t="str">
            <v>H573/02 Religious Studies Religion and Ethics</v>
          </cell>
          <cell r="C3103" t="str">
            <v>H573/02</v>
          </cell>
          <cell r="D3103" t="str">
            <v>Religious Studies Religion and Ethics</v>
          </cell>
          <cell r="E3103" t="str">
            <v>Mrs K V Southall</v>
          </cell>
        </row>
        <row r="3104">
          <cell r="B3104" t="str">
            <v>H573/02 Religious Studies Religion and Ethics</v>
          </cell>
          <cell r="C3104" t="str">
            <v>H573/02</v>
          </cell>
          <cell r="D3104" t="str">
            <v>Religious Studies Religion and Ethics</v>
          </cell>
          <cell r="E3104" t="str">
            <v>Ms T Bradley</v>
          </cell>
        </row>
        <row r="3105">
          <cell r="B3105" t="str">
            <v>H573/02 Religious Studies Religion and Ethics</v>
          </cell>
          <cell r="C3105" t="str">
            <v>H573/02</v>
          </cell>
          <cell r="D3105" t="str">
            <v>Religious Studies Religion and Ethics</v>
          </cell>
          <cell r="E3105" t="str">
            <v>Ms R Neale</v>
          </cell>
        </row>
        <row r="3106">
          <cell r="B3106" t="str">
            <v>H573/02 Religious Studies Religion and Ethics</v>
          </cell>
          <cell r="C3106" t="str">
            <v>H573/02</v>
          </cell>
          <cell r="D3106" t="str">
            <v>Religious Studies Religion and Ethics</v>
          </cell>
          <cell r="E3106" t="str">
            <v>Mrs S Coopey</v>
          </cell>
        </row>
        <row r="3107">
          <cell r="B3107" t="str">
            <v>H573/02 Religious Studies Religion and Ethics</v>
          </cell>
          <cell r="C3107" t="str">
            <v>H573/02</v>
          </cell>
          <cell r="D3107" t="str">
            <v>Religious Studies Religion and Ethics</v>
          </cell>
          <cell r="E3107" t="str">
            <v>Mr A Osindi</v>
          </cell>
        </row>
        <row r="3108">
          <cell r="B3108" t="str">
            <v>H573/02 Religious Studies Religion and Ethics</v>
          </cell>
          <cell r="C3108" t="str">
            <v>H573/02</v>
          </cell>
          <cell r="D3108" t="str">
            <v>Religious Studies Religion and Ethics</v>
          </cell>
          <cell r="E3108" t="str">
            <v>Mrs R Beaney</v>
          </cell>
        </row>
        <row r="3109">
          <cell r="B3109" t="str">
            <v>H573/02 Religious Studies Religion and Ethics</v>
          </cell>
          <cell r="C3109" t="str">
            <v>H573/02</v>
          </cell>
          <cell r="D3109" t="str">
            <v>Religious Studies Religion and Ethics</v>
          </cell>
          <cell r="E3109" t="str">
            <v>Mr R E Skelton</v>
          </cell>
        </row>
        <row r="3110">
          <cell r="B3110" t="str">
            <v>H573/02 Religious Studies Religion and Ethics</v>
          </cell>
          <cell r="C3110" t="str">
            <v>H573/02</v>
          </cell>
          <cell r="D3110" t="str">
            <v>Religious Studies Religion and Ethics</v>
          </cell>
          <cell r="E3110" t="str">
            <v>Mr J W Hutter</v>
          </cell>
        </row>
        <row r="3111">
          <cell r="B3111" t="str">
            <v>H573/02 Religious Studies Religion and Ethics</v>
          </cell>
          <cell r="C3111" t="str">
            <v>H573/02</v>
          </cell>
          <cell r="D3111" t="str">
            <v>Religious Studies Religion and Ethics</v>
          </cell>
          <cell r="E3111" t="str">
            <v>Mr E GALGEY</v>
          </cell>
        </row>
        <row r="3112">
          <cell r="B3112" t="str">
            <v>H573/02 Religious Studies Religion and Ethics</v>
          </cell>
          <cell r="C3112" t="str">
            <v>H573/02</v>
          </cell>
          <cell r="D3112" t="str">
            <v>Religious Studies Religion and Ethics</v>
          </cell>
          <cell r="E3112" t="str">
            <v>Mrs J Anderson</v>
          </cell>
        </row>
        <row r="3113">
          <cell r="B3113" t="str">
            <v>H573/02 Religious Studies Religion and Ethics</v>
          </cell>
          <cell r="C3113" t="str">
            <v>H573/02</v>
          </cell>
          <cell r="D3113" t="str">
            <v>Religious Studies Religion and Ethics</v>
          </cell>
          <cell r="E3113" t="str">
            <v>Miss C L Lymn</v>
          </cell>
        </row>
        <row r="3114">
          <cell r="B3114" t="str">
            <v>H573/02 Religious Studies Religion and Ethics</v>
          </cell>
          <cell r="C3114" t="str">
            <v>H573/02</v>
          </cell>
          <cell r="D3114" t="str">
            <v>Religious Studies Religion and Ethics</v>
          </cell>
          <cell r="E3114" t="str">
            <v>Miss L Ford</v>
          </cell>
        </row>
        <row r="3115">
          <cell r="B3115" t="str">
            <v>H573/02 Religious Studies Religion and Ethics</v>
          </cell>
          <cell r="C3115" t="str">
            <v>H573/02</v>
          </cell>
          <cell r="D3115" t="str">
            <v>Religious Studies Religion and Ethics</v>
          </cell>
          <cell r="E3115" t="str">
            <v>Mrs N L Bowerman</v>
          </cell>
        </row>
        <row r="3116">
          <cell r="B3116" t="str">
            <v>H573/02 Religious Studies Religion and Ethics</v>
          </cell>
          <cell r="C3116" t="str">
            <v>H573/02</v>
          </cell>
          <cell r="D3116" t="str">
            <v>Religious Studies Religion and Ethics</v>
          </cell>
          <cell r="E3116" t="str">
            <v>Dr R Whelan</v>
          </cell>
        </row>
        <row r="3117">
          <cell r="B3117" t="str">
            <v>H573/02 Religious Studies Religion and Ethics</v>
          </cell>
          <cell r="C3117" t="str">
            <v>H573/02</v>
          </cell>
          <cell r="D3117" t="str">
            <v>Religious Studies Religion and Ethics</v>
          </cell>
          <cell r="E3117" t="str">
            <v>Dr N G Heap</v>
          </cell>
        </row>
        <row r="3118">
          <cell r="B3118" t="str">
            <v>H573/02 Religious Studies Religion and Ethics</v>
          </cell>
          <cell r="C3118" t="str">
            <v>H573/02</v>
          </cell>
          <cell r="D3118" t="str">
            <v>Religious Studies Religion and Ethics</v>
          </cell>
          <cell r="E3118" t="str">
            <v>Mr M S Davoren</v>
          </cell>
        </row>
        <row r="3119">
          <cell r="B3119" t="str">
            <v>H573/02 Religious Studies Religion and Ethics</v>
          </cell>
          <cell r="C3119" t="str">
            <v>H573/02</v>
          </cell>
          <cell r="D3119" t="str">
            <v>Religious Studies Religion and Ethics</v>
          </cell>
          <cell r="E3119" t="str">
            <v>Dr S Tye</v>
          </cell>
        </row>
        <row r="3120">
          <cell r="B3120" t="str">
            <v>H573/02 Religious Studies Religion and Ethics</v>
          </cell>
          <cell r="C3120" t="str">
            <v>H573/02</v>
          </cell>
          <cell r="D3120" t="str">
            <v>Religious Studies Religion and Ethics</v>
          </cell>
          <cell r="E3120" t="str">
            <v>Mrs M B Adair</v>
          </cell>
        </row>
        <row r="3121">
          <cell r="B3121" t="str">
            <v>H573/02 Religious Studies Religion and Ethics</v>
          </cell>
          <cell r="C3121" t="str">
            <v>H573/02</v>
          </cell>
          <cell r="D3121" t="str">
            <v>Religious Studies Religion and Ethics</v>
          </cell>
          <cell r="E3121" t="str">
            <v>Mr D Sutcliffe</v>
          </cell>
        </row>
        <row r="3122">
          <cell r="B3122" t="str">
            <v>H573/02 Religious Studies Religion and Ethics</v>
          </cell>
          <cell r="C3122" t="str">
            <v>H573/02</v>
          </cell>
          <cell r="D3122" t="str">
            <v>Religious Studies Religion and Ethics</v>
          </cell>
          <cell r="E3122" t="str">
            <v>Mr J Legat</v>
          </cell>
        </row>
        <row r="3123">
          <cell r="B3123" t="str">
            <v>H573/02 Religious Studies Religion and Ethics</v>
          </cell>
          <cell r="C3123" t="str">
            <v>H573/02</v>
          </cell>
          <cell r="D3123" t="str">
            <v>Religious Studies Religion and Ethics</v>
          </cell>
          <cell r="E3123" t="str">
            <v>Mrs A M Partridge</v>
          </cell>
        </row>
        <row r="3124">
          <cell r="B3124" t="str">
            <v>H573/02 Religious Studies Religion and Ethics</v>
          </cell>
          <cell r="C3124" t="str">
            <v>H573/02</v>
          </cell>
          <cell r="D3124" t="str">
            <v>Religious Studies Religion and Ethics</v>
          </cell>
          <cell r="E3124" t="str">
            <v>Miss R Moore</v>
          </cell>
        </row>
        <row r="3125">
          <cell r="B3125" t="str">
            <v>H573/02 Religious Studies Religion and Ethics</v>
          </cell>
          <cell r="C3125" t="str">
            <v>H573/02</v>
          </cell>
          <cell r="D3125" t="str">
            <v>Religious Studies Religion and Ethics</v>
          </cell>
          <cell r="E3125" t="str">
            <v>Mr D Burney</v>
          </cell>
        </row>
        <row r="3126">
          <cell r="B3126" t="str">
            <v>H573/02 Religious Studies Religion and Ethics</v>
          </cell>
          <cell r="C3126" t="str">
            <v>H573/02</v>
          </cell>
          <cell r="D3126" t="str">
            <v>Religious Studies Religion and Ethics</v>
          </cell>
          <cell r="E3126" t="str">
            <v>Miss A Andrews</v>
          </cell>
        </row>
        <row r="3127">
          <cell r="B3127" t="str">
            <v>H573/03 Religious Studies Developments in Christian Thought</v>
          </cell>
          <cell r="C3127" t="str">
            <v>H573/03</v>
          </cell>
          <cell r="D3127" t="str">
            <v>Religious Studies Developments in Christian Thought</v>
          </cell>
          <cell r="E3127" t="str">
            <v>Mr J Waterfield</v>
          </cell>
        </row>
        <row r="3128">
          <cell r="B3128" t="str">
            <v>H573/03 Religious Studies Developments in Christian Thought</v>
          </cell>
          <cell r="C3128" t="str">
            <v>H573/03</v>
          </cell>
          <cell r="D3128" t="str">
            <v>Religious Studies Developments in Christian Thought</v>
          </cell>
          <cell r="E3128" t="str">
            <v>Miss C Reid</v>
          </cell>
        </row>
        <row r="3129">
          <cell r="B3129" t="str">
            <v>H573/03 Religious Studies Developments in Christian Thought</v>
          </cell>
          <cell r="C3129" t="str">
            <v>H573/03</v>
          </cell>
          <cell r="D3129" t="str">
            <v>Religious Studies Developments in Christian Thought</v>
          </cell>
          <cell r="E3129" t="str">
            <v>Mr J Gascoyne</v>
          </cell>
        </row>
        <row r="3130">
          <cell r="B3130" t="str">
            <v>H573/03 Religious Studies Developments in Christian Thought</v>
          </cell>
          <cell r="C3130" t="str">
            <v>H573/03</v>
          </cell>
          <cell r="D3130" t="str">
            <v>Religious Studies Developments in Christian Thought</v>
          </cell>
          <cell r="E3130" t="str">
            <v>Mr J Gunn</v>
          </cell>
        </row>
        <row r="3131">
          <cell r="B3131" t="str">
            <v>H573/03 Religious Studies Developments in Christian Thought</v>
          </cell>
          <cell r="C3131" t="str">
            <v>H573/03</v>
          </cell>
          <cell r="D3131" t="str">
            <v>Religious Studies Developments in Christian Thought</v>
          </cell>
          <cell r="E3131" t="str">
            <v>Mrs S Wells</v>
          </cell>
        </row>
        <row r="3132">
          <cell r="B3132" t="str">
            <v>H573/03 Religious Studies Developments in Christian Thought</v>
          </cell>
          <cell r="C3132" t="str">
            <v>H573/03</v>
          </cell>
          <cell r="D3132" t="str">
            <v>Religious Studies Developments in Christian Thought</v>
          </cell>
          <cell r="E3132" t="str">
            <v>Miss B Rayner</v>
          </cell>
        </row>
        <row r="3133">
          <cell r="B3133" t="str">
            <v>H573/03 Religious Studies Developments in Christian Thought</v>
          </cell>
          <cell r="C3133" t="str">
            <v>H573/03</v>
          </cell>
          <cell r="D3133" t="str">
            <v>Religious Studies Developments in Christian Thought</v>
          </cell>
          <cell r="E3133" t="str">
            <v>Dr S Odhiambo</v>
          </cell>
        </row>
        <row r="3134">
          <cell r="B3134" t="str">
            <v>H573/03 Religious Studies Developments in Christian Thought</v>
          </cell>
          <cell r="C3134" t="str">
            <v>H573/03</v>
          </cell>
          <cell r="D3134" t="str">
            <v>Religious Studies Developments in Christian Thought</v>
          </cell>
          <cell r="E3134" t="str">
            <v>Mrs F K Etherington</v>
          </cell>
        </row>
        <row r="3135">
          <cell r="B3135" t="str">
            <v>H573/03 Religious Studies Developments in Christian Thought</v>
          </cell>
          <cell r="C3135" t="str">
            <v>H573/03</v>
          </cell>
          <cell r="D3135" t="str">
            <v>Religious Studies Developments in Christian Thought</v>
          </cell>
          <cell r="E3135" t="str">
            <v>Miss N Bax</v>
          </cell>
        </row>
        <row r="3136">
          <cell r="B3136" t="str">
            <v>H573/03 Religious Studies Developments in Christian Thought</v>
          </cell>
          <cell r="C3136" t="str">
            <v>H573/03</v>
          </cell>
          <cell r="D3136" t="str">
            <v>Religious Studies Developments in Christian Thought</v>
          </cell>
          <cell r="E3136" t="str">
            <v>Ms Z Simms</v>
          </cell>
        </row>
        <row r="3137">
          <cell r="B3137" t="str">
            <v>H573/03 Religious Studies Developments in Christian Thought</v>
          </cell>
          <cell r="C3137" t="str">
            <v>H573/03</v>
          </cell>
          <cell r="D3137" t="str">
            <v>Religious Studies Developments in Christian Thought</v>
          </cell>
          <cell r="E3137" t="str">
            <v>Dr M J Smith</v>
          </cell>
        </row>
        <row r="3138">
          <cell r="B3138" t="str">
            <v>H573/03 Religious Studies Developments in Christian Thought</v>
          </cell>
          <cell r="C3138" t="str">
            <v>H573/03</v>
          </cell>
          <cell r="D3138" t="str">
            <v>Religious Studies Developments in Christian Thought</v>
          </cell>
          <cell r="E3138" t="str">
            <v>Mr P Bond</v>
          </cell>
        </row>
        <row r="3139">
          <cell r="B3139" t="str">
            <v>H573/03 Religious Studies Developments in Christian Thought</v>
          </cell>
          <cell r="C3139" t="str">
            <v>H573/03</v>
          </cell>
          <cell r="D3139" t="str">
            <v>Religious Studies Developments in Christian Thought</v>
          </cell>
          <cell r="E3139" t="str">
            <v>Mr C A Braddick-Southgate</v>
          </cell>
        </row>
        <row r="3140">
          <cell r="B3140" t="str">
            <v>H573/03 Religious Studies Developments in Christian Thought</v>
          </cell>
          <cell r="C3140" t="str">
            <v>H573/03</v>
          </cell>
          <cell r="D3140" t="str">
            <v>Religious Studies Developments in Christian Thought</v>
          </cell>
          <cell r="E3140" t="str">
            <v>Mr B A Whitaker</v>
          </cell>
        </row>
        <row r="3141">
          <cell r="B3141" t="str">
            <v>H573/03 Religious Studies Developments in Christian Thought</v>
          </cell>
          <cell r="C3141" t="str">
            <v>H573/03</v>
          </cell>
          <cell r="D3141" t="str">
            <v>Religious Studies Developments in Christian Thought</v>
          </cell>
          <cell r="E3141" t="str">
            <v>Mrs S James</v>
          </cell>
        </row>
        <row r="3142">
          <cell r="B3142" t="str">
            <v>H573/03 Religious Studies Developments in Christian Thought</v>
          </cell>
          <cell r="C3142" t="str">
            <v>H573/03</v>
          </cell>
          <cell r="D3142" t="str">
            <v>Religious Studies Developments in Christian Thought</v>
          </cell>
          <cell r="E3142" t="str">
            <v>Mr D Kennedy</v>
          </cell>
        </row>
        <row r="3143">
          <cell r="B3143" t="str">
            <v>H573/03 Religious Studies Developments in Christian Thought</v>
          </cell>
          <cell r="C3143" t="str">
            <v>H573/03</v>
          </cell>
          <cell r="D3143" t="str">
            <v>Religious Studies Developments in Christian Thought</v>
          </cell>
          <cell r="E3143" t="str">
            <v>Mrs C R Chandler Mears</v>
          </cell>
        </row>
        <row r="3144">
          <cell r="B3144" t="str">
            <v>H573/03 Religious Studies Developments in Christian Thought</v>
          </cell>
          <cell r="C3144" t="str">
            <v>H573/03</v>
          </cell>
          <cell r="D3144" t="str">
            <v>Religious Studies Developments in Christian Thought</v>
          </cell>
          <cell r="E3144" t="str">
            <v>Mrs V Homewood</v>
          </cell>
        </row>
        <row r="3145">
          <cell r="B3145" t="str">
            <v>H573/03 Religious Studies Developments in Christian Thought</v>
          </cell>
          <cell r="C3145" t="str">
            <v>H573/03</v>
          </cell>
          <cell r="D3145" t="str">
            <v>Religious Studies Developments in Christian Thought</v>
          </cell>
          <cell r="E3145" t="str">
            <v>Miss L Cross</v>
          </cell>
        </row>
        <row r="3146">
          <cell r="B3146" t="str">
            <v>H573/03 Religious Studies Developments in Christian Thought</v>
          </cell>
          <cell r="C3146" t="str">
            <v>H573/03</v>
          </cell>
          <cell r="D3146" t="str">
            <v>Religious Studies Developments in Christian Thought</v>
          </cell>
          <cell r="E3146" t="str">
            <v>Miss N Vock-Betton</v>
          </cell>
        </row>
        <row r="3147">
          <cell r="B3147" t="str">
            <v>H573/03 Religious Studies Developments in Christian Thought</v>
          </cell>
          <cell r="C3147" t="str">
            <v>H573/03</v>
          </cell>
          <cell r="D3147" t="str">
            <v>Religious Studies Developments in Christian Thought</v>
          </cell>
          <cell r="E3147" t="str">
            <v>Mr C Kellaway</v>
          </cell>
        </row>
        <row r="3148">
          <cell r="B3148" t="str">
            <v>H573/03 Religious Studies Developments in Christian Thought</v>
          </cell>
          <cell r="C3148" t="str">
            <v>H573/03</v>
          </cell>
          <cell r="D3148" t="str">
            <v>Religious Studies Developments in Christian Thought</v>
          </cell>
          <cell r="E3148" t="str">
            <v>Mrs J Oliphant-Robertson</v>
          </cell>
        </row>
        <row r="3149">
          <cell r="B3149" t="str">
            <v>H573/03 Religious Studies Developments in Christian Thought</v>
          </cell>
          <cell r="C3149" t="str">
            <v>H573/03</v>
          </cell>
          <cell r="D3149" t="str">
            <v>Religious Studies Developments in Christian Thought</v>
          </cell>
          <cell r="E3149" t="str">
            <v>Ms R NACIRI</v>
          </cell>
        </row>
        <row r="3150">
          <cell r="B3150" t="str">
            <v>H573/03 Religious Studies Developments in Christian Thought</v>
          </cell>
          <cell r="C3150" t="str">
            <v>H573/03</v>
          </cell>
          <cell r="D3150" t="str">
            <v>Religious Studies Developments in Christian Thought</v>
          </cell>
          <cell r="E3150" t="str">
            <v>Mrs H R Stammers</v>
          </cell>
        </row>
        <row r="3151">
          <cell r="B3151" t="str">
            <v>H573/03 Religious Studies Developments in Christian Thought</v>
          </cell>
          <cell r="C3151" t="str">
            <v>H573/03</v>
          </cell>
          <cell r="D3151" t="str">
            <v>Religious Studies Developments in Christian Thought</v>
          </cell>
          <cell r="E3151" t="str">
            <v>Mrs S Webster</v>
          </cell>
        </row>
        <row r="3152">
          <cell r="B3152" t="str">
            <v>H573/03 Religious Studies Developments in Christian Thought</v>
          </cell>
          <cell r="C3152" t="str">
            <v>H573/03</v>
          </cell>
          <cell r="D3152" t="str">
            <v>Religious Studies Developments in Christian Thought</v>
          </cell>
          <cell r="E3152" t="str">
            <v>Dr S Hall</v>
          </cell>
        </row>
        <row r="3153">
          <cell r="B3153" t="str">
            <v>H573/03 Religious Studies Developments in Christian Thought</v>
          </cell>
          <cell r="C3153" t="str">
            <v>H573/03</v>
          </cell>
          <cell r="D3153" t="str">
            <v>Religious Studies Developments in Christian Thought</v>
          </cell>
          <cell r="E3153" t="str">
            <v>Mr N D'Aguiar</v>
          </cell>
        </row>
        <row r="3154">
          <cell r="B3154" t="str">
            <v>H573/03 Religious Studies Developments in Christian Thought</v>
          </cell>
          <cell r="C3154" t="str">
            <v>H573/03</v>
          </cell>
          <cell r="D3154" t="str">
            <v>Religious Studies Developments in Christian Thought</v>
          </cell>
          <cell r="E3154" t="str">
            <v>Mr J P Jordan</v>
          </cell>
        </row>
        <row r="3155">
          <cell r="B3155" t="str">
            <v>H573/03 Religious Studies Developments in Christian Thought</v>
          </cell>
          <cell r="C3155" t="str">
            <v>H573/03</v>
          </cell>
          <cell r="D3155" t="str">
            <v>Religious Studies Developments in Christian Thought</v>
          </cell>
          <cell r="E3155" t="str">
            <v>Ms C Bere</v>
          </cell>
        </row>
        <row r="3156">
          <cell r="B3156" t="str">
            <v>H573/03 Religious Studies Developments in Christian Thought</v>
          </cell>
          <cell r="C3156" t="str">
            <v>H573/03</v>
          </cell>
          <cell r="D3156" t="str">
            <v>Religious Studies Developments in Christian Thought</v>
          </cell>
          <cell r="E3156" t="str">
            <v>Ms M Stylianou</v>
          </cell>
        </row>
        <row r="3157">
          <cell r="B3157" t="str">
            <v>H573/03 Religious Studies Developments in Christian Thought</v>
          </cell>
          <cell r="C3157" t="str">
            <v>H573/03</v>
          </cell>
          <cell r="D3157" t="str">
            <v>Religious Studies Developments in Christian Thought</v>
          </cell>
          <cell r="E3157" t="str">
            <v>Mr D J Reeves</v>
          </cell>
        </row>
        <row r="3158">
          <cell r="B3158" t="str">
            <v>H573/03 Religious Studies Developments in Christian Thought</v>
          </cell>
          <cell r="C3158" t="str">
            <v>H573/03</v>
          </cell>
          <cell r="D3158" t="str">
            <v>Religious Studies Developments in Christian Thought</v>
          </cell>
          <cell r="E3158" t="str">
            <v>Mr M Platt</v>
          </cell>
        </row>
        <row r="3159">
          <cell r="B3159" t="str">
            <v>H573/03 Religious Studies Developments in Christian Thought</v>
          </cell>
          <cell r="C3159" t="str">
            <v>H573/03</v>
          </cell>
          <cell r="D3159" t="str">
            <v>Religious Studies Developments in Christian Thought</v>
          </cell>
          <cell r="E3159" t="str">
            <v>Mrs L A Sandland-Jones</v>
          </cell>
        </row>
        <row r="3160">
          <cell r="B3160" t="str">
            <v>H573/03 Religious Studies Developments in Christian Thought</v>
          </cell>
          <cell r="C3160" t="str">
            <v>H573/03</v>
          </cell>
          <cell r="D3160" t="str">
            <v>Religious Studies Developments in Christian Thought</v>
          </cell>
          <cell r="E3160" t="str">
            <v>Mr S J Bovey</v>
          </cell>
        </row>
        <row r="3161">
          <cell r="B3161" t="str">
            <v>H573/03 Religious Studies Developments in Christian Thought</v>
          </cell>
          <cell r="C3161" t="str">
            <v>H573/03</v>
          </cell>
          <cell r="D3161" t="str">
            <v>Religious Studies Developments in Christian Thought</v>
          </cell>
          <cell r="E3161" t="str">
            <v>Mrs L M Ord</v>
          </cell>
        </row>
        <row r="3162">
          <cell r="B3162" t="str">
            <v>H573/03 Religious Studies Developments in Christian Thought</v>
          </cell>
          <cell r="C3162" t="str">
            <v>H573/03</v>
          </cell>
          <cell r="D3162" t="str">
            <v>Religious Studies Developments in Christian Thought</v>
          </cell>
          <cell r="E3162" t="str">
            <v>Ms H Fox-Adams</v>
          </cell>
        </row>
        <row r="3163">
          <cell r="B3163" t="str">
            <v>H573/03 Religious Studies Developments in Christian Thought</v>
          </cell>
          <cell r="C3163" t="str">
            <v>H573/03</v>
          </cell>
          <cell r="D3163" t="str">
            <v>Religious Studies Developments in Christian Thought</v>
          </cell>
          <cell r="E3163" t="str">
            <v>Mr C O'Brien</v>
          </cell>
        </row>
        <row r="3164">
          <cell r="B3164" t="str">
            <v>H573/03 Religious Studies Developments in Christian Thought</v>
          </cell>
          <cell r="C3164" t="str">
            <v>H573/03</v>
          </cell>
          <cell r="D3164" t="str">
            <v>Religious Studies Developments in Christian Thought</v>
          </cell>
          <cell r="E3164" t="str">
            <v>Mrs M B Adair</v>
          </cell>
        </row>
        <row r="3165">
          <cell r="B3165" t="str">
            <v>H573/03 Religious Studies Developments in Christian Thought</v>
          </cell>
          <cell r="C3165" t="str">
            <v>H573/03</v>
          </cell>
          <cell r="D3165" t="str">
            <v>Religious Studies Developments in Christian Thought</v>
          </cell>
          <cell r="E3165" t="str">
            <v>Dr D Campbell</v>
          </cell>
        </row>
        <row r="3166">
          <cell r="B3166" t="str">
            <v>H573/03 Religious Studies Developments in Christian Thought</v>
          </cell>
          <cell r="C3166" t="str">
            <v>H573/03</v>
          </cell>
          <cell r="D3166" t="str">
            <v>Religious Studies Developments in Christian Thought</v>
          </cell>
          <cell r="E3166" t="str">
            <v>Mr T Lee-Mohan</v>
          </cell>
        </row>
        <row r="3167">
          <cell r="B3167" t="str">
            <v>H573/03 Religious Studies Developments in Christian Thought</v>
          </cell>
          <cell r="C3167" t="str">
            <v>H573/03</v>
          </cell>
          <cell r="D3167" t="str">
            <v>Religious Studies Developments in Christian Thought</v>
          </cell>
          <cell r="E3167" t="str">
            <v>Miss B Salmon</v>
          </cell>
        </row>
        <row r="3168">
          <cell r="B3168" t="str">
            <v>H573/03 Religious Studies Developments in Christian Thought</v>
          </cell>
          <cell r="C3168" t="str">
            <v>H573/03</v>
          </cell>
          <cell r="D3168" t="str">
            <v>Religious Studies Developments in Christian Thought</v>
          </cell>
          <cell r="E3168" t="str">
            <v>Mr G Rowe</v>
          </cell>
        </row>
        <row r="3169">
          <cell r="B3169" t="str">
            <v>H573/03 Religious Studies Developments in Christian Thought</v>
          </cell>
          <cell r="C3169" t="str">
            <v>H573/03</v>
          </cell>
          <cell r="D3169" t="str">
            <v>Religious Studies Developments in Christian Thought</v>
          </cell>
          <cell r="E3169" t="str">
            <v>Mr G Hambleton</v>
          </cell>
        </row>
        <row r="3170">
          <cell r="B3170" t="str">
            <v>H573/03 Religious Studies Developments in Christian Thought</v>
          </cell>
          <cell r="C3170" t="str">
            <v>H573/03</v>
          </cell>
          <cell r="D3170" t="str">
            <v>Religious Studies Developments in Christian Thought</v>
          </cell>
          <cell r="E3170" t="str">
            <v>Miss L Jones</v>
          </cell>
        </row>
        <row r="3171">
          <cell r="B3171" t="str">
            <v>H573/03 Religious Studies Developments in Christian Thought</v>
          </cell>
          <cell r="C3171" t="str">
            <v>H573/03</v>
          </cell>
          <cell r="D3171" t="str">
            <v>Religious Studies Developments in Christian Thought</v>
          </cell>
          <cell r="E3171" t="str">
            <v>Mrs H A Pardoe</v>
          </cell>
        </row>
        <row r="3172">
          <cell r="B3172" t="str">
            <v>H573/03 Religious Studies Developments in Christian Thought</v>
          </cell>
          <cell r="C3172" t="str">
            <v>H573/03</v>
          </cell>
          <cell r="D3172" t="str">
            <v>Religious Studies Developments in Christian Thought</v>
          </cell>
          <cell r="E3172" t="str">
            <v>Mrs K J Colburn-Hayes</v>
          </cell>
        </row>
        <row r="3173">
          <cell r="B3173" t="str">
            <v>H573/03 Religious Studies Developments in Christian Thought</v>
          </cell>
          <cell r="C3173" t="str">
            <v>H573/03</v>
          </cell>
          <cell r="D3173" t="str">
            <v>Religious Studies Developments in Christian Thought</v>
          </cell>
          <cell r="E3173" t="str">
            <v>Mrs E Collins</v>
          </cell>
        </row>
        <row r="3174">
          <cell r="B3174" t="str">
            <v>H573/03 Religious Studies Developments in Christian Thought</v>
          </cell>
          <cell r="C3174" t="str">
            <v>H573/03</v>
          </cell>
          <cell r="D3174" t="str">
            <v>Religious Studies Developments in Christian Thought</v>
          </cell>
          <cell r="E3174" t="str">
            <v>Rev R E Demery</v>
          </cell>
        </row>
        <row r="3175">
          <cell r="B3175" t="str">
            <v>H573/03 Religious Studies Developments in Christian Thought</v>
          </cell>
          <cell r="C3175" t="str">
            <v>H573/03</v>
          </cell>
          <cell r="D3175" t="str">
            <v>Religious Studies Developments in Christian Thought</v>
          </cell>
          <cell r="E3175" t="str">
            <v>Mr M EL'Habid</v>
          </cell>
        </row>
        <row r="3176">
          <cell r="B3176" t="str">
            <v>H573/03 Religious Studies Developments in Christian Thought</v>
          </cell>
          <cell r="C3176" t="str">
            <v>H573/03</v>
          </cell>
          <cell r="D3176" t="str">
            <v>Religious Studies Developments in Christian Thought</v>
          </cell>
          <cell r="E3176" t="str">
            <v>Mr D Sheen</v>
          </cell>
        </row>
        <row r="3177">
          <cell r="B3177" t="str">
            <v>H573/03 Religious Studies Developments in Christian Thought</v>
          </cell>
          <cell r="C3177" t="str">
            <v>H573/03</v>
          </cell>
          <cell r="D3177" t="str">
            <v>Religious Studies Developments in Christian Thought</v>
          </cell>
          <cell r="E3177" t="str">
            <v>Mr B deane</v>
          </cell>
        </row>
        <row r="3178">
          <cell r="B3178" t="str">
            <v>H573/03 Religious Studies Developments in Christian Thought</v>
          </cell>
          <cell r="C3178" t="str">
            <v>H573/03</v>
          </cell>
          <cell r="D3178" t="str">
            <v>Religious Studies Developments in Christian Thought</v>
          </cell>
          <cell r="E3178" t="str">
            <v>Mr N A Wilson</v>
          </cell>
        </row>
        <row r="3179">
          <cell r="B3179" t="str">
            <v>H573/03 Religious Studies Developments in Christian Thought</v>
          </cell>
          <cell r="C3179" t="str">
            <v>H573/03</v>
          </cell>
          <cell r="D3179" t="str">
            <v>Religious Studies Developments in Christian Thought</v>
          </cell>
          <cell r="E3179" t="str">
            <v>Dr R A Adekoya</v>
          </cell>
        </row>
        <row r="3180">
          <cell r="B3180" t="str">
            <v>H573/03 Religious Studies Developments in Christian Thought</v>
          </cell>
          <cell r="C3180" t="str">
            <v>H573/03</v>
          </cell>
          <cell r="D3180" t="str">
            <v>Religious Studies Developments in Christian Thought</v>
          </cell>
          <cell r="E3180" t="str">
            <v>Miss B Callister</v>
          </cell>
        </row>
        <row r="3181">
          <cell r="B3181" t="str">
            <v>H573/03 Religious Studies Developments in Christian Thought</v>
          </cell>
          <cell r="C3181" t="str">
            <v>H573/03</v>
          </cell>
          <cell r="D3181" t="str">
            <v>Religious Studies Developments in Christian Thought</v>
          </cell>
          <cell r="E3181" t="str">
            <v>Miss S Rann</v>
          </cell>
        </row>
        <row r="3182">
          <cell r="B3182" t="str">
            <v>H573/03 Religious Studies Developments in Christian Thought</v>
          </cell>
          <cell r="C3182" t="str">
            <v>H573/03</v>
          </cell>
          <cell r="D3182" t="str">
            <v>Religious Studies Developments in Christian Thought</v>
          </cell>
          <cell r="E3182" t="str">
            <v>Ms S Gifford</v>
          </cell>
        </row>
        <row r="3183">
          <cell r="B3183" t="str">
            <v>H573/04 Religious Studies Developments in Islamic Thought</v>
          </cell>
          <cell r="C3183" t="str">
            <v>H573/04</v>
          </cell>
          <cell r="D3183" t="str">
            <v>Religious Studies Developments in Islamic Thought</v>
          </cell>
          <cell r="E3183" t="str">
            <v>Miss L Cross</v>
          </cell>
        </row>
        <row r="3184">
          <cell r="B3184" t="str">
            <v>H573/04 Religious Studies Developments in Islamic Thought</v>
          </cell>
          <cell r="C3184" t="str">
            <v>H573/04</v>
          </cell>
          <cell r="D3184" t="str">
            <v>Religious Studies Developments in Islamic Thought</v>
          </cell>
          <cell r="E3184" t="str">
            <v>Mr F G Bruce</v>
          </cell>
        </row>
        <row r="3185">
          <cell r="B3185" t="str">
            <v>H573/04 Religious Studies Developments in Islamic Thought</v>
          </cell>
          <cell r="C3185" t="str">
            <v>H573/04</v>
          </cell>
          <cell r="D3185" t="str">
            <v>Religious Studies Developments in Islamic Thought</v>
          </cell>
          <cell r="E3185" t="str">
            <v>Mrs A Bouch</v>
          </cell>
        </row>
        <row r="3186">
          <cell r="B3186" t="str">
            <v>H573/05 Religious Studies Developments in Jewish Thought</v>
          </cell>
          <cell r="C3186" t="str">
            <v>H573/05</v>
          </cell>
          <cell r="D3186" t="str">
            <v>Religious Studies Developments in Jewish Thought</v>
          </cell>
          <cell r="E3186" t="str">
            <v>Dr S Hall</v>
          </cell>
        </row>
        <row r="3187">
          <cell r="B3187" t="str">
            <v>H573/05 Religious Studies Developments in Jewish Thought</v>
          </cell>
          <cell r="C3187" t="str">
            <v>H573/05</v>
          </cell>
          <cell r="D3187" t="str">
            <v>Religious Studies Developments in Jewish Thought</v>
          </cell>
          <cell r="E3187" t="str">
            <v>Mrs L Masidlover</v>
          </cell>
        </row>
        <row r="3188">
          <cell r="B3188" t="str">
            <v>H573/05 Religious Studies Developments in Jewish Thought</v>
          </cell>
          <cell r="C3188" t="str">
            <v>H573/05</v>
          </cell>
          <cell r="D3188" t="str">
            <v>Religious Studies Developments in Jewish Thought</v>
          </cell>
          <cell r="E3188" t="str">
            <v>Rabbi B Rickman</v>
          </cell>
        </row>
        <row r="3189">
          <cell r="B3189" t="str">
            <v>H573/06 Religious Studies Developments in Buddhist Thought</v>
          </cell>
          <cell r="C3189" t="str">
            <v>H573/06</v>
          </cell>
          <cell r="D3189" t="str">
            <v>Religious Studies Developments in Buddhist Thought</v>
          </cell>
          <cell r="E3189" t="str">
            <v>Mr R C Knight</v>
          </cell>
        </row>
        <row r="3190">
          <cell r="B3190" t="str">
            <v>H573/06 Religious Studies Developments in Buddhist Thought</v>
          </cell>
          <cell r="C3190" t="str">
            <v>H573/06</v>
          </cell>
          <cell r="D3190" t="str">
            <v>Religious Studies Developments in Buddhist Thought</v>
          </cell>
          <cell r="E3190" t="str">
            <v>Dr N G Heap</v>
          </cell>
        </row>
        <row r="3191">
          <cell r="B3191" t="str">
            <v>H573/06 Religious Studies Developments in Buddhist Thought</v>
          </cell>
          <cell r="C3191" t="str">
            <v>H573/06</v>
          </cell>
          <cell r="D3191" t="str">
            <v>Religious Studies Developments in Buddhist Thought</v>
          </cell>
          <cell r="E3191" t="str">
            <v>Ms J S Uzzell</v>
          </cell>
        </row>
        <row r="3192">
          <cell r="B3192" t="str">
            <v>H573/06 Religious Studies Developments in Buddhist Thought</v>
          </cell>
          <cell r="C3192" t="str">
            <v>H573/06</v>
          </cell>
          <cell r="D3192" t="str">
            <v>Religious Studies Developments in Buddhist Thought</v>
          </cell>
          <cell r="E3192" t="str">
            <v>Mr D K Latham</v>
          </cell>
        </row>
        <row r="3193">
          <cell r="B3193" t="str">
            <v>H573/07 Religious Studies Developments in Hindu Thought</v>
          </cell>
          <cell r="C3193" t="str">
            <v>H573/07</v>
          </cell>
          <cell r="D3193" t="str">
            <v>Religious Studies Developments in Hindu Thought</v>
          </cell>
          <cell r="E3193" t="str">
            <v>Dr A Robertson</v>
          </cell>
        </row>
        <row r="3194">
          <cell r="B3194" t="str">
            <v>H573/07 Religious Studies Developments in Hindu Thought</v>
          </cell>
          <cell r="C3194" t="str">
            <v>H573/07</v>
          </cell>
          <cell r="D3194" t="str">
            <v>Religious Studies Developments in Hindu Thought</v>
          </cell>
          <cell r="E3194" t="str">
            <v>Mrs C R Chandler Mears</v>
          </cell>
        </row>
        <row r="3195">
          <cell r="B3195" t="str">
            <v>H573/07 Religious Studies Developments in Hindu Thought</v>
          </cell>
          <cell r="C3195" t="str">
            <v>H573/07</v>
          </cell>
          <cell r="D3195" t="str">
            <v>Religious Studies Developments in Hindu Thought</v>
          </cell>
          <cell r="E3195" t="str">
            <v>Mr R C Knight</v>
          </cell>
        </row>
        <row r="3196">
          <cell r="B3196" t="str">
            <v>H580/01 Sociology Socialisation  culture and identity</v>
          </cell>
          <cell r="C3196" t="str">
            <v>H580/01</v>
          </cell>
          <cell r="D3196" t="str">
            <v>Sociology Socialisation  culture and identity</v>
          </cell>
          <cell r="E3196" t="str">
            <v>Mr D Windle</v>
          </cell>
        </row>
        <row r="3197">
          <cell r="B3197" t="str">
            <v>H580/01 Sociology Socialisation  culture and identity</v>
          </cell>
          <cell r="C3197" t="str">
            <v>H580/01</v>
          </cell>
          <cell r="D3197" t="str">
            <v>Sociology Socialisation  culture and identity</v>
          </cell>
          <cell r="E3197" t="str">
            <v>Mrs R H Shaw</v>
          </cell>
        </row>
        <row r="3198">
          <cell r="B3198" t="str">
            <v>H580/01 Sociology Socialisation  culture and identity</v>
          </cell>
          <cell r="C3198" t="str">
            <v>H580/01</v>
          </cell>
          <cell r="D3198" t="str">
            <v>Sociology Socialisation  culture and identity</v>
          </cell>
          <cell r="E3198" t="str">
            <v>Dr D Alge</v>
          </cell>
        </row>
        <row r="3199">
          <cell r="B3199" t="str">
            <v>H580/01 Sociology Socialisation  culture and identity</v>
          </cell>
          <cell r="C3199" t="str">
            <v>H580/01</v>
          </cell>
          <cell r="D3199" t="str">
            <v>Sociology Socialisation  culture and identity</v>
          </cell>
          <cell r="E3199" t="str">
            <v>Miss R Camden</v>
          </cell>
        </row>
        <row r="3200">
          <cell r="B3200" t="str">
            <v>H580/01 Sociology Socialisation  culture and identity</v>
          </cell>
          <cell r="C3200" t="str">
            <v>H580/01</v>
          </cell>
          <cell r="D3200" t="str">
            <v>Sociology Socialisation  culture and identity</v>
          </cell>
          <cell r="E3200" t="str">
            <v>Mr R Burrett</v>
          </cell>
        </row>
        <row r="3201">
          <cell r="B3201" t="str">
            <v>H580/01 Sociology Socialisation  culture and identity</v>
          </cell>
          <cell r="C3201" t="str">
            <v>H580/01</v>
          </cell>
          <cell r="D3201" t="str">
            <v>Sociology Socialisation  culture and identity</v>
          </cell>
          <cell r="E3201" t="str">
            <v>Mr B Mahroof</v>
          </cell>
        </row>
        <row r="3202">
          <cell r="B3202" t="str">
            <v>H580/01 Sociology Socialisation  culture and identity</v>
          </cell>
          <cell r="C3202" t="str">
            <v>H580/01</v>
          </cell>
          <cell r="D3202" t="str">
            <v>Sociology Socialisation  culture and identity</v>
          </cell>
          <cell r="E3202" t="str">
            <v>Mr R Keoghan</v>
          </cell>
        </row>
        <row r="3203">
          <cell r="B3203" t="str">
            <v>H580/01 Sociology Socialisation  culture and identity</v>
          </cell>
          <cell r="C3203" t="str">
            <v>H580/01</v>
          </cell>
          <cell r="D3203" t="str">
            <v>Sociology Socialisation  culture and identity</v>
          </cell>
          <cell r="E3203" t="str">
            <v>Ms L Connor</v>
          </cell>
        </row>
        <row r="3204">
          <cell r="B3204" t="str">
            <v>H580/01 Sociology Socialisation  culture and identity</v>
          </cell>
          <cell r="C3204" t="str">
            <v>H580/01</v>
          </cell>
          <cell r="D3204" t="str">
            <v>Sociology Socialisation  culture and identity</v>
          </cell>
          <cell r="E3204" t="str">
            <v>Mr D Sutcliffe</v>
          </cell>
        </row>
        <row r="3205">
          <cell r="B3205" t="str">
            <v>H580/01 Sociology Socialisation  culture and identity</v>
          </cell>
          <cell r="C3205" t="str">
            <v>H580/01</v>
          </cell>
          <cell r="D3205" t="str">
            <v>Sociology Socialisation  culture and identity</v>
          </cell>
          <cell r="E3205" t="str">
            <v>Dr M Cole</v>
          </cell>
        </row>
        <row r="3206">
          <cell r="B3206" t="str">
            <v>H580/01 Sociology Socialisation  culture and identity</v>
          </cell>
          <cell r="C3206" t="str">
            <v>H580/01</v>
          </cell>
          <cell r="D3206" t="str">
            <v>Sociology Socialisation  culture and identity</v>
          </cell>
          <cell r="E3206" t="str">
            <v>Mrs B Lockhat</v>
          </cell>
        </row>
        <row r="3207">
          <cell r="B3207" t="str">
            <v>H580/01 Sociology Socialisation  culture and identity</v>
          </cell>
          <cell r="C3207" t="str">
            <v>H580/01</v>
          </cell>
          <cell r="D3207" t="str">
            <v>Sociology Socialisation  culture and identity</v>
          </cell>
          <cell r="E3207" t="str">
            <v>Mrs V Nowicki</v>
          </cell>
        </row>
        <row r="3208">
          <cell r="B3208" t="str">
            <v>H580/01 Sociology Socialisation  culture and identity</v>
          </cell>
          <cell r="C3208" t="str">
            <v>H580/01</v>
          </cell>
          <cell r="D3208" t="str">
            <v>Sociology Socialisation  culture and identity</v>
          </cell>
          <cell r="E3208" t="str">
            <v>Mr M Adrees</v>
          </cell>
        </row>
        <row r="3209">
          <cell r="B3209" t="str">
            <v>H580/01 Sociology Socialisation  culture and identity</v>
          </cell>
          <cell r="C3209" t="str">
            <v>H580/01</v>
          </cell>
          <cell r="D3209" t="str">
            <v>Sociology Socialisation  culture and identity</v>
          </cell>
          <cell r="E3209" t="str">
            <v>Mr T J White</v>
          </cell>
        </row>
        <row r="3210">
          <cell r="B3210" t="str">
            <v>H580/01 Sociology Socialisation  culture and identity</v>
          </cell>
          <cell r="C3210" t="str">
            <v>H580/01</v>
          </cell>
          <cell r="D3210" t="str">
            <v>Sociology Socialisation  culture and identity</v>
          </cell>
          <cell r="E3210" t="str">
            <v>Miss R McDermott</v>
          </cell>
        </row>
        <row r="3211">
          <cell r="B3211" t="str">
            <v>H580/01 Sociology Socialisation  culture and identity</v>
          </cell>
          <cell r="C3211" t="str">
            <v>H580/01</v>
          </cell>
          <cell r="D3211" t="str">
            <v>Sociology Socialisation  culture and identity</v>
          </cell>
          <cell r="E3211" t="str">
            <v>Miss L M Tombs</v>
          </cell>
        </row>
        <row r="3212">
          <cell r="B3212" t="str">
            <v>H580/01 Sociology Socialisation  culture and identity</v>
          </cell>
          <cell r="C3212" t="str">
            <v>H580/01</v>
          </cell>
          <cell r="D3212" t="str">
            <v>Sociology Socialisation  culture and identity</v>
          </cell>
          <cell r="E3212" t="str">
            <v>Dr E Karamanidou</v>
          </cell>
        </row>
        <row r="3213">
          <cell r="B3213" t="str">
            <v>H580/01 Sociology Socialisation  culture and identity</v>
          </cell>
          <cell r="C3213" t="str">
            <v>H580/01</v>
          </cell>
          <cell r="D3213" t="str">
            <v>Sociology Socialisation  culture and identity</v>
          </cell>
          <cell r="E3213" t="str">
            <v>Mrs C Jean-Marie Benjamin</v>
          </cell>
        </row>
        <row r="3214">
          <cell r="B3214" t="str">
            <v>H580/01 Sociology Socialisation  culture and identity</v>
          </cell>
          <cell r="C3214" t="str">
            <v>H580/01</v>
          </cell>
          <cell r="D3214" t="str">
            <v>Sociology Socialisation  culture and identity</v>
          </cell>
          <cell r="E3214" t="str">
            <v>Dr J R Austin</v>
          </cell>
        </row>
        <row r="3215">
          <cell r="B3215" t="str">
            <v>H580/01 Sociology Socialisation  culture and identity</v>
          </cell>
          <cell r="C3215" t="str">
            <v>H580/01</v>
          </cell>
          <cell r="D3215" t="str">
            <v>Sociology Socialisation  culture and identity</v>
          </cell>
          <cell r="E3215" t="str">
            <v>Miss A S Foxall</v>
          </cell>
        </row>
        <row r="3216">
          <cell r="B3216" t="str">
            <v>H580/01 Sociology Socialisation  culture and identity</v>
          </cell>
          <cell r="C3216" t="str">
            <v>H580/01</v>
          </cell>
          <cell r="D3216" t="str">
            <v>Sociology Socialisation  culture and identity</v>
          </cell>
          <cell r="E3216" t="str">
            <v>Miss L Somo</v>
          </cell>
        </row>
        <row r="3217">
          <cell r="B3217" t="str">
            <v>H580/01 Sociology Socialisation  culture and identity</v>
          </cell>
          <cell r="C3217" t="str">
            <v>H580/01</v>
          </cell>
          <cell r="D3217" t="str">
            <v>Sociology Socialisation  culture and identity</v>
          </cell>
          <cell r="E3217" t="str">
            <v>Mr G Ridley</v>
          </cell>
        </row>
        <row r="3218">
          <cell r="B3218" t="str">
            <v>H580/01 Sociology Socialisation  culture and identity</v>
          </cell>
          <cell r="C3218" t="str">
            <v>H580/01</v>
          </cell>
          <cell r="D3218" t="str">
            <v>Sociology Socialisation  culture and identity</v>
          </cell>
          <cell r="E3218" t="str">
            <v>Miss L E Rushton</v>
          </cell>
        </row>
        <row r="3219">
          <cell r="B3219" t="str">
            <v>H580/01 Sociology Socialisation  culture and identity</v>
          </cell>
          <cell r="C3219" t="str">
            <v>H580/01</v>
          </cell>
          <cell r="D3219" t="str">
            <v>Sociology Socialisation  culture and identity</v>
          </cell>
          <cell r="E3219" t="str">
            <v>Miss H R Duncan</v>
          </cell>
        </row>
        <row r="3220">
          <cell r="B3220" t="str">
            <v>H580/01 Sociology Socialisation  culture and identity</v>
          </cell>
          <cell r="C3220" t="str">
            <v>H580/01</v>
          </cell>
          <cell r="D3220" t="str">
            <v>Sociology Socialisation  culture and identity</v>
          </cell>
          <cell r="E3220" t="str">
            <v>Mrs Z Horton</v>
          </cell>
        </row>
        <row r="3221">
          <cell r="B3221" t="str">
            <v>H580/01 Sociology Socialisation  culture and identity</v>
          </cell>
          <cell r="C3221" t="str">
            <v>H580/01</v>
          </cell>
          <cell r="D3221" t="str">
            <v>Sociology Socialisation  culture and identity</v>
          </cell>
          <cell r="E3221" t="str">
            <v>Mr S Pritchard</v>
          </cell>
        </row>
        <row r="3222">
          <cell r="B3222" t="str">
            <v>H580/01 Sociology Socialisation  culture and identity</v>
          </cell>
          <cell r="C3222" t="str">
            <v>H580/01</v>
          </cell>
          <cell r="D3222" t="str">
            <v>Sociology Socialisation  culture and identity</v>
          </cell>
          <cell r="E3222" t="str">
            <v>Miss J Maguire</v>
          </cell>
        </row>
        <row r="3223">
          <cell r="B3223" t="str">
            <v>H580/02 Sociology Researching and understanding social inequalities</v>
          </cell>
          <cell r="C3223" t="str">
            <v>H580/02</v>
          </cell>
          <cell r="D3223" t="str">
            <v>Sociology Researching and understanding social inequalities</v>
          </cell>
          <cell r="E3223" t="str">
            <v>Mrs D Manns</v>
          </cell>
        </row>
        <row r="3224">
          <cell r="B3224" t="str">
            <v>H580/02 Sociology Researching and understanding social inequalities</v>
          </cell>
          <cell r="C3224" t="str">
            <v>H580/02</v>
          </cell>
          <cell r="D3224" t="str">
            <v>Sociology Researching and understanding social inequalities</v>
          </cell>
          <cell r="E3224" t="str">
            <v>Mrs J L Marnell</v>
          </cell>
        </row>
        <row r="3225">
          <cell r="B3225" t="str">
            <v>H580/02 Sociology Researching and understanding social inequalities</v>
          </cell>
          <cell r="C3225" t="str">
            <v>H580/02</v>
          </cell>
          <cell r="D3225" t="str">
            <v>Sociology Researching and understanding social inequalities</v>
          </cell>
          <cell r="E3225" t="str">
            <v>Dr G J Newton</v>
          </cell>
        </row>
        <row r="3226">
          <cell r="B3226" t="str">
            <v>H580/02 Sociology Researching and understanding social inequalities</v>
          </cell>
          <cell r="C3226" t="str">
            <v>H580/02</v>
          </cell>
          <cell r="D3226" t="str">
            <v>Sociology Researching and understanding social inequalities</v>
          </cell>
          <cell r="E3226" t="str">
            <v>Dr A Bremner</v>
          </cell>
        </row>
        <row r="3227">
          <cell r="B3227" t="str">
            <v>H580/02 Sociology Researching and understanding social inequalities</v>
          </cell>
          <cell r="C3227" t="str">
            <v>H580/02</v>
          </cell>
          <cell r="D3227" t="str">
            <v>Sociology Researching and understanding social inequalities</v>
          </cell>
          <cell r="E3227" t="str">
            <v>Mr T M Greenbank</v>
          </cell>
        </row>
        <row r="3228">
          <cell r="B3228" t="str">
            <v>H580/02 Sociology Researching and understanding social inequalities</v>
          </cell>
          <cell r="C3228" t="str">
            <v>H580/02</v>
          </cell>
          <cell r="D3228" t="str">
            <v>Sociology Researching and understanding social inequalities</v>
          </cell>
          <cell r="E3228" t="str">
            <v>Mrs M Marshall</v>
          </cell>
        </row>
        <row r="3229">
          <cell r="B3229" t="str">
            <v>H580/02 Sociology Researching and understanding social inequalities</v>
          </cell>
          <cell r="C3229" t="str">
            <v>H580/02</v>
          </cell>
          <cell r="D3229" t="str">
            <v>Sociology Researching and understanding social inequalities</v>
          </cell>
          <cell r="E3229" t="str">
            <v>Mr T Gregson</v>
          </cell>
        </row>
        <row r="3230">
          <cell r="B3230" t="str">
            <v>H580/02 Sociology Researching and understanding social inequalities</v>
          </cell>
          <cell r="C3230" t="str">
            <v>H580/02</v>
          </cell>
          <cell r="D3230" t="str">
            <v>Sociology Researching and understanding social inequalities</v>
          </cell>
          <cell r="E3230" t="str">
            <v>Dr P Nightingale</v>
          </cell>
        </row>
        <row r="3231">
          <cell r="B3231" t="str">
            <v>H580/02 Sociology Researching and understanding social inequalities</v>
          </cell>
          <cell r="C3231" t="str">
            <v>H580/02</v>
          </cell>
          <cell r="D3231" t="str">
            <v>Sociology Researching and understanding social inequalities</v>
          </cell>
          <cell r="E3231" t="str">
            <v>Ms W Garner</v>
          </cell>
        </row>
        <row r="3232">
          <cell r="B3232" t="str">
            <v>H580/02 Sociology Researching and understanding social inequalities</v>
          </cell>
          <cell r="C3232" t="str">
            <v>H580/02</v>
          </cell>
          <cell r="D3232" t="str">
            <v>Sociology Researching and understanding social inequalities</v>
          </cell>
          <cell r="E3232" t="str">
            <v>Miss C J Taylor</v>
          </cell>
        </row>
        <row r="3233">
          <cell r="B3233" t="str">
            <v>H580/02 Sociology Researching and understanding social inequalities</v>
          </cell>
          <cell r="C3233" t="str">
            <v>H580/02</v>
          </cell>
          <cell r="D3233" t="str">
            <v>Sociology Researching and understanding social inequalities</v>
          </cell>
          <cell r="E3233" t="str">
            <v>Mrs J Dunn</v>
          </cell>
        </row>
        <row r="3234">
          <cell r="B3234" t="str">
            <v>H580/02 Sociology Researching and understanding social inequalities</v>
          </cell>
          <cell r="C3234" t="str">
            <v>H580/02</v>
          </cell>
          <cell r="D3234" t="str">
            <v>Sociology Researching and understanding social inequalities</v>
          </cell>
          <cell r="E3234" t="str">
            <v>Mrs C M Johnson</v>
          </cell>
        </row>
        <row r="3235">
          <cell r="B3235" t="str">
            <v>H580/02 Sociology Researching and understanding social inequalities</v>
          </cell>
          <cell r="C3235" t="str">
            <v>H580/02</v>
          </cell>
          <cell r="D3235" t="str">
            <v>Sociology Researching and understanding social inequalities</v>
          </cell>
          <cell r="E3235" t="str">
            <v>Mr P J Taylor</v>
          </cell>
        </row>
        <row r="3236">
          <cell r="B3236" t="str">
            <v>H580/02 Sociology Researching and understanding social inequalities</v>
          </cell>
          <cell r="C3236" t="str">
            <v>H580/02</v>
          </cell>
          <cell r="D3236" t="str">
            <v>Sociology Researching and understanding social inequalities</v>
          </cell>
          <cell r="E3236" t="str">
            <v>Ms A Cooney</v>
          </cell>
        </row>
        <row r="3237">
          <cell r="B3237" t="str">
            <v>H580/02 Sociology Researching and understanding social inequalities</v>
          </cell>
          <cell r="C3237" t="str">
            <v>H580/02</v>
          </cell>
          <cell r="D3237" t="str">
            <v>Sociology Researching and understanding social inequalities</v>
          </cell>
          <cell r="E3237" t="str">
            <v>Miss K Thomas</v>
          </cell>
        </row>
        <row r="3238">
          <cell r="B3238" t="str">
            <v>H580/02 Sociology Researching and understanding social inequalities</v>
          </cell>
          <cell r="C3238" t="str">
            <v>H580/02</v>
          </cell>
          <cell r="D3238" t="str">
            <v>Sociology Researching and understanding social inequalities</v>
          </cell>
          <cell r="E3238" t="str">
            <v>Miss S Szymanska</v>
          </cell>
        </row>
        <row r="3239">
          <cell r="B3239" t="str">
            <v>H580/02 Sociology Researching and understanding social inequalities</v>
          </cell>
          <cell r="C3239" t="str">
            <v>H580/02</v>
          </cell>
          <cell r="D3239" t="str">
            <v>Sociology Researching and understanding social inequalities</v>
          </cell>
          <cell r="E3239" t="str">
            <v>Miss C E Copestake</v>
          </cell>
        </row>
        <row r="3240">
          <cell r="B3240" t="str">
            <v>H580/02 Sociology Researching and understanding social inequalities</v>
          </cell>
          <cell r="C3240" t="str">
            <v>H580/02</v>
          </cell>
          <cell r="D3240" t="str">
            <v>Sociology Researching and understanding social inequalities</v>
          </cell>
          <cell r="E3240" t="str">
            <v>Dr J C Richardson</v>
          </cell>
        </row>
        <row r="3241">
          <cell r="B3241" t="str">
            <v>H580/02 Sociology Researching and understanding social inequalities</v>
          </cell>
          <cell r="C3241" t="str">
            <v>H580/02</v>
          </cell>
          <cell r="D3241" t="str">
            <v>Sociology Researching and understanding social inequalities</v>
          </cell>
          <cell r="E3241" t="str">
            <v>Ms C Fuller</v>
          </cell>
        </row>
        <row r="3242">
          <cell r="B3242" t="str">
            <v>H580/02 Sociology Researching and understanding social inequalities</v>
          </cell>
          <cell r="C3242" t="str">
            <v>H580/02</v>
          </cell>
          <cell r="D3242" t="str">
            <v>Sociology Researching and understanding social inequalities</v>
          </cell>
          <cell r="E3242" t="str">
            <v>Mrs J L Waskett</v>
          </cell>
        </row>
        <row r="3243">
          <cell r="B3243" t="str">
            <v>H580/02 Sociology Researching and understanding social inequalities</v>
          </cell>
          <cell r="C3243" t="str">
            <v>H580/02</v>
          </cell>
          <cell r="D3243" t="str">
            <v>Sociology Researching and understanding social inequalities</v>
          </cell>
          <cell r="E3243" t="str">
            <v>Miss E J Noble</v>
          </cell>
        </row>
        <row r="3244">
          <cell r="B3244" t="str">
            <v>H580/02 Sociology Researching and understanding social inequalities</v>
          </cell>
          <cell r="C3244" t="str">
            <v>H580/02</v>
          </cell>
          <cell r="D3244" t="str">
            <v>Sociology Researching and understanding social inequalities</v>
          </cell>
          <cell r="E3244" t="str">
            <v>Miss E Persaud</v>
          </cell>
        </row>
        <row r="3245">
          <cell r="B3245" t="str">
            <v>H580/02 Sociology Researching and understanding social inequalities</v>
          </cell>
          <cell r="C3245" t="str">
            <v>H580/02</v>
          </cell>
          <cell r="D3245" t="str">
            <v>Sociology Researching and understanding social inequalities</v>
          </cell>
          <cell r="E3245" t="str">
            <v>Ms R J Emmett</v>
          </cell>
        </row>
        <row r="3246">
          <cell r="B3246" t="str">
            <v>H580/02 Sociology Researching and understanding social inequalities</v>
          </cell>
          <cell r="C3246" t="str">
            <v>H580/02</v>
          </cell>
          <cell r="D3246" t="str">
            <v>Sociology Researching and understanding social inequalities</v>
          </cell>
          <cell r="E3246" t="str">
            <v>Ms M T Rayworth</v>
          </cell>
        </row>
        <row r="3247">
          <cell r="B3247" t="str">
            <v>H580/02 Sociology Researching and understanding social inequalities</v>
          </cell>
          <cell r="C3247" t="str">
            <v>H580/02</v>
          </cell>
          <cell r="D3247" t="str">
            <v>Sociology Researching and understanding social inequalities</v>
          </cell>
          <cell r="E3247" t="str">
            <v>Mr P L Webber</v>
          </cell>
        </row>
        <row r="3248">
          <cell r="B3248" t="str">
            <v>H580/02 Sociology Researching and understanding social inequalities</v>
          </cell>
          <cell r="C3248" t="str">
            <v>H580/02</v>
          </cell>
          <cell r="D3248" t="str">
            <v>Sociology Researching and understanding social inequalities</v>
          </cell>
          <cell r="E3248" t="str">
            <v>Miss A Townend</v>
          </cell>
        </row>
        <row r="3249">
          <cell r="B3249" t="str">
            <v>H580/02 Sociology Researching and understanding social inequalities</v>
          </cell>
          <cell r="C3249" t="str">
            <v>H580/02</v>
          </cell>
          <cell r="D3249" t="str">
            <v>Sociology Researching and understanding social inequalities</v>
          </cell>
          <cell r="E3249" t="str">
            <v>Mrs S Dunham</v>
          </cell>
        </row>
        <row r="3250">
          <cell r="B3250" t="str">
            <v>H580/02 Sociology Researching and understanding social inequalities</v>
          </cell>
          <cell r="C3250" t="str">
            <v>H580/02</v>
          </cell>
          <cell r="D3250" t="str">
            <v>Sociology Researching and understanding social inequalities</v>
          </cell>
          <cell r="E3250" t="str">
            <v>Mrs E Mason</v>
          </cell>
        </row>
        <row r="3251">
          <cell r="B3251" t="str">
            <v>H580/03 Sociology Debates in contemporary society</v>
          </cell>
          <cell r="C3251" t="str">
            <v>H580/03</v>
          </cell>
          <cell r="D3251" t="str">
            <v>Sociology Debates in contemporary society</v>
          </cell>
          <cell r="E3251" t="str">
            <v>Mrs K Roberts</v>
          </cell>
        </row>
        <row r="3252">
          <cell r="B3252" t="str">
            <v>H580/03 Sociology Debates in contemporary society</v>
          </cell>
          <cell r="C3252" t="str">
            <v>H580/03</v>
          </cell>
          <cell r="D3252" t="str">
            <v>Sociology Debates in contemporary society</v>
          </cell>
          <cell r="E3252" t="str">
            <v>Miss C Clark</v>
          </cell>
        </row>
        <row r="3253">
          <cell r="B3253" t="str">
            <v>H580/03 Sociology Debates in contemporary society</v>
          </cell>
          <cell r="C3253" t="str">
            <v>H580/03</v>
          </cell>
          <cell r="D3253" t="str">
            <v>Sociology Debates in contemporary society</v>
          </cell>
          <cell r="E3253" t="str">
            <v>Ms S E Beverley</v>
          </cell>
        </row>
        <row r="3254">
          <cell r="B3254" t="str">
            <v>H580/03 Sociology Debates in contemporary society</v>
          </cell>
          <cell r="C3254" t="str">
            <v>H580/03</v>
          </cell>
          <cell r="D3254" t="str">
            <v>Sociology Debates in contemporary society</v>
          </cell>
          <cell r="E3254" t="str">
            <v>Mrs H Yang</v>
          </cell>
        </row>
        <row r="3255">
          <cell r="B3255" t="str">
            <v>H580/03 Sociology Debates in contemporary society</v>
          </cell>
          <cell r="C3255" t="str">
            <v>H580/03</v>
          </cell>
          <cell r="D3255" t="str">
            <v>Sociology Debates in contemporary society</v>
          </cell>
          <cell r="E3255" t="str">
            <v>Ms G S Mooney</v>
          </cell>
        </row>
        <row r="3256">
          <cell r="B3256" t="str">
            <v>H580/03 Sociology Debates in contemporary society</v>
          </cell>
          <cell r="C3256" t="str">
            <v>H580/03</v>
          </cell>
          <cell r="D3256" t="str">
            <v>Sociology Debates in contemporary society</v>
          </cell>
          <cell r="E3256" t="str">
            <v>Mr D W Griffiths</v>
          </cell>
        </row>
        <row r="3257">
          <cell r="B3257" t="str">
            <v>H580/03 Sociology Debates in contemporary society</v>
          </cell>
          <cell r="C3257" t="str">
            <v>H580/03</v>
          </cell>
          <cell r="D3257" t="str">
            <v>Sociology Debates in contemporary society</v>
          </cell>
          <cell r="E3257" t="str">
            <v>Dr S D'Silva</v>
          </cell>
        </row>
        <row r="3258">
          <cell r="B3258" t="str">
            <v>H580/03 Sociology Debates in contemporary society</v>
          </cell>
          <cell r="C3258" t="str">
            <v>H580/03</v>
          </cell>
          <cell r="D3258" t="str">
            <v>Sociology Debates in contemporary society</v>
          </cell>
          <cell r="E3258" t="str">
            <v>Mr A B Ogunrotifa</v>
          </cell>
        </row>
        <row r="3259">
          <cell r="B3259" t="str">
            <v>H580/03 Sociology Debates in contemporary society</v>
          </cell>
          <cell r="C3259" t="str">
            <v>H580/03</v>
          </cell>
          <cell r="D3259" t="str">
            <v>Sociology Debates in contemporary society</v>
          </cell>
          <cell r="E3259" t="str">
            <v>Dr M Cole</v>
          </cell>
        </row>
        <row r="3260">
          <cell r="B3260" t="str">
            <v>H580/03 Sociology Debates in contemporary society</v>
          </cell>
          <cell r="C3260" t="str">
            <v>H580/03</v>
          </cell>
          <cell r="D3260" t="str">
            <v>Sociology Debates in contemporary society</v>
          </cell>
          <cell r="E3260" t="str">
            <v>Mr D Windle</v>
          </cell>
        </row>
        <row r="3261">
          <cell r="B3261" t="str">
            <v>H580/03 Sociology Debates in contemporary society</v>
          </cell>
          <cell r="C3261" t="str">
            <v>H580/03</v>
          </cell>
          <cell r="D3261" t="str">
            <v>Sociology Debates in contemporary society</v>
          </cell>
          <cell r="E3261" t="str">
            <v>Ms L Connor</v>
          </cell>
        </row>
        <row r="3262">
          <cell r="B3262" t="str">
            <v>H580/03 Sociology Debates in contemporary society</v>
          </cell>
          <cell r="C3262" t="str">
            <v>H580/03</v>
          </cell>
          <cell r="D3262" t="str">
            <v>Sociology Debates in contemporary society</v>
          </cell>
          <cell r="E3262" t="str">
            <v>Mr J Brett</v>
          </cell>
        </row>
        <row r="3263">
          <cell r="B3263" t="str">
            <v>H580/03 Sociology Debates in contemporary society</v>
          </cell>
          <cell r="C3263" t="str">
            <v>H580/03</v>
          </cell>
          <cell r="D3263" t="str">
            <v>Sociology Debates in contemporary society</v>
          </cell>
          <cell r="E3263" t="str">
            <v>Dr M J Andrews-Cotter</v>
          </cell>
        </row>
        <row r="3264">
          <cell r="B3264" t="str">
            <v>H580/03 Sociology Debates in contemporary society</v>
          </cell>
          <cell r="C3264" t="str">
            <v>H580/03</v>
          </cell>
          <cell r="D3264" t="str">
            <v>Sociology Debates in contemporary society</v>
          </cell>
          <cell r="E3264" t="str">
            <v>Dr S D Lindores Kime</v>
          </cell>
        </row>
        <row r="3265">
          <cell r="B3265" t="str">
            <v>H580/03 Sociology Debates in contemporary society</v>
          </cell>
          <cell r="C3265" t="str">
            <v>H580/03</v>
          </cell>
          <cell r="D3265" t="str">
            <v>Sociology Debates in contemporary society</v>
          </cell>
          <cell r="E3265" t="str">
            <v>Mr R Hobbs</v>
          </cell>
        </row>
        <row r="3266">
          <cell r="B3266" t="str">
            <v>H580/03 Sociology Debates in contemporary society</v>
          </cell>
          <cell r="C3266" t="str">
            <v>H580/03</v>
          </cell>
          <cell r="D3266" t="str">
            <v>Sociology Debates in contemporary society</v>
          </cell>
          <cell r="E3266" t="str">
            <v>Mrs Z Horton</v>
          </cell>
        </row>
        <row r="3267">
          <cell r="B3267" t="str">
            <v>H580/03 Sociology Debates in contemporary society</v>
          </cell>
          <cell r="C3267" t="str">
            <v>H580/03</v>
          </cell>
          <cell r="D3267" t="str">
            <v>Sociology Debates in contemporary society</v>
          </cell>
          <cell r="E3267" t="str">
            <v>Mrs S M Cains</v>
          </cell>
        </row>
        <row r="3268">
          <cell r="B3268" t="str">
            <v>H580/03 Sociology Debates in contemporary society</v>
          </cell>
          <cell r="C3268" t="str">
            <v>H580/03</v>
          </cell>
          <cell r="D3268" t="str">
            <v>Sociology Debates in contemporary society</v>
          </cell>
          <cell r="E3268" t="str">
            <v>Mr C J Ducker</v>
          </cell>
        </row>
        <row r="3269">
          <cell r="B3269" t="str">
            <v>H580/03 Sociology Debates in contemporary society</v>
          </cell>
          <cell r="C3269" t="str">
            <v>H580/03</v>
          </cell>
          <cell r="D3269" t="str">
            <v>Sociology Debates in contemporary society</v>
          </cell>
          <cell r="E3269" t="str">
            <v>Ms A L Middlemiss</v>
          </cell>
        </row>
        <row r="3270">
          <cell r="B3270" t="str">
            <v>H580/03 Sociology Debates in contemporary society</v>
          </cell>
          <cell r="C3270" t="str">
            <v>H580/03</v>
          </cell>
          <cell r="D3270" t="str">
            <v>Sociology Debates in contemporary society</v>
          </cell>
          <cell r="E3270" t="str">
            <v>Dr N Farrell Fox</v>
          </cell>
        </row>
        <row r="3271">
          <cell r="B3271" t="str">
            <v>H580/03 Sociology Debates in contemporary society</v>
          </cell>
          <cell r="C3271" t="str">
            <v>H580/03</v>
          </cell>
          <cell r="D3271" t="str">
            <v>Sociology Debates in contemporary society</v>
          </cell>
          <cell r="E3271" t="str">
            <v>Miss A Hutton</v>
          </cell>
        </row>
        <row r="3272">
          <cell r="B3272" t="str">
            <v>H580/03 Sociology Debates in contemporary society</v>
          </cell>
          <cell r="C3272" t="str">
            <v>H580/03</v>
          </cell>
          <cell r="D3272" t="str">
            <v>Sociology Debates in contemporary society</v>
          </cell>
          <cell r="E3272" t="str">
            <v>Mrs R H Shaw</v>
          </cell>
        </row>
        <row r="3273">
          <cell r="B3273" t="str">
            <v>H580/03 Sociology Debates in contemporary society</v>
          </cell>
          <cell r="C3273" t="str">
            <v>H580/03</v>
          </cell>
          <cell r="D3273" t="str">
            <v>Sociology Debates in contemporary society</v>
          </cell>
          <cell r="E3273" t="str">
            <v>Mr D M Aiken</v>
          </cell>
        </row>
        <row r="3274">
          <cell r="B3274" t="str">
            <v>H580/03 Sociology Debates in contemporary society</v>
          </cell>
          <cell r="C3274" t="str">
            <v>H580/03</v>
          </cell>
          <cell r="D3274" t="str">
            <v>Sociology Debates in contemporary society</v>
          </cell>
          <cell r="E3274" t="str">
            <v>Miss N Hawtin</v>
          </cell>
        </row>
        <row r="3275">
          <cell r="B3275" t="str">
            <v>H580/03 Sociology Debates in contemporary society</v>
          </cell>
          <cell r="C3275" t="str">
            <v>H580/03</v>
          </cell>
          <cell r="D3275" t="str">
            <v>Sociology Debates in contemporary society</v>
          </cell>
          <cell r="E3275" t="str">
            <v>Mrs E Mason</v>
          </cell>
        </row>
        <row r="3276">
          <cell r="B3276" t="str">
            <v>H580/03 Sociology Debates in contemporary society</v>
          </cell>
          <cell r="C3276" t="str">
            <v>H580/03</v>
          </cell>
          <cell r="D3276" t="str">
            <v>Sociology Debates in contemporary society</v>
          </cell>
          <cell r="E3276" t="str">
            <v>Dr C McPherson</v>
          </cell>
        </row>
        <row r="3277">
          <cell r="B3277" t="str">
            <v>H580/03 Sociology Debates in contemporary society</v>
          </cell>
          <cell r="C3277" t="str">
            <v>H580/03</v>
          </cell>
          <cell r="D3277" t="str">
            <v>Sociology Debates in contemporary society</v>
          </cell>
          <cell r="E3277" t="str">
            <v>Ms J Askew</v>
          </cell>
        </row>
        <row r="3278">
          <cell r="B3278" t="str">
            <v>H580/03 Sociology Debates in contemporary society</v>
          </cell>
          <cell r="C3278" t="str">
            <v>H580/03</v>
          </cell>
          <cell r="D3278" t="str">
            <v>Sociology Debates in contemporary society</v>
          </cell>
          <cell r="E3278" t="str">
            <v>Miss L Somo</v>
          </cell>
        </row>
        <row r="3279">
          <cell r="B3279" t="str">
            <v>H580/03 Sociology Debates in contemporary society</v>
          </cell>
          <cell r="C3279" t="str">
            <v>H580/03</v>
          </cell>
          <cell r="D3279" t="str">
            <v>Sociology Debates in contemporary society</v>
          </cell>
          <cell r="E3279" t="str">
            <v>Miss L E Rushton</v>
          </cell>
        </row>
        <row r="3280">
          <cell r="B3280" t="str">
            <v>H580/03 Sociology Debates in contemporary society</v>
          </cell>
          <cell r="C3280" t="str">
            <v>H580/03</v>
          </cell>
          <cell r="D3280" t="str">
            <v>Sociology Debates in contemporary society</v>
          </cell>
          <cell r="E3280" t="str">
            <v>Ms E Footsoy</v>
          </cell>
        </row>
        <row r="3281">
          <cell r="B3281" t="str">
            <v>H580/03 Sociology Debates in contemporary society</v>
          </cell>
          <cell r="C3281" t="str">
            <v>H580/03</v>
          </cell>
          <cell r="D3281" t="str">
            <v>Sociology Debates in contemporary society</v>
          </cell>
          <cell r="E3281" t="str">
            <v>Mr J Wooldridge</v>
          </cell>
        </row>
        <row r="3282">
          <cell r="B3282" t="str">
            <v>H580/03 Sociology Debates in contemporary society</v>
          </cell>
          <cell r="C3282" t="str">
            <v>H580/03</v>
          </cell>
          <cell r="D3282" t="str">
            <v>Sociology Debates in contemporary society</v>
          </cell>
          <cell r="E3282" t="str">
            <v>Mr J Sephton</v>
          </cell>
        </row>
        <row r="3283">
          <cell r="B3283" t="str">
            <v>H600-H606/01 Art  Craft and Design:Personal Investigation</v>
          </cell>
          <cell r="C3283" t="str">
            <v>H600-H606/01</v>
          </cell>
          <cell r="D3283" t="str">
            <v>Art  Craft and Design:Personal Investigation</v>
          </cell>
          <cell r="E3283" t="str">
            <v>Mr J Nickson</v>
          </cell>
        </row>
        <row r="3284">
          <cell r="B3284" t="str">
            <v>H600-H606/01 Art  Craft and Design:Personal Investigation</v>
          </cell>
          <cell r="C3284" t="str">
            <v>H600-H606/01</v>
          </cell>
          <cell r="D3284" t="str">
            <v>Art  Craft and Design:Personal Investigation</v>
          </cell>
          <cell r="E3284" t="str">
            <v>OCR D Cambridge Assessment</v>
          </cell>
        </row>
        <row r="3285">
          <cell r="B3285" t="str">
            <v>H600-H606/01 Art  Craft and Design:Personal Investigation</v>
          </cell>
          <cell r="C3285" t="str">
            <v>H600-H606/01</v>
          </cell>
          <cell r="D3285" t="str">
            <v>Art  Craft and Design:Personal Investigation</v>
          </cell>
          <cell r="E3285" t="str">
            <v>Mrs L Ridway</v>
          </cell>
        </row>
        <row r="3286">
          <cell r="B3286" t="str">
            <v>H600-H606/01 Art  Craft and Design:Personal Investigation</v>
          </cell>
          <cell r="C3286" t="str">
            <v>H600-H606/01</v>
          </cell>
          <cell r="D3286" t="str">
            <v>Art  Craft and Design:Personal Investigation</v>
          </cell>
          <cell r="E3286" t="str">
            <v>Mrs D Freckleton</v>
          </cell>
        </row>
        <row r="3287">
          <cell r="B3287" t="str">
            <v>H600-H606/01 Art  Craft and Design:Personal Investigation</v>
          </cell>
          <cell r="C3287" t="str">
            <v>H600-H606/01</v>
          </cell>
          <cell r="D3287" t="str">
            <v>Art  Craft and Design:Personal Investigation</v>
          </cell>
          <cell r="E3287" t="str">
            <v>Ms J Belnat</v>
          </cell>
        </row>
        <row r="3288">
          <cell r="B3288" t="str">
            <v>H600-H606/01 Art  Craft and Design:Personal Investigation</v>
          </cell>
          <cell r="C3288" t="str">
            <v>H600-H606/01</v>
          </cell>
          <cell r="D3288" t="str">
            <v>Art  Craft and Design:Personal Investigation</v>
          </cell>
          <cell r="E3288" t="str">
            <v>Mrs J Johnston</v>
          </cell>
        </row>
        <row r="3289">
          <cell r="B3289" t="str">
            <v>H600-H606/01 Art  Craft and Design:Personal Investigation</v>
          </cell>
          <cell r="C3289" t="str">
            <v>H600-H606/01</v>
          </cell>
          <cell r="D3289" t="str">
            <v>Art  Craft and Design:Personal Investigation</v>
          </cell>
          <cell r="E3289" t="str">
            <v>Mr A M Askins</v>
          </cell>
        </row>
        <row r="3290">
          <cell r="B3290" t="str">
            <v>H600-H606/01 Art  Craft and Design:Personal Investigation</v>
          </cell>
          <cell r="C3290" t="str">
            <v>H600-H606/01</v>
          </cell>
          <cell r="D3290" t="str">
            <v>Art  Craft and Design:Personal Investigation</v>
          </cell>
          <cell r="E3290" t="str">
            <v>Mrs S J Lincoln</v>
          </cell>
        </row>
        <row r="3291">
          <cell r="B3291" t="str">
            <v>H600-H606/01 Art  Craft and Design:Personal Investigation</v>
          </cell>
          <cell r="C3291" t="str">
            <v>H600-H606/01</v>
          </cell>
          <cell r="D3291" t="str">
            <v>Art  Craft and Design:Personal Investigation</v>
          </cell>
          <cell r="E3291" t="str">
            <v>Miss S Newcombe</v>
          </cell>
        </row>
        <row r="3292">
          <cell r="B3292" t="str">
            <v>H600-H606/01 Art  Craft and Design:Personal Investigation</v>
          </cell>
          <cell r="C3292" t="str">
            <v>H600-H606/01</v>
          </cell>
          <cell r="D3292" t="str">
            <v>Art  Craft and Design:Personal Investigation</v>
          </cell>
          <cell r="E3292" t="str">
            <v>Mrs L A Park</v>
          </cell>
        </row>
        <row r="3293">
          <cell r="B3293" t="str">
            <v>H600-H606/01 Art  Craft and Design:Personal Investigation</v>
          </cell>
          <cell r="C3293" t="str">
            <v>H600-H606/01</v>
          </cell>
          <cell r="D3293" t="str">
            <v>Art  Craft and Design:Personal Investigation</v>
          </cell>
          <cell r="E3293" t="str">
            <v>Mrs L Walker</v>
          </cell>
        </row>
        <row r="3294">
          <cell r="B3294" t="str">
            <v>H600-H606/01 Art  Craft and Design:Personal Investigation</v>
          </cell>
          <cell r="C3294" t="str">
            <v>H600-H606/01</v>
          </cell>
          <cell r="D3294" t="str">
            <v>Art  Craft and Design:Personal Investigation</v>
          </cell>
          <cell r="E3294" t="str">
            <v>Mr A J Meacham</v>
          </cell>
        </row>
        <row r="3295">
          <cell r="B3295" t="str">
            <v>H600-H606/01 Art  Craft and Design:Personal Investigation</v>
          </cell>
          <cell r="C3295" t="str">
            <v>H600-H606/01</v>
          </cell>
          <cell r="D3295" t="str">
            <v>Art  Craft and Design:Personal Investigation</v>
          </cell>
          <cell r="E3295" t="str">
            <v>Mrs C McGarry</v>
          </cell>
        </row>
        <row r="3296">
          <cell r="B3296" t="str">
            <v>H600-H606/01 Art  Craft and Design:Personal Investigation</v>
          </cell>
          <cell r="C3296" t="str">
            <v>H600-H606/01</v>
          </cell>
          <cell r="D3296" t="str">
            <v>Art  Craft and Design:Personal Investigation</v>
          </cell>
          <cell r="E3296" t="str">
            <v>Mrs C Taylor</v>
          </cell>
        </row>
        <row r="3297">
          <cell r="B3297" t="str">
            <v>H600-H606/01 Art  Craft and Design:Personal Investigation</v>
          </cell>
          <cell r="C3297" t="str">
            <v>H600-H606/01</v>
          </cell>
          <cell r="D3297" t="str">
            <v>Art  Craft and Design:Personal Investigation</v>
          </cell>
          <cell r="E3297" t="str">
            <v>Mrs G Maidment</v>
          </cell>
        </row>
        <row r="3298">
          <cell r="B3298" t="str">
            <v>H600-H606/01 Art  Craft and Design:Personal Investigation</v>
          </cell>
          <cell r="C3298" t="str">
            <v>H600-H606/01</v>
          </cell>
          <cell r="D3298" t="str">
            <v>Art  Craft and Design:Personal Investigation</v>
          </cell>
          <cell r="E3298" t="str">
            <v>Ms E Davies</v>
          </cell>
        </row>
        <row r="3299">
          <cell r="B3299" t="str">
            <v>H600-H606/01 Art  Craft and Design:Personal Investigation</v>
          </cell>
          <cell r="C3299" t="str">
            <v>H600-H606/01</v>
          </cell>
          <cell r="D3299" t="str">
            <v>Art  Craft and Design:Personal Investigation</v>
          </cell>
          <cell r="E3299" t="str">
            <v>Miss E Johnson</v>
          </cell>
        </row>
        <row r="3300">
          <cell r="B3300" t="str">
            <v>H600-H606/01 Art  Craft and Design:Personal Investigation</v>
          </cell>
          <cell r="C3300" t="str">
            <v>H600-H606/01</v>
          </cell>
          <cell r="D3300" t="str">
            <v>Art  Craft and Design:Personal Investigation</v>
          </cell>
          <cell r="E3300" t="str">
            <v>Miss D Ali</v>
          </cell>
        </row>
        <row r="3301">
          <cell r="B3301" t="str">
            <v>H600-H606/01 Art  Craft and Design:Personal Investigation</v>
          </cell>
          <cell r="C3301" t="str">
            <v>H600-H606/01</v>
          </cell>
          <cell r="D3301" t="str">
            <v>Art  Craft and Design:Personal Investigation</v>
          </cell>
          <cell r="E3301" t="str">
            <v>Mrs N Foster</v>
          </cell>
        </row>
        <row r="3302">
          <cell r="B3302" t="str">
            <v>H600-H606/01 Art  Craft and Design:Personal Investigation</v>
          </cell>
          <cell r="C3302" t="str">
            <v>H600-H606/01</v>
          </cell>
          <cell r="D3302" t="str">
            <v>Art  Craft and Design:Personal Investigation</v>
          </cell>
          <cell r="E3302" t="str">
            <v>Miss E A Bowater</v>
          </cell>
        </row>
        <row r="3303">
          <cell r="B3303" t="str">
            <v>H600-H606/01 Art  Craft and Design:Personal Investigation</v>
          </cell>
          <cell r="C3303" t="str">
            <v>H600-H606/01</v>
          </cell>
          <cell r="D3303" t="str">
            <v>Art  Craft and Design:Personal Investigation</v>
          </cell>
          <cell r="E3303" t="str">
            <v>Mr P Madden</v>
          </cell>
        </row>
        <row r="3304">
          <cell r="B3304" t="str">
            <v>H600-H606/01 Art  Craft and Design:Personal Investigation</v>
          </cell>
          <cell r="C3304" t="str">
            <v>H600-H606/01</v>
          </cell>
          <cell r="D3304" t="str">
            <v>Art  Craft and Design:Personal Investigation</v>
          </cell>
          <cell r="E3304" t="str">
            <v>Ms M L Holness</v>
          </cell>
        </row>
        <row r="3305">
          <cell r="B3305" t="str">
            <v>H600-H606/01 Art  Craft and Design:Personal Investigation</v>
          </cell>
          <cell r="C3305" t="str">
            <v>H600-H606/01</v>
          </cell>
          <cell r="D3305" t="str">
            <v>Art  Craft and Design:Personal Investigation</v>
          </cell>
          <cell r="E3305" t="str">
            <v>Ms F Butt</v>
          </cell>
        </row>
        <row r="3306">
          <cell r="B3306" t="str">
            <v>H600-H606/01 Art  Craft and Design:Personal Investigation</v>
          </cell>
          <cell r="C3306" t="str">
            <v>H600-H606/01</v>
          </cell>
          <cell r="D3306" t="str">
            <v>Art  Craft and Design:Personal Investigation</v>
          </cell>
          <cell r="E3306" t="str">
            <v>Ms J Steed</v>
          </cell>
        </row>
        <row r="3307">
          <cell r="B3307" t="str">
            <v>H600-H606/01 Art  Craft and Design:Personal Investigation</v>
          </cell>
          <cell r="C3307" t="str">
            <v>H600-H606/01</v>
          </cell>
          <cell r="D3307" t="str">
            <v>Art  Craft and Design:Personal Investigation</v>
          </cell>
          <cell r="E3307" t="str">
            <v>Mr D K Hurst</v>
          </cell>
        </row>
        <row r="3308">
          <cell r="B3308" t="str">
            <v>H600-H606/01 Art  Craft and Design:Personal Investigation</v>
          </cell>
          <cell r="C3308" t="str">
            <v>H600-H606/01</v>
          </cell>
          <cell r="D3308" t="str">
            <v>Art  Craft and Design:Personal Investigation</v>
          </cell>
          <cell r="E3308" t="str">
            <v>Mr J J Millichamp</v>
          </cell>
        </row>
        <row r="3309">
          <cell r="B3309" t="str">
            <v>H600-H606/01 Art  Craft and Design:Personal Investigation</v>
          </cell>
          <cell r="C3309" t="str">
            <v>H600-H606/01</v>
          </cell>
          <cell r="D3309" t="str">
            <v>Art  Craft and Design:Personal Investigation</v>
          </cell>
          <cell r="E3309" t="str">
            <v>Mrs S M Carroll-Grigg</v>
          </cell>
        </row>
        <row r="3310">
          <cell r="B3310" t="str">
            <v>H600-H606/01 Art  Craft and Design:Personal Investigation</v>
          </cell>
          <cell r="C3310" t="str">
            <v>H600-H606/01</v>
          </cell>
          <cell r="D3310" t="str">
            <v>Art  Craft and Design:Personal Investigation</v>
          </cell>
          <cell r="E3310" t="str">
            <v>Miss L Pearce</v>
          </cell>
        </row>
        <row r="3311">
          <cell r="B3311" t="str">
            <v>H600-H606/01 Art  Craft and Design:Personal Investigation</v>
          </cell>
          <cell r="C3311" t="str">
            <v>H600-H606/01</v>
          </cell>
          <cell r="D3311" t="str">
            <v>Art  Craft and Design:Personal Investigation</v>
          </cell>
          <cell r="E3311" t="str">
            <v>Mr D Johnson</v>
          </cell>
        </row>
        <row r="3312">
          <cell r="B3312" t="str">
            <v>H600-H606/01 Art  Craft and Design:Personal Investigation</v>
          </cell>
          <cell r="C3312" t="str">
            <v>H600-H606/01</v>
          </cell>
          <cell r="D3312" t="str">
            <v>Art  Craft and Design:Personal Investigation</v>
          </cell>
          <cell r="E3312" t="str">
            <v>Mrs J Channer</v>
          </cell>
        </row>
        <row r="3313">
          <cell r="B3313" t="str">
            <v>H600-H606/01 Art  Craft and Design:Personal Investigation</v>
          </cell>
          <cell r="C3313" t="str">
            <v>H600-H606/01</v>
          </cell>
          <cell r="D3313" t="str">
            <v>Art  Craft and Design:Personal Investigation</v>
          </cell>
          <cell r="E3313" t="str">
            <v>Mrs H Jones</v>
          </cell>
        </row>
        <row r="3314">
          <cell r="B3314" t="str">
            <v>H600-H606/01 Art  Craft and Design:Personal Investigation</v>
          </cell>
          <cell r="C3314" t="str">
            <v>H600-H606/01</v>
          </cell>
          <cell r="D3314" t="str">
            <v>Art  Craft and Design:Personal Investigation</v>
          </cell>
          <cell r="E3314" t="str">
            <v>Mrs A M OWEN</v>
          </cell>
        </row>
        <row r="3315">
          <cell r="B3315" t="str">
            <v>H600-H606/01 Art  Craft and Design:Personal Investigation</v>
          </cell>
          <cell r="C3315" t="str">
            <v>H600-H606/01</v>
          </cell>
          <cell r="D3315" t="str">
            <v>Art  Craft and Design:Personal Investigation</v>
          </cell>
          <cell r="E3315" t="str">
            <v>Mr P N Plant</v>
          </cell>
        </row>
        <row r="3316">
          <cell r="B3316" t="str">
            <v>H600-H606/01 Art  Craft and Design:Personal Investigation</v>
          </cell>
          <cell r="C3316" t="str">
            <v>H600-H606/01</v>
          </cell>
          <cell r="D3316" t="str">
            <v>Art  Craft and Design:Personal Investigation</v>
          </cell>
          <cell r="E3316" t="str">
            <v>Ms S Maltman</v>
          </cell>
        </row>
        <row r="3317">
          <cell r="B3317" t="str">
            <v>H600-H606/01 Art  Craft and Design:Personal Investigation</v>
          </cell>
          <cell r="C3317" t="str">
            <v>H600-H606/01</v>
          </cell>
          <cell r="D3317" t="str">
            <v>Art  Craft and Design:Personal Investigation</v>
          </cell>
          <cell r="E3317" t="str">
            <v>Mrs A Corral</v>
          </cell>
        </row>
        <row r="3318">
          <cell r="B3318" t="str">
            <v>H600-H606/01 Art  Craft and Design:Personal Investigation</v>
          </cell>
          <cell r="C3318" t="str">
            <v>H600-H606/01</v>
          </cell>
          <cell r="D3318" t="str">
            <v>Art  Craft and Design:Personal Investigation</v>
          </cell>
          <cell r="E3318" t="str">
            <v>Ms C J Servonat-Blanc</v>
          </cell>
        </row>
        <row r="3319">
          <cell r="B3319" t="str">
            <v>H600-H606/01 Art  Craft and Design:Personal Investigation</v>
          </cell>
          <cell r="C3319" t="str">
            <v>H600-H606/01</v>
          </cell>
          <cell r="D3319" t="str">
            <v>Art  Craft and Design:Personal Investigation</v>
          </cell>
          <cell r="E3319" t="str">
            <v>Mrs L Mayes</v>
          </cell>
        </row>
        <row r="3320">
          <cell r="B3320" t="str">
            <v>H600-H606/01 Art  Craft and Design:Personal Investigation</v>
          </cell>
          <cell r="C3320" t="str">
            <v>H600-H606/01</v>
          </cell>
          <cell r="D3320" t="str">
            <v>Art  Craft and Design:Personal Investigation</v>
          </cell>
          <cell r="E3320" t="str">
            <v>Mrs J Gamble</v>
          </cell>
        </row>
        <row r="3321">
          <cell r="B3321" t="str">
            <v>H600-H606/01 Art  Craft and Design:Personal Investigation</v>
          </cell>
          <cell r="C3321" t="str">
            <v>H600-H606/01</v>
          </cell>
          <cell r="D3321" t="str">
            <v>Art  Craft and Design:Personal Investigation</v>
          </cell>
          <cell r="E3321" t="str">
            <v>Mrs L Arbuthnot</v>
          </cell>
        </row>
        <row r="3322">
          <cell r="B3322" t="str">
            <v>H600-H606/01 Art  Craft and Design:Personal Investigation</v>
          </cell>
          <cell r="C3322" t="str">
            <v>H600-H606/01</v>
          </cell>
          <cell r="D3322" t="str">
            <v>Art  Craft and Design:Personal Investigation</v>
          </cell>
          <cell r="E3322" t="str">
            <v>Mr M Jackson</v>
          </cell>
        </row>
        <row r="3323">
          <cell r="B3323" t="str">
            <v>H600-H606/01 Art  Craft and Design:Personal Investigation</v>
          </cell>
          <cell r="C3323" t="str">
            <v>H600-H606/01</v>
          </cell>
          <cell r="D3323" t="str">
            <v>Art  Craft and Design:Personal Investigation</v>
          </cell>
          <cell r="E3323" t="str">
            <v>Mr D Lockton</v>
          </cell>
        </row>
        <row r="3324">
          <cell r="B3324" t="str">
            <v>H600-H606/01 Art  Craft and Design:Personal Investigation</v>
          </cell>
          <cell r="C3324" t="str">
            <v>H600-H606/01</v>
          </cell>
          <cell r="D3324" t="str">
            <v>Art  Craft and Design:Personal Investigation</v>
          </cell>
          <cell r="E3324" t="str">
            <v>Mrs V Warwick</v>
          </cell>
        </row>
        <row r="3325">
          <cell r="B3325" t="str">
            <v>H600-H606/01 Art  Craft and Design:Personal Investigation</v>
          </cell>
          <cell r="C3325" t="str">
            <v>H600-H606/01</v>
          </cell>
          <cell r="D3325" t="str">
            <v>Art  Craft and Design:Personal Investigation</v>
          </cell>
          <cell r="E3325" t="str">
            <v>Mrs R Whaley</v>
          </cell>
        </row>
        <row r="3326">
          <cell r="B3326" t="str">
            <v>H600-H606/01 Art  Craft and Design:Personal Investigation</v>
          </cell>
          <cell r="C3326" t="str">
            <v>H600-H606/01</v>
          </cell>
          <cell r="D3326" t="str">
            <v>Art  Craft and Design:Personal Investigation</v>
          </cell>
          <cell r="E3326" t="str">
            <v>Ms D J Weissberg</v>
          </cell>
        </row>
        <row r="3327">
          <cell r="B3327" t="str">
            <v>H600-H606/01 Art  Craft and Design:Personal Investigation</v>
          </cell>
          <cell r="C3327" t="str">
            <v>H600-H606/01</v>
          </cell>
          <cell r="D3327" t="str">
            <v>Art  Craft and Design:Personal Investigation</v>
          </cell>
          <cell r="E3327" t="str">
            <v>Mr C Bird</v>
          </cell>
        </row>
        <row r="3328">
          <cell r="B3328" t="str">
            <v>H600-H606/01 Art  Craft and Design:Personal Investigation</v>
          </cell>
          <cell r="C3328" t="str">
            <v>H600-H606/01</v>
          </cell>
          <cell r="D3328" t="str">
            <v>Art  Craft and Design:Personal Investigation</v>
          </cell>
          <cell r="E3328" t="str">
            <v>Mrs C Pritchard</v>
          </cell>
        </row>
        <row r="3329">
          <cell r="B3329" t="str">
            <v>H600-H606/01 Art  Craft and Design:Personal Investigation</v>
          </cell>
          <cell r="C3329" t="str">
            <v>H600-H606/01</v>
          </cell>
          <cell r="D3329" t="str">
            <v>Art  Craft and Design:Personal Investigation</v>
          </cell>
          <cell r="E3329" t="str">
            <v>Mrs D Houghton</v>
          </cell>
        </row>
        <row r="3330">
          <cell r="B3330" t="str">
            <v>H600-H606/01 Art  Craft and Design:Personal Investigation</v>
          </cell>
          <cell r="C3330" t="str">
            <v>H600-H606/01</v>
          </cell>
          <cell r="D3330" t="str">
            <v>Art  Craft and Design:Personal Investigation</v>
          </cell>
          <cell r="E3330" t="str">
            <v>Mrs F Markham</v>
          </cell>
        </row>
        <row r="3331">
          <cell r="B3331" t="str">
            <v>H600-H606/01 Art  Craft and Design:Personal Investigation</v>
          </cell>
          <cell r="C3331" t="str">
            <v>H600-H606/01</v>
          </cell>
          <cell r="D3331" t="str">
            <v>Art  Craft and Design:Personal Investigation</v>
          </cell>
          <cell r="E3331" t="str">
            <v>Mr G M Stokes</v>
          </cell>
        </row>
        <row r="3332">
          <cell r="B3332" t="str">
            <v>H600-H606/01 Art  Craft and Design:Personal Investigation</v>
          </cell>
          <cell r="C3332" t="str">
            <v>H600-H606/01</v>
          </cell>
          <cell r="D3332" t="str">
            <v>Art  Craft and Design:Personal Investigation</v>
          </cell>
          <cell r="E3332" t="str">
            <v>Mrs D Savill</v>
          </cell>
        </row>
        <row r="3333">
          <cell r="B3333" t="str">
            <v>H600-H606/01 Art  Craft and Design:Personal Investigation</v>
          </cell>
          <cell r="C3333" t="str">
            <v>H600-H606/01</v>
          </cell>
          <cell r="D3333" t="str">
            <v>Art  Craft and Design:Personal Investigation</v>
          </cell>
          <cell r="E3333" t="str">
            <v>Mrs M Tyler</v>
          </cell>
        </row>
        <row r="3334">
          <cell r="B3334" t="str">
            <v>H600-H606/01 Art  Craft and Design:Personal Investigation</v>
          </cell>
          <cell r="C3334" t="str">
            <v>H600-H606/01</v>
          </cell>
          <cell r="D3334" t="str">
            <v>Art  Craft and Design:Personal Investigation</v>
          </cell>
          <cell r="E3334" t="str">
            <v>Mr D C Mount</v>
          </cell>
        </row>
        <row r="3335">
          <cell r="B3335" t="str">
            <v>H600-H606/01 Art  Craft and Design:Personal Investigation</v>
          </cell>
          <cell r="C3335" t="str">
            <v>H600-H606/01</v>
          </cell>
          <cell r="D3335" t="str">
            <v>Art  Craft and Design:Personal Investigation</v>
          </cell>
          <cell r="E3335" t="str">
            <v>Mrs L Helsby</v>
          </cell>
        </row>
        <row r="3336">
          <cell r="B3336" t="str">
            <v>H600-H606/01 Art  Craft and Design:Personal Investigation</v>
          </cell>
          <cell r="C3336" t="str">
            <v>H600-H606/01</v>
          </cell>
          <cell r="D3336" t="str">
            <v>Art  Craft and Design:Personal Investigation</v>
          </cell>
          <cell r="E3336" t="str">
            <v>Ms R Sylvester</v>
          </cell>
        </row>
        <row r="3337">
          <cell r="B3337" t="str">
            <v>H600-H606/01 Art  Craft and Design:Personal Investigation</v>
          </cell>
          <cell r="C3337" t="str">
            <v>H600-H606/01</v>
          </cell>
          <cell r="D3337" t="str">
            <v>Art  Craft and Design:Personal Investigation</v>
          </cell>
          <cell r="E3337" t="str">
            <v>Mr R A healey-dilkes</v>
          </cell>
        </row>
        <row r="3338">
          <cell r="B3338" t="str">
            <v>H600-H606/01 Art  Craft and Design:Personal Investigation</v>
          </cell>
          <cell r="C3338" t="str">
            <v>H600-H606/01</v>
          </cell>
          <cell r="D3338" t="str">
            <v>Art  Craft and Design:Personal Investigation</v>
          </cell>
          <cell r="E3338" t="str">
            <v>Ms S E Wallace</v>
          </cell>
        </row>
        <row r="3339">
          <cell r="B3339" t="str">
            <v>H600-H606/01 Art  Craft and Design:Personal Investigation</v>
          </cell>
          <cell r="C3339" t="str">
            <v>H600-H606/01</v>
          </cell>
          <cell r="D3339" t="str">
            <v>Art  Craft and Design:Personal Investigation</v>
          </cell>
          <cell r="E3339" t="str">
            <v>Mrs G Feasey</v>
          </cell>
        </row>
        <row r="3340">
          <cell r="B3340" t="str">
            <v>H600-H606/01 Art  Craft and Design:Personal Investigation</v>
          </cell>
          <cell r="C3340" t="str">
            <v>H600-H606/01</v>
          </cell>
          <cell r="D3340" t="str">
            <v>Art  Craft and Design:Personal Investigation</v>
          </cell>
          <cell r="E3340" t="str">
            <v>Mr T R Evans</v>
          </cell>
        </row>
        <row r="3341">
          <cell r="B3341" t="str">
            <v>H600-H606/01 Art  Craft and Design:Personal Investigation</v>
          </cell>
          <cell r="C3341" t="str">
            <v>H600-H606/01</v>
          </cell>
          <cell r="D3341" t="str">
            <v>Art  Craft and Design:Personal Investigation</v>
          </cell>
          <cell r="E3341" t="str">
            <v>Miss C B Holmes</v>
          </cell>
        </row>
        <row r="3342">
          <cell r="B3342" t="str">
            <v>H600-H606/01 Art  Craft and Design:Personal Investigation</v>
          </cell>
          <cell r="C3342" t="str">
            <v>H600-H606/01</v>
          </cell>
          <cell r="D3342" t="str">
            <v>Art  Craft and Design:Personal Investigation</v>
          </cell>
          <cell r="E3342" t="str">
            <v>Ms C M Campbell</v>
          </cell>
        </row>
        <row r="3343">
          <cell r="B3343" t="str">
            <v>H600-H606/01 Art  Craft and Design:Personal Investigation</v>
          </cell>
          <cell r="C3343" t="str">
            <v>H600-H606/01</v>
          </cell>
          <cell r="D3343" t="str">
            <v>Art  Craft and Design:Personal Investigation</v>
          </cell>
          <cell r="E3343" t="str">
            <v>Mrs R Stewart</v>
          </cell>
        </row>
        <row r="3344">
          <cell r="B3344" t="str">
            <v>H600-H606/01 Art  Craft and Design:Personal Investigation</v>
          </cell>
          <cell r="C3344" t="str">
            <v>H600-H606/01</v>
          </cell>
          <cell r="D3344" t="str">
            <v>Art  Craft and Design:Personal Investigation</v>
          </cell>
          <cell r="E3344" t="str">
            <v>Miss S Winter</v>
          </cell>
        </row>
        <row r="3345">
          <cell r="B3345" t="str">
            <v>H600-H606/01 Art  Craft and Design:Personal Investigation</v>
          </cell>
          <cell r="C3345" t="str">
            <v>H600-H606/01</v>
          </cell>
          <cell r="D3345" t="str">
            <v>Art  Craft and Design:Personal Investigation</v>
          </cell>
          <cell r="E3345" t="str">
            <v>Mrs A Alexandrou</v>
          </cell>
        </row>
        <row r="3346">
          <cell r="B3346" t="str">
            <v>H600-H606/01 Art  Craft and Design:Personal Investigation</v>
          </cell>
          <cell r="C3346" t="str">
            <v>H600-H606/01</v>
          </cell>
          <cell r="D3346" t="str">
            <v>Art  Craft and Design:Personal Investigation</v>
          </cell>
          <cell r="E3346" t="str">
            <v>Mr A P James</v>
          </cell>
        </row>
        <row r="3347">
          <cell r="B3347" t="str">
            <v>H600-H606/01 Art  Craft and Design:Personal Investigation</v>
          </cell>
          <cell r="C3347" t="str">
            <v>H600-H606/01</v>
          </cell>
          <cell r="D3347" t="str">
            <v>Art  Craft and Design:Personal Investigation</v>
          </cell>
          <cell r="E3347" t="str">
            <v>Mr P Munroe</v>
          </cell>
        </row>
        <row r="3348">
          <cell r="B3348" t="str">
            <v>H600-H606/01 Art  Craft and Design:Personal Investigation</v>
          </cell>
          <cell r="C3348" t="str">
            <v>H600-H606/01</v>
          </cell>
          <cell r="D3348" t="str">
            <v>Art  Craft and Design:Personal Investigation</v>
          </cell>
          <cell r="E3348" t="str">
            <v>Mr P Williams</v>
          </cell>
        </row>
        <row r="3349">
          <cell r="B3349" t="str">
            <v>H600-H606/01 Art  Craft and Design:Personal Investigation</v>
          </cell>
          <cell r="C3349" t="str">
            <v>H600-H606/01</v>
          </cell>
          <cell r="D3349" t="str">
            <v>Art  Craft and Design:Personal Investigation</v>
          </cell>
          <cell r="E3349" t="str">
            <v>Mr D Carter-Owen</v>
          </cell>
        </row>
        <row r="3350">
          <cell r="B3350" t="str">
            <v>H600-H606/01 Art  Craft and Design:Personal Investigation</v>
          </cell>
          <cell r="C3350" t="str">
            <v>H600-H606/01</v>
          </cell>
          <cell r="D3350" t="str">
            <v>Art  Craft and Design:Personal Investigation</v>
          </cell>
          <cell r="E3350" t="str">
            <v>Mr M Talbot</v>
          </cell>
        </row>
        <row r="3351">
          <cell r="B3351" t="str">
            <v>H600-H606/01 Art  Craft and Design:Personal Investigation</v>
          </cell>
          <cell r="C3351" t="str">
            <v>H600-H606/01</v>
          </cell>
          <cell r="D3351" t="str">
            <v>Art  Craft and Design:Personal Investigation</v>
          </cell>
          <cell r="E3351" t="str">
            <v>Mr S Taylor</v>
          </cell>
        </row>
        <row r="3352">
          <cell r="B3352" t="str">
            <v>H600-H606/01 Art  Craft and Design:Personal Investigation</v>
          </cell>
          <cell r="C3352" t="str">
            <v>H600-H606/01</v>
          </cell>
          <cell r="D3352" t="str">
            <v>Art  Craft and Design:Personal Investigation</v>
          </cell>
          <cell r="E3352" t="str">
            <v>Mr H J Lee</v>
          </cell>
        </row>
        <row r="3353">
          <cell r="B3353" t="str">
            <v>H600-H606/01 Art  Craft and Design:Personal Investigation</v>
          </cell>
          <cell r="C3353" t="str">
            <v>H600-H606/01</v>
          </cell>
          <cell r="D3353" t="str">
            <v>Art  Craft and Design:Personal Investigation</v>
          </cell>
          <cell r="E3353" t="str">
            <v>Ms K Munro</v>
          </cell>
        </row>
        <row r="3354">
          <cell r="B3354" t="str">
            <v>H600-H606/01 Art  Craft and Design:Personal Investigation</v>
          </cell>
          <cell r="C3354" t="str">
            <v>H600-H606/01</v>
          </cell>
          <cell r="D3354" t="str">
            <v>Art  Craft and Design:Personal Investigation</v>
          </cell>
          <cell r="E3354" t="str">
            <v>Mrs K A Pallot</v>
          </cell>
        </row>
        <row r="3355">
          <cell r="B3355" t="str">
            <v>H600-H606/01 Art  Craft and Design:Personal Investigation</v>
          </cell>
          <cell r="C3355" t="str">
            <v>H600-H606/01</v>
          </cell>
          <cell r="D3355" t="str">
            <v>Art  Craft and Design:Personal Investigation</v>
          </cell>
          <cell r="E3355" t="str">
            <v>Mr J Parnham</v>
          </cell>
        </row>
        <row r="3356">
          <cell r="B3356" t="str">
            <v>H600-H606/01 Art  Craft and Design:Personal Investigation</v>
          </cell>
          <cell r="C3356" t="str">
            <v>H600-H606/01</v>
          </cell>
          <cell r="D3356" t="str">
            <v>Art  Craft and Design:Personal Investigation</v>
          </cell>
          <cell r="E3356" t="str">
            <v>Mr T McCulla</v>
          </cell>
        </row>
        <row r="3357">
          <cell r="B3357" t="str">
            <v>H600-H606/01 Art  Craft and Design:Personal Investigation</v>
          </cell>
          <cell r="C3357" t="str">
            <v>H600-H606/01</v>
          </cell>
          <cell r="D3357" t="str">
            <v>Art  Craft and Design:Personal Investigation</v>
          </cell>
          <cell r="E3357" t="str">
            <v>Mr N A Samsworth</v>
          </cell>
        </row>
        <row r="3358">
          <cell r="B3358" t="str">
            <v>H600-H606/01 Art  Craft and Design:Personal Investigation</v>
          </cell>
          <cell r="C3358" t="str">
            <v>H600-H606/01</v>
          </cell>
          <cell r="D3358" t="str">
            <v>Art  Craft and Design:Personal Investigation</v>
          </cell>
          <cell r="E3358" t="str">
            <v>Miss J Bentley</v>
          </cell>
        </row>
        <row r="3359">
          <cell r="B3359" t="str">
            <v>H600-H606/01 Art  Craft and Design:Personal Investigation</v>
          </cell>
          <cell r="C3359" t="str">
            <v>H600-H606/01</v>
          </cell>
          <cell r="D3359" t="str">
            <v>Art  Craft and Design:Personal Investigation</v>
          </cell>
          <cell r="E3359" t="str">
            <v>Ms T Leigh</v>
          </cell>
        </row>
        <row r="3360">
          <cell r="B3360" t="str">
            <v>H600-H606/01 Art  Craft and Design:Personal Investigation</v>
          </cell>
          <cell r="C3360" t="str">
            <v>H600-H606/01</v>
          </cell>
          <cell r="D3360" t="str">
            <v>Art  Craft and Design:Personal Investigation</v>
          </cell>
          <cell r="E3360" t="str">
            <v>Mrs W Stedman</v>
          </cell>
        </row>
        <row r="3361">
          <cell r="B3361" t="str">
            <v>H600-H606/01 Art  Craft and Design:Personal Investigation</v>
          </cell>
          <cell r="C3361" t="str">
            <v>H600-H606/01</v>
          </cell>
          <cell r="D3361" t="str">
            <v>Art  Craft and Design:Personal Investigation</v>
          </cell>
          <cell r="E3361" t="str">
            <v>Miss C Jago</v>
          </cell>
        </row>
        <row r="3362">
          <cell r="B3362" t="str">
            <v>H600-H606/01 Art  Craft and Design:Personal Investigation</v>
          </cell>
          <cell r="C3362" t="str">
            <v>H600-H606/01</v>
          </cell>
          <cell r="D3362" t="str">
            <v>Art  Craft and Design:Personal Investigation</v>
          </cell>
          <cell r="E3362" t="str">
            <v>Mrs J Downing</v>
          </cell>
        </row>
        <row r="3363">
          <cell r="B3363" t="str">
            <v>H600-H606/01 Art  Craft and Design:Personal Investigation</v>
          </cell>
          <cell r="C3363" t="str">
            <v>H600-H606/01</v>
          </cell>
          <cell r="D3363" t="str">
            <v>Art  Craft and Design:Personal Investigation</v>
          </cell>
          <cell r="E3363" t="str">
            <v>Mr G C Nicol</v>
          </cell>
        </row>
        <row r="3364">
          <cell r="B3364" t="str">
            <v>H600-H606/01 Art  Craft and Design:Personal Investigation</v>
          </cell>
          <cell r="C3364" t="str">
            <v>H600-H606/01</v>
          </cell>
          <cell r="D3364" t="str">
            <v>Art  Craft and Design:Personal Investigation</v>
          </cell>
          <cell r="E3364" t="str">
            <v>Mrs E C Williams</v>
          </cell>
        </row>
        <row r="3365">
          <cell r="B3365" t="str">
            <v>H600-H606/01 Art  Craft and Design:Personal Investigation</v>
          </cell>
          <cell r="C3365" t="str">
            <v>H600-H606/01</v>
          </cell>
          <cell r="D3365" t="str">
            <v>Art  Craft and Design:Personal Investigation</v>
          </cell>
          <cell r="E3365" t="str">
            <v>Mrs J A Ridgway</v>
          </cell>
        </row>
        <row r="3366">
          <cell r="B3366" t="str">
            <v>H600-H606/01 Art  Craft and Design:Personal Investigation</v>
          </cell>
          <cell r="C3366" t="str">
            <v>H600-H606/01</v>
          </cell>
          <cell r="D3366" t="str">
            <v>Art  Craft and Design:Personal Investigation</v>
          </cell>
          <cell r="E3366" t="str">
            <v>Mrs D Ralph</v>
          </cell>
        </row>
        <row r="3367">
          <cell r="B3367" t="str">
            <v>H600-H606/01 Art  Craft and Design:Personal Investigation</v>
          </cell>
          <cell r="C3367" t="str">
            <v>H600-H606/01</v>
          </cell>
          <cell r="D3367" t="str">
            <v>Art  Craft and Design:Personal Investigation</v>
          </cell>
          <cell r="E3367" t="str">
            <v>Mrs N Nicholson</v>
          </cell>
        </row>
        <row r="3368">
          <cell r="B3368" t="str">
            <v>H600-H606/01 Art  Craft and Design:Personal Investigation</v>
          </cell>
          <cell r="C3368" t="str">
            <v>H600-H606/01</v>
          </cell>
          <cell r="D3368" t="str">
            <v>Art  Craft and Design:Personal Investigation</v>
          </cell>
          <cell r="E3368" t="str">
            <v>Mr D Tipper</v>
          </cell>
        </row>
        <row r="3369">
          <cell r="B3369" t="str">
            <v>H600-H606/01 Art  Craft and Design:Personal Investigation</v>
          </cell>
          <cell r="C3369" t="str">
            <v>H600-H606/01</v>
          </cell>
          <cell r="D3369" t="str">
            <v>Art  Craft and Design:Personal Investigation</v>
          </cell>
          <cell r="E3369" t="str">
            <v>Prof L Knopfler</v>
          </cell>
        </row>
        <row r="3370">
          <cell r="B3370" t="str">
            <v>H600-H606/01 Art  Craft and Design:Personal Investigation</v>
          </cell>
          <cell r="C3370" t="str">
            <v>H600-H606/01</v>
          </cell>
          <cell r="D3370" t="str">
            <v>Art  Craft and Design:Personal Investigation</v>
          </cell>
          <cell r="E3370" t="str">
            <v>Mrs J M Meacham</v>
          </cell>
        </row>
        <row r="3371">
          <cell r="B3371" t="str">
            <v>H630/01 Maths B Pure  Maths and Mechanics</v>
          </cell>
          <cell r="C3371" t="str">
            <v>H630/01</v>
          </cell>
          <cell r="D3371" t="str">
            <v>Maths B Pure  Maths and Mechanics</v>
          </cell>
          <cell r="E3371" t="str">
            <v>Mrs R E Jewell</v>
          </cell>
        </row>
        <row r="3372">
          <cell r="B3372" t="str">
            <v>H630/01 Maths B Pure  Maths and Mechanics</v>
          </cell>
          <cell r="C3372" t="str">
            <v>H630/01</v>
          </cell>
          <cell r="D3372" t="str">
            <v>Maths B Pure  Maths and Mechanics</v>
          </cell>
          <cell r="E3372" t="str">
            <v>Mr R Lowe</v>
          </cell>
        </row>
        <row r="3373">
          <cell r="B3373" t="str">
            <v>H630/01 Maths B Pure  Maths and Mechanics</v>
          </cell>
          <cell r="C3373" t="str">
            <v>H630/01</v>
          </cell>
          <cell r="D3373" t="str">
            <v>Maths B Pure  Maths and Mechanics</v>
          </cell>
          <cell r="E3373" t="str">
            <v>Mr J Jordan</v>
          </cell>
        </row>
        <row r="3374">
          <cell r="B3374" t="str">
            <v>H630/01 Maths B Pure  Maths and Mechanics</v>
          </cell>
          <cell r="C3374" t="str">
            <v>H630/01</v>
          </cell>
          <cell r="D3374" t="str">
            <v>Maths B Pure  Maths and Mechanics</v>
          </cell>
          <cell r="E3374" t="str">
            <v>Mr S J Harris</v>
          </cell>
        </row>
        <row r="3375">
          <cell r="B3375" t="str">
            <v>H630/01 Maths B Pure  Maths and Mechanics</v>
          </cell>
          <cell r="C3375" t="str">
            <v>H630/01</v>
          </cell>
          <cell r="D3375" t="str">
            <v>Maths B Pure  Maths and Mechanics</v>
          </cell>
          <cell r="E3375" t="str">
            <v>Mr S Harwood</v>
          </cell>
        </row>
        <row r="3376">
          <cell r="B3376" t="str">
            <v>H630/02 Maths B Pure  Maths and Statistics</v>
          </cell>
          <cell r="C3376" t="str">
            <v>H630/02</v>
          </cell>
          <cell r="D3376" t="str">
            <v>Maths B Pure  Maths and Statistics</v>
          </cell>
          <cell r="E3376" t="str">
            <v>Mrs A E Berry</v>
          </cell>
        </row>
        <row r="3377">
          <cell r="B3377" t="str">
            <v>H630/02 Maths B Pure  Maths and Statistics</v>
          </cell>
          <cell r="C3377" t="str">
            <v>H630/02</v>
          </cell>
          <cell r="D3377" t="str">
            <v>Maths B Pure  Maths and Statistics</v>
          </cell>
          <cell r="E3377" t="str">
            <v>Mrs R Taylor</v>
          </cell>
        </row>
        <row r="3378">
          <cell r="B3378" t="str">
            <v>H630/02 Maths B Pure  Maths and Statistics</v>
          </cell>
          <cell r="C3378" t="str">
            <v>H630/02</v>
          </cell>
          <cell r="D3378" t="str">
            <v>Maths B Pure  Maths and Statistics</v>
          </cell>
          <cell r="E3378" t="str">
            <v>Mr S Parkinson</v>
          </cell>
        </row>
        <row r="3379">
          <cell r="B3379" t="str">
            <v>H630/02 Maths B Pure  Maths and Statistics</v>
          </cell>
          <cell r="C3379" t="str">
            <v>H630/02</v>
          </cell>
          <cell r="D3379" t="str">
            <v>Maths B Pure  Maths and Statistics</v>
          </cell>
          <cell r="E3379" t="str">
            <v>Mrs T T Yusuff</v>
          </cell>
        </row>
        <row r="3380">
          <cell r="B3380" t="str">
            <v>H640/01 Maths B Pure Maths and Mechanics</v>
          </cell>
          <cell r="C3380" t="str">
            <v>H640/01</v>
          </cell>
          <cell r="D3380" t="str">
            <v>Maths B Pure Maths and Mechanics</v>
          </cell>
          <cell r="E3380" t="str">
            <v>Mrs R E Jewell</v>
          </cell>
        </row>
        <row r="3381">
          <cell r="B3381" t="str">
            <v>H640/01 Maths B Pure Maths and Mechanics</v>
          </cell>
          <cell r="C3381" t="str">
            <v>H640/01</v>
          </cell>
          <cell r="D3381" t="str">
            <v>Maths B Pure Maths and Mechanics</v>
          </cell>
          <cell r="E3381" t="str">
            <v>Mr J Jordan</v>
          </cell>
        </row>
        <row r="3382">
          <cell r="B3382" t="str">
            <v>H640/01 Maths B Pure Maths and Mechanics</v>
          </cell>
          <cell r="C3382" t="str">
            <v>H640/01</v>
          </cell>
          <cell r="D3382" t="str">
            <v>Maths B Pure Maths and Mechanics</v>
          </cell>
          <cell r="E3382" t="str">
            <v>Mr N O Gregan</v>
          </cell>
        </row>
        <row r="3383">
          <cell r="B3383" t="str">
            <v>H640/01 Maths B Pure Maths and Mechanics</v>
          </cell>
          <cell r="C3383" t="str">
            <v>H640/01</v>
          </cell>
          <cell r="D3383" t="str">
            <v>Maths B Pure Maths and Mechanics</v>
          </cell>
          <cell r="E3383" t="str">
            <v>Mr M S Dixon</v>
          </cell>
        </row>
        <row r="3384">
          <cell r="B3384" t="str">
            <v>H640/01 Maths B Pure Maths and Mechanics</v>
          </cell>
          <cell r="C3384" t="str">
            <v>H640/01</v>
          </cell>
          <cell r="D3384" t="str">
            <v>Maths B Pure Maths and Mechanics</v>
          </cell>
          <cell r="E3384" t="str">
            <v>Mr P Tsichlakis</v>
          </cell>
        </row>
        <row r="3385">
          <cell r="B3385" t="str">
            <v>H640/01 Maths B Pure Maths and Mechanics</v>
          </cell>
          <cell r="C3385" t="str">
            <v>H640/01</v>
          </cell>
          <cell r="D3385" t="str">
            <v>Maths B Pure Maths and Mechanics</v>
          </cell>
          <cell r="E3385" t="str">
            <v>Mrs R McCall-Tomlinson</v>
          </cell>
        </row>
        <row r="3386">
          <cell r="B3386" t="str">
            <v>H640/01 Maths B Pure Maths and Mechanics</v>
          </cell>
          <cell r="C3386" t="str">
            <v>H640/01</v>
          </cell>
          <cell r="D3386" t="str">
            <v>Maths B Pure Maths and Mechanics</v>
          </cell>
          <cell r="E3386" t="str">
            <v>Mr B Manivannan</v>
          </cell>
        </row>
        <row r="3387">
          <cell r="B3387" t="str">
            <v>H640/01 Maths B Pure Maths and Mechanics</v>
          </cell>
          <cell r="C3387" t="str">
            <v>H640/01</v>
          </cell>
          <cell r="D3387" t="str">
            <v>Maths B Pure Maths and Mechanics</v>
          </cell>
          <cell r="E3387" t="str">
            <v>Mr U C Ugwu</v>
          </cell>
        </row>
        <row r="3388">
          <cell r="B3388" t="str">
            <v>H640/01 Maths B Pure Maths and Mechanics</v>
          </cell>
          <cell r="C3388" t="str">
            <v>H640/01</v>
          </cell>
          <cell r="D3388" t="str">
            <v>Maths B Pure Maths and Mechanics</v>
          </cell>
          <cell r="E3388" t="str">
            <v>Mr P M Ryan</v>
          </cell>
        </row>
        <row r="3389">
          <cell r="B3389" t="str">
            <v>H640/01 Maths B Pure Maths and Mechanics</v>
          </cell>
          <cell r="C3389" t="str">
            <v>H640/01</v>
          </cell>
          <cell r="D3389" t="str">
            <v>Maths B Pure Maths and Mechanics</v>
          </cell>
          <cell r="E3389" t="str">
            <v>Mr S E Aluko</v>
          </cell>
        </row>
        <row r="3390">
          <cell r="B3390" t="str">
            <v>H640/01 Maths B Pure Maths and Mechanics</v>
          </cell>
          <cell r="C3390" t="str">
            <v>H640/01</v>
          </cell>
          <cell r="D3390" t="str">
            <v>Maths B Pure Maths and Mechanics</v>
          </cell>
          <cell r="E3390" t="str">
            <v>Mrs F Treen</v>
          </cell>
        </row>
        <row r="3391">
          <cell r="B3391" t="str">
            <v>H640/01 Maths B Pure Maths and Mechanics</v>
          </cell>
          <cell r="C3391" t="str">
            <v>H640/01</v>
          </cell>
          <cell r="D3391" t="str">
            <v>Maths B Pure Maths and Mechanics</v>
          </cell>
          <cell r="E3391" t="str">
            <v>Mrs C R Berry</v>
          </cell>
        </row>
        <row r="3392">
          <cell r="B3392" t="str">
            <v>H640/01 Maths B Pure Maths and Mechanics</v>
          </cell>
          <cell r="C3392" t="str">
            <v>H640/01</v>
          </cell>
          <cell r="D3392" t="str">
            <v>Maths B Pure Maths and Mechanics</v>
          </cell>
          <cell r="E3392" t="str">
            <v>Ms J K Hemmings</v>
          </cell>
        </row>
        <row r="3393">
          <cell r="B3393" t="str">
            <v>H640/01 Maths B Pure Maths and Mechanics</v>
          </cell>
          <cell r="C3393" t="str">
            <v>H640/01</v>
          </cell>
          <cell r="D3393" t="str">
            <v>Maths B Pure Maths and Mechanics</v>
          </cell>
          <cell r="E3393" t="str">
            <v>Mr S R S Mohana</v>
          </cell>
        </row>
        <row r="3394">
          <cell r="B3394" t="str">
            <v>H640/01 Maths B Pure Maths and Mechanics</v>
          </cell>
          <cell r="C3394" t="str">
            <v>H640/01</v>
          </cell>
          <cell r="D3394" t="str">
            <v>Maths B Pure Maths and Mechanics</v>
          </cell>
          <cell r="E3394" t="str">
            <v>Mr A Thomas</v>
          </cell>
        </row>
        <row r="3395">
          <cell r="B3395" t="str">
            <v>H640/01 Maths B Pure Maths and Mechanics</v>
          </cell>
          <cell r="C3395" t="str">
            <v>H640/01</v>
          </cell>
          <cell r="D3395" t="str">
            <v>Maths B Pure Maths and Mechanics</v>
          </cell>
          <cell r="E3395" t="str">
            <v>Mr E Kotronis</v>
          </cell>
        </row>
        <row r="3396">
          <cell r="B3396" t="str">
            <v>H640/01 Maths B Pure Maths and Mechanics</v>
          </cell>
          <cell r="C3396" t="str">
            <v>H640/01</v>
          </cell>
          <cell r="D3396" t="str">
            <v>Maths B Pure Maths and Mechanics</v>
          </cell>
          <cell r="E3396" t="str">
            <v>Mr P J White</v>
          </cell>
        </row>
        <row r="3397">
          <cell r="B3397" t="str">
            <v>H640/01 Maths B Pure Maths and Mechanics</v>
          </cell>
          <cell r="C3397" t="str">
            <v>H640/01</v>
          </cell>
          <cell r="D3397" t="str">
            <v>Maths B Pure Maths and Mechanics</v>
          </cell>
          <cell r="E3397" t="str">
            <v>Dr E Melas</v>
          </cell>
        </row>
        <row r="3398">
          <cell r="B3398" t="str">
            <v>H640/01 Maths B Pure Maths and Mechanics</v>
          </cell>
          <cell r="C3398" t="str">
            <v>H640/01</v>
          </cell>
          <cell r="D3398" t="str">
            <v>Maths B Pure Maths and Mechanics</v>
          </cell>
          <cell r="E3398" t="str">
            <v>Mr R Lowe</v>
          </cell>
        </row>
        <row r="3399">
          <cell r="B3399" t="str">
            <v>H640/01 Maths B Pure Maths and Mechanics</v>
          </cell>
          <cell r="C3399" t="str">
            <v>H640/01</v>
          </cell>
          <cell r="D3399" t="str">
            <v>Maths B Pure Maths and Mechanics</v>
          </cell>
          <cell r="E3399" t="str">
            <v>Mr P Young</v>
          </cell>
        </row>
        <row r="3400">
          <cell r="B3400" t="str">
            <v>H640/01 Maths B Pure Maths and Mechanics</v>
          </cell>
          <cell r="C3400" t="str">
            <v>H640/01</v>
          </cell>
          <cell r="D3400" t="str">
            <v>Maths B Pure Maths and Mechanics</v>
          </cell>
          <cell r="E3400" t="str">
            <v>Mr S Hardman</v>
          </cell>
        </row>
        <row r="3401">
          <cell r="B3401" t="str">
            <v>H640/01 Maths B Pure Maths and Mechanics</v>
          </cell>
          <cell r="C3401" t="str">
            <v>H640/01</v>
          </cell>
          <cell r="D3401" t="str">
            <v>Maths B Pure Maths and Mechanics</v>
          </cell>
          <cell r="E3401" t="str">
            <v>Mr J P Osborne-Mills</v>
          </cell>
        </row>
        <row r="3402">
          <cell r="B3402" t="str">
            <v>H640/01 Maths B Pure Maths and Mechanics</v>
          </cell>
          <cell r="C3402" t="str">
            <v>H640/01</v>
          </cell>
          <cell r="D3402" t="str">
            <v>Maths B Pure Maths and Mechanics</v>
          </cell>
          <cell r="E3402" t="str">
            <v>Mr S MUFUTAU</v>
          </cell>
        </row>
        <row r="3403">
          <cell r="B3403" t="str">
            <v>H640/01 Maths B Pure Maths and Mechanics</v>
          </cell>
          <cell r="C3403" t="str">
            <v>H640/01</v>
          </cell>
          <cell r="D3403" t="str">
            <v>Maths B Pure Maths and Mechanics</v>
          </cell>
          <cell r="E3403" t="str">
            <v>Mrs M D Niblett</v>
          </cell>
        </row>
        <row r="3404">
          <cell r="B3404" t="str">
            <v>H640/01 Maths B Pure Maths and Mechanics</v>
          </cell>
          <cell r="C3404" t="str">
            <v>H640/01</v>
          </cell>
          <cell r="D3404" t="str">
            <v>Maths B Pure Maths and Mechanics</v>
          </cell>
          <cell r="E3404" t="str">
            <v>Mr X Meng</v>
          </cell>
        </row>
        <row r="3405">
          <cell r="B3405" t="str">
            <v>H640/01 Maths B Pure Maths and Mechanics</v>
          </cell>
          <cell r="C3405" t="str">
            <v>H640/01</v>
          </cell>
          <cell r="D3405" t="str">
            <v>Maths B Pure Maths and Mechanics</v>
          </cell>
          <cell r="E3405" t="str">
            <v>Mr H A Ibrahim</v>
          </cell>
        </row>
        <row r="3406">
          <cell r="B3406" t="str">
            <v>H640/01 Maths B Pure Maths and Mechanics</v>
          </cell>
          <cell r="C3406" t="str">
            <v>H640/01</v>
          </cell>
          <cell r="D3406" t="str">
            <v>Maths B Pure Maths and Mechanics</v>
          </cell>
          <cell r="E3406" t="str">
            <v>Mr M G Godfrey</v>
          </cell>
        </row>
        <row r="3407">
          <cell r="B3407" t="str">
            <v>H640/01 Maths B Pure Maths and Mechanics</v>
          </cell>
          <cell r="C3407" t="str">
            <v>H640/01</v>
          </cell>
          <cell r="D3407" t="str">
            <v>Maths B Pure Maths and Mechanics</v>
          </cell>
          <cell r="E3407" t="str">
            <v>Mrs F Clarke</v>
          </cell>
        </row>
        <row r="3408">
          <cell r="B3408" t="str">
            <v>H640/01 Maths B Pure Maths and Mechanics</v>
          </cell>
          <cell r="C3408" t="str">
            <v>H640/01</v>
          </cell>
          <cell r="D3408" t="str">
            <v>Maths B Pure Maths and Mechanics</v>
          </cell>
          <cell r="E3408" t="str">
            <v>Ms C Costello</v>
          </cell>
        </row>
        <row r="3409">
          <cell r="B3409" t="str">
            <v>H640/01 Maths B Pure Maths and Mechanics</v>
          </cell>
          <cell r="C3409" t="str">
            <v>H640/01</v>
          </cell>
          <cell r="D3409" t="str">
            <v>Maths B Pure Maths and Mechanics</v>
          </cell>
          <cell r="E3409" t="str">
            <v>Mr A Swift</v>
          </cell>
        </row>
        <row r="3410">
          <cell r="B3410" t="str">
            <v>H640/01 Maths B Pure Maths and Mechanics</v>
          </cell>
          <cell r="C3410" t="str">
            <v>H640/01</v>
          </cell>
          <cell r="D3410" t="str">
            <v>Maths B Pure Maths and Mechanics</v>
          </cell>
          <cell r="E3410" t="str">
            <v>Dr M White</v>
          </cell>
        </row>
        <row r="3411">
          <cell r="B3411" t="str">
            <v>H640/01 Maths B Pure Maths and Mechanics</v>
          </cell>
          <cell r="C3411" t="str">
            <v>H640/01</v>
          </cell>
          <cell r="D3411" t="str">
            <v>Maths B Pure Maths and Mechanics</v>
          </cell>
          <cell r="E3411" t="str">
            <v>Mrs L D Ungur</v>
          </cell>
        </row>
        <row r="3412">
          <cell r="B3412" t="str">
            <v>H640/01 Maths B Pure Maths and Mechanics</v>
          </cell>
          <cell r="C3412" t="str">
            <v>H640/01</v>
          </cell>
          <cell r="D3412" t="str">
            <v>Maths B Pure Maths and Mechanics</v>
          </cell>
          <cell r="E3412" t="str">
            <v>Mr A J Agbelemoge</v>
          </cell>
        </row>
        <row r="3413">
          <cell r="B3413" t="str">
            <v>H640/01 Maths B Pure Maths and Mechanics</v>
          </cell>
          <cell r="C3413" t="str">
            <v>H640/01</v>
          </cell>
          <cell r="D3413" t="str">
            <v>Maths B Pure Maths and Mechanics</v>
          </cell>
          <cell r="E3413" t="str">
            <v>Dr L Buckle</v>
          </cell>
        </row>
        <row r="3414">
          <cell r="B3414" t="str">
            <v>H640/01 Maths B Pure Maths and Mechanics</v>
          </cell>
          <cell r="C3414" t="str">
            <v>H640/01</v>
          </cell>
          <cell r="D3414" t="str">
            <v>Maths B Pure Maths and Mechanics</v>
          </cell>
          <cell r="E3414" t="str">
            <v>Canon J Kennedy</v>
          </cell>
        </row>
        <row r="3415">
          <cell r="B3415" t="str">
            <v>H640/01 Maths B Pure Maths and Mechanics</v>
          </cell>
          <cell r="C3415" t="str">
            <v>H640/01</v>
          </cell>
          <cell r="D3415" t="str">
            <v>Maths B Pure Maths and Mechanics</v>
          </cell>
          <cell r="E3415" t="str">
            <v>Dr R T Strong</v>
          </cell>
        </row>
        <row r="3416">
          <cell r="B3416" t="str">
            <v>H640/01 Maths B Pure Maths and Mechanics</v>
          </cell>
          <cell r="C3416" t="str">
            <v>H640/01</v>
          </cell>
          <cell r="D3416" t="str">
            <v>Maths B Pure Maths and Mechanics</v>
          </cell>
          <cell r="E3416" t="str">
            <v>Miss N M Dunphy</v>
          </cell>
        </row>
        <row r="3417">
          <cell r="B3417" t="str">
            <v>H640/01 Maths B Pure Maths and Mechanics</v>
          </cell>
          <cell r="C3417" t="str">
            <v>H640/01</v>
          </cell>
          <cell r="D3417" t="str">
            <v>Maths B Pure Maths and Mechanics</v>
          </cell>
          <cell r="E3417" t="str">
            <v>Mr S Dreaves</v>
          </cell>
        </row>
        <row r="3418">
          <cell r="B3418" t="str">
            <v>H640/01 Maths B Pure Maths and Mechanics</v>
          </cell>
          <cell r="C3418" t="str">
            <v>H640/01</v>
          </cell>
          <cell r="D3418" t="str">
            <v>Maths B Pure Maths and Mechanics</v>
          </cell>
          <cell r="E3418" t="str">
            <v>Mr G Roberts-Meier</v>
          </cell>
        </row>
        <row r="3419">
          <cell r="B3419" t="str">
            <v>H640/02 Maths B Pure Maths and Statistics</v>
          </cell>
          <cell r="C3419" t="str">
            <v>H640/02</v>
          </cell>
          <cell r="D3419" t="str">
            <v>Maths B Pure Maths and Statistics</v>
          </cell>
          <cell r="E3419" t="str">
            <v>Mr D N Rawkins</v>
          </cell>
        </row>
        <row r="3420">
          <cell r="B3420" t="str">
            <v>H640/02 Maths B Pure Maths and Statistics</v>
          </cell>
          <cell r="C3420" t="str">
            <v>H640/02</v>
          </cell>
          <cell r="D3420" t="str">
            <v>Maths B Pure Maths and Statistics</v>
          </cell>
          <cell r="E3420" t="str">
            <v>Ms E Williams</v>
          </cell>
        </row>
        <row r="3421">
          <cell r="B3421" t="str">
            <v>H640/02 Maths B Pure Maths and Statistics</v>
          </cell>
          <cell r="C3421" t="str">
            <v>H640/02</v>
          </cell>
          <cell r="D3421" t="str">
            <v>Maths B Pure Maths and Statistics</v>
          </cell>
          <cell r="E3421" t="str">
            <v>Mr S Kim</v>
          </cell>
        </row>
        <row r="3422">
          <cell r="B3422" t="str">
            <v>H640/02 Maths B Pure Maths and Statistics</v>
          </cell>
          <cell r="C3422" t="str">
            <v>H640/02</v>
          </cell>
          <cell r="D3422" t="str">
            <v>Maths B Pure Maths and Statistics</v>
          </cell>
          <cell r="E3422" t="str">
            <v>Dr S P Riley</v>
          </cell>
        </row>
        <row r="3423">
          <cell r="B3423" t="str">
            <v>H640/02 Maths B Pure Maths and Statistics</v>
          </cell>
          <cell r="C3423" t="str">
            <v>H640/02</v>
          </cell>
          <cell r="D3423" t="str">
            <v>Maths B Pure Maths and Statistics</v>
          </cell>
          <cell r="E3423" t="str">
            <v>Miss Z Merali</v>
          </cell>
        </row>
        <row r="3424">
          <cell r="B3424" t="str">
            <v>H640/02 Maths B Pure Maths and Statistics</v>
          </cell>
          <cell r="C3424" t="str">
            <v>H640/02</v>
          </cell>
          <cell r="D3424" t="str">
            <v>Maths B Pure Maths and Statistics</v>
          </cell>
          <cell r="E3424" t="str">
            <v>Mr A Hanif</v>
          </cell>
        </row>
        <row r="3425">
          <cell r="B3425" t="str">
            <v>H640/02 Maths B Pure Maths and Statistics</v>
          </cell>
          <cell r="C3425" t="str">
            <v>H640/02</v>
          </cell>
          <cell r="D3425" t="str">
            <v>Maths B Pure Maths and Statistics</v>
          </cell>
          <cell r="E3425" t="str">
            <v>Ms M Brice</v>
          </cell>
        </row>
        <row r="3426">
          <cell r="B3426" t="str">
            <v>H640/02 Maths B Pure Maths and Statistics</v>
          </cell>
          <cell r="C3426" t="str">
            <v>H640/02</v>
          </cell>
          <cell r="D3426" t="str">
            <v>Maths B Pure Maths and Statistics</v>
          </cell>
          <cell r="E3426" t="str">
            <v>Mr S Graham</v>
          </cell>
        </row>
        <row r="3427">
          <cell r="B3427" t="str">
            <v>H640/02 Maths B Pure Maths and Statistics</v>
          </cell>
          <cell r="C3427" t="str">
            <v>H640/02</v>
          </cell>
          <cell r="D3427" t="str">
            <v>Maths B Pure Maths and Statistics</v>
          </cell>
          <cell r="E3427" t="str">
            <v>Mrs S M Heritage</v>
          </cell>
        </row>
        <row r="3428">
          <cell r="B3428" t="str">
            <v>H640/02 Maths B Pure Maths and Statistics</v>
          </cell>
          <cell r="C3428" t="str">
            <v>H640/02</v>
          </cell>
          <cell r="D3428" t="str">
            <v>Maths B Pure Maths and Statistics</v>
          </cell>
          <cell r="E3428" t="str">
            <v>Mr P Masunga</v>
          </cell>
        </row>
        <row r="3429">
          <cell r="B3429" t="str">
            <v>H640/02 Maths B Pure Maths and Statistics</v>
          </cell>
          <cell r="C3429" t="str">
            <v>H640/02</v>
          </cell>
          <cell r="D3429" t="str">
            <v>Maths B Pure Maths and Statistics</v>
          </cell>
          <cell r="E3429" t="str">
            <v>Mr P Waddington</v>
          </cell>
        </row>
        <row r="3430">
          <cell r="B3430" t="str">
            <v>H640/02 Maths B Pure Maths and Statistics</v>
          </cell>
          <cell r="C3430" t="str">
            <v>H640/02</v>
          </cell>
          <cell r="D3430" t="str">
            <v>Maths B Pure Maths and Statistics</v>
          </cell>
          <cell r="E3430" t="str">
            <v>Miss A J Palmer</v>
          </cell>
        </row>
        <row r="3431">
          <cell r="B3431" t="str">
            <v>H640/02 Maths B Pure Maths and Statistics</v>
          </cell>
          <cell r="C3431" t="str">
            <v>H640/02</v>
          </cell>
          <cell r="D3431" t="str">
            <v>Maths B Pure Maths and Statistics</v>
          </cell>
          <cell r="E3431" t="str">
            <v>Mr T Bateup</v>
          </cell>
        </row>
        <row r="3432">
          <cell r="B3432" t="str">
            <v>H640/02 Maths B Pure Maths and Statistics</v>
          </cell>
          <cell r="C3432" t="str">
            <v>H640/02</v>
          </cell>
          <cell r="D3432" t="str">
            <v>Maths B Pure Maths and Statistics</v>
          </cell>
          <cell r="E3432" t="str">
            <v>Mrs C Tchouba Epse Tibah</v>
          </cell>
        </row>
        <row r="3433">
          <cell r="B3433" t="str">
            <v>H640/02 Maths B Pure Maths and Statistics</v>
          </cell>
          <cell r="C3433" t="str">
            <v>H640/02</v>
          </cell>
          <cell r="D3433" t="str">
            <v>Maths B Pure Maths and Statistics</v>
          </cell>
          <cell r="E3433" t="str">
            <v>Mr C Fang</v>
          </cell>
        </row>
        <row r="3434">
          <cell r="B3434" t="str">
            <v>H640/02 Maths B Pure Maths and Statistics</v>
          </cell>
          <cell r="C3434" t="str">
            <v>H640/02</v>
          </cell>
          <cell r="D3434" t="str">
            <v>Maths B Pure Maths and Statistics</v>
          </cell>
          <cell r="E3434" t="str">
            <v>Mrs M Ogilvie</v>
          </cell>
        </row>
        <row r="3435">
          <cell r="B3435" t="str">
            <v>H640/02 Maths B Pure Maths and Statistics</v>
          </cell>
          <cell r="C3435" t="str">
            <v>H640/02</v>
          </cell>
          <cell r="D3435" t="str">
            <v>Maths B Pure Maths and Statistics</v>
          </cell>
          <cell r="E3435" t="str">
            <v>Mr K A Martin</v>
          </cell>
        </row>
        <row r="3436">
          <cell r="B3436" t="str">
            <v>H640/02 Maths B Pure Maths and Statistics</v>
          </cell>
          <cell r="C3436" t="str">
            <v>H640/02</v>
          </cell>
          <cell r="D3436" t="str">
            <v>Maths B Pure Maths and Statistics</v>
          </cell>
          <cell r="E3436" t="str">
            <v>Mr G Oldfield</v>
          </cell>
        </row>
        <row r="3437">
          <cell r="B3437" t="str">
            <v>H640/02 Maths B Pure Maths and Statistics</v>
          </cell>
          <cell r="C3437" t="str">
            <v>H640/02</v>
          </cell>
          <cell r="D3437" t="str">
            <v>Maths B Pure Maths and Statistics</v>
          </cell>
          <cell r="E3437" t="str">
            <v>Mrs R J Jackson</v>
          </cell>
        </row>
        <row r="3438">
          <cell r="B3438" t="str">
            <v>H640/02 Maths B Pure Maths and Statistics</v>
          </cell>
          <cell r="C3438" t="str">
            <v>H640/02</v>
          </cell>
          <cell r="D3438" t="str">
            <v>Maths B Pure Maths and Statistics</v>
          </cell>
          <cell r="E3438" t="str">
            <v>Mrs J Rumsey</v>
          </cell>
        </row>
        <row r="3439">
          <cell r="B3439" t="str">
            <v>H640/02 Maths B Pure Maths and Statistics</v>
          </cell>
          <cell r="C3439" t="str">
            <v>H640/02</v>
          </cell>
          <cell r="D3439" t="str">
            <v>Maths B Pure Maths and Statistics</v>
          </cell>
          <cell r="E3439" t="str">
            <v>Mr K Kanyesigye</v>
          </cell>
        </row>
        <row r="3440">
          <cell r="B3440" t="str">
            <v>H640/02 Maths B Pure Maths and Statistics</v>
          </cell>
          <cell r="C3440" t="str">
            <v>H640/02</v>
          </cell>
          <cell r="D3440" t="str">
            <v>Maths B Pure Maths and Statistics</v>
          </cell>
          <cell r="E3440" t="str">
            <v>Dr A Kucharova</v>
          </cell>
        </row>
        <row r="3441">
          <cell r="B3441" t="str">
            <v>H640/02 Maths B Pure Maths and Statistics</v>
          </cell>
          <cell r="C3441" t="str">
            <v>H640/02</v>
          </cell>
          <cell r="D3441" t="str">
            <v>Maths B Pure Maths and Statistics</v>
          </cell>
          <cell r="E3441" t="str">
            <v>Mr J - Kalyegira</v>
          </cell>
        </row>
        <row r="3442">
          <cell r="B3442" t="str">
            <v>H640/02 Maths B Pure Maths and Statistics</v>
          </cell>
          <cell r="C3442" t="str">
            <v>H640/02</v>
          </cell>
          <cell r="D3442" t="str">
            <v>Maths B Pure Maths and Statistics</v>
          </cell>
          <cell r="E3442" t="str">
            <v>Mrs C L Joyce</v>
          </cell>
        </row>
        <row r="3443">
          <cell r="B3443" t="str">
            <v>H640/02 Maths B Pure Maths and Statistics</v>
          </cell>
          <cell r="C3443" t="str">
            <v>H640/02</v>
          </cell>
          <cell r="D3443" t="str">
            <v>Maths B Pure Maths and Statistics</v>
          </cell>
          <cell r="E3443" t="str">
            <v>Dr M Phillips</v>
          </cell>
        </row>
        <row r="3444">
          <cell r="B3444" t="str">
            <v>H640/02 Maths B Pure Maths and Statistics</v>
          </cell>
          <cell r="C3444" t="str">
            <v>H640/02</v>
          </cell>
          <cell r="D3444" t="str">
            <v>Maths B Pure Maths and Statistics</v>
          </cell>
          <cell r="E3444" t="str">
            <v>Mr V C Ughamadu</v>
          </cell>
        </row>
        <row r="3445">
          <cell r="B3445" t="str">
            <v>H640/02 Maths B Pure Maths and Statistics</v>
          </cell>
          <cell r="C3445" t="str">
            <v>H640/02</v>
          </cell>
          <cell r="D3445" t="str">
            <v>Maths B Pure Maths and Statistics</v>
          </cell>
          <cell r="E3445" t="str">
            <v>Mr S Ndayisenga</v>
          </cell>
        </row>
        <row r="3446">
          <cell r="B3446" t="str">
            <v>H640/02 Maths B Pure Maths and Statistics</v>
          </cell>
          <cell r="C3446" t="str">
            <v>H640/02</v>
          </cell>
          <cell r="D3446" t="str">
            <v>Maths B Pure Maths and Statistics</v>
          </cell>
          <cell r="E3446" t="str">
            <v>Dr B Kometa</v>
          </cell>
        </row>
        <row r="3447">
          <cell r="B3447" t="str">
            <v>H640/02 Maths B Pure Maths and Statistics</v>
          </cell>
          <cell r="C3447" t="str">
            <v>H640/02</v>
          </cell>
          <cell r="D3447" t="str">
            <v>Maths B Pure Maths and Statistics</v>
          </cell>
          <cell r="E3447" t="str">
            <v>Mr E N Quaye</v>
          </cell>
        </row>
        <row r="3448">
          <cell r="B3448" t="str">
            <v>H640/02 Maths B Pure Maths and Statistics</v>
          </cell>
          <cell r="C3448" t="str">
            <v>H640/02</v>
          </cell>
          <cell r="D3448" t="str">
            <v>Maths B Pure Maths and Statistics</v>
          </cell>
          <cell r="E3448" t="str">
            <v>Mr A A Bashiru</v>
          </cell>
        </row>
        <row r="3449">
          <cell r="B3449" t="str">
            <v>H640/02 Maths B Pure Maths and Statistics</v>
          </cell>
          <cell r="C3449" t="str">
            <v>H640/02</v>
          </cell>
          <cell r="D3449" t="str">
            <v>Maths B Pure Maths and Statistics</v>
          </cell>
          <cell r="E3449" t="str">
            <v>Mr A Clarke</v>
          </cell>
        </row>
        <row r="3450">
          <cell r="B3450" t="str">
            <v>H640/02 Maths B Pure Maths and Statistics</v>
          </cell>
          <cell r="C3450" t="str">
            <v>H640/02</v>
          </cell>
          <cell r="D3450" t="str">
            <v>Maths B Pure Maths and Statistics</v>
          </cell>
          <cell r="E3450" t="str">
            <v>Miss S J Richards</v>
          </cell>
        </row>
        <row r="3451">
          <cell r="B3451" t="str">
            <v>H640/02 Maths B Pure Maths and Statistics</v>
          </cell>
          <cell r="C3451" t="str">
            <v>H640/02</v>
          </cell>
          <cell r="D3451" t="str">
            <v>Maths B Pure Maths and Statistics</v>
          </cell>
          <cell r="E3451" t="str">
            <v>Mr S N Mutonga</v>
          </cell>
        </row>
        <row r="3452">
          <cell r="B3452" t="str">
            <v>H640/02 Maths B Pure Maths and Statistics</v>
          </cell>
          <cell r="C3452" t="str">
            <v>H640/02</v>
          </cell>
          <cell r="D3452" t="str">
            <v>Maths B Pure Maths and Statistics</v>
          </cell>
          <cell r="E3452" t="str">
            <v>Mr K Chin</v>
          </cell>
        </row>
        <row r="3453">
          <cell r="B3453" t="str">
            <v>H640/02 Maths B Pure Maths and Statistics</v>
          </cell>
          <cell r="C3453" t="str">
            <v>H640/02</v>
          </cell>
          <cell r="D3453" t="str">
            <v>Maths B Pure Maths and Statistics</v>
          </cell>
          <cell r="E3453" t="str">
            <v>Mr L Lee</v>
          </cell>
        </row>
        <row r="3454">
          <cell r="B3454" t="str">
            <v>H640/02 Maths B Pure Maths and Statistics</v>
          </cell>
          <cell r="C3454" t="str">
            <v>H640/02</v>
          </cell>
          <cell r="D3454" t="str">
            <v>Maths B Pure Maths and Statistics</v>
          </cell>
          <cell r="E3454" t="str">
            <v>Mr M Whyke</v>
          </cell>
        </row>
        <row r="3455">
          <cell r="B3455" t="str">
            <v>H640/02 Maths B Pure Maths and Statistics</v>
          </cell>
          <cell r="C3455" t="str">
            <v>H640/02</v>
          </cell>
          <cell r="D3455" t="str">
            <v>Maths B Pure Maths and Statistics</v>
          </cell>
          <cell r="E3455" t="str">
            <v>Mrs A E Berry</v>
          </cell>
        </row>
        <row r="3456">
          <cell r="B3456" t="str">
            <v>H640/02 Maths B Pure Maths and Statistics</v>
          </cell>
          <cell r="C3456" t="str">
            <v>H640/02</v>
          </cell>
          <cell r="D3456" t="str">
            <v>Maths B Pure Maths and Statistics</v>
          </cell>
          <cell r="E3456" t="str">
            <v>Mr P Price</v>
          </cell>
        </row>
        <row r="3457">
          <cell r="B3457" t="str">
            <v>H640/03 Maths B Pure Maths &amp; Comprehension</v>
          </cell>
          <cell r="C3457" t="str">
            <v>H640/03</v>
          </cell>
          <cell r="D3457" t="str">
            <v>Maths B Pure Maths &amp; Comprehension</v>
          </cell>
          <cell r="E3457" t="str">
            <v>Mr S G Cavill</v>
          </cell>
        </row>
        <row r="3458">
          <cell r="B3458" t="str">
            <v>H640/03 Maths B Pure Maths &amp; Comprehension</v>
          </cell>
          <cell r="C3458" t="str">
            <v>H640/03</v>
          </cell>
          <cell r="D3458" t="str">
            <v>Maths B Pure Maths &amp; Comprehension</v>
          </cell>
          <cell r="E3458" t="str">
            <v>Mr N J Van Strien</v>
          </cell>
        </row>
        <row r="3459">
          <cell r="B3459" t="str">
            <v>H640/03 Maths B Pure Maths &amp; Comprehension</v>
          </cell>
          <cell r="C3459" t="str">
            <v>H640/03</v>
          </cell>
          <cell r="D3459" t="str">
            <v>Maths B Pure Maths &amp; Comprehension</v>
          </cell>
          <cell r="E3459" t="str">
            <v>Mrs R Procter</v>
          </cell>
        </row>
        <row r="3460">
          <cell r="B3460" t="str">
            <v>H640/03 Maths B Pure Maths &amp; Comprehension</v>
          </cell>
          <cell r="C3460" t="str">
            <v>H640/03</v>
          </cell>
          <cell r="D3460" t="str">
            <v>Maths B Pure Maths &amp; Comprehension</v>
          </cell>
          <cell r="E3460" t="str">
            <v>Mr A J Clark</v>
          </cell>
        </row>
        <row r="3461">
          <cell r="B3461" t="str">
            <v>H640/03 Maths B Pure Maths &amp; Comprehension</v>
          </cell>
          <cell r="C3461" t="str">
            <v>H640/03</v>
          </cell>
          <cell r="D3461" t="str">
            <v>Maths B Pure Maths &amp; Comprehension</v>
          </cell>
          <cell r="E3461" t="str">
            <v>Mr P Dickinson</v>
          </cell>
        </row>
        <row r="3462">
          <cell r="B3462" t="str">
            <v>H640/03 Maths B Pure Maths &amp; Comprehension</v>
          </cell>
          <cell r="C3462" t="str">
            <v>H640/03</v>
          </cell>
          <cell r="D3462" t="str">
            <v>Maths B Pure Maths &amp; Comprehension</v>
          </cell>
          <cell r="E3462" t="str">
            <v>Mr F milani</v>
          </cell>
        </row>
        <row r="3463">
          <cell r="B3463" t="str">
            <v>H640/03 Maths B Pure Maths &amp; Comprehension</v>
          </cell>
          <cell r="C3463" t="str">
            <v>H640/03</v>
          </cell>
          <cell r="D3463" t="str">
            <v>Maths B Pure Maths &amp; Comprehension</v>
          </cell>
          <cell r="E3463" t="str">
            <v>Mr T Pickup</v>
          </cell>
        </row>
        <row r="3464">
          <cell r="B3464" t="str">
            <v>H640/03 Maths B Pure Maths &amp; Comprehension</v>
          </cell>
          <cell r="C3464" t="str">
            <v>H640/03</v>
          </cell>
          <cell r="D3464" t="str">
            <v>Maths B Pure Maths &amp; Comprehension</v>
          </cell>
          <cell r="E3464" t="str">
            <v>Mr M K Ayers</v>
          </cell>
        </row>
        <row r="3465">
          <cell r="B3465" t="str">
            <v>H640/03 Maths B Pure Maths &amp; Comprehension</v>
          </cell>
          <cell r="C3465" t="str">
            <v>H640/03</v>
          </cell>
          <cell r="D3465" t="str">
            <v>Maths B Pure Maths &amp; Comprehension</v>
          </cell>
          <cell r="E3465" t="str">
            <v>Mr A O AZEEZ</v>
          </cell>
        </row>
        <row r="3466">
          <cell r="B3466" t="str">
            <v>H640/03 Maths B Pure Maths &amp; Comprehension</v>
          </cell>
          <cell r="C3466" t="str">
            <v>H640/03</v>
          </cell>
          <cell r="D3466" t="str">
            <v>Maths B Pure Maths &amp; Comprehension</v>
          </cell>
          <cell r="E3466" t="str">
            <v>Miss B Lutterodt</v>
          </cell>
        </row>
        <row r="3467">
          <cell r="B3467" t="str">
            <v>H640/03 Maths B Pure Maths &amp; Comprehension</v>
          </cell>
          <cell r="C3467" t="str">
            <v>H640/03</v>
          </cell>
          <cell r="D3467" t="str">
            <v>Maths B Pure Maths &amp; Comprehension</v>
          </cell>
          <cell r="E3467" t="str">
            <v>Mr J Pain</v>
          </cell>
        </row>
        <row r="3468">
          <cell r="B3468" t="str">
            <v>H640/03 Maths B Pure Maths &amp; Comprehension</v>
          </cell>
          <cell r="C3468" t="str">
            <v>H640/03</v>
          </cell>
          <cell r="D3468" t="str">
            <v>Maths B Pure Maths &amp; Comprehension</v>
          </cell>
          <cell r="E3468" t="str">
            <v>Mr M E Andrew</v>
          </cell>
        </row>
        <row r="3469">
          <cell r="B3469" t="str">
            <v>H640/03 Maths B Pure Maths &amp; Comprehension</v>
          </cell>
          <cell r="C3469" t="str">
            <v>H640/03</v>
          </cell>
          <cell r="D3469" t="str">
            <v>Maths B Pure Maths &amp; Comprehension</v>
          </cell>
          <cell r="E3469" t="str">
            <v>Mr J Savage</v>
          </cell>
        </row>
        <row r="3470">
          <cell r="B3470" t="str">
            <v>H640/03 Maths B Pure Maths &amp; Comprehension</v>
          </cell>
          <cell r="C3470" t="str">
            <v>H640/03</v>
          </cell>
          <cell r="D3470" t="str">
            <v>Maths B Pure Maths &amp; Comprehension</v>
          </cell>
          <cell r="E3470" t="str">
            <v>Ms M L Stonefield</v>
          </cell>
        </row>
        <row r="3471">
          <cell r="B3471" t="str">
            <v>H640/03 Maths B Pure Maths &amp; Comprehension</v>
          </cell>
          <cell r="C3471" t="str">
            <v>H640/03</v>
          </cell>
          <cell r="D3471" t="str">
            <v>Maths B Pure Maths &amp; Comprehension</v>
          </cell>
          <cell r="E3471" t="str">
            <v>Mr C Nwachinaka</v>
          </cell>
        </row>
        <row r="3472">
          <cell r="B3472" t="str">
            <v>H640/03 Maths B Pure Maths &amp; Comprehension</v>
          </cell>
          <cell r="C3472" t="str">
            <v>H640/03</v>
          </cell>
          <cell r="D3472" t="str">
            <v>Maths B Pure Maths &amp; Comprehension</v>
          </cell>
          <cell r="E3472" t="str">
            <v>Mr C Obidoo</v>
          </cell>
        </row>
        <row r="3473">
          <cell r="B3473" t="str">
            <v>H640/03 Maths B Pure Maths &amp; Comprehension</v>
          </cell>
          <cell r="C3473" t="str">
            <v>H640/03</v>
          </cell>
          <cell r="D3473" t="str">
            <v>Maths B Pure Maths &amp; Comprehension</v>
          </cell>
          <cell r="E3473" t="str">
            <v>Mr M G Godfrey</v>
          </cell>
        </row>
        <row r="3474">
          <cell r="B3474" t="str">
            <v>H640/03 Maths B Pure Maths &amp; Comprehension</v>
          </cell>
          <cell r="C3474" t="str">
            <v>H640/03</v>
          </cell>
          <cell r="D3474" t="str">
            <v>Maths B Pure Maths &amp; Comprehension</v>
          </cell>
          <cell r="E3474" t="str">
            <v>Mr M Tong</v>
          </cell>
        </row>
        <row r="3475">
          <cell r="B3475" t="str">
            <v>H640/03 Maths B Pure Maths &amp; Comprehension</v>
          </cell>
          <cell r="C3475" t="str">
            <v>H640/03</v>
          </cell>
          <cell r="D3475" t="str">
            <v>Maths B Pure Maths &amp; Comprehension</v>
          </cell>
          <cell r="E3475" t="str">
            <v>Mr A N Moeller</v>
          </cell>
        </row>
        <row r="3476">
          <cell r="B3476" t="str">
            <v>H640/03 Maths B Pure Maths &amp; Comprehension</v>
          </cell>
          <cell r="C3476" t="str">
            <v>H640/03</v>
          </cell>
          <cell r="D3476" t="str">
            <v>Maths B Pure Maths &amp; Comprehension</v>
          </cell>
          <cell r="E3476" t="str">
            <v>Mrs L O Akindehinde</v>
          </cell>
        </row>
        <row r="3477">
          <cell r="B3477" t="str">
            <v>H640/03 Maths B Pure Maths &amp; Comprehension</v>
          </cell>
          <cell r="C3477" t="str">
            <v>H640/03</v>
          </cell>
          <cell r="D3477" t="str">
            <v>Maths B Pure Maths &amp; Comprehension</v>
          </cell>
          <cell r="E3477" t="str">
            <v>Mrs P Mulcahy</v>
          </cell>
        </row>
        <row r="3478">
          <cell r="B3478" t="str">
            <v>H640/03 Maths B Pure Maths &amp; Comprehension</v>
          </cell>
          <cell r="C3478" t="str">
            <v>H640/03</v>
          </cell>
          <cell r="D3478" t="str">
            <v>Maths B Pure Maths &amp; Comprehension</v>
          </cell>
          <cell r="E3478" t="str">
            <v>Mr J T Fadepo</v>
          </cell>
        </row>
        <row r="3479">
          <cell r="B3479" t="str">
            <v>H640/03 Maths B Pure Maths &amp; Comprehension</v>
          </cell>
          <cell r="C3479" t="str">
            <v>H640/03</v>
          </cell>
          <cell r="D3479" t="str">
            <v>Maths B Pure Maths &amp; Comprehension</v>
          </cell>
          <cell r="E3479" t="str">
            <v>Mrs B O Ajayi</v>
          </cell>
        </row>
        <row r="3480">
          <cell r="B3480" t="str">
            <v>H640/03 Maths B Pure Maths &amp; Comprehension</v>
          </cell>
          <cell r="C3480" t="str">
            <v>H640/03</v>
          </cell>
          <cell r="D3480" t="str">
            <v>Maths B Pure Maths &amp; Comprehension</v>
          </cell>
          <cell r="E3480" t="str">
            <v>Mr E Young-Lidard</v>
          </cell>
        </row>
        <row r="3481">
          <cell r="B3481" t="str">
            <v>H640/03 Maths B Pure Maths &amp; Comprehension</v>
          </cell>
          <cell r="C3481" t="str">
            <v>H640/03</v>
          </cell>
          <cell r="D3481" t="str">
            <v>Maths B Pure Maths &amp; Comprehension</v>
          </cell>
          <cell r="E3481" t="str">
            <v>Mrs S P Goldie</v>
          </cell>
        </row>
        <row r="3482">
          <cell r="B3482" t="str">
            <v>H640/03 Maths B Pure Maths &amp; Comprehension</v>
          </cell>
          <cell r="C3482" t="str">
            <v>H640/03</v>
          </cell>
          <cell r="D3482" t="str">
            <v>Maths B Pure Maths &amp; Comprehension</v>
          </cell>
          <cell r="E3482" t="str">
            <v>Mr G Rees</v>
          </cell>
        </row>
        <row r="3483">
          <cell r="B3483" t="str">
            <v>H640/03 Maths B Pure Maths &amp; Comprehension</v>
          </cell>
          <cell r="C3483" t="str">
            <v>H640/03</v>
          </cell>
          <cell r="D3483" t="str">
            <v>Maths B Pure Maths &amp; Comprehension</v>
          </cell>
          <cell r="E3483" t="str">
            <v>Mrs S D Cooke</v>
          </cell>
        </row>
        <row r="3484">
          <cell r="B3484" t="str">
            <v>H640/03 Maths B Pure Maths &amp; Comprehension</v>
          </cell>
          <cell r="C3484" t="str">
            <v>H640/03</v>
          </cell>
          <cell r="D3484" t="str">
            <v>Maths B Pure Maths &amp; Comprehension</v>
          </cell>
          <cell r="E3484" t="str">
            <v>Mr D Wells</v>
          </cell>
        </row>
        <row r="3485">
          <cell r="B3485" t="str">
            <v>H640/03 Maths B Pure Maths &amp; Comprehension</v>
          </cell>
          <cell r="C3485" t="str">
            <v>H640/03</v>
          </cell>
          <cell r="D3485" t="str">
            <v>Maths B Pure Maths &amp; Comprehension</v>
          </cell>
          <cell r="E3485" t="str">
            <v>Mr L Franz</v>
          </cell>
        </row>
        <row r="3486">
          <cell r="B3486" t="str">
            <v>H640/03 Maths B Pure Maths &amp; Comprehension</v>
          </cell>
          <cell r="C3486" t="str">
            <v>H640/03</v>
          </cell>
          <cell r="D3486" t="str">
            <v>Maths B Pure Maths &amp; Comprehension</v>
          </cell>
          <cell r="E3486" t="str">
            <v>Mr T F Rogers</v>
          </cell>
        </row>
        <row r="3487">
          <cell r="B3487" t="str">
            <v>H640/03 Maths B Pure Maths &amp; Comprehension</v>
          </cell>
          <cell r="C3487" t="str">
            <v>H640/03</v>
          </cell>
          <cell r="D3487" t="str">
            <v>Maths B Pure Maths &amp; Comprehension</v>
          </cell>
          <cell r="E3487" t="str">
            <v>Ms C Li</v>
          </cell>
        </row>
        <row r="3488">
          <cell r="B3488" t="str">
            <v>H640/03 Maths B Pure Maths &amp; Comprehension</v>
          </cell>
          <cell r="C3488" t="str">
            <v>H640/03</v>
          </cell>
          <cell r="D3488" t="str">
            <v>Maths B Pure Maths &amp; Comprehension</v>
          </cell>
          <cell r="E3488" t="str">
            <v>Mr P A Johnson</v>
          </cell>
        </row>
        <row r="3489">
          <cell r="B3489" t="str">
            <v>H640/03 Maths B Pure Maths &amp; Comprehension</v>
          </cell>
          <cell r="C3489" t="str">
            <v>H640/03</v>
          </cell>
          <cell r="D3489" t="str">
            <v>Maths B Pure Maths &amp; Comprehension</v>
          </cell>
          <cell r="E3489" t="str">
            <v>Mr S McNelis</v>
          </cell>
        </row>
        <row r="3490">
          <cell r="B3490" t="str">
            <v>H640/03 Maths B Pure Maths &amp; Comprehension</v>
          </cell>
          <cell r="C3490" t="str">
            <v>H640/03</v>
          </cell>
          <cell r="D3490" t="str">
            <v>Maths B Pure Maths &amp; Comprehension</v>
          </cell>
          <cell r="E3490" t="str">
            <v>Mr D E France</v>
          </cell>
        </row>
        <row r="3491">
          <cell r="B3491" t="str">
            <v>H640/03 Maths B Pure Maths &amp; Comprehension</v>
          </cell>
          <cell r="C3491" t="str">
            <v>H640/03</v>
          </cell>
          <cell r="D3491" t="str">
            <v>Maths B Pure Maths &amp; Comprehension</v>
          </cell>
          <cell r="E3491" t="str">
            <v>Mr E L Bomett</v>
          </cell>
        </row>
        <row r="3492">
          <cell r="B3492" t="str">
            <v>H640/03 Maths B Pure Maths &amp; Comprehension</v>
          </cell>
          <cell r="C3492" t="str">
            <v>H640/03</v>
          </cell>
          <cell r="D3492" t="str">
            <v>Maths B Pure Maths &amp; Comprehension</v>
          </cell>
          <cell r="E3492" t="str">
            <v>Mr S Nair</v>
          </cell>
        </row>
        <row r="3493">
          <cell r="B3493" t="str">
            <v>H640/03 Maths B Pure Maths &amp; Comprehension</v>
          </cell>
          <cell r="C3493" t="str">
            <v>H640/03</v>
          </cell>
          <cell r="D3493" t="str">
            <v>Maths B Pure Maths &amp; Comprehension</v>
          </cell>
          <cell r="E3493" t="str">
            <v>Mrs S Fatimah</v>
          </cell>
        </row>
        <row r="3494">
          <cell r="B3494" t="str">
            <v>H640/03 Maths B Pure Maths &amp; Comprehension</v>
          </cell>
          <cell r="C3494" t="str">
            <v>H640/03</v>
          </cell>
          <cell r="D3494" t="str">
            <v>Maths B Pure Maths &amp; Comprehension</v>
          </cell>
          <cell r="E3494" t="str">
            <v>Mrs H Hill</v>
          </cell>
        </row>
        <row r="3495">
          <cell r="B3495" t="str">
            <v>H640/03 Maths B Pure Maths &amp; Comprehension</v>
          </cell>
          <cell r="C3495" t="str">
            <v>H640/03</v>
          </cell>
          <cell r="D3495" t="str">
            <v>Maths B Pure Maths &amp; Comprehension</v>
          </cell>
          <cell r="E3495" t="str">
            <v>Mr R Clare</v>
          </cell>
        </row>
        <row r="3496">
          <cell r="B3496" t="str">
            <v>H640/03 Maths B Pure Maths &amp; Comprehension</v>
          </cell>
          <cell r="C3496" t="str">
            <v>H640/03</v>
          </cell>
          <cell r="D3496" t="str">
            <v>Maths B Pure Maths &amp; Comprehension</v>
          </cell>
          <cell r="E3496" t="str">
            <v>Mrs K Easterbrook</v>
          </cell>
        </row>
        <row r="3497">
          <cell r="B3497" t="str">
            <v>H640/03 Maths B Pure Maths &amp; Comprehension</v>
          </cell>
          <cell r="C3497" t="str">
            <v>H640/03</v>
          </cell>
          <cell r="D3497" t="str">
            <v>Maths B Pure Maths &amp; Comprehension</v>
          </cell>
          <cell r="E3497" t="str">
            <v>Mr M S Dixon</v>
          </cell>
        </row>
        <row r="3498">
          <cell r="B3498" t="str">
            <v>H640/03 Maths B Pure Maths &amp; Comprehension</v>
          </cell>
          <cell r="C3498" t="str">
            <v>H640/03</v>
          </cell>
          <cell r="D3498" t="str">
            <v>Maths B Pure Maths &amp; Comprehension</v>
          </cell>
          <cell r="E3498" t="str">
            <v>Mr B Martin</v>
          </cell>
        </row>
        <row r="3499">
          <cell r="B3499" t="str">
            <v>H640/03 Maths B Pure Maths &amp; Comprehension</v>
          </cell>
          <cell r="C3499" t="str">
            <v>H640/03</v>
          </cell>
          <cell r="D3499" t="str">
            <v>Maths B Pure Maths &amp; Comprehension</v>
          </cell>
          <cell r="E3499" t="str">
            <v>Mrs A Bashir</v>
          </cell>
        </row>
        <row r="3500">
          <cell r="B3500" t="str">
            <v>H640/03 Maths B Pure Maths &amp; Comprehension</v>
          </cell>
          <cell r="C3500" t="str">
            <v>H640/03</v>
          </cell>
          <cell r="D3500" t="str">
            <v>Maths B Pure Maths &amp; Comprehension</v>
          </cell>
          <cell r="E3500" t="str">
            <v>Mr A Wynter</v>
          </cell>
        </row>
        <row r="3501">
          <cell r="B3501" t="str">
            <v>H640/03 Maths B Pure Maths &amp; Comprehension</v>
          </cell>
          <cell r="C3501" t="str">
            <v>H640/03</v>
          </cell>
          <cell r="D3501" t="str">
            <v>Maths B Pure Maths &amp; Comprehension</v>
          </cell>
          <cell r="E3501" t="str">
            <v>Mr A H Kamorudeen</v>
          </cell>
        </row>
        <row r="3502">
          <cell r="B3502" t="str">
            <v>H640/03 Maths B Pure Maths &amp; Comprehension</v>
          </cell>
          <cell r="C3502" t="str">
            <v>H640/03</v>
          </cell>
          <cell r="D3502" t="str">
            <v>Maths B Pure Maths &amp; Comprehension</v>
          </cell>
          <cell r="E3502" t="str">
            <v>Mrs J Stansfield</v>
          </cell>
        </row>
        <row r="3503">
          <cell r="B3503" t="str">
            <v>H640/03 Maths B Pure Maths &amp; Comprehension</v>
          </cell>
          <cell r="C3503" t="str">
            <v>H640/03</v>
          </cell>
          <cell r="D3503" t="str">
            <v>Maths B Pure Maths &amp; Comprehension</v>
          </cell>
          <cell r="E3503" t="str">
            <v>Mr J Thompson</v>
          </cell>
        </row>
        <row r="3504">
          <cell r="B3504" t="str">
            <v>H640/03 Maths B Pure Maths &amp; Comprehension</v>
          </cell>
          <cell r="C3504" t="str">
            <v>H640/03</v>
          </cell>
          <cell r="D3504" t="str">
            <v>Maths B Pure Maths &amp; Comprehension</v>
          </cell>
          <cell r="E3504" t="str">
            <v>Dr J Muscat</v>
          </cell>
        </row>
        <row r="3505">
          <cell r="B3505" t="str">
            <v>H640/03 Maths B Pure Maths &amp; Comprehension</v>
          </cell>
          <cell r="C3505" t="str">
            <v>H640/03</v>
          </cell>
          <cell r="D3505" t="str">
            <v>Maths B Pure Maths &amp; Comprehension</v>
          </cell>
          <cell r="E3505" t="str">
            <v>Dr J Anwar</v>
          </cell>
        </row>
        <row r="3506">
          <cell r="B3506" t="str">
            <v>H640/03 Maths B Pure Maths &amp; Comprehension</v>
          </cell>
          <cell r="C3506" t="str">
            <v>H640/03</v>
          </cell>
          <cell r="D3506" t="str">
            <v>Maths B Pure Maths &amp; Comprehension</v>
          </cell>
          <cell r="E3506" t="str">
            <v>Mr A Ibrahim</v>
          </cell>
        </row>
        <row r="3507">
          <cell r="B3507" t="str">
            <v>H640/03 Maths B Pure Maths &amp; Comprehension</v>
          </cell>
          <cell r="C3507" t="str">
            <v>H640/03</v>
          </cell>
          <cell r="D3507" t="str">
            <v>Maths B Pure Maths &amp; Comprehension</v>
          </cell>
          <cell r="E3507" t="str">
            <v>Dr G S Mohamed</v>
          </cell>
        </row>
        <row r="3508">
          <cell r="B3508" t="str">
            <v>H640/03 Maths B Pure Maths &amp; Comprehension</v>
          </cell>
          <cell r="C3508" t="str">
            <v>H640/03</v>
          </cell>
          <cell r="D3508" t="str">
            <v>Maths B Pure Maths &amp; Comprehension</v>
          </cell>
          <cell r="E3508" t="str">
            <v>Mr O Fruwhe</v>
          </cell>
        </row>
        <row r="3509">
          <cell r="B3509" t="str">
            <v>H857/01/02 L3 Extended Project</v>
          </cell>
          <cell r="C3509" t="str">
            <v>H857/01/02</v>
          </cell>
          <cell r="D3509" t="str">
            <v>L3 Extended Project</v>
          </cell>
          <cell r="E3509" t="str">
            <v>Ms J C Lally</v>
          </cell>
        </row>
        <row r="3510">
          <cell r="B3510" t="str">
            <v>H857/01/02 L3 Extended Project</v>
          </cell>
          <cell r="C3510" t="str">
            <v>H857/01/02</v>
          </cell>
          <cell r="D3510" t="str">
            <v>L3 Extended Project</v>
          </cell>
          <cell r="E3510" t="str">
            <v>Dr R L Nash</v>
          </cell>
        </row>
        <row r="3511">
          <cell r="B3511" t="str">
            <v>H857/01/02 L3 Extended Project</v>
          </cell>
          <cell r="C3511" t="str">
            <v>H857/01/02</v>
          </cell>
          <cell r="D3511" t="str">
            <v>L3 Extended Project</v>
          </cell>
          <cell r="E3511" t="str">
            <v>Mrs S Cussen</v>
          </cell>
        </row>
        <row r="3512">
          <cell r="B3512" t="str">
            <v>H857/01/02 L3 Extended Project</v>
          </cell>
          <cell r="C3512" t="str">
            <v>H857/01/02</v>
          </cell>
          <cell r="D3512" t="str">
            <v>L3 Extended Project</v>
          </cell>
          <cell r="E3512" t="str">
            <v>Mrs J Whitelaw</v>
          </cell>
        </row>
        <row r="3513">
          <cell r="B3513" t="str">
            <v>H857/01/02 L3 Extended Project</v>
          </cell>
          <cell r="C3513" t="str">
            <v>H857/01/02</v>
          </cell>
          <cell r="D3513" t="str">
            <v>L3 Extended Project</v>
          </cell>
          <cell r="E3513" t="str">
            <v>Mrs S Malik</v>
          </cell>
        </row>
        <row r="3514">
          <cell r="B3514" t="str">
            <v>H857/01/02 L3 Extended Project</v>
          </cell>
          <cell r="C3514" t="str">
            <v>H857/01/02</v>
          </cell>
          <cell r="D3514" t="str">
            <v>L3 Extended Project</v>
          </cell>
          <cell r="E3514" t="str">
            <v>Mrs F K McLennan</v>
          </cell>
        </row>
        <row r="3515">
          <cell r="B3515" t="str">
            <v>H857/01/02 L3 Extended Project</v>
          </cell>
          <cell r="C3515" t="str">
            <v>H857/01/02</v>
          </cell>
          <cell r="D3515" t="str">
            <v>L3 Extended Project</v>
          </cell>
          <cell r="E3515" t="str">
            <v>Mrs W M Summers</v>
          </cell>
        </row>
        <row r="3516">
          <cell r="B3516" t="str">
            <v>H857/01/02 L3 Extended Project</v>
          </cell>
          <cell r="C3516" t="str">
            <v>H857/01/02</v>
          </cell>
          <cell r="D3516" t="str">
            <v>L3 Extended Project</v>
          </cell>
          <cell r="E3516" t="str">
            <v>OCR D Cambridge Assessment</v>
          </cell>
        </row>
        <row r="3517">
          <cell r="B3517" t="str">
            <v>H868/01 Core Maths A: Intro to Quantitative Reasoning</v>
          </cell>
          <cell r="C3517" t="str">
            <v>H868/01</v>
          </cell>
          <cell r="D3517" t="str">
            <v>Core Maths A: Intro to Quantitative Reasoning</v>
          </cell>
          <cell r="E3517" t="str">
            <v>Dr B Hartman</v>
          </cell>
        </row>
        <row r="3518">
          <cell r="B3518" t="str">
            <v>H868/01 Core Maths A: Intro to Quantitative Reasoning</v>
          </cell>
          <cell r="C3518" t="str">
            <v>H868/01</v>
          </cell>
          <cell r="D3518" t="str">
            <v>Core Maths A: Intro to Quantitative Reasoning</v>
          </cell>
          <cell r="E3518" t="str">
            <v>Mr D Norden</v>
          </cell>
        </row>
        <row r="3519">
          <cell r="B3519" t="str">
            <v>H868/01 Core Maths A: Intro to Quantitative Reasoning</v>
          </cell>
          <cell r="C3519" t="str">
            <v>H868/01</v>
          </cell>
          <cell r="D3519" t="str">
            <v>Core Maths A: Intro to Quantitative Reasoning</v>
          </cell>
          <cell r="E3519" t="str">
            <v>Mrs M Farah</v>
          </cell>
        </row>
        <row r="3520">
          <cell r="B3520" t="str">
            <v>H868/01 Core Maths A: Intro to Quantitative Reasoning</v>
          </cell>
          <cell r="C3520" t="str">
            <v>H868/01</v>
          </cell>
          <cell r="D3520" t="str">
            <v>Core Maths A: Intro to Quantitative Reasoning</v>
          </cell>
          <cell r="E3520" t="str">
            <v>Mrs J Rumsey</v>
          </cell>
        </row>
        <row r="3521">
          <cell r="B3521" t="str">
            <v>H868/02 Core Maths A: Quantitative Reasoning - Critical Maths</v>
          </cell>
          <cell r="C3521" t="str">
            <v>H868/02</v>
          </cell>
          <cell r="D3521" t="str">
            <v>Core Maths A: Quantitative Reasoning - Critical Maths</v>
          </cell>
          <cell r="E3521" t="str">
            <v>Mr M Tong</v>
          </cell>
        </row>
        <row r="3522">
          <cell r="B3522" t="str">
            <v>H868/02 Core Maths A: Quantitative Reasoning - Critical Maths</v>
          </cell>
          <cell r="C3522" t="str">
            <v>H868/02</v>
          </cell>
          <cell r="D3522" t="str">
            <v>Core Maths A: Quantitative Reasoning - Critical Maths</v>
          </cell>
          <cell r="E3522" t="str">
            <v>Miss S A Dudzic</v>
          </cell>
        </row>
        <row r="3523">
          <cell r="B3523" t="str">
            <v>H868/02 Core Maths A: Quantitative Reasoning - Critical Maths</v>
          </cell>
          <cell r="C3523" t="str">
            <v>H868/02</v>
          </cell>
          <cell r="D3523" t="str">
            <v>Core Maths A: Quantitative Reasoning - Critical Maths</v>
          </cell>
          <cell r="E3523" t="str">
            <v>Mrs M Farah</v>
          </cell>
        </row>
        <row r="3524">
          <cell r="B3524" t="str">
            <v>H868/02 Core Maths A: Quantitative Reasoning - Critical Maths</v>
          </cell>
          <cell r="C3524" t="str">
            <v>H868/02</v>
          </cell>
          <cell r="D3524" t="str">
            <v>Core Maths A: Quantitative Reasoning - Critical Maths</v>
          </cell>
          <cell r="E3524" t="str">
            <v>Mrs L K Budd</v>
          </cell>
        </row>
        <row r="3525">
          <cell r="B3525" t="str">
            <v>H869/01 Core Maths B: Intro to Quantitative Reasoning</v>
          </cell>
          <cell r="C3525" t="str">
            <v>H869/01</v>
          </cell>
          <cell r="D3525" t="str">
            <v>Core Maths B: Intro to Quantitative Reasoning</v>
          </cell>
          <cell r="E3525" t="str">
            <v>Dr B Hartman</v>
          </cell>
        </row>
        <row r="3526">
          <cell r="B3526" t="str">
            <v>H869/01 Core Maths B: Intro to Quantitative Reasoning</v>
          </cell>
          <cell r="C3526" t="str">
            <v>H869/01</v>
          </cell>
          <cell r="D3526" t="str">
            <v>Core Maths B: Intro to Quantitative Reasoning</v>
          </cell>
          <cell r="E3526" t="str">
            <v>Mrs M Farah</v>
          </cell>
        </row>
        <row r="3527">
          <cell r="B3527" t="str">
            <v>H869/01 Core Maths B: Intro to Quantitative Reasoning</v>
          </cell>
          <cell r="C3527" t="str">
            <v>H869/01</v>
          </cell>
          <cell r="D3527" t="str">
            <v>Core Maths B: Intro to Quantitative Reasoning</v>
          </cell>
          <cell r="E3527" t="str">
            <v>Mr D Norden</v>
          </cell>
        </row>
        <row r="3528">
          <cell r="B3528" t="str">
            <v>H869/01 Core Maths B: Intro to Quantitative Reasoning</v>
          </cell>
          <cell r="C3528" t="str">
            <v>H869/01</v>
          </cell>
          <cell r="D3528" t="str">
            <v>Core Maths B: Intro to Quantitative Reasoning</v>
          </cell>
          <cell r="E3528" t="str">
            <v>Mr A Cryer</v>
          </cell>
        </row>
        <row r="3529">
          <cell r="B3529" t="str">
            <v>H869/01 Core Maths B: Intro to Quantitative Reasoning</v>
          </cell>
          <cell r="C3529" t="str">
            <v>H869/01</v>
          </cell>
          <cell r="D3529" t="str">
            <v>Core Maths B: Intro to Quantitative Reasoning</v>
          </cell>
          <cell r="E3529" t="str">
            <v>Mrs J Rumsey</v>
          </cell>
        </row>
        <row r="3530">
          <cell r="B3530" t="str">
            <v>H869/02 Core Maths B: Quantitative Problem Solving - Statistical Problem Solving</v>
          </cell>
          <cell r="C3530" t="str">
            <v>H869/02</v>
          </cell>
          <cell r="D3530" t="str">
            <v>Core Maths B: Quantitative Problem Solving - Statistical Problem Solving</v>
          </cell>
          <cell r="E3530" t="str">
            <v>Dr R Porkess</v>
          </cell>
        </row>
        <row r="3531">
          <cell r="B3531" t="str">
            <v>H869/02 Core Maths B: Quantitative Problem Solving - Statistical Problem Solving</v>
          </cell>
          <cell r="C3531" t="str">
            <v>H869/02</v>
          </cell>
          <cell r="D3531" t="str">
            <v>Core Maths B: Quantitative Problem Solving - Statistical Problem Solving</v>
          </cell>
          <cell r="E3531" t="str">
            <v>Mr A Clarke</v>
          </cell>
        </row>
        <row r="3532">
          <cell r="B3532" t="str">
            <v>H869/02 Core Maths B: Quantitative Problem Solving - Statistical Problem Solving</v>
          </cell>
          <cell r="C3532" t="str">
            <v>H869/02</v>
          </cell>
          <cell r="D3532" t="str">
            <v>Core Maths B: Quantitative Problem Solving - Statistical Problem Solving</v>
          </cell>
          <cell r="E3532" t="str">
            <v>Mrs A SIMON</v>
          </cell>
        </row>
        <row r="3533">
          <cell r="B3533" t="str">
            <v>H869/02 Core Maths B: Quantitative Problem Solving - Statistical Problem Solving</v>
          </cell>
          <cell r="C3533" t="str">
            <v>H869/02</v>
          </cell>
          <cell r="D3533" t="str">
            <v>Core Maths B: Quantitative Problem Solving - Statistical Problem Solving</v>
          </cell>
          <cell r="E3533" t="str">
            <v>Mrs L Heaven</v>
          </cell>
        </row>
        <row r="3534">
          <cell r="B3534" t="str">
            <v>J125/01 RS (short course) Rel  Phil &amp; Ethics in the Mod World</v>
          </cell>
          <cell r="C3534" t="str">
            <v>J125/01</v>
          </cell>
          <cell r="D3534" t="str">
            <v>RS (short course) Rel  Phil &amp; Ethics in the Mod World</v>
          </cell>
          <cell r="E3534" t="str">
            <v>Ms J S Uzzell</v>
          </cell>
        </row>
        <row r="3535">
          <cell r="B3535" t="str">
            <v>J125/01 RS (short course) Rel  Phil &amp; Ethics in the Mod World</v>
          </cell>
          <cell r="C3535" t="str">
            <v>J125/01</v>
          </cell>
          <cell r="D3535" t="str">
            <v>RS (short course) Rel  Phil &amp; Ethics in the Mod World</v>
          </cell>
          <cell r="E3535" t="str">
            <v>Mrs R Halfpenny</v>
          </cell>
        </row>
        <row r="3536">
          <cell r="B3536" t="str">
            <v>J125/01 RS (short course) Rel  Phil &amp; Ethics in the Mod World</v>
          </cell>
          <cell r="C3536" t="str">
            <v>J125/01</v>
          </cell>
          <cell r="D3536" t="str">
            <v>RS (short course) Rel  Phil &amp; Ethics in the Mod World</v>
          </cell>
          <cell r="E3536" t="str">
            <v>Mrs J Anderson</v>
          </cell>
        </row>
        <row r="3537">
          <cell r="B3537" t="str">
            <v>J125/01 RS (short course) Rel  Phil &amp; Ethics in the Mod World</v>
          </cell>
          <cell r="C3537" t="str">
            <v>J125/01</v>
          </cell>
          <cell r="D3537" t="str">
            <v>RS (short course) Rel  Phil &amp; Ethics in the Mod World</v>
          </cell>
          <cell r="E3537" t="str">
            <v>Miss E Summers</v>
          </cell>
        </row>
        <row r="3538">
          <cell r="B3538" t="str">
            <v>J170-J176/01 Art  Craft and Design:Portfolio</v>
          </cell>
          <cell r="C3538" t="str">
            <v>J170-J176/01</v>
          </cell>
          <cell r="D3538" t="str">
            <v>Art  Craft and Design:Portfolio</v>
          </cell>
          <cell r="E3538" t="str">
            <v>Mr J Childs</v>
          </cell>
        </row>
        <row r="3539">
          <cell r="B3539" t="str">
            <v>J170-J176/01 Art  Craft and Design:Portfolio</v>
          </cell>
          <cell r="C3539" t="str">
            <v>J170-J176/01</v>
          </cell>
          <cell r="D3539" t="str">
            <v>Art  Craft and Design:Portfolio</v>
          </cell>
          <cell r="E3539" t="str">
            <v>OCR D Cambridge Assessment</v>
          </cell>
        </row>
        <row r="3540">
          <cell r="B3540" t="str">
            <v>J170-J176/01 Art  Craft and Design:Portfolio</v>
          </cell>
          <cell r="C3540" t="str">
            <v>J170-J176/01</v>
          </cell>
          <cell r="D3540" t="str">
            <v>Art  Craft and Design:Portfolio</v>
          </cell>
          <cell r="E3540" t="str">
            <v>Ms S E Wallace</v>
          </cell>
        </row>
        <row r="3541">
          <cell r="B3541" t="str">
            <v>J170-J176/01 Art  Craft and Design:Portfolio</v>
          </cell>
          <cell r="C3541" t="str">
            <v>J170-J176/01</v>
          </cell>
          <cell r="D3541" t="str">
            <v>Art  Craft and Design:Portfolio</v>
          </cell>
          <cell r="E3541" t="str">
            <v>Mrs M Hare</v>
          </cell>
        </row>
        <row r="3542">
          <cell r="B3542" t="str">
            <v>J170-J176/01 Art  Craft and Design:Portfolio</v>
          </cell>
          <cell r="C3542" t="str">
            <v>J170-J176/01</v>
          </cell>
          <cell r="D3542" t="str">
            <v>Art  Craft and Design:Portfolio</v>
          </cell>
          <cell r="E3542" t="str">
            <v>Mrs A Alexandrou</v>
          </cell>
        </row>
        <row r="3543">
          <cell r="B3543" t="str">
            <v>J170-J176/01 Art  Craft and Design:Portfolio</v>
          </cell>
          <cell r="C3543" t="str">
            <v>J170-J176/01</v>
          </cell>
          <cell r="D3543" t="str">
            <v>Art  Craft and Design:Portfolio</v>
          </cell>
          <cell r="E3543" t="str">
            <v>Ms C L Coleman</v>
          </cell>
        </row>
        <row r="3544">
          <cell r="B3544" t="str">
            <v>J170-J176/01 Art  Craft and Design:Portfolio</v>
          </cell>
          <cell r="C3544" t="str">
            <v>J170-J176/01</v>
          </cell>
          <cell r="D3544" t="str">
            <v>Art  Craft and Design:Portfolio</v>
          </cell>
          <cell r="E3544" t="str">
            <v>Ms A Westmore</v>
          </cell>
        </row>
        <row r="3545">
          <cell r="B3545" t="str">
            <v>J170-J176/01 Art  Craft and Design:Portfolio</v>
          </cell>
          <cell r="C3545" t="str">
            <v>J170-J176/01</v>
          </cell>
          <cell r="D3545" t="str">
            <v>Art  Craft and Design:Portfolio</v>
          </cell>
          <cell r="E3545" t="str">
            <v>Ms T Leigh</v>
          </cell>
        </row>
        <row r="3546">
          <cell r="B3546" t="str">
            <v>J170-J176/01 Art  Craft and Design:Portfolio</v>
          </cell>
          <cell r="C3546" t="str">
            <v>J170-J176/01</v>
          </cell>
          <cell r="D3546" t="str">
            <v>Art  Craft and Design:Portfolio</v>
          </cell>
          <cell r="E3546" t="str">
            <v>Mrs P J Moggridge</v>
          </cell>
        </row>
        <row r="3547">
          <cell r="B3547" t="str">
            <v>J170-J176/01 Art  Craft and Design:Portfolio</v>
          </cell>
          <cell r="C3547" t="str">
            <v>J170-J176/01</v>
          </cell>
          <cell r="D3547" t="str">
            <v>Art  Craft and Design:Portfolio</v>
          </cell>
          <cell r="E3547" t="str">
            <v>Mrs H Jones</v>
          </cell>
        </row>
        <row r="3548">
          <cell r="B3548" t="str">
            <v>J170-J176/01 Art  Craft and Design:Portfolio</v>
          </cell>
          <cell r="C3548" t="str">
            <v>J170-J176/01</v>
          </cell>
          <cell r="D3548" t="str">
            <v>Art  Craft and Design:Portfolio</v>
          </cell>
          <cell r="E3548" t="str">
            <v>Mrs H Prince</v>
          </cell>
        </row>
        <row r="3549">
          <cell r="B3549" t="str">
            <v>J170-J176/01 Art  Craft and Design:Portfolio</v>
          </cell>
          <cell r="C3549" t="str">
            <v>J170-J176/01</v>
          </cell>
          <cell r="D3549" t="str">
            <v>Art  Craft and Design:Portfolio</v>
          </cell>
          <cell r="E3549" t="str">
            <v>Mr B L Butler</v>
          </cell>
        </row>
        <row r="3550">
          <cell r="B3550" t="str">
            <v>J170-J176/01 Art  Craft and Design:Portfolio</v>
          </cell>
          <cell r="C3550" t="str">
            <v>J170-J176/01</v>
          </cell>
          <cell r="D3550" t="str">
            <v>Art  Craft and Design:Portfolio</v>
          </cell>
          <cell r="E3550" t="str">
            <v>Mrs W R Van-Hoof</v>
          </cell>
        </row>
        <row r="3551">
          <cell r="B3551" t="str">
            <v>J170-J176/01 Art  Craft and Design:Portfolio</v>
          </cell>
          <cell r="C3551" t="str">
            <v>J170-J176/01</v>
          </cell>
          <cell r="D3551" t="str">
            <v>Art  Craft and Design:Portfolio</v>
          </cell>
          <cell r="E3551" t="str">
            <v>Ms D C Evans</v>
          </cell>
        </row>
        <row r="3552">
          <cell r="B3552" t="str">
            <v>J170-J176/01 Art  Craft and Design:Portfolio</v>
          </cell>
          <cell r="C3552" t="str">
            <v>J170-J176/01</v>
          </cell>
          <cell r="D3552" t="str">
            <v>Art  Craft and Design:Portfolio</v>
          </cell>
          <cell r="E3552" t="str">
            <v>Miss K E Sanderson</v>
          </cell>
        </row>
        <row r="3553">
          <cell r="B3553" t="str">
            <v>J170-J176/01 Art  Craft and Design:Portfolio</v>
          </cell>
          <cell r="C3553" t="str">
            <v>J170-J176/01</v>
          </cell>
          <cell r="D3553" t="str">
            <v>Art  Craft and Design:Portfolio</v>
          </cell>
          <cell r="E3553" t="str">
            <v>Mrs S E Horsfield</v>
          </cell>
        </row>
        <row r="3554">
          <cell r="B3554" t="str">
            <v>J170-J176/01 Art  Craft and Design:Portfolio</v>
          </cell>
          <cell r="C3554" t="str">
            <v>J170-J176/01</v>
          </cell>
          <cell r="D3554" t="str">
            <v>Art  Craft and Design:Portfolio</v>
          </cell>
          <cell r="E3554" t="str">
            <v>Mr J J Millichamp</v>
          </cell>
        </row>
        <row r="3555">
          <cell r="B3555" t="str">
            <v>J170-J176/01 Art  Craft and Design:Portfolio</v>
          </cell>
          <cell r="C3555" t="str">
            <v>J170-J176/01</v>
          </cell>
          <cell r="D3555" t="str">
            <v>Art  Craft and Design:Portfolio</v>
          </cell>
          <cell r="E3555" t="str">
            <v>Mrs B Lindley</v>
          </cell>
        </row>
        <row r="3556">
          <cell r="B3556" t="str">
            <v>J170-J176/01 Art  Craft and Design:Portfolio</v>
          </cell>
          <cell r="C3556" t="str">
            <v>J170-J176/01</v>
          </cell>
          <cell r="D3556" t="str">
            <v>Art  Craft and Design:Portfolio</v>
          </cell>
          <cell r="E3556" t="str">
            <v>Mrs M A Harbott</v>
          </cell>
        </row>
        <row r="3557">
          <cell r="B3557" t="str">
            <v>J170-J176/01 Art  Craft and Design:Portfolio</v>
          </cell>
          <cell r="C3557" t="str">
            <v>J170-J176/01</v>
          </cell>
          <cell r="D3557" t="str">
            <v>Art  Craft and Design:Portfolio</v>
          </cell>
          <cell r="E3557" t="str">
            <v>Mrs L Beech</v>
          </cell>
        </row>
        <row r="3558">
          <cell r="B3558" t="str">
            <v>J170-J176/01 Art  Craft and Design:Portfolio</v>
          </cell>
          <cell r="C3558" t="str">
            <v>J170-J176/01</v>
          </cell>
          <cell r="D3558" t="str">
            <v>Art  Craft and Design:Portfolio</v>
          </cell>
          <cell r="E3558" t="str">
            <v>Mrs L Walker</v>
          </cell>
        </row>
        <row r="3559">
          <cell r="B3559" t="str">
            <v>J170-J176/01 Art  Craft and Design:Portfolio</v>
          </cell>
          <cell r="C3559" t="str">
            <v>J170-J176/01</v>
          </cell>
          <cell r="D3559" t="str">
            <v>Art  Craft and Design:Portfolio</v>
          </cell>
          <cell r="E3559" t="str">
            <v>Mrs J A Lawson</v>
          </cell>
        </row>
        <row r="3560">
          <cell r="B3560" t="str">
            <v>J170-J176/01 Art  Craft and Design:Portfolio</v>
          </cell>
          <cell r="C3560" t="str">
            <v>J170-J176/01</v>
          </cell>
          <cell r="D3560" t="str">
            <v>Art  Craft and Design:Portfolio</v>
          </cell>
          <cell r="E3560" t="str">
            <v>Mr D A Radford</v>
          </cell>
        </row>
        <row r="3561">
          <cell r="B3561" t="str">
            <v>J170-J176/01 Art  Craft and Design:Portfolio</v>
          </cell>
          <cell r="C3561" t="str">
            <v>J170-J176/01</v>
          </cell>
          <cell r="D3561" t="str">
            <v>Art  Craft and Design:Portfolio</v>
          </cell>
          <cell r="E3561" t="str">
            <v>Mrs S L Beadle</v>
          </cell>
        </row>
        <row r="3562">
          <cell r="B3562" t="str">
            <v>J170-J176/01 Art  Craft and Design:Portfolio</v>
          </cell>
          <cell r="C3562" t="str">
            <v>J170-J176/01</v>
          </cell>
          <cell r="D3562" t="str">
            <v>Art  Craft and Design:Portfolio</v>
          </cell>
          <cell r="E3562" t="str">
            <v>Mrs L L Copeland</v>
          </cell>
        </row>
        <row r="3563">
          <cell r="B3563" t="str">
            <v>J170-J176/01 Art  Craft and Design:Portfolio</v>
          </cell>
          <cell r="C3563" t="str">
            <v>J170-J176/01</v>
          </cell>
          <cell r="D3563" t="str">
            <v>Art  Craft and Design:Portfolio</v>
          </cell>
          <cell r="E3563" t="str">
            <v>Miss L Ball</v>
          </cell>
        </row>
        <row r="3564">
          <cell r="B3564" t="str">
            <v>J170-J176/01 Art  Craft and Design:Portfolio</v>
          </cell>
          <cell r="C3564" t="str">
            <v>J170-J176/01</v>
          </cell>
          <cell r="D3564" t="str">
            <v>Art  Craft and Design:Portfolio</v>
          </cell>
          <cell r="E3564" t="str">
            <v>Mrs R Shenton-McQueen</v>
          </cell>
        </row>
        <row r="3565">
          <cell r="B3565" t="str">
            <v>J170-J176/01 Art  Craft and Design:Portfolio</v>
          </cell>
          <cell r="C3565" t="str">
            <v>J170-J176/01</v>
          </cell>
          <cell r="D3565" t="str">
            <v>Art  Craft and Design:Portfolio</v>
          </cell>
          <cell r="E3565" t="str">
            <v>Mrs E Moran</v>
          </cell>
        </row>
        <row r="3566">
          <cell r="B3566" t="str">
            <v>J170-J176/01 Art  Craft and Design:Portfolio</v>
          </cell>
          <cell r="C3566" t="str">
            <v>J170-J176/01</v>
          </cell>
          <cell r="D3566" t="str">
            <v>Art  Craft and Design:Portfolio</v>
          </cell>
          <cell r="E3566" t="str">
            <v>Mrs N Foster</v>
          </cell>
        </row>
        <row r="3567">
          <cell r="B3567" t="str">
            <v>J170-J176/01 Art  Craft and Design:Portfolio</v>
          </cell>
          <cell r="C3567" t="str">
            <v>J170-J176/01</v>
          </cell>
          <cell r="D3567" t="str">
            <v>Art  Craft and Design:Portfolio</v>
          </cell>
          <cell r="E3567" t="str">
            <v>Mrs V R Bartram</v>
          </cell>
        </row>
        <row r="3568">
          <cell r="B3568" t="str">
            <v>J170-J176/01 Art  Craft and Design:Portfolio</v>
          </cell>
          <cell r="C3568" t="str">
            <v>J170-J176/01</v>
          </cell>
          <cell r="D3568" t="str">
            <v>Art  Craft and Design:Portfolio</v>
          </cell>
          <cell r="E3568" t="str">
            <v>Miss E Johnson</v>
          </cell>
        </row>
        <row r="3569">
          <cell r="B3569" t="str">
            <v>J170-J176/01 Art  Craft and Design:Portfolio</v>
          </cell>
          <cell r="C3569" t="str">
            <v>J170-J176/01</v>
          </cell>
          <cell r="D3569" t="str">
            <v>Art  Craft and Design:Portfolio</v>
          </cell>
          <cell r="E3569" t="str">
            <v>Miss C Callcut</v>
          </cell>
        </row>
        <row r="3570">
          <cell r="B3570" t="str">
            <v>J170-J176/01 Art  Craft and Design:Portfolio</v>
          </cell>
          <cell r="C3570" t="str">
            <v>J170-J176/01</v>
          </cell>
          <cell r="D3570" t="str">
            <v>Art  Craft and Design:Portfolio</v>
          </cell>
          <cell r="E3570" t="str">
            <v>Ms E S Marshall</v>
          </cell>
        </row>
        <row r="3571">
          <cell r="B3571" t="str">
            <v>J170-J176/01 Art  Craft and Design:Portfolio</v>
          </cell>
          <cell r="C3571" t="str">
            <v>J170-J176/01</v>
          </cell>
          <cell r="D3571" t="str">
            <v>Art  Craft and Design:Portfolio</v>
          </cell>
          <cell r="E3571" t="str">
            <v>Mrs C McGarry</v>
          </cell>
        </row>
        <row r="3572">
          <cell r="B3572" t="str">
            <v>J170-J176/01 Art  Craft and Design:Portfolio</v>
          </cell>
          <cell r="C3572" t="str">
            <v>J170-J176/01</v>
          </cell>
          <cell r="D3572" t="str">
            <v>Art  Craft and Design:Portfolio</v>
          </cell>
          <cell r="E3572" t="str">
            <v>Mr D Roberts-McGurrin</v>
          </cell>
        </row>
        <row r="3573">
          <cell r="B3573" t="str">
            <v>J170-J176/01 Art  Craft and Design:Portfolio</v>
          </cell>
          <cell r="C3573" t="str">
            <v>J170-J176/01</v>
          </cell>
          <cell r="D3573" t="str">
            <v>Art  Craft and Design:Portfolio</v>
          </cell>
          <cell r="E3573" t="str">
            <v>Miss S Newcombe</v>
          </cell>
        </row>
        <row r="3574">
          <cell r="B3574" t="str">
            <v>J170-J176/01 Art  Craft and Design:Portfolio</v>
          </cell>
          <cell r="C3574" t="str">
            <v>J170-J176/01</v>
          </cell>
          <cell r="D3574" t="str">
            <v>Art  Craft and Design:Portfolio</v>
          </cell>
          <cell r="E3574" t="str">
            <v>Mrs R Hatfield</v>
          </cell>
        </row>
        <row r="3575">
          <cell r="B3575" t="str">
            <v>J170-J176/01 Art  Craft and Design:Portfolio</v>
          </cell>
          <cell r="C3575" t="str">
            <v>J170-J176/01</v>
          </cell>
          <cell r="D3575" t="str">
            <v>Art  Craft and Design:Portfolio</v>
          </cell>
          <cell r="E3575" t="str">
            <v>Mr P Madden</v>
          </cell>
        </row>
        <row r="3576">
          <cell r="B3576" t="str">
            <v>J170-J176/01 Art  Craft and Design:Portfolio</v>
          </cell>
          <cell r="C3576" t="str">
            <v>J170-J176/01</v>
          </cell>
          <cell r="D3576" t="str">
            <v>Art  Craft and Design:Portfolio</v>
          </cell>
          <cell r="E3576" t="str">
            <v>Miss A Daly</v>
          </cell>
        </row>
        <row r="3577">
          <cell r="B3577" t="str">
            <v>J170-J176/01 Art  Craft and Design:Portfolio</v>
          </cell>
          <cell r="C3577" t="str">
            <v>J170-J176/01</v>
          </cell>
          <cell r="D3577" t="str">
            <v>Art  Craft and Design:Portfolio</v>
          </cell>
          <cell r="E3577" t="str">
            <v>Mrs S Roundell</v>
          </cell>
        </row>
        <row r="3578">
          <cell r="B3578" t="str">
            <v>J170-J176/01 Art  Craft and Design:Portfolio</v>
          </cell>
          <cell r="C3578" t="str">
            <v>J170-J176/01</v>
          </cell>
          <cell r="D3578" t="str">
            <v>Art  Craft and Design:Portfolio</v>
          </cell>
          <cell r="E3578" t="str">
            <v>Miss S Slater</v>
          </cell>
        </row>
        <row r="3579">
          <cell r="B3579" t="str">
            <v>J170-J176/01 Art  Craft and Design:Portfolio</v>
          </cell>
          <cell r="C3579" t="str">
            <v>J170-J176/01</v>
          </cell>
          <cell r="D3579" t="str">
            <v>Art  Craft and Design:Portfolio</v>
          </cell>
          <cell r="E3579" t="str">
            <v>Miss P Saklani</v>
          </cell>
        </row>
        <row r="3580">
          <cell r="B3580" t="str">
            <v>J170-J176/01 Art  Craft and Design:Portfolio</v>
          </cell>
          <cell r="C3580" t="str">
            <v>J170-J176/01</v>
          </cell>
          <cell r="D3580" t="str">
            <v>Art  Craft and Design:Portfolio</v>
          </cell>
          <cell r="E3580" t="str">
            <v>Mrs M Ball</v>
          </cell>
        </row>
        <row r="3581">
          <cell r="B3581" t="str">
            <v>J170-J176/01 Art  Craft and Design:Portfolio</v>
          </cell>
          <cell r="C3581" t="str">
            <v>J170-J176/01</v>
          </cell>
          <cell r="D3581" t="str">
            <v>Art  Craft and Design:Portfolio</v>
          </cell>
          <cell r="E3581" t="str">
            <v>Ms J Crouch</v>
          </cell>
        </row>
        <row r="3582">
          <cell r="B3582" t="str">
            <v>J170-J176/01 Art  Craft and Design:Portfolio</v>
          </cell>
          <cell r="C3582" t="str">
            <v>J170-J176/01</v>
          </cell>
          <cell r="D3582" t="str">
            <v>Art  Craft and Design:Portfolio</v>
          </cell>
          <cell r="E3582" t="str">
            <v>Miss D Jones</v>
          </cell>
        </row>
        <row r="3583">
          <cell r="B3583" t="str">
            <v>J170-J176/01 Art  Craft and Design:Portfolio</v>
          </cell>
          <cell r="C3583" t="str">
            <v>J170-J176/01</v>
          </cell>
          <cell r="D3583" t="str">
            <v>Art  Craft and Design:Portfolio</v>
          </cell>
          <cell r="E3583" t="str">
            <v>Mrs S Clarke</v>
          </cell>
        </row>
        <row r="3584">
          <cell r="B3584" t="str">
            <v>J170-J176/01 Art  Craft and Design:Portfolio</v>
          </cell>
          <cell r="C3584" t="str">
            <v>J170-J176/01</v>
          </cell>
          <cell r="D3584" t="str">
            <v>Art  Craft and Design:Portfolio</v>
          </cell>
          <cell r="E3584" t="str">
            <v>Mrs V Warwick</v>
          </cell>
        </row>
        <row r="3585">
          <cell r="B3585" t="str">
            <v>J170-J176/01 Art  Craft and Design:Portfolio</v>
          </cell>
          <cell r="C3585" t="str">
            <v>J170-J176/01</v>
          </cell>
          <cell r="D3585" t="str">
            <v>Art  Craft and Design:Portfolio</v>
          </cell>
          <cell r="E3585" t="str">
            <v>Mr P Whitehouse</v>
          </cell>
        </row>
        <row r="3586">
          <cell r="B3586" t="str">
            <v>J170-J176/01 Art  Craft and Design:Portfolio</v>
          </cell>
          <cell r="C3586" t="str">
            <v>J170-J176/01</v>
          </cell>
          <cell r="D3586" t="str">
            <v>Art  Craft and Design:Portfolio</v>
          </cell>
          <cell r="E3586" t="str">
            <v>Mr L A Taylor</v>
          </cell>
        </row>
        <row r="3587">
          <cell r="B3587" t="str">
            <v>J170-J176/01 Art  Craft and Design:Portfolio</v>
          </cell>
          <cell r="C3587" t="str">
            <v>J170-J176/01</v>
          </cell>
          <cell r="D3587" t="str">
            <v>Art  Craft and Design:Portfolio</v>
          </cell>
          <cell r="E3587" t="str">
            <v>Mrs Y M BRITTLE</v>
          </cell>
        </row>
        <row r="3588">
          <cell r="B3588" t="str">
            <v>J170-J176/01 Art  Craft and Design:Portfolio</v>
          </cell>
          <cell r="C3588" t="str">
            <v>J170-J176/01</v>
          </cell>
          <cell r="D3588" t="str">
            <v>Art  Craft and Design:Portfolio</v>
          </cell>
          <cell r="E3588" t="str">
            <v>Mr S Coulson</v>
          </cell>
        </row>
        <row r="3589">
          <cell r="B3589" t="str">
            <v>J170-J176/01 Art  Craft and Design:Portfolio</v>
          </cell>
          <cell r="C3589" t="str">
            <v>J170-J176/01</v>
          </cell>
          <cell r="D3589" t="str">
            <v>Art  Craft and Design:Portfolio</v>
          </cell>
          <cell r="E3589" t="str">
            <v>Miss L Owen</v>
          </cell>
        </row>
        <row r="3590">
          <cell r="B3590" t="str">
            <v>J170-J176/01 Art  Craft and Design:Portfolio</v>
          </cell>
          <cell r="C3590" t="str">
            <v>J170-J176/01</v>
          </cell>
          <cell r="D3590" t="str">
            <v>Art  Craft and Design:Portfolio</v>
          </cell>
          <cell r="E3590" t="str">
            <v>Miss H Palmer</v>
          </cell>
        </row>
        <row r="3591">
          <cell r="B3591" t="str">
            <v>J170-J176/01 Art  Craft and Design:Portfolio</v>
          </cell>
          <cell r="C3591" t="str">
            <v>J170-J176/01</v>
          </cell>
          <cell r="D3591" t="str">
            <v>Art  Craft and Design:Portfolio</v>
          </cell>
          <cell r="E3591" t="str">
            <v>Ms S Maltman</v>
          </cell>
        </row>
        <row r="3592">
          <cell r="B3592" t="str">
            <v>J170-J176/01 Art  Craft and Design:Portfolio</v>
          </cell>
          <cell r="C3592" t="str">
            <v>J170-J176/01</v>
          </cell>
          <cell r="D3592" t="str">
            <v>Art  Craft and Design:Portfolio</v>
          </cell>
          <cell r="E3592" t="str">
            <v>Mrs E Grady</v>
          </cell>
        </row>
        <row r="3593">
          <cell r="B3593" t="str">
            <v>J170-J176/01 Art  Craft and Design:Portfolio</v>
          </cell>
          <cell r="C3593" t="str">
            <v>J170-J176/01</v>
          </cell>
          <cell r="D3593" t="str">
            <v>Art  Craft and Design:Portfolio</v>
          </cell>
          <cell r="E3593" t="str">
            <v>Ms D Hunt</v>
          </cell>
        </row>
        <row r="3594">
          <cell r="B3594" t="str">
            <v>J170-J176/01 Art  Craft and Design:Portfolio</v>
          </cell>
          <cell r="C3594" t="str">
            <v>J170-J176/01</v>
          </cell>
          <cell r="D3594" t="str">
            <v>Art  Craft and Design:Portfolio</v>
          </cell>
          <cell r="E3594" t="str">
            <v>Mrs H Forbes</v>
          </cell>
        </row>
        <row r="3595">
          <cell r="B3595" t="str">
            <v>J170-J176/01 Art  Craft and Design:Portfolio</v>
          </cell>
          <cell r="C3595" t="str">
            <v>J170-J176/01</v>
          </cell>
          <cell r="D3595" t="str">
            <v>Art  Craft and Design:Portfolio</v>
          </cell>
          <cell r="E3595" t="str">
            <v>Mrs S M Carroll-Grigg</v>
          </cell>
        </row>
        <row r="3596">
          <cell r="B3596" t="str">
            <v>J170-J176/01 Art  Craft and Design:Portfolio</v>
          </cell>
          <cell r="C3596" t="str">
            <v>J170-J176/01</v>
          </cell>
          <cell r="D3596" t="str">
            <v>Art  Craft and Design:Portfolio</v>
          </cell>
          <cell r="E3596" t="str">
            <v>Mrs A J Chew</v>
          </cell>
        </row>
        <row r="3597">
          <cell r="B3597" t="str">
            <v>J170-J176/01 Art  Craft and Design:Portfolio</v>
          </cell>
          <cell r="C3597" t="str">
            <v>J170-J176/01</v>
          </cell>
          <cell r="D3597" t="str">
            <v>Art  Craft and Design:Portfolio</v>
          </cell>
          <cell r="E3597" t="str">
            <v>Mrs S Haywood</v>
          </cell>
        </row>
        <row r="3598">
          <cell r="B3598" t="str">
            <v>J170-J176/01 Art  Craft and Design:Portfolio</v>
          </cell>
          <cell r="C3598" t="str">
            <v>J170-J176/01</v>
          </cell>
          <cell r="D3598" t="str">
            <v>Art  Craft and Design:Portfolio</v>
          </cell>
          <cell r="E3598" t="str">
            <v>Miss C Windley</v>
          </cell>
        </row>
        <row r="3599">
          <cell r="B3599" t="str">
            <v>J170-J176/01 Art  Craft and Design:Portfolio</v>
          </cell>
          <cell r="C3599" t="str">
            <v>J170-J176/01</v>
          </cell>
          <cell r="D3599" t="str">
            <v>Art  Craft and Design:Portfolio</v>
          </cell>
          <cell r="E3599" t="str">
            <v>Mrs G L Hutchings</v>
          </cell>
        </row>
        <row r="3600">
          <cell r="B3600" t="str">
            <v>J170-J176/01 Art  Craft and Design:Portfolio</v>
          </cell>
          <cell r="C3600" t="str">
            <v>J170-J176/01</v>
          </cell>
          <cell r="D3600" t="str">
            <v>Art  Craft and Design:Portfolio</v>
          </cell>
          <cell r="E3600" t="str">
            <v>Mr A Featon</v>
          </cell>
        </row>
        <row r="3601">
          <cell r="B3601" t="str">
            <v>J170-J176/01 Art  Craft and Design:Portfolio</v>
          </cell>
          <cell r="C3601" t="str">
            <v>J170-J176/01</v>
          </cell>
          <cell r="D3601" t="str">
            <v>Art  Craft and Design:Portfolio</v>
          </cell>
          <cell r="E3601" t="str">
            <v>Mrs J Lovatt</v>
          </cell>
        </row>
        <row r="3602">
          <cell r="B3602" t="str">
            <v>J170-J176/01 Art  Craft and Design:Portfolio</v>
          </cell>
          <cell r="C3602" t="str">
            <v>J170-J176/01</v>
          </cell>
          <cell r="D3602" t="str">
            <v>Art  Craft and Design:Portfolio</v>
          </cell>
          <cell r="E3602" t="str">
            <v>Miss E A Bowater</v>
          </cell>
        </row>
        <row r="3603">
          <cell r="B3603" t="str">
            <v>J170-J176/01 Art  Craft and Design:Portfolio</v>
          </cell>
          <cell r="C3603" t="str">
            <v>J170-J176/01</v>
          </cell>
          <cell r="D3603" t="str">
            <v>Art  Craft and Design:Portfolio</v>
          </cell>
          <cell r="E3603" t="str">
            <v>Mrs H M Wilson</v>
          </cell>
        </row>
        <row r="3604">
          <cell r="B3604" t="str">
            <v>J170-J176/01 Art  Craft and Design:Portfolio</v>
          </cell>
          <cell r="C3604" t="str">
            <v>J170-J176/01</v>
          </cell>
          <cell r="D3604" t="str">
            <v>Art  Craft and Design:Portfolio</v>
          </cell>
          <cell r="E3604" t="str">
            <v>Mr M Jackson</v>
          </cell>
        </row>
        <row r="3605">
          <cell r="B3605" t="str">
            <v>J170-J176/01 Art  Craft and Design:Portfolio</v>
          </cell>
          <cell r="C3605" t="str">
            <v>J170-J176/01</v>
          </cell>
          <cell r="D3605" t="str">
            <v>Art  Craft and Design:Portfolio</v>
          </cell>
          <cell r="E3605" t="str">
            <v>Mrs J G England</v>
          </cell>
        </row>
        <row r="3606">
          <cell r="B3606" t="str">
            <v>J170-J176/01 Art  Craft and Design:Portfolio</v>
          </cell>
          <cell r="C3606" t="str">
            <v>J170-J176/01</v>
          </cell>
          <cell r="D3606" t="str">
            <v>Art  Craft and Design:Portfolio</v>
          </cell>
          <cell r="E3606" t="str">
            <v>Mrs Z E Conneally</v>
          </cell>
        </row>
        <row r="3607">
          <cell r="B3607" t="str">
            <v>J170-J176/01 Art  Craft and Design:Portfolio</v>
          </cell>
          <cell r="C3607" t="str">
            <v>J170-J176/01</v>
          </cell>
          <cell r="D3607" t="str">
            <v>Art  Craft and Design:Portfolio</v>
          </cell>
          <cell r="E3607" t="str">
            <v>Miss F Batool</v>
          </cell>
        </row>
        <row r="3608">
          <cell r="B3608" t="str">
            <v>J170-J176/01 Art  Craft and Design:Portfolio</v>
          </cell>
          <cell r="C3608" t="str">
            <v>J170-J176/01</v>
          </cell>
          <cell r="D3608" t="str">
            <v>Art  Craft and Design:Portfolio</v>
          </cell>
          <cell r="E3608" t="str">
            <v>Mrs M Lafuente</v>
          </cell>
        </row>
        <row r="3609">
          <cell r="B3609" t="str">
            <v>J170-J176/01 Art  Craft and Design:Portfolio</v>
          </cell>
          <cell r="C3609" t="str">
            <v>J170-J176/01</v>
          </cell>
          <cell r="D3609" t="str">
            <v>Art  Craft and Design:Portfolio</v>
          </cell>
          <cell r="E3609" t="str">
            <v>Mrs S Taylor</v>
          </cell>
        </row>
        <row r="3610">
          <cell r="B3610" t="str">
            <v>J170-J176/01 Art  Craft and Design:Portfolio</v>
          </cell>
          <cell r="C3610" t="str">
            <v>J170-J176/01</v>
          </cell>
          <cell r="D3610" t="str">
            <v>Art  Craft and Design:Portfolio</v>
          </cell>
          <cell r="E3610" t="str">
            <v>Mr S merry</v>
          </cell>
        </row>
        <row r="3611">
          <cell r="B3611" t="str">
            <v>J170-J176/01 Art  Craft and Design:Portfolio</v>
          </cell>
          <cell r="C3611" t="str">
            <v>J170-J176/01</v>
          </cell>
          <cell r="D3611" t="str">
            <v>Art  Craft and Design:Portfolio</v>
          </cell>
          <cell r="E3611" t="str">
            <v>Mrs J Gamble</v>
          </cell>
        </row>
        <row r="3612">
          <cell r="B3612" t="str">
            <v>J170-J176/01 Art  Craft and Design:Portfolio</v>
          </cell>
          <cell r="C3612" t="str">
            <v>J170-J176/01</v>
          </cell>
          <cell r="D3612" t="str">
            <v>Art  Craft and Design:Portfolio</v>
          </cell>
          <cell r="E3612" t="str">
            <v>Mr J Nutt</v>
          </cell>
        </row>
        <row r="3613">
          <cell r="B3613" t="str">
            <v>J170-J176/01 Art  Craft and Design:Portfolio</v>
          </cell>
          <cell r="C3613" t="str">
            <v>J170-J176/01</v>
          </cell>
          <cell r="D3613" t="str">
            <v>Art  Craft and Design:Portfolio</v>
          </cell>
          <cell r="E3613" t="str">
            <v>Mr P N Plant</v>
          </cell>
        </row>
        <row r="3614">
          <cell r="B3614" t="str">
            <v>J170-J176/01 Art  Craft and Design:Portfolio</v>
          </cell>
          <cell r="C3614" t="str">
            <v>J170-J176/01</v>
          </cell>
          <cell r="D3614" t="str">
            <v>Art  Craft and Design:Portfolio</v>
          </cell>
          <cell r="E3614" t="str">
            <v>Mrs R Stewart</v>
          </cell>
        </row>
        <row r="3615">
          <cell r="B3615" t="str">
            <v>J170-J176/01 Art  Craft and Design:Portfolio</v>
          </cell>
          <cell r="C3615" t="str">
            <v>J170-J176/01</v>
          </cell>
          <cell r="D3615" t="str">
            <v>Art  Craft and Design:Portfolio</v>
          </cell>
          <cell r="E3615" t="str">
            <v>Ms H M Carr</v>
          </cell>
        </row>
        <row r="3616">
          <cell r="B3616" t="str">
            <v>J170-J176/01 Art  Craft and Design:Portfolio</v>
          </cell>
          <cell r="C3616" t="str">
            <v>J170-J176/01</v>
          </cell>
          <cell r="D3616" t="str">
            <v>Art  Craft and Design:Portfolio</v>
          </cell>
          <cell r="E3616" t="str">
            <v>Ms R Sylvester</v>
          </cell>
        </row>
        <row r="3617">
          <cell r="B3617" t="str">
            <v>J170-J176/01 Art  Craft and Design:Portfolio</v>
          </cell>
          <cell r="C3617" t="str">
            <v>J170-J176/01</v>
          </cell>
          <cell r="D3617" t="str">
            <v>Art  Craft and Design:Portfolio</v>
          </cell>
          <cell r="E3617" t="str">
            <v>Mrs J Alton</v>
          </cell>
        </row>
        <row r="3618">
          <cell r="B3618" t="str">
            <v>J170-J176/01 Art  Craft and Design:Portfolio</v>
          </cell>
          <cell r="C3618" t="str">
            <v>J170-J176/01</v>
          </cell>
          <cell r="D3618" t="str">
            <v>Art  Craft and Design:Portfolio</v>
          </cell>
          <cell r="E3618" t="str">
            <v>Mr D C Mount</v>
          </cell>
        </row>
        <row r="3619">
          <cell r="B3619" t="str">
            <v>J170-J176/01 Art  Craft and Design:Portfolio</v>
          </cell>
          <cell r="C3619" t="str">
            <v>J170-J176/01</v>
          </cell>
          <cell r="D3619" t="str">
            <v>Art  Craft and Design:Portfolio</v>
          </cell>
          <cell r="E3619" t="str">
            <v>Miss S Winter</v>
          </cell>
        </row>
        <row r="3620">
          <cell r="B3620" t="str">
            <v>J170-J176/01 Art  Craft and Design:Portfolio</v>
          </cell>
          <cell r="C3620" t="str">
            <v>J170-J176/01</v>
          </cell>
          <cell r="D3620" t="str">
            <v>Art  Craft and Design:Portfolio</v>
          </cell>
          <cell r="E3620" t="str">
            <v>Ms K Robson</v>
          </cell>
        </row>
        <row r="3621">
          <cell r="B3621" t="str">
            <v>J170-J176/01 Art  Craft and Design:Portfolio</v>
          </cell>
          <cell r="C3621" t="str">
            <v>J170-J176/01</v>
          </cell>
          <cell r="D3621" t="str">
            <v>Art  Craft and Design:Portfolio</v>
          </cell>
          <cell r="E3621" t="str">
            <v>Ms C J Syrett</v>
          </cell>
        </row>
        <row r="3622">
          <cell r="B3622" t="str">
            <v>J170-J176/01 Art  Craft and Design:Portfolio</v>
          </cell>
          <cell r="C3622" t="str">
            <v>J170-J176/01</v>
          </cell>
          <cell r="D3622" t="str">
            <v>Art  Craft and Design:Portfolio</v>
          </cell>
          <cell r="E3622" t="str">
            <v>Miss C Griffiths</v>
          </cell>
        </row>
        <row r="3623">
          <cell r="B3623" t="str">
            <v>J170-J176/01 Art  Craft and Design:Portfolio</v>
          </cell>
          <cell r="C3623" t="str">
            <v>J170-J176/01</v>
          </cell>
          <cell r="D3623" t="str">
            <v>Art  Craft and Design:Portfolio</v>
          </cell>
          <cell r="E3623" t="str">
            <v>Mrs W Stedman</v>
          </cell>
        </row>
        <row r="3624">
          <cell r="B3624" t="str">
            <v>J170-J176/01 Art  Craft and Design:Portfolio</v>
          </cell>
          <cell r="C3624" t="str">
            <v>J170-J176/01</v>
          </cell>
          <cell r="D3624" t="str">
            <v>Art  Craft and Design:Portfolio</v>
          </cell>
          <cell r="E3624" t="str">
            <v>Mrs J Dunn</v>
          </cell>
        </row>
        <row r="3625">
          <cell r="B3625" t="str">
            <v>J170-J176/01 Art  Craft and Design:Portfolio</v>
          </cell>
          <cell r="C3625" t="str">
            <v>J170-J176/01</v>
          </cell>
          <cell r="D3625" t="str">
            <v>Art  Craft and Design:Portfolio</v>
          </cell>
          <cell r="E3625" t="str">
            <v>Mrs K Sidgwick</v>
          </cell>
        </row>
        <row r="3626">
          <cell r="B3626" t="str">
            <v>J170-J176/01 Art  Craft and Design:Portfolio</v>
          </cell>
          <cell r="C3626" t="str">
            <v>J170-J176/01</v>
          </cell>
          <cell r="D3626" t="str">
            <v>Art  Craft and Design:Portfolio</v>
          </cell>
          <cell r="E3626" t="str">
            <v>Mrs L Southam</v>
          </cell>
        </row>
        <row r="3627">
          <cell r="B3627" t="str">
            <v>J170-J176/01 Art  Craft and Design:Portfolio</v>
          </cell>
          <cell r="C3627" t="str">
            <v>J170-J176/01</v>
          </cell>
          <cell r="D3627" t="str">
            <v>Art  Craft and Design:Portfolio</v>
          </cell>
          <cell r="E3627" t="str">
            <v>Miss J Lacey</v>
          </cell>
        </row>
        <row r="3628">
          <cell r="B3628" t="str">
            <v>J170-J176/01 Art  Craft and Design:Portfolio</v>
          </cell>
          <cell r="C3628" t="str">
            <v>J170-J176/01</v>
          </cell>
          <cell r="D3628" t="str">
            <v>Art  Craft and Design:Portfolio</v>
          </cell>
          <cell r="E3628" t="str">
            <v>Mrs V Charles</v>
          </cell>
        </row>
        <row r="3629">
          <cell r="B3629" t="str">
            <v>J170-J176/01 Art  Craft and Design:Portfolio</v>
          </cell>
          <cell r="C3629" t="str">
            <v>J170-J176/01</v>
          </cell>
          <cell r="D3629" t="str">
            <v>Art  Craft and Design:Portfolio</v>
          </cell>
          <cell r="E3629" t="str">
            <v>Mr S Smedley</v>
          </cell>
        </row>
        <row r="3630">
          <cell r="B3630" t="str">
            <v>J170-J176/01 Art  Craft and Design:Portfolio</v>
          </cell>
          <cell r="C3630" t="str">
            <v>J170-J176/01</v>
          </cell>
          <cell r="D3630" t="str">
            <v>Art  Craft and Design:Portfolio</v>
          </cell>
          <cell r="E3630" t="str">
            <v>Mr T buckmaster</v>
          </cell>
        </row>
        <row r="3631">
          <cell r="B3631" t="str">
            <v>J170-J176/01 Art  Craft and Design:Portfolio</v>
          </cell>
          <cell r="C3631" t="str">
            <v>J170-J176/01</v>
          </cell>
          <cell r="D3631" t="str">
            <v>Art  Craft and Design:Portfolio</v>
          </cell>
          <cell r="E3631" t="str">
            <v>Miss N L Whitehouse</v>
          </cell>
        </row>
        <row r="3632">
          <cell r="B3632" t="str">
            <v>J170-J176/01 Art  Craft and Design:Portfolio</v>
          </cell>
          <cell r="C3632" t="str">
            <v>J170-J176/01</v>
          </cell>
          <cell r="D3632" t="str">
            <v>Art  Craft and Design:Portfolio</v>
          </cell>
          <cell r="E3632" t="str">
            <v>Mr H J Lee</v>
          </cell>
        </row>
        <row r="3633">
          <cell r="B3633" t="str">
            <v>J170-J176/01 Art  Craft and Design:Portfolio</v>
          </cell>
          <cell r="C3633" t="str">
            <v>J170-J176/01</v>
          </cell>
          <cell r="D3633" t="str">
            <v>Art  Craft and Design:Portfolio</v>
          </cell>
          <cell r="E3633" t="str">
            <v>Mrs G Heath</v>
          </cell>
        </row>
        <row r="3634">
          <cell r="B3634" t="str">
            <v>J170-J176/01 Art  Craft and Design:Portfolio</v>
          </cell>
          <cell r="C3634" t="str">
            <v>J170-J176/01</v>
          </cell>
          <cell r="D3634" t="str">
            <v>Art  Craft and Design:Portfolio</v>
          </cell>
          <cell r="E3634" t="str">
            <v>Mrs A J Owen</v>
          </cell>
        </row>
        <row r="3635">
          <cell r="B3635" t="str">
            <v>J170-J176/01 Art  Craft and Design:Portfolio</v>
          </cell>
          <cell r="C3635" t="str">
            <v>J170-J176/01</v>
          </cell>
          <cell r="D3635" t="str">
            <v>Art  Craft and Design:Portfolio</v>
          </cell>
          <cell r="E3635" t="str">
            <v>Mr R L Liley</v>
          </cell>
        </row>
        <row r="3636">
          <cell r="B3636" t="str">
            <v>J170-J176/01 Art  Craft and Design:Portfolio</v>
          </cell>
          <cell r="C3636" t="str">
            <v>J170-J176/01</v>
          </cell>
          <cell r="D3636" t="str">
            <v>Art  Craft and Design:Portfolio</v>
          </cell>
          <cell r="E3636" t="str">
            <v>Mrs C Collins</v>
          </cell>
        </row>
        <row r="3637">
          <cell r="B3637" t="str">
            <v>J170-J176/01 Art  Craft and Design:Portfolio</v>
          </cell>
          <cell r="C3637" t="str">
            <v>J170-J176/01</v>
          </cell>
          <cell r="D3637" t="str">
            <v>Art  Craft and Design:Portfolio</v>
          </cell>
          <cell r="E3637" t="str">
            <v>Mrs G Roff</v>
          </cell>
        </row>
        <row r="3638">
          <cell r="B3638" t="str">
            <v>J170-J176/01 Art  Craft and Design:Portfolio</v>
          </cell>
          <cell r="C3638" t="str">
            <v>J170-J176/01</v>
          </cell>
          <cell r="D3638" t="str">
            <v>Art  Craft and Design:Portfolio</v>
          </cell>
          <cell r="E3638" t="str">
            <v>Mr P Munroe</v>
          </cell>
        </row>
        <row r="3639">
          <cell r="B3639" t="str">
            <v>J170-J176/01 Art  Craft and Design:Portfolio</v>
          </cell>
          <cell r="C3639" t="str">
            <v>J170-J176/01</v>
          </cell>
          <cell r="D3639" t="str">
            <v>Art  Craft and Design:Portfolio</v>
          </cell>
          <cell r="E3639" t="str">
            <v>Mrs C Graves</v>
          </cell>
        </row>
        <row r="3640">
          <cell r="B3640" t="str">
            <v>J170-J176/01 Art  Craft and Design:Portfolio</v>
          </cell>
          <cell r="C3640" t="str">
            <v>J170-J176/01</v>
          </cell>
          <cell r="D3640" t="str">
            <v>Art  Craft and Design:Portfolio</v>
          </cell>
          <cell r="E3640" t="str">
            <v>Ms J Clifton</v>
          </cell>
        </row>
        <row r="3641">
          <cell r="B3641" t="str">
            <v>J198/11/12 Ancient History: The Persian Empire &amp; Greek depth study</v>
          </cell>
          <cell r="C3641" t="str">
            <v>J198/11/12</v>
          </cell>
          <cell r="D3641" t="str">
            <v>Ancient History: The Persian Empire &amp; Greek depth study</v>
          </cell>
          <cell r="E3641" t="str">
            <v>Miss S E A Holliday</v>
          </cell>
        </row>
        <row r="3642">
          <cell r="B3642" t="str">
            <v>J198/11/12 Ancient History: The Persian Empire &amp; Greek depth study</v>
          </cell>
          <cell r="C3642" t="str">
            <v>J198/11/12</v>
          </cell>
          <cell r="D3642" t="str">
            <v>Ancient History: The Persian Empire &amp; Greek depth study</v>
          </cell>
          <cell r="E3642" t="str">
            <v>Mr N Parker</v>
          </cell>
        </row>
        <row r="3643">
          <cell r="B3643" t="str">
            <v>J198/11/12 Ancient History: The Persian Empire &amp; Greek depth study</v>
          </cell>
          <cell r="C3643" t="str">
            <v>J198/11/12</v>
          </cell>
          <cell r="D3643" t="str">
            <v>Ancient History: The Persian Empire &amp; Greek depth study</v>
          </cell>
          <cell r="E3643" t="str">
            <v>Mrs A J McKend</v>
          </cell>
        </row>
        <row r="3644">
          <cell r="B3644" t="str">
            <v>J198/11/12 Ancient History: The Persian Empire &amp; Greek depth study</v>
          </cell>
          <cell r="C3644" t="str">
            <v>J198/11/12</v>
          </cell>
          <cell r="D3644" t="str">
            <v>Ancient History: The Persian Empire &amp; Greek depth study</v>
          </cell>
          <cell r="E3644" t="str">
            <v>Mrs C A Webster</v>
          </cell>
        </row>
        <row r="3645">
          <cell r="B3645" t="str">
            <v>J198/11/12 Ancient History: The Persian Empire &amp; Greek depth study</v>
          </cell>
          <cell r="C3645" t="str">
            <v>J198/11/12</v>
          </cell>
          <cell r="D3645" t="str">
            <v>Ancient History: The Persian Empire &amp; Greek depth study</v>
          </cell>
          <cell r="E3645" t="str">
            <v>Ms K J White</v>
          </cell>
        </row>
        <row r="3646">
          <cell r="B3646" t="str">
            <v>J198/11/12 Ancient History: The Persian Empire &amp; Greek depth study</v>
          </cell>
          <cell r="C3646" t="str">
            <v>J198/11/12</v>
          </cell>
          <cell r="D3646" t="str">
            <v>Ancient History: The Persian Empire &amp; Greek depth study</v>
          </cell>
          <cell r="E3646" t="str">
            <v>Mr L D Perry</v>
          </cell>
        </row>
        <row r="3647">
          <cell r="B3647" t="str">
            <v>J198/11/12 Ancient History: The Persian Empire &amp; Greek depth study</v>
          </cell>
          <cell r="C3647" t="str">
            <v>J198/11/12</v>
          </cell>
          <cell r="D3647" t="str">
            <v>Ancient History: The Persian Empire &amp; Greek depth study</v>
          </cell>
          <cell r="E3647" t="str">
            <v>Mrs S Holland</v>
          </cell>
        </row>
        <row r="3648">
          <cell r="B3648" t="str">
            <v>J198/11/12 Ancient History: The Persian Empire &amp; Greek depth study</v>
          </cell>
          <cell r="C3648" t="str">
            <v>J198/11/12</v>
          </cell>
          <cell r="D3648" t="str">
            <v>Ancient History: The Persian Empire &amp; Greek depth study</v>
          </cell>
          <cell r="E3648" t="str">
            <v>Mrs C Drinkwater</v>
          </cell>
        </row>
        <row r="3649">
          <cell r="B3649" t="str">
            <v>J198/11/12 Ancient History: The Persian Empire &amp; Greek depth study</v>
          </cell>
          <cell r="C3649" t="str">
            <v>J198/11/12</v>
          </cell>
          <cell r="D3649" t="str">
            <v>Ancient History: The Persian Empire &amp; Greek depth study</v>
          </cell>
          <cell r="E3649" t="str">
            <v>Dr D MacLennan</v>
          </cell>
        </row>
        <row r="3650">
          <cell r="B3650" t="str">
            <v>J198/11/12 Ancient History: The Persian Empire &amp; Greek depth study</v>
          </cell>
          <cell r="C3650" t="str">
            <v>J198/11/12</v>
          </cell>
          <cell r="D3650" t="str">
            <v>Ancient History: The Persian Empire &amp; Greek depth study</v>
          </cell>
          <cell r="E3650" t="str">
            <v>Dr A Shaw</v>
          </cell>
        </row>
        <row r="3651">
          <cell r="B3651" t="str">
            <v>J198/11/12 Ancient History: The Persian Empire &amp; Greek depth study</v>
          </cell>
          <cell r="C3651" t="str">
            <v>J198/11/12</v>
          </cell>
          <cell r="D3651" t="str">
            <v>Ancient History: The Persian Empire &amp; Greek depth study</v>
          </cell>
          <cell r="E3651" t="str">
            <v>Mr L D Holian</v>
          </cell>
        </row>
        <row r="3652">
          <cell r="B3652" t="str">
            <v>J198/21/22 Ancient History: The Foundations of Rome &amp; Rome Depth Study</v>
          </cell>
          <cell r="C3652" t="str">
            <v>J198/21/22</v>
          </cell>
          <cell r="D3652" t="str">
            <v>Ancient History: The Foundations of Rome &amp; Rome Depth Study</v>
          </cell>
          <cell r="E3652" t="str">
            <v>Mr P Fowler</v>
          </cell>
        </row>
        <row r="3653">
          <cell r="B3653" t="str">
            <v>J198/21/22 Ancient History: The Foundations of Rome &amp; Rome Depth Study</v>
          </cell>
          <cell r="C3653" t="str">
            <v>J198/21/22</v>
          </cell>
          <cell r="D3653" t="str">
            <v>Ancient History: The Foundations of Rome &amp; Rome Depth Study</v>
          </cell>
          <cell r="E3653" t="str">
            <v>Miss K E Waterfield</v>
          </cell>
        </row>
        <row r="3654">
          <cell r="B3654" t="str">
            <v>J198/21/22 Ancient History: The Foundations of Rome &amp; Rome Depth Study</v>
          </cell>
          <cell r="C3654" t="str">
            <v>J198/21/22</v>
          </cell>
          <cell r="D3654" t="str">
            <v>Ancient History: The Foundations of Rome &amp; Rome Depth Study</v>
          </cell>
          <cell r="E3654" t="str">
            <v>Dr C Strazzulla</v>
          </cell>
        </row>
        <row r="3655">
          <cell r="B3655" t="str">
            <v>J198/21/22 Ancient History: The Foundations of Rome &amp; Rome Depth Study</v>
          </cell>
          <cell r="C3655" t="str">
            <v>J198/21/22</v>
          </cell>
          <cell r="D3655" t="str">
            <v>Ancient History: The Foundations of Rome &amp; Rome Depth Study</v>
          </cell>
          <cell r="E3655" t="str">
            <v>Mr H Ingham</v>
          </cell>
        </row>
        <row r="3656">
          <cell r="B3656" t="str">
            <v>J198/21/22 Ancient History: The Foundations of Rome &amp; Rome Depth Study</v>
          </cell>
          <cell r="C3656" t="str">
            <v>J198/21/22</v>
          </cell>
          <cell r="D3656" t="str">
            <v>Ancient History: The Foundations of Rome &amp; Rome Depth Study</v>
          </cell>
          <cell r="E3656" t="str">
            <v>Dr A Shaw</v>
          </cell>
        </row>
        <row r="3657">
          <cell r="B3657" t="str">
            <v>J198/21/22 Ancient History: The Foundations of Rome &amp; Rome Depth Study</v>
          </cell>
          <cell r="C3657" t="str">
            <v>J198/21/22</v>
          </cell>
          <cell r="D3657" t="str">
            <v>Ancient History: The Foundations of Rome &amp; Rome Depth Study</v>
          </cell>
          <cell r="E3657" t="str">
            <v>Ms A McOmish</v>
          </cell>
        </row>
        <row r="3658">
          <cell r="B3658" t="str">
            <v>J198/21/22 Ancient History: The Foundations of Rome &amp; Rome Depth Study</v>
          </cell>
          <cell r="C3658" t="str">
            <v>J198/21/22</v>
          </cell>
          <cell r="D3658" t="str">
            <v>Ancient History: The Foundations of Rome &amp; Rome Depth Study</v>
          </cell>
          <cell r="E3658" t="str">
            <v>Mrs S Holland</v>
          </cell>
        </row>
        <row r="3659">
          <cell r="B3659" t="str">
            <v>J198/21/22 Ancient History: The Foundations of Rome &amp; Rome Depth Study</v>
          </cell>
          <cell r="C3659" t="str">
            <v>J198/21/22</v>
          </cell>
          <cell r="D3659" t="str">
            <v>Ancient History: The Foundations of Rome &amp; Rome Depth Study</v>
          </cell>
          <cell r="E3659" t="str">
            <v>Dr R Ciucciove</v>
          </cell>
        </row>
        <row r="3660">
          <cell r="B3660" t="str">
            <v>J199/11 Classical Civilisation: Myth &amp; religion</v>
          </cell>
          <cell r="C3660" t="str">
            <v>J199/11</v>
          </cell>
          <cell r="D3660" t="str">
            <v>Classical Civilisation: Myth &amp; religion</v>
          </cell>
          <cell r="E3660" t="str">
            <v>Mr B Greenley</v>
          </cell>
        </row>
        <row r="3661">
          <cell r="B3661" t="str">
            <v>J199/11 Classical Civilisation: Myth &amp; religion</v>
          </cell>
          <cell r="C3661" t="str">
            <v>J199/11</v>
          </cell>
          <cell r="D3661" t="str">
            <v>Classical Civilisation: Myth &amp; religion</v>
          </cell>
          <cell r="E3661" t="str">
            <v>Mrs B Hunter</v>
          </cell>
        </row>
        <row r="3662">
          <cell r="B3662" t="str">
            <v>J199/11 Classical Civilisation: Myth &amp; religion</v>
          </cell>
          <cell r="C3662" t="str">
            <v>J199/11</v>
          </cell>
          <cell r="D3662" t="str">
            <v>Classical Civilisation: Myth &amp; religion</v>
          </cell>
          <cell r="E3662" t="str">
            <v>Mrs R J Fawthrop</v>
          </cell>
        </row>
        <row r="3663">
          <cell r="B3663" t="str">
            <v>J199/11 Classical Civilisation: Myth &amp; religion</v>
          </cell>
          <cell r="C3663" t="str">
            <v>J199/11</v>
          </cell>
          <cell r="D3663" t="str">
            <v>Classical Civilisation: Myth &amp; religion</v>
          </cell>
          <cell r="E3663" t="str">
            <v>Mrs L M Ray</v>
          </cell>
        </row>
        <row r="3664">
          <cell r="B3664" t="str">
            <v>J199/11 Classical Civilisation: Myth &amp; religion</v>
          </cell>
          <cell r="C3664" t="str">
            <v>J199/11</v>
          </cell>
          <cell r="D3664" t="str">
            <v>Classical Civilisation: Myth &amp; religion</v>
          </cell>
          <cell r="E3664" t="str">
            <v>Ms J Rice</v>
          </cell>
        </row>
        <row r="3665">
          <cell r="B3665" t="str">
            <v>J199/11 Classical Civilisation: Myth &amp; religion</v>
          </cell>
          <cell r="C3665" t="str">
            <v>J199/11</v>
          </cell>
          <cell r="D3665" t="str">
            <v>Classical Civilisation: Myth &amp; religion</v>
          </cell>
          <cell r="E3665" t="str">
            <v>Mrs M Beardshaw</v>
          </cell>
        </row>
        <row r="3666">
          <cell r="B3666" t="str">
            <v>J199/11 Classical Civilisation: Myth &amp; religion</v>
          </cell>
          <cell r="C3666" t="str">
            <v>J199/11</v>
          </cell>
          <cell r="D3666" t="str">
            <v>Classical Civilisation: Myth &amp; religion</v>
          </cell>
          <cell r="E3666" t="str">
            <v>Ms K Beardmore</v>
          </cell>
        </row>
        <row r="3667">
          <cell r="B3667" t="str">
            <v>J199/11 Classical Civilisation: Myth &amp; religion</v>
          </cell>
          <cell r="C3667" t="str">
            <v>J199/11</v>
          </cell>
          <cell r="D3667" t="str">
            <v>Classical Civilisation: Myth &amp; religion</v>
          </cell>
          <cell r="E3667" t="str">
            <v>Miss R M Wood</v>
          </cell>
        </row>
        <row r="3668">
          <cell r="B3668" t="str">
            <v>J199/11 Classical Civilisation: Myth &amp; religion</v>
          </cell>
          <cell r="C3668" t="str">
            <v>J199/11</v>
          </cell>
          <cell r="D3668" t="str">
            <v>Classical Civilisation: Myth &amp; religion</v>
          </cell>
          <cell r="E3668" t="str">
            <v>Miss E Norwood</v>
          </cell>
        </row>
        <row r="3669">
          <cell r="B3669" t="str">
            <v>J199/11 Classical Civilisation: Myth &amp; religion</v>
          </cell>
          <cell r="C3669" t="str">
            <v>J199/11</v>
          </cell>
          <cell r="D3669" t="str">
            <v>Classical Civilisation: Myth &amp; religion</v>
          </cell>
          <cell r="E3669" t="str">
            <v>Mrs A Kemsley</v>
          </cell>
        </row>
        <row r="3670">
          <cell r="B3670" t="str">
            <v>J199/11 Classical Civilisation: Myth &amp; religion</v>
          </cell>
          <cell r="C3670" t="str">
            <v>J199/11</v>
          </cell>
          <cell r="D3670" t="str">
            <v>Classical Civilisation: Myth &amp; religion</v>
          </cell>
          <cell r="E3670" t="str">
            <v>Dr S Cassidy</v>
          </cell>
        </row>
        <row r="3671">
          <cell r="B3671" t="str">
            <v>J199/11 Classical Civilisation: Myth &amp; religion</v>
          </cell>
          <cell r="C3671" t="str">
            <v>J199/11</v>
          </cell>
          <cell r="D3671" t="str">
            <v>Classical Civilisation: Myth &amp; religion</v>
          </cell>
          <cell r="E3671" t="str">
            <v>Mrs S Ward</v>
          </cell>
        </row>
        <row r="3672">
          <cell r="B3672" t="str">
            <v>J199/11 Classical Civilisation: Myth &amp; religion</v>
          </cell>
          <cell r="C3672" t="str">
            <v>J199/11</v>
          </cell>
          <cell r="D3672" t="str">
            <v>Classical Civilisation: Myth &amp; religion</v>
          </cell>
          <cell r="E3672" t="str">
            <v>Miss E Hayes</v>
          </cell>
        </row>
        <row r="3673">
          <cell r="B3673" t="str">
            <v>J199/11 Classical Civilisation: Myth &amp; religion</v>
          </cell>
          <cell r="C3673" t="str">
            <v>J199/11</v>
          </cell>
          <cell r="D3673" t="str">
            <v>Classical Civilisation: Myth &amp; religion</v>
          </cell>
          <cell r="E3673" t="str">
            <v>Mr N C Jones</v>
          </cell>
        </row>
        <row r="3674">
          <cell r="B3674" t="str">
            <v>J199/11 Classical Civilisation: Myth &amp; religion</v>
          </cell>
          <cell r="C3674" t="str">
            <v>J199/11</v>
          </cell>
          <cell r="D3674" t="str">
            <v>Classical Civilisation: Myth &amp; religion</v>
          </cell>
          <cell r="E3674" t="str">
            <v>Miss J Nimmo-Smith</v>
          </cell>
        </row>
        <row r="3675">
          <cell r="B3675" t="str">
            <v>J199/11 Classical Civilisation: Myth &amp; religion</v>
          </cell>
          <cell r="C3675" t="str">
            <v>J199/11</v>
          </cell>
          <cell r="D3675" t="str">
            <v>Classical Civilisation: Myth &amp; religion</v>
          </cell>
          <cell r="E3675" t="str">
            <v>Miss C Manolopoulou</v>
          </cell>
        </row>
        <row r="3676">
          <cell r="B3676" t="str">
            <v>J199/11 Classical Civilisation: Myth &amp; religion</v>
          </cell>
          <cell r="C3676" t="str">
            <v>J199/11</v>
          </cell>
          <cell r="D3676" t="str">
            <v>Classical Civilisation: Myth &amp; religion</v>
          </cell>
          <cell r="E3676" t="str">
            <v>Mrs J Sproston</v>
          </cell>
        </row>
        <row r="3677">
          <cell r="B3677" t="str">
            <v>J199/11 Classical Civilisation: Myth &amp; religion</v>
          </cell>
          <cell r="C3677" t="str">
            <v>J199/11</v>
          </cell>
          <cell r="D3677" t="str">
            <v>Classical Civilisation: Myth &amp; religion</v>
          </cell>
          <cell r="E3677" t="str">
            <v>Dr C D Darie</v>
          </cell>
        </row>
        <row r="3678">
          <cell r="B3678" t="str">
            <v>J199/11 Classical Civilisation: Myth &amp; religion</v>
          </cell>
          <cell r="C3678" t="str">
            <v>J199/11</v>
          </cell>
          <cell r="D3678" t="str">
            <v>Classical Civilisation: Myth &amp; religion</v>
          </cell>
          <cell r="E3678" t="str">
            <v>Miss D Halpin</v>
          </cell>
        </row>
        <row r="3679">
          <cell r="B3679" t="str">
            <v>J199/11 Classical Civilisation: Myth &amp; religion</v>
          </cell>
          <cell r="C3679" t="str">
            <v>J199/11</v>
          </cell>
          <cell r="D3679" t="str">
            <v>Classical Civilisation: Myth &amp; religion</v>
          </cell>
          <cell r="E3679" t="str">
            <v>Miss D Johnson</v>
          </cell>
        </row>
        <row r="3680">
          <cell r="B3680" t="str">
            <v>J199/11 Classical Civilisation: Myth &amp; religion</v>
          </cell>
          <cell r="C3680" t="str">
            <v>J199/11</v>
          </cell>
          <cell r="D3680" t="str">
            <v>Classical Civilisation: Myth &amp; religion</v>
          </cell>
          <cell r="E3680" t="str">
            <v>Miss A Carolan</v>
          </cell>
        </row>
        <row r="3681">
          <cell r="B3681" t="str">
            <v>J199/12 Classical Civilisation: Women in the Ancient World</v>
          </cell>
          <cell r="C3681" t="str">
            <v>J199/12</v>
          </cell>
          <cell r="D3681" t="str">
            <v>Classical Civilisation: Women in the Ancient World</v>
          </cell>
          <cell r="E3681" t="str">
            <v>Mr D C Menashe</v>
          </cell>
        </row>
        <row r="3682">
          <cell r="B3682" t="str">
            <v>J199/12 Classical Civilisation: Women in the Ancient World</v>
          </cell>
          <cell r="C3682" t="str">
            <v>J199/12</v>
          </cell>
          <cell r="D3682" t="str">
            <v>Classical Civilisation: Women in the Ancient World</v>
          </cell>
          <cell r="E3682" t="str">
            <v>Mr A Mason</v>
          </cell>
        </row>
        <row r="3683">
          <cell r="B3683" t="str">
            <v>J199/12 Classical Civilisation: Women in the Ancient World</v>
          </cell>
          <cell r="C3683" t="str">
            <v>J199/12</v>
          </cell>
          <cell r="D3683" t="str">
            <v>Classical Civilisation: Women in the Ancient World</v>
          </cell>
          <cell r="E3683" t="str">
            <v>Miss T Olaoshun</v>
          </cell>
        </row>
        <row r="3684">
          <cell r="B3684" t="str">
            <v>J199/12 Classical Civilisation: Women in the Ancient World</v>
          </cell>
          <cell r="C3684" t="str">
            <v>J199/12</v>
          </cell>
          <cell r="D3684" t="str">
            <v>Classical Civilisation: Women in the Ancient World</v>
          </cell>
          <cell r="E3684" t="str">
            <v>Mrs E Kefalidou</v>
          </cell>
        </row>
        <row r="3685">
          <cell r="B3685" t="str">
            <v>J199/12 Classical Civilisation: Women in the Ancient World</v>
          </cell>
          <cell r="C3685" t="str">
            <v>J199/12</v>
          </cell>
          <cell r="D3685" t="str">
            <v>Classical Civilisation: Women in the Ancient World</v>
          </cell>
          <cell r="E3685" t="str">
            <v>Dr F M Sapsford</v>
          </cell>
        </row>
        <row r="3686">
          <cell r="B3686" t="str">
            <v>J199/21 Classical Civilisation: The Homeric World</v>
          </cell>
          <cell r="C3686" t="str">
            <v>J199/21</v>
          </cell>
          <cell r="D3686" t="str">
            <v>Classical Civilisation: The Homeric World</v>
          </cell>
          <cell r="E3686" t="str">
            <v>Mr D C Menashe</v>
          </cell>
        </row>
        <row r="3687">
          <cell r="B3687" t="str">
            <v>J199/21 Classical Civilisation: The Homeric World</v>
          </cell>
          <cell r="C3687" t="str">
            <v>J199/21</v>
          </cell>
          <cell r="D3687" t="str">
            <v>Classical Civilisation: The Homeric World</v>
          </cell>
          <cell r="E3687" t="str">
            <v>Miss L Kilbey</v>
          </cell>
        </row>
        <row r="3688">
          <cell r="B3688" t="str">
            <v>J199/21 Classical Civilisation: The Homeric World</v>
          </cell>
          <cell r="C3688" t="str">
            <v>J199/21</v>
          </cell>
          <cell r="D3688" t="str">
            <v>Classical Civilisation: The Homeric World</v>
          </cell>
          <cell r="E3688" t="str">
            <v>Mr S Bolderow</v>
          </cell>
        </row>
        <row r="3689">
          <cell r="B3689" t="str">
            <v>J199/21 Classical Civilisation: The Homeric World</v>
          </cell>
          <cell r="C3689" t="str">
            <v>J199/21</v>
          </cell>
          <cell r="D3689" t="str">
            <v>Classical Civilisation: The Homeric World</v>
          </cell>
          <cell r="E3689" t="str">
            <v>Mr W Power</v>
          </cell>
        </row>
        <row r="3690">
          <cell r="B3690" t="str">
            <v>J199/21 Classical Civilisation: The Homeric World</v>
          </cell>
          <cell r="C3690" t="str">
            <v>J199/21</v>
          </cell>
          <cell r="D3690" t="str">
            <v>Classical Civilisation: The Homeric World</v>
          </cell>
          <cell r="E3690" t="str">
            <v>Mr I Matthai</v>
          </cell>
        </row>
        <row r="3691">
          <cell r="B3691" t="str">
            <v>J199/21 Classical Civilisation: The Homeric World</v>
          </cell>
          <cell r="C3691" t="str">
            <v>J199/21</v>
          </cell>
          <cell r="D3691" t="str">
            <v>Classical Civilisation: The Homeric World</v>
          </cell>
          <cell r="E3691" t="str">
            <v>Mrs L M Ray</v>
          </cell>
        </row>
        <row r="3692">
          <cell r="B3692" t="str">
            <v>J199/21 Classical Civilisation: The Homeric World</v>
          </cell>
          <cell r="C3692" t="str">
            <v>J199/21</v>
          </cell>
          <cell r="D3692" t="str">
            <v>Classical Civilisation: The Homeric World</v>
          </cell>
          <cell r="E3692" t="str">
            <v>Mr N C Jones</v>
          </cell>
        </row>
        <row r="3693">
          <cell r="B3693" t="str">
            <v>J199/21 Classical Civilisation: The Homeric World</v>
          </cell>
          <cell r="C3693" t="str">
            <v>J199/21</v>
          </cell>
          <cell r="D3693" t="str">
            <v>Classical Civilisation: The Homeric World</v>
          </cell>
          <cell r="E3693" t="str">
            <v>Dr J McNamara</v>
          </cell>
        </row>
        <row r="3694">
          <cell r="B3694" t="str">
            <v>J199/21 Classical Civilisation: The Homeric World</v>
          </cell>
          <cell r="C3694" t="str">
            <v>J199/21</v>
          </cell>
          <cell r="D3694" t="str">
            <v>Classical Civilisation: The Homeric World</v>
          </cell>
          <cell r="E3694" t="str">
            <v>Mrs C Causer</v>
          </cell>
        </row>
        <row r="3695">
          <cell r="B3695" t="str">
            <v>J199/21 Classical Civilisation: The Homeric World</v>
          </cell>
          <cell r="C3695" t="str">
            <v>J199/21</v>
          </cell>
          <cell r="D3695" t="str">
            <v>Classical Civilisation: The Homeric World</v>
          </cell>
          <cell r="E3695" t="str">
            <v>Miss A Fox</v>
          </cell>
        </row>
        <row r="3696">
          <cell r="B3696" t="str">
            <v>J199/21 Classical Civilisation: The Homeric World</v>
          </cell>
          <cell r="C3696" t="str">
            <v>J199/21</v>
          </cell>
          <cell r="D3696" t="str">
            <v>Classical Civilisation: The Homeric World</v>
          </cell>
          <cell r="E3696" t="str">
            <v>Ms F Moore-Bridger</v>
          </cell>
        </row>
        <row r="3697">
          <cell r="B3697" t="str">
            <v>J199/21 Classical Civilisation: The Homeric World</v>
          </cell>
          <cell r="C3697" t="str">
            <v>J199/21</v>
          </cell>
          <cell r="D3697" t="str">
            <v>Classical Civilisation: The Homeric World</v>
          </cell>
          <cell r="E3697" t="str">
            <v>Mr F V Mazzotta</v>
          </cell>
        </row>
        <row r="3698">
          <cell r="B3698" t="str">
            <v>J199/21 Classical Civilisation: The Homeric World</v>
          </cell>
          <cell r="C3698" t="str">
            <v>J199/21</v>
          </cell>
          <cell r="D3698" t="str">
            <v>Classical Civilisation: The Homeric World</v>
          </cell>
          <cell r="E3698" t="str">
            <v>Ms G Gill</v>
          </cell>
        </row>
        <row r="3699">
          <cell r="B3699" t="str">
            <v>J199/22 Classical Civilisation: Roman City Life</v>
          </cell>
          <cell r="C3699" t="str">
            <v>J199/22</v>
          </cell>
          <cell r="D3699" t="str">
            <v>Classical Civilisation: Roman City Life</v>
          </cell>
          <cell r="E3699" t="str">
            <v>Dr A Mac Mahon</v>
          </cell>
        </row>
        <row r="3700">
          <cell r="B3700" t="str">
            <v>J199/22 Classical Civilisation: Roman City Life</v>
          </cell>
          <cell r="C3700" t="str">
            <v>J199/22</v>
          </cell>
          <cell r="D3700" t="str">
            <v>Classical Civilisation: Roman City Life</v>
          </cell>
          <cell r="E3700" t="str">
            <v>Miss H A Walker</v>
          </cell>
        </row>
        <row r="3701">
          <cell r="B3701" t="str">
            <v>J199/22 Classical Civilisation: Roman City Life</v>
          </cell>
          <cell r="C3701" t="str">
            <v>J199/22</v>
          </cell>
          <cell r="D3701" t="str">
            <v>Classical Civilisation: Roman City Life</v>
          </cell>
          <cell r="E3701" t="str">
            <v>Mrs P Adair</v>
          </cell>
        </row>
        <row r="3702">
          <cell r="B3702" t="str">
            <v>J199/22 Classical Civilisation: Roman City Life</v>
          </cell>
          <cell r="C3702" t="str">
            <v>J199/22</v>
          </cell>
          <cell r="D3702" t="str">
            <v>Classical Civilisation: Roman City Life</v>
          </cell>
          <cell r="E3702" t="str">
            <v>Mrs N Cameron</v>
          </cell>
        </row>
        <row r="3703">
          <cell r="B3703" t="str">
            <v>J199/22 Classical Civilisation: Roman City Life</v>
          </cell>
          <cell r="C3703" t="str">
            <v>J199/22</v>
          </cell>
          <cell r="D3703" t="str">
            <v>Classical Civilisation: Roman City Life</v>
          </cell>
          <cell r="E3703" t="str">
            <v>Dr K A Stewart</v>
          </cell>
        </row>
        <row r="3704">
          <cell r="B3704" t="str">
            <v>J199/22 Classical Civilisation: Roman City Life</v>
          </cell>
          <cell r="C3704" t="str">
            <v>J199/22</v>
          </cell>
          <cell r="D3704" t="str">
            <v>Classical Civilisation: Roman City Life</v>
          </cell>
          <cell r="E3704" t="str">
            <v>Mrs R J Fawthrop</v>
          </cell>
        </row>
        <row r="3705">
          <cell r="B3705" t="str">
            <v>J199/22 Classical Civilisation: Roman City Life</v>
          </cell>
          <cell r="C3705" t="str">
            <v>J199/22</v>
          </cell>
          <cell r="D3705" t="str">
            <v>Classical Civilisation: Roman City Life</v>
          </cell>
          <cell r="E3705" t="str">
            <v>Dr A J Harker</v>
          </cell>
        </row>
        <row r="3706">
          <cell r="B3706" t="str">
            <v>J199/22 Classical Civilisation: Roman City Life</v>
          </cell>
          <cell r="C3706" t="str">
            <v>J199/22</v>
          </cell>
          <cell r="D3706" t="str">
            <v>Classical Civilisation: Roman City Life</v>
          </cell>
          <cell r="E3706" t="str">
            <v>Mr H Tang</v>
          </cell>
        </row>
        <row r="3707">
          <cell r="B3707" t="str">
            <v>J199/22 Classical Civilisation: Roman City Life</v>
          </cell>
          <cell r="C3707" t="str">
            <v>J199/22</v>
          </cell>
          <cell r="D3707" t="str">
            <v>Classical Civilisation: Roman City Life</v>
          </cell>
          <cell r="E3707" t="str">
            <v>Mrs T Grime</v>
          </cell>
        </row>
        <row r="3708">
          <cell r="B3708" t="str">
            <v>J199/22 Classical Civilisation: Roman City Life</v>
          </cell>
          <cell r="C3708" t="str">
            <v>J199/22</v>
          </cell>
          <cell r="D3708" t="str">
            <v>Classical Civilisation: Roman City Life</v>
          </cell>
          <cell r="E3708" t="str">
            <v>Mr B Tanner</v>
          </cell>
        </row>
        <row r="3709">
          <cell r="B3709" t="str">
            <v>J199/22 Classical Civilisation: Roman City Life</v>
          </cell>
          <cell r="C3709" t="str">
            <v>J199/22</v>
          </cell>
          <cell r="D3709" t="str">
            <v>Classical Civilisation: Roman City Life</v>
          </cell>
          <cell r="E3709" t="str">
            <v>Miss I C A Swain</v>
          </cell>
        </row>
        <row r="3710">
          <cell r="B3710" t="str">
            <v>J199/22 Classical Civilisation: Roman City Life</v>
          </cell>
          <cell r="C3710" t="str">
            <v>J199/22</v>
          </cell>
          <cell r="D3710" t="str">
            <v>Classical Civilisation: Roman City Life</v>
          </cell>
          <cell r="E3710" t="str">
            <v>Mr S Bolderow</v>
          </cell>
        </row>
        <row r="3711">
          <cell r="B3711" t="str">
            <v>J199/22 Classical Civilisation: Roman City Life</v>
          </cell>
          <cell r="C3711" t="str">
            <v>J199/22</v>
          </cell>
          <cell r="D3711" t="str">
            <v>Classical Civilisation: Roman City Life</v>
          </cell>
          <cell r="E3711" t="str">
            <v>Mrs C M Gooptu</v>
          </cell>
        </row>
        <row r="3712">
          <cell r="B3712" t="str">
            <v>J199/23 Classical Civilisation: War &amp; Warfare</v>
          </cell>
          <cell r="C3712" t="str">
            <v>J199/23</v>
          </cell>
          <cell r="D3712" t="str">
            <v>Classical Civilisation: War &amp; Warfare</v>
          </cell>
          <cell r="E3712" t="str">
            <v>Mrs C Kilshaw Walster</v>
          </cell>
        </row>
        <row r="3713">
          <cell r="B3713" t="str">
            <v>J199/23 Classical Civilisation: War &amp; Warfare</v>
          </cell>
          <cell r="C3713" t="str">
            <v>J199/23</v>
          </cell>
          <cell r="D3713" t="str">
            <v>Classical Civilisation: War &amp; Warfare</v>
          </cell>
          <cell r="E3713" t="str">
            <v>Miss R M Wood</v>
          </cell>
        </row>
        <row r="3714">
          <cell r="B3714" t="str">
            <v>J199/23 Classical Civilisation: War &amp; Warfare</v>
          </cell>
          <cell r="C3714" t="str">
            <v>J199/23</v>
          </cell>
          <cell r="D3714" t="str">
            <v>Classical Civilisation: War &amp; Warfare</v>
          </cell>
          <cell r="E3714" t="str">
            <v>Miss I C A Swain</v>
          </cell>
        </row>
        <row r="3715">
          <cell r="B3715" t="str">
            <v>J199/23 Classical Civilisation: War &amp; Warfare</v>
          </cell>
          <cell r="C3715" t="str">
            <v>J199/23</v>
          </cell>
          <cell r="D3715" t="str">
            <v>Classical Civilisation: War &amp; Warfare</v>
          </cell>
          <cell r="E3715" t="str">
            <v>Ms A Addinall</v>
          </cell>
        </row>
        <row r="3716">
          <cell r="B3716" t="str">
            <v>J199/23 Classical Civilisation: War &amp; Warfare</v>
          </cell>
          <cell r="C3716" t="str">
            <v>J199/23</v>
          </cell>
          <cell r="D3716" t="str">
            <v>Classical Civilisation: War &amp; Warfare</v>
          </cell>
          <cell r="E3716" t="str">
            <v>Dr M GonzÃ¡lez RodrÃ­guez</v>
          </cell>
        </row>
        <row r="3717">
          <cell r="B3717" t="str">
            <v>J199/23 Classical Civilisation: War &amp; Warfare</v>
          </cell>
          <cell r="C3717" t="str">
            <v>J199/23</v>
          </cell>
          <cell r="D3717" t="str">
            <v>Classical Civilisation: War &amp; Warfare</v>
          </cell>
          <cell r="E3717" t="str">
            <v>Mr S Bolderow</v>
          </cell>
        </row>
        <row r="3718">
          <cell r="B3718" t="str">
            <v>J200/01 Media Studies: Television and promoting Media</v>
          </cell>
          <cell r="C3718" t="str">
            <v>J200/01</v>
          </cell>
          <cell r="D3718" t="str">
            <v>Media Studies: Television and promoting Media</v>
          </cell>
          <cell r="E3718" t="str">
            <v>Miss R Morris</v>
          </cell>
        </row>
        <row r="3719">
          <cell r="B3719" t="str">
            <v>J200/01 Media Studies: Television and promoting Media</v>
          </cell>
          <cell r="C3719" t="str">
            <v>J200/01</v>
          </cell>
          <cell r="D3719" t="str">
            <v>Media Studies: Television and promoting Media</v>
          </cell>
          <cell r="E3719" t="str">
            <v>Mr M T Layton</v>
          </cell>
        </row>
        <row r="3720">
          <cell r="B3720" t="str">
            <v>J200/01 Media Studies: Television and promoting Media</v>
          </cell>
          <cell r="C3720" t="str">
            <v>J200/01</v>
          </cell>
          <cell r="D3720" t="str">
            <v>Media Studies: Television and promoting Media</v>
          </cell>
          <cell r="E3720" t="str">
            <v>Dr K Robinson</v>
          </cell>
        </row>
        <row r="3721">
          <cell r="B3721" t="str">
            <v>J200/01 Media Studies: Television and promoting Media</v>
          </cell>
          <cell r="C3721" t="str">
            <v>J200/01</v>
          </cell>
          <cell r="D3721" t="str">
            <v>Media Studies: Television and promoting Media</v>
          </cell>
          <cell r="E3721" t="str">
            <v>Mr A James</v>
          </cell>
        </row>
        <row r="3722">
          <cell r="B3722" t="str">
            <v>J200/01 Media Studies: Television and promoting Media</v>
          </cell>
          <cell r="C3722" t="str">
            <v>J200/01</v>
          </cell>
          <cell r="D3722" t="str">
            <v>Media Studies: Television and promoting Media</v>
          </cell>
          <cell r="E3722" t="str">
            <v>Ms K L Worrow</v>
          </cell>
        </row>
        <row r="3723">
          <cell r="B3723" t="str">
            <v>J200/01 Media Studies: Television and promoting Media</v>
          </cell>
          <cell r="C3723" t="str">
            <v>J200/01</v>
          </cell>
          <cell r="D3723" t="str">
            <v>Media Studies: Television and promoting Media</v>
          </cell>
          <cell r="E3723" t="str">
            <v>Mr C B Nicholson</v>
          </cell>
        </row>
        <row r="3724">
          <cell r="B3724" t="str">
            <v>J200/01 Media Studies: Television and promoting Media</v>
          </cell>
          <cell r="C3724" t="str">
            <v>J200/01</v>
          </cell>
          <cell r="D3724" t="str">
            <v>Media Studies: Television and promoting Media</v>
          </cell>
          <cell r="E3724" t="str">
            <v>Mrs Z L Fletcher</v>
          </cell>
        </row>
        <row r="3725">
          <cell r="B3725" t="str">
            <v>J200/01 Media Studies: Television and promoting Media</v>
          </cell>
          <cell r="C3725" t="str">
            <v>J200/01</v>
          </cell>
          <cell r="D3725" t="str">
            <v>Media Studies: Television and promoting Media</v>
          </cell>
          <cell r="E3725" t="str">
            <v>Miss S W Dickinson</v>
          </cell>
        </row>
        <row r="3726">
          <cell r="B3726" t="str">
            <v>J200/01 Media Studies: Television and promoting Media</v>
          </cell>
          <cell r="C3726" t="str">
            <v>J200/01</v>
          </cell>
          <cell r="D3726" t="str">
            <v>Media Studies: Television and promoting Media</v>
          </cell>
          <cell r="E3726" t="str">
            <v>Mr R M Bingham</v>
          </cell>
        </row>
        <row r="3727">
          <cell r="B3727" t="str">
            <v>J200/01 Media Studies: Television and promoting Media</v>
          </cell>
          <cell r="C3727" t="str">
            <v>J200/01</v>
          </cell>
          <cell r="D3727" t="str">
            <v>Media Studies: Television and promoting Media</v>
          </cell>
          <cell r="E3727" t="str">
            <v>Mr L R Winn</v>
          </cell>
        </row>
        <row r="3728">
          <cell r="B3728" t="str">
            <v>J200/01 Media Studies: Television and promoting Media</v>
          </cell>
          <cell r="C3728" t="str">
            <v>J200/01</v>
          </cell>
          <cell r="D3728" t="str">
            <v>Media Studies: Television and promoting Media</v>
          </cell>
          <cell r="E3728" t="str">
            <v>Miss V Bellamy</v>
          </cell>
        </row>
        <row r="3729">
          <cell r="B3729" t="str">
            <v>J200/01 Media Studies: Television and promoting Media</v>
          </cell>
          <cell r="C3729" t="str">
            <v>J200/01</v>
          </cell>
          <cell r="D3729" t="str">
            <v>Media Studies: Television and promoting Media</v>
          </cell>
          <cell r="E3729" t="str">
            <v>Mrs L Woodey</v>
          </cell>
        </row>
        <row r="3730">
          <cell r="B3730" t="str">
            <v>J200/01 Media Studies: Television and promoting Media</v>
          </cell>
          <cell r="C3730" t="str">
            <v>J200/01</v>
          </cell>
          <cell r="D3730" t="str">
            <v>Media Studies: Television and promoting Media</v>
          </cell>
          <cell r="E3730" t="str">
            <v>Mrs S Reading</v>
          </cell>
        </row>
        <row r="3731">
          <cell r="B3731" t="str">
            <v>J200/01 Media Studies: Television and promoting Media</v>
          </cell>
          <cell r="C3731" t="str">
            <v>J200/01</v>
          </cell>
          <cell r="D3731" t="str">
            <v>Media Studies: Television and promoting Media</v>
          </cell>
          <cell r="E3731" t="str">
            <v>Mr L Hersnip</v>
          </cell>
        </row>
        <row r="3732">
          <cell r="B3732" t="str">
            <v>J200/01 Media Studies: Television and promoting Media</v>
          </cell>
          <cell r="C3732" t="str">
            <v>J200/01</v>
          </cell>
          <cell r="D3732" t="str">
            <v>Media Studies: Television and promoting Media</v>
          </cell>
          <cell r="E3732" t="str">
            <v>Mrs A Munn</v>
          </cell>
        </row>
        <row r="3733">
          <cell r="B3733" t="str">
            <v>J200/01 Media Studies: Television and promoting Media</v>
          </cell>
          <cell r="C3733" t="str">
            <v>J200/01</v>
          </cell>
          <cell r="D3733" t="str">
            <v>Media Studies: Television and promoting Media</v>
          </cell>
          <cell r="E3733" t="str">
            <v>Miss A Pearson</v>
          </cell>
        </row>
        <row r="3734">
          <cell r="B3734" t="str">
            <v>J200/01 Media Studies: Television and promoting Media</v>
          </cell>
          <cell r="C3734" t="str">
            <v>J200/01</v>
          </cell>
          <cell r="D3734" t="str">
            <v>Media Studies: Television and promoting Media</v>
          </cell>
          <cell r="E3734" t="str">
            <v>Miss J Ward</v>
          </cell>
        </row>
        <row r="3735">
          <cell r="B3735" t="str">
            <v>J200/01 Media Studies: Television and promoting Media</v>
          </cell>
          <cell r="C3735" t="str">
            <v>J200/01</v>
          </cell>
          <cell r="D3735" t="str">
            <v>Media Studies: Television and promoting Media</v>
          </cell>
          <cell r="E3735" t="str">
            <v>Mr A N Whaley</v>
          </cell>
        </row>
        <row r="3736">
          <cell r="B3736" t="str">
            <v>J200/01 Media Studies: Television and promoting Media</v>
          </cell>
          <cell r="C3736" t="str">
            <v>J200/01</v>
          </cell>
          <cell r="D3736" t="str">
            <v>Media Studies: Television and promoting Media</v>
          </cell>
          <cell r="E3736" t="str">
            <v>Miss V M Allen</v>
          </cell>
        </row>
        <row r="3737">
          <cell r="B3737" t="str">
            <v>J200/02 Media Studies: Music and News</v>
          </cell>
          <cell r="C3737" t="str">
            <v>J200/02</v>
          </cell>
          <cell r="D3737" t="str">
            <v>Media Studies: Music and News</v>
          </cell>
          <cell r="E3737" t="str">
            <v>Mr M Rodgers</v>
          </cell>
        </row>
        <row r="3738">
          <cell r="B3738" t="str">
            <v>J200/02 Media Studies: Music and News</v>
          </cell>
          <cell r="C3738" t="str">
            <v>J200/02</v>
          </cell>
          <cell r="D3738" t="str">
            <v>Media Studies: Music and News</v>
          </cell>
          <cell r="E3738" t="str">
            <v>Mr R Morris</v>
          </cell>
        </row>
        <row r="3739">
          <cell r="B3739" t="str">
            <v>J200/02 Media Studies: Music and News</v>
          </cell>
          <cell r="C3739" t="str">
            <v>J200/02</v>
          </cell>
          <cell r="D3739" t="str">
            <v>Media Studies: Music and News</v>
          </cell>
          <cell r="E3739" t="str">
            <v>Miss E L Doughty</v>
          </cell>
        </row>
        <row r="3740">
          <cell r="B3740" t="str">
            <v>J200/02 Media Studies: Music and News</v>
          </cell>
          <cell r="C3740" t="str">
            <v>J200/02</v>
          </cell>
          <cell r="D3740" t="str">
            <v>Media Studies: Music and News</v>
          </cell>
          <cell r="E3740" t="str">
            <v>Mrs E Sim</v>
          </cell>
        </row>
        <row r="3741">
          <cell r="B3741" t="str">
            <v>J200/02 Media Studies: Music and News</v>
          </cell>
          <cell r="C3741" t="str">
            <v>J200/02</v>
          </cell>
          <cell r="D3741" t="str">
            <v>Media Studies: Music and News</v>
          </cell>
          <cell r="E3741" t="str">
            <v>Mr S O'Connor</v>
          </cell>
        </row>
        <row r="3742">
          <cell r="B3742" t="str">
            <v>J200/02 Media Studies: Music and News</v>
          </cell>
          <cell r="C3742" t="str">
            <v>J200/02</v>
          </cell>
          <cell r="D3742" t="str">
            <v>Media Studies: Music and News</v>
          </cell>
          <cell r="E3742" t="str">
            <v>Miss T Awoyejo</v>
          </cell>
        </row>
        <row r="3743">
          <cell r="B3743" t="str">
            <v>J200/02 Media Studies: Music and News</v>
          </cell>
          <cell r="C3743" t="str">
            <v>J200/02</v>
          </cell>
          <cell r="D3743" t="str">
            <v>Media Studies: Music and News</v>
          </cell>
          <cell r="E3743" t="str">
            <v>Mr M Ahmed</v>
          </cell>
        </row>
        <row r="3744">
          <cell r="B3744" t="str">
            <v>J200/02 Media Studies: Music and News</v>
          </cell>
          <cell r="C3744" t="str">
            <v>J200/02</v>
          </cell>
          <cell r="D3744" t="str">
            <v>Media Studies: Music and News</v>
          </cell>
          <cell r="E3744" t="str">
            <v>Dr M Carr</v>
          </cell>
        </row>
        <row r="3745">
          <cell r="B3745" t="str">
            <v>J200/02 Media Studies: Music and News</v>
          </cell>
          <cell r="C3745" t="str">
            <v>J200/02</v>
          </cell>
          <cell r="D3745" t="str">
            <v>Media Studies: Music and News</v>
          </cell>
          <cell r="E3745" t="str">
            <v>Dr K Robinson</v>
          </cell>
        </row>
        <row r="3746">
          <cell r="B3746" t="str">
            <v>J200/02 Media Studies: Music and News</v>
          </cell>
          <cell r="C3746" t="str">
            <v>J200/02</v>
          </cell>
          <cell r="D3746" t="str">
            <v>Media Studies: Music and News</v>
          </cell>
          <cell r="E3746" t="str">
            <v>Mr R Barton</v>
          </cell>
        </row>
        <row r="3747">
          <cell r="B3747" t="str">
            <v>J200/02 Media Studies: Music and News</v>
          </cell>
          <cell r="C3747" t="str">
            <v>J200/02</v>
          </cell>
          <cell r="D3747" t="str">
            <v>Media Studies: Music and News</v>
          </cell>
          <cell r="E3747" t="str">
            <v>Mr P D Swain</v>
          </cell>
        </row>
        <row r="3748">
          <cell r="B3748" t="str">
            <v>J200/02 Media Studies: Music and News</v>
          </cell>
          <cell r="C3748" t="str">
            <v>J200/02</v>
          </cell>
          <cell r="D3748" t="str">
            <v>Media Studies: Music and News</v>
          </cell>
          <cell r="E3748" t="str">
            <v>Mr A J Payne</v>
          </cell>
        </row>
        <row r="3749">
          <cell r="B3749" t="str">
            <v>J200/02 Media Studies: Music and News</v>
          </cell>
          <cell r="C3749" t="str">
            <v>J200/02</v>
          </cell>
          <cell r="D3749" t="str">
            <v>Media Studies: Music and News</v>
          </cell>
          <cell r="E3749" t="str">
            <v>Mrs S Reading</v>
          </cell>
        </row>
        <row r="3750">
          <cell r="B3750" t="str">
            <v>J200/02 Media Studies: Music and News</v>
          </cell>
          <cell r="C3750" t="str">
            <v>J200/02</v>
          </cell>
          <cell r="D3750" t="str">
            <v>Media Studies: Music and News</v>
          </cell>
          <cell r="E3750" t="str">
            <v>Mr P Harvey</v>
          </cell>
        </row>
        <row r="3751">
          <cell r="B3751" t="str">
            <v>J200/02 Media Studies: Music and News</v>
          </cell>
          <cell r="C3751" t="str">
            <v>J200/02</v>
          </cell>
          <cell r="D3751" t="str">
            <v>Media Studies: Music and News</v>
          </cell>
          <cell r="E3751" t="str">
            <v>Mrs C Toner</v>
          </cell>
        </row>
        <row r="3752">
          <cell r="B3752" t="str">
            <v>J200/02 Media Studies: Music and News</v>
          </cell>
          <cell r="C3752" t="str">
            <v>J200/02</v>
          </cell>
          <cell r="D3752" t="str">
            <v>Media Studies: Music and News</v>
          </cell>
          <cell r="E3752" t="str">
            <v>Mr A French</v>
          </cell>
        </row>
        <row r="3753">
          <cell r="B3753" t="str">
            <v>J200/02 Media Studies: Music and News</v>
          </cell>
          <cell r="C3753" t="str">
            <v>J200/02</v>
          </cell>
          <cell r="D3753" t="str">
            <v>Media Studies: Music and News</v>
          </cell>
          <cell r="E3753" t="str">
            <v>Mr M T Layton</v>
          </cell>
        </row>
        <row r="3754">
          <cell r="B3754" t="str">
            <v>J200/02 Media Studies: Music and News</v>
          </cell>
          <cell r="C3754" t="str">
            <v>J200/02</v>
          </cell>
          <cell r="D3754" t="str">
            <v>Media Studies: Music and News</v>
          </cell>
          <cell r="E3754" t="str">
            <v>Miss S Hall</v>
          </cell>
        </row>
        <row r="3755">
          <cell r="B3755" t="str">
            <v>J200/02 Media Studies: Music and News</v>
          </cell>
          <cell r="C3755" t="str">
            <v>J200/02</v>
          </cell>
          <cell r="D3755" t="str">
            <v>Media Studies: Music and News</v>
          </cell>
          <cell r="E3755" t="str">
            <v>Mrs T Herbert</v>
          </cell>
        </row>
        <row r="3756">
          <cell r="B3756" t="str">
            <v>J200/02 Media Studies: Music and News</v>
          </cell>
          <cell r="C3756" t="str">
            <v>J200/02</v>
          </cell>
          <cell r="D3756" t="str">
            <v>Media Studies: Music and News</v>
          </cell>
          <cell r="E3756" t="str">
            <v>Mr D Soltysik</v>
          </cell>
        </row>
        <row r="3757">
          <cell r="B3757" t="str">
            <v>J200/02 Media Studies: Music and News</v>
          </cell>
          <cell r="C3757" t="str">
            <v>J200/02</v>
          </cell>
          <cell r="D3757" t="str">
            <v>Media Studies: Music and News</v>
          </cell>
          <cell r="E3757" t="str">
            <v>Mr A R Jones</v>
          </cell>
        </row>
        <row r="3758">
          <cell r="B3758" t="str">
            <v>J200/02 Media Studies: Music and News</v>
          </cell>
          <cell r="C3758" t="str">
            <v>J200/02</v>
          </cell>
          <cell r="D3758" t="str">
            <v>Media Studies: Music and News</v>
          </cell>
          <cell r="E3758" t="str">
            <v>Mr Z Baboony</v>
          </cell>
        </row>
        <row r="3759">
          <cell r="B3759" t="str">
            <v>J200/03/04 Media Studies: Creating Media</v>
          </cell>
          <cell r="C3759" t="str">
            <v>J200/03/04</v>
          </cell>
          <cell r="D3759" t="str">
            <v>Media Studies: Creating Media</v>
          </cell>
          <cell r="E3759" t="str">
            <v>Ms E M Lewis</v>
          </cell>
        </row>
        <row r="3760">
          <cell r="B3760" t="str">
            <v>J200/03/04 Media Studies: Creating Media</v>
          </cell>
          <cell r="C3760" t="str">
            <v>J200/03/04</v>
          </cell>
          <cell r="D3760" t="str">
            <v>Media Studies: Creating Media</v>
          </cell>
          <cell r="E3760" t="str">
            <v>Mr S J Blayney</v>
          </cell>
        </row>
        <row r="3761">
          <cell r="B3761" t="str">
            <v>J200/03/04 Media Studies: Creating Media</v>
          </cell>
          <cell r="C3761" t="str">
            <v>J200/03/04</v>
          </cell>
          <cell r="D3761" t="str">
            <v>Media Studies: Creating Media</v>
          </cell>
          <cell r="E3761" t="str">
            <v>Mrs K Sewell</v>
          </cell>
        </row>
        <row r="3762">
          <cell r="B3762" t="str">
            <v>J200/03/04 Media Studies: Creating Media</v>
          </cell>
          <cell r="C3762" t="str">
            <v>J200/03/04</v>
          </cell>
          <cell r="D3762" t="str">
            <v>Media Studies: Creating Media</v>
          </cell>
          <cell r="E3762" t="str">
            <v>Mrs J J Parker</v>
          </cell>
        </row>
        <row r="3763">
          <cell r="B3763" t="str">
            <v>J200/03/04 Media Studies: Creating Media</v>
          </cell>
          <cell r="C3763" t="str">
            <v>J200/03/04</v>
          </cell>
          <cell r="D3763" t="str">
            <v>Media Studies: Creating Media</v>
          </cell>
          <cell r="E3763" t="str">
            <v>Mrs T Herbert</v>
          </cell>
        </row>
        <row r="3764">
          <cell r="B3764" t="str">
            <v>J200/03/04 Media Studies: Creating Media</v>
          </cell>
          <cell r="C3764" t="str">
            <v>J200/03/04</v>
          </cell>
          <cell r="D3764" t="str">
            <v>Media Studies: Creating Media</v>
          </cell>
          <cell r="E3764" t="str">
            <v>Miss T Lewis</v>
          </cell>
        </row>
        <row r="3765">
          <cell r="B3765" t="str">
            <v>J200/03/04 Media Studies: Creating Media</v>
          </cell>
          <cell r="C3765" t="str">
            <v>J200/03/04</v>
          </cell>
          <cell r="D3765" t="str">
            <v>Media Studies: Creating Media</v>
          </cell>
          <cell r="E3765" t="str">
            <v>OCR D Cambridge Assessment</v>
          </cell>
        </row>
        <row r="3766">
          <cell r="B3766" t="str">
            <v>J200/03/04 Media Studies: Creating Media</v>
          </cell>
          <cell r="C3766" t="str">
            <v>J200/03/04</v>
          </cell>
          <cell r="D3766" t="str">
            <v>Media Studies: Creating Media</v>
          </cell>
          <cell r="E3766" t="str">
            <v>Mr R Morris</v>
          </cell>
        </row>
        <row r="3767">
          <cell r="B3767" t="str">
            <v>J200/03/04 Media Studies: Creating Media</v>
          </cell>
          <cell r="C3767" t="str">
            <v>J200/03/04</v>
          </cell>
          <cell r="D3767" t="str">
            <v>Media Studies: Creating Media</v>
          </cell>
          <cell r="E3767" t="str">
            <v>Miss R Baker</v>
          </cell>
        </row>
        <row r="3768">
          <cell r="B3768" t="str">
            <v>J200/03/04 Media Studies: Creating Media</v>
          </cell>
          <cell r="C3768" t="str">
            <v>J200/03/04</v>
          </cell>
          <cell r="D3768" t="str">
            <v>Media Studies: Creating Media</v>
          </cell>
          <cell r="E3768" t="str">
            <v>Miss G Eardley</v>
          </cell>
        </row>
        <row r="3769">
          <cell r="B3769" t="str">
            <v>J200/03/04 Media Studies: Creating Media</v>
          </cell>
          <cell r="C3769" t="str">
            <v>J200/03/04</v>
          </cell>
          <cell r="D3769" t="str">
            <v>Media Studies: Creating Media</v>
          </cell>
          <cell r="E3769" t="str">
            <v>Mr P A Colella</v>
          </cell>
        </row>
        <row r="3770">
          <cell r="B3770" t="str">
            <v>J200/03/04 Media Studies: Creating Media</v>
          </cell>
          <cell r="C3770" t="str">
            <v>J200/03/04</v>
          </cell>
          <cell r="D3770" t="str">
            <v>Media Studies: Creating Media</v>
          </cell>
          <cell r="E3770" t="str">
            <v>Mrs P Hollingworth</v>
          </cell>
        </row>
        <row r="3771">
          <cell r="B3771" t="str">
            <v>J200/03/04 Media Studies: Creating Media</v>
          </cell>
          <cell r="C3771" t="str">
            <v>J200/03/04</v>
          </cell>
          <cell r="D3771" t="str">
            <v>Media Studies: Creating Media</v>
          </cell>
          <cell r="E3771" t="str">
            <v>Mr D Soltysik</v>
          </cell>
        </row>
        <row r="3772">
          <cell r="B3772" t="str">
            <v>J203/01 Psychology : Studies &amp; Applications in Psychology 1</v>
          </cell>
          <cell r="C3772" t="str">
            <v>J203/01</v>
          </cell>
          <cell r="D3772" t="str">
            <v>Psychology : Studies &amp; Applications in Psychology 1</v>
          </cell>
          <cell r="E3772" t="str">
            <v>Mr M W Billingham</v>
          </cell>
        </row>
        <row r="3773">
          <cell r="B3773" t="str">
            <v>J203/01 Psychology : Studies &amp; Applications in Psychology 1</v>
          </cell>
          <cell r="C3773" t="str">
            <v>J203/01</v>
          </cell>
          <cell r="D3773" t="str">
            <v>Psychology : Studies &amp; Applications in Psychology 1</v>
          </cell>
          <cell r="E3773" t="str">
            <v>Mrs M Bavishi</v>
          </cell>
        </row>
        <row r="3774">
          <cell r="B3774" t="str">
            <v>J203/01 Psychology : Studies &amp; Applications in Psychology 1</v>
          </cell>
          <cell r="C3774" t="str">
            <v>J203/01</v>
          </cell>
          <cell r="D3774" t="str">
            <v>Psychology : Studies &amp; Applications in Psychology 1</v>
          </cell>
          <cell r="E3774" t="str">
            <v>Ms J Freeborn</v>
          </cell>
        </row>
        <row r="3775">
          <cell r="B3775" t="str">
            <v>J203/01 Psychology : Studies &amp; Applications in Psychology 1</v>
          </cell>
          <cell r="C3775" t="str">
            <v>J203/01</v>
          </cell>
          <cell r="D3775" t="str">
            <v>Psychology : Studies &amp; Applications in Psychology 1</v>
          </cell>
          <cell r="E3775" t="str">
            <v>Mrs S Thomas</v>
          </cell>
        </row>
        <row r="3776">
          <cell r="B3776" t="str">
            <v>J203/01 Psychology : Studies &amp; Applications in Psychology 1</v>
          </cell>
          <cell r="C3776" t="str">
            <v>J203/01</v>
          </cell>
          <cell r="D3776" t="str">
            <v>Psychology : Studies &amp; Applications in Psychology 1</v>
          </cell>
          <cell r="E3776" t="str">
            <v>Miss A Kawecka</v>
          </cell>
        </row>
        <row r="3777">
          <cell r="B3777" t="str">
            <v>J203/01 Psychology : Studies &amp; Applications in Psychology 1</v>
          </cell>
          <cell r="C3777" t="str">
            <v>J203/01</v>
          </cell>
          <cell r="D3777" t="str">
            <v>Psychology : Studies &amp; Applications in Psychology 1</v>
          </cell>
          <cell r="E3777" t="str">
            <v>Miss H Butler</v>
          </cell>
        </row>
        <row r="3778">
          <cell r="B3778" t="str">
            <v>J203/01 Psychology : Studies &amp; Applications in Psychology 1</v>
          </cell>
          <cell r="C3778" t="str">
            <v>J203/01</v>
          </cell>
          <cell r="D3778" t="str">
            <v>Psychology : Studies &amp; Applications in Psychology 1</v>
          </cell>
          <cell r="E3778" t="str">
            <v>Dr M Bester</v>
          </cell>
        </row>
        <row r="3779">
          <cell r="B3779" t="str">
            <v>J203/01 Psychology : Studies &amp; Applications in Psychology 1</v>
          </cell>
          <cell r="C3779" t="str">
            <v>J203/01</v>
          </cell>
          <cell r="D3779" t="str">
            <v>Psychology : Studies &amp; Applications in Psychology 1</v>
          </cell>
          <cell r="E3779" t="str">
            <v>Mr I K Heritage</v>
          </cell>
        </row>
        <row r="3780">
          <cell r="B3780" t="str">
            <v>J203/01 Psychology : Studies &amp; Applications in Psychology 1</v>
          </cell>
          <cell r="C3780" t="str">
            <v>J203/01</v>
          </cell>
          <cell r="D3780" t="str">
            <v>Psychology : Studies &amp; Applications in Psychology 1</v>
          </cell>
          <cell r="E3780" t="str">
            <v>Mr C J Wardle</v>
          </cell>
        </row>
        <row r="3781">
          <cell r="B3781" t="str">
            <v>J203/01 Psychology : Studies &amp; Applications in Psychology 1</v>
          </cell>
          <cell r="C3781" t="str">
            <v>J203/01</v>
          </cell>
          <cell r="D3781" t="str">
            <v>Psychology : Studies &amp; Applications in Psychology 1</v>
          </cell>
          <cell r="E3781" t="str">
            <v>Ms R A Leigh</v>
          </cell>
        </row>
        <row r="3782">
          <cell r="B3782" t="str">
            <v>J203/01 Psychology : Studies &amp; Applications in Psychology 1</v>
          </cell>
          <cell r="C3782" t="str">
            <v>J203/01</v>
          </cell>
          <cell r="D3782" t="str">
            <v>Psychology : Studies &amp; Applications in Psychology 1</v>
          </cell>
          <cell r="E3782" t="str">
            <v>Mrs S Bailey</v>
          </cell>
        </row>
        <row r="3783">
          <cell r="B3783" t="str">
            <v>J203/01 Psychology : Studies &amp; Applications in Psychology 1</v>
          </cell>
          <cell r="C3783" t="str">
            <v>J203/01</v>
          </cell>
          <cell r="D3783" t="str">
            <v>Psychology : Studies &amp; Applications in Psychology 1</v>
          </cell>
          <cell r="E3783" t="str">
            <v>Mr L Nichols</v>
          </cell>
        </row>
        <row r="3784">
          <cell r="B3784" t="str">
            <v>J203/01 Psychology : Studies &amp; Applications in Psychology 1</v>
          </cell>
          <cell r="C3784" t="str">
            <v>J203/01</v>
          </cell>
          <cell r="D3784" t="str">
            <v>Psychology : Studies &amp; Applications in Psychology 1</v>
          </cell>
          <cell r="E3784" t="str">
            <v>Miss S Barratt</v>
          </cell>
        </row>
        <row r="3785">
          <cell r="B3785" t="str">
            <v>J203/01 Psychology : Studies &amp; Applications in Psychology 1</v>
          </cell>
          <cell r="C3785" t="str">
            <v>J203/01</v>
          </cell>
          <cell r="D3785" t="str">
            <v>Psychology : Studies &amp; Applications in Psychology 1</v>
          </cell>
          <cell r="E3785" t="str">
            <v>Mrs L Train-Brown</v>
          </cell>
        </row>
        <row r="3786">
          <cell r="B3786" t="str">
            <v>J203/01 Psychology : Studies &amp; Applications in Psychology 1</v>
          </cell>
          <cell r="C3786" t="str">
            <v>J203/01</v>
          </cell>
          <cell r="D3786" t="str">
            <v>Psychology : Studies &amp; Applications in Psychology 1</v>
          </cell>
          <cell r="E3786" t="str">
            <v>Mrs V McKenzie</v>
          </cell>
        </row>
        <row r="3787">
          <cell r="B3787" t="str">
            <v>J203/01 Psychology : Studies &amp; Applications in Psychology 1</v>
          </cell>
          <cell r="C3787" t="str">
            <v>J203/01</v>
          </cell>
          <cell r="D3787" t="str">
            <v>Psychology : Studies &amp; Applications in Psychology 1</v>
          </cell>
          <cell r="E3787" t="str">
            <v>Mrs L J Ravenscroft</v>
          </cell>
        </row>
        <row r="3788">
          <cell r="B3788" t="str">
            <v>J203/01 Psychology : Studies &amp; Applications in Psychology 1</v>
          </cell>
          <cell r="C3788" t="str">
            <v>J203/01</v>
          </cell>
          <cell r="D3788" t="str">
            <v>Psychology : Studies &amp; Applications in Psychology 1</v>
          </cell>
          <cell r="E3788" t="str">
            <v>Dr C Russo</v>
          </cell>
        </row>
        <row r="3789">
          <cell r="B3789" t="str">
            <v>J203/01 Psychology : Studies &amp; Applications in Psychology 1</v>
          </cell>
          <cell r="C3789" t="str">
            <v>J203/01</v>
          </cell>
          <cell r="D3789" t="str">
            <v>Psychology : Studies &amp; Applications in Psychology 1</v>
          </cell>
          <cell r="E3789" t="str">
            <v>Ms H Clayton</v>
          </cell>
        </row>
        <row r="3790">
          <cell r="B3790" t="str">
            <v>J203/01 Psychology : Studies &amp; Applications in Psychology 1</v>
          </cell>
          <cell r="C3790" t="str">
            <v>J203/01</v>
          </cell>
          <cell r="D3790" t="str">
            <v>Psychology : Studies &amp; Applications in Psychology 1</v>
          </cell>
          <cell r="E3790" t="str">
            <v>Miss R Ockelford</v>
          </cell>
        </row>
        <row r="3791">
          <cell r="B3791" t="str">
            <v>J203/01 Psychology : Studies &amp; Applications in Psychology 1</v>
          </cell>
          <cell r="C3791" t="str">
            <v>J203/01</v>
          </cell>
          <cell r="D3791" t="str">
            <v>Psychology : Studies &amp; Applications in Psychology 1</v>
          </cell>
          <cell r="E3791" t="str">
            <v>Miss P Vanleer</v>
          </cell>
        </row>
        <row r="3792">
          <cell r="B3792" t="str">
            <v>J203/02  Psychology : Studies &amp; Applications in Psychology 2</v>
          </cell>
          <cell r="C3792" t="str">
            <v>J203/02</v>
          </cell>
          <cell r="D3792" t="str">
            <v xml:space="preserve"> Psychology : Studies &amp; Applications in Psychology 2</v>
          </cell>
          <cell r="E3792" t="str">
            <v>Mrs A M Bridger</v>
          </cell>
        </row>
        <row r="3793">
          <cell r="B3793" t="str">
            <v>J203/02  Psychology : Studies &amp; Applications in Psychology 2</v>
          </cell>
          <cell r="C3793" t="str">
            <v>J203/02</v>
          </cell>
          <cell r="D3793" t="str">
            <v xml:space="preserve"> Psychology : Studies &amp; Applications in Psychology 2</v>
          </cell>
          <cell r="E3793" t="str">
            <v>Mr T RAMIS</v>
          </cell>
        </row>
        <row r="3794">
          <cell r="B3794" t="str">
            <v>J203/02  Psychology : Studies &amp; Applications in Psychology 2</v>
          </cell>
          <cell r="C3794" t="str">
            <v>J203/02</v>
          </cell>
          <cell r="D3794" t="str">
            <v xml:space="preserve"> Psychology : Studies &amp; Applications in Psychology 2</v>
          </cell>
          <cell r="E3794" t="str">
            <v>Mrs N Earland</v>
          </cell>
        </row>
        <row r="3795">
          <cell r="B3795" t="str">
            <v>J203/02  Psychology : Studies &amp; Applications in Psychology 2</v>
          </cell>
          <cell r="C3795" t="str">
            <v>J203/02</v>
          </cell>
          <cell r="D3795" t="str">
            <v xml:space="preserve"> Psychology : Studies &amp; Applications in Psychology 2</v>
          </cell>
          <cell r="E3795" t="str">
            <v>Miss F Shad</v>
          </cell>
        </row>
        <row r="3796">
          <cell r="B3796" t="str">
            <v>J203/02  Psychology : Studies &amp; Applications in Psychology 2</v>
          </cell>
          <cell r="C3796" t="str">
            <v>J203/02</v>
          </cell>
          <cell r="D3796" t="str">
            <v xml:space="preserve"> Psychology : Studies &amp; Applications in Psychology 2</v>
          </cell>
          <cell r="E3796" t="str">
            <v>Miss M OConnor</v>
          </cell>
        </row>
        <row r="3797">
          <cell r="B3797" t="str">
            <v>J203/02  Psychology : Studies &amp; Applications in Psychology 2</v>
          </cell>
          <cell r="C3797" t="str">
            <v>J203/02</v>
          </cell>
          <cell r="D3797" t="str">
            <v xml:space="preserve"> Psychology : Studies &amp; Applications in Psychology 2</v>
          </cell>
          <cell r="E3797" t="str">
            <v>Ms G Shaw</v>
          </cell>
        </row>
        <row r="3798">
          <cell r="B3798" t="str">
            <v>J203/02  Psychology : Studies &amp; Applications in Psychology 2</v>
          </cell>
          <cell r="C3798" t="str">
            <v>J203/02</v>
          </cell>
          <cell r="D3798" t="str">
            <v xml:space="preserve"> Psychology : Studies &amp; Applications in Psychology 2</v>
          </cell>
          <cell r="E3798" t="str">
            <v>Mr D McGuire</v>
          </cell>
        </row>
        <row r="3799">
          <cell r="B3799" t="str">
            <v>J203/02  Psychology : Studies &amp; Applications in Psychology 2</v>
          </cell>
          <cell r="C3799" t="str">
            <v>J203/02</v>
          </cell>
          <cell r="D3799" t="str">
            <v xml:space="preserve"> Psychology : Studies &amp; Applications in Psychology 2</v>
          </cell>
          <cell r="E3799" t="str">
            <v>Ms L Milne</v>
          </cell>
        </row>
        <row r="3800">
          <cell r="B3800" t="str">
            <v>J203/02  Psychology : Studies &amp; Applications in Psychology 2</v>
          </cell>
          <cell r="C3800" t="str">
            <v>J203/02</v>
          </cell>
          <cell r="D3800" t="str">
            <v xml:space="preserve"> Psychology : Studies &amp; Applications in Psychology 2</v>
          </cell>
          <cell r="E3800" t="str">
            <v>Miss L Reeves</v>
          </cell>
        </row>
        <row r="3801">
          <cell r="B3801" t="str">
            <v>J203/02  Psychology : Studies &amp; Applications in Psychology 2</v>
          </cell>
          <cell r="C3801" t="str">
            <v>J203/02</v>
          </cell>
          <cell r="D3801" t="str">
            <v xml:space="preserve"> Psychology : Studies &amp; Applications in Psychology 2</v>
          </cell>
          <cell r="E3801" t="str">
            <v>Miss M Crowther-Green</v>
          </cell>
        </row>
        <row r="3802">
          <cell r="B3802" t="str">
            <v>J203/02  Psychology : Studies &amp; Applications in Psychology 2</v>
          </cell>
          <cell r="C3802" t="str">
            <v>J203/02</v>
          </cell>
          <cell r="D3802" t="str">
            <v xml:space="preserve"> Psychology : Studies &amp; Applications in Psychology 2</v>
          </cell>
          <cell r="E3802" t="str">
            <v>Mrs R Warner</v>
          </cell>
        </row>
        <row r="3803">
          <cell r="B3803" t="str">
            <v>J203/02  Psychology : Studies &amp; Applications in Psychology 2</v>
          </cell>
          <cell r="C3803" t="str">
            <v>J203/02</v>
          </cell>
          <cell r="D3803" t="str">
            <v xml:space="preserve"> Psychology : Studies &amp; Applications in Psychology 2</v>
          </cell>
          <cell r="E3803" t="str">
            <v>Mrs J Webb</v>
          </cell>
        </row>
        <row r="3804">
          <cell r="B3804" t="str">
            <v>J203/02  Psychology : Studies &amp; Applications in Psychology 2</v>
          </cell>
          <cell r="C3804" t="str">
            <v>J203/02</v>
          </cell>
          <cell r="D3804" t="str">
            <v xml:space="preserve"> Psychology : Studies &amp; Applications in Psychology 2</v>
          </cell>
          <cell r="E3804" t="str">
            <v>Miss E Machowiecka</v>
          </cell>
        </row>
        <row r="3805">
          <cell r="B3805" t="str">
            <v>J203/02  Psychology : Studies &amp; Applications in Psychology 2</v>
          </cell>
          <cell r="C3805" t="str">
            <v>J203/02</v>
          </cell>
          <cell r="D3805" t="str">
            <v xml:space="preserve"> Psychology : Studies &amp; Applications in Psychology 2</v>
          </cell>
          <cell r="E3805" t="str">
            <v>Miss A L Glasper</v>
          </cell>
        </row>
        <row r="3806">
          <cell r="B3806" t="str">
            <v>J203/02  Psychology : Studies &amp; Applications in Psychology 2</v>
          </cell>
          <cell r="C3806" t="str">
            <v>J203/02</v>
          </cell>
          <cell r="D3806" t="str">
            <v xml:space="preserve"> Psychology : Studies &amp; Applications in Psychology 2</v>
          </cell>
          <cell r="E3806" t="str">
            <v>Miss K J Millar</v>
          </cell>
        </row>
        <row r="3807">
          <cell r="B3807" t="str">
            <v>J203/02  Psychology : Studies &amp; Applications in Psychology 2</v>
          </cell>
          <cell r="C3807" t="str">
            <v>J203/02</v>
          </cell>
          <cell r="D3807" t="str">
            <v xml:space="preserve"> Psychology : Studies &amp; Applications in Psychology 2</v>
          </cell>
          <cell r="E3807" t="str">
            <v>Mrs L Train-Brown</v>
          </cell>
        </row>
        <row r="3808">
          <cell r="B3808" t="str">
            <v>J203/02  Psychology : Studies &amp; Applications in Psychology 2</v>
          </cell>
          <cell r="C3808" t="str">
            <v>J203/02</v>
          </cell>
          <cell r="D3808" t="str">
            <v xml:space="preserve"> Psychology : Studies &amp; Applications in Psychology 2</v>
          </cell>
          <cell r="E3808" t="str">
            <v>Mrs D C Broomfield</v>
          </cell>
        </row>
        <row r="3809">
          <cell r="B3809" t="str">
            <v>J203/02  Psychology : Studies &amp; Applications in Psychology 2</v>
          </cell>
          <cell r="C3809" t="str">
            <v>J203/02</v>
          </cell>
          <cell r="D3809" t="str">
            <v xml:space="preserve"> Psychology : Studies &amp; Applications in Psychology 2</v>
          </cell>
          <cell r="E3809" t="str">
            <v>Miss D K Page</v>
          </cell>
        </row>
        <row r="3810">
          <cell r="B3810" t="str">
            <v>J203/02  Psychology : Studies &amp; Applications in Psychology 2</v>
          </cell>
          <cell r="C3810" t="str">
            <v>J203/02</v>
          </cell>
          <cell r="D3810" t="str">
            <v xml:space="preserve"> Psychology : Studies &amp; Applications in Psychology 2</v>
          </cell>
          <cell r="E3810" t="str">
            <v>Mr A E Favager</v>
          </cell>
        </row>
        <row r="3811">
          <cell r="B3811" t="str">
            <v>J203/02  Psychology : Studies &amp; Applications in Psychology 2</v>
          </cell>
          <cell r="C3811" t="str">
            <v>J203/02</v>
          </cell>
          <cell r="D3811" t="str">
            <v xml:space="preserve"> Psychology : Studies &amp; Applications in Psychology 2</v>
          </cell>
          <cell r="E3811" t="str">
            <v>Miss K Burch</v>
          </cell>
        </row>
        <row r="3812">
          <cell r="B3812" t="str">
            <v>J203/02  Psychology : Studies &amp; Applications in Psychology 2</v>
          </cell>
          <cell r="C3812" t="str">
            <v>J203/02</v>
          </cell>
          <cell r="D3812" t="str">
            <v xml:space="preserve"> Psychology : Studies &amp; Applications in Psychology 2</v>
          </cell>
          <cell r="E3812" t="str">
            <v>Ms H Lynch</v>
          </cell>
        </row>
        <row r="3813">
          <cell r="B3813" t="str">
            <v>J204/01 Business 1: Business Activity  Marketing and People</v>
          </cell>
          <cell r="C3813" t="str">
            <v>J204/01</v>
          </cell>
          <cell r="D3813" t="str">
            <v>Business 1: Business Activity  Marketing and People</v>
          </cell>
          <cell r="E3813" t="str">
            <v>Mrs D A Mitchell</v>
          </cell>
        </row>
        <row r="3814">
          <cell r="B3814" t="str">
            <v>J204/01 Business 1: Business Activity  Marketing and People</v>
          </cell>
          <cell r="C3814" t="str">
            <v>J204/01</v>
          </cell>
          <cell r="D3814" t="str">
            <v>Business 1: Business Activity  Marketing and People</v>
          </cell>
          <cell r="E3814" t="str">
            <v>Mr A Rizwan</v>
          </cell>
        </row>
        <row r="3815">
          <cell r="B3815" t="str">
            <v>J204/01 Business 1: Business Activity  Marketing and People</v>
          </cell>
          <cell r="C3815" t="str">
            <v>J204/01</v>
          </cell>
          <cell r="D3815" t="str">
            <v>Business 1: Business Activity  Marketing and People</v>
          </cell>
          <cell r="E3815" t="str">
            <v>Mrs A LUZIGA</v>
          </cell>
        </row>
        <row r="3816">
          <cell r="B3816" t="str">
            <v>J204/01 Business 1: Business Activity  Marketing and People</v>
          </cell>
          <cell r="C3816" t="str">
            <v>J204/01</v>
          </cell>
          <cell r="D3816" t="str">
            <v>Business 1: Business Activity  Marketing and People</v>
          </cell>
          <cell r="E3816" t="str">
            <v>Mrs H TAIWO OMOLARA</v>
          </cell>
        </row>
        <row r="3817">
          <cell r="B3817" t="str">
            <v>J204/01 Business 1: Business Activity  Marketing and People</v>
          </cell>
          <cell r="C3817" t="str">
            <v>J204/01</v>
          </cell>
          <cell r="D3817" t="str">
            <v>Business 1: Business Activity  Marketing and People</v>
          </cell>
          <cell r="E3817" t="str">
            <v>Mrs L iyabo</v>
          </cell>
        </row>
        <row r="3818">
          <cell r="B3818" t="str">
            <v>J204/01 Business 1: Business Activity  Marketing and People</v>
          </cell>
          <cell r="C3818" t="str">
            <v>J204/01</v>
          </cell>
          <cell r="D3818" t="str">
            <v>Business 1: Business Activity  Marketing and People</v>
          </cell>
          <cell r="E3818" t="str">
            <v>Mr J Ryan</v>
          </cell>
        </row>
        <row r="3819">
          <cell r="B3819" t="str">
            <v>J204/01 Business 1: Business Activity  Marketing and People</v>
          </cell>
          <cell r="C3819" t="str">
            <v>J204/01</v>
          </cell>
          <cell r="D3819" t="str">
            <v>Business 1: Business Activity  Marketing and People</v>
          </cell>
          <cell r="E3819" t="str">
            <v>Mrs S D Marshall</v>
          </cell>
        </row>
        <row r="3820">
          <cell r="B3820" t="str">
            <v>J204/01 Business 1: Business Activity  Marketing and People</v>
          </cell>
          <cell r="C3820" t="str">
            <v>J204/01</v>
          </cell>
          <cell r="D3820" t="str">
            <v>Business 1: Business Activity  Marketing and People</v>
          </cell>
          <cell r="E3820" t="str">
            <v>Mr J Rice</v>
          </cell>
        </row>
        <row r="3821">
          <cell r="B3821" t="str">
            <v>J204/01 Business 1: Business Activity  Marketing and People</v>
          </cell>
          <cell r="C3821" t="str">
            <v>J204/01</v>
          </cell>
          <cell r="D3821" t="str">
            <v>Business 1: Business Activity  Marketing and People</v>
          </cell>
          <cell r="E3821" t="str">
            <v>Mr P Buzzard</v>
          </cell>
        </row>
        <row r="3822">
          <cell r="B3822" t="str">
            <v>J204/01 Business 1: Business Activity  Marketing and People</v>
          </cell>
          <cell r="C3822" t="str">
            <v>J204/01</v>
          </cell>
          <cell r="D3822" t="str">
            <v>Business 1: Business Activity  Marketing and People</v>
          </cell>
          <cell r="E3822" t="str">
            <v>Mr J J Versaci</v>
          </cell>
        </row>
        <row r="3823">
          <cell r="B3823" t="str">
            <v>J204/01 Business 1: Business Activity  Marketing and People</v>
          </cell>
          <cell r="C3823" t="str">
            <v>J204/01</v>
          </cell>
          <cell r="D3823" t="str">
            <v>Business 1: Business Activity  Marketing and People</v>
          </cell>
          <cell r="E3823" t="str">
            <v>Mr N Holmes</v>
          </cell>
        </row>
        <row r="3824">
          <cell r="B3824" t="str">
            <v>J204/01 Business 1: Business Activity  Marketing and People</v>
          </cell>
          <cell r="C3824" t="str">
            <v>J204/01</v>
          </cell>
          <cell r="D3824" t="str">
            <v>Business 1: Business Activity  Marketing and People</v>
          </cell>
          <cell r="E3824" t="str">
            <v>Mr S Da Costa</v>
          </cell>
        </row>
        <row r="3825">
          <cell r="B3825" t="str">
            <v>J204/01 Business 1: Business Activity  Marketing and People</v>
          </cell>
          <cell r="C3825" t="str">
            <v>J204/01</v>
          </cell>
          <cell r="D3825" t="str">
            <v>Business 1: Business Activity  Marketing and People</v>
          </cell>
          <cell r="E3825" t="str">
            <v>Mrs T Palha</v>
          </cell>
        </row>
        <row r="3826">
          <cell r="B3826" t="str">
            <v>J204/01 Business 1: Business Activity  Marketing and People</v>
          </cell>
          <cell r="C3826" t="str">
            <v>J204/01</v>
          </cell>
          <cell r="D3826" t="str">
            <v>Business 1: Business Activity  Marketing and People</v>
          </cell>
          <cell r="E3826" t="str">
            <v>Miss Z Parr</v>
          </cell>
        </row>
        <row r="3827">
          <cell r="B3827" t="str">
            <v>J204/01 Business 1: Business Activity  Marketing and People</v>
          </cell>
          <cell r="C3827" t="str">
            <v>J204/01</v>
          </cell>
          <cell r="D3827" t="str">
            <v>Business 1: Business Activity  Marketing and People</v>
          </cell>
          <cell r="E3827" t="str">
            <v>Miss A Cutting</v>
          </cell>
        </row>
        <row r="3828">
          <cell r="B3828" t="str">
            <v>J204/01 Business 1: Business Activity  Marketing and People</v>
          </cell>
          <cell r="C3828" t="str">
            <v>J204/01</v>
          </cell>
          <cell r="D3828" t="str">
            <v>Business 1: Business Activity  Marketing and People</v>
          </cell>
          <cell r="E3828" t="str">
            <v>Mr C Hind</v>
          </cell>
        </row>
        <row r="3829">
          <cell r="B3829" t="str">
            <v>J204/01 Business 1: Business Activity  Marketing and People</v>
          </cell>
          <cell r="C3829" t="str">
            <v>J204/01</v>
          </cell>
          <cell r="D3829" t="str">
            <v>Business 1: Business Activity  Marketing and People</v>
          </cell>
          <cell r="E3829" t="str">
            <v>Mr D Beale</v>
          </cell>
        </row>
        <row r="3830">
          <cell r="B3830" t="str">
            <v>J204/01 Business 1: Business Activity  Marketing and People</v>
          </cell>
          <cell r="C3830" t="str">
            <v>J204/01</v>
          </cell>
          <cell r="D3830" t="str">
            <v>Business 1: Business Activity  Marketing and People</v>
          </cell>
          <cell r="E3830" t="str">
            <v>Miss G Sparkes</v>
          </cell>
        </row>
        <row r="3831">
          <cell r="B3831" t="str">
            <v>J204/01 Business 1: Business Activity  Marketing and People</v>
          </cell>
          <cell r="C3831" t="str">
            <v>J204/01</v>
          </cell>
          <cell r="D3831" t="str">
            <v>Business 1: Business Activity  Marketing and People</v>
          </cell>
          <cell r="E3831" t="str">
            <v>Mrs H Mercer</v>
          </cell>
        </row>
        <row r="3832">
          <cell r="B3832" t="str">
            <v>J204/01 Business 1: Business Activity  Marketing and People</v>
          </cell>
          <cell r="C3832" t="str">
            <v>J204/01</v>
          </cell>
          <cell r="D3832" t="str">
            <v>Business 1: Business Activity  Marketing and People</v>
          </cell>
          <cell r="E3832" t="str">
            <v>Mrs C SLATER</v>
          </cell>
        </row>
        <row r="3833">
          <cell r="B3833" t="str">
            <v>J204/01 Business 1: Business Activity  Marketing and People</v>
          </cell>
          <cell r="C3833" t="str">
            <v>J204/01</v>
          </cell>
          <cell r="D3833" t="str">
            <v>Business 1: Business Activity  Marketing and People</v>
          </cell>
          <cell r="E3833" t="str">
            <v>Ms D L Gevers</v>
          </cell>
        </row>
        <row r="3834">
          <cell r="B3834" t="str">
            <v>J204/01 Business 1: Business Activity  Marketing and People</v>
          </cell>
          <cell r="C3834" t="str">
            <v>J204/01</v>
          </cell>
          <cell r="D3834" t="str">
            <v>Business 1: Business Activity  Marketing and People</v>
          </cell>
          <cell r="E3834" t="str">
            <v>Mrs E Smuklerz</v>
          </cell>
        </row>
        <row r="3835">
          <cell r="B3835" t="str">
            <v>J204/01 Business 1: Business Activity  Marketing and People</v>
          </cell>
          <cell r="C3835" t="str">
            <v>J204/01</v>
          </cell>
          <cell r="D3835" t="str">
            <v>Business 1: Business Activity  Marketing and People</v>
          </cell>
          <cell r="E3835" t="str">
            <v>Mr B D Redgraves</v>
          </cell>
        </row>
        <row r="3836">
          <cell r="B3836" t="str">
            <v>J204/01 Business 1: Business Activity  Marketing and People</v>
          </cell>
          <cell r="C3836" t="str">
            <v>J204/01</v>
          </cell>
          <cell r="D3836" t="str">
            <v>Business 1: Business Activity  Marketing and People</v>
          </cell>
          <cell r="E3836" t="str">
            <v>Miss E Burke</v>
          </cell>
        </row>
        <row r="3837">
          <cell r="B3837" t="str">
            <v>J204/01 Business 1: Business Activity  Marketing and People</v>
          </cell>
          <cell r="C3837" t="str">
            <v>J204/01</v>
          </cell>
          <cell r="D3837" t="str">
            <v>Business 1: Business Activity  Marketing and People</v>
          </cell>
          <cell r="E3837" t="str">
            <v>Mr P Jackson</v>
          </cell>
        </row>
        <row r="3838">
          <cell r="B3838" t="str">
            <v>J204/01 Business 1: Business Activity  Marketing and People</v>
          </cell>
          <cell r="C3838" t="str">
            <v>J204/01</v>
          </cell>
          <cell r="D3838" t="str">
            <v>Business 1: Business Activity  Marketing and People</v>
          </cell>
          <cell r="E3838" t="str">
            <v>Miss J Brooks</v>
          </cell>
        </row>
        <row r="3839">
          <cell r="B3839" t="str">
            <v>J204/01 Business 1: Business Activity  Marketing and People</v>
          </cell>
          <cell r="C3839" t="str">
            <v>J204/01</v>
          </cell>
          <cell r="D3839" t="str">
            <v>Business 1: Business Activity  Marketing and People</v>
          </cell>
          <cell r="E3839" t="str">
            <v>Mrs R Kotwal</v>
          </cell>
        </row>
        <row r="3840">
          <cell r="B3840" t="str">
            <v>J204/01 Business 1: Business Activity  Marketing and People</v>
          </cell>
          <cell r="C3840" t="str">
            <v>J204/01</v>
          </cell>
          <cell r="D3840" t="str">
            <v>Business 1: Business Activity  Marketing and People</v>
          </cell>
          <cell r="E3840" t="str">
            <v>Mr D Machisa</v>
          </cell>
        </row>
        <row r="3841">
          <cell r="B3841" t="str">
            <v>J204/01 Business 1: Business Activity  Marketing and People</v>
          </cell>
          <cell r="C3841" t="str">
            <v>J204/01</v>
          </cell>
          <cell r="D3841" t="str">
            <v>Business 1: Business Activity  Marketing and People</v>
          </cell>
          <cell r="E3841" t="str">
            <v>Mrs M E Spencer</v>
          </cell>
        </row>
        <row r="3842">
          <cell r="B3842" t="str">
            <v>J204/01 Business 1: Business Activity  Marketing and People</v>
          </cell>
          <cell r="C3842" t="str">
            <v>J204/01</v>
          </cell>
          <cell r="D3842" t="str">
            <v>Business 1: Business Activity  Marketing and People</v>
          </cell>
          <cell r="E3842" t="str">
            <v>Mr D Roberts</v>
          </cell>
        </row>
        <row r="3843">
          <cell r="B3843" t="str">
            <v>J204/01 Business 1: Business Activity  Marketing and People</v>
          </cell>
          <cell r="C3843" t="str">
            <v>J204/01</v>
          </cell>
          <cell r="D3843" t="str">
            <v>Business 1: Business Activity  Marketing and People</v>
          </cell>
          <cell r="E3843" t="str">
            <v>Mrs M Hudson</v>
          </cell>
        </row>
        <row r="3844">
          <cell r="B3844" t="str">
            <v>J204/01 Business 1: Business Activity  Marketing and People</v>
          </cell>
          <cell r="C3844" t="str">
            <v>J204/01</v>
          </cell>
          <cell r="D3844" t="str">
            <v>Business 1: Business Activity  Marketing and People</v>
          </cell>
          <cell r="E3844" t="str">
            <v>Mrs J S Pattinson</v>
          </cell>
        </row>
        <row r="3845">
          <cell r="B3845" t="str">
            <v>J204/01 Business 1: Business Activity  Marketing and People</v>
          </cell>
          <cell r="C3845" t="str">
            <v>J204/01</v>
          </cell>
          <cell r="D3845" t="str">
            <v>Business 1: Business Activity  Marketing and People</v>
          </cell>
          <cell r="E3845" t="str">
            <v>Dr B Shah</v>
          </cell>
        </row>
        <row r="3846">
          <cell r="B3846" t="str">
            <v>J204/01 Business 1: Business Activity  Marketing and People</v>
          </cell>
          <cell r="C3846" t="str">
            <v>J204/01</v>
          </cell>
          <cell r="D3846" t="str">
            <v>Business 1: Business Activity  Marketing and People</v>
          </cell>
          <cell r="E3846" t="str">
            <v>Miss S Grindrod</v>
          </cell>
        </row>
        <row r="3847">
          <cell r="B3847" t="str">
            <v>J204/01 Business 1: Business Activity  Marketing and People</v>
          </cell>
          <cell r="C3847" t="str">
            <v>J204/01</v>
          </cell>
          <cell r="D3847" t="str">
            <v>Business 1: Business Activity  Marketing and People</v>
          </cell>
          <cell r="E3847" t="str">
            <v>Miss C Greenall</v>
          </cell>
        </row>
        <row r="3848">
          <cell r="B3848" t="str">
            <v>J204/01 Business 1: Business Activity  Marketing and People</v>
          </cell>
          <cell r="C3848" t="str">
            <v>J204/01</v>
          </cell>
          <cell r="D3848" t="str">
            <v>Business 1: Business Activity  Marketing and People</v>
          </cell>
          <cell r="E3848" t="str">
            <v>Miss I M Augustine</v>
          </cell>
        </row>
        <row r="3849">
          <cell r="B3849" t="str">
            <v>J204/01 Business 1: Business Activity  Marketing and People</v>
          </cell>
          <cell r="C3849" t="str">
            <v>J204/01</v>
          </cell>
          <cell r="D3849" t="str">
            <v>Business 1: Business Activity  Marketing and People</v>
          </cell>
          <cell r="E3849" t="str">
            <v>Mr W Mbanyele</v>
          </cell>
        </row>
        <row r="3850">
          <cell r="B3850" t="str">
            <v>J204/01 Business 1: Business Activity  Marketing and People</v>
          </cell>
          <cell r="C3850" t="str">
            <v>J204/01</v>
          </cell>
          <cell r="D3850" t="str">
            <v>Business 1: Business Activity  Marketing and People</v>
          </cell>
          <cell r="E3850" t="str">
            <v>Mrs D Wainwright</v>
          </cell>
        </row>
        <row r="3851">
          <cell r="B3851" t="str">
            <v>J204/01 Business 1: Business Activity  Marketing and People</v>
          </cell>
          <cell r="C3851" t="str">
            <v>J204/01</v>
          </cell>
          <cell r="D3851" t="str">
            <v>Business 1: Business Activity  Marketing and People</v>
          </cell>
          <cell r="E3851" t="str">
            <v>Mr S Ramana</v>
          </cell>
        </row>
        <row r="3852">
          <cell r="B3852" t="str">
            <v>J204/01 Business 1: Business Activity  Marketing and People</v>
          </cell>
          <cell r="C3852" t="str">
            <v>J204/01</v>
          </cell>
          <cell r="D3852" t="str">
            <v>Business 1: Business Activity  Marketing and People</v>
          </cell>
          <cell r="E3852" t="str">
            <v>Mr D R Matthews</v>
          </cell>
        </row>
        <row r="3853">
          <cell r="B3853" t="str">
            <v>J204/01 Business 1: Business Activity  Marketing and People</v>
          </cell>
          <cell r="C3853" t="str">
            <v>J204/01</v>
          </cell>
          <cell r="D3853" t="str">
            <v>Business 1: Business Activity  Marketing and People</v>
          </cell>
          <cell r="E3853" t="str">
            <v>Mr T Iles</v>
          </cell>
        </row>
        <row r="3854">
          <cell r="B3854" t="str">
            <v>J204/01 Business 1: Business Activity  Marketing and People</v>
          </cell>
          <cell r="C3854" t="str">
            <v>J204/01</v>
          </cell>
          <cell r="D3854" t="str">
            <v>Business 1: Business Activity  Marketing and People</v>
          </cell>
          <cell r="E3854" t="str">
            <v>Ms L Hristova</v>
          </cell>
        </row>
        <row r="3855">
          <cell r="B3855" t="str">
            <v>J204/01 Business 1: Business Activity  Marketing and People</v>
          </cell>
          <cell r="C3855" t="str">
            <v>J204/01</v>
          </cell>
          <cell r="D3855" t="str">
            <v>Business 1: Business Activity  Marketing and People</v>
          </cell>
          <cell r="E3855" t="str">
            <v>Mrs L Diassona</v>
          </cell>
        </row>
        <row r="3856">
          <cell r="B3856" t="str">
            <v>J204/01 Business 1: Business Activity  Marketing and People</v>
          </cell>
          <cell r="C3856" t="str">
            <v>J204/01</v>
          </cell>
          <cell r="D3856" t="str">
            <v>Business 1: Business Activity  Marketing and People</v>
          </cell>
          <cell r="E3856" t="str">
            <v>Mr C O Ogada</v>
          </cell>
        </row>
        <row r="3857">
          <cell r="B3857" t="str">
            <v>J204/01 Business 1: Business Activity  Marketing and People</v>
          </cell>
          <cell r="C3857" t="str">
            <v>J204/01</v>
          </cell>
          <cell r="D3857" t="str">
            <v>Business 1: Business Activity  Marketing and People</v>
          </cell>
          <cell r="E3857" t="str">
            <v>Mr K Fawcitt</v>
          </cell>
        </row>
        <row r="3858">
          <cell r="B3858" t="str">
            <v>J204/01 Business 1: Business Activity  Marketing and People</v>
          </cell>
          <cell r="C3858" t="str">
            <v>J204/01</v>
          </cell>
          <cell r="D3858" t="str">
            <v>Business 1: Business Activity  Marketing and People</v>
          </cell>
          <cell r="E3858" t="str">
            <v>Mrs L A Evans</v>
          </cell>
        </row>
        <row r="3859">
          <cell r="B3859" t="str">
            <v>J204/01 Business 1: Business Activity  Marketing and People</v>
          </cell>
          <cell r="C3859" t="str">
            <v>J204/01</v>
          </cell>
          <cell r="D3859" t="str">
            <v>Business 1: Business Activity  Marketing and People</v>
          </cell>
          <cell r="E3859" t="str">
            <v>Mrs L J Wakefield</v>
          </cell>
        </row>
        <row r="3860">
          <cell r="B3860" t="str">
            <v>J204/01 Business 1: Business Activity  Marketing and People</v>
          </cell>
          <cell r="C3860" t="str">
            <v>J204/01</v>
          </cell>
          <cell r="D3860" t="str">
            <v>Business 1: Business Activity  Marketing and People</v>
          </cell>
          <cell r="E3860" t="str">
            <v>Mrs E J Casey</v>
          </cell>
        </row>
        <row r="3861">
          <cell r="B3861" t="str">
            <v>J204/01 Business 1: Business Activity  Marketing and People</v>
          </cell>
          <cell r="C3861" t="str">
            <v>J204/01</v>
          </cell>
          <cell r="D3861" t="str">
            <v>Business 1: Business Activity  Marketing and People</v>
          </cell>
          <cell r="E3861" t="str">
            <v>Mrs A L Gilbert</v>
          </cell>
        </row>
        <row r="3862">
          <cell r="B3862" t="str">
            <v>J204/01 Business 1: Business Activity  Marketing and People</v>
          </cell>
          <cell r="C3862" t="str">
            <v>J204/01</v>
          </cell>
          <cell r="D3862" t="str">
            <v>Business 1: Business Activity  Marketing and People</v>
          </cell>
          <cell r="E3862" t="str">
            <v>Dr R Joshi</v>
          </cell>
        </row>
        <row r="3863">
          <cell r="B3863" t="str">
            <v>J204/01 Business 1: Business Activity  Marketing and People</v>
          </cell>
          <cell r="C3863" t="str">
            <v>J204/01</v>
          </cell>
          <cell r="D3863" t="str">
            <v>Business 1: Business Activity  Marketing and People</v>
          </cell>
          <cell r="E3863" t="str">
            <v>Mrs C Dewhurst</v>
          </cell>
        </row>
        <row r="3864">
          <cell r="B3864" t="str">
            <v>J204/01 Business 1: Business Activity  Marketing and People</v>
          </cell>
          <cell r="C3864" t="str">
            <v>J204/01</v>
          </cell>
          <cell r="D3864" t="str">
            <v>Business 1: Business Activity  Marketing and People</v>
          </cell>
          <cell r="E3864" t="str">
            <v>Mrs L Sears</v>
          </cell>
        </row>
        <row r="3865">
          <cell r="B3865" t="str">
            <v>J204/01 Business 1: Business Activity  Marketing and People</v>
          </cell>
          <cell r="C3865" t="str">
            <v>J204/01</v>
          </cell>
          <cell r="D3865" t="str">
            <v>Business 1: Business Activity  Marketing and People</v>
          </cell>
          <cell r="E3865" t="str">
            <v>Mrs A Clarke</v>
          </cell>
        </row>
        <row r="3866">
          <cell r="B3866" t="str">
            <v>J204/01 Business 1: Business Activity  Marketing and People</v>
          </cell>
          <cell r="C3866" t="str">
            <v>J204/01</v>
          </cell>
          <cell r="D3866" t="str">
            <v>Business 1: Business Activity  Marketing and People</v>
          </cell>
          <cell r="E3866" t="str">
            <v>Mr C white</v>
          </cell>
        </row>
        <row r="3867">
          <cell r="B3867" t="str">
            <v>J204/01 Business 1: Business Activity  Marketing and People</v>
          </cell>
          <cell r="C3867" t="str">
            <v>J204/01</v>
          </cell>
          <cell r="D3867" t="str">
            <v>Business 1: Business Activity  Marketing and People</v>
          </cell>
          <cell r="E3867" t="str">
            <v>Miss K L Pettit</v>
          </cell>
        </row>
        <row r="3868">
          <cell r="B3868" t="str">
            <v>J204/01 Business 1: Business Activity  Marketing and People</v>
          </cell>
          <cell r="C3868" t="str">
            <v>J204/01</v>
          </cell>
          <cell r="D3868" t="str">
            <v>Business 1: Business Activity  Marketing and People</v>
          </cell>
          <cell r="E3868" t="str">
            <v>Ms T Ogundipe</v>
          </cell>
        </row>
        <row r="3869">
          <cell r="B3869" t="str">
            <v>J204/01 Business 1: Business Activity  Marketing and People</v>
          </cell>
          <cell r="C3869" t="str">
            <v>J204/01</v>
          </cell>
          <cell r="D3869" t="str">
            <v>Business 1: Business Activity  Marketing and People</v>
          </cell>
          <cell r="E3869" t="str">
            <v>Mrs W Mathews</v>
          </cell>
        </row>
        <row r="3870">
          <cell r="B3870" t="str">
            <v>J204/01 Business 1: Business Activity  Marketing and People</v>
          </cell>
          <cell r="C3870" t="str">
            <v>J204/01</v>
          </cell>
          <cell r="D3870" t="str">
            <v>Business 1: Business Activity  Marketing and People</v>
          </cell>
          <cell r="E3870" t="str">
            <v>Mr S Ahmed</v>
          </cell>
        </row>
        <row r="3871">
          <cell r="B3871" t="str">
            <v>J204/01 Business 1: Business Activity  Marketing and People</v>
          </cell>
          <cell r="C3871" t="str">
            <v>J204/01</v>
          </cell>
          <cell r="D3871" t="str">
            <v>Business 1: Business Activity  Marketing and People</v>
          </cell>
          <cell r="E3871" t="str">
            <v>Mr M S Ashiq</v>
          </cell>
        </row>
        <row r="3872">
          <cell r="B3872" t="str">
            <v>J204/01 Business 1: Business Activity  Marketing and People</v>
          </cell>
          <cell r="C3872" t="str">
            <v>J204/01</v>
          </cell>
          <cell r="D3872" t="str">
            <v>Business 1: Business Activity  Marketing and People</v>
          </cell>
          <cell r="E3872" t="str">
            <v>Mrs D Hughes</v>
          </cell>
        </row>
        <row r="3873">
          <cell r="B3873" t="str">
            <v>J204/01 Business 1: Business Activity  Marketing and People</v>
          </cell>
          <cell r="C3873" t="str">
            <v>J204/01</v>
          </cell>
          <cell r="D3873" t="str">
            <v>Business 1: Business Activity  Marketing and People</v>
          </cell>
          <cell r="E3873" t="str">
            <v>Mrs C Williams</v>
          </cell>
        </row>
        <row r="3874">
          <cell r="B3874" t="str">
            <v>J204/01 Business 1: Business Activity  Marketing and People</v>
          </cell>
          <cell r="C3874" t="str">
            <v>J204/01</v>
          </cell>
          <cell r="D3874" t="str">
            <v>Business 1: Business Activity  Marketing and People</v>
          </cell>
          <cell r="E3874" t="str">
            <v>Mrs C Brooks</v>
          </cell>
        </row>
        <row r="3875">
          <cell r="B3875" t="str">
            <v>J204/01 Business 1: Business Activity  Marketing and People</v>
          </cell>
          <cell r="C3875" t="str">
            <v>J204/01</v>
          </cell>
          <cell r="D3875" t="str">
            <v>Business 1: Business Activity  Marketing and People</v>
          </cell>
          <cell r="E3875" t="str">
            <v>Ms J Kelly</v>
          </cell>
        </row>
        <row r="3876">
          <cell r="B3876" t="str">
            <v>J204/01 Business 1: Business Activity  Marketing and People</v>
          </cell>
          <cell r="C3876" t="str">
            <v>J204/01</v>
          </cell>
          <cell r="D3876" t="str">
            <v>Business 1: Business Activity  Marketing and People</v>
          </cell>
          <cell r="E3876" t="str">
            <v>Mrs J Whatford</v>
          </cell>
        </row>
        <row r="3877">
          <cell r="B3877" t="str">
            <v>J204/01 Business 1: Business Activity  Marketing and People</v>
          </cell>
          <cell r="C3877" t="str">
            <v>J204/01</v>
          </cell>
          <cell r="D3877" t="str">
            <v>Business 1: Business Activity  Marketing and People</v>
          </cell>
          <cell r="E3877" t="str">
            <v>Mr M Phillips</v>
          </cell>
        </row>
        <row r="3878">
          <cell r="B3878" t="str">
            <v>J204/01 Business 1: Business Activity  Marketing and People</v>
          </cell>
          <cell r="C3878" t="str">
            <v>J204/01</v>
          </cell>
          <cell r="D3878" t="str">
            <v>Business 1: Business Activity  Marketing and People</v>
          </cell>
          <cell r="E3878" t="str">
            <v>Dr B Appiah</v>
          </cell>
        </row>
        <row r="3879">
          <cell r="B3879" t="str">
            <v>J204/01 Business 1: Business Activity  Marketing and People</v>
          </cell>
          <cell r="C3879" t="str">
            <v>J204/01</v>
          </cell>
          <cell r="D3879" t="str">
            <v>Business 1: Business Activity  Marketing and People</v>
          </cell>
          <cell r="E3879" t="str">
            <v>Miss N Baudisch</v>
          </cell>
        </row>
        <row r="3880">
          <cell r="B3880" t="str">
            <v>J204/01 Business 1: Business Activity  Marketing and People</v>
          </cell>
          <cell r="C3880" t="str">
            <v>J204/01</v>
          </cell>
          <cell r="D3880" t="str">
            <v>Business 1: Business Activity  Marketing and People</v>
          </cell>
          <cell r="E3880" t="str">
            <v>Mrs C R Kelly</v>
          </cell>
        </row>
        <row r="3881">
          <cell r="B3881" t="str">
            <v>J204/01 Business 1: Business Activity  Marketing and People</v>
          </cell>
          <cell r="C3881" t="str">
            <v>J204/01</v>
          </cell>
          <cell r="D3881" t="str">
            <v>Business 1: Business Activity  Marketing and People</v>
          </cell>
          <cell r="E3881" t="str">
            <v>Mr L Mukando</v>
          </cell>
        </row>
        <row r="3882">
          <cell r="B3882" t="str">
            <v>J204/01 Business 1: Business Activity  Marketing and People</v>
          </cell>
          <cell r="C3882" t="str">
            <v>J204/01</v>
          </cell>
          <cell r="D3882" t="str">
            <v>Business 1: Business Activity  Marketing and People</v>
          </cell>
          <cell r="E3882" t="str">
            <v>Mr C S Yim</v>
          </cell>
        </row>
        <row r="3883">
          <cell r="B3883" t="str">
            <v>J204/01 Business 1: Business Activity  Marketing and People</v>
          </cell>
          <cell r="C3883" t="str">
            <v>J204/01</v>
          </cell>
          <cell r="D3883" t="str">
            <v>Business 1: Business Activity  Marketing and People</v>
          </cell>
          <cell r="E3883" t="str">
            <v>Mr O Ogunbi</v>
          </cell>
        </row>
        <row r="3884">
          <cell r="B3884" t="str">
            <v>J204/01 Business 1: Business Activity  Marketing and People</v>
          </cell>
          <cell r="C3884" t="str">
            <v>J204/01</v>
          </cell>
          <cell r="D3884" t="str">
            <v>Business 1: Business Activity  Marketing and People</v>
          </cell>
          <cell r="E3884" t="str">
            <v>Mr O Oladosu</v>
          </cell>
        </row>
        <row r="3885">
          <cell r="B3885" t="str">
            <v>J204/01 Business 1: Business Activity  Marketing and People</v>
          </cell>
          <cell r="C3885" t="str">
            <v>J204/01</v>
          </cell>
          <cell r="D3885" t="str">
            <v>Business 1: Business Activity  Marketing and People</v>
          </cell>
          <cell r="E3885" t="str">
            <v>Ms M Tanui</v>
          </cell>
        </row>
        <row r="3886">
          <cell r="B3886" t="str">
            <v>J204/01 Business 1: Business Activity  Marketing and People</v>
          </cell>
          <cell r="C3886" t="str">
            <v>J204/01</v>
          </cell>
          <cell r="D3886" t="str">
            <v>Business 1: Business Activity  Marketing and People</v>
          </cell>
          <cell r="E3886" t="str">
            <v>Mr J N obuchere</v>
          </cell>
        </row>
        <row r="3887">
          <cell r="B3887" t="str">
            <v>J204/01 Business 1: Business Activity  Marketing and People</v>
          </cell>
          <cell r="C3887" t="str">
            <v>J204/01</v>
          </cell>
          <cell r="D3887" t="str">
            <v>Business 1: Business Activity  Marketing and People</v>
          </cell>
          <cell r="E3887" t="str">
            <v>Mrs A Ritchie</v>
          </cell>
        </row>
        <row r="3888">
          <cell r="B3888" t="str">
            <v>J204/01 Business 1: Business Activity  Marketing and People</v>
          </cell>
          <cell r="C3888" t="str">
            <v>J204/01</v>
          </cell>
          <cell r="D3888" t="str">
            <v>Business 1: Business Activity  Marketing and People</v>
          </cell>
          <cell r="E3888" t="str">
            <v>Ms T L Johns</v>
          </cell>
        </row>
        <row r="3889">
          <cell r="B3889" t="str">
            <v>J204/01 Business 1: Business Activity  Marketing and People</v>
          </cell>
          <cell r="C3889" t="str">
            <v>J204/01</v>
          </cell>
          <cell r="D3889" t="str">
            <v>Business 1: Business Activity  Marketing and People</v>
          </cell>
          <cell r="E3889" t="str">
            <v>Ms K L Collings</v>
          </cell>
        </row>
        <row r="3890">
          <cell r="B3890" t="str">
            <v>J204/01 Business 1: Business Activity  Marketing and People</v>
          </cell>
          <cell r="C3890" t="str">
            <v>J204/01</v>
          </cell>
          <cell r="D3890" t="str">
            <v>Business 1: Business Activity  Marketing and People</v>
          </cell>
          <cell r="E3890" t="str">
            <v>Miss M Watson</v>
          </cell>
        </row>
        <row r="3891">
          <cell r="B3891" t="str">
            <v>J204/01 Business 1: Business Activity  Marketing and People</v>
          </cell>
          <cell r="C3891" t="str">
            <v>J204/01</v>
          </cell>
          <cell r="D3891" t="str">
            <v>Business 1: Business Activity  Marketing and People</v>
          </cell>
          <cell r="E3891" t="str">
            <v>Mr A Ruhe</v>
          </cell>
        </row>
        <row r="3892">
          <cell r="B3892" t="str">
            <v>J204/01 Business 1: Business Activity  Marketing and People</v>
          </cell>
          <cell r="C3892" t="str">
            <v>J204/01</v>
          </cell>
          <cell r="D3892" t="str">
            <v>Business 1: Business Activity  Marketing and People</v>
          </cell>
          <cell r="E3892" t="str">
            <v>Mrs F R Ayles</v>
          </cell>
        </row>
        <row r="3893">
          <cell r="B3893" t="str">
            <v>J204/01 Business 1: Business Activity  Marketing and People</v>
          </cell>
          <cell r="C3893" t="str">
            <v>J204/01</v>
          </cell>
          <cell r="D3893" t="str">
            <v>Business 1: Business Activity  Marketing and People</v>
          </cell>
          <cell r="E3893" t="str">
            <v>Ms S S Li</v>
          </cell>
        </row>
        <row r="3894">
          <cell r="B3894" t="str">
            <v>J204/01 Business 1: Business Activity  Marketing and People</v>
          </cell>
          <cell r="C3894" t="str">
            <v>J204/01</v>
          </cell>
          <cell r="D3894" t="str">
            <v>Business 1: Business Activity  Marketing and People</v>
          </cell>
          <cell r="E3894" t="str">
            <v>Mrs C M Houghton</v>
          </cell>
        </row>
        <row r="3895">
          <cell r="B3895" t="str">
            <v>J204/01 Business 1: Business Activity  Marketing and People</v>
          </cell>
          <cell r="C3895" t="str">
            <v>J204/01</v>
          </cell>
          <cell r="D3895" t="str">
            <v>Business 1: Business Activity  Marketing and People</v>
          </cell>
          <cell r="E3895" t="str">
            <v>Mrs A R ABIKE</v>
          </cell>
        </row>
        <row r="3896">
          <cell r="B3896" t="str">
            <v>J204/01 Business 1: Business Activity  Marketing and People</v>
          </cell>
          <cell r="C3896" t="str">
            <v>J204/01</v>
          </cell>
          <cell r="D3896" t="str">
            <v>Business 1: Business Activity  Marketing and People</v>
          </cell>
          <cell r="E3896" t="str">
            <v>Mrs T J Brown</v>
          </cell>
        </row>
        <row r="3897">
          <cell r="B3897" t="str">
            <v>J204/01 Business 1: Business Activity  Marketing and People</v>
          </cell>
          <cell r="C3897" t="str">
            <v>J204/01</v>
          </cell>
          <cell r="D3897" t="str">
            <v>Business 1: Business Activity  Marketing and People</v>
          </cell>
          <cell r="E3897" t="str">
            <v>Mr C Chilton</v>
          </cell>
        </row>
        <row r="3898">
          <cell r="B3898" t="str">
            <v>J204/01 Business 1: Business Activity  Marketing and People</v>
          </cell>
          <cell r="C3898" t="str">
            <v>J204/01</v>
          </cell>
          <cell r="D3898" t="str">
            <v>Business 1: Business Activity  Marketing and People</v>
          </cell>
          <cell r="E3898" t="str">
            <v>Miss E Cooper</v>
          </cell>
        </row>
        <row r="3899">
          <cell r="B3899" t="str">
            <v>J204/01 Business 1: Business Activity  Marketing and People</v>
          </cell>
          <cell r="C3899" t="str">
            <v>J204/01</v>
          </cell>
          <cell r="D3899" t="str">
            <v>Business 1: Business Activity  Marketing and People</v>
          </cell>
          <cell r="E3899" t="str">
            <v>Ms P Harris</v>
          </cell>
        </row>
        <row r="3900">
          <cell r="B3900" t="str">
            <v>J204/01 Business 1: Business Activity  Marketing and People</v>
          </cell>
          <cell r="C3900" t="str">
            <v>J204/01</v>
          </cell>
          <cell r="D3900" t="str">
            <v>Business 1: Business Activity  Marketing and People</v>
          </cell>
          <cell r="E3900" t="str">
            <v>Ms S Patel</v>
          </cell>
        </row>
        <row r="3901">
          <cell r="B3901" t="str">
            <v>J204/01 Business 1: Business Activity  Marketing and People</v>
          </cell>
          <cell r="C3901" t="str">
            <v>J204/01</v>
          </cell>
          <cell r="D3901" t="str">
            <v>Business 1: Business Activity  Marketing and People</v>
          </cell>
          <cell r="E3901" t="str">
            <v>Miss A Shaw</v>
          </cell>
        </row>
        <row r="3902">
          <cell r="B3902" t="str">
            <v>J204/01 Business 1: Business Activity  Marketing and People</v>
          </cell>
          <cell r="C3902" t="str">
            <v>J204/01</v>
          </cell>
          <cell r="D3902" t="str">
            <v>Business 1: Business Activity  Marketing and People</v>
          </cell>
          <cell r="E3902" t="str">
            <v>Mrs W Morgan</v>
          </cell>
        </row>
        <row r="3903">
          <cell r="B3903" t="str">
            <v>J204/01 Business 1: Business Activity  Marketing and People</v>
          </cell>
          <cell r="C3903" t="str">
            <v>J204/01</v>
          </cell>
          <cell r="D3903" t="str">
            <v>Business 1: Business Activity  Marketing and People</v>
          </cell>
          <cell r="E3903" t="str">
            <v>Miss J Foster</v>
          </cell>
        </row>
        <row r="3904">
          <cell r="B3904" t="str">
            <v>J204/01 Business 1: Business Activity  Marketing and People</v>
          </cell>
          <cell r="C3904" t="str">
            <v>J204/01</v>
          </cell>
          <cell r="D3904" t="str">
            <v>Business 1: Business Activity  Marketing and People</v>
          </cell>
          <cell r="E3904" t="str">
            <v>Mr N OWINO</v>
          </cell>
        </row>
        <row r="3905">
          <cell r="B3905" t="str">
            <v>J204/01 Business 1: Business Activity  Marketing and People</v>
          </cell>
          <cell r="C3905" t="str">
            <v>J204/01</v>
          </cell>
          <cell r="D3905" t="str">
            <v>Business 1: Business Activity  Marketing and People</v>
          </cell>
          <cell r="E3905" t="str">
            <v>Mr B J Hayward</v>
          </cell>
        </row>
        <row r="3906">
          <cell r="B3906" t="str">
            <v>J204/01 Business 1: Business Activity  Marketing and People</v>
          </cell>
          <cell r="C3906" t="str">
            <v>J204/01</v>
          </cell>
          <cell r="D3906" t="str">
            <v>Business 1: Business Activity  Marketing and People</v>
          </cell>
          <cell r="E3906" t="str">
            <v>Mrs K K Sanghera</v>
          </cell>
        </row>
        <row r="3907">
          <cell r="B3907" t="str">
            <v>J204/01 Business 1: Business Activity  Marketing and People</v>
          </cell>
          <cell r="C3907" t="str">
            <v>J204/01</v>
          </cell>
          <cell r="D3907" t="str">
            <v>Business 1: Business Activity  Marketing and People</v>
          </cell>
          <cell r="E3907" t="str">
            <v>Ms J Edwards</v>
          </cell>
        </row>
        <row r="3908">
          <cell r="B3908" t="str">
            <v>J204/01 Business 1: Business Activity  Marketing and People</v>
          </cell>
          <cell r="C3908" t="str">
            <v>J204/01</v>
          </cell>
          <cell r="D3908" t="str">
            <v>Business 1: Business Activity  Marketing and People</v>
          </cell>
          <cell r="E3908" t="str">
            <v>Mr R Graham</v>
          </cell>
        </row>
        <row r="3909">
          <cell r="B3909" t="str">
            <v>J204/01 Business 1: Business Activity  Marketing and People</v>
          </cell>
          <cell r="C3909" t="str">
            <v>J204/01</v>
          </cell>
          <cell r="D3909" t="str">
            <v>Business 1: Business Activity  Marketing and People</v>
          </cell>
          <cell r="E3909" t="str">
            <v>Miss H S Childs</v>
          </cell>
        </row>
        <row r="3910">
          <cell r="B3910" t="str">
            <v>J204/01 Business 1: Business Activity  Marketing and People</v>
          </cell>
          <cell r="C3910" t="str">
            <v>J204/01</v>
          </cell>
          <cell r="D3910" t="str">
            <v>Business 1: Business Activity  Marketing and People</v>
          </cell>
          <cell r="E3910" t="str">
            <v>Mr J D McCartney</v>
          </cell>
        </row>
        <row r="3911">
          <cell r="B3911" t="str">
            <v>J204/01 Business 1: Business Activity  Marketing and People</v>
          </cell>
          <cell r="C3911" t="str">
            <v>J204/01</v>
          </cell>
          <cell r="D3911" t="str">
            <v>Business 1: Business Activity  Marketing and People</v>
          </cell>
          <cell r="E3911" t="str">
            <v>Mrs A Parkin</v>
          </cell>
        </row>
        <row r="3912">
          <cell r="B3912" t="str">
            <v>J204/01 Business 1: Business Activity  Marketing and People</v>
          </cell>
          <cell r="C3912" t="str">
            <v>J204/01</v>
          </cell>
          <cell r="D3912" t="str">
            <v>Business 1: Business Activity  Marketing and People</v>
          </cell>
          <cell r="E3912" t="str">
            <v>Dr V Ziakas</v>
          </cell>
        </row>
        <row r="3913">
          <cell r="B3913" t="str">
            <v>J204/01 Business 1: Business Activity  Marketing and People</v>
          </cell>
          <cell r="C3913" t="str">
            <v>J204/01</v>
          </cell>
          <cell r="D3913" t="str">
            <v>Business 1: Business Activity  Marketing and People</v>
          </cell>
          <cell r="E3913" t="str">
            <v>Ms M Hussain</v>
          </cell>
        </row>
        <row r="3914">
          <cell r="B3914" t="str">
            <v>J204/02 Business 2: Operations  Finance and Influences on Business</v>
          </cell>
          <cell r="C3914" t="str">
            <v>J204/02</v>
          </cell>
          <cell r="D3914" t="str">
            <v>Business 2: Operations  Finance and Influences on Business</v>
          </cell>
          <cell r="E3914" t="str">
            <v>Mr S Wood</v>
          </cell>
        </row>
        <row r="3915">
          <cell r="B3915" t="str">
            <v>J204/02 Business 2: Operations  Finance and Influences on Business</v>
          </cell>
          <cell r="C3915" t="str">
            <v>J204/02</v>
          </cell>
          <cell r="D3915" t="str">
            <v>Business 2: Operations  Finance and Influences on Business</v>
          </cell>
          <cell r="E3915" t="str">
            <v>Miss C Harding</v>
          </cell>
        </row>
        <row r="3916">
          <cell r="B3916" t="str">
            <v>J204/02 Business 2: Operations  Finance and Influences on Business</v>
          </cell>
          <cell r="C3916" t="str">
            <v>J204/02</v>
          </cell>
          <cell r="D3916" t="str">
            <v>Business 2: Operations  Finance and Influences on Business</v>
          </cell>
          <cell r="E3916" t="str">
            <v>Mrs S Ritchie</v>
          </cell>
        </row>
        <row r="3917">
          <cell r="B3917" t="str">
            <v>J204/02 Business 2: Operations  Finance and Influences on Business</v>
          </cell>
          <cell r="C3917" t="str">
            <v>J204/02</v>
          </cell>
          <cell r="D3917" t="str">
            <v>Business 2: Operations  Finance and Influences on Business</v>
          </cell>
          <cell r="E3917" t="str">
            <v>Mrs C Alam-Lloyd</v>
          </cell>
        </row>
        <row r="3918">
          <cell r="B3918" t="str">
            <v>J204/02 Business 2: Operations  Finance and Influences on Business</v>
          </cell>
          <cell r="C3918" t="str">
            <v>J204/02</v>
          </cell>
          <cell r="D3918" t="str">
            <v>Business 2: Operations  Finance and Influences on Business</v>
          </cell>
          <cell r="E3918" t="str">
            <v>Mrs S K Elliott</v>
          </cell>
        </row>
        <row r="3919">
          <cell r="B3919" t="str">
            <v>J204/02 Business 2: Operations  Finance and Influences on Business</v>
          </cell>
          <cell r="C3919" t="str">
            <v>J204/02</v>
          </cell>
          <cell r="D3919" t="str">
            <v>Business 2: Operations  Finance and Influences on Business</v>
          </cell>
          <cell r="E3919" t="str">
            <v>Mrs V Avery</v>
          </cell>
        </row>
        <row r="3920">
          <cell r="B3920" t="str">
            <v>J204/02 Business 2: Operations  Finance and Influences on Business</v>
          </cell>
          <cell r="C3920" t="str">
            <v>J204/02</v>
          </cell>
          <cell r="D3920" t="str">
            <v>Business 2: Operations  Finance and Influences on Business</v>
          </cell>
          <cell r="E3920" t="str">
            <v>Mr S Alam</v>
          </cell>
        </row>
        <row r="3921">
          <cell r="B3921" t="str">
            <v>J204/02 Business 2: Operations  Finance and Influences on Business</v>
          </cell>
          <cell r="C3921" t="str">
            <v>J204/02</v>
          </cell>
          <cell r="D3921" t="str">
            <v>Business 2: Operations  Finance and Influences on Business</v>
          </cell>
          <cell r="E3921" t="str">
            <v>Mr G Todd</v>
          </cell>
        </row>
        <row r="3922">
          <cell r="B3922" t="str">
            <v>J204/02 Business 2: Operations  Finance and Influences on Business</v>
          </cell>
          <cell r="C3922" t="str">
            <v>J204/02</v>
          </cell>
          <cell r="D3922" t="str">
            <v>Business 2: Operations  Finance and Influences on Business</v>
          </cell>
          <cell r="E3922" t="str">
            <v>Mrs G K Patel</v>
          </cell>
        </row>
        <row r="3923">
          <cell r="B3923" t="str">
            <v>J204/02 Business 2: Operations  Finance and Influences on Business</v>
          </cell>
          <cell r="C3923" t="str">
            <v>J204/02</v>
          </cell>
          <cell r="D3923" t="str">
            <v>Business 2: Operations  Finance and Influences on Business</v>
          </cell>
          <cell r="E3923" t="str">
            <v>Mr S Wytwyckyj</v>
          </cell>
        </row>
        <row r="3924">
          <cell r="B3924" t="str">
            <v>J204/02 Business 2: Operations  Finance and Influences on Business</v>
          </cell>
          <cell r="C3924" t="str">
            <v>J204/02</v>
          </cell>
          <cell r="D3924" t="str">
            <v>Business 2: Operations  Finance and Influences on Business</v>
          </cell>
          <cell r="E3924" t="str">
            <v>Mrs S J Asquith</v>
          </cell>
        </row>
        <row r="3925">
          <cell r="B3925" t="str">
            <v>J204/02 Business 2: Operations  Finance and Influences on Business</v>
          </cell>
          <cell r="C3925" t="str">
            <v>J204/02</v>
          </cell>
          <cell r="D3925" t="str">
            <v>Business 2: Operations  Finance and Influences on Business</v>
          </cell>
          <cell r="E3925" t="str">
            <v>Miss N Shinh</v>
          </cell>
        </row>
        <row r="3926">
          <cell r="B3926" t="str">
            <v>J204/02 Business 2: Operations  Finance and Influences on Business</v>
          </cell>
          <cell r="C3926" t="str">
            <v>J204/02</v>
          </cell>
          <cell r="D3926" t="str">
            <v>Business 2: Operations  Finance and Influences on Business</v>
          </cell>
          <cell r="E3926" t="str">
            <v>Mrs C Piggott</v>
          </cell>
        </row>
        <row r="3927">
          <cell r="B3927" t="str">
            <v>J204/02 Business 2: Operations  Finance and Influences on Business</v>
          </cell>
          <cell r="C3927" t="str">
            <v>J204/02</v>
          </cell>
          <cell r="D3927" t="str">
            <v>Business 2: Operations  Finance and Influences on Business</v>
          </cell>
          <cell r="E3927" t="str">
            <v>Mr J McMurray</v>
          </cell>
        </row>
        <row r="3928">
          <cell r="B3928" t="str">
            <v>J204/02 Business 2: Operations  Finance and Influences on Business</v>
          </cell>
          <cell r="C3928" t="str">
            <v>J204/02</v>
          </cell>
          <cell r="D3928" t="str">
            <v>Business 2: Operations  Finance and Influences on Business</v>
          </cell>
          <cell r="E3928" t="str">
            <v>Miss P McCoy</v>
          </cell>
        </row>
        <row r="3929">
          <cell r="B3929" t="str">
            <v>J204/02 Business 2: Operations  Finance and Influences on Business</v>
          </cell>
          <cell r="C3929" t="str">
            <v>J204/02</v>
          </cell>
          <cell r="D3929" t="str">
            <v>Business 2: Operations  Finance and Influences on Business</v>
          </cell>
          <cell r="E3929" t="str">
            <v>Mrs A Anwar</v>
          </cell>
        </row>
        <row r="3930">
          <cell r="B3930" t="str">
            <v>J204/02 Business 2: Operations  Finance and Influences on Business</v>
          </cell>
          <cell r="C3930" t="str">
            <v>J204/02</v>
          </cell>
          <cell r="D3930" t="str">
            <v>Business 2: Operations  Finance and Influences on Business</v>
          </cell>
          <cell r="E3930" t="str">
            <v>Mrs A Shahzad</v>
          </cell>
        </row>
        <row r="3931">
          <cell r="B3931" t="str">
            <v>J204/02 Business 2: Operations  Finance and Influences on Business</v>
          </cell>
          <cell r="C3931" t="str">
            <v>J204/02</v>
          </cell>
          <cell r="D3931" t="str">
            <v>Business 2: Operations  Finance and Influences on Business</v>
          </cell>
          <cell r="E3931" t="str">
            <v>Mrs S A Filek</v>
          </cell>
        </row>
        <row r="3932">
          <cell r="B3932" t="str">
            <v>J204/02 Business 2: Operations  Finance and Influences on Business</v>
          </cell>
          <cell r="C3932" t="str">
            <v>J204/02</v>
          </cell>
          <cell r="D3932" t="str">
            <v>Business 2: Operations  Finance and Influences on Business</v>
          </cell>
          <cell r="E3932" t="str">
            <v>Mrs J Kurton</v>
          </cell>
        </row>
        <row r="3933">
          <cell r="B3933" t="str">
            <v>J204/02 Business 2: Operations  Finance and Influences on Business</v>
          </cell>
          <cell r="C3933" t="str">
            <v>J204/02</v>
          </cell>
          <cell r="D3933" t="str">
            <v>Business 2: Operations  Finance and Influences on Business</v>
          </cell>
          <cell r="E3933" t="str">
            <v>Miss A Cutting</v>
          </cell>
        </row>
        <row r="3934">
          <cell r="B3934" t="str">
            <v>J204/02 Business 2: Operations  Finance and Influences on Business</v>
          </cell>
          <cell r="C3934" t="str">
            <v>J204/02</v>
          </cell>
          <cell r="D3934" t="str">
            <v>Business 2: Operations  Finance and Influences on Business</v>
          </cell>
          <cell r="E3934" t="str">
            <v>Miss F Marshall</v>
          </cell>
        </row>
        <row r="3935">
          <cell r="B3935" t="str">
            <v>J204/02 Business 2: Operations  Finance and Influences on Business</v>
          </cell>
          <cell r="C3935" t="str">
            <v>J204/02</v>
          </cell>
          <cell r="D3935" t="str">
            <v>Business 2: Operations  Finance and Influences on Business</v>
          </cell>
          <cell r="E3935" t="str">
            <v>Mrs M McCabe</v>
          </cell>
        </row>
        <row r="3936">
          <cell r="B3936" t="str">
            <v>J204/02 Business 2: Operations  Finance and Influences on Business</v>
          </cell>
          <cell r="C3936" t="str">
            <v>J204/02</v>
          </cell>
          <cell r="D3936" t="str">
            <v>Business 2: Operations  Finance and Influences on Business</v>
          </cell>
          <cell r="E3936" t="str">
            <v>Ms K Mooney</v>
          </cell>
        </row>
        <row r="3937">
          <cell r="B3937" t="str">
            <v>J204/02 Business 2: Operations  Finance and Influences on Business</v>
          </cell>
          <cell r="C3937" t="str">
            <v>J204/02</v>
          </cell>
          <cell r="D3937" t="str">
            <v>Business 2: Operations  Finance and Influences on Business</v>
          </cell>
          <cell r="E3937" t="str">
            <v>Mr M Turner</v>
          </cell>
        </row>
        <row r="3938">
          <cell r="B3938" t="str">
            <v>J204/02 Business 2: Operations  Finance and Influences on Business</v>
          </cell>
          <cell r="C3938" t="str">
            <v>J204/02</v>
          </cell>
          <cell r="D3938" t="str">
            <v>Business 2: Operations  Finance and Influences on Business</v>
          </cell>
          <cell r="E3938" t="str">
            <v>Mr S D Tingey</v>
          </cell>
        </row>
        <row r="3939">
          <cell r="B3939" t="str">
            <v>J204/02 Business 2: Operations  Finance and Influences on Business</v>
          </cell>
          <cell r="C3939" t="str">
            <v>J204/02</v>
          </cell>
          <cell r="D3939" t="str">
            <v>Business 2: Operations  Finance and Influences on Business</v>
          </cell>
          <cell r="E3939" t="str">
            <v>Mrs S Arif</v>
          </cell>
        </row>
        <row r="3940">
          <cell r="B3940" t="str">
            <v>J204/02 Business 2: Operations  Finance and Influences on Business</v>
          </cell>
          <cell r="C3940" t="str">
            <v>J204/02</v>
          </cell>
          <cell r="D3940" t="str">
            <v>Business 2: Operations  Finance and Influences on Business</v>
          </cell>
          <cell r="E3940" t="str">
            <v>Mrs S Mukhtar</v>
          </cell>
        </row>
        <row r="3941">
          <cell r="B3941" t="str">
            <v>J204/02 Business 2: Operations  Finance and Influences on Business</v>
          </cell>
          <cell r="C3941" t="str">
            <v>J204/02</v>
          </cell>
          <cell r="D3941" t="str">
            <v>Business 2: Operations  Finance and Influences on Business</v>
          </cell>
          <cell r="E3941" t="str">
            <v>Mr C S Yim</v>
          </cell>
        </row>
        <row r="3942">
          <cell r="B3942" t="str">
            <v>J204/02 Business 2: Operations  Finance and Influences on Business</v>
          </cell>
          <cell r="C3942" t="str">
            <v>J204/02</v>
          </cell>
          <cell r="D3942" t="str">
            <v>Business 2: Operations  Finance and Influences on Business</v>
          </cell>
          <cell r="E3942" t="str">
            <v>Mrs V Harrison</v>
          </cell>
        </row>
        <row r="3943">
          <cell r="B3943" t="str">
            <v>J204/02 Business 2: Operations  Finance and Influences on Business</v>
          </cell>
          <cell r="C3943" t="str">
            <v>J204/02</v>
          </cell>
          <cell r="D3943" t="str">
            <v>Business 2: Operations  Finance and Influences on Business</v>
          </cell>
          <cell r="E3943" t="str">
            <v>Mrs L M Barker</v>
          </cell>
        </row>
        <row r="3944">
          <cell r="B3944" t="str">
            <v>J204/02 Business 2: Operations  Finance and Influences on Business</v>
          </cell>
          <cell r="C3944" t="str">
            <v>J204/02</v>
          </cell>
          <cell r="D3944" t="str">
            <v>Business 2: Operations  Finance and Influences on Business</v>
          </cell>
          <cell r="E3944" t="str">
            <v>Mr A Grant</v>
          </cell>
        </row>
        <row r="3945">
          <cell r="B3945" t="str">
            <v>J204/02 Business 2: Operations  Finance and Influences on Business</v>
          </cell>
          <cell r="C3945" t="str">
            <v>J204/02</v>
          </cell>
          <cell r="D3945" t="str">
            <v>Business 2: Operations  Finance and Influences on Business</v>
          </cell>
          <cell r="E3945" t="str">
            <v>Mr S Hussain</v>
          </cell>
        </row>
        <row r="3946">
          <cell r="B3946" t="str">
            <v>J204/02 Business 2: Operations  Finance and Influences on Business</v>
          </cell>
          <cell r="C3946" t="str">
            <v>J204/02</v>
          </cell>
          <cell r="D3946" t="str">
            <v>Business 2: Operations  Finance and Influences on Business</v>
          </cell>
          <cell r="E3946" t="str">
            <v>Mrs S Brown</v>
          </cell>
        </row>
        <row r="3947">
          <cell r="B3947" t="str">
            <v>J204/02 Business 2: Operations  Finance and Influences on Business</v>
          </cell>
          <cell r="C3947" t="str">
            <v>J204/02</v>
          </cell>
          <cell r="D3947" t="str">
            <v>Business 2: Operations  Finance and Influences on Business</v>
          </cell>
          <cell r="E3947" t="str">
            <v>Ms R Yates</v>
          </cell>
        </row>
        <row r="3948">
          <cell r="B3948" t="str">
            <v>J204/02 Business 2: Operations  Finance and Influences on Business</v>
          </cell>
          <cell r="C3948" t="str">
            <v>J204/02</v>
          </cell>
          <cell r="D3948" t="str">
            <v>Business 2: Operations  Finance and Influences on Business</v>
          </cell>
          <cell r="E3948" t="str">
            <v>Mrs L Carling</v>
          </cell>
        </row>
        <row r="3949">
          <cell r="B3949" t="str">
            <v>J204/02 Business 2: Operations  Finance and Influences on Business</v>
          </cell>
          <cell r="C3949" t="str">
            <v>J204/02</v>
          </cell>
          <cell r="D3949" t="str">
            <v>Business 2: Operations  Finance and Influences on Business</v>
          </cell>
          <cell r="E3949" t="str">
            <v>Mr K S Mohammed</v>
          </cell>
        </row>
        <row r="3950">
          <cell r="B3950" t="str">
            <v>J204/02 Business 2: Operations  Finance and Influences on Business</v>
          </cell>
          <cell r="C3950" t="str">
            <v>J204/02</v>
          </cell>
          <cell r="D3950" t="str">
            <v>Business 2: Operations  Finance and Influences on Business</v>
          </cell>
          <cell r="E3950" t="str">
            <v>Mr P Buzzard</v>
          </cell>
        </row>
        <row r="3951">
          <cell r="B3951" t="str">
            <v>J204/02 Business 2: Operations  Finance and Influences on Business</v>
          </cell>
          <cell r="C3951" t="str">
            <v>J204/02</v>
          </cell>
          <cell r="D3951" t="str">
            <v>Business 2: Operations  Finance and Influences on Business</v>
          </cell>
          <cell r="E3951" t="str">
            <v>Mr S Little</v>
          </cell>
        </row>
        <row r="3952">
          <cell r="B3952" t="str">
            <v>J204/02 Business 2: Operations  Finance and Influences on Business</v>
          </cell>
          <cell r="C3952" t="str">
            <v>J204/02</v>
          </cell>
          <cell r="D3952" t="str">
            <v>Business 2: Operations  Finance and Influences on Business</v>
          </cell>
          <cell r="E3952" t="str">
            <v>Mrs R Cross</v>
          </cell>
        </row>
        <row r="3953">
          <cell r="B3953" t="str">
            <v>J204/02 Business 2: Operations  Finance and Influences on Business</v>
          </cell>
          <cell r="C3953" t="str">
            <v>J204/02</v>
          </cell>
          <cell r="D3953" t="str">
            <v>Business 2: Operations  Finance and Influences on Business</v>
          </cell>
          <cell r="E3953" t="str">
            <v>Mrs S Khan</v>
          </cell>
        </row>
        <row r="3954">
          <cell r="B3954" t="str">
            <v>J204/02 Business 2: Operations  Finance and Influences on Business</v>
          </cell>
          <cell r="C3954" t="str">
            <v>J204/02</v>
          </cell>
          <cell r="D3954" t="str">
            <v>Business 2: Operations  Finance and Influences on Business</v>
          </cell>
          <cell r="E3954" t="str">
            <v>Mrs N Gupta</v>
          </cell>
        </row>
        <row r="3955">
          <cell r="B3955" t="str">
            <v>J204/02 Business 2: Operations  Finance and Influences on Business</v>
          </cell>
          <cell r="C3955" t="str">
            <v>J204/02</v>
          </cell>
          <cell r="D3955" t="str">
            <v>Business 2: Operations  Finance and Influences on Business</v>
          </cell>
          <cell r="E3955" t="str">
            <v>Miss C Lee</v>
          </cell>
        </row>
        <row r="3956">
          <cell r="B3956" t="str">
            <v>J204/02 Business 2: Operations  Finance and Influences on Business</v>
          </cell>
          <cell r="C3956" t="str">
            <v>J204/02</v>
          </cell>
          <cell r="D3956" t="str">
            <v>Business 2: Operations  Finance and Influences on Business</v>
          </cell>
          <cell r="E3956" t="str">
            <v>Mrs S Khatun</v>
          </cell>
        </row>
        <row r="3957">
          <cell r="B3957" t="str">
            <v>J204/02 Business 2: Operations  Finance and Influences on Business</v>
          </cell>
          <cell r="C3957" t="str">
            <v>J204/02</v>
          </cell>
          <cell r="D3957" t="str">
            <v>Business 2: Operations  Finance and Influences on Business</v>
          </cell>
          <cell r="E3957" t="str">
            <v>Mrs M Byrne</v>
          </cell>
        </row>
        <row r="3958">
          <cell r="B3958" t="str">
            <v>J204/02 Business 2: Operations  Finance and Influences on Business</v>
          </cell>
          <cell r="C3958" t="str">
            <v>J204/02</v>
          </cell>
          <cell r="D3958" t="str">
            <v>Business 2: Operations  Finance and Influences on Business</v>
          </cell>
          <cell r="E3958" t="str">
            <v>Mrs A L Gilbert</v>
          </cell>
        </row>
        <row r="3959">
          <cell r="B3959" t="str">
            <v>J204/02 Business 2: Operations  Finance and Influences on Business</v>
          </cell>
          <cell r="C3959" t="str">
            <v>J204/02</v>
          </cell>
          <cell r="D3959" t="str">
            <v>Business 2: Operations  Finance and Influences on Business</v>
          </cell>
          <cell r="E3959" t="str">
            <v>Mrs M Azad</v>
          </cell>
        </row>
        <row r="3960">
          <cell r="B3960" t="str">
            <v>J204/02 Business 2: Operations  Finance and Influences on Business</v>
          </cell>
          <cell r="C3960" t="str">
            <v>J204/02</v>
          </cell>
          <cell r="D3960" t="str">
            <v>Business 2: Operations  Finance and Influences on Business</v>
          </cell>
          <cell r="E3960" t="str">
            <v>Miss N ahmed</v>
          </cell>
        </row>
        <row r="3961">
          <cell r="B3961" t="str">
            <v>J204/02 Business 2: Operations  Finance and Influences on Business</v>
          </cell>
          <cell r="C3961" t="str">
            <v>J204/02</v>
          </cell>
          <cell r="D3961" t="str">
            <v>Business 2: Operations  Finance and Influences on Business</v>
          </cell>
          <cell r="E3961" t="str">
            <v>Mrs T A Watkins</v>
          </cell>
        </row>
        <row r="3962">
          <cell r="B3962" t="str">
            <v>J204/02 Business 2: Operations  Finance and Influences on Business</v>
          </cell>
          <cell r="C3962" t="str">
            <v>J204/02</v>
          </cell>
          <cell r="D3962" t="str">
            <v>Business 2: Operations  Finance and Influences on Business</v>
          </cell>
          <cell r="E3962" t="str">
            <v>Mr C Baker</v>
          </cell>
        </row>
        <row r="3963">
          <cell r="B3963" t="str">
            <v>J204/02 Business 2: Operations  Finance and Influences on Business</v>
          </cell>
          <cell r="C3963" t="str">
            <v>J204/02</v>
          </cell>
          <cell r="D3963" t="str">
            <v>Business 2: Operations  Finance and Influences on Business</v>
          </cell>
          <cell r="E3963" t="str">
            <v>Ms S Patel</v>
          </cell>
        </row>
        <row r="3964">
          <cell r="B3964" t="str">
            <v>J204/02 Business 2: Operations  Finance and Influences on Business</v>
          </cell>
          <cell r="C3964" t="str">
            <v>J204/02</v>
          </cell>
          <cell r="D3964" t="str">
            <v>Business 2: Operations  Finance and Influences on Business</v>
          </cell>
          <cell r="E3964" t="str">
            <v>Mrs C Wright</v>
          </cell>
        </row>
        <row r="3965">
          <cell r="B3965" t="str">
            <v>J204/02 Business 2: Operations  Finance and Influences on Business</v>
          </cell>
          <cell r="C3965" t="str">
            <v>J204/02</v>
          </cell>
          <cell r="D3965" t="str">
            <v>Business 2: Operations  Finance and Influences on Business</v>
          </cell>
          <cell r="E3965" t="str">
            <v>Mrs J S Pattinson</v>
          </cell>
        </row>
        <row r="3966">
          <cell r="B3966" t="str">
            <v>J204/02 Business 2: Operations  Finance and Influences on Business</v>
          </cell>
          <cell r="C3966" t="str">
            <v>J204/02</v>
          </cell>
          <cell r="D3966" t="str">
            <v>Business 2: Operations  Finance and Influences on Business</v>
          </cell>
          <cell r="E3966" t="str">
            <v>Ms K Ferrando</v>
          </cell>
        </row>
        <row r="3967">
          <cell r="B3967" t="str">
            <v>J204/02 Business 2: Operations  Finance and Influences on Business</v>
          </cell>
          <cell r="C3967" t="str">
            <v>J204/02</v>
          </cell>
          <cell r="D3967" t="str">
            <v>Business 2: Operations  Finance and Influences on Business</v>
          </cell>
          <cell r="E3967" t="str">
            <v>Mrs L Croft</v>
          </cell>
        </row>
        <row r="3968">
          <cell r="B3968" t="str">
            <v>J204/02 Business 2: Operations  Finance and Influences on Business</v>
          </cell>
          <cell r="C3968" t="str">
            <v>J204/02</v>
          </cell>
          <cell r="D3968" t="str">
            <v>Business 2: Operations  Finance and Influences on Business</v>
          </cell>
          <cell r="E3968" t="str">
            <v>Miss N Hussain</v>
          </cell>
        </row>
        <row r="3969">
          <cell r="B3969" t="str">
            <v>J204/02 Business 2: Operations  Finance and Influences on Business</v>
          </cell>
          <cell r="C3969" t="str">
            <v>J204/02</v>
          </cell>
          <cell r="D3969" t="str">
            <v>Business 2: Operations  Finance and Influences on Business</v>
          </cell>
          <cell r="E3969" t="str">
            <v>Mrs L iyabo</v>
          </cell>
        </row>
        <row r="3970">
          <cell r="B3970" t="str">
            <v>J204/02 Business 2: Operations  Finance and Influences on Business</v>
          </cell>
          <cell r="C3970" t="str">
            <v>J204/02</v>
          </cell>
          <cell r="D3970" t="str">
            <v>Business 2: Operations  Finance and Influences on Business</v>
          </cell>
          <cell r="E3970" t="str">
            <v>Mrs J Murphy</v>
          </cell>
        </row>
        <row r="3971">
          <cell r="B3971" t="str">
            <v>J204/02 Business 2: Operations  Finance and Influences on Business</v>
          </cell>
          <cell r="C3971" t="str">
            <v>J204/02</v>
          </cell>
          <cell r="D3971" t="str">
            <v>Business 2: Operations  Finance and Influences on Business</v>
          </cell>
          <cell r="E3971" t="str">
            <v>Miss A Butcher</v>
          </cell>
        </row>
        <row r="3972">
          <cell r="B3972" t="str">
            <v>J204/02 Business 2: Operations  Finance and Influences on Business</v>
          </cell>
          <cell r="C3972" t="str">
            <v>J204/02</v>
          </cell>
          <cell r="D3972" t="str">
            <v>Business 2: Operations  Finance and Influences on Business</v>
          </cell>
          <cell r="E3972" t="str">
            <v>Mr N J Clifford</v>
          </cell>
        </row>
        <row r="3973">
          <cell r="B3973" t="str">
            <v>J204/02 Business 2: Operations  Finance and Influences on Business</v>
          </cell>
          <cell r="C3973" t="str">
            <v>J204/02</v>
          </cell>
          <cell r="D3973" t="str">
            <v>Business 2: Operations  Finance and Influences on Business</v>
          </cell>
          <cell r="E3973" t="str">
            <v>Mr L S Wills</v>
          </cell>
        </row>
        <row r="3974">
          <cell r="B3974" t="str">
            <v>J204/02 Business 2: Operations  Finance and Influences on Business</v>
          </cell>
          <cell r="C3974" t="str">
            <v>J204/02</v>
          </cell>
          <cell r="D3974" t="str">
            <v>Business 2: Operations  Finance and Influences on Business</v>
          </cell>
          <cell r="E3974" t="str">
            <v>Mr A W Nutt</v>
          </cell>
        </row>
        <row r="3975">
          <cell r="B3975" t="str">
            <v>J204/02 Business 2: Operations  Finance and Influences on Business</v>
          </cell>
          <cell r="C3975" t="str">
            <v>J204/02</v>
          </cell>
          <cell r="D3975" t="str">
            <v>Business 2: Operations  Finance and Influences on Business</v>
          </cell>
          <cell r="E3975" t="str">
            <v>Mr G Lowe</v>
          </cell>
        </row>
        <row r="3976">
          <cell r="B3976" t="str">
            <v>J204/02 Business 2: Operations  Finance and Influences on Business</v>
          </cell>
          <cell r="C3976" t="str">
            <v>J204/02</v>
          </cell>
          <cell r="D3976" t="str">
            <v>Business 2: Operations  Finance and Influences on Business</v>
          </cell>
          <cell r="E3976" t="str">
            <v>Mrs P Spiff</v>
          </cell>
        </row>
        <row r="3977">
          <cell r="B3977" t="str">
            <v>J204/02 Business 2: Operations  Finance and Influences on Business</v>
          </cell>
          <cell r="C3977" t="str">
            <v>J204/02</v>
          </cell>
          <cell r="D3977" t="str">
            <v>Business 2: Operations  Finance and Influences on Business</v>
          </cell>
          <cell r="E3977" t="str">
            <v>Mrs E L Berryman</v>
          </cell>
        </row>
        <row r="3978">
          <cell r="B3978" t="str">
            <v>J204/02 Business 2: Operations  Finance and Influences on Business</v>
          </cell>
          <cell r="C3978" t="str">
            <v>J204/02</v>
          </cell>
          <cell r="D3978" t="str">
            <v>Business 2: Operations  Finance and Influences on Business</v>
          </cell>
          <cell r="E3978" t="str">
            <v>Mrs K J Wileman</v>
          </cell>
        </row>
        <row r="3979">
          <cell r="B3979" t="str">
            <v>J204/02 Business 2: Operations  Finance and Influences on Business</v>
          </cell>
          <cell r="C3979" t="str">
            <v>J204/02</v>
          </cell>
          <cell r="D3979" t="str">
            <v>Business 2: Operations  Finance and Influences on Business</v>
          </cell>
          <cell r="E3979" t="str">
            <v>Mrs N Finch</v>
          </cell>
        </row>
        <row r="3980">
          <cell r="B3980" t="str">
            <v>J204/02 Business 2: Operations  Finance and Influences on Business</v>
          </cell>
          <cell r="C3980" t="str">
            <v>J204/02</v>
          </cell>
          <cell r="D3980" t="str">
            <v>Business 2: Operations  Finance and Influences on Business</v>
          </cell>
          <cell r="E3980" t="str">
            <v>Miss J Sharpe</v>
          </cell>
        </row>
        <row r="3981">
          <cell r="B3981" t="str">
            <v>J204/02 Business 2: Operations  Finance and Influences on Business</v>
          </cell>
          <cell r="C3981" t="str">
            <v>J204/02</v>
          </cell>
          <cell r="D3981" t="str">
            <v>Business 2: Operations  Finance and Influences on Business</v>
          </cell>
          <cell r="E3981" t="str">
            <v>Mr P Horton</v>
          </cell>
        </row>
        <row r="3982">
          <cell r="B3982" t="str">
            <v>J204/02 Business 2: Operations  Finance and Influences on Business</v>
          </cell>
          <cell r="C3982" t="str">
            <v>J204/02</v>
          </cell>
          <cell r="D3982" t="str">
            <v>Business 2: Operations  Finance and Influences on Business</v>
          </cell>
          <cell r="E3982" t="str">
            <v>Mr P R Sizer</v>
          </cell>
        </row>
        <row r="3983">
          <cell r="B3983" t="str">
            <v>J204/02 Business 2: Operations  Finance and Influences on Business</v>
          </cell>
          <cell r="C3983" t="str">
            <v>J204/02</v>
          </cell>
          <cell r="D3983" t="str">
            <v>Business 2: Operations  Finance and Influences on Business</v>
          </cell>
          <cell r="E3983" t="str">
            <v>Mr J K Ngugi</v>
          </cell>
        </row>
        <row r="3984">
          <cell r="B3984" t="str">
            <v>J204/02 Business 2: Operations  Finance and Influences on Business</v>
          </cell>
          <cell r="C3984" t="str">
            <v>J204/02</v>
          </cell>
          <cell r="D3984" t="str">
            <v>Business 2: Operations  Finance and Influences on Business</v>
          </cell>
          <cell r="E3984" t="str">
            <v>Miss K Thomas</v>
          </cell>
        </row>
        <row r="3985">
          <cell r="B3985" t="str">
            <v>J204/02 Business 2: Operations  Finance and Influences on Business</v>
          </cell>
          <cell r="C3985" t="str">
            <v>J204/02</v>
          </cell>
          <cell r="D3985" t="str">
            <v>Business 2: Operations  Finance and Influences on Business</v>
          </cell>
          <cell r="E3985" t="str">
            <v>Mr J Ryan</v>
          </cell>
        </row>
        <row r="3986">
          <cell r="B3986" t="str">
            <v>J204/02 Business 2: Operations  Finance and Influences on Business</v>
          </cell>
          <cell r="C3986" t="str">
            <v>J204/02</v>
          </cell>
          <cell r="D3986" t="str">
            <v>Business 2: Operations  Finance and Influences on Business</v>
          </cell>
          <cell r="E3986" t="str">
            <v>Mr I Catherwood</v>
          </cell>
        </row>
        <row r="3987">
          <cell r="B3987" t="str">
            <v>J204/02 Business 2: Operations  Finance and Influences on Business</v>
          </cell>
          <cell r="C3987" t="str">
            <v>J204/02</v>
          </cell>
          <cell r="D3987" t="str">
            <v>Business 2: Operations  Finance and Influences on Business</v>
          </cell>
          <cell r="E3987" t="str">
            <v>Mrs A Gupta</v>
          </cell>
        </row>
        <row r="3988">
          <cell r="B3988" t="str">
            <v>J204/02 Business 2: Operations  Finance and Influences on Business</v>
          </cell>
          <cell r="C3988" t="str">
            <v>J204/02</v>
          </cell>
          <cell r="D3988" t="str">
            <v>Business 2: Operations  Finance and Influences on Business</v>
          </cell>
          <cell r="E3988" t="str">
            <v>Mrs A Harvey</v>
          </cell>
        </row>
        <row r="3989">
          <cell r="B3989" t="str">
            <v>J204/02 Business 2: Operations  Finance and Influences on Business</v>
          </cell>
          <cell r="C3989" t="str">
            <v>J204/02</v>
          </cell>
          <cell r="D3989" t="str">
            <v>Business 2: Operations  Finance and Influences on Business</v>
          </cell>
          <cell r="E3989" t="str">
            <v>Mrs K Woods</v>
          </cell>
        </row>
        <row r="3990">
          <cell r="B3990" t="str">
            <v>J204/02 Business 2: Operations  Finance and Influences on Business</v>
          </cell>
          <cell r="C3990" t="str">
            <v>J204/02</v>
          </cell>
          <cell r="D3990" t="str">
            <v>Business 2: Operations  Finance and Influences on Business</v>
          </cell>
          <cell r="E3990" t="str">
            <v>Mrs D Hickens</v>
          </cell>
        </row>
        <row r="3991">
          <cell r="B3991" t="str">
            <v>J204/02 Business 2: Operations  Finance and Influences on Business</v>
          </cell>
          <cell r="C3991" t="str">
            <v>J204/02</v>
          </cell>
          <cell r="D3991" t="str">
            <v>Business 2: Operations  Finance and Influences on Business</v>
          </cell>
          <cell r="E3991" t="str">
            <v>Mr M Harrison</v>
          </cell>
        </row>
        <row r="3992">
          <cell r="B3992" t="str">
            <v>J204/02 Business 2: Operations  Finance and Influences on Business</v>
          </cell>
          <cell r="C3992" t="str">
            <v>J204/02</v>
          </cell>
          <cell r="D3992" t="str">
            <v>Business 2: Operations  Finance and Influences on Business</v>
          </cell>
          <cell r="E3992" t="str">
            <v>Miss J Whatford</v>
          </cell>
        </row>
        <row r="3993">
          <cell r="B3993" t="str">
            <v>J204/02 Business 2: Operations  Finance and Influences on Business</v>
          </cell>
          <cell r="C3993" t="str">
            <v>J204/02</v>
          </cell>
          <cell r="D3993" t="str">
            <v>Business 2: Operations  Finance and Influences on Business</v>
          </cell>
          <cell r="E3993" t="str">
            <v>Mrs M Hudson</v>
          </cell>
        </row>
        <row r="3994">
          <cell r="B3994" t="str">
            <v>J204/02 Business 2: Operations  Finance and Influences on Business</v>
          </cell>
          <cell r="C3994" t="str">
            <v>J204/02</v>
          </cell>
          <cell r="D3994" t="str">
            <v>Business 2: Operations  Finance and Influences on Business</v>
          </cell>
          <cell r="E3994" t="str">
            <v>Mrs K Bray</v>
          </cell>
        </row>
        <row r="3995">
          <cell r="B3995" t="str">
            <v>J204/02 Business 2: Operations  Finance and Influences on Business</v>
          </cell>
          <cell r="C3995" t="str">
            <v>J204/02</v>
          </cell>
          <cell r="D3995" t="str">
            <v>Business 2: Operations  Finance and Influences on Business</v>
          </cell>
          <cell r="E3995" t="str">
            <v>Mr S Ahmed</v>
          </cell>
        </row>
        <row r="3996">
          <cell r="B3996" t="str">
            <v>J204/02 Business 2: Operations  Finance and Influences on Business</v>
          </cell>
          <cell r="C3996" t="str">
            <v>J204/02</v>
          </cell>
          <cell r="D3996" t="str">
            <v>Business 2: Operations  Finance and Influences on Business</v>
          </cell>
          <cell r="E3996" t="str">
            <v>Mr A Reynolds</v>
          </cell>
        </row>
        <row r="3997">
          <cell r="B3997" t="str">
            <v>J204/02 Business 2: Operations  Finance and Influences on Business</v>
          </cell>
          <cell r="C3997" t="str">
            <v>J204/02</v>
          </cell>
          <cell r="D3997" t="str">
            <v>Business 2: Operations  Finance and Influences on Business</v>
          </cell>
          <cell r="E3997" t="str">
            <v>Mr L A Loveday</v>
          </cell>
        </row>
        <row r="3998">
          <cell r="B3998" t="str">
            <v>J204/02 Business 2: Operations  Finance and Influences on Business</v>
          </cell>
          <cell r="C3998" t="str">
            <v>J204/02</v>
          </cell>
          <cell r="D3998" t="str">
            <v>Business 2: Operations  Finance and Influences on Business</v>
          </cell>
          <cell r="E3998" t="str">
            <v>Mrs E C Samson</v>
          </cell>
        </row>
        <row r="3999">
          <cell r="B3999" t="str">
            <v>J205/01 Economics: Introduction to Economics</v>
          </cell>
          <cell r="C3999" t="str">
            <v>J205/01</v>
          </cell>
          <cell r="D3999" t="str">
            <v>Economics: Introduction to Economics</v>
          </cell>
          <cell r="E3999" t="str">
            <v>Mr A J B Holmes</v>
          </cell>
        </row>
        <row r="4000">
          <cell r="B4000" t="str">
            <v>J205/01 Economics: Introduction to Economics</v>
          </cell>
          <cell r="C4000" t="str">
            <v>J205/01</v>
          </cell>
          <cell r="D4000" t="str">
            <v>Economics: Introduction to Economics</v>
          </cell>
          <cell r="E4000" t="str">
            <v>Mr M Malik</v>
          </cell>
        </row>
        <row r="4001">
          <cell r="B4001" t="str">
            <v>J205/01 Economics: Introduction to Economics</v>
          </cell>
          <cell r="C4001" t="str">
            <v>J205/01</v>
          </cell>
          <cell r="D4001" t="str">
            <v>Economics: Introduction to Economics</v>
          </cell>
          <cell r="E4001" t="str">
            <v>Miss J Yarnell</v>
          </cell>
        </row>
        <row r="4002">
          <cell r="B4002" t="str">
            <v>J205/01 Economics: Introduction to Economics</v>
          </cell>
          <cell r="C4002" t="str">
            <v>J205/01</v>
          </cell>
          <cell r="D4002" t="str">
            <v>Economics: Introduction to Economics</v>
          </cell>
          <cell r="E4002" t="str">
            <v>Miss K Adeboye</v>
          </cell>
        </row>
        <row r="4003">
          <cell r="B4003" t="str">
            <v>J205/01 Economics: Introduction to Economics</v>
          </cell>
          <cell r="C4003" t="str">
            <v>J205/01</v>
          </cell>
          <cell r="D4003" t="str">
            <v>Economics: Introduction to Economics</v>
          </cell>
          <cell r="E4003" t="str">
            <v>Mrs S Robinson-White</v>
          </cell>
        </row>
        <row r="4004">
          <cell r="B4004" t="str">
            <v>J205/01 Economics: Introduction to Economics</v>
          </cell>
          <cell r="C4004" t="str">
            <v>J205/01</v>
          </cell>
          <cell r="D4004" t="str">
            <v>Economics: Introduction to Economics</v>
          </cell>
          <cell r="E4004" t="str">
            <v>Mrs A Rasheed</v>
          </cell>
        </row>
        <row r="4005">
          <cell r="B4005" t="str">
            <v>J205/01 Economics: Introduction to Economics</v>
          </cell>
          <cell r="C4005" t="str">
            <v>J205/01</v>
          </cell>
          <cell r="D4005" t="str">
            <v>Economics: Introduction to Economics</v>
          </cell>
          <cell r="E4005" t="str">
            <v>Mrs Y Burhan</v>
          </cell>
        </row>
        <row r="4006">
          <cell r="B4006" t="str">
            <v>J205/01 Economics: Introduction to Economics</v>
          </cell>
          <cell r="C4006" t="str">
            <v>J205/01</v>
          </cell>
          <cell r="D4006" t="str">
            <v>Economics: Introduction to Economics</v>
          </cell>
          <cell r="E4006" t="str">
            <v>Mr C Riches</v>
          </cell>
        </row>
        <row r="4007">
          <cell r="B4007" t="str">
            <v>J205/01 Economics: Introduction to Economics</v>
          </cell>
          <cell r="C4007" t="str">
            <v>J205/01</v>
          </cell>
          <cell r="D4007" t="str">
            <v>Economics: Introduction to Economics</v>
          </cell>
          <cell r="E4007" t="str">
            <v>Mrs J Davey</v>
          </cell>
        </row>
        <row r="4008">
          <cell r="B4008" t="str">
            <v>J205/01 Economics: Introduction to Economics</v>
          </cell>
          <cell r="C4008" t="str">
            <v>J205/01</v>
          </cell>
          <cell r="D4008" t="str">
            <v>Economics: Introduction to Economics</v>
          </cell>
          <cell r="E4008" t="str">
            <v>Mrs T Adams</v>
          </cell>
        </row>
        <row r="4009">
          <cell r="B4009" t="str">
            <v>J205/01 Economics: Introduction to Economics</v>
          </cell>
          <cell r="C4009" t="str">
            <v>J205/01</v>
          </cell>
          <cell r="D4009" t="str">
            <v>Economics: Introduction to Economics</v>
          </cell>
          <cell r="E4009" t="str">
            <v>Mr D Innes</v>
          </cell>
        </row>
        <row r="4010">
          <cell r="B4010" t="str">
            <v>J205/01 Economics: Introduction to Economics</v>
          </cell>
          <cell r="C4010" t="str">
            <v>J205/01</v>
          </cell>
          <cell r="D4010" t="str">
            <v>Economics: Introduction to Economics</v>
          </cell>
          <cell r="E4010" t="str">
            <v>Mr S Coote</v>
          </cell>
        </row>
        <row r="4011">
          <cell r="B4011" t="str">
            <v>J205/01 Economics: Introduction to Economics</v>
          </cell>
          <cell r="C4011" t="str">
            <v>J205/01</v>
          </cell>
          <cell r="D4011" t="str">
            <v>Economics: Introduction to Economics</v>
          </cell>
          <cell r="E4011" t="str">
            <v>Mr M G Coop Rushworth</v>
          </cell>
        </row>
        <row r="4012">
          <cell r="B4012" t="str">
            <v>J205/01 Economics: Introduction to Economics</v>
          </cell>
          <cell r="C4012" t="str">
            <v>J205/01</v>
          </cell>
          <cell r="D4012" t="str">
            <v>Economics: Introduction to Economics</v>
          </cell>
          <cell r="E4012" t="str">
            <v>Mr M McCartney</v>
          </cell>
        </row>
        <row r="4013">
          <cell r="B4013" t="str">
            <v>J205/01 Economics: Introduction to Economics</v>
          </cell>
          <cell r="C4013" t="str">
            <v>J205/01</v>
          </cell>
          <cell r="D4013" t="str">
            <v>Economics: Introduction to Economics</v>
          </cell>
          <cell r="E4013" t="str">
            <v>Mr G P Moss</v>
          </cell>
        </row>
        <row r="4014">
          <cell r="B4014" t="str">
            <v>J205/01 Economics: Introduction to Economics</v>
          </cell>
          <cell r="C4014" t="str">
            <v>J205/01</v>
          </cell>
          <cell r="D4014" t="str">
            <v>Economics: Introduction to Economics</v>
          </cell>
          <cell r="E4014" t="str">
            <v>Dr R Aly</v>
          </cell>
        </row>
        <row r="4015">
          <cell r="B4015" t="str">
            <v>J205/01 Economics: Introduction to Economics</v>
          </cell>
          <cell r="C4015" t="str">
            <v>J205/01</v>
          </cell>
          <cell r="D4015" t="str">
            <v>Economics: Introduction to Economics</v>
          </cell>
          <cell r="E4015" t="str">
            <v>Dr A Rehman</v>
          </cell>
        </row>
        <row r="4016">
          <cell r="B4016" t="str">
            <v>J205/01 Economics: Introduction to Economics</v>
          </cell>
          <cell r="C4016" t="str">
            <v>J205/01</v>
          </cell>
          <cell r="D4016" t="str">
            <v>Economics: Introduction to Economics</v>
          </cell>
          <cell r="E4016" t="str">
            <v>Mr R D Findlay</v>
          </cell>
        </row>
        <row r="4017">
          <cell r="B4017" t="str">
            <v>J205/01 Economics: Introduction to Economics</v>
          </cell>
          <cell r="C4017" t="str">
            <v>J205/01</v>
          </cell>
          <cell r="D4017" t="str">
            <v>Economics: Introduction to Economics</v>
          </cell>
          <cell r="E4017" t="str">
            <v>Mr P Jones</v>
          </cell>
        </row>
        <row r="4018">
          <cell r="B4018" t="str">
            <v>J205/01 Economics: Introduction to Economics</v>
          </cell>
          <cell r="C4018" t="str">
            <v>J205/01</v>
          </cell>
          <cell r="D4018" t="str">
            <v>Economics: Introduction to Economics</v>
          </cell>
          <cell r="E4018" t="str">
            <v>Miss Y Begum</v>
          </cell>
        </row>
        <row r="4019">
          <cell r="B4019" t="str">
            <v>J205/01 Economics: Introduction to Economics</v>
          </cell>
          <cell r="C4019" t="str">
            <v>J205/01</v>
          </cell>
          <cell r="D4019" t="str">
            <v>Economics: Introduction to Economics</v>
          </cell>
          <cell r="E4019" t="str">
            <v>Mr P Gardescu</v>
          </cell>
        </row>
        <row r="4020">
          <cell r="B4020" t="str">
            <v>J205/01 Economics: Introduction to Economics</v>
          </cell>
          <cell r="C4020" t="str">
            <v>J205/01</v>
          </cell>
          <cell r="D4020" t="str">
            <v>Economics: Introduction to Economics</v>
          </cell>
          <cell r="E4020" t="str">
            <v>Mr J P Woods</v>
          </cell>
        </row>
        <row r="4021">
          <cell r="B4021" t="str">
            <v>J205/01 Economics: Introduction to Economics</v>
          </cell>
          <cell r="C4021" t="str">
            <v>J205/01</v>
          </cell>
          <cell r="D4021" t="str">
            <v>Economics: Introduction to Economics</v>
          </cell>
          <cell r="E4021" t="str">
            <v>Miss A C Smith</v>
          </cell>
        </row>
        <row r="4022">
          <cell r="B4022" t="str">
            <v>J205/01 Economics: Introduction to Economics</v>
          </cell>
          <cell r="C4022" t="str">
            <v>J205/01</v>
          </cell>
          <cell r="D4022" t="str">
            <v>Economics: Introduction to Economics</v>
          </cell>
          <cell r="E4022" t="str">
            <v>Mr B D Cribb</v>
          </cell>
        </row>
        <row r="4023">
          <cell r="B4023" t="str">
            <v>J205/01 Economics: Introduction to Economics</v>
          </cell>
          <cell r="C4023" t="str">
            <v>J205/01</v>
          </cell>
          <cell r="D4023" t="str">
            <v>Economics: Introduction to Economics</v>
          </cell>
          <cell r="E4023" t="str">
            <v>Miss N francis</v>
          </cell>
        </row>
        <row r="4024">
          <cell r="B4024" t="str">
            <v>J205/01 Economics: Introduction to Economics</v>
          </cell>
          <cell r="C4024" t="str">
            <v>J205/01</v>
          </cell>
          <cell r="D4024" t="str">
            <v>Economics: Introduction to Economics</v>
          </cell>
          <cell r="E4024" t="str">
            <v>Mr W Amofah</v>
          </cell>
        </row>
        <row r="4025">
          <cell r="B4025" t="str">
            <v>J205/01 Economics: Introduction to Economics</v>
          </cell>
          <cell r="C4025" t="str">
            <v>J205/01</v>
          </cell>
          <cell r="D4025" t="str">
            <v>Economics: Introduction to Economics</v>
          </cell>
          <cell r="E4025" t="str">
            <v>Ms N Duffy</v>
          </cell>
        </row>
        <row r="4026">
          <cell r="B4026" t="str">
            <v>J205/01 Economics: Introduction to Economics</v>
          </cell>
          <cell r="C4026" t="str">
            <v>J205/01</v>
          </cell>
          <cell r="D4026" t="str">
            <v>Economics: Introduction to Economics</v>
          </cell>
          <cell r="E4026" t="str">
            <v>Mr S O'Shea-Nejad</v>
          </cell>
        </row>
        <row r="4027">
          <cell r="B4027" t="str">
            <v>J205/02 Economics: National and International Economics</v>
          </cell>
          <cell r="C4027" t="str">
            <v>J205/02</v>
          </cell>
          <cell r="D4027" t="str">
            <v>Economics: National and International Economics</v>
          </cell>
          <cell r="E4027" t="str">
            <v>Mrs J Miles-Kingston</v>
          </cell>
        </row>
        <row r="4028">
          <cell r="B4028" t="str">
            <v>J205/02 Economics: National and International Economics</v>
          </cell>
          <cell r="C4028" t="str">
            <v>J205/02</v>
          </cell>
          <cell r="D4028" t="str">
            <v>Economics: National and International Economics</v>
          </cell>
          <cell r="E4028" t="str">
            <v>Mr P Usher</v>
          </cell>
        </row>
        <row r="4029">
          <cell r="B4029" t="str">
            <v>J205/02 Economics: National and International Economics</v>
          </cell>
          <cell r="C4029" t="str">
            <v>J205/02</v>
          </cell>
          <cell r="D4029" t="str">
            <v>Economics: National and International Economics</v>
          </cell>
          <cell r="E4029" t="str">
            <v>Mr R W Jarman</v>
          </cell>
        </row>
        <row r="4030">
          <cell r="B4030" t="str">
            <v>J205/02 Economics: National and International Economics</v>
          </cell>
          <cell r="C4030" t="str">
            <v>J205/02</v>
          </cell>
          <cell r="D4030" t="str">
            <v>Economics: National and International Economics</v>
          </cell>
          <cell r="E4030" t="str">
            <v>Dr D Annan</v>
          </cell>
        </row>
        <row r="4031">
          <cell r="B4031" t="str">
            <v>J205/02 Economics: National and International Economics</v>
          </cell>
          <cell r="C4031" t="str">
            <v>J205/02</v>
          </cell>
          <cell r="D4031" t="str">
            <v>Economics: National and International Economics</v>
          </cell>
          <cell r="E4031" t="str">
            <v>Mr J King</v>
          </cell>
        </row>
        <row r="4032">
          <cell r="B4032" t="str">
            <v>J205/02 Economics: National and International Economics</v>
          </cell>
          <cell r="C4032" t="str">
            <v>J205/02</v>
          </cell>
          <cell r="D4032" t="str">
            <v>Economics: National and International Economics</v>
          </cell>
          <cell r="E4032" t="str">
            <v>Mr H Rampersad</v>
          </cell>
        </row>
        <row r="4033">
          <cell r="B4033" t="str">
            <v>J205/02 Economics: National and International Economics</v>
          </cell>
          <cell r="C4033" t="str">
            <v>J205/02</v>
          </cell>
          <cell r="D4033" t="str">
            <v>Economics: National and International Economics</v>
          </cell>
          <cell r="E4033" t="str">
            <v>Mrs V Walker Samuels</v>
          </cell>
        </row>
        <row r="4034">
          <cell r="B4034" t="str">
            <v>J205/02 Economics: National and International Economics</v>
          </cell>
          <cell r="C4034" t="str">
            <v>J205/02</v>
          </cell>
          <cell r="D4034" t="str">
            <v>Economics: National and International Economics</v>
          </cell>
          <cell r="E4034" t="str">
            <v>Mrs O Nuga</v>
          </cell>
        </row>
        <row r="4035">
          <cell r="B4035" t="str">
            <v>J205/02 Economics: National and International Economics</v>
          </cell>
          <cell r="C4035" t="str">
            <v>J205/02</v>
          </cell>
          <cell r="D4035" t="str">
            <v>Economics: National and International Economics</v>
          </cell>
          <cell r="E4035" t="str">
            <v>Mr G K Baker</v>
          </cell>
        </row>
        <row r="4036">
          <cell r="B4036" t="str">
            <v>J205/02 Economics: National and International Economics</v>
          </cell>
          <cell r="C4036" t="str">
            <v>J205/02</v>
          </cell>
          <cell r="D4036" t="str">
            <v>Economics: National and International Economics</v>
          </cell>
          <cell r="E4036" t="str">
            <v>Mrs A W Maina</v>
          </cell>
        </row>
        <row r="4037">
          <cell r="B4037" t="str">
            <v>J205/02 Economics: National and International Economics</v>
          </cell>
          <cell r="C4037" t="str">
            <v>J205/02</v>
          </cell>
          <cell r="D4037" t="str">
            <v>Economics: National and International Economics</v>
          </cell>
          <cell r="E4037" t="str">
            <v>Ms F Smith</v>
          </cell>
        </row>
        <row r="4038">
          <cell r="B4038" t="str">
            <v>J205/02 Economics: National and International Economics</v>
          </cell>
          <cell r="C4038" t="str">
            <v>J205/02</v>
          </cell>
          <cell r="D4038" t="str">
            <v>Economics: National and International Economics</v>
          </cell>
          <cell r="E4038" t="str">
            <v>Mr A J Dixon</v>
          </cell>
        </row>
        <row r="4039">
          <cell r="B4039" t="str">
            <v>J205/02 Economics: National and International Economics</v>
          </cell>
          <cell r="C4039" t="str">
            <v>J205/02</v>
          </cell>
          <cell r="D4039" t="str">
            <v>Economics: National and International Economics</v>
          </cell>
          <cell r="E4039" t="str">
            <v>Mr T Gill</v>
          </cell>
        </row>
        <row r="4040">
          <cell r="B4040" t="str">
            <v>J205/02 Economics: National and International Economics</v>
          </cell>
          <cell r="C4040" t="str">
            <v>J205/02</v>
          </cell>
          <cell r="D4040" t="str">
            <v>Economics: National and International Economics</v>
          </cell>
          <cell r="E4040" t="str">
            <v>Ms S Patel</v>
          </cell>
        </row>
        <row r="4041">
          <cell r="B4041" t="str">
            <v>J205/02 Economics: National and International Economics</v>
          </cell>
          <cell r="C4041" t="str">
            <v>J205/02</v>
          </cell>
          <cell r="D4041" t="str">
            <v>Economics: National and International Economics</v>
          </cell>
          <cell r="E4041" t="str">
            <v>Mr N Groves</v>
          </cell>
        </row>
        <row r="4042">
          <cell r="B4042" t="str">
            <v>J205/02 Economics: National and International Economics</v>
          </cell>
          <cell r="C4042" t="str">
            <v>J205/02</v>
          </cell>
          <cell r="D4042" t="str">
            <v>Economics: National and International Economics</v>
          </cell>
          <cell r="E4042" t="str">
            <v>Mr P G Evans</v>
          </cell>
        </row>
        <row r="4043">
          <cell r="B4043" t="str">
            <v>J205/02 Economics: National and International Economics</v>
          </cell>
          <cell r="C4043" t="str">
            <v>J205/02</v>
          </cell>
          <cell r="D4043" t="str">
            <v>Economics: National and International Economics</v>
          </cell>
          <cell r="E4043" t="str">
            <v>Mr D Edwards</v>
          </cell>
        </row>
        <row r="4044">
          <cell r="B4044" t="str">
            <v>J205/02 Economics: National and International Economics</v>
          </cell>
          <cell r="C4044" t="str">
            <v>J205/02</v>
          </cell>
          <cell r="D4044" t="str">
            <v>Economics: National and International Economics</v>
          </cell>
          <cell r="E4044" t="str">
            <v>Dr Z Soobedar de Villeneuve</v>
          </cell>
        </row>
        <row r="4045">
          <cell r="B4045" t="str">
            <v>J205/02 Economics: National and International Economics</v>
          </cell>
          <cell r="C4045" t="str">
            <v>J205/02</v>
          </cell>
          <cell r="D4045" t="str">
            <v>Economics: National and International Economics</v>
          </cell>
          <cell r="E4045" t="str">
            <v>Mrs A Elliott</v>
          </cell>
        </row>
        <row r="4046">
          <cell r="B4046" t="str">
            <v>J205/02 Economics: National and International Economics</v>
          </cell>
          <cell r="C4046" t="str">
            <v>J205/02</v>
          </cell>
          <cell r="D4046" t="str">
            <v>Economics: National and International Economics</v>
          </cell>
          <cell r="E4046" t="str">
            <v>Mr T Wright</v>
          </cell>
        </row>
        <row r="4047">
          <cell r="B4047" t="str">
            <v>J205/02 Economics: National and International Economics</v>
          </cell>
          <cell r="C4047" t="str">
            <v>J205/02</v>
          </cell>
          <cell r="D4047" t="str">
            <v>Economics: National and International Economics</v>
          </cell>
          <cell r="E4047" t="str">
            <v>Mrs E L Lumgair</v>
          </cell>
        </row>
        <row r="4048">
          <cell r="B4048" t="str">
            <v>J205/02 Economics: National and International Economics</v>
          </cell>
          <cell r="C4048" t="str">
            <v>J205/02</v>
          </cell>
          <cell r="D4048" t="str">
            <v>Economics: National and International Economics</v>
          </cell>
          <cell r="E4048" t="str">
            <v>Miss C McShane</v>
          </cell>
        </row>
        <row r="4049">
          <cell r="B4049" t="str">
            <v>J205/02 Economics: National and International Economics</v>
          </cell>
          <cell r="C4049" t="str">
            <v>J205/02</v>
          </cell>
          <cell r="D4049" t="str">
            <v>Economics: National and International Economics</v>
          </cell>
          <cell r="E4049" t="str">
            <v>Mr I Nyaosi</v>
          </cell>
        </row>
        <row r="4050">
          <cell r="B4050" t="str">
            <v>J205/02 Economics: National and International Economics</v>
          </cell>
          <cell r="C4050" t="str">
            <v>J205/02</v>
          </cell>
          <cell r="D4050" t="str">
            <v>Economics: National and International Economics</v>
          </cell>
          <cell r="E4050" t="str">
            <v>Ms M Saso</v>
          </cell>
        </row>
        <row r="4051">
          <cell r="B4051" t="str">
            <v>J205/02 Economics: National and International Economics</v>
          </cell>
          <cell r="C4051" t="str">
            <v>J205/02</v>
          </cell>
          <cell r="D4051" t="str">
            <v>Economics: National and International Economics</v>
          </cell>
          <cell r="E4051" t="str">
            <v>Mr K Tackie</v>
          </cell>
        </row>
        <row r="4052">
          <cell r="B4052" t="str">
            <v>J205/02 Economics: National and International Economics</v>
          </cell>
          <cell r="C4052" t="str">
            <v>J205/02</v>
          </cell>
          <cell r="D4052" t="str">
            <v>Economics: National and International Economics</v>
          </cell>
          <cell r="E4052" t="str">
            <v>Ms S Scekic</v>
          </cell>
        </row>
        <row r="4053">
          <cell r="B4053" t="str">
            <v>J205/02 Economics: National and International Economics</v>
          </cell>
          <cell r="C4053" t="str">
            <v>J205/02</v>
          </cell>
          <cell r="D4053" t="str">
            <v>Economics: National and International Economics</v>
          </cell>
          <cell r="E4053" t="str">
            <v>Mr P Winstanley</v>
          </cell>
        </row>
        <row r="4054">
          <cell r="B4054" t="str">
            <v>J205/02 Economics: National and International Economics</v>
          </cell>
          <cell r="C4054" t="str">
            <v>J205/02</v>
          </cell>
          <cell r="D4054" t="str">
            <v>Economics: National and International Economics</v>
          </cell>
          <cell r="E4054" t="str">
            <v>Mrs A White</v>
          </cell>
        </row>
        <row r="4055">
          <cell r="B4055" t="str">
            <v>J205/02 Economics: National and International Economics</v>
          </cell>
          <cell r="C4055" t="str">
            <v>J205/02</v>
          </cell>
          <cell r="D4055" t="str">
            <v>Economics: National and International Economics</v>
          </cell>
          <cell r="E4055" t="str">
            <v>Mr C Fang</v>
          </cell>
        </row>
        <row r="4056">
          <cell r="B4056" t="str">
            <v>J205/02 Economics: National and International Economics</v>
          </cell>
          <cell r="C4056" t="str">
            <v>J205/02</v>
          </cell>
          <cell r="D4056" t="str">
            <v>Economics: National and International Economics</v>
          </cell>
          <cell r="E4056" t="str">
            <v>Mr E Clements</v>
          </cell>
        </row>
        <row r="4057">
          <cell r="B4057" t="str">
            <v>J205/02 Economics: National and International Economics</v>
          </cell>
          <cell r="C4057" t="str">
            <v>J205/02</v>
          </cell>
          <cell r="D4057" t="str">
            <v>Economics: National and International Economics</v>
          </cell>
          <cell r="E4057" t="str">
            <v>Mrs E Carpenter</v>
          </cell>
        </row>
        <row r="4058">
          <cell r="B4058" t="str">
            <v>J205/02 Economics: National and International Economics</v>
          </cell>
          <cell r="C4058" t="str">
            <v>J205/02</v>
          </cell>
          <cell r="D4058" t="str">
            <v>Economics: National and International Economics</v>
          </cell>
          <cell r="E4058" t="str">
            <v>Mrs J Nisar</v>
          </cell>
        </row>
        <row r="4059">
          <cell r="B4059" t="str">
            <v>J205/02 Economics: National and International Economics</v>
          </cell>
          <cell r="C4059" t="str">
            <v>J205/02</v>
          </cell>
          <cell r="D4059" t="str">
            <v>Economics: National and International Economics</v>
          </cell>
          <cell r="E4059" t="str">
            <v>Mrs H Richards</v>
          </cell>
        </row>
        <row r="4060">
          <cell r="B4060" t="str">
            <v>J205/02 Economics: National and International Economics</v>
          </cell>
          <cell r="C4060" t="str">
            <v>J205/02</v>
          </cell>
          <cell r="D4060" t="str">
            <v>Economics: National and International Economics</v>
          </cell>
          <cell r="E4060" t="str">
            <v>Mr A D TEBANDEKE</v>
          </cell>
        </row>
        <row r="4061">
          <cell r="B4061" t="str">
            <v>J247/01 Biology A  Paper 1 (F)</v>
          </cell>
          <cell r="C4061" t="str">
            <v>J247/01</v>
          </cell>
          <cell r="D4061" t="str">
            <v>Biology A  Paper 1 (F)</v>
          </cell>
          <cell r="E4061" t="str">
            <v>Mrs K Worthington</v>
          </cell>
        </row>
        <row r="4062">
          <cell r="B4062" t="str">
            <v>J247/01 Biology A  Paper 1 (F)</v>
          </cell>
          <cell r="C4062" t="str">
            <v>J247/01</v>
          </cell>
          <cell r="D4062" t="str">
            <v>Biology A  Paper 1 (F)</v>
          </cell>
          <cell r="E4062" t="str">
            <v>Mrs H Partridge</v>
          </cell>
        </row>
        <row r="4063">
          <cell r="B4063" t="str">
            <v>J247/01 Biology A  Paper 1 (F)</v>
          </cell>
          <cell r="C4063" t="str">
            <v>J247/01</v>
          </cell>
          <cell r="D4063" t="str">
            <v>Biology A  Paper 1 (F)</v>
          </cell>
          <cell r="E4063" t="str">
            <v>Mrs S Hardy</v>
          </cell>
        </row>
        <row r="4064">
          <cell r="B4064" t="str">
            <v>J247/01 Biology A  Paper 1 (F)</v>
          </cell>
          <cell r="C4064" t="str">
            <v>J247/01</v>
          </cell>
          <cell r="D4064" t="str">
            <v>Biology A  Paper 1 (F)</v>
          </cell>
          <cell r="E4064" t="str">
            <v>Mr M E Lee</v>
          </cell>
        </row>
        <row r="4065">
          <cell r="B4065" t="str">
            <v>J247/01 Biology A  Paper 1 (F)</v>
          </cell>
          <cell r="C4065" t="str">
            <v>J247/01</v>
          </cell>
          <cell r="D4065" t="str">
            <v>Biology A  Paper 1 (F)</v>
          </cell>
          <cell r="E4065" t="str">
            <v>Mrs D L Park</v>
          </cell>
        </row>
        <row r="4066">
          <cell r="B4066" t="str">
            <v>J247/02 Biology A Paper 2 (F)</v>
          </cell>
          <cell r="C4066" t="str">
            <v>J247/02</v>
          </cell>
          <cell r="D4066" t="str">
            <v>Biology A Paper 2 (F)</v>
          </cell>
          <cell r="E4066" t="str">
            <v>Mrs K Worthington</v>
          </cell>
        </row>
        <row r="4067">
          <cell r="B4067" t="str">
            <v>J247/02 Biology A Paper 2 (F)</v>
          </cell>
          <cell r="C4067" t="str">
            <v>J247/02</v>
          </cell>
          <cell r="D4067" t="str">
            <v>Biology A Paper 2 (F)</v>
          </cell>
          <cell r="E4067" t="str">
            <v>Miss S Whittemore</v>
          </cell>
        </row>
        <row r="4068">
          <cell r="B4068" t="str">
            <v>J247/02 Biology A Paper 2 (F)</v>
          </cell>
          <cell r="C4068" t="str">
            <v>J247/02</v>
          </cell>
          <cell r="D4068" t="str">
            <v>Biology A Paper 2 (F)</v>
          </cell>
          <cell r="E4068" t="str">
            <v>Miss J Young</v>
          </cell>
        </row>
        <row r="4069">
          <cell r="B4069" t="str">
            <v>J247/02 Biology A Paper 2 (F)</v>
          </cell>
          <cell r="C4069" t="str">
            <v>J247/02</v>
          </cell>
          <cell r="D4069" t="str">
            <v>Biology A Paper 2 (F)</v>
          </cell>
          <cell r="E4069" t="str">
            <v>Mrs H Haslam</v>
          </cell>
        </row>
        <row r="4070">
          <cell r="B4070" t="str">
            <v>J247/02 Biology A Paper 2 (F)</v>
          </cell>
          <cell r="C4070" t="str">
            <v>J247/02</v>
          </cell>
          <cell r="D4070" t="str">
            <v>Biology A Paper 2 (F)</v>
          </cell>
          <cell r="E4070" t="str">
            <v>Miss S Hargreaves</v>
          </cell>
        </row>
        <row r="4071">
          <cell r="B4071" t="str">
            <v>J247/02 Biology A Paper 2 (F)</v>
          </cell>
          <cell r="C4071" t="str">
            <v>J247/02</v>
          </cell>
          <cell r="D4071" t="str">
            <v>Biology A Paper 2 (F)</v>
          </cell>
          <cell r="E4071" t="str">
            <v>Mr N Parry</v>
          </cell>
        </row>
        <row r="4072">
          <cell r="B4072" t="str">
            <v>J247/03 Biology A  Paper 3 (H)</v>
          </cell>
          <cell r="C4072" t="str">
            <v>J247/03</v>
          </cell>
          <cell r="D4072" t="str">
            <v>Biology A  Paper 3 (H)</v>
          </cell>
          <cell r="E4072" t="str">
            <v>Mr I R Honeysett</v>
          </cell>
        </row>
        <row r="4073">
          <cell r="B4073" t="str">
            <v>J247/03 Biology A  Paper 3 (H)</v>
          </cell>
          <cell r="C4073" t="str">
            <v>J247/03</v>
          </cell>
          <cell r="D4073" t="str">
            <v>Biology A  Paper 3 (H)</v>
          </cell>
          <cell r="E4073" t="str">
            <v>Mrs A E Pilling</v>
          </cell>
        </row>
        <row r="4074">
          <cell r="B4074" t="str">
            <v>J247/03 Biology A  Paper 3 (H)</v>
          </cell>
          <cell r="C4074" t="str">
            <v>J247/03</v>
          </cell>
          <cell r="D4074" t="str">
            <v>Biology A  Paper 3 (H)</v>
          </cell>
          <cell r="E4074" t="str">
            <v>Dr A MacEwan</v>
          </cell>
        </row>
        <row r="4075">
          <cell r="B4075" t="str">
            <v>J247/03 Biology A  Paper 3 (H)</v>
          </cell>
          <cell r="C4075" t="str">
            <v>J247/03</v>
          </cell>
          <cell r="D4075" t="str">
            <v>Biology A  Paper 3 (H)</v>
          </cell>
          <cell r="E4075" t="str">
            <v>Mr G Ramessar</v>
          </cell>
        </row>
        <row r="4076">
          <cell r="B4076" t="str">
            <v>J247/03 Biology A  Paper 3 (H)</v>
          </cell>
          <cell r="C4076" t="str">
            <v>J247/03</v>
          </cell>
          <cell r="D4076" t="str">
            <v>Biology A  Paper 3 (H)</v>
          </cell>
          <cell r="E4076" t="str">
            <v>Miss J Monaghan</v>
          </cell>
        </row>
        <row r="4077">
          <cell r="B4077" t="str">
            <v>J247/03 Biology A  Paper 3 (H)</v>
          </cell>
          <cell r="C4077" t="str">
            <v>J247/03</v>
          </cell>
          <cell r="D4077" t="str">
            <v>Biology A  Paper 3 (H)</v>
          </cell>
          <cell r="E4077" t="str">
            <v>Dr A Naylor</v>
          </cell>
        </row>
        <row r="4078">
          <cell r="B4078" t="str">
            <v>J247/03 Biology A  Paper 3 (H)</v>
          </cell>
          <cell r="C4078" t="str">
            <v>J247/03</v>
          </cell>
          <cell r="D4078" t="str">
            <v>Biology A  Paper 3 (H)</v>
          </cell>
          <cell r="E4078" t="str">
            <v>Mrs J Carr</v>
          </cell>
        </row>
        <row r="4079">
          <cell r="B4079" t="str">
            <v>J247/03 Biology A  Paper 3 (H)</v>
          </cell>
          <cell r="C4079" t="str">
            <v>J247/03</v>
          </cell>
          <cell r="D4079" t="str">
            <v>Biology A  Paper 3 (H)</v>
          </cell>
          <cell r="E4079" t="str">
            <v>Mrs D Sultan</v>
          </cell>
        </row>
        <row r="4080">
          <cell r="B4080" t="str">
            <v>J247/03 Biology A  Paper 3 (H)</v>
          </cell>
          <cell r="C4080" t="str">
            <v>J247/03</v>
          </cell>
          <cell r="D4080" t="str">
            <v>Biology A  Paper 3 (H)</v>
          </cell>
          <cell r="E4080" t="str">
            <v>Miss V Johnston</v>
          </cell>
        </row>
        <row r="4081">
          <cell r="B4081" t="str">
            <v>J247/03 Biology A  Paper 3 (H)</v>
          </cell>
          <cell r="C4081" t="str">
            <v>J247/03</v>
          </cell>
          <cell r="D4081" t="str">
            <v>Biology A  Paper 3 (H)</v>
          </cell>
          <cell r="E4081" t="str">
            <v>Mrs S Smith</v>
          </cell>
        </row>
        <row r="4082">
          <cell r="B4082" t="str">
            <v>J247/03 Biology A  Paper 3 (H)</v>
          </cell>
          <cell r="C4082" t="str">
            <v>J247/03</v>
          </cell>
          <cell r="D4082" t="str">
            <v>Biology A  Paper 3 (H)</v>
          </cell>
          <cell r="E4082" t="str">
            <v>Dr P J Clarkson</v>
          </cell>
        </row>
        <row r="4083">
          <cell r="B4083" t="str">
            <v>J247/03 Biology A  Paper 3 (H)</v>
          </cell>
          <cell r="C4083" t="str">
            <v>J247/03</v>
          </cell>
          <cell r="D4083" t="str">
            <v>Biology A  Paper 3 (H)</v>
          </cell>
          <cell r="E4083" t="str">
            <v>Mr S J Barnett</v>
          </cell>
        </row>
        <row r="4084">
          <cell r="B4084" t="str">
            <v>J247/03 Biology A  Paper 3 (H)</v>
          </cell>
          <cell r="C4084" t="str">
            <v>J247/03</v>
          </cell>
          <cell r="D4084" t="str">
            <v>Biology A  Paper 3 (H)</v>
          </cell>
          <cell r="E4084" t="str">
            <v>Mr D J Barnes</v>
          </cell>
        </row>
        <row r="4085">
          <cell r="B4085" t="str">
            <v>J247/03 Biology A  Paper 3 (H)</v>
          </cell>
          <cell r="C4085" t="str">
            <v>J247/03</v>
          </cell>
          <cell r="D4085" t="str">
            <v>Biology A  Paper 3 (H)</v>
          </cell>
          <cell r="E4085" t="str">
            <v>Dr R Hale</v>
          </cell>
        </row>
        <row r="4086">
          <cell r="B4086" t="str">
            <v>J247/03 Biology A  Paper 3 (H)</v>
          </cell>
          <cell r="C4086" t="str">
            <v>J247/03</v>
          </cell>
          <cell r="D4086" t="str">
            <v>Biology A  Paper 3 (H)</v>
          </cell>
          <cell r="E4086" t="str">
            <v>Mr L Bates</v>
          </cell>
        </row>
        <row r="4087">
          <cell r="B4087" t="str">
            <v>J247/03 Biology A  Paper 3 (H)</v>
          </cell>
          <cell r="C4087" t="str">
            <v>J247/03</v>
          </cell>
          <cell r="D4087" t="str">
            <v>Biology A  Paper 3 (H)</v>
          </cell>
          <cell r="E4087" t="str">
            <v>Mrs J Martin</v>
          </cell>
        </row>
        <row r="4088">
          <cell r="B4088" t="str">
            <v>J247/03 Biology A  Paper 3 (H)</v>
          </cell>
          <cell r="C4088" t="str">
            <v>J247/03</v>
          </cell>
          <cell r="D4088" t="str">
            <v>Biology A  Paper 3 (H)</v>
          </cell>
          <cell r="E4088" t="str">
            <v>Miss K E Bamford</v>
          </cell>
        </row>
        <row r="4089">
          <cell r="B4089" t="str">
            <v>J247/03 Biology A  Paper 3 (H)</v>
          </cell>
          <cell r="C4089" t="str">
            <v>J247/03</v>
          </cell>
          <cell r="D4089" t="str">
            <v>Biology A  Paper 3 (H)</v>
          </cell>
          <cell r="E4089" t="str">
            <v>Mrs J Peacock</v>
          </cell>
        </row>
        <row r="4090">
          <cell r="B4090" t="str">
            <v>J247/03 Biology A  Paper 3 (H)</v>
          </cell>
          <cell r="C4090" t="str">
            <v>J247/03</v>
          </cell>
          <cell r="D4090" t="str">
            <v>Biology A  Paper 3 (H)</v>
          </cell>
          <cell r="E4090" t="str">
            <v>Mrs C Colclough</v>
          </cell>
        </row>
        <row r="4091">
          <cell r="B4091" t="str">
            <v>J247/03 Biology A  Paper 3 (H)</v>
          </cell>
          <cell r="C4091" t="str">
            <v>J247/03</v>
          </cell>
          <cell r="D4091" t="str">
            <v>Biology A  Paper 3 (H)</v>
          </cell>
          <cell r="E4091" t="str">
            <v>Miss A Ali</v>
          </cell>
        </row>
        <row r="4092">
          <cell r="B4092" t="str">
            <v>J247/03 Biology A  Paper 3 (H)</v>
          </cell>
          <cell r="C4092" t="str">
            <v>J247/03</v>
          </cell>
          <cell r="D4092" t="str">
            <v>Biology A  Paper 3 (H)</v>
          </cell>
          <cell r="E4092" t="str">
            <v>Mr K J Brown</v>
          </cell>
        </row>
        <row r="4093">
          <cell r="B4093" t="str">
            <v>J247/03 Biology A  Paper 3 (H)</v>
          </cell>
          <cell r="C4093" t="str">
            <v>J247/03</v>
          </cell>
          <cell r="D4093" t="str">
            <v>Biology A  Paper 3 (H)</v>
          </cell>
          <cell r="E4093" t="str">
            <v>Mr H Sheikh</v>
          </cell>
        </row>
        <row r="4094">
          <cell r="B4094" t="str">
            <v>J247/03 Biology A  Paper 3 (H)</v>
          </cell>
          <cell r="C4094" t="str">
            <v>J247/03</v>
          </cell>
          <cell r="D4094" t="str">
            <v>Biology A  Paper 3 (H)</v>
          </cell>
          <cell r="E4094" t="str">
            <v>Mr E Jokl</v>
          </cell>
        </row>
        <row r="4095">
          <cell r="B4095" t="str">
            <v>J247/03 Biology A  Paper 3 (H)</v>
          </cell>
          <cell r="C4095" t="str">
            <v>J247/03</v>
          </cell>
          <cell r="D4095" t="str">
            <v>Biology A  Paper 3 (H)</v>
          </cell>
          <cell r="E4095" t="str">
            <v>Ms J A Howell</v>
          </cell>
        </row>
        <row r="4096">
          <cell r="B4096" t="str">
            <v>J247/03 Biology A  Paper 3 (H)</v>
          </cell>
          <cell r="C4096" t="str">
            <v>J247/03</v>
          </cell>
          <cell r="D4096" t="str">
            <v>Biology A  Paper 3 (H)</v>
          </cell>
          <cell r="E4096" t="str">
            <v>Mrs M Smith</v>
          </cell>
        </row>
        <row r="4097">
          <cell r="B4097" t="str">
            <v>J247/03 Biology A  Paper 3 (H)</v>
          </cell>
          <cell r="C4097" t="str">
            <v>J247/03</v>
          </cell>
          <cell r="D4097" t="str">
            <v>Biology A  Paper 3 (H)</v>
          </cell>
          <cell r="E4097" t="str">
            <v>Mrs B Cook</v>
          </cell>
        </row>
        <row r="4098">
          <cell r="B4098" t="str">
            <v>J247/04 Biology A Paper 4 (H)</v>
          </cell>
          <cell r="C4098" t="str">
            <v>J247/04</v>
          </cell>
          <cell r="D4098" t="str">
            <v>Biology A Paper 4 (H)</v>
          </cell>
          <cell r="E4098" t="str">
            <v>Mrs J Carr</v>
          </cell>
        </row>
        <row r="4099">
          <cell r="B4099" t="str">
            <v>J247/04 Biology A Paper 4 (H)</v>
          </cell>
          <cell r="C4099" t="str">
            <v>J247/04</v>
          </cell>
          <cell r="D4099" t="str">
            <v>Biology A Paper 4 (H)</v>
          </cell>
          <cell r="E4099" t="str">
            <v>Mrs M Bartley</v>
          </cell>
        </row>
        <row r="4100">
          <cell r="B4100" t="str">
            <v>J247/04 Biology A Paper 4 (H)</v>
          </cell>
          <cell r="C4100" t="str">
            <v>J247/04</v>
          </cell>
          <cell r="D4100" t="str">
            <v>Biology A Paper 4 (H)</v>
          </cell>
          <cell r="E4100" t="str">
            <v>Mrs G Sims</v>
          </cell>
        </row>
        <row r="4101">
          <cell r="B4101" t="str">
            <v>J247/04 Biology A Paper 4 (H)</v>
          </cell>
          <cell r="C4101" t="str">
            <v>J247/04</v>
          </cell>
          <cell r="D4101" t="str">
            <v>Biology A Paper 4 (H)</v>
          </cell>
          <cell r="E4101" t="str">
            <v>Mr P Brooks</v>
          </cell>
        </row>
        <row r="4102">
          <cell r="B4102" t="str">
            <v>J247/04 Biology A Paper 4 (H)</v>
          </cell>
          <cell r="C4102" t="str">
            <v>J247/04</v>
          </cell>
          <cell r="D4102" t="str">
            <v>Biology A Paper 4 (H)</v>
          </cell>
          <cell r="E4102" t="str">
            <v>Mrs S Campbell</v>
          </cell>
        </row>
        <row r="4103">
          <cell r="B4103" t="str">
            <v>J247/04 Biology A Paper 4 (H)</v>
          </cell>
          <cell r="C4103" t="str">
            <v>J247/04</v>
          </cell>
          <cell r="D4103" t="str">
            <v>Biology A Paper 4 (H)</v>
          </cell>
          <cell r="E4103" t="str">
            <v>Mrs B Gray</v>
          </cell>
        </row>
        <row r="4104">
          <cell r="B4104" t="str">
            <v>J247/04 Biology A Paper 4 (H)</v>
          </cell>
          <cell r="C4104" t="str">
            <v>J247/04</v>
          </cell>
          <cell r="D4104" t="str">
            <v>Biology A Paper 4 (H)</v>
          </cell>
          <cell r="E4104" t="str">
            <v>Miss E Leckenby</v>
          </cell>
        </row>
        <row r="4105">
          <cell r="B4105" t="str">
            <v>J247/04 Biology A Paper 4 (H)</v>
          </cell>
          <cell r="C4105" t="str">
            <v>J247/04</v>
          </cell>
          <cell r="D4105" t="str">
            <v>Biology A Paper 4 (H)</v>
          </cell>
          <cell r="E4105" t="str">
            <v>Mr K J Brown</v>
          </cell>
        </row>
        <row r="4106">
          <cell r="B4106" t="str">
            <v>J247/04 Biology A Paper 4 (H)</v>
          </cell>
          <cell r="C4106" t="str">
            <v>J247/04</v>
          </cell>
          <cell r="D4106" t="str">
            <v>Biology A Paper 4 (H)</v>
          </cell>
          <cell r="E4106" t="str">
            <v>Dr A G Stenson</v>
          </cell>
        </row>
        <row r="4107">
          <cell r="B4107" t="str">
            <v>J247/04 Biology A Paper 4 (H)</v>
          </cell>
          <cell r="C4107" t="str">
            <v>J247/04</v>
          </cell>
          <cell r="D4107" t="str">
            <v>Biology A Paper 4 (H)</v>
          </cell>
          <cell r="E4107" t="str">
            <v>Miss H Grant</v>
          </cell>
        </row>
        <row r="4108">
          <cell r="B4108" t="str">
            <v>J247/04 Biology A Paper 4 (H)</v>
          </cell>
          <cell r="C4108" t="str">
            <v>J247/04</v>
          </cell>
          <cell r="D4108" t="str">
            <v>Biology A Paper 4 (H)</v>
          </cell>
          <cell r="E4108" t="str">
            <v>Mrs H Woodcock</v>
          </cell>
        </row>
        <row r="4109">
          <cell r="B4109" t="str">
            <v>J247/04 Biology A Paper 4 (H)</v>
          </cell>
          <cell r="C4109" t="str">
            <v>J247/04</v>
          </cell>
          <cell r="D4109" t="str">
            <v>Biology A Paper 4 (H)</v>
          </cell>
          <cell r="E4109" t="str">
            <v>Dr P M Green</v>
          </cell>
        </row>
        <row r="4110">
          <cell r="B4110" t="str">
            <v>J247/04 Biology A Paper 4 (H)</v>
          </cell>
          <cell r="C4110" t="str">
            <v>J247/04</v>
          </cell>
          <cell r="D4110" t="str">
            <v>Biology A Paper 4 (H)</v>
          </cell>
          <cell r="E4110" t="str">
            <v>Miss M K Fletcher</v>
          </cell>
        </row>
        <row r="4111">
          <cell r="B4111" t="str">
            <v>J247/04 Biology A Paper 4 (H)</v>
          </cell>
          <cell r="C4111" t="str">
            <v>J247/04</v>
          </cell>
          <cell r="D4111" t="str">
            <v>Biology A Paper 4 (H)</v>
          </cell>
          <cell r="E4111" t="str">
            <v>Ms H James</v>
          </cell>
        </row>
        <row r="4112">
          <cell r="B4112" t="str">
            <v>J247/04 Biology A Paper 4 (H)</v>
          </cell>
          <cell r="C4112" t="str">
            <v>J247/04</v>
          </cell>
          <cell r="D4112" t="str">
            <v>Biology A Paper 4 (H)</v>
          </cell>
          <cell r="E4112" t="str">
            <v>Mrs M M Pearson</v>
          </cell>
        </row>
        <row r="4113">
          <cell r="B4113" t="str">
            <v>J247/04 Biology A Paper 4 (H)</v>
          </cell>
          <cell r="C4113" t="str">
            <v>J247/04</v>
          </cell>
          <cell r="D4113" t="str">
            <v>Biology A Paper 4 (H)</v>
          </cell>
          <cell r="E4113" t="str">
            <v>Mr S J Barnett</v>
          </cell>
        </row>
        <row r="4114">
          <cell r="B4114" t="str">
            <v>J247/04 Biology A Paper 4 (H)</v>
          </cell>
          <cell r="C4114" t="str">
            <v>J247/04</v>
          </cell>
          <cell r="D4114" t="str">
            <v>Biology A Paper 4 (H)</v>
          </cell>
          <cell r="E4114" t="str">
            <v>Miss S Whittemore</v>
          </cell>
        </row>
        <row r="4115">
          <cell r="B4115" t="str">
            <v>J247/04 Biology A Paper 4 (H)</v>
          </cell>
          <cell r="C4115" t="str">
            <v>J247/04</v>
          </cell>
          <cell r="D4115" t="str">
            <v>Biology A Paper 4 (H)</v>
          </cell>
          <cell r="E4115" t="str">
            <v>Miss J H Dean</v>
          </cell>
        </row>
        <row r="4116">
          <cell r="B4116" t="str">
            <v>J247/04 Biology A Paper 4 (H)</v>
          </cell>
          <cell r="C4116" t="str">
            <v>J247/04</v>
          </cell>
          <cell r="D4116" t="str">
            <v>Biology A Paper 4 (H)</v>
          </cell>
          <cell r="E4116" t="str">
            <v>Ms E C Gentry</v>
          </cell>
        </row>
        <row r="4117">
          <cell r="B4117" t="str">
            <v>J247/04 Biology A Paper 4 (H)</v>
          </cell>
          <cell r="C4117" t="str">
            <v>J247/04</v>
          </cell>
          <cell r="D4117" t="str">
            <v>Biology A Paper 4 (H)</v>
          </cell>
          <cell r="E4117" t="str">
            <v>Miss E Pearl</v>
          </cell>
        </row>
        <row r="4118">
          <cell r="B4118" t="str">
            <v>J247/04 Biology A Paper 4 (H)</v>
          </cell>
          <cell r="C4118" t="str">
            <v>J247/04</v>
          </cell>
          <cell r="D4118" t="str">
            <v>Biology A Paper 4 (H)</v>
          </cell>
          <cell r="E4118" t="str">
            <v>Mrs G H Handyside</v>
          </cell>
        </row>
        <row r="4119">
          <cell r="B4119" t="str">
            <v>J247/04 Biology A Paper 4 (H)</v>
          </cell>
          <cell r="C4119" t="str">
            <v>J247/04</v>
          </cell>
          <cell r="D4119" t="str">
            <v>Biology A Paper 4 (H)</v>
          </cell>
          <cell r="E4119" t="str">
            <v>Mr D G Pickens</v>
          </cell>
        </row>
        <row r="4120">
          <cell r="B4120" t="str">
            <v>J247/04 Biology A Paper 4 (H)</v>
          </cell>
          <cell r="C4120" t="str">
            <v>J247/04</v>
          </cell>
          <cell r="D4120" t="str">
            <v>Biology A Paper 4 (H)</v>
          </cell>
          <cell r="E4120" t="str">
            <v>Mrs S Wallace</v>
          </cell>
        </row>
        <row r="4121">
          <cell r="B4121" t="str">
            <v>J247/04 Biology A Paper 4 (H)</v>
          </cell>
          <cell r="C4121" t="str">
            <v>J247/04</v>
          </cell>
          <cell r="D4121" t="str">
            <v>Biology A Paper 4 (H)</v>
          </cell>
          <cell r="E4121" t="str">
            <v>Mrs C A Jones</v>
          </cell>
        </row>
        <row r="4122">
          <cell r="B4122" t="str">
            <v>J247/04 Biology A Paper 4 (H)</v>
          </cell>
          <cell r="C4122" t="str">
            <v>J247/04</v>
          </cell>
          <cell r="D4122" t="str">
            <v>Biology A Paper 4 (H)</v>
          </cell>
          <cell r="E4122" t="str">
            <v>Mrs S E Glew</v>
          </cell>
        </row>
        <row r="4123">
          <cell r="B4123" t="str">
            <v>J247/04 Biology A Paper 4 (H)</v>
          </cell>
          <cell r="C4123" t="str">
            <v>J247/04</v>
          </cell>
          <cell r="D4123" t="str">
            <v>Biology A Paper 4 (H)</v>
          </cell>
          <cell r="E4123" t="str">
            <v>Mrs S Allen</v>
          </cell>
        </row>
        <row r="4124">
          <cell r="B4124" t="str">
            <v>J248/01 Chemistry A  Paper 1 (F)</v>
          </cell>
          <cell r="C4124" t="str">
            <v>J248/01</v>
          </cell>
          <cell r="D4124" t="str">
            <v>Chemistry A  Paper 1 (F)</v>
          </cell>
          <cell r="E4124" t="str">
            <v>Mrs H M Borrett</v>
          </cell>
        </row>
        <row r="4125">
          <cell r="B4125" t="str">
            <v>J248/01 Chemistry A  Paper 1 (F)</v>
          </cell>
          <cell r="C4125" t="str">
            <v>J248/01</v>
          </cell>
          <cell r="D4125" t="str">
            <v>Chemistry A  Paper 1 (F)</v>
          </cell>
          <cell r="E4125" t="str">
            <v>Mrs J Dibben</v>
          </cell>
        </row>
        <row r="4126">
          <cell r="B4126" t="str">
            <v>J248/01 Chemistry A  Paper 1 (F)</v>
          </cell>
          <cell r="C4126" t="str">
            <v>J248/01</v>
          </cell>
          <cell r="D4126" t="str">
            <v>Chemistry A  Paper 1 (F)</v>
          </cell>
          <cell r="E4126" t="str">
            <v>Mrs L J S Prouse</v>
          </cell>
        </row>
        <row r="4127">
          <cell r="B4127" t="str">
            <v>J248/01 Chemistry A  Paper 1 (F)</v>
          </cell>
          <cell r="C4127" t="str">
            <v>J248/01</v>
          </cell>
          <cell r="D4127" t="str">
            <v>Chemistry A  Paper 1 (F)</v>
          </cell>
          <cell r="E4127" t="str">
            <v>Mr S Wood</v>
          </cell>
        </row>
        <row r="4128">
          <cell r="B4128" t="str">
            <v>J248/02 Chemistry A  Paper 2 (F)</v>
          </cell>
          <cell r="C4128" t="str">
            <v>J248/02</v>
          </cell>
          <cell r="D4128" t="str">
            <v>Chemistry A  Paper 2 (F)</v>
          </cell>
          <cell r="E4128" t="str">
            <v>Mr D J Berrington</v>
          </cell>
        </row>
        <row r="4129">
          <cell r="B4129" t="str">
            <v>J248/02 Chemistry A  Paper 2 (F)</v>
          </cell>
          <cell r="C4129" t="str">
            <v>J248/02</v>
          </cell>
          <cell r="D4129" t="str">
            <v>Chemistry A  Paper 2 (F)</v>
          </cell>
          <cell r="E4129" t="str">
            <v>Dr T Gauntlett</v>
          </cell>
        </row>
        <row r="4130">
          <cell r="B4130" t="str">
            <v>J248/02 Chemistry A  Paper 2 (F)</v>
          </cell>
          <cell r="C4130" t="str">
            <v>J248/02</v>
          </cell>
          <cell r="D4130" t="str">
            <v>Chemistry A  Paper 2 (F)</v>
          </cell>
          <cell r="E4130" t="str">
            <v>Mr J Roberts</v>
          </cell>
        </row>
        <row r="4131">
          <cell r="B4131" t="str">
            <v>J248/02 Chemistry A  Paper 2 (F)</v>
          </cell>
          <cell r="C4131" t="str">
            <v>J248/02</v>
          </cell>
          <cell r="D4131" t="str">
            <v>Chemistry A  Paper 2 (F)</v>
          </cell>
          <cell r="E4131" t="str">
            <v>Mrs C Grounds</v>
          </cell>
        </row>
        <row r="4132">
          <cell r="B4132" t="str">
            <v>J248/03 Chemistry A  Paper 3 (H)</v>
          </cell>
          <cell r="C4132" t="str">
            <v>J248/03</v>
          </cell>
          <cell r="D4132" t="str">
            <v>Chemistry A  Paper 3 (H)</v>
          </cell>
          <cell r="E4132" t="str">
            <v>Mrs J Gauntlett</v>
          </cell>
        </row>
        <row r="4133">
          <cell r="B4133" t="str">
            <v>J248/03 Chemistry A  Paper 3 (H)</v>
          </cell>
          <cell r="C4133" t="str">
            <v>J248/03</v>
          </cell>
          <cell r="D4133" t="str">
            <v>Chemistry A  Paper 3 (H)</v>
          </cell>
          <cell r="E4133" t="str">
            <v>Dr M G M Fairweather</v>
          </cell>
        </row>
        <row r="4134">
          <cell r="B4134" t="str">
            <v>J248/03 Chemistry A  Paper 3 (H)</v>
          </cell>
          <cell r="C4134" t="str">
            <v>J248/03</v>
          </cell>
          <cell r="D4134" t="str">
            <v>Chemistry A  Paper 3 (H)</v>
          </cell>
          <cell r="E4134" t="str">
            <v>Mrs L Harrison</v>
          </cell>
        </row>
        <row r="4135">
          <cell r="B4135" t="str">
            <v>J248/03 Chemistry A  Paper 3 (H)</v>
          </cell>
          <cell r="C4135" t="str">
            <v>J248/03</v>
          </cell>
          <cell r="D4135" t="str">
            <v>Chemistry A  Paper 3 (H)</v>
          </cell>
          <cell r="E4135" t="str">
            <v>Mr P Collins</v>
          </cell>
        </row>
        <row r="4136">
          <cell r="B4136" t="str">
            <v>J248/03 Chemistry A  Paper 3 (H)</v>
          </cell>
          <cell r="C4136" t="str">
            <v>J248/03</v>
          </cell>
          <cell r="D4136" t="str">
            <v>Chemistry A  Paper 3 (H)</v>
          </cell>
          <cell r="E4136" t="str">
            <v>Dr M Robertson</v>
          </cell>
        </row>
        <row r="4137">
          <cell r="B4137" t="str">
            <v>J248/03 Chemistry A  Paper 3 (H)</v>
          </cell>
          <cell r="C4137" t="str">
            <v>J248/03</v>
          </cell>
          <cell r="D4137" t="str">
            <v>Chemistry A  Paper 3 (H)</v>
          </cell>
          <cell r="E4137" t="str">
            <v>Mr P Kern</v>
          </cell>
        </row>
        <row r="4138">
          <cell r="B4138" t="str">
            <v>J248/03 Chemistry A  Paper 3 (H)</v>
          </cell>
          <cell r="C4138" t="str">
            <v>J248/03</v>
          </cell>
          <cell r="D4138" t="str">
            <v>Chemistry A  Paper 3 (H)</v>
          </cell>
          <cell r="E4138" t="str">
            <v>Miss C Lowrie</v>
          </cell>
        </row>
        <row r="4139">
          <cell r="B4139" t="str">
            <v>J248/03 Chemistry A  Paper 3 (H)</v>
          </cell>
          <cell r="C4139" t="str">
            <v>J248/03</v>
          </cell>
          <cell r="D4139" t="str">
            <v>Chemistry A  Paper 3 (H)</v>
          </cell>
          <cell r="E4139" t="str">
            <v>Dr S Allman</v>
          </cell>
        </row>
        <row r="4140">
          <cell r="B4140" t="str">
            <v>J248/03 Chemistry A  Paper 3 (H)</v>
          </cell>
          <cell r="C4140" t="str">
            <v>J248/03</v>
          </cell>
          <cell r="D4140" t="str">
            <v>Chemistry A  Paper 3 (H)</v>
          </cell>
          <cell r="E4140" t="str">
            <v>Miss E Fox</v>
          </cell>
        </row>
        <row r="4141">
          <cell r="B4141" t="str">
            <v>J248/03 Chemistry A  Paper 3 (H)</v>
          </cell>
          <cell r="C4141" t="str">
            <v>J248/03</v>
          </cell>
          <cell r="D4141" t="str">
            <v>Chemistry A  Paper 3 (H)</v>
          </cell>
          <cell r="E4141" t="str">
            <v>Mrs T Tudor</v>
          </cell>
        </row>
        <row r="4142">
          <cell r="B4142" t="str">
            <v>J248/03 Chemistry A  Paper 3 (H)</v>
          </cell>
          <cell r="C4142" t="str">
            <v>J248/03</v>
          </cell>
          <cell r="D4142" t="str">
            <v>Chemistry A  Paper 3 (H)</v>
          </cell>
          <cell r="E4142" t="str">
            <v>Mr D A Wheal</v>
          </cell>
        </row>
        <row r="4143">
          <cell r="B4143" t="str">
            <v>J248/03 Chemistry A  Paper 3 (H)</v>
          </cell>
          <cell r="C4143" t="str">
            <v>J248/03</v>
          </cell>
          <cell r="D4143" t="str">
            <v>Chemistry A  Paper 3 (H)</v>
          </cell>
          <cell r="E4143" t="str">
            <v>Mr K A Smith</v>
          </cell>
        </row>
        <row r="4144">
          <cell r="B4144" t="str">
            <v>J248/03 Chemistry A  Paper 3 (H)</v>
          </cell>
          <cell r="C4144" t="str">
            <v>J248/03</v>
          </cell>
          <cell r="D4144" t="str">
            <v>Chemistry A  Paper 3 (H)</v>
          </cell>
          <cell r="E4144" t="str">
            <v>Mrs S Pearman</v>
          </cell>
        </row>
        <row r="4145">
          <cell r="B4145" t="str">
            <v>J248/03 Chemistry A  Paper 3 (H)</v>
          </cell>
          <cell r="C4145" t="str">
            <v>J248/03</v>
          </cell>
          <cell r="D4145" t="str">
            <v>Chemistry A  Paper 3 (H)</v>
          </cell>
          <cell r="E4145" t="str">
            <v>Miss L Lloyd</v>
          </cell>
        </row>
        <row r="4146">
          <cell r="B4146" t="str">
            <v>J248/03 Chemistry A  Paper 3 (H)</v>
          </cell>
          <cell r="C4146" t="str">
            <v>J248/03</v>
          </cell>
          <cell r="D4146" t="str">
            <v>Chemistry A  Paper 3 (H)</v>
          </cell>
          <cell r="E4146" t="str">
            <v>Mr S B Langfield</v>
          </cell>
        </row>
        <row r="4147">
          <cell r="B4147" t="str">
            <v>J248/03 Chemistry A  Paper 3 (H)</v>
          </cell>
          <cell r="C4147" t="str">
            <v>J248/03</v>
          </cell>
          <cell r="D4147" t="str">
            <v>Chemistry A  Paper 3 (H)</v>
          </cell>
          <cell r="E4147" t="str">
            <v>Mrs C Colclough</v>
          </cell>
        </row>
        <row r="4148">
          <cell r="B4148" t="str">
            <v>J248/03 Chemistry A  Paper 3 (H)</v>
          </cell>
          <cell r="C4148" t="str">
            <v>J248/03</v>
          </cell>
          <cell r="D4148" t="str">
            <v>Chemistry A  Paper 3 (H)</v>
          </cell>
          <cell r="E4148" t="str">
            <v>Mr R Curtis</v>
          </cell>
        </row>
        <row r="4149">
          <cell r="B4149" t="str">
            <v>J248/03 Chemistry A  Paper 3 (H)</v>
          </cell>
          <cell r="C4149" t="str">
            <v>J248/03</v>
          </cell>
          <cell r="D4149" t="str">
            <v>Chemistry A  Paper 3 (H)</v>
          </cell>
          <cell r="E4149" t="str">
            <v>Mr R G Sutton</v>
          </cell>
        </row>
        <row r="4150">
          <cell r="B4150" t="str">
            <v>J248/03 Chemistry A  Paper 3 (H)</v>
          </cell>
          <cell r="C4150" t="str">
            <v>J248/03</v>
          </cell>
          <cell r="D4150" t="str">
            <v>Chemistry A  Paper 3 (H)</v>
          </cell>
          <cell r="E4150" t="str">
            <v>Mrs P B Chambers</v>
          </cell>
        </row>
        <row r="4151">
          <cell r="B4151" t="str">
            <v>J248/03 Chemistry A  Paper 3 (H)</v>
          </cell>
          <cell r="C4151" t="str">
            <v>J248/03</v>
          </cell>
          <cell r="D4151" t="str">
            <v>Chemistry A  Paper 3 (H)</v>
          </cell>
          <cell r="E4151" t="str">
            <v>Mrs S Kay</v>
          </cell>
        </row>
        <row r="4152">
          <cell r="B4152" t="str">
            <v>J248/03 Chemistry A  Paper 3 (H)</v>
          </cell>
          <cell r="C4152" t="str">
            <v>J248/03</v>
          </cell>
          <cell r="D4152" t="str">
            <v>Chemistry A  Paper 3 (H)</v>
          </cell>
          <cell r="E4152" t="str">
            <v>Ms P Woosnam</v>
          </cell>
        </row>
        <row r="4153">
          <cell r="B4153" t="str">
            <v>J248/03 Chemistry A  Paper 3 (H)</v>
          </cell>
          <cell r="C4153" t="str">
            <v>J248/03</v>
          </cell>
          <cell r="D4153" t="str">
            <v>Chemistry A  Paper 3 (H)</v>
          </cell>
          <cell r="E4153" t="str">
            <v>Dr M Singh</v>
          </cell>
        </row>
        <row r="4154">
          <cell r="B4154" t="str">
            <v>J248/03 Chemistry A  Paper 3 (H)</v>
          </cell>
          <cell r="C4154" t="str">
            <v>J248/03</v>
          </cell>
          <cell r="D4154" t="str">
            <v>Chemistry A  Paper 3 (H)</v>
          </cell>
          <cell r="E4154" t="str">
            <v>Mr J Momanyi</v>
          </cell>
        </row>
        <row r="4155">
          <cell r="B4155" t="str">
            <v>J248/04 Chemistry A  Paper 4 (H)</v>
          </cell>
          <cell r="C4155" t="str">
            <v>J248/04</v>
          </cell>
          <cell r="D4155" t="str">
            <v>Chemistry A  Paper 4 (H)</v>
          </cell>
          <cell r="E4155" t="str">
            <v>Mrs J Gauntlett</v>
          </cell>
        </row>
        <row r="4156">
          <cell r="B4156" t="str">
            <v>J248/04 Chemistry A  Paper 4 (H)</v>
          </cell>
          <cell r="C4156" t="str">
            <v>J248/04</v>
          </cell>
          <cell r="D4156" t="str">
            <v>Chemistry A  Paper 4 (H)</v>
          </cell>
          <cell r="E4156" t="str">
            <v>Mr S Wood</v>
          </cell>
        </row>
        <row r="4157">
          <cell r="B4157" t="str">
            <v>J248/04 Chemistry A  Paper 4 (H)</v>
          </cell>
          <cell r="C4157" t="str">
            <v>J248/04</v>
          </cell>
          <cell r="D4157" t="str">
            <v>Chemistry A  Paper 4 (H)</v>
          </cell>
          <cell r="E4157" t="str">
            <v>Dr K Nickson</v>
          </cell>
        </row>
        <row r="4158">
          <cell r="B4158" t="str">
            <v>J248/04 Chemistry A  Paper 4 (H)</v>
          </cell>
          <cell r="C4158" t="str">
            <v>J248/04</v>
          </cell>
          <cell r="D4158" t="str">
            <v>Chemistry A  Paper 4 (H)</v>
          </cell>
          <cell r="E4158" t="str">
            <v>Mr S Wright</v>
          </cell>
        </row>
        <row r="4159">
          <cell r="B4159" t="str">
            <v>J248/04 Chemistry A  Paper 4 (H)</v>
          </cell>
          <cell r="C4159" t="str">
            <v>J248/04</v>
          </cell>
          <cell r="D4159" t="str">
            <v>Chemistry A  Paper 4 (H)</v>
          </cell>
          <cell r="E4159" t="str">
            <v>Mrs R J Nelson</v>
          </cell>
        </row>
        <row r="4160">
          <cell r="B4160" t="str">
            <v>J248/04 Chemistry A  Paper 4 (H)</v>
          </cell>
          <cell r="C4160" t="str">
            <v>J248/04</v>
          </cell>
          <cell r="D4160" t="str">
            <v>Chemistry A  Paper 4 (H)</v>
          </cell>
          <cell r="E4160" t="str">
            <v>Dr M G M Fairweather</v>
          </cell>
        </row>
        <row r="4161">
          <cell r="B4161" t="str">
            <v>J248/04 Chemistry A  Paper 4 (H)</v>
          </cell>
          <cell r="C4161" t="str">
            <v>J248/04</v>
          </cell>
          <cell r="D4161" t="str">
            <v>Chemistry A  Paper 4 (H)</v>
          </cell>
          <cell r="E4161" t="str">
            <v>Mr N R Dinsdale</v>
          </cell>
        </row>
        <row r="4162">
          <cell r="B4162" t="str">
            <v>J248/04 Chemistry A  Paper 4 (H)</v>
          </cell>
          <cell r="C4162" t="str">
            <v>J248/04</v>
          </cell>
          <cell r="D4162" t="str">
            <v>Chemistry A  Paper 4 (H)</v>
          </cell>
          <cell r="E4162" t="str">
            <v>Miss C Wilson</v>
          </cell>
        </row>
        <row r="4163">
          <cell r="B4163" t="str">
            <v>J248/04 Chemistry A  Paper 4 (H)</v>
          </cell>
          <cell r="C4163" t="str">
            <v>J248/04</v>
          </cell>
          <cell r="D4163" t="str">
            <v>Chemistry A  Paper 4 (H)</v>
          </cell>
          <cell r="E4163" t="str">
            <v>Mr A S Gibson</v>
          </cell>
        </row>
        <row r="4164">
          <cell r="B4164" t="str">
            <v>J248/04 Chemistry A  Paper 4 (H)</v>
          </cell>
          <cell r="C4164" t="str">
            <v>J248/04</v>
          </cell>
          <cell r="D4164" t="str">
            <v>Chemistry A  Paper 4 (H)</v>
          </cell>
          <cell r="E4164" t="str">
            <v>Mrs J L Edge</v>
          </cell>
        </row>
        <row r="4165">
          <cell r="B4165" t="str">
            <v>J248/04 Chemistry A  Paper 4 (H)</v>
          </cell>
          <cell r="C4165" t="str">
            <v>J248/04</v>
          </cell>
          <cell r="D4165" t="str">
            <v>Chemistry A  Paper 4 (H)</v>
          </cell>
          <cell r="E4165" t="str">
            <v>Mrs E Fishman</v>
          </cell>
        </row>
        <row r="4166">
          <cell r="B4166" t="str">
            <v>J248/04 Chemistry A  Paper 4 (H)</v>
          </cell>
          <cell r="C4166" t="str">
            <v>J248/04</v>
          </cell>
          <cell r="D4166" t="str">
            <v>Chemistry A  Paper 4 (H)</v>
          </cell>
          <cell r="E4166" t="str">
            <v>Mr M E James</v>
          </cell>
        </row>
        <row r="4167">
          <cell r="B4167" t="str">
            <v>J248/04 Chemistry A  Paper 4 (H)</v>
          </cell>
          <cell r="C4167" t="str">
            <v>J248/04</v>
          </cell>
          <cell r="D4167" t="str">
            <v>Chemistry A  Paper 4 (H)</v>
          </cell>
          <cell r="E4167" t="str">
            <v>Mrs R Walker</v>
          </cell>
        </row>
        <row r="4168">
          <cell r="B4168" t="str">
            <v>J248/04 Chemistry A  Paper 4 (H)</v>
          </cell>
          <cell r="C4168" t="str">
            <v>J248/04</v>
          </cell>
          <cell r="D4168" t="str">
            <v>Chemistry A  Paper 4 (H)</v>
          </cell>
          <cell r="E4168" t="str">
            <v>Mr J Atherton</v>
          </cell>
        </row>
        <row r="4169">
          <cell r="B4169" t="str">
            <v>J248/04 Chemistry A  Paper 4 (H)</v>
          </cell>
          <cell r="C4169" t="str">
            <v>J248/04</v>
          </cell>
          <cell r="D4169" t="str">
            <v>Chemistry A  Paper 4 (H)</v>
          </cell>
          <cell r="E4169" t="str">
            <v>Mrs D Pragasam</v>
          </cell>
        </row>
        <row r="4170">
          <cell r="B4170" t="str">
            <v>J248/04 Chemistry A  Paper 4 (H)</v>
          </cell>
          <cell r="C4170" t="str">
            <v>J248/04</v>
          </cell>
          <cell r="D4170" t="str">
            <v>Chemistry A  Paper 4 (H)</v>
          </cell>
          <cell r="E4170" t="str">
            <v>Miss A C Moores</v>
          </cell>
        </row>
        <row r="4171">
          <cell r="B4171" t="str">
            <v>J248/04 Chemistry A  Paper 4 (H)</v>
          </cell>
          <cell r="C4171" t="str">
            <v>J248/04</v>
          </cell>
          <cell r="D4171" t="str">
            <v>Chemistry A  Paper 4 (H)</v>
          </cell>
          <cell r="E4171" t="str">
            <v>Mr S A Topham</v>
          </cell>
        </row>
        <row r="4172">
          <cell r="B4172" t="str">
            <v>J248/04 Chemistry A  Paper 4 (H)</v>
          </cell>
          <cell r="C4172" t="str">
            <v>J248/04</v>
          </cell>
          <cell r="D4172" t="str">
            <v>Chemistry A  Paper 4 (H)</v>
          </cell>
          <cell r="E4172" t="str">
            <v>Mrs T Tudor</v>
          </cell>
        </row>
        <row r="4173">
          <cell r="B4173" t="str">
            <v>J248/04 Chemistry A  Paper 4 (H)</v>
          </cell>
          <cell r="C4173" t="str">
            <v>J248/04</v>
          </cell>
          <cell r="D4173" t="str">
            <v>Chemistry A  Paper 4 (H)</v>
          </cell>
          <cell r="E4173" t="str">
            <v>Mr L Thompson</v>
          </cell>
        </row>
        <row r="4174">
          <cell r="B4174" t="str">
            <v>J248/04 Chemistry A  Paper 4 (H)</v>
          </cell>
          <cell r="C4174" t="str">
            <v>J248/04</v>
          </cell>
          <cell r="D4174" t="str">
            <v>Chemistry A  Paper 4 (H)</v>
          </cell>
          <cell r="E4174" t="str">
            <v>Mr L J Greatorex</v>
          </cell>
        </row>
        <row r="4175">
          <cell r="B4175" t="str">
            <v>J248/04 Chemistry A  Paper 4 (H)</v>
          </cell>
          <cell r="C4175" t="str">
            <v>J248/04</v>
          </cell>
          <cell r="D4175" t="str">
            <v>Chemistry A  Paper 4 (H)</v>
          </cell>
          <cell r="E4175" t="str">
            <v>Mr P Jones</v>
          </cell>
        </row>
        <row r="4176">
          <cell r="B4176" t="str">
            <v>J248/04 Chemistry A  Paper 4 (H)</v>
          </cell>
          <cell r="C4176" t="str">
            <v>J248/04</v>
          </cell>
          <cell r="D4176" t="str">
            <v>Chemistry A  Paper 4 (H)</v>
          </cell>
          <cell r="E4176" t="str">
            <v>Mrs J H King</v>
          </cell>
        </row>
        <row r="4177">
          <cell r="B4177" t="str">
            <v>J248/04 Chemistry A  Paper 4 (H)</v>
          </cell>
          <cell r="C4177" t="str">
            <v>J248/04</v>
          </cell>
          <cell r="D4177" t="str">
            <v>Chemistry A  Paper 4 (H)</v>
          </cell>
          <cell r="E4177" t="str">
            <v>Miss E Cooper</v>
          </cell>
        </row>
        <row r="4178">
          <cell r="B4178" t="str">
            <v>J248/04 Chemistry A  Paper 4 (H)</v>
          </cell>
          <cell r="C4178" t="str">
            <v>J248/04</v>
          </cell>
          <cell r="D4178" t="str">
            <v>Chemistry A  Paper 4 (H)</v>
          </cell>
          <cell r="E4178" t="str">
            <v>Miss J Callaghan</v>
          </cell>
        </row>
        <row r="4179">
          <cell r="B4179" t="str">
            <v>J249/01 Physics A  Paper 1 (F)</v>
          </cell>
          <cell r="C4179" t="str">
            <v>J249/01</v>
          </cell>
          <cell r="D4179" t="str">
            <v>Physics A  Paper 1 (F)</v>
          </cell>
          <cell r="E4179" t="str">
            <v>Dr J S Miller</v>
          </cell>
        </row>
        <row r="4180">
          <cell r="B4180" t="str">
            <v>J249/01 Physics A  Paper 1 (F)</v>
          </cell>
          <cell r="C4180" t="str">
            <v>J249/01</v>
          </cell>
          <cell r="D4180" t="str">
            <v>Physics A  Paper 1 (F)</v>
          </cell>
          <cell r="E4180" t="str">
            <v>Ms J Murray</v>
          </cell>
        </row>
        <row r="4181">
          <cell r="B4181" t="str">
            <v>J249/01 Physics A  Paper 1 (F)</v>
          </cell>
          <cell r="C4181" t="str">
            <v>J249/01</v>
          </cell>
          <cell r="D4181" t="str">
            <v>Physics A  Paper 1 (F)</v>
          </cell>
          <cell r="E4181" t="str">
            <v>Mr D Mapesa</v>
          </cell>
        </row>
        <row r="4182">
          <cell r="B4182" t="str">
            <v>J249/01 Physics A  Paper 1 (F)</v>
          </cell>
          <cell r="C4182" t="str">
            <v>J249/01</v>
          </cell>
          <cell r="D4182" t="str">
            <v>Physics A  Paper 1 (F)</v>
          </cell>
          <cell r="E4182" t="str">
            <v>Mr M Tunnicliffe</v>
          </cell>
        </row>
        <row r="4183">
          <cell r="B4183" t="str">
            <v>J249/02 Physics A Paper 2 (F)</v>
          </cell>
          <cell r="C4183" t="str">
            <v>J249/02</v>
          </cell>
          <cell r="D4183" t="str">
            <v>Physics A Paper 2 (F)</v>
          </cell>
          <cell r="E4183" t="str">
            <v>Mr D R Styles</v>
          </cell>
        </row>
        <row r="4184">
          <cell r="B4184" t="str">
            <v>J249/02 Physics A Paper 2 (F)</v>
          </cell>
          <cell r="C4184" t="str">
            <v>J249/02</v>
          </cell>
          <cell r="D4184" t="str">
            <v>Physics A Paper 2 (F)</v>
          </cell>
          <cell r="E4184" t="str">
            <v>Mr M Arvidson</v>
          </cell>
        </row>
        <row r="4185">
          <cell r="B4185" t="str">
            <v>J249/02 Physics A Paper 2 (F)</v>
          </cell>
          <cell r="C4185" t="str">
            <v>J249/02</v>
          </cell>
          <cell r="D4185" t="str">
            <v>Physics A Paper 2 (F)</v>
          </cell>
          <cell r="E4185" t="str">
            <v>Ms M C Elliot</v>
          </cell>
        </row>
        <row r="4186">
          <cell r="B4186" t="str">
            <v>J249/02 Physics A Paper 2 (F)</v>
          </cell>
          <cell r="C4186" t="str">
            <v>J249/02</v>
          </cell>
          <cell r="D4186" t="str">
            <v>Physics A Paper 2 (F)</v>
          </cell>
          <cell r="E4186" t="str">
            <v>Mr M H Atkins</v>
          </cell>
        </row>
        <row r="4187">
          <cell r="B4187" t="str">
            <v>J249/03 Physics A Paper 3 (H)</v>
          </cell>
          <cell r="C4187" t="str">
            <v>J249/03</v>
          </cell>
          <cell r="D4187" t="str">
            <v>Physics A Paper 3 (H)</v>
          </cell>
          <cell r="E4187" t="str">
            <v>Mr D R Styles</v>
          </cell>
        </row>
        <row r="4188">
          <cell r="B4188" t="str">
            <v>J249/03 Physics A Paper 3 (H)</v>
          </cell>
          <cell r="C4188" t="str">
            <v>J249/03</v>
          </cell>
          <cell r="D4188" t="str">
            <v>Physics A Paper 3 (H)</v>
          </cell>
          <cell r="E4188" t="str">
            <v>Dr L Thomas</v>
          </cell>
        </row>
        <row r="4189">
          <cell r="B4189" t="str">
            <v>J249/03 Physics A Paper 3 (H)</v>
          </cell>
          <cell r="C4189" t="str">
            <v>J249/03</v>
          </cell>
          <cell r="D4189" t="str">
            <v>Physics A Paper 3 (H)</v>
          </cell>
          <cell r="E4189" t="str">
            <v>Mr M Jago</v>
          </cell>
        </row>
        <row r="4190">
          <cell r="B4190" t="str">
            <v>J249/03 Physics A Paper 3 (H)</v>
          </cell>
          <cell r="C4190" t="str">
            <v>J249/03</v>
          </cell>
          <cell r="D4190" t="str">
            <v>Physics A Paper 3 (H)</v>
          </cell>
          <cell r="E4190" t="str">
            <v>Mr T Wiley</v>
          </cell>
        </row>
        <row r="4191">
          <cell r="B4191" t="str">
            <v>J249/03 Physics A Paper 3 (H)</v>
          </cell>
          <cell r="C4191" t="str">
            <v>J249/03</v>
          </cell>
          <cell r="D4191" t="str">
            <v>Physics A Paper 3 (H)</v>
          </cell>
          <cell r="E4191" t="str">
            <v>Mr G L Hubbard</v>
          </cell>
        </row>
        <row r="4192">
          <cell r="B4192" t="str">
            <v>J249/03 Physics A Paper 3 (H)</v>
          </cell>
          <cell r="C4192" t="str">
            <v>J249/03</v>
          </cell>
          <cell r="D4192" t="str">
            <v>Physics A Paper 3 (H)</v>
          </cell>
          <cell r="E4192" t="str">
            <v>Mr B White</v>
          </cell>
        </row>
        <row r="4193">
          <cell r="B4193" t="str">
            <v>J249/03 Physics A Paper 3 (H)</v>
          </cell>
          <cell r="C4193" t="str">
            <v>J249/03</v>
          </cell>
          <cell r="D4193" t="str">
            <v>Physics A Paper 3 (H)</v>
          </cell>
          <cell r="E4193" t="str">
            <v>Mrs S Woods</v>
          </cell>
        </row>
        <row r="4194">
          <cell r="B4194" t="str">
            <v>J249/03 Physics A Paper 3 (H)</v>
          </cell>
          <cell r="C4194" t="str">
            <v>J249/03</v>
          </cell>
          <cell r="D4194" t="str">
            <v>Physics A Paper 3 (H)</v>
          </cell>
          <cell r="E4194" t="str">
            <v>Mrs J Walls</v>
          </cell>
        </row>
        <row r="4195">
          <cell r="B4195" t="str">
            <v>J249/03 Physics A Paper 3 (H)</v>
          </cell>
          <cell r="C4195" t="str">
            <v>J249/03</v>
          </cell>
          <cell r="D4195" t="str">
            <v>Physics A Paper 3 (H)</v>
          </cell>
          <cell r="E4195" t="str">
            <v>Miss A Pinney</v>
          </cell>
        </row>
        <row r="4196">
          <cell r="B4196" t="str">
            <v>J249/03 Physics A Paper 3 (H)</v>
          </cell>
          <cell r="C4196" t="str">
            <v>J249/03</v>
          </cell>
          <cell r="D4196" t="str">
            <v>Physics A Paper 3 (H)</v>
          </cell>
          <cell r="E4196" t="str">
            <v>Mr D Crabbe</v>
          </cell>
        </row>
        <row r="4197">
          <cell r="B4197" t="str">
            <v>J249/03 Physics A Paper 3 (H)</v>
          </cell>
          <cell r="C4197" t="str">
            <v>J249/03</v>
          </cell>
          <cell r="D4197" t="str">
            <v>Physics A Paper 3 (H)</v>
          </cell>
          <cell r="E4197" t="str">
            <v>Ms J Ash</v>
          </cell>
        </row>
        <row r="4198">
          <cell r="B4198" t="str">
            <v>J249/03 Physics A Paper 3 (H)</v>
          </cell>
          <cell r="C4198" t="str">
            <v>J249/03</v>
          </cell>
          <cell r="D4198" t="str">
            <v>Physics A Paper 3 (H)</v>
          </cell>
          <cell r="E4198" t="str">
            <v>Mr M Arvidson</v>
          </cell>
        </row>
        <row r="4199">
          <cell r="B4199" t="str">
            <v>J249/03 Physics A Paper 3 (H)</v>
          </cell>
          <cell r="C4199" t="str">
            <v>J249/03</v>
          </cell>
          <cell r="D4199" t="str">
            <v>Physics A Paper 3 (H)</v>
          </cell>
          <cell r="E4199" t="str">
            <v>Mr P Walker</v>
          </cell>
        </row>
        <row r="4200">
          <cell r="B4200" t="str">
            <v>J249/03 Physics A Paper 3 (H)</v>
          </cell>
          <cell r="C4200" t="str">
            <v>J249/03</v>
          </cell>
          <cell r="D4200" t="str">
            <v>Physics A Paper 3 (H)</v>
          </cell>
          <cell r="E4200" t="str">
            <v>Mr S Whyte</v>
          </cell>
        </row>
        <row r="4201">
          <cell r="B4201" t="str">
            <v>J249/03 Physics A Paper 3 (H)</v>
          </cell>
          <cell r="C4201" t="str">
            <v>J249/03</v>
          </cell>
          <cell r="D4201" t="str">
            <v>Physics A Paper 3 (H)</v>
          </cell>
          <cell r="E4201" t="str">
            <v>Mr P Duthie</v>
          </cell>
        </row>
        <row r="4202">
          <cell r="B4202" t="str">
            <v>J249/03 Physics A Paper 3 (H)</v>
          </cell>
          <cell r="C4202" t="str">
            <v>J249/03</v>
          </cell>
          <cell r="D4202" t="str">
            <v>Physics A Paper 3 (H)</v>
          </cell>
          <cell r="E4202" t="str">
            <v>Mr P Kelly</v>
          </cell>
        </row>
        <row r="4203">
          <cell r="B4203" t="str">
            <v>J249/03 Physics A Paper 3 (H)</v>
          </cell>
          <cell r="C4203" t="str">
            <v>J249/03</v>
          </cell>
          <cell r="D4203" t="str">
            <v>Physics A Paper 3 (H)</v>
          </cell>
          <cell r="E4203" t="str">
            <v>Miss M Khalid</v>
          </cell>
        </row>
        <row r="4204">
          <cell r="B4204" t="str">
            <v>J249/03 Physics A Paper 3 (H)</v>
          </cell>
          <cell r="C4204" t="str">
            <v>J249/03</v>
          </cell>
          <cell r="D4204" t="str">
            <v>Physics A Paper 3 (H)</v>
          </cell>
          <cell r="E4204" t="str">
            <v>Mr R F Willis</v>
          </cell>
        </row>
        <row r="4205">
          <cell r="B4205" t="str">
            <v>J249/03 Physics A Paper 3 (H)</v>
          </cell>
          <cell r="C4205" t="str">
            <v>J249/03</v>
          </cell>
          <cell r="D4205" t="str">
            <v>Physics A Paper 3 (H)</v>
          </cell>
          <cell r="E4205" t="str">
            <v>Mr D Graham</v>
          </cell>
        </row>
        <row r="4206">
          <cell r="B4206" t="str">
            <v>J249/04 Physics A Paper 4 (H)</v>
          </cell>
          <cell r="C4206" t="str">
            <v>J249/04</v>
          </cell>
          <cell r="D4206" t="str">
            <v>Physics A Paper 4 (H)</v>
          </cell>
          <cell r="E4206" t="str">
            <v>Mrs A Harris</v>
          </cell>
        </row>
        <row r="4207">
          <cell r="B4207" t="str">
            <v>J249/04 Physics A Paper 4 (H)</v>
          </cell>
          <cell r="C4207" t="str">
            <v>J249/04</v>
          </cell>
          <cell r="D4207" t="str">
            <v>Physics A Paper 4 (H)</v>
          </cell>
          <cell r="E4207" t="str">
            <v>Mr A N Wood</v>
          </cell>
        </row>
        <row r="4208">
          <cell r="B4208" t="str">
            <v>J249/04 Physics A Paper 4 (H)</v>
          </cell>
          <cell r="C4208" t="str">
            <v>J249/04</v>
          </cell>
          <cell r="D4208" t="str">
            <v>Physics A Paper 4 (H)</v>
          </cell>
          <cell r="E4208" t="str">
            <v>Mr R K ROTICH</v>
          </cell>
        </row>
        <row r="4209">
          <cell r="B4209" t="str">
            <v>J249/04 Physics A Paper 4 (H)</v>
          </cell>
          <cell r="C4209" t="str">
            <v>J249/04</v>
          </cell>
          <cell r="D4209" t="str">
            <v>Physics A Paper 4 (H)</v>
          </cell>
          <cell r="E4209" t="str">
            <v>Mr N Wade</v>
          </cell>
        </row>
        <row r="4210">
          <cell r="B4210" t="str">
            <v>J249/04 Physics A Paper 4 (H)</v>
          </cell>
          <cell r="C4210" t="str">
            <v>J249/04</v>
          </cell>
          <cell r="D4210" t="str">
            <v>Physics A Paper 4 (H)</v>
          </cell>
          <cell r="E4210" t="str">
            <v>Mr C Bee</v>
          </cell>
        </row>
        <row r="4211">
          <cell r="B4211" t="str">
            <v>J249/04 Physics A Paper 4 (H)</v>
          </cell>
          <cell r="C4211" t="str">
            <v>J249/04</v>
          </cell>
          <cell r="D4211" t="str">
            <v>Physics A Paper 4 (H)</v>
          </cell>
          <cell r="E4211" t="str">
            <v>Mrs W Galloway</v>
          </cell>
        </row>
        <row r="4212">
          <cell r="B4212" t="str">
            <v>J249/04 Physics A Paper 4 (H)</v>
          </cell>
          <cell r="C4212" t="str">
            <v>J249/04</v>
          </cell>
          <cell r="D4212" t="str">
            <v>Physics A Paper 4 (H)</v>
          </cell>
          <cell r="E4212" t="str">
            <v>Mr J C Dela Cruz</v>
          </cell>
        </row>
        <row r="4213">
          <cell r="B4213" t="str">
            <v>J249/04 Physics A Paper 4 (H)</v>
          </cell>
          <cell r="C4213" t="str">
            <v>J249/04</v>
          </cell>
          <cell r="D4213" t="str">
            <v>Physics A Paper 4 (H)</v>
          </cell>
          <cell r="E4213" t="str">
            <v>Mr R Casinillo</v>
          </cell>
        </row>
        <row r="4214">
          <cell r="B4214" t="str">
            <v>J249/04 Physics A Paper 4 (H)</v>
          </cell>
          <cell r="C4214" t="str">
            <v>J249/04</v>
          </cell>
          <cell r="D4214" t="str">
            <v>Physics A Paper 4 (H)</v>
          </cell>
          <cell r="E4214" t="str">
            <v>Mrs D Arrowsmith</v>
          </cell>
        </row>
        <row r="4215">
          <cell r="B4215" t="str">
            <v>J249/04 Physics A Paper 4 (H)</v>
          </cell>
          <cell r="C4215" t="str">
            <v>J249/04</v>
          </cell>
          <cell r="D4215" t="str">
            <v>Physics A Paper 4 (H)</v>
          </cell>
          <cell r="E4215" t="str">
            <v>Mr A M Callow</v>
          </cell>
        </row>
        <row r="4216">
          <cell r="B4216" t="str">
            <v>J249/04 Physics A Paper 4 (H)</v>
          </cell>
          <cell r="C4216" t="str">
            <v>J249/04</v>
          </cell>
          <cell r="D4216" t="str">
            <v>Physics A Paper 4 (H)</v>
          </cell>
          <cell r="E4216" t="str">
            <v>Mr A M Gilday</v>
          </cell>
        </row>
        <row r="4217">
          <cell r="B4217" t="str">
            <v>J249/04 Physics A Paper 4 (H)</v>
          </cell>
          <cell r="C4217" t="str">
            <v>J249/04</v>
          </cell>
          <cell r="D4217" t="str">
            <v>Physics A Paper 4 (H)</v>
          </cell>
          <cell r="E4217" t="str">
            <v>Miss S Orme</v>
          </cell>
        </row>
        <row r="4218">
          <cell r="B4218" t="str">
            <v>J249/04 Physics A Paper 4 (H)</v>
          </cell>
          <cell r="C4218" t="str">
            <v>J249/04</v>
          </cell>
          <cell r="D4218" t="str">
            <v>Physics A Paper 4 (H)</v>
          </cell>
          <cell r="E4218" t="str">
            <v>Miss S Taylor</v>
          </cell>
        </row>
        <row r="4219">
          <cell r="B4219" t="str">
            <v>J249/04 Physics A Paper 4 (H)</v>
          </cell>
          <cell r="C4219" t="str">
            <v>J249/04</v>
          </cell>
          <cell r="D4219" t="str">
            <v>Physics A Paper 4 (H)</v>
          </cell>
          <cell r="E4219" t="str">
            <v>Mrs A E Ham</v>
          </cell>
        </row>
        <row r="4220">
          <cell r="B4220" t="str">
            <v>J249/04 Physics A Paper 4 (H)</v>
          </cell>
          <cell r="C4220" t="str">
            <v>J249/04</v>
          </cell>
          <cell r="D4220" t="str">
            <v>Physics A Paper 4 (H)</v>
          </cell>
          <cell r="E4220" t="str">
            <v>Miss C Brand</v>
          </cell>
        </row>
        <row r="4221">
          <cell r="B4221" t="str">
            <v>J249/04 Physics A Paper 4 (H)</v>
          </cell>
          <cell r="C4221" t="str">
            <v>J249/04</v>
          </cell>
          <cell r="D4221" t="str">
            <v>Physics A Paper 4 (H)</v>
          </cell>
          <cell r="E4221" t="str">
            <v>Mr G Aronis</v>
          </cell>
        </row>
        <row r="4222">
          <cell r="B4222" t="str">
            <v>J249/04 Physics A Paper 4 (H)</v>
          </cell>
          <cell r="C4222" t="str">
            <v>J249/04</v>
          </cell>
          <cell r="D4222" t="str">
            <v>Physics A Paper 4 (H)</v>
          </cell>
          <cell r="E4222" t="str">
            <v>Mr G P Tyreman</v>
          </cell>
        </row>
        <row r="4223">
          <cell r="B4223" t="str">
            <v>J249/04 Physics A Paper 4 (H)</v>
          </cell>
          <cell r="C4223" t="str">
            <v>J249/04</v>
          </cell>
          <cell r="D4223" t="str">
            <v>Physics A Paper 4 (H)</v>
          </cell>
          <cell r="E4223" t="str">
            <v>Miss J M Daisley</v>
          </cell>
        </row>
        <row r="4224">
          <cell r="B4224" t="str">
            <v>J249/04 Physics A Paper 4 (H)</v>
          </cell>
          <cell r="C4224" t="str">
            <v>J249/04</v>
          </cell>
          <cell r="D4224" t="str">
            <v>Physics A Paper 4 (H)</v>
          </cell>
          <cell r="E4224" t="str">
            <v>Mr M Tunnicliffe</v>
          </cell>
        </row>
        <row r="4225">
          <cell r="B4225" t="str">
            <v>J249/04 Physics A Paper 4 (H)</v>
          </cell>
          <cell r="C4225" t="str">
            <v>J249/04</v>
          </cell>
          <cell r="D4225" t="str">
            <v>Physics A Paper 4 (H)</v>
          </cell>
          <cell r="E4225" t="str">
            <v>Dr M Kosmirak</v>
          </cell>
        </row>
        <row r="4226">
          <cell r="B4226" t="str">
            <v>J249/04 Physics A Paper 4 (H)</v>
          </cell>
          <cell r="C4226" t="str">
            <v>J249/04</v>
          </cell>
          <cell r="D4226" t="str">
            <v>Physics A Paper 4 (H)</v>
          </cell>
          <cell r="E4226" t="str">
            <v>Mr J Riley</v>
          </cell>
        </row>
        <row r="4227">
          <cell r="B4227" t="str">
            <v>J249/04 Physics A Paper 4 (H)</v>
          </cell>
          <cell r="C4227" t="str">
            <v>J249/04</v>
          </cell>
          <cell r="D4227" t="str">
            <v>Physics A Paper 4 (H)</v>
          </cell>
          <cell r="E4227" t="str">
            <v>Mr M Willshire</v>
          </cell>
        </row>
        <row r="4228">
          <cell r="B4228" t="str">
            <v>J249/04 Physics A Paper 4 (H)</v>
          </cell>
          <cell r="C4228" t="str">
            <v>J249/04</v>
          </cell>
          <cell r="D4228" t="str">
            <v>Physics A Paper 4 (H)</v>
          </cell>
          <cell r="E4228" t="str">
            <v>Mr V O Abuga</v>
          </cell>
        </row>
        <row r="4229">
          <cell r="B4229" t="str">
            <v>J249/04 Physics A Paper 4 (H)</v>
          </cell>
          <cell r="C4229" t="str">
            <v>J249/04</v>
          </cell>
          <cell r="D4229" t="str">
            <v>Physics A Paper 4 (H)</v>
          </cell>
          <cell r="E4229" t="str">
            <v>Dr A Webber</v>
          </cell>
        </row>
        <row r="4230">
          <cell r="B4230" t="str">
            <v>J250/01 (Double Award) Combined Science A (Gateway) Paper 1 (Biology) Foundation</v>
          </cell>
          <cell r="C4230" t="str">
            <v>J250/01</v>
          </cell>
          <cell r="D4230" t="str">
            <v>(Double Award) Combined Science A (Gateway) Paper 1 (Biology) Foundation</v>
          </cell>
          <cell r="E4230" t="str">
            <v>Dr H D Parry</v>
          </cell>
        </row>
        <row r="4231">
          <cell r="B4231" t="str">
            <v>J250/01 (Double Award) Combined Science A (Gateway) Paper 1 (Biology) Foundation</v>
          </cell>
          <cell r="C4231" t="str">
            <v>J250/01</v>
          </cell>
          <cell r="D4231" t="str">
            <v>(Double Award) Combined Science A (Gateway) Paper 1 (Biology) Foundation</v>
          </cell>
          <cell r="E4231" t="str">
            <v>Mr A P Sammons</v>
          </cell>
        </row>
        <row r="4232">
          <cell r="B4232" t="str">
            <v>J250/01 (Double Award) Combined Science A (Gateway) Paper 1 (Biology) Foundation</v>
          </cell>
          <cell r="C4232" t="str">
            <v>J250/01</v>
          </cell>
          <cell r="D4232" t="str">
            <v>(Double Award) Combined Science A (Gateway) Paper 1 (Biology) Foundation</v>
          </cell>
          <cell r="E4232" t="str">
            <v>Mrs H Woodcock</v>
          </cell>
        </row>
        <row r="4233">
          <cell r="B4233" t="str">
            <v>J250/01 (Double Award) Combined Science A (Gateway) Paper 1 (Biology) Foundation</v>
          </cell>
          <cell r="C4233" t="str">
            <v>J250/01</v>
          </cell>
          <cell r="D4233" t="str">
            <v>(Double Award) Combined Science A (Gateway) Paper 1 (Biology) Foundation</v>
          </cell>
          <cell r="E4233" t="str">
            <v>Mrs K J Albutt</v>
          </cell>
        </row>
        <row r="4234">
          <cell r="B4234" t="str">
            <v>J250/01 (Double Award) Combined Science A (Gateway) Paper 1 (Biology) Foundation</v>
          </cell>
          <cell r="C4234" t="str">
            <v>J250/01</v>
          </cell>
          <cell r="D4234" t="str">
            <v>(Double Award) Combined Science A (Gateway) Paper 1 (Biology) Foundation</v>
          </cell>
          <cell r="E4234" t="str">
            <v>Dr K S Woods-Townsend</v>
          </cell>
        </row>
        <row r="4235">
          <cell r="B4235" t="str">
            <v>J250/01 (Double Award) Combined Science A (Gateway) Paper 1 (Biology) Foundation</v>
          </cell>
          <cell r="C4235" t="str">
            <v>J250/01</v>
          </cell>
          <cell r="D4235" t="str">
            <v>(Double Award) Combined Science A (Gateway) Paper 1 (Biology) Foundation</v>
          </cell>
          <cell r="E4235" t="str">
            <v>Mrs A Jones</v>
          </cell>
        </row>
        <row r="4236">
          <cell r="B4236" t="str">
            <v>J250/01 (Double Award) Combined Science A (Gateway) Paper 1 (Biology) Foundation</v>
          </cell>
          <cell r="C4236" t="str">
            <v>J250/01</v>
          </cell>
          <cell r="D4236" t="str">
            <v>(Double Award) Combined Science A (Gateway) Paper 1 (Biology) Foundation</v>
          </cell>
          <cell r="E4236" t="str">
            <v>Dr J A Laurie</v>
          </cell>
        </row>
        <row r="4237">
          <cell r="B4237" t="str">
            <v>J250/01 (Double Award) Combined Science A (Gateway) Paper 1 (Biology) Foundation</v>
          </cell>
          <cell r="C4237" t="str">
            <v>J250/01</v>
          </cell>
          <cell r="D4237" t="str">
            <v>(Double Award) Combined Science A (Gateway) Paper 1 (Biology) Foundation</v>
          </cell>
          <cell r="E4237" t="str">
            <v>Mrs S Henderson</v>
          </cell>
        </row>
        <row r="4238">
          <cell r="B4238" t="str">
            <v>J250/01 (Double Award) Combined Science A (Gateway) Paper 1 (Biology) Foundation</v>
          </cell>
          <cell r="C4238" t="str">
            <v>J250/01</v>
          </cell>
          <cell r="D4238" t="str">
            <v>(Double Award) Combined Science A (Gateway) Paper 1 (Biology) Foundation</v>
          </cell>
          <cell r="E4238" t="str">
            <v>Mrs S M Clough</v>
          </cell>
        </row>
        <row r="4239">
          <cell r="B4239" t="str">
            <v>J250/01 (Double Award) Combined Science A (Gateway) Paper 1 (Biology) Foundation</v>
          </cell>
          <cell r="C4239" t="str">
            <v>J250/01</v>
          </cell>
          <cell r="D4239" t="str">
            <v>(Double Award) Combined Science A (Gateway) Paper 1 (Biology) Foundation</v>
          </cell>
          <cell r="E4239" t="str">
            <v>Mr R G Sutton</v>
          </cell>
        </row>
        <row r="4240">
          <cell r="B4240" t="str">
            <v>J250/01 (Double Award) Combined Science A (Gateway) Paper 1 (Biology) Foundation</v>
          </cell>
          <cell r="C4240" t="str">
            <v>J250/01</v>
          </cell>
          <cell r="D4240" t="str">
            <v>(Double Award) Combined Science A (Gateway) Paper 1 (Biology) Foundation</v>
          </cell>
          <cell r="E4240" t="str">
            <v>Dr M A Merch Lleuad</v>
          </cell>
        </row>
        <row r="4241">
          <cell r="B4241" t="str">
            <v>J250/01 (Double Award) Combined Science A (Gateway) Paper 1 (Biology) Foundation</v>
          </cell>
          <cell r="C4241" t="str">
            <v>J250/01</v>
          </cell>
          <cell r="D4241" t="str">
            <v>(Double Award) Combined Science A (Gateway) Paper 1 (Biology) Foundation</v>
          </cell>
          <cell r="E4241" t="str">
            <v>Mrs P Williams</v>
          </cell>
        </row>
        <row r="4242">
          <cell r="B4242" t="str">
            <v>J250/01 (Double Award) Combined Science A (Gateway) Paper 1 (Biology) Foundation</v>
          </cell>
          <cell r="C4242" t="str">
            <v>J250/01</v>
          </cell>
          <cell r="D4242" t="str">
            <v>(Double Award) Combined Science A (Gateway) Paper 1 (Biology) Foundation</v>
          </cell>
          <cell r="E4242" t="str">
            <v>Miss R Rose</v>
          </cell>
        </row>
        <row r="4243">
          <cell r="B4243" t="str">
            <v>J250/01 (Double Award) Combined Science A (Gateway) Paper 1 (Biology) Foundation</v>
          </cell>
          <cell r="C4243" t="str">
            <v>J250/01</v>
          </cell>
          <cell r="D4243" t="str">
            <v>(Double Award) Combined Science A (Gateway) Paper 1 (Biology) Foundation</v>
          </cell>
          <cell r="E4243" t="str">
            <v>Miss C Waite</v>
          </cell>
        </row>
        <row r="4244">
          <cell r="B4244" t="str">
            <v>J250/01 (Double Award) Combined Science A (Gateway) Paper 1 (Biology) Foundation</v>
          </cell>
          <cell r="C4244" t="str">
            <v>J250/01</v>
          </cell>
          <cell r="D4244" t="str">
            <v>(Double Award) Combined Science A (Gateway) Paper 1 (Biology) Foundation</v>
          </cell>
          <cell r="E4244" t="str">
            <v>Mr M Greig</v>
          </cell>
        </row>
        <row r="4245">
          <cell r="B4245" t="str">
            <v>J250/01 (Double Award) Combined Science A (Gateway) Paper 1 (Biology) Foundation</v>
          </cell>
          <cell r="C4245" t="str">
            <v>J250/01</v>
          </cell>
          <cell r="D4245" t="str">
            <v>(Double Award) Combined Science A (Gateway) Paper 1 (Biology) Foundation</v>
          </cell>
          <cell r="E4245" t="str">
            <v>Mrs G H Handyside</v>
          </cell>
        </row>
        <row r="4246">
          <cell r="B4246" t="str">
            <v>J250/01 (Double Award) Combined Science A (Gateway) Paper 1 (Biology) Foundation</v>
          </cell>
          <cell r="C4246" t="str">
            <v>J250/01</v>
          </cell>
          <cell r="D4246" t="str">
            <v>(Double Award) Combined Science A (Gateway) Paper 1 (Biology) Foundation</v>
          </cell>
          <cell r="E4246" t="str">
            <v>Mrs S Dabek</v>
          </cell>
        </row>
        <row r="4247">
          <cell r="B4247" t="str">
            <v>J250/01 (Double Award) Combined Science A (Gateway) Paper 1 (Biology) Foundation</v>
          </cell>
          <cell r="C4247" t="str">
            <v>J250/01</v>
          </cell>
          <cell r="D4247" t="str">
            <v>(Double Award) Combined Science A (Gateway) Paper 1 (Biology) Foundation</v>
          </cell>
          <cell r="E4247" t="str">
            <v>Mrs R T Appleby</v>
          </cell>
        </row>
        <row r="4248">
          <cell r="B4248" t="str">
            <v>J250/01 (Double Award) Combined Science A (Gateway) Paper 1 (Biology) Foundation</v>
          </cell>
          <cell r="C4248" t="str">
            <v>J250/01</v>
          </cell>
          <cell r="D4248" t="str">
            <v>(Double Award) Combined Science A (Gateway) Paper 1 (Biology) Foundation</v>
          </cell>
          <cell r="E4248" t="str">
            <v>Mrs C Knapton</v>
          </cell>
        </row>
        <row r="4249">
          <cell r="B4249" t="str">
            <v>J250/01 (Double Award) Combined Science A (Gateway) Paper 1 (Biology) Foundation</v>
          </cell>
          <cell r="C4249" t="str">
            <v>J250/01</v>
          </cell>
          <cell r="D4249" t="str">
            <v>(Double Award) Combined Science A (Gateway) Paper 1 (Biology) Foundation</v>
          </cell>
          <cell r="E4249" t="str">
            <v>Mrs D Parr</v>
          </cell>
        </row>
        <row r="4250">
          <cell r="B4250" t="str">
            <v>J250/01 (Double Award) Combined Science A (Gateway) Paper 1 (Biology) Foundation</v>
          </cell>
          <cell r="C4250" t="str">
            <v>J250/01</v>
          </cell>
          <cell r="D4250" t="str">
            <v>(Double Award) Combined Science A (Gateway) Paper 1 (Biology) Foundation</v>
          </cell>
          <cell r="E4250" t="str">
            <v>Mrs G Daniels</v>
          </cell>
        </row>
        <row r="4251">
          <cell r="B4251" t="str">
            <v>J250/02  (Double Award) Combined Science A (Gateway) Paper 2 (Biology) Foundatio</v>
          </cell>
          <cell r="C4251" t="str">
            <v>J250/02</v>
          </cell>
          <cell r="D4251" t="str">
            <v xml:space="preserve"> (Double Award) Combined Science A (Gateway) Paper 2 (Biology) Foundatio</v>
          </cell>
          <cell r="E4251" t="str">
            <v>Mr I R Honeysett</v>
          </cell>
        </row>
        <row r="4252">
          <cell r="B4252" t="str">
            <v>J250/02  (Double Award) Combined Science A (Gateway) Paper 2 (Biology) Foundatio</v>
          </cell>
          <cell r="C4252" t="str">
            <v>J250/02</v>
          </cell>
          <cell r="D4252" t="str">
            <v xml:space="preserve"> (Double Award) Combined Science A (Gateway) Paper 2 (Biology) Foundatio</v>
          </cell>
          <cell r="E4252" t="str">
            <v>Mrs G H Handyside</v>
          </cell>
        </row>
        <row r="4253">
          <cell r="B4253" t="str">
            <v>J250/02  (Double Award) Combined Science A (Gateway) Paper 2 (Biology) Foundatio</v>
          </cell>
          <cell r="C4253" t="str">
            <v>J250/02</v>
          </cell>
          <cell r="D4253" t="str">
            <v xml:space="preserve"> (Double Award) Combined Science A (Gateway) Paper 2 (Biology) Foundatio</v>
          </cell>
          <cell r="E4253" t="str">
            <v>Mrs K Worthington</v>
          </cell>
        </row>
        <row r="4254">
          <cell r="B4254" t="str">
            <v>J250/02  (Double Award) Combined Science A (Gateway) Paper 2 (Biology) Foundatio</v>
          </cell>
          <cell r="C4254" t="str">
            <v>J250/02</v>
          </cell>
          <cell r="D4254" t="str">
            <v xml:space="preserve"> (Double Award) Combined Science A (Gateway) Paper 2 (Biology) Foundatio</v>
          </cell>
          <cell r="E4254" t="str">
            <v>Mrs S Belcher</v>
          </cell>
        </row>
        <row r="4255">
          <cell r="B4255" t="str">
            <v>J250/02  (Double Award) Combined Science A (Gateway) Paper 2 (Biology) Foundatio</v>
          </cell>
          <cell r="C4255" t="str">
            <v>J250/02</v>
          </cell>
          <cell r="D4255" t="str">
            <v xml:space="preserve"> (Double Award) Combined Science A (Gateway) Paper 2 (Biology) Foundatio</v>
          </cell>
          <cell r="E4255" t="str">
            <v>Ms E I Mapp</v>
          </cell>
        </row>
        <row r="4256">
          <cell r="B4256" t="str">
            <v>J250/02  (Double Award) Combined Science A (Gateway) Paper 2 (Biology) Foundatio</v>
          </cell>
          <cell r="C4256" t="str">
            <v>J250/02</v>
          </cell>
          <cell r="D4256" t="str">
            <v xml:space="preserve"> (Double Award) Combined Science A (Gateway) Paper 2 (Biology) Foundatio</v>
          </cell>
          <cell r="E4256" t="str">
            <v>Ms M R Shannon</v>
          </cell>
        </row>
        <row r="4257">
          <cell r="B4257" t="str">
            <v>J250/02  (Double Award) Combined Science A (Gateway) Paper 2 (Biology) Foundatio</v>
          </cell>
          <cell r="C4257" t="str">
            <v>J250/02</v>
          </cell>
          <cell r="D4257" t="str">
            <v xml:space="preserve"> (Double Award) Combined Science A (Gateway) Paper 2 (Biology) Foundatio</v>
          </cell>
          <cell r="E4257" t="str">
            <v>Mr W Stiff</v>
          </cell>
        </row>
        <row r="4258">
          <cell r="B4258" t="str">
            <v>J250/02  (Double Award) Combined Science A (Gateway) Paper 2 (Biology) Foundatio</v>
          </cell>
          <cell r="C4258" t="str">
            <v>J250/02</v>
          </cell>
          <cell r="D4258" t="str">
            <v xml:space="preserve"> (Double Award) Combined Science A (Gateway) Paper 2 (Biology) Foundatio</v>
          </cell>
          <cell r="E4258" t="str">
            <v>Mrs A Seel</v>
          </cell>
        </row>
        <row r="4259">
          <cell r="B4259" t="str">
            <v>J250/02  (Double Award) Combined Science A (Gateway) Paper 2 (Biology) Foundatio</v>
          </cell>
          <cell r="C4259" t="str">
            <v>J250/02</v>
          </cell>
          <cell r="D4259" t="str">
            <v xml:space="preserve"> (Double Award) Combined Science A (Gateway) Paper 2 (Biology) Foundatio</v>
          </cell>
          <cell r="E4259" t="str">
            <v>Mr N P Thornton</v>
          </cell>
        </row>
        <row r="4260">
          <cell r="B4260" t="str">
            <v>J250/02  (Double Award) Combined Science A (Gateway) Paper 2 (Biology) Foundatio</v>
          </cell>
          <cell r="C4260" t="str">
            <v>J250/02</v>
          </cell>
          <cell r="D4260" t="str">
            <v xml:space="preserve"> (Double Award) Combined Science A (Gateway) Paper 2 (Biology) Foundatio</v>
          </cell>
          <cell r="E4260" t="str">
            <v>Miss C Sherriff</v>
          </cell>
        </row>
        <row r="4261">
          <cell r="B4261" t="str">
            <v>J250/02  (Double Award) Combined Science A (Gateway) Paper 2 (Biology) Foundatio</v>
          </cell>
          <cell r="C4261" t="str">
            <v>J250/02</v>
          </cell>
          <cell r="D4261" t="str">
            <v xml:space="preserve"> (Double Award) Combined Science A (Gateway) Paper 2 (Biology) Foundatio</v>
          </cell>
          <cell r="E4261" t="str">
            <v>Mr A J Swift</v>
          </cell>
        </row>
        <row r="4262">
          <cell r="B4262" t="str">
            <v>J250/02  (Double Award) Combined Science A (Gateway) Paper 2 (Biology) Foundatio</v>
          </cell>
          <cell r="C4262" t="str">
            <v>J250/02</v>
          </cell>
          <cell r="D4262" t="str">
            <v xml:space="preserve"> (Double Award) Combined Science A (Gateway) Paper 2 (Biology) Foundatio</v>
          </cell>
          <cell r="E4262" t="str">
            <v>Mr W Yousaf</v>
          </cell>
        </row>
        <row r="4263">
          <cell r="B4263" t="str">
            <v>J250/02  (Double Award) Combined Science A (Gateway) Paper 2 (Biology) Foundatio</v>
          </cell>
          <cell r="C4263" t="str">
            <v>J250/02</v>
          </cell>
          <cell r="D4263" t="str">
            <v xml:space="preserve"> (Double Award) Combined Science A (Gateway) Paper 2 (Biology) Foundatio</v>
          </cell>
          <cell r="E4263" t="str">
            <v>Mrs H Partridge</v>
          </cell>
        </row>
        <row r="4264">
          <cell r="B4264" t="str">
            <v>J250/02  (Double Award) Combined Science A (Gateway) Paper 2 (Biology) Foundatio</v>
          </cell>
          <cell r="C4264" t="str">
            <v>J250/02</v>
          </cell>
          <cell r="D4264" t="str">
            <v xml:space="preserve"> (Double Award) Combined Science A (Gateway) Paper 2 (Biology) Foundatio</v>
          </cell>
          <cell r="E4264" t="str">
            <v>Miss S Wells</v>
          </cell>
        </row>
        <row r="4265">
          <cell r="B4265" t="str">
            <v>J250/02  (Double Award) Combined Science A (Gateway) Paper 2 (Biology) Foundatio</v>
          </cell>
          <cell r="C4265" t="str">
            <v>J250/02</v>
          </cell>
          <cell r="D4265" t="str">
            <v xml:space="preserve"> (Double Award) Combined Science A (Gateway) Paper 2 (Biology) Foundatio</v>
          </cell>
          <cell r="E4265" t="str">
            <v>Mrs Z White</v>
          </cell>
        </row>
        <row r="4266">
          <cell r="B4266" t="str">
            <v>J250/02  (Double Award) Combined Science A (Gateway) Paper 2 (Biology) Foundatio</v>
          </cell>
          <cell r="C4266" t="str">
            <v>J250/02</v>
          </cell>
          <cell r="D4266" t="str">
            <v xml:space="preserve"> (Double Award) Combined Science A (Gateway) Paper 2 (Biology) Foundatio</v>
          </cell>
          <cell r="E4266" t="str">
            <v>Mr I Dickinson</v>
          </cell>
        </row>
        <row r="4267">
          <cell r="B4267" t="str">
            <v>J250/02  (Double Award) Combined Science A (Gateway) Paper 2 (Biology) Foundatio</v>
          </cell>
          <cell r="C4267" t="str">
            <v>J250/02</v>
          </cell>
          <cell r="D4267" t="str">
            <v xml:space="preserve"> (Double Award) Combined Science A (Gateway) Paper 2 (Biology) Foundatio</v>
          </cell>
          <cell r="E4267" t="str">
            <v>Miss M Ross</v>
          </cell>
        </row>
        <row r="4268">
          <cell r="B4268" t="str">
            <v>J250/02  (Double Award) Combined Science A (Gateway) Paper 2 (Biology) Foundatio</v>
          </cell>
          <cell r="C4268" t="str">
            <v>J250/02</v>
          </cell>
          <cell r="D4268" t="str">
            <v xml:space="preserve"> (Double Award) Combined Science A (Gateway) Paper 2 (Biology) Foundatio</v>
          </cell>
          <cell r="E4268" t="str">
            <v>Miss S Green</v>
          </cell>
        </row>
        <row r="4269">
          <cell r="B4269" t="str">
            <v>J250/02  (Double Award) Combined Science A (Gateway) Paper 2 (Biology) Foundatio</v>
          </cell>
          <cell r="C4269" t="str">
            <v>J250/02</v>
          </cell>
          <cell r="D4269" t="str">
            <v xml:space="preserve"> (Double Award) Combined Science A (Gateway) Paper 2 (Biology) Foundatio</v>
          </cell>
          <cell r="E4269" t="str">
            <v>Miss V Johnston</v>
          </cell>
        </row>
        <row r="4270">
          <cell r="B4270" t="str">
            <v>J250/02  (Double Award) Combined Science A (Gateway) Paper 2 (Biology) Foundatio</v>
          </cell>
          <cell r="C4270" t="str">
            <v>J250/02</v>
          </cell>
          <cell r="D4270" t="str">
            <v xml:space="preserve"> (Double Award) Combined Science A (Gateway) Paper 2 (Biology) Foundatio</v>
          </cell>
          <cell r="E4270" t="str">
            <v>Ms D L Cruickshanks</v>
          </cell>
        </row>
        <row r="4271">
          <cell r="B4271" t="str">
            <v>J250/02  (Double Award) Combined Science A (Gateway) Paper 2 (Biology) Foundatio</v>
          </cell>
          <cell r="C4271" t="str">
            <v>J250/02</v>
          </cell>
          <cell r="D4271" t="str">
            <v xml:space="preserve"> (Double Award) Combined Science A (Gateway) Paper 2 (Biology) Foundatio</v>
          </cell>
          <cell r="E4271" t="str">
            <v>Mr R I Godwin</v>
          </cell>
        </row>
        <row r="4272">
          <cell r="B4272" t="str">
            <v>J250/02  (Double Award) Combined Science A (Gateway) Paper 2 (Biology) Foundatio</v>
          </cell>
          <cell r="C4272" t="str">
            <v>J250/02</v>
          </cell>
          <cell r="D4272" t="str">
            <v xml:space="preserve"> (Double Award) Combined Science A (Gateway) Paper 2 (Biology) Foundatio</v>
          </cell>
          <cell r="E4272" t="str">
            <v>Mrs A Harris</v>
          </cell>
        </row>
        <row r="4273">
          <cell r="B4273" t="str">
            <v>J250/02  (Double Award) Combined Science A (Gateway) Paper 2 (Biology) Foundatio</v>
          </cell>
          <cell r="C4273" t="str">
            <v>J250/02</v>
          </cell>
          <cell r="D4273" t="str">
            <v xml:space="preserve"> (Double Award) Combined Science A (Gateway) Paper 2 (Biology) Foundatio</v>
          </cell>
          <cell r="E4273" t="str">
            <v>Ms K A Mason</v>
          </cell>
        </row>
        <row r="4274">
          <cell r="B4274" t="str">
            <v>J250/02  (Double Award) Combined Science A (Gateway) Paper 2 (Biology) Foundatio</v>
          </cell>
          <cell r="C4274" t="str">
            <v>J250/02</v>
          </cell>
          <cell r="D4274" t="str">
            <v xml:space="preserve"> (Double Award) Combined Science A (Gateway) Paper 2 (Biology) Foundatio</v>
          </cell>
          <cell r="E4274" t="str">
            <v>Mrs A E Pilling</v>
          </cell>
        </row>
        <row r="4275">
          <cell r="B4275" t="str">
            <v>J250/02  (Double Award) Combined Science A (Gateway) Paper 2 (Biology) Foundatio</v>
          </cell>
          <cell r="C4275" t="str">
            <v>J250/02</v>
          </cell>
          <cell r="D4275" t="str">
            <v xml:space="preserve"> (Double Award) Combined Science A (Gateway) Paper 2 (Biology) Foundatio</v>
          </cell>
          <cell r="E4275" t="str">
            <v>Mrs C Marshall</v>
          </cell>
        </row>
        <row r="4276">
          <cell r="B4276" t="str">
            <v>J250/03  (Double Award) Combined Science A (Gateway) Paper 3 (Chemistry) Foundat</v>
          </cell>
          <cell r="C4276" t="str">
            <v>J250/03</v>
          </cell>
          <cell r="D4276" t="str">
            <v xml:space="preserve"> (Double Award) Combined Science A (Gateway) Paper 3 (Chemistry) Foundat</v>
          </cell>
          <cell r="E4276" t="str">
            <v>Mrs L M Foulston</v>
          </cell>
        </row>
        <row r="4277">
          <cell r="B4277" t="str">
            <v>J250/03  (Double Award) Combined Science A (Gateway) Paper 3 (Chemistry) Foundat</v>
          </cell>
          <cell r="C4277" t="str">
            <v>J250/03</v>
          </cell>
          <cell r="D4277" t="str">
            <v xml:space="preserve"> (Double Award) Combined Science A (Gateway) Paper 3 (Chemistry) Foundat</v>
          </cell>
          <cell r="E4277" t="str">
            <v>Mrs R J Richards</v>
          </cell>
        </row>
        <row r="4278">
          <cell r="B4278" t="str">
            <v>J250/03  (Double Award) Combined Science A (Gateway) Paper 3 (Chemistry) Foundat</v>
          </cell>
          <cell r="C4278" t="str">
            <v>J250/03</v>
          </cell>
          <cell r="D4278" t="str">
            <v xml:space="preserve"> (Double Award) Combined Science A (Gateway) Paper 3 (Chemistry) Foundat</v>
          </cell>
          <cell r="E4278" t="str">
            <v>Mrs J K Butter</v>
          </cell>
        </row>
        <row r="4279">
          <cell r="B4279" t="str">
            <v>J250/03  (Double Award) Combined Science A (Gateway) Paper 3 (Chemistry) Foundat</v>
          </cell>
          <cell r="C4279" t="str">
            <v>J250/03</v>
          </cell>
          <cell r="D4279" t="str">
            <v xml:space="preserve"> (Double Award) Combined Science A (Gateway) Paper 3 (Chemistry) Foundat</v>
          </cell>
          <cell r="E4279" t="str">
            <v>Miss H Fazal</v>
          </cell>
        </row>
        <row r="4280">
          <cell r="B4280" t="str">
            <v>J250/03  (Double Award) Combined Science A (Gateway) Paper 3 (Chemistry) Foundat</v>
          </cell>
          <cell r="C4280" t="str">
            <v>J250/03</v>
          </cell>
          <cell r="D4280" t="str">
            <v xml:space="preserve"> (Double Award) Combined Science A (Gateway) Paper 3 (Chemistry) Foundat</v>
          </cell>
          <cell r="E4280" t="str">
            <v>Mr M W Simpkins</v>
          </cell>
        </row>
        <row r="4281">
          <cell r="B4281" t="str">
            <v>J250/03  (Double Award) Combined Science A (Gateway) Paper 3 (Chemistry) Foundat</v>
          </cell>
          <cell r="C4281" t="str">
            <v>J250/03</v>
          </cell>
          <cell r="D4281" t="str">
            <v xml:space="preserve"> (Double Award) Combined Science A (Gateway) Paper 3 (Chemistry) Foundat</v>
          </cell>
          <cell r="E4281" t="str">
            <v>Mr G Kelly</v>
          </cell>
        </row>
        <row r="4282">
          <cell r="B4282" t="str">
            <v>J250/03  (Double Award) Combined Science A (Gateway) Paper 3 (Chemistry) Foundat</v>
          </cell>
          <cell r="C4282" t="str">
            <v>J250/03</v>
          </cell>
          <cell r="D4282" t="str">
            <v xml:space="preserve"> (Double Award) Combined Science A (Gateway) Paper 3 (Chemistry) Foundat</v>
          </cell>
          <cell r="E4282" t="str">
            <v>Mrs J . Reeves</v>
          </cell>
        </row>
        <row r="4283">
          <cell r="B4283" t="str">
            <v>J250/03  (Double Award) Combined Science A (Gateway) Paper 3 (Chemistry) Foundat</v>
          </cell>
          <cell r="C4283" t="str">
            <v>J250/03</v>
          </cell>
          <cell r="D4283" t="str">
            <v xml:space="preserve"> (Double Award) Combined Science A (Gateway) Paper 3 (Chemistry) Foundat</v>
          </cell>
          <cell r="E4283" t="str">
            <v>Dr R Pulham</v>
          </cell>
        </row>
        <row r="4284">
          <cell r="B4284" t="str">
            <v>J250/03  (Double Award) Combined Science A (Gateway) Paper 3 (Chemistry) Foundat</v>
          </cell>
          <cell r="C4284" t="str">
            <v>J250/03</v>
          </cell>
          <cell r="D4284" t="str">
            <v xml:space="preserve"> (Double Award) Combined Science A (Gateway) Paper 3 (Chemistry) Foundat</v>
          </cell>
          <cell r="E4284" t="str">
            <v>Mr E J Cunningham</v>
          </cell>
        </row>
        <row r="4285">
          <cell r="B4285" t="str">
            <v>J250/03  (Double Award) Combined Science A (Gateway) Paper 3 (Chemistry) Foundat</v>
          </cell>
          <cell r="C4285" t="str">
            <v>J250/03</v>
          </cell>
          <cell r="D4285" t="str">
            <v xml:space="preserve"> (Double Award) Combined Science A (Gateway) Paper 3 (Chemistry) Foundat</v>
          </cell>
          <cell r="E4285" t="str">
            <v>Mr W J Donnelly</v>
          </cell>
        </row>
        <row r="4286">
          <cell r="B4286" t="str">
            <v>J250/03  (Double Award) Combined Science A (Gateway) Paper 3 (Chemistry) Foundat</v>
          </cell>
          <cell r="C4286" t="str">
            <v>J250/03</v>
          </cell>
          <cell r="D4286" t="str">
            <v xml:space="preserve"> (Double Award) Combined Science A (Gateway) Paper 3 (Chemistry) Foundat</v>
          </cell>
          <cell r="E4286" t="str">
            <v>Mrs H Bennett</v>
          </cell>
        </row>
        <row r="4287">
          <cell r="B4287" t="str">
            <v>J250/03  (Double Award) Combined Science A (Gateway) Paper 3 (Chemistry) Foundat</v>
          </cell>
          <cell r="C4287" t="str">
            <v>J250/03</v>
          </cell>
          <cell r="D4287" t="str">
            <v xml:space="preserve"> (Double Award) Combined Science A (Gateway) Paper 3 (Chemistry) Foundat</v>
          </cell>
          <cell r="E4287" t="str">
            <v>Dr C O Newstead</v>
          </cell>
        </row>
        <row r="4288">
          <cell r="B4288" t="str">
            <v>J250/03  (Double Award) Combined Science A (Gateway) Paper 3 (Chemistry) Foundat</v>
          </cell>
          <cell r="C4288" t="str">
            <v>J250/03</v>
          </cell>
          <cell r="D4288" t="str">
            <v xml:space="preserve"> (Double Award) Combined Science A (Gateway) Paper 3 (Chemistry) Foundat</v>
          </cell>
          <cell r="E4288" t="str">
            <v>Mrs K C Cooper</v>
          </cell>
        </row>
        <row r="4289">
          <cell r="B4289" t="str">
            <v>J250/03  (Double Award) Combined Science A (Gateway) Paper 3 (Chemistry) Foundat</v>
          </cell>
          <cell r="C4289" t="str">
            <v>J250/03</v>
          </cell>
          <cell r="D4289" t="str">
            <v xml:space="preserve"> (Double Award) Combined Science A (Gateway) Paper 3 (Chemistry) Foundat</v>
          </cell>
          <cell r="E4289" t="str">
            <v>Miss E Worker</v>
          </cell>
        </row>
        <row r="4290">
          <cell r="B4290" t="str">
            <v>J250/03  (Double Award) Combined Science A (Gateway) Paper 3 (Chemistry) Foundat</v>
          </cell>
          <cell r="C4290" t="str">
            <v>J250/03</v>
          </cell>
          <cell r="D4290" t="str">
            <v xml:space="preserve"> (Double Award) Combined Science A (Gateway) Paper 3 (Chemistry) Foundat</v>
          </cell>
          <cell r="E4290" t="str">
            <v>Mr R White</v>
          </cell>
        </row>
        <row r="4291">
          <cell r="B4291" t="str">
            <v>J250/03  (Double Award) Combined Science A (Gateway) Paper 3 (Chemistry) Foundat</v>
          </cell>
          <cell r="C4291" t="str">
            <v>J250/03</v>
          </cell>
          <cell r="D4291" t="str">
            <v xml:space="preserve"> (Double Award) Combined Science A (Gateway) Paper 3 (Chemistry) Foundat</v>
          </cell>
          <cell r="E4291" t="str">
            <v>Miss A Doughty</v>
          </cell>
        </row>
        <row r="4292">
          <cell r="B4292" t="str">
            <v>J250/03  (Double Award) Combined Science A (Gateway) Paper 3 (Chemistry) Foundat</v>
          </cell>
          <cell r="C4292" t="str">
            <v>J250/03</v>
          </cell>
          <cell r="D4292" t="str">
            <v xml:space="preserve"> (Double Award) Combined Science A (Gateway) Paper 3 (Chemistry) Foundat</v>
          </cell>
          <cell r="E4292" t="str">
            <v>Dr T Gauntlett</v>
          </cell>
        </row>
        <row r="4293">
          <cell r="B4293" t="str">
            <v>J250/03  (Double Award) Combined Science A (Gateway) Paper 3 (Chemistry) Foundat</v>
          </cell>
          <cell r="C4293" t="str">
            <v>J250/03</v>
          </cell>
          <cell r="D4293" t="str">
            <v xml:space="preserve"> (Double Award) Combined Science A (Gateway) Paper 3 (Chemistry) Foundat</v>
          </cell>
          <cell r="E4293" t="str">
            <v>Ms K Jefferson</v>
          </cell>
        </row>
        <row r="4294">
          <cell r="B4294" t="str">
            <v>J250/03  (Double Award) Combined Science A (Gateway) Paper 3 (Chemistry) Foundat</v>
          </cell>
          <cell r="C4294" t="str">
            <v>J250/03</v>
          </cell>
          <cell r="D4294" t="str">
            <v xml:space="preserve"> (Double Award) Combined Science A (Gateway) Paper 3 (Chemistry) Foundat</v>
          </cell>
          <cell r="E4294" t="str">
            <v>Mrs S Smith</v>
          </cell>
        </row>
        <row r="4295">
          <cell r="B4295" t="str">
            <v>J250/03  (Double Award) Combined Science A (Gateway) Paper 3 (Chemistry) Foundat</v>
          </cell>
          <cell r="C4295" t="str">
            <v>J250/03</v>
          </cell>
          <cell r="D4295" t="str">
            <v xml:space="preserve"> (Double Award) Combined Science A (Gateway) Paper 3 (Chemistry) Foundat</v>
          </cell>
          <cell r="E4295" t="str">
            <v>Mr A Kassam</v>
          </cell>
        </row>
        <row r="4296">
          <cell r="B4296" t="str">
            <v>J250/03  (Double Award) Combined Science A (Gateway) Paper 3 (Chemistry) Foundat</v>
          </cell>
          <cell r="C4296" t="str">
            <v>J250/03</v>
          </cell>
          <cell r="D4296" t="str">
            <v xml:space="preserve"> (Double Award) Combined Science A (Gateway) Paper 3 (Chemistry) Foundat</v>
          </cell>
          <cell r="E4296" t="str">
            <v>Mr P G Robinson</v>
          </cell>
        </row>
        <row r="4297">
          <cell r="B4297" t="str">
            <v>J250/03  (Double Award) Combined Science A (Gateway) Paper 3 (Chemistry) Foundat</v>
          </cell>
          <cell r="C4297" t="str">
            <v>J250/03</v>
          </cell>
          <cell r="D4297" t="str">
            <v xml:space="preserve"> (Double Award) Combined Science A (Gateway) Paper 3 (Chemistry) Foundat</v>
          </cell>
          <cell r="E4297" t="str">
            <v>Miss J Bailey</v>
          </cell>
        </row>
        <row r="4298">
          <cell r="B4298" t="str">
            <v>J250/03  (Double Award) Combined Science A (Gateway) Paper 3 (Chemistry) Foundat</v>
          </cell>
          <cell r="C4298" t="str">
            <v>J250/03</v>
          </cell>
          <cell r="D4298" t="str">
            <v xml:space="preserve"> (Double Award) Combined Science A (Gateway) Paper 3 (Chemistry) Foundat</v>
          </cell>
          <cell r="E4298" t="str">
            <v>Mrs L E Love</v>
          </cell>
        </row>
        <row r="4299">
          <cell r="B4299" t="str">
            <v>J250/04 (Double Award) Combined Science A (Gateway) Paper 4 (Chemistry) Foundati</v>
          </cell>
          <cell r="C4299" t="str">
            <v>J250/04</v>
          </cell>
          <cell r="D4299" t="str">
            <v>(Double Award) Combined Science A (Gateway) Paper 4 (Chemistry) Foundati</v>
          </cell>
          <cell r="E4299" t="str">
            <v>Mrs H M Borrett</v>
          </cell>
        </row>
        <row r="4300">
          <cell r="B4300" t="str">
            <v>J250/04 (Double Award) Combined Science A (Gateway) Paper 4 (Chemistry) Foundati</v>
          </cell>
          <cell r="C4300" t="str">
            <v>J250/04</v>
          </cell>
          <cell r="D4300" t="str">
            <v>(Double Award) Combined Science A (Gateway) Paper 4 (Chemistry) Foundati</v>
          </cell>
          <cell r="E4300" t="str">
            <v>Dr H G Hunter</v>
          </cell>
        </row>
        <row r="4301">
          <cell r="B4301" t="str">
            <v>J250/04 (Double Award) Combined Science A (Gateway) Paper 4 (Chemistry) Foundati</v>
          </cell>
          <cell r="C4301" t="str">
            <v>J250/04</v>
          </cell>
          <cell r="D4301" t="str">
            <v>(Double Award) Combined Science A (Gateway) Paper 4 (Chemistry) Foundati</v>
          </cell>
          <cell r="E4301" t="str">
            <v>Mr C Daniels</v>
          </cell>
        </row>
        <row r="4302">
          <cell r="B4302" t="str">
            <v>J250/04 (Double Award) Combined Science A (Gateway) Paper 4 (Chemistry) Foundati</v>
          </cell>
          <cell r="C4302" t="str">
            <v>J250/04</v>
          </cell>
          <cell r="D4302" t="str">
            <v>(Double Award) Combined Science A (Gateway) Paper 4 (Chemistry) Foundati</v>
          </cell>
          <cell r="E4302" t="str">
            <v>Mr R J Ellmore</v>
          </cell>
        </row>
        <row r="4303">
          <cell r="B4303" t="str">
            <v>J250/04 (Double Award) Combined Science A (Gateway) Paper 4 (Chemistry) Foundati</v>
          </cell>
          <cell r="C4303" t="str">
            <v>J250/04</v>
          </cell>
          <cell r="D4303" t="str">
            <v>(Double Award) Combined Science A (Gateway) Paper 4 (Chemistry) Foundati</v>
          </cell>
          <cell r="E4303" t="str">
            <v>Mr M W Simpkins</v>
          </cell>
        </row>
        <row r="4304">
          <cell r="B4304" t="str">
            <v>J250/04 (Double Award) Combined Science A (Gateway) Paper 4 (Chemistry) Foundati</v>
          </cell>
          <cell r="C4304" t="str">
            <v>J250/04</v>
          </cell>
          <cell r="D4304" t="str">
            <v>(Double Award) Combined Science A (Gateway) Paper 4 (Chemistry) Foundati</v>
          </cell>
          <cell r="E4304" t="str">
            <v>Ms C Jackson</v>
          </cell>
        </row>
        <row r="4305">
          <cell r="B4305" t="str">
            <v>J250/04 (Double Award) Combined Science A (Gateway) Paper 4 (Chemistry) Foundati</v>
          </cell>
          <cell r="C4305" t="str">
            <v>J250/04</v>
          </cell>
          <cell r="D4305" t="str">
            <v>(Double Award) Combined Science A (Gateway) Paper 4 (Chemistry) Foundati</v>
          </cell>
          <cell r="E4305" t="str">
            <v>Ms S Hove</v>
          </cell>
        </row>
        <row r="4306">
          <cell r="B4306" t="str">
            <v>J250/04 (Double Award) Combined Science A (Gateway) Paper 4 (Chemistry) Foundati</v>
          </cell>
          <cell r="C4306" t="str">
            <v>J250/04</v>
          </cell>
          <cell r="D4306" t="str">
            <v>(Double Award) Combined Science A (Gateway) Paper 4 (Chemistry) Foundati</v>
          </cell>
          <cell r="E4306" t="str">
            <v>Mrs C Steele</v>
          </cell>
        </row>
        <row r="4307">
          <cell r="B4307" t="str">
            <v>J250/04 (Double Award) Combined Science A (Gateway) Paper 4 (Chemistry) Foundati</v>
          </cell>
          <cell r="C4307" t="str">
            <v>J250/04</v>
          </cell>
          <cell r="D4307" t="str">
            <v>(Double Award) Combined Science A (Gateway) Paper 4 (Chemistry) Foundati</v>
          </cell>
          <cell r="E4307" t="str">
            <v>Mr S Duffy</v>
          </cell>
        </row>
        <row r="4308">
          <cell r="B4308" t="str">
            <v>J250/04 (Double Award) Combined Science A (Gateway) Paper 4 (Chemistry) Foundati</v>
          </cell>
          <cell r="C4308" t="str">
            <v>J250/04</v>
          </cell>
          <cell r="D4308" t="str">
            <v>(Double Award) Combined Science A (Gateway) Paper 4 (Chemistry) Foundati</v>
          </cell>
          <cell r="E4308" t="str">
            <v>Mr D E Reeves</v>
          </cell>
        </row>
        <row r="4309">
          <cell r="B4309" t="str">
            <v>J250/04 (Double Award) Combined Science A (Gateway) Paper 4 (Chemistry) Foundati</v>
          </cell>
          <cell r="C4309" t="str">
            <v>J250/04</v>
          </cell>
          <cell r="D4309" t="str">
            <v>(Double Award) Combined Science A (Gateway) Paper 4 (Chemistry) Foundati</v>
          </cell>
          <cell r="E4309" t="str">
            <v>Mr G Watson</v>
          </cell>
        </row>
        <row r="4310">
          <cell r="B4310" t="str">
            <v>J250/04 (Double Award) Combined Science A (Gateway) Paper 4 (Chemistry) Foundati</v>
          </cell>
          <cell r="C4310" t="str">
            <v>J250/04</v>
          </cell>
          <cell r="D4310" t="str">
            <v>(Double Award) Combined Science A (Gateway) Paper 4 (Chemistry) Foundati</v>
          </cell>
          <cell r="E4310" t="str">
            <v>Mrs C O Luterbacher</v>
          </cell>
        </row>
        <row r="4311">
          <cell r="B4311" t="str">
            <v>J250/04 (Double Award) Combined Science A (Gateway) Paper 4 (Chemistry) Foundati</v>
          </cell>
          <cell r="C4311" t="str">
            <v>J250/04</v>
          </cell>
          <cell r="D4311" t="str">
            <v>(Double Award) Combined Science A (Gateway) Paper 4 (Chemistry) Foundati</v>
          </cell>
          <cell r="E4311" t="str">
            <v>Mr D W Durbridge</v>
          </cell>
        </row>
        <row r="4312">
          <cell r="B4312" t="str">
            <v>J250/04 (Double Award) Combined Science A (Gateway) Paper 4 (Chemistry) Foundati</v>
          </cell>
          <cell r="C4312" t="str">
            <v>J250/04</v>
          </cell>
          <cell r="D4312" t="str">
            <v>(Double Award) Combined Science A (Gateway) Paper 4 (Chemistry) Foundati</v>
          </cell>
          <cell r="E4312" t="str">
            <v>Miss L Watts</v>
          </cell>
        </row>
        <row r="4313">
          <cell r="B4313" t="str">
            <v>J250/04 (Double Award) Combined Science A (Gateway) Paper 4 (Chemistry) Foundati</v>
          </cell>
          <cell r="C4313" t="str">
            <v>J250/04</v>
          </cell>
          <cell r="D4313" t="str">
            <v>(Double Award) Combined Science A (Gateway) Paper 4 (Chemistry) Foundati</v>
          </cell>
          <cell r="E4313" t="str">
            <v>Mr M S Bulldeath</v>
          </cell>
        </row>
        <row r="4314">
          <cell r="B4314" t="str">
            <v>J250/04 (Double Award) Combined Science A (Gateway) Paper 4 (Chemistry) Foundati</v>
          </cell>
          <cell r="C4314" t="str">
            <v>J250/04</v>
          </cell>
          <cell r="D4314" t="str">
            <v>(Double Award) Combined Science A (Gateway) Paper 4 (Chemistry) Foundati</v>
          </cell>
          <cell r="E4314" t="str">
            <v>Miss R Rose</v>
          </cell>
        </row>
        <row r="4315">
          <cell r="B4315" t="str">
            <v>J250/04 (Double Award) Combined Science A (Gateway) Paper 4 (Chemistry) Foundati</v>
          </cell>
          <cell r="C4315" t="str">
            <v>J250/04</v>
          </cell>
          <cell r="D4315" t="str">
            <v>(Double Award) Combined Science A (Gateway) Paper 4 (Chemistry) Foundati</v>
          </cell>
          <cell r="E4315" t="str">
            <v>Mrs S D Lewis</v>
          </cell>
        </row>
        <row r="4316">
          <cell r="B4316" t="str">
            <v>J250/04 (Double Award) Combined Science A (Gateway) Paper 4 (Chemistry) Foundati</v>
          </cell>
          <cell r="C4316" t="str">
            <v>J250/04</v>
          </cell>
          <cell r="D4316" t="str">
            <v>(Double Award) Combined Science A (Gateway) Paper 4 (Chemistry) Foundati</v>
          </cell>
          <cell r="E4316" t="str">
            <v>Mrs M A Gould</v>
          </cell>
        </row>
        <row r="4317">
          <cell r="B4317" t="str">
            <v>J250/04 (Double Award) Combined Science A (Gateway) Paper 4 (Chemistry) Foundati</v>
          </cell>
          <cell r="C4317" t="str">
            <v>J250/04</v>
          </cell>
          <cell r="D4317" t="str">
            <v>(Double Award) Combined Science A (Gateway) Paper 4 (Chemistry) Foundati</v>
          </cell>
          <cell r="E4317" t="str">
            <v>Mr D H Norman</v>
          </cell>
        </row>
        <row r="4318">
          <cell r="B4318" t="str">
            <v>J250/04 (Double Award) Combined Science A (Gateway) Paper 4 (Chemistry) Foundati</v>
          </cell>
          <cell r="C4318" t="str">
            <v>J250/04</v>
          </cell>
          <cell r="D4318" t="str">
            <v>(Double Award) Combined Science A (Gateway) Paper 4 (Chemistry) Foundati</v>
          </cell>
          <cell r="E4318" t="str">
            <v>Mrs R Craig</v>
          </cell>
        </row>
        <row r="4319">
          <cell r="B4319" t="str">
            <v>J250/04 (Double Award) Combined Science A (Gateway) Paper 4 (Chemistry) Foundati</v>
          </cell>
          <cell r="C4319" t="str">
            <v>J250/04</v>
          </cell>
          <cell r="D4319" t="str">
            <v>(Double Award) Combined Science A (Gateway) Paper 4 (Chemistry) Foundati</v>
          </cell>
          <cell r="E4319" t="str">
            <v>Mr G A Edwards</v>
          </cell>
        </row>
        <row r="4320">
          <cell r="B4320" t="str">
            <v>J250/04 (Double Award) Combined Science A (Gateway) Paper 4 (Chemistry) Foundati</v>
          </cell>
          <cell r="C4320" t="str">
            <v>J250/04</v>
          </cell>
          <cell r="D4320" t="str">
            <v>(Double Award) Combined Science A (Gateway) Paper 4 (Chemistry) Foundati</v>
          </cell>
          <cell r="E4320" t="str">
            <v>Dr R Hallam</v>
          </cell>
        </row>
        <row r="4321">
          <cell r="B4321" t="str">
            <v>J250/04 (Double Award) Combined Science A (Gateway) Paper 4 (Chemistry) Foundati</v>
          </cell>
          <cell r="C4321" t="str">
            <v>J250/04</v>
          </cell>
          <cell r="D4321" t="str">
            <v>(Double Award) Combined Science A (Gateway) Paper 4 (Chemistry) Foundati</v>
          </cell>
          <cell r="E4321" t="str">
            <v>Mr J T Towler</v>
          </cell>
        </row>
        <row r="4322">
          <cell r="B4322" t="str">
            <v>J250/04 (Double Award) Combined Science A (Gateway) Paper 4 (Chemistry) Foundati</v>
          </cell>
          <cell r="C4322" t="str">
            <v>J250/04</v>
          </cell>
          <cell r="D4322" t="str">
            <v>(Double Award) Combined Science A (Gateway) Paper 4 (Chemistry) Foundati</v>
          </cell>
          <cell r="E4322" t="str">
            <v>Mr G Whittle</v>
          </cell>
        </row>
        <row r="4323">
          <cell r="B4323" t="str">
            <v>J250/05  (Double Award) Combined Science A (Gateway) Paper 5 (Physics) Foundatio</v>
          </cell>
          <cell r="C4323" t="str">
            <v>J250/05</v>
          </cell>
          <cell r="D4323" t="str">
            <v xml:space="preserve"> (Double Award) Combined Science A (Gateway) Paper 5 (Physics) Foundatio</v>
          </cell>
          <cell r="E4323" t="str">
            <v>Mrs A Harris</v>
          </cell>
        </row>
        <row r="4324">
          <cell r="B4324" t="str">
            <v>J250/05  (Double Award) Combined Science A (Gateway) Paper 5 (Physics) Foundatio</v>
          </cell>
          <cell r="C4324" t="str">
            <v>J250/05</v>
          </cell>
          <cell r="D4324" t="str">
            <v xml:space="preserve"> (Double Award) Combined Science A (Gateway) Paper 5 (Physics) Foundatio</v>
          </cell>
          <cell r="E4324" t="str">
            <v>Mrs S Woods</v>
          </cell>
        </row>
        <row r="4325">
          <cell r="B4325" t="str">
            <v>J250/05  (Double Award) Combined Science A (Gateway) Paper 5 (Physics) Foundatio</v>
          </cell>
          <cell r="C4325" t="str">
            <v>J250/05</v>
          </cell>
          <cell r="D4325" t="str">
            <v xml:space="preserve"> (Double Award) Combined Science A (Gateway) Paper 5 (Physics) Foundatio</v>
          </cell>
          <cell r="E4325" t="str">
            <v>Mr K John</v>
          </cell>
        </row>
        <row r="4326">
          <cell r="B4326" t="str">
            <v>J250/05  (Double Award) Combined Science A (Gateway) Paper 5 (Physics) Foundatio</v>
          </cell>
          <cell r="C4326" t="str">
            <v>J250/05</v>
          </cell>
          <cell r="D4326" t="str">
            <v xml:space="preserve"> (Double Award) Combined Science A (Gateway) Paper 5 (Physics) Foundatio</v>
          </cell>
          <cell r="E4326" t="str">
            <v>Mr J T Towler</v>
          </cell>
        </row>
        <row r="4327">
          <cell r="B4327" t="str">
            <v>J250/05  (Double Award) Combined Science A (Gateway) Paper 5 (Physics) Foundatio</v>
          </cell>
          <cell r="C4327" t="str">
            <v>J250/05</v>
          </cell>
          <cell r="D4327" t="str">
            <v xml:space="preserve"> (Double Award) Combined Science A (Gateway) Paper 5 (Physics) Foundatio</v>
          </cell>
          <cell r="E4327" t="str">
            <v>Mr M Vergara-Gutierrez</v>
          </cell>
        </row>
        <row r="4328">
          <cell r="B4328" t="str">
            <v>J250/05  (Double Award) Combined Science A (Gateway) Paper 5 (Physics) Foundatio</v>
          </cell>
          <cell r="C4328" t="str">
            <v>J250/05</v>
          </cell>
          <cell r="D4328" t="str">
            <v xml:space="preserve"> (Double Award) Combined Science A (Gateway) Paper 5 (Physics) Foundatio</v>
          </cell>
          <cell r="E4328" t="str">
            <v>Mr M Elsby</v>
          </cell>
        </row>
        <row r="4329">
          <cell r="B4329" t="str">
            <v>J250/05  (Double Award) Combined Science A (Gateway) Paper 5 (Physics) Foundatio</v>
          </cell>
          <cell r="C4329" t="str">
            <v>J250/05</v>
          </cell>
          <cell r="D4329" t="str">
            <v xml:space="preserve"> (Double Award) Combined Science A (Gateway) Paper 5 (Physics) Foundatio</v>
          </cell>
          <cell r="E4329" t="str">
            <v>Mr G J Scorey</v>
          </cell>
        </row>
        <row r="4330">
          <cell r="B4330" t="str">
            <v>J250/05  (Double Award) Combined Science A (Gateway) Paper 5 (Physics) Foundatio</v>
          </cell>
          <cell r="C4330" t="str">
            <v>J250/05</v>
          </cell>
          <cell r="D4330" t="str">
            <v xml:space="preserve"> (Double Award) Combined Science A (Gateway) Paper 5 (Physics) Foundatio</v>
          </cell>
          <cell r="E4330" t="str">
            <v>Mrs A Wright</v>
          </cell>
        </row>
        <row r="4331">
          <cell r="B4331" t="str">
            <v>J250/05  (Double Award) Combined Science A (Gateway) Paper 5 (Physics) Foundatio</v>
          </cell>
          <cell r="C4331" t="str">
            <v>J250/05</v>
          </cell>
          <cell r="D4331" t="str">
            <v xml:space="preserve"> (Double Award) Combined Science A (Gateway) Paper 5 (Physics) Foundatio</v>
          </cell>
          <cell r="E4331" t="str">
            <v>Mr J M Ford</v>
          </cell>
        </row>
        <row r="4332">
          <cell r="B4332" t="str">
            <v>J250/05  (Double Award) Combined Science A (Gateway) Paper 5 (Physics) Foundatio</v>
          </cell>
          <cell r="C4332" t="str">
            <v>J250/05</v>
          </cell>
          <cell r="D4332" t="str">
            <v xml:space="preserve"> (Double Award) Combined Science A (Gateway) Paper 5 (Physics) Foundatio</v>
          </cell>
          <cell r="E4332" t="str">
            <v>Mrs H O'Brien</v>
          </cell>
        </row>
        <row r="4333">
          <cell r="B4333" t="str">
            <v>J250/05  (Double Award) Combined Science A (Gateway) Paper 5 (Physics) Foundatio</v>
          </cell>
          <cell r="C4333" t="str">
            <v>J250/05</v>
          </cell>
          <cell r="D4333" t="str">
            <v xml:space="preserve"> (Double Award) Combined Science A (Gateway) Paper 5 (Physics) Foundatio</v>
          </cell>
          <cell r="E4333" t="str">
            <v>Ms C A Dewey</v>
          </cell>
        </row>
        <row r="4334">
          <cell r="B4334" t="str">
            <v>J250/05  (Double Award) Combined Science A (Gateway) Paper 5 (Physics) Foundatio</v>
          </cell>
          <cell r="C4334" t="str">
            <v>J250/05</v>
          </cell>
          <cell r="D4334" t="str">
            <v xml:space="preserve"> (Double Award) Combined Science A (Gateway) Paper 5 (Physics) Foundatio</v>
          </cell>
          <cell r="E4334" t="str">
            <v>Mr D Beauchamp</v>
          </cell>
        </row>
        <row r="4335">
          <cell r="B4335" t="str">
            <v>J250/05  (Double Award) Combined Science A (Gateway) Paper 5 (Physics) Foundatio</v>
          </cell>
          <cell r="C4335" t="str">
            <v>J250/05</v>
          </cell>
          <cell r="D4335" t="str">
            <v xml:space="preserve"> (Double Award) Combined Science A (Gateway) Paper 5 (Physics) Foundatio</v>
          </cell>
          <cell r="E4335" t="str">
            <v>Mr N Parry</v>
          </cell>
        </row>
        <row r="4336">
          <cell r="B4336" t="str">
            <v>J250/05  (Double Award) Combined Science A (Gateway) Paper 5 (Physics) Foundatio</v>
          </cell>
          <cell r="C4336" t="str">
            <v>J250/05</v>
          </cell>
          <cell r="D4336" t="str">
            <v xml:space="preserve"> (Double Award) Combined Science A (Gateway) Paper 5 (Physics) Foundatio</v>
          </cell>
          <cell r="E4336" t="str">
            <v>Mrs A L Ford</v>
          </cell>
        </row>
        <row r="4337">
          <cell r="B4337" t="str">
            <v>J250/05  (Double Award) Combined Science A (Gateway) Paper 5 (Physics) Foundatio</v>
          </cell>
          <cell r="C4337" t="str">
            <v>J250/05</v>
          </cell>
          <cell r="D4337" t="str">
            <v xml:space="preserve"> (Double Award) Combined Science A (Gateway) Paper 5 (Physics) Foundatio</v>
          </cell>
          <cell r="E4337" t="str">
            <v>Mr J Clayton</v>
          </cell>
        </row>
        <row r="4338">
          <cell r="B4338" t="str">
            <v>J250/05  (Double Award) Combined Science A (Gateway) Paper 5 (Physics) Foundatio</v>
          </cell>
          <cell r="C4338" t="str">
            <v>J250/05</v>
          </cell>
          <cell r="D4338" t="str">
            <v xml:space="preserve"> (Double Award) Combined Science A (Gateway) Paper 5 (Physics) Foundatio</v>
          </cell>
          <cell r="E4338" t="str">
            <v>Miss B Parry</v>
          </cell>
        </row>
        <row r="4339">
          <cell r="B4339" t="str">
            <v>J250/05  (Double Award) Combined Science A (Gateway) Paper 5 (Physics) Foundatio</v>
          </cell>
          <cell r="C4339" t="str">
            <v>J250/05</v>
          </cell>
          <cell r="D4339" t="str">
            <v xml:space="preserve"> (Double Award) Combined Science A (Gateway) Paper 5 (Physics) Foundatio</v>
          </cell>
          <cell r="E4339" t="str">
            <v>Miss S Orme</v>
          </cell>
        </row>
        <row r="4340">
          <cell r="B4340" t="str">
            <v>J250/05  (Double Award) Combined Science A (Gateway) Paper 5 (Physics) Foundatio</v>
          </cell>
          <cell r="C4340" t="str">
            <v>J250/05</v>
          </cell>
          <cell r="D4340" t="str">
            <v xml:space="preserve"> (Double Award) Combined Science A (Gateway) Paper 5 (Physics) Foundatio</v>
          </cell>
          <cell r="E4340" t="str">
            <v>Mr C Robinson</v>
          </cell>
        </row>
        <row r="4341">
          <cell r="B4341" t="str">
            <v>J250/05  (Double Award) Combined Science A (Gateway) Paper 5 (Physics) Foundatio</v>
          </cell>
          <cell r="C4341" t="str">
            <v>J250/05</v>
          </cell>
          <cell r="D4341" t="str">
            <v xml:space="preserve"> (Double Award) Combined Science A (Gateway) Paper 5 (Physics) Foundatio</v>
          </cell>
          <cell r="E4341" t="str">
            <v>Mr A Powell</v>
          </cell>
        </row>
        <row r="4342">
          <cell r="B4342" t="str">
            <v>J250/05  (Double Award) Combined Science A (Gateway) Paper 5 (Physics) Foundatio</v>
          </cell>
          <cell r="C4342" t="str">
            <v>J250/05</v>
          </cell>
          <cell r="D4342" t="str">
            <v xml:space="preserve"> (Double Award) Combined Science A (Gateway) Paper 5 (Physics) Foundatio</v>
          </cell>
          <cell r="E4342" t="str">
            <v>Mr N Lenehan</v>
          </cell>
        </row>
        <row r="4343">
          <cell r="B4343" t="str">
            <v>J250/05  (Double Award) Combined Science A (Gateway) Paper 5 (Physics) Foundatio</v>
          </cell>
          <cell r="C4343" t="str">
            <v>J250/05</v>
          </cell>
          <cell r="D4343" t="str">
            <v xml:space="preserve"> (Double Award) Combined Science A (Gateway) Paper 5 (Physics) Foundatio</v>
          </cell>
          <cell r="E4343" t="str">
            <v>Dr L Harris</v>
          </cell>
        </row>
        <row r="4344">
          <cell r="B4344" t="str">
            <v>J250/05  (Double Award) Combined Science A (Gateway) Paper 5 (Physics) Foundatio</v>
          </cell>
          <cell r="C4344" t="str">
            <v>J250/05</v>
          </cell>
          <cell r="D4344" t="str">
            <v xml:space="preserve"> (Double Award) Combined Science A (Gateway) Paper 5 (Physics) Foundatio</v>
          </cell>
          <cell r="E4344" t="str">
            <v>Mr C G Fyles</v>
          </cell>
        </row>
        <row r="4345">
          <cell r="B4345" t="str">
            <v>J250/05  (Double Award) Combined Science A (Gateway) Paper 5 (Physics) Foundatio</v>
          </cell>
          <cell r="C4345" t="str">
            <v>J250/05</v>
          </cell>
          <cell r="D4345" t="str">
            <v xml:space="preserve"> (Double Award) Combined Science A (Gateway) Paper 5 (Physics) Foundatio</v>
          </cell>
          <cell r="E4345" t="str">
            <v>Mrs G Hortop</v>
          </cell>
        </row>
        <row r="4346">
          <cell r="B4346" t="str">
            <v>J250/05  (Double Award) Combined Science A (Gateway) Paper 5 (Physics) Foundatio</v>
          </cell>
          <cell r="C4346" t="str">
            <v>J250/05</v>
          </cell>
          <cell r="D4346" t="str">
            <v xml:space="preserve"> (Double Award) Combined Science A (Gateway) Paper 5 (Physics) Foundatio</v>
          </cell>
          <cell r="E4346" t="str">
            <v>Mr M A Reynolds</v>
          </cell>
        </row>
        <row r="4347">
          <cell r="B4347" t="str">
            <v>J250/06 (Double Award) Combined Science A (Gateway) Paper 6 (Physics) Foundation</v>
          </cell>
          <cell r="C4347" t="str">
            <v>J250/06</v>
          </cell>
          <cell r="D4347" t="str">
            <v>(Double Award) Combined Science A (Gateway) Paper 6 (Physics) Foundation</v>
          </cell>
          <cell r="E4347" t="str">
            <v>Mr M Iles</v>
          </cell>
        </row>
        <row r="4348">
          <cell r="B4348" t="str">
            <v>J250/06 (Double Award) Combined Science A (Gateway) Paper 6 (Physics) Foundation</v>
          </cell>
          <cell r="C4348" t="str">
            <v>J250/06</v>
          </cell>
          <cell r="D4348" t="str">
            <v>(Double Award) Combined Science A (Gateway) Paper 6 (Physics) Foundation</v>
          </cell>
          <cell r="E4348" t="str">
            <v>Mrs C N Smith</v>
          </cell>
        </row>
        <row r="4349">
          <cell r="B4349" t="str">
            <v>J250/06 (Double Award) Combined Science A (Gateway) Paper 6 (Physics) Foundation</v>
          </cell>
          <cell r="C4349" t="str">
            <v>J250/06</v>
          </cell>
          <cell r="D4349" t="str">
            <v>(Double Award) Combined Science A (Gateway) Paper 6 (Physics) Foundation</v>
          </cell>
          <cell r="E4349" t="str">
            <v>Dr L Thomas</v>
          </cell>
        </row>
        <row r="4350">
          <cell r="B4350" t="str">
            <v>J250/06 (Double Award) Combined Science A (Gateway) Paper 6 (Physics) Foundation</v>
          </cell>
          <cell r="C4350" t="str">
            <v>J250/06</v>
          </cell>
          <cell r="D4350" t="str">
            <v>(Double Award) Combined Science A (Gateway) Paper 6 (Physics) Foundation</v>
          </cell>
          <cell r="E4350" t="str">
            <v>Miss A M Rimmer</v>
          </cell>
        </row>
        <row r="4351">
          <cell r="B4351" t="str">
            <v>J250/06 (Double Award) Combined Science A (Gateway) Paper 6 (Physics) Foundation</v>
          </cell>
          <cell r="C4351" t="str">
            <v>J250/06</v>
          </cell>
          <cell r="D4351" t="str">
            <v>(Double Award) Combined Science A (Gateway) Paper 6 (Physics) Foundation</v>
          </cell>
          <cell r="E4351" t="str">
            <v>Mr N Parry</v>
          </cell>
        </row>
        <row r="4352">
          <cell r="B4352" t="str">
            <v>J250/06 (Double Award) Combined Science A (Gateway) Paper 6 (Physics) Foundation</v>
          </cell>
          <cell r="C4352" t="str">
            <v>J250/06</v>
          </cell>
          <cell r="D4352" t="str">
            <v>(Double Award) Combined Science A (Gateway) Paper 6 (Physics) Foundation</v>
          </cell>
          <cell r="E4352" t="str">
            <v>Mrs H Wilde</v>
          </cell>
        </row>
        <row r="4353">
          <cell r="B4353" t="str">
            <v>J250/06 (Double Award) Combined Science A (Gateway) Paper 6 (Physics) Foundation</v>
          </cell>
          <cell r="C4353" t="str">
            <v>J250/06</v>
          </cell>
          <cell r="D4353" t="str">
            <v>(Double Award) Combined Science A (Gateway) Paper 6 (Physics) Foundation</v>
          </cell>
          <cell r="E4353" t="str">
            <v>Mr T Etheridge</v>
          </cell>
        </row>
        <row r="4354">
          <cell r="B4354" t="str">
            <v>J250/06 (Double Award) Combined Science A (Gateway) Paper 6 (Physics) Foundation</v>
          </cell>
          <cell r="C4354" t="str">
            <v>J250/06</v>
          </cell>
          <cell r="D4354" t="str">
            <v>(Double Award) Combined Science A (Gateway) Paper 6 (Physics) Foundation</v>
          </cell>
          <cell r="E4354" t="str">
            <v>Mr T Glossop</v>
          </cell>
        </row>
        <row r="4355">
          <cell r="B4355" t="str">
            <v>J250/06 (Double Award) Combined Science A (Gateway) Paper 6 (Physics) Foundation</v>
          </cell>
          <cell r="C4355" t="str">
            <v>J250/06</v>
          </cell>
          <cell r="D4355" t="str">
            <v>(Double Award) Combined Science A (Gateway) Paper 6 (Physics) Foundation</v>
          </cell>
          <cell r="E4355" t="str">
            <v>Mr S J Diston</v>
          </cell>
        </row>
        <row r="4356">
          <cell r="B4356" t="str">
            <v>J250/06 (Double Award) Combined Science A (Gateway) Paper 6 (Physics) Foundation</v>
          </cell>
          <cell r="C4356" t="str">
            <v>J250/06</v>
          </cell>
          <cell r="D4356" t="str">
            <v>(Double Award) Combined Science A (Gateway) Paper 6 (Physics) Foundation</v>
          </cell>
          <cell r="E4356" t="str">
            <v>Mrs M Perry</v>
          </cell>
        </row>
        <row r="4357">
          <cell r="B4357" t="str">
            <v>J250/06 (Double Award) Combined Science A (Gateway) Paper 6 (Physics) Foundation</v>
          </cell>
          <cell r="C4357" t="str">
            <v>J250/06</v>
          </cell>
          <cell r="D4357" t="str">
            <v>(Double Award) Combined Science A (Gateway) Paper 6 (Physics) Foundation</v>
          </cell>
          <cell r="E4357" t="str">
            <v>Mr F O Omomowo</v>
          </cell>
        </row>
        <row r="4358">
          <cell r="B4358" t="str">
            <v>J250/06 (Double Award) Combined Science A (Gateway) Paper 6 (Physics) Foundation</v>
          </cell>
          <cell r="C4358" t="str">
            <v>J250/06</v>
          </cell>
          <cell r="D4358" t="str">
            <v>(Double Award) Combined Science A (Gateway) Paper 6 (Physics) Foundation</v>
          </cell>
          <cell r="E4358" t="str">
            <v>Mr J A Ravat</v>
          </cell>
        </row>
        <row r="4359">
          <cell r="B4359" t="str">
            <v>J250/06 (Double Award) Combined Science A (Gateway) Paper 6 (Physics) Foundation</v>
          </cell>
          <cell r="C4359" t="str">
            <v>J250/06</v>
          </cell>
          <cell r="D4359" t="str">
            <v>(Double Award) Combined Science A (Gateway) Paper 6 (Physics) Foundation</v>
          </cell>
          <cell r="E4359" t="str">
            <v>Mrs E Riddle</v>
          </cell>
        </row>
        <row r="4360">
          <cell r="B4360" t="str">
            <v>J250/06 (Double Award) Combined Science A (Gateway) Paper 6 (Physics) Foundation</v>
          </cell>
          <cell r="C4360" t="str">
            <v>J250/06</v>
          </cell>
          <cell r="D4360" t="str">
            <v>(Double Award) Combined Science A (Gateway) Paper 6 (Physics) Foundation</v>
          </cell>
          <cell r="E4360" t="str">
            <v>Mrs F Tudor</v>
          </cell>
        </row>
        <row r="4361">
          <cell r="B4361" t="str">
            <v>J250/06 (Double Award) Combined Science A (Gateway) Paper 6 (Physics) Foundation</v>
          </cell>
          <cell r="C4361" t="str">
            <v>J250/06</v>
          </cell>
          <cell r="D4361" t="str">
            <v>(Double Award) Combined Science A (Gateway) Paper 6 (Physics) Foundation</v>
          </cell>
          <cell r="E4361" t="str">
            <v>Mrs S Hussain</v>
          </cell>
        </row>
        <row r="4362">
          <cell r="B4362" t="str">
            <v>J250/06 (Double Award) Combined Science A (Gateway) Paper 6 (Physics) Foundation</v>
          </cell>
          <cell r="C4362" t="str">
            <v>J250/06</v>
          </cell>
          <cell r="D4362" t="str">
            <v>(Double Award) Combined Science A (Gateway) Paper 6 (Physics) Foundation</v>
          </cell>
          <cell r="E4362" t="str">
            <v>Mr J J Birtwell</v>
          </cell>
        </row>
        <row r="4363">
          <cell r="B4363" t="str">
            <v>J250/06 (Double Award) Combined Science A (Gateway) Paper 6 (Physics) Foundation</v>
          </cell>
          <cell r="C4363" t="str">
            <v>J250/06</v>
          </cell>
          <cell r="D4363" t="str">
            <v>(Double Award) Combined Science A (Gateway) Paper 6 (Physics) Foundation</v>
          </cell>
          <cell r="E4363" t="str">
            <v>Miss C N T Gunn</v>
          </cell>
        </row>
        <row r="4364">
          <cell r="B4364" t="str">
            <v>J250/06 (Double Award) Combined Science A (Gateway) Paper 6 (Physics) Foundation</v>
          </cell>
          <cell r="C4364" t="str">
            <v>J250/06</v>
          </cell>
          <cell r="D4364" t="str">
            <v>(Double Award) Combined Science A (Gateway) Paper 6 (Physics) Foundation</v>
          </cell>
          <cell r="E4364" t="str">
            <v>Mrs M A Di Castiglione</v>
          </cell>
        </row>
        <row r="4365">
          <cell r="B4365" t="str">
            <v>J250/06 (Double Award) Combined Science A (Gateway) Paper 6 (Physics) Foundation</v>
          </cell>
          <cell r="C4365" t="str">
            <v>J250/06</v>
          </cell>
          <cell r="D4365" t="str">
            <v>(Double Award) Combined Science A (Gateway) Paper 6 (Physics) Foundation</v>
          </cell>
          <cell r="E4365" t="str">
            <v>Mr G W J Derrett</v>
          </cell>
        </row>
        <row r="4366">
          <cell r="B4366" t="str">
            <v>J250/06 (Double Award) Combined Science A (Gateway) Paper 6 (Physics) Foundation</v>
          </cell>
          <cell r="C4366" t="str">
            <v>J250/06</v>
          </cell>
          <cell r="D4366" t="str">
            <v>(Double Award) Combined Science A (Gateway) Paper 6 (Physics) Foundation</v>
          </cell>
          <cell r="E4366" t="str">
            <v>Mrs S C Chapman</v>
          </cell>
        </row>
        <row r="4367">
          <cell r="B4367" t="str">
            <v>J250/06 (Double Award) Combined Science A (Gateway) Paper 6 (Physics) Foundation</v>
          </cell>
          <cell r="C4367" t="str">
            <v>J250/06</v>
          </cell>
          <cell r="D4367" t="str">
            <v>(Double Award) Combined Science A (Gateway) Paper 6 (Physics) Foundation</v>
          </cell>
          <cell r="E4367" t="str">
            <v>Mr J Lihou</v>
          </cell>
        </row>
        <row r="4368">
          <cell r="B4368" t="str">
            <v>J250/06 (Double Award) Combined Science A (Gateway) Paper 6 (Physics) Foundation</v>
          </cell>
          <cell r="C4368" t="str">
            <v>J250/06</v>
          </cell>
          <cell r="D4368" t="str">
            <v>(Double Award) Combined Science A (Gateway) Paper 6 (Physics) Foundation</v>
          </cell>
          <cell r="E4368" t="str">
            <v>Mr P G Robinson</v>
          </cell>
        </row>
        <row r="4369">
          <cell r="B4369" t="str">
            <v>J250/06 (Double Award) Combined Science A (Gateway) Paper 6 (Physics) Foundation</v>
          </cell>
          <cell r="C4369" t="str">
            <v>J250/06</v>
          </cell>
          <cell r="D4369" t="str">
            <v>(Double Award) Combined Science A (Gateway) Paper 6 (Physics) Foundation</v>
          </cell>
          <cell r="E4369" t="str">
            <v>Miss S Wells</v>
          </cell>
        </row>
        <row r="4370">
          <cell r="B4370" t="str">
            <v>J250/06 (Double Award) Combined Science A (Gateway) Paper 6 (Physics) Foundation</v>
          </cell>
          <cell r="C4370" t="str">
            <v>J250/06</v>
          </cell>
          <cell r="D4370" t="str">
            <v>(Double Award) Combined Science A (Gateway) Paper 6 (Physics) Foundation</v>
          </cell>
          <cell r="E4370" t="str">
            <v>Mr G L Hubbard</v>
          </cell>
        </row>
        <row r="4371">
          <cell r="B4371" t="str">
            <v>J250/07 (Double Award) Combined Science A (Gateway) Paper 7 (Biology) Higher Tie</v>
          </cell>
          <cell r="C4371" t="str">
            <v>J250/07</v>
          </cell>
          <cell r="D4371" t="str">
            <v>(Double Award) Combined Science A (Gateway) Paper 7 (Biology) Higher Tie</v>
          </cell>
          <cell r="E4371" t="str">
            <v>Mrs L Smiles</v>
          </cell>
        </row>
        <row r="4372">
          <cell r="B4372" t="str">
            <v>J250/07 (Double Award) Combined Science A (Gateway) Paper 7 (Biology) Higher Tie</v>
          </cell>
          <cell r="C4372" t="str">
            <v>J250/07</v>
          </cell>
          <cell r="D4372" t="str">
            <v>(Double Award) Combined Science A (Gateway) Paper 7 (Biology) Higher Tie</v>
          </cell>
          <cell r="E4372" t="str">
            <v>Mrs C Payne</v>
          </cell>
        </row>
        <row r="4373">
          <cell r="B4373" t="str">
            <v>J250/07 (Double Award) Combined Science A (Gateway) Paper 7 (Biology) Higher Tie</v>
          </cell>
          <cell r="C4373" t="str">
            <v>J250/07</v>
          </cell>
          <cell r="D4373" t="str">
            <v>(Double Award) Combined Science A (Gateway) Paper 7 (Biology) Higher Tie</v>
          </cell>
          <cell r="E4373" t="str">
            <v>Mr A J Stevenson</v>
          </cell>
        </row>
        <row r="4374">
          <cell r="B4374" t="str">
            <v>J250/07 (Double Award) Combined Science A (Gateway) Paper 7 (Biology) Higher Tie</v>
          </cell>
          <cell r="C4374" t="str">
            <v>J250/07</v>
          </cell>
          <cell r="D4374" t="str">
            <v>(Double Award) Combined Science A (Gateway) Paper 7 (Biology) Higher Tie</v>
          </cell>
          <cell r="E4374" t="str">
            <v>Mrs S M Nice</v>
          </cell>
        </row>
        <row r="4375">
          <cell r="B4375" t="str">
            <v>J250/07 (Double Award) Combined Science A (Gateway) Paper 7 (Biology) Higher Tie</v>
          </cell>
          <cell r="C4375" t="str">
            <v>J250/07</v>
          </cell>
          <cell r="D4375" t="str">
            <v>(Double Award) Combined Science A (Gateway) Paper 7 (Biology) Higher Tie</v>
          </cell>
          <cell r="E4375" t="str">
            <v>Miss L Gould</v>
          </cell>
        </row>
        <row r="4376">
          <cell r="B4376" t="str">
            <v>J250/07 (Double Award) Combined Science A (Gateway) Paper 7 (Biology) Higher Tie</v>
          </cell>
          <cell r="C4376" t="str">
            <v>J250/07</v>
          </cell>
          <cell r="D4376" t="str">
            <v>(Double Award) Combined Science A (Gateway) Paper 7 (Biology) Higher Tie</v>
          </cell>
          <cell r="E4376" t="str">
            <v>Mrs V M Whatton</v>
          </cell>
        </row>
        <row r="4377">
          <cell r="B4377" t="str">
            <v>J250/07 (Double Award) Combined Science A (Gateway) Paper 7 (Biology) Higher Tie</v>
          </cell>
          <cell r="C4377" t="str">
            <v>J250/07</v>
          </cell>
          <cell r="D4377" t="str">
            <v>(Double Award) Combined Science A (Gateway) Paper 7 (Biology) Higher Tie</v>
          </cell>
          <cell r="E4377" t="str">
            <v>Mr A P Sammons</v>
          </cell>
        </row>
        <row r="4378">
          <cell r="B4378" t="str">
            <v>J250/07 (Double Award) Combined Science A (Gateway) Paper 7 (Biology) Higher Tie</v>
          </cell>
          <cell r="C4378" t="str">
            <v>J250/07</v>
          </cell>
          <cell r="D4378" t="str">
            <v>(Double Award) Combined Science A (Gateway) Paper 7 (Biology) Higher Tie</v>
          </cell>
          <cell r="E4378" t="str">
            <v>Mrs F A Burchell</v>
          </cell>
        </row>
        <row r="4379">
          <cell r="B4379" t="str">
            <v>J250/07 (Double Award) Combined Science A (Gateway) Paper 7 (Biology) Higher Tie</v>
          </cell>
          <cell r="C4379" t="str">
            <v>J250/07</v>
          </cell>
          <cell r="D4379" t="str">
            <v>(Double Award) Combined Science A (Gateway) Paper 7 (Biology) Higher Tie</v>
          </cell>
          <cell r="E4379" t="str">
            <v>Mrs J J MacAlister</v>
          </cell>
        </row>
        <row r="4380">
          <cell r="B4380" t="str">
            <v>J250/07 (Double Award) Combined Science A (Gateway) Paper 7 (Biology) Higher Tie</v>
          </cell>
          <cell r="C4380" t="str">
            <v>J250/07</v>
          </cell>
          <cell r="D4380" t="str">
            <v>(Double Award) Combined Science A (Gateway) Paper 7 (Biology) Higher Tie</v>
          </cell>
          <cell r="E4380" t="str">
            <v>Ms S Sundhlall</v>
          </cell>
        </row>
        <row r="4381">
          <cell r="B4381" t="str">
            <v>J250/07 (Double Award) Combined Science A (Gateway) Paper 7 (Biology) Higher Tie</v>
          </cell>
          <cell r="C4381" t="str">
            <v>J250/07</v>
          </cell>
          <cell r="D4381" t="str">
            <v>(Double Award) Combined Science A (Gateway) Paper 7 (Biology) Higher Tie</v>
          </cell>
          <cell r="E4381" t="str">
            <v>Mrs S L Delaney</v>
          </cell>
        </row>
        <row r="4382">
          <cell r="B4382" t="str">
            <v>J250/07 (Double Award) Combined Science A (Gateway) Paper 7 (Biology) Higher Tie</v>
          </cell>
          <cell r="C4382" t="str">
            <v>J250/07</v>
          </cell>
          <cell r="D4382" t="str">
            <v>(Double Award) Combined Science A (Gateway) Paper 7 (Biology) Higher Tie</v>
          </cell>
          <cell r="E4382" t="str">
            <v>Dr A Cameron</v>
          </cell>
        </row>
        <row r="4383">
          <cell r="B4383" t="str">
            <v>J250/07 (Double Award) Combined Science A (Gateway) Paper 7 (Biology) Higher Tie</v>
          </cell>
          <cell r="C4383" t="str">
            <v>J250/07</v>
          </cell>
          <cell r="D4383" t="str">
            <v>(Double Award) Combined Science A (Gateway) Paper 7 (Biology) Higher Tie</v>
          </cell>
          <cell r="E4383" t="str">
            <v>Miss N Menic</v>
          </cell>
        </row>
        <row r="4384">
          <cell r="B4384" t="str">
            <v>J250/07 (Double Award) Combined Science A (Gateway) Paper 7 (Biology) Higher Tie</v>
          </cell>
          <cell r="C4384" t="str">
            <v>J250/07</v>
          </cell>
          <cell r="D4384" t="str">
            <v>(Double Award) Combined Science A (Gateway) Paper 7 (Biology) Higher Tie</v>
          </cell>
          <cell r="E4384" t="str">
            <v>Mrs S Belcher</v>
          </cell>
        </row>
        <row r="4385">
          <cell r="B4385" t="str">
            <v>J250/07 (Double Award) Combined Science A (Gateway) Paper 7 (Biology) Higher Tie</v>
          </cell>
          <cell r="C4385" t="str">
            <v>J250/07</v>
          </cell>
          <cell r="D4385" t="str">
            <v>(Double Award) Combined Science A (Gateway) Paper 7 (Biology) Higher Tie</v>
          </cell>
          <cell r="E4385" t="str">
            <v>Mrs J A Morrison</v>
          </cell>
        </row>
        <row r="4386">
          <cell r="B4386" t="str">
            <v>J250/07 (Double Award) Combined Science A (Gateway) Paper 7 (Biology) Higher Tie</v>
          </cell>
          <cell r="C4386" t="str">
            <v>J250/07</v>
          </cell>
          <cell r="D4386" t="str">
            <v>(Double Award) Combined Science A (Gateway) Paper 7 (Biology) Higher Tie</v>
          </cell>
          <cell r="E4386" t="str">
            <v>Miss E Worker</v>
          </cell>
        </row>
        <row r="4387">
          <cell r="B4387" t="str">
            <v>J250/07 (Double Award) Combined Science A (Gateway) Paper 7 (Biology) Higher Tie</v>
          </cell>
          <cell r="C4387" t="str">
            <v>J250/07</v>
          </cell>
          <cell r="D4387" t="str">
            <v>(Double Award) Combined Science A (Gateway) Paper 7 (Biology) Higher Tie</v>
          </cell>
          <cell r="E4387" t="str">
            <v>Miss C Waite</v>
          </cell>
        </row>
        <row r="4388">
          <cell r="B4388" t="str">
            <v>J250/07 (Double Award) Combined Science A (Gateway) Paper 7 (Biology) Higher Tie</v>
          </cell>
          <cell r="C4388" t="str">
            <v>J250/07</v>
          </cell>
          <cell r="D4388" t="str">
            <v>(Double Award) Combined Science A (Gateway) Paper 7 (Biology) Higher Tie</v>
          </cell>
          <cell r="E4388" t="str">
            <v>Mr L Bates</v>
          </cell>
        </row>
        <row r="4389">
          <cell r="B4389" t="str">
            <v>J250/07 (Double Award) Combined Science A (Gateway) Paper 7 (Biology) Higher Tie</v>
          </cell>
          <cell r="C4389" t="str">
            <v>J250/07</v>
          </cell>
          <cell r="D4389" t="str">
            <v>(Double Award) Combined Science A (Gateway) Paper 7 (Biology) Higher Tie</v>
          </cell>
          <cell r="E4389" t="str">
            <v>Mr A R Sumner</v>
          </cell>
        </row>
        <row r="4390">
          <cell r="B4390" t="str">
            <v>J250/08  (Double Award) Combined Science A (Gateway) Paper 8 ((Biology) Higher T</v>
          </cell>
          <cell r="C4390" t="str">
            <v>J250/08</v>
          </cell>
          <cell r="D4390" t="str">
            <v xml:space="preserve"> (Double Award) Combined Science A (Gateway) Paper 8 ((Biology) Higher T</v>
          </cell>
          <cell r="E4390" t="str">
            <v>Mrs L Smiles</v>
          </cell>
        </row>
        <row r="4391">
          <cell r="B4391" t="str">
            <v>J250/08  (Double Award) Combined Science A (Gateway) Paper 8 ((Biology) Higher T</v>
          </cell>
          <cell r="C4391" t="str">
            <v>J250/08</v>
          </cell>
          <cell r="D4391" t="str">
            <v xml:space="preserve"> (Double Award) Combined Science A (Gateway) Paper 8 ((Biology) Higher T</v>
          </cell>
          <cell r="E4391" t="str">
            <v>Mrs A E Pilling</v>
          </cell>
        </row>
        <row r="4392">
          <cell r="B4392" t="str">
            <v>J250/08  (Double Award) Combined Science A (Gateway) Paper 8 ((Biology) Higher T</v>
          </cell>
          <cell r="C4392" t="str">
            <v>J250/08</v>
          </cell>
          <cell r="D4392" t="str">
            <v xml:space="preserve"> (Double Award) Combined Science A (Gateway) Paper 8 ((Biology) Higher T</v>
          </cell>
          <cell r="E4392" t="str">
            <v>Mrs L A Mackie</v>
          </cell>
        </row>
        <row r="4393">
          <cell r="B4393" t="str">
            <v>J250/08  (Double Award) Combined Science A (Gateway) Paper 8 ((Biology) Higher T</v>
          </cell>
          <cell r="C4393" t="str">
            <v>J250/08</v>
          </cell>
          <cell r="D4393" t="str">
            <v xml:space="preserve"> (Double Award) Combined Science A (Gateway) Paper 8 ((Biology) Higher T</v>
          </cell>
          <cell r="E4393" t="str">
            <v>Miss K Lomas</v>
          </cell>
        </row>
        <row r="4394">
          <cell r="B4394" t="str">
            <v>J250/08  (Double Award) Combined Science A (Gateway) Paper 8 ((Biology) Higher T</v>
          </cell>
          <cell r="C4394" t="str">
            <v>J250/08</v>
          </cell>
          <cell r="D4394" t="str">
            <v xml:space="preserve"> (Double Award) Combined Science A (Gateway) Paper 8 ((Biology) Higher T</v>
          </cell>
          <cell r="E4394" t="str">
            <v>Mrs K Pearcey</v>
          </cell>
        </row>
        <row r="4395">
          <cell r="B4395" t="str">
            <v>J250/08  (Double Award) Combined Science A (Gateway) Paper 8 ((Biology) Higher T</v>
          </cell>
          <cell r="C4395" t="str">
            <v>J250/08</v>
          </cell>
          <cell r="D4395" t="str">
            <v xml:space="preserve"> (Double Award) Combined Science A (Gateway) Paper 8 ((Biology) Higher T</v>
          </cell>
          <cell r="E4395" t="str">
            <v>Miss S Wells</v>
          </cell>
        </row>
        <row r="4396">
          <cell r="B4396" t="str">
            <v>J250/08  (Double Award) Combined Science A (Gateway) Paper 8 ((Biology) Higher T</v>
          </cell>
          <cell r="C4396" t="str">
            <v>J250/08</v>
          </cell>
          <cell r="D4396" t="str">
            <v xml:space="preserve"> (Double Award) Combined Science A (Gateway) Paper 8 ((Biology) Higher T</v>
          </cell>
          <cell r="E4396" t="str">
            <v>Mr K Bendell</v>
          </cell>
        </row>
        <row r="4397">
          <cell r="B4397" t="str">
            <v>J250/08  (Double Award) Combined Science A (Gateway) Paper 8 ((Biology) Higher T</v>
          </cell>
          <cell r="C4397" t="str">
            <v>J250/08</v>
          </cell>
          <cell r="D4397" t="str">
            <v xml:space="preserve"> (Double Award) Combined Science A (Gateway) Paper 8 ((Biology) Higher T</v>
          </cell>
          <cell r="E4397" t="str">
            <v>Mrs H Woodcock</v>
          </cell>
        </row>
        <row r="4398">
          <cell r="B4398" t="str">
            <v>J250/08  (Double Award) Combined Science A (Gateway) Paper 8 ((Biology) Higher T</v>
          </cell>
          <cell r="C4398" t="str">
            <v>J250/08</v>
          </cell>
          <cell r="D4398" t="str">
            <v xml:space="preserve"> (Double Award) Combined Science A (Gateway) Paper 8 ((Biology) Higher T</v>
          </cell>
          <cell r="E4398" t="str">
            <v>Mr L Bates</v>
          </cell>
        </row>
        <row r="4399">
          <cell r="B4399" t="str">
            <v>J250/08  (Double Award) Combined Science A (Gateway) Paper 8 ((Biology) Higher T</v>
          </cell>
          <cell r="C4399" t="str">
            <v>J250/08</v>
          </cell>
          <cell r="D4399" t="str">
            <v xml:space="preserve"> (Double Award) Combined Science A (Gateway) Paper 8 ((Biology) Higher T</v>
          </cell>
          <cell r="E4399" t="str">
            <v>Mrs D L Park</v>
          </cell>
        </row>
        <row r="4400">
          <cell r="B4400" t="str">
            <v>J250/08  (Double Award) Combined Science A (Gateway) Paper 8 ((Biology) Higher T</v>
          </cell>
          <cell r="C4400" t="str">
            <v>J250/08</v>
          </cell>
          <cell r="D4400" t="str">
            <v xml:space="preserve"> (Double Award) Combined Science A (Gateway) Paper 8 ((Biology) Higher T</v>
          </cell>
          <cell r="E4400" t="str">
            <v>Mrs M Smith</v>
          </cell>
        </row>
        <row r="4401">
          <cell r="B4401" t="str">
            <v>J250/08  (Double Award) Combined Science A (Gateway) Paper 8 ((Biology) Higher T</v>
          </cell>
          <cell r="C4401" t="str">
            <v>J250/08</v>
          </cell>
          <cell r="D4401" t="str">
            <v xml:space="preserve"> (Double Award) Combined Science A (Gateway) Paper 8 ((Biology) Higher T</v>
          </cell>
          <cell r="E4401" t="str">
            <v>Mr I McGuinness</v>
          </cell>
        </row>
        <row r="4402">
          <cell r="B4402" t="str">
            <v>J250/08  (Double Award) Combined Science A (Gateway) Paper 8 ((Biology) Higher T</v>
          </cell>
          <cell r="C4402" t="str">
            <v>J250/08</v>
          </cell>
          <cell r="D4402" t="str">
            <v xml:space="preserve"> (Double Award) Combined Science A (Gateway) Paper 8 ((Biology) Higher T</v>
          </cell>
          <cell r="E4402" t="str">
            <v>Ms J A Howell</v>
          </cell>
        </row>
        <row r="4403">
          <cell r="B4403" t="str">
            <v>J250/08  (Double Award) Combined Science A (Gateway) Paper 8 ((Biology) Higher T</v>
          </cell>
          <cell r="C4403" t="str">
            <v>J250/08</v>
          </cell>
          <cell r="D4403" t="str">
            <v xml:space="preserve"> (Double Award) Combined Science A (Gateway) Paper 8 ((Biology) Higher T</v>
          </cell>
          <cell r="E4403" t="str">
            <v>Mrs S E Glew</v>
          </cell>
        </row>
        <row r="4404">
          <cell r="B4404" t="str">
            <v>J250/08  (Double Award) Combined Science A (Gateway) Paper 8 ((Biology) Higher T</v>
          </cell>
          <cell r="C4404" t="str">
            <v>J250/08</v>
          </cell>
          <cell r="D4404" t="str">
            <v xml:space="preserve"> (Double Award) Combined Science A (Gateway) Paper 8 ((Biology) Higher T</v>
          </cell>
          <cell r="E4404" t="str">
            <v>Dr S A Fraser</v>
          </cell>
        </row>
        <row r="4405">
          <cell r="B4405" t="str">
            <v>J250/08  (Double Award) Combined Science A (Gateway) Paper 8 ((Biology) Higher T</v>
          </cell>
          <cell r="C4405" t="str">
            <v>J250/08</v>
          </cell>
          <cell r="D4405" t="str">
            <v xml:space="preserve"> (Double Award) Combined Science A (Gateway) Paper 8 ((Biology) Higher T</v>
          </cell>
          <cell r="E4405" t="str">
            <v>Mrs J M Adams</v>
          </cell>
        </row>
        <row r="4406">
          <cell r="B4406" t="str">
            <v>J250/08  (Double Award) Combined Science A (Gateway) Paper 8 ((Biology) Higher T</v>
          </cell>
          <cell r="C4406" t="str">
            <v>J250/08</v>
          </cell>
          <cell r="D4406" t="str">
            <v xml:space="preserve"> (Double Award) Combined Science A (Gateway) Paper 8 ((Biology) Higher T</v>
          </cell>
          <cell r="E4406" t="str">
            <v>Mrs F A Burchell</v>
          </cell>
        </row>
        <row r="4407">
          <cell r="B4407" t="str">
            <v>J250/08  (Double Award) Combined Science A (Gateway) Paper 8 ((Biology) Higher T</v>
          </cell>
          <cell r="C4407" t="str">
            <v>J250/08</v>
          </cell>
          <cell r="D4407" t="str">
            <v xml:space="preserve"> (Double Award) Combined Science A (Gateway) Paper 8 ((Biology) Higher T</v>
          </cell>
          <cell r="E4407" t="str">
            <v>Miss S Day</v>
          </cell>
        </row>
        <row r="4408">
          <cell r="B4408" t="str">
            <v>J250/08  (Double Award) Combined Science A (Gateway) Paper 8 ((Biology) Higher T</v>
          </cell>
          <cell r="C4408" t="str">
            <v>J250/08</v>
          </cell>
          <cell r="D4408" t="str">
            <v xml:space="preserve"> (Double Award) Combined Science A (Gateway) Paper 8 ((Biology) Higher T</v>
          </cell>
          <cell r="E4408" t="str">
            <v>Miss G Mugford</v>
          </cell>
        </row>
        <row r="4409">
          <cell r="B4409" t="str">
            <v>J250/09 (Double Award) Combined Science A (Gateway) Paper 9 (Chemistry) Higher T</v>
          </cell>
          <cell r="C4409" t="str">
            <v>J250/09</v>
          </cell>
          <cell r="D4409" t="str">
            <v>(Double Award) Combined Science A (Gateway) Paper 9 (Chemistry) Higher T</v>
          </cell>
          <cell r="E4409" t="str">
            <v>Mrs N J Boulton</v>
          </cell>
        </row>
        <row r="4410">
          <cell r="B4410" t="str">
            <v>J250/09 (Double Award) Combined Science A (Gateway) Paper 9 (Chemistry) Higher T</v>
          </cell>
          <cell r="C4410" t="str">
            <v>J250/09</v>
          </cell>
          <cell r="D4410" t="str">
            <v>(Double Award) Combined Science A (Gateway) Paper 9 (Chemistry) Higher T</v>
          </cell>
          <cell r="E4410" t="str">
            <v>Miss P R Challinor</v>
          </cell>
        </row>
        <row r="4411">
          <cell r="B4411" t="str">
            <v>J250/09 (Double Award) Combined Science A (Gateway) Paper 9 (Chemistry) Higher T</v>
          </cell>
          <cell r="C4411" t="str">
            <v>J250/09</v>
          </cell>
          <cell r="D4411" t="str">
            <v>(Double Award) Combined Science A (Gateway) Paper 9 (Chemistry) Higher T</v>
          </cell>
          <cell r="E4411" t="str">
            <v>Miss S Barnes</v>
          </cell>
        </row>
        <row r="4412">
          <cell r="B4412" t="str">
            <v>J250/09 (Double Award) Combined Science A (Gateway) Paper 9 (Chemistry) Higher T</v>
          </cell>
          <cell r="C4412" t="str">
            <v>J250/09</v>
          </cell>
          <cell r="D4412" t="str">
            <v>(Double Award) Combined Science A (Gateway) Paper 9 (Chemistry) Higher T</v>
          </cell>
          <cell r="E4412" t="str">
            <v>Mr D E Reeves</v>
          </cell>
        </row>
        <row r="4413">
          <cell r="B4413" t="str">
            <v>J250/09 (Double Award) Combined Science A (Gateway) Paper 9 (Chemistry) Higher T</v>
          </cell>
          <cell r="C4413" t="str">
            <v>J250/09</v>
          </cell>
          <cell r="D4413" t="str">
            <v>(Double Award) Combined Science A (Gateway) Paper 9 (Chemistry) Higher T</v>
          </cell>
          <cell r="E4413" t="str">
            <v>Dr J Wilson</v>
          </cell>
        </row>
        <row r="4414">
          <cell r="B4414" t="str">
            <v>J250/09 (Double Award) Combined Science A (Gateway) Paper 9 (Chemistry) Higher T</v>
          </cell>
          <cell r="C4414" t="str">
            <v>J250/09</v>
          </cell>
          <cell r="D4414" t="str">
            <v>(Double Award) Combined Science A (Gateway) Paper 9 (Chemistry) Higher T</v>
          </cell>
          <cell r="E4414" t="str">
            <v>Mrs C Grounds</v>
          </cell>
        </row>
        <row r="4415">
          <cell r="B4415" t="str">
            <v>J250/09 (Double Award) Combined Science A (Gateway) Paper 9 (Chemistry) Higher T</v>
          </cell>
          <cell r="C4415" t="str">
            <v>J250/09</v>
          </cell>
          <cell r="D4415" t="str">
            <v>(Double Award) Combined Science A (Gateway) Paper 9 (Chemistry) Higher T</v>
          </cell>
          <cell r="E4415" t="str">
            <v>Miss K Johnson</v>
          </cell>
        </row>
        <row r="4416">
          <cell r="B4416" t="str">
            <v>J250/09 (Double Award) Combined Science A (Gateway) Paper 9 (Chemistry) Higher T</v>
          </cell>
          <cell r="C4416" t="str">
            <v>J250/09</v>
          </cell>
          <cell r="D4416" t="str">
            <v>(Double Award) Combined Science A (Gateway) Paper 9 (Chemistry) Higher T</v>
          </cell>
          <cell r="E4416" t="str">
            <v>Ms H Noel</v>
          </cell>
        </row>
        <row r="4417">
          <cell r="B4417" t="str">
            <v>J250/09 (Double Award) Combined Science A (Gateway) Paper 9 (Chemistry) Higher T</v>
          </cell>
          <cell r="C4417" t="str">
            <v>J250/09</v>
          </cell>
          <cell r="D4417" t="str">
            <v>(Double Award) Combined Science A (Gateway) Paper 9 (Chemistry) Higher T</v>
          </cell>
          <cell r="E4417" t="str">
            <v>Mrs C Myers</v>
          </cell>
        </row>
        <row r="4418">
          <cell r="B4418" t="str">
            <v>J250/09 (Double Award) Combined Science A (Gateway) Paper 9 (Chemistry) Higher T</v>
          </cell>
          <cell r="C4418" t="str">
            <v>J250/09</v>
          </cell>
          <cell r="D4418" t="str">
            <v>(Double Award) Combined Science A (Gateway) Paper 9 (Chemistry) Higher T</v>
          </cell>
          <cell r="E4418" t="str">
            <v>Ms S Brickland</v>
          </cell>
        </row>
        <row r="4419">
          <cell r="B4419" t="str">
            <v>J250/09 (Double Award) Combined Science A (Gateway) Paper 9 (Chemistry) Higher T</v>
          </cell>
          <cell r="C4419" t="str">
            <v>J250/09</v>
          </cell>
          <cell r="D4419" t="str">
            <v>(Double Award) Combined Science A (Gateway) Paper 9 (Chemistry) Higher T</v>
          </cell>
          <cell r="E4419" t="str">
            <v>Miss S Hillman</v>
          </cell>
        </row>
        <row r="4420">
          <cell r="B4420" t="str">
            <v>J250/09 (Double Award) Combined Science A (Gateway) Paper 9 (Chemistry) Higher T</v>
          </cell>
          <cell r="C4420" t="str">
            <v>J250/09</v>
          </cell>
          <cell r="D4420" t="str">
            <v>(Double Award) Combined Science A (Gateway) Paper 9 (Chemistry) Higher T</v>
          </cell>
          <cell r="E4420" t="str">
            <v>Mr I Dickinson</v>
          </cell>
        </row>
        <row r="4421">
          <cell r="B4421" t="str">
            <v>J250/09 (Double Award) Combined Science A (Gateway) Paper 9 (Chemistry) Higher T</v>
          </cell>
          <cell r="C4421" t="str">
            <v>J250/09</v>
          </cell>
          <cell r="D4421" t="str">
            <v>(Double Award) Combined Science A (Gateway) Paper 9 (Chemistry) Higher T</v>
          </cell>
          <cell r="E4421" t="str">
            <v>Mr T Bond</v>
          </cell>
        </row>
        <row r="4422">
          <cell r="B4422" t="str">
            <v>J250/09 (Double Award) Combined Science A (Gateway) Paper 9 (Chemistry) Higher T</v>
          </cell>
          <cell r="C4422" t="str">
            <v>J250/09</v>
          </cell>
          <cell r="D4422" t="str">
            <v>(Double Award) Combined Science A (Gateway) Paper 9 (Chemistry) Higher T</v>
          </cell>
          <cell r="E4422" t="str">
            <v>Ms K Howell</v>
          </cell>
        </row>
        <row r="4423">
          <cell r="B4423" t="str">
            <v>J250/09 (Double Award) Combined Science A (Gateway) Paper 9 (Chemistry) Higher T</v>
          </cell>
          <cell r="C4423" t="str">
            <v>J250/09</v>
          </cell>
          <cell r="D4423" t="str">
            <v>(Double Award) Combined Science A (Gateway) Paper 9 (Chemistry) Higher T</v>
          </cell>
          <cell r="E4423" t="str">
            <v>Mrs P Moody</v>
          </cell>
        </row>
        <row r="4424">
          <cell r="B4424" t="str">
            <v>J250/09 (Double Award) Combined Science A (Gateway) Paper 9 (Chemistry) Higher T</v>
          </cell>
          <cell r="C4424" t="str">
            <v>J250/09</v>
          </cell>
          <cell r="D4424" t="str">
            <v>(Double Award) Combined Science A (Gateway) Paper 9 (Chemistry) Higher T</v>
          </cell>
          <cell r="E4424" t="str">
            <v>Mrs C Heston</v>
          </cell>
        </row>
        <row r="4425">
          <cell r="B4425" t="str">
            <v>J250/09 (Double Award) Combined Science A (Gateway) Paper 9 (Chemistry) Higher T</v>
          </cell>
          <cell r="C4425" t="str">
            <v>J250/09</v>
          </cell>
          <cell r="D4425" t="str">
            <v>(Double Award) Combined Science A (Gateway) Paper 9 (Chemistry) Higher T</v>
          </cell>
          <cell r="E4425" t="str">
            <v>Ms J Bruce</v>
          </cell>
        </row>
        <row r="4426">
          <cell r="B4426" t="str">
            <v>J250/10 (Double Award) Combined Science A (Gateway) Paper 10 (Chemistry) Higher</v>
          </cell>
          <cell r="C4426" t="str">
            <v>J250/10</v>
          </cell>
          <cell r="D4426" t="str">
            <v>(Double Award) Combined Science A (Gateway) Paper 10 (Chemistry) Higher</v>
          </cell>
          <cell r="E4426" t="str">
            <v>Ms F Annets</v>
          </cell>
        </row>
        <row r="4427">
          <cell r="B4427" t="str">
            <v>J250/10 (Double Award) Combined Science A (Gateway) Paper 10 (Chemistry) Higher</v>
          </cell>
          <cell r="C4427" t="str">
            <v>J250/10</v>
          </cell>
          <cell r="D4427" t="str">
            <v>(Double Award) Combined Science A (Gateway) Paper 10 (Chemistry) Higher</v>
          </cell>
          <cell r="E4427" t="str">
            <v>Mrs C Payne</v>
          </cell>
        </row>
        <row r="4428">
          <cell r="B4428" t="str">
            <v>J250/10 (Double Award) Combined Science A (Gateway) Paper 10 (Chemistry) Higher</v>
          </cell>
          <cell r="C4428" t="str">
            <v>J250/10</v>
          </cell>
          <cell r="D4428" t="str">
            <v>(Double Award) Combined Science A (Gateway) Paper 10 (Chemistry) Higher</v>
          </cell>
          <cell r="E4428" t="str">
            <v>Mr J Lewis</v>
          </cell>
        </row>
        <row r="4429">
          <cell r="B4429" t="str">
            <v>J250/10 (Double Award) Combined Science A (Gateway) Paper 10 (Chemistry) Higher</v>
          </cell>
          <cell r="C4429" t="str">
            <v>J250/10</v>
          </cell>
          <cell r="D4429" t="str">
            <v>(Double Award) Combined Science A (Gateway) Paper 10 (Chemistry) Higher</v>
          </cell>
          <cell r="E4429" t="str">
            <v>Mr J Pilsel</v>
          </cell>
        </row>
        <row r="4430">
          <cell r="B4430" t="str">
            <v>J250/10 (Double Award) Combined Science A (Gateway) Paper 10 (Chemistry) Higher</v>
          </cell>
          <cell r="C4430" t="str">
            <v>J250/10</v>
          </cell>
          <cell r="D4430" t="str">
            <v>(Double Award) Combined Science A (Gateway) Paper 10 (Chemistry) Higher</v>
          </cell>
          <cell r="E4430" t="str">
            <v>Mr N Randall</v>
          </cell>
        </row>
        <row r="4431">
          <cell r="B4431" t="str">
            <v>J250/10 (Double Award) Combined Science A (Gateway) Paper 10 (Chemistry) Higher</v>
          </cell>
          <cell r="C4431" t="str">
            <v>J250/10</v>
          </cell>
          <cell r="D4431" t="str">
            <v>(Double Award) Combined Science A (Gateway) Paper 10 (Chemistry) Higher</v>
          </cell>
          <cell r="E4431" t="str">
            <v>Mr S Henshaw</v>
          </cell>
        </row>
        <row r="4432">
          <cell r="B4432" t="str">
            <v>J250/10 (Double Award) Combined Science A (Gateway) Paper 10 (Chemistry) Higher</v>
          </cell>
          <cell r="C4432" t="str">
            <v>J250/10</v>
          </cell>
          <cell r="D4432" t="str">
            <v>(Double Award) Combined Science A (Gateway) Paper 10 (Chemistry) Higher</v>
          </cell>
          <cell r="E4432" t="str">
            <v>Ms J A Latimer</v>
          </cell>
        </row>
        <row r="4433">
          <cell r="B4433" t="str">
            <v>J250/10 (Double Award) Combined Science A (Gateway) Paper 10 (Chemistry) Higher</v>
          </cell>
          <cell r="C4433" t="str">
            <v>J250/10</v>
          </cell>
          <cell r="D4433" t="str">
            <v>(Double Award) Combined Science A (Gateway) Paper 10 (Chemistry) Higher</v>
          </cell>
          <cell r="E4433" t="str">
            <v>Mrs L M Foulston</v>
          </cell>
        </row>
        <row r="4434">
          <cell r="B4434" t="str">
            <v>J250/10 (Double Award) Combined Science A (Gateway) Paper 10 (Chemistry) Higher</v>
          </cell>
          <cell r="C4434" t="str">
            <v>J250/10</v>
          </cell>
          <cell r="D4434" t="str">
            <v>(Double Award) Combined Science A (Gateway) Paper 10 (Chemistry) Higher</v>
          </cell>
          <cell r="E4434" t="str">
            <v>Mrs A V Reddecliffe</v>
          </cell>
        </row>
        <row r="4435">
          <cell r="B4435" t="str">
            <v>J250/10 (Double Award) Combined Science A (Gateway) Paper 10 (Chemistry) Higher</v>
          </cell>
          <cell r="C4435" t="str">
            <v>J250/10</v>
          </cell>
          <cell r="D4435" t="str">
            <v>(Double Award) Combined Science A (Gateway) Paper 10 (Chemistry) Higher</v>
          </cell>
          <cell r="E4435" t="str">
            <v>Mr A Phillips</v>
          </cell>
        </row>
        <row r="4436">
          <cell r="B4436" t="str">
            <v>J250/10 (Double Award) Combined Science A (Gateway) Paper 10 (Chemistry) Higher</v>
          </cell>
          <cell r="C4436" t="str">
            <v>J250/10</v>
          </cell>
          <cell r="D4436" t="str">
            <v>(Double Award) Combined Science A (Gateway) Paper 10 (Chemistry) Higher</v>
          </cell>
          <cell r="E4436" t="str">
            <v>Mrs J Earl</v>
          </cell>
        </row>
        <row r="4437">
          <cell r="B4437" t="str">
            <v>J250/10 (Double Award) Combined Science A (Gateway) Paper 10 (Chemistry) Higher</v>
          </cell>
          <cell r="C4437" t="str">
            <v>J250/10</v>
          </cell>
          <cell r="D4437" t="str">
            <v>(Double Award) Combined Science A (Gateway) Paper 10 (Chemistry) Higher</v>
          </cell>
          <cell r="E4437" t="str">
            <v>Dr D Masson</v>
          </cell>
        </row>
        <row r="4438">
          <cell r="B4438" t="str">
            <v>J250/10 (Double Award) Combined Science A (Gateway) Paper 10 (Chemistry) Higher</v>
          </cell>
          <cell r="C4438" t="str">
            <v>J250/10</v>
          </cell>
          <cell r="D4438" t="str">
            <v>(Double Award) Combined Science A (Gateway) Paper 10 (Chemistry) Higher</v>
          </cell>
          <cell r="E4438" t="str">
            <v>Miss S L Warren</v>
          </cell>
        </row>
        <row r="4439">
          <cell r="B4439" t="str">
            <v>J250/10 (Double Award) Combined Science A (Gateway) Paper 10 (Chemistry) Higher</v>
          </cell>
          <cell r="C4439" t="str">
            <v>J250/10</v>
          </cell>
          <cell r="D4439" t="str">
            <v>(Double Award) Combined Science A (Gateway) Paper 10 (Chemistry) Higher</v>
          </cell>
          <cell r="E4439" t="str">
            <v>Dr W V Lalla-Maharajh</v>
          </cell>
        </row>
        <row r="4440">
          <cell r="B4440" t="str">
            <v>J250/10 (Double Award) Combined Science A (Gateway) Paper 10 (Chemistry) Higher</v>
          </cell>
          <cell r="C4440" t="str">
            <v>J250/10</v>
          </cell>
          <cell r="D4440" t="str">
            <v>(Double Award) Combined Science A (Gateway) Paper 10 (Chemistry) Higher</v>
          </cell>
          <cell r="E4440" t="str">
            <v>Mr M Taylor</v>
          </cell>
        </row>
        <row r="4441">
          <cell r="B4441" t="str">
            <v>J250/10 (Double Award) Combined Science A (Gateway) Paper 10 (Chemistry) Higher</v>
          </cell>
          <cell r="C4441" t="str">
            <v>J250/10</v>
          </cell>
          <cell r="D4441" t="str">
            <v>(Double Award) Combined Science A (Gateway) Paper 10 (Chemistry) Higher</v>
          </cell>
          <cell r="E4441" t="str">
            <v>Mr I W Jones</v>
          </cell>
        </row>
        <row r="4442">
          <cell r="B4442" t="str">
            <v>J250/10 (Double Award) Combined Science A (Gateway) Paper 10 (Chemistry) Higher</v>
          </cell>
          <cell r="C4442" t="str">
            <v>J250/10</v>
          </cell>
          <cell r="D4442" t="str">
            <v>(Double Award) Combined Science A (Gateway) Paper 10 (Chemistry) Higher</v>
          </cell>
          <cell r="E4442" t="str">
            <v>Miss R A Cunliffe</v>
          </cell>
        </row>
        <row r="4443">
          <cell r="B4443" t="str">
            <v>J250/11 (Double Award) Combined Science A (Gateway) Paper 11 (Physics) Higher Ti</v>
          </cell>
          <cell r="C4443" t="str">
            <v>J250/11</v>
          </cell>
          <cell r="D4443" t="str">
            <v>(Double Award) Combined Science A (Gateway) Paper 11 (Physics) Higher Ti</v>
          </cell>
          <cell r="E4443" t="str">
            <v>Mrs S Belcher</v>
          </cell>
        </row>
        <row r="4444">
          <cell r="B4444" t="str">
            <v>J250/11 (Double Award) Combined Science A (Gateway) Paper 11 (Physics) Higher Ti</v>
          </cell>
          <cell r="C4444" t="str">
            <v>J250/11</v>
          </cell>
          <cell r="D4444" t="str">
            <v>(Double Award) Combined Science A (Gateway) Paper 11 (Physics) Higher Ti</v>
          </cell>
          <cell r="E4444" t="str">
            <v>Mr I P Connor</v>
          </cell>
        </row>
        <row r="4445">
          <cell r="B4445" t="str">
            <v>J250/11 (Double Award) Combined Science A (Gateway) Paper 11 (Physics) Higher Ti</v>
          </cell>
          <cell r="C4445" t="str">
            <v>J250/11</v>
          </cell>
          <cell r="D4445" t="str">
            <v>(Double Award) Combined Science A (Gateway) Paper 11 (Physics) Higher Ti</v>
          </cell>
          <cell r="E4445" t="str">
            <v>Mr G Langford</v>
          </cell>
        </row>
        <row r="4446">
          <cell r="B4446" t="str">
            <v>J250/11 (Double Award) Combined Science A (Gateway) Paper 11 (Physics) Higher Ti</v>
          </cell>
          <cell r="C4446" t="str">
            <v>J250/11</v>
          </cell>
          <cell r="D4446" t="str">
            <v>(Double Award) Combined Science A (Gateway) Paper 11 (Physics) Higher Ti</v>
          </cell>
          <cell r="E4446" t="str">
            <v>Ms J Evans</v>
          </cell>
        </row>
        <row r="4447">
          <cell r="B4447" t="str">
            <v>J250/11 (Double Award) Combined Science A (Gateway) Paper 11 (Physics) Higher Ti</v>
          </cell>
          <cell r="C4447" t="str">
            <v>J250/11</v>
          </cell>
          <cell r="D4447" t="str">
            <v>(Double Award) Combined Science A (Gateway) Paper 11 (Physics) Higher Ti</v>
          </cell>
          <cell r="E4447" t="str">
            <v>Mrs J Malpass</v>
          </cell>
        </row>
        <row r="4448">
          <cell r="B4448" t="str">
            <v>J250/11 (Double Award) Combined Science A (Gateway) Paper 11 (Physics) Higher Ti</v>
          </cell>
          <cell r="C4448" t="str">
            <v>J250/11</v>
          </cell>
          <cell r="D4448" t="str">
            <v>(Double Award) Combined Science A (Gateway) Paper 11 (Physics) Higher Ti</v>
          </cell>
          <cell r="E4448" t="str">
            <v>Mr D E Jones</v>
          </cell>
        </row>
        <row r="4449">
          <cell r="B4449" t="str">
            <v>J250/11 (Double Award) Combined Science A (Gateway) Paper 11 (Physics) Higher Ti</v>
          </cell>
          <cell r="C4449" t="str">
            <v>J250/11</v>
          </cell>
          <cell r="D4449" t="str">
            <v>(Double Award) Combined Science A (Gateway) Paper 11 (Physics) Higher Ti</v>
          </cell>
          <cell r="E4449" t="str">
            <v>Mrs D Carrier</v>
          </cell>
        </row>
        <row r="4450">
          <cell r="B4450" t="str">
            <v>J250/11 (Double Award) Combined Science A (Gateway) Paper 11 (Physics) Higher Ti</v>
          </cell>
          <cell r="C4450" t="str">
            <v>J250/11</v>
          </cell>
          <cell r="D4450" t="str">
            <v>(Double Award) Combined Science A (Gateway) Paper 11 (Physics) Higher Ti</v>
          </cell>
          <cell r="E4450" t="str">
            <v>Mr R K ROTICH</v>
          </cell>
        </row>
        <row r="4451">
          <cell r="B4451" t="str">
            <v>J250/11 (Double Award) Combined Science A (Gateway) Paper 11 (Physics) Higher Ti</v>
          </cell>
          <cell r="C4451" t="str">
            <v>J250/11</v>
          </cell>
          <cell r="D4451" t="str">
            <v>(Double Award) Combined Science A (Gateway) Paper 11 (Physics) Higher Ti</v>
          </cell>
          <cell r="E4451" t="str">
            <v>Mrs S C Allday</v>
          </cell>
        </row>
        <row r="4452">
          <cell r="B4452" t="str">
            <v>J250/11 (Double Award) Combined Science A (Gateway) Paper 11 (Physics) Higher Ti</v>
          </cell>
          <cell r="C4452" t="str">
            <v>J250/11</v>
          </cell>
          <cell r="D4452" t="str">
            <v>(Double Award) Combined Science A (Gateway) Paper 11 (Physics) Higher Ti</v>
          </cell>
          <cell r="E4452" t="str">
            <v>Miss V Jones</v>
          </cell>
        </row>
        <row r="4453">
          <cell r="B4453" t="str">
            <v>J250/11 (Double Award) Combined Science A (Gateway) Paper 11 (Physics) Higher Ti</v>
          </cell>
          <cell r="C4453" t="str">
            <v>J250/11</v>
          </cell>
          <cell r="D4453" t="str">
            <v>(Double Award) Combined Science A (Gateway) Paper 11 (Physics) Higher Ti</v>
          </cell>
          <cell r="E4453" t="str">
            <v>Mr A D Finlay</v>
          </cell>
        </row>
        <row r="4454">
          <cell r="B4454" t="str">
            <v>J250/11 (Double Award) Combined Science A (Gateway) Paper 11 (Physics) Higher Ti</v>
          </cell>
          <cell r="C4454" t="str">
            <v>J250/11</v>
          </cell>
          <cell r="D4454" t="str">
            <v>(Double Award) Combined Science A (Gateway) Paper 11 (Physics) Higher Ti</v>
          </cell>
          <cell r="E4454" t="str">
            <v>Mr S Zivkovic</v>
          </cell>
        </row>
        <row r="4455">
          <cell r="B4455" t="str">
            <v>J250/11 (Double Award) Combined Science A (Gateway) Paper 11 (Physics) Higher Ti</v>
          </cell>
          <cell r="C4455" t="str">
            <v>J250/11</v>
          </cell>
          <cell r="D4455" t="str">
            <v>(Double Award) Combined Science A (Gateway) Paper 11 (Physics) Higher Ti</v>
          </cell>
          <cell r="E4455" t="str">
            <v>Mr M J Watson</v>
          </cell>
        </row>
        <row r="4456">
          <cell r="B4456" t="str">
            <v>J250/11 (Double Award) Combined Science A (Gateway) Paper 11 (Physics) Higher Ti</v>
          </cell>
          <cell r="C4456" t="str">
            <v>J250/11</v>
          </cell>
          <cell r="D4456" t="str">
            <v>(Double Award) Combined Science A (Gateway) Paper 11 (Physics) Higher Ti</v>
          </cell>
          <cell r="E4456" t="str">
            <v>Mrs J S Beech</v>
          </cell>
        </row>
        <row r="4457">
          <cell r="B4457" t="str">
            <v>J250/11 (Double Award) Combined Science A (Gateway) Paper 11 (Physics) Higher Ti</v>
          </cell>
          <cell r="C4457" t="str">
            <v>J250/11</v>
          </cell>
          <cell r="D4457" t="str">
            <v>(Double Award) Combined Science A (Gateway) Paper 11 (Physics) Higher Ti</v>
          </cell>
          <cell r="E4457" t="str">
            <v>Mr G Sexton</v>
          </cell>
        </row>
        <row r="4458">
          <cell r="B4458" t="str">
            <v>J250/11 (Double Award) Combined Science A (Gateway) Paper 11 (Physics) Higher Ti</v>
          </cell>
          <cell r="C4458" t="str">
            <v>J250/11</v>
          </cell>
          <cell r="D4458" t="str">
            <v>(Double Award) Combined Science A (Gateway) Paper 11 (Physics) Higher Ti</v>
          </cell>
          <cell r="E4458" t="str">
            <v>Mrs D Arrowsmith</v>
          </cell>
        </row>
        <row r="4459">
          <cell r="B4459" t="str">
            <v>J250/11 (Double Award) Combined Science A (Gateway) Paper 11 (Physics) Higher Ti</v>
          </cell>
          <cell r="C4459" t="str">
            <v>J250/11</v>
          </cell>
          <cell r="D4459" t="str">
            <v>(Double Award) Combined Science A (Gateway) Paper 11 (Physics) Higher Ti</v>
          </cell>
          <cell r="E4459" t="str">
            <v>Mr M H Atkins</v>
          </cell>
        </row>
        <row r="4460">
          <cell r="B4460" t="str">
            <v>J250/11 (Double Award) Combined Science A (Gateway) Paper 11 (Physics) Higher Ti</v>
          </cell>
          <cell r="C4460" t="str">
            <v>J250/11</v>
          </cell>
          <cell r="D4460" t="str">
            <v>(Double Award) Combined Science A (Gateway) Paper 11 (Physics) Higher Ti</v>
          </cell>
          <cell r="E4460" t="str">
            <v>Mr R Field</v>
          </cell>
        </row>
        <row r="4461">
          <cell r="B4461" t="str">
            <v>J250/11 (Double Award) Combined Science A (Gateway) Paper 11 (Physics) Higher Ti</v>
          </cell>
          <cell r="C4461" t="str">
            <v>J250/11</v>
          </cell>
          <cell r="D4461" t="str">
            <v>(Double Award) Combined Science A (Gateway) Paper 11 (Physics) Higher Ti</v>
          </cell>
          <cell r="E4461" t="str">
            <v>Mrs L Roots</v>
          </cell>
        </row>
        <row r="4462">
          <cell r="B4462" t="str">
            <v>J250/12 (Double Award) Combined Science A (Gateway) Paper 12 (Physics) Higher Ti</v>
          </cell>
          <cell r="C4462" t="str">
            <v>J250/12</v>
          </cell>
          <cell r="D4462" t="str">
            <v>(Double Award) Combined Science A (Gateway) Paper 12 (Physics) Higher Ti</v>
          </cell>
          <cell r="E4462" t="str">
            <v>Mrs S Belcher</v>
          </cell>
        </row>
        <row r="4463">
          <cell r="B4463" t="str">
            <v>J250/12 (Double Award) Combined Science A (Gateway) Paper 12 (Physics) Higher Ti</v>
          </cell>
          <cell r="C4463" t="str">
            <v>J250/12</v>
          </cell>
          <cell r="D4463" t="str">
            <v>(Double Award) Combined Science A (Gateway) Paper 12 (Physics) Higher Ti</v>
          </cell>
          <cell r="E4463" t="str">
            <v>Mrs A Seel</v>
          </cell>
        </row>
        <row r="4464">
          <cell r="B4464" t="str">
            <v>J250/12 (Double Award) Combined Science A (Gateway) Paper 12 (Physics) Higher Ti</v>
          </cell>
          <cell r="C4464" t="str">
            <v>J250/12</v>
          </cell>
          <cell r="D4464" t="str">
            <v>(Double Award) Combined Science A (Gateway) Paper 12 (Physics) Higher Ti</v>
          </cell>
          <cell r="E4464" t="str">
            <v>Mr J Lateano</v>
          </cell>
        </row>
        <row r="4465">
          <cell r="B4465" t="str">
            <v>J250/12 (Double Award) Combined Science A (Gateway) Paper 12 (Physics) Higher Ti</v>
          </cell>
          <cell r="C4465" t="str">
            <v>J250/12</v>
          </cell>
          <cell r="D4465" t="str">
            <v>(Double Award) Combined Science A (Gateway) Paper 12 (Physics) Higher Ti</v>
          </cell>
          <cell r="E4465" t="str">
            <v>Miss V Jones</v>
          </cell>
        </row>
        <row r="4466">
          <cell r="B4466" t="str">
            <v>J250/12 (Double Award) Combined Science A (Gateway) Paper 12 (Physics) Higher Ti</v>
          </cell>
          <cell r="C4466" t="str">
            <v>J250/12</v>
          </cell>
          <cell r="D4466" t="str">
            <v>(Double Award) Combined Science A (Gateway) Paper 12 (Physics) Higher Ti</v>
          </cell>
          <cell r="E4466" t="str">
            <v>Mr M Tunnicliffe</v>
          </cell>
        </row>
        <row r="4467">
          <cell r="B4467" t="str">
            <v>J250/12 (Double Award) Combined Science A (Gateway) Paper 12 (Physics) Higher Ti</v>
          </cell>
          <cell r="C4467" t="str">
            <v>J250/12</v>
          </cell>
          <cell r="D4467" t="str">
            <v>(Double Award) Combined Science A (Gateway) Paper 12 (Physics) Higher Ti</v>
          </cell>
          <cell r="E4467" t="str">
            <v>Mrs M Simmons</v>
          </cell>
        </row>
        <row r="4468">
          <cell r="B4468" t="str">
            <v>J250/12 (Double Award) Combined Science A (Gateway) Paper 12 (Physics) Higher Ti</v>
          </cell>
          <cell r="C4468" t="str">
            <v>J250/12</v>
          </cell>
          <cell r="D4468" t="str">
            <v>(Double Award) Combined Science A (Gateway) Paper 12 (Physics) Higher Ti</v>
          </cell>
          <cell r="E4468" t="str">
            <v>Mr M J Perkins</v>
          </cell>
        </row>
        <row r="4469">
          <cell r="B4469" t="str">
            <v>J250/12 (Double Award) Combined Science A (Gateway) Paper 12 (Physics) Higher Ti</v>
          </cell>
          <cell r="C4469" t="str">
            <v>J250/12</v>
          </cell>
          <cell r="D4469" t="str">
            <v>(Double Award) Combined Science A (Gateway) Paper 12 (Physics) Higher Ti</v>
          </cell>
          <cell r="E4469" t="str">
            <v>Mrs C Deaville</v>
          </cell>
        </row>
        <row r="4470">
          <cell r="B4470" t="str">
            <v>J250/12 (Double Award) Combined Science A (Gateway) Paper 12 (Physics) Higher Ti</v>
          </cell>
          <cell r="C4470" t="str">
            <v>J250/12</v>
          </cell>
          <cell r="D4470" t="str">
            <v>(Double Award) Combined Science A (Gateway) Paper 12 (Physics) Higher Ti</v>
          </cell>
          <cell r="E4470" t="str">
            <v>Mr M Iles</v>
          </cell>
        </row>
        <row r="4471">
          <cell r="B4471" t="str">
            <v>J250/12 (Double Award) Combined Science A (Gateway) Paper 12 (Physics) Higher Ti</v>
          </cell>
          <cell r="C4471" t="str">
            <v>J250/12</v>
          </cell>
          <cell r="D4471" t="str">
            <v>(Double Award) Combined Science A (Gateway) Paper 12 (Physics) Higher Ti</v>
          </cell>
          <cell r="E4471" t="str">
            <v>Mrs C Knapton</v>
          </cell>
        </row>
        <row r="4472">
          <cell r="B4472" t="str">
            <v>J250/12 (Double Award) Combined Science A (Gateway) Paper 12 (Physics) Higher Ti</v>
          </cell>
          <cell r="C4472" t="str">
            <v>J250/12</v>
          </cell>
          <cell r="D4472" t="str">
            <v>(Double Award) Combined Science A (Gateway) Paper 12 (Physics) Higher Ti</v>
          </cell>
          <cell r="E4472" t="str">
            <v>Mr R James</v>
          </cell>
        </row>
        <row r="4473">
          <cell r="B4473" t="str">
            <v>J250/12 (Double Award) Combined Science A (Gateway) Paper 12 (Physics) Higher Ti</v>
          </cell>
          <cell r="C4473" t="str">
            <v>J250/12</v>
          </cell>
          <cell r="D4473" t="str">
            <v>(Double Award) Combined Science A (Gateway) Paper 12 (Physics) Higher Ti</v>
          </cell>
          <cell r="E4473" t="str">
            <v>Mr G Sexton</v>
          </cell>
        </row>
        <row r="4474">
          <cell r="B4474" t="str">
            <v>J250/12 (Double Award) Combined Science A (Gateway) Paper 12 (Physics) Higher Ti</v>
          </cell>
          <cell r="C4474" t="str">
            <v>J250/12</v>
          </cell>
          <cell r="D4474" t="str">
            <v>(Double Award) Combined Science A (Gateway) Paper 12 (Physics) Higher Ti</v>
          </cell>
          <cell r="E4474" t="str">
            <v>Mr M Burrell</v>
          </cell>
        </row>
        <row r="4475">
          <cell r="B4475" t="str">
            <v>J250/12 (Double Award) Combined Science A (Gateway) Paper 12 (Physics) Higher Ti</v>
          </cell>
          <cell r="C4475" t="str">
            <v>J250/12</v>
          </cell>
          <cell r="D4475" t="str">
            <v>(Double Award) Combined Science A (Gateway) Paper 12 (Physics) Higher Ti</v>
          </cell>
          <cell r="E4475" t="str">
            <v>Mr D J Evans</v>
          </cell>
        </row>
        <row r="4476">
          <cell r="B4476" t="str">
            <v>J250/12 (Double Award) Combined Science A (Gateway) Paper 12 (Physics) Higher Ti</v>
          </cell>
          <cell r="C4476" t="str">
            <v>J250/12</v>
          </cell>
          <cell r="D4476" t="str">
            <v>(Double Award) Combined Science A (Gateway) Paper 12 (Physics) Higher Ti</v>
          </cell>
          <cell r="E4476" t="str">
            <v>Mr T Lindsay</v>
          </cell>
        </row>
        <row r="4477">
          <cell r="B4477" t="str">
            <v>J250/12 (Double Award) Combined Science A (Gateway) Paper 12 (Physics) Higher Ti</v>
          </cell>
          <cell r="C4477" t="str">
            <v>J250/12</v>
          </cell>
          <cell r="D4477" t="str">
            <v>(Double Award) Combined Science A (Gateway) Paper 12 (Physics) Higher Ti</v>
          </cell>
          <cell r="E4477" t="str">
            <v>Dr S J Coomber</v>
          </cell>
        </row>
        <row r="4478">
          <cell r="B4478" t="str">
            <v>J250/12 (Double Award) Combined Science A (Gateway) Paper 12 (Physics) Higher Ti</v>
          </cell>
          <cell r="C4478" t="str">
            <v>J250/12</v>
          </cell>
          <cell r="D4478" t="str">
            <v>(Double Award) Combined Science A (Gateway) Paper 12 (Physics) Higher Ti</v>
          </cell>
          <cell r="E4478" t="str">
            <v>Mrs O O Oshilaja</v>
          </cell>
        </row>
        <row r="4479">
          <cell r="B4479" t="str">
            <v>J250/12 (Double Award) Combined Science A (Gateway) Paper 12 (Physics) Higher Ti</v>
          </cell>
          <cell r="C4479" t="str">
            <v>J250/12</v>
          </cell>
          <cell r="D4479" t="str">
            <v>(Double Award) Combined Science A (Gateway) Paper 12 (Physics) Higher Ti</v>
          </cell>
          <cell r="E4479" t="str">
            <v>Mrs B J Houghton</v>
          </cell>
        </row>
        <row r="4480">
          <cell r="B4480" t="str">
            <v>J250/12 (Double Award) Combined Science A (Gateway) Paper 12 (Physics) Higher Ti</v>
          </cell>
          <cell r="C4480" t="str">
            <v>J250/12</v>
          </cell>
          <cell r="D4480" t="str">
            <v>(Double Award) Combined Science A (Gateway) Paper 12 (Physics) Higher Ti</v>
          </cell>
          <cell r="E4480" t="str">
            <v>Ms J Goh</v>
          </cell>
        </row>
        <row r="4481">
          <cell r="B4481" t="str">
            <v>J257/01 Biology B  Breadth in Biology (F)</v>
          </cell>
          <cell r="C4481" t="str">
            <v>J257/01</v>
          </cell>
          <cell r="D4481" t="str">
            <v>Biology B  Breadth in Biology (F)</v>
          </cell>
          <cell r="E4481" t="str">
            <v>Mrs S E Glew</v>
          </cell>
        </row>
        <row r="4482">
          <cell r="B4482" t="str">
            <v>J257/01 Biology B  Breadth in Biology (F)</v>
          </cell>
          <cell r="C4482" t="str">
            <v>J257/01</v>
          </cell>
          <cell r="D4482" t="str">
            <v>Biology B  Breadth in Biology (F)</v>
          </cell>
          <cell r="E4482" t="str">
            <v>Mrs D Greaves</v>
          </cell>
        </row>
        <row r="4483">
          <cell r="B4483" t="str">
            <v>J257/01 Biology B  Breadth in Biology (F)</v>
          </cell>
          <cell r="C4483" t="str">
            <v>J257/01</v>
          </cell>
          <cell r="D4483" t="str">
            <v>Biology B  Breadth in Biology (F)</v>
          </cell>
          <cell r="E4483" t="str">
            <v>Mrs F A Burchell</v>
          </cell>
        </row>
        <row r="4484">
          <cell r="B4484" t="str">
            <v>J257/02 Biology B  Depth in Biology (F)</v>
          </cell>
          <cell r="C4484" t="str">
            <v>J257/02</v>
          </cell>
          <cell r="D4484" t="str">
            <v>Biology B  Depth in Biology (F)</v>
          </cell>
          <cell r="E4484" t="str">
            <v>Mr A Moore</v>
          </cell>
        </row>
        <row r="4485">
          <cell r="B4485" t="str">
            <v>J257/02 Biology B  Depth in Biology (F)</v>
          </cell>
          <cell r="C4485" t="str">
            <v>J257/02</v>
          </cell>
          <cell r="D4485" t="str">
            <v>Biology B  Depth in Biology (F)</v>
          </cell>
          <cell r="E4485" t="str">
            <v>Dr M Brett</v>
          </cell>
        </row>
        <row r="4486">
          <cell r="B4486" t="str">
            <v>J257/02 Biology B  Depth in Biology (F)</v>
          </cell>
          <cell r="C4486" t="str">
            <v>J257/02</v>
          </cell>
          <cell r="D4486" t="str">
            <v>Biology B  Depth in Biology (F)</v>
          </cell>
          <cell r="E4486" t="str">
            <v>Mr S Eck</v>
          </cell>
        </row>
        <row r="4487">
          <cell r="B4487" t="str">
            <v>J257/03 Biology B Breadth in Biology (H)</v>
          </cell>
          <cell r="C4487" t="str">
            <v>J257/03</v>
          </cell>
          <cell r="D4487" t="str">
            <v>Biology B Breadth in Biology (H)</v>
          </cell>
          <cell r="E4487" t="str">
            <v>Mrs E Colley</v>
          </cell>
        </row>
        <row r="4488">
          <cell r="B4488" t="str">
            <v>J257/03 Biology B Breadth in Biology (H)</v>
          </cell>
          <cell r="C4488" t="str">
            <v>J257/03</v>
          </cell>
          <cell r="D4488" t="str">
            <v>Biology B Breadth in Biology (H)</v>
          </cell>
          <cell r="E4488" t="str">
            <v>Mr T Raine</v>
          </cell>
        </row>
        <row r="4489">
          <cell r="B4489" t="str">
            <v>J257/03 Biology B Breadth in Biology (H)</v>
          </cell>
          <cell r="C4489" t="str">
            <v>J257/03</v>
          </cell>
          <cell r="D4489" t="str">
            <v>Biology B Breadth in Biology (H)</v>
          </cell>
          <cell r="E4489" t="str">
            <v>Mrs G V Thorpe</v>
          </cell>
        </row>
        <row r="4490">
          <cell r="B4490" t="str">
            <v>J257/03 Biology B Breadth in Biology (H)</v>
          </cell>
          <cell r="C4490" t="str">
            <v>J257/03</v>
          </cell>
          <cell r="D4490" t="str">
            <v>Biology B Breadth in Biology (H)</v>
          </cell>
          <cell r="E4490" t="str">
            <v>Mr S Eck</v>
          </cell>
        </row>
        <row r="4491">
          <cell r="B4491" t="str">
            <v>J257/03 Biology B Breadth in Biology (H)</v>
          </cell>
          <cell r="C4491" t="str">
            <v>J257/03</v>
          </cell>
          <cell r="D4491" t="str">
            <v>Biology B Breadth in Biology (H)</v>
          </cell>
          <cell r="E4491" t="str">
            <v>Mrs D Banasko</v>
          </cell>
        </row>
        <row r="4492">
          <cell r="B4492" t="str">
            <v>J257/04 Biology B  Depth in Biology (H)</v>
          </cell>
          <cell r="C4492" t="str">
            <v>J257/04</v>
          </cell>
          <cell r="D4492" t="str">
            <v>Biology B  Depth in Biology (H)</v>
          </cell>
          <cell r="E4492" t="str">
            <v>Mr L G Pearcy</v>
          </cell>
        </row>
        <row r="4493">
          <cell r="B4493" t="str">
            <v>J257/04 Biology B  Depth in Biology (H)</v>
          </cell>
          <cell r="C4493" t="str">
            <v>J257/04</v>
          </cell>
          <cell r="D4493" t="str">
            <v>Biology B  Depth in Biology (H)</v>
          </cell>
          <cell r="E4493" t="str">
            <v>Mr N Henderson</v>
          </cell>
        </row>
        <row r="4494">
          <cell r="B4494" t="str">
            <v>J257/04 Biology B  Depth in Biology (H)</v>
          </cell>
          <cell r="C4494" t="str">
            <v>J257/04</v>
          </cell>
          <cell r="D4494" t="str">
            <v>Biology B  Depth in Biology (H)</v>
          </cell>
          <cell r="E4494" t="str">
            <v>Mr J Giddy</v>
          </cell>
        </row>
        <row r="4495">
          <cell r="B4495" t="str">
            <v>J257/04 Biology B  Depth in Biology (H)</v>
          </cell>
          <cell r="C4495" t="str">
            <v>J257/04</v>
          </cell>
          <cell r="D4495" t="str">
            <v>Biology B  Depth in Biology (H)</v>
          </cell>
          <cell r="E4495" t="str">
            <v>Dr V E Pratley</v>
          </cell>
        </row>
        <row r="4496">
          <cell r="B4496" t="str">
            <v>J257/04 Biology B  Depth in Biology (H)</v>
          </cell>
          <cell r="C4496" t="str">
            <v>J257/04</v>
          </cell>
          <cell r="D4496" t="str">
            <v>Biology B  Depth in Biology (H)</v>
          </cell>
          <cell r="E4496" t="str">
            <v>Mr H W Morgan</v>
          </cell>
        </row>
        <row r="4497">
          <cell r="B4497" t="str">
            <v>J257/04 Biology B  Depth in Biology (H)</v>
          </cell>
          <cell r="C4497" t="str">
            <v>J257/04</v>
          </cell>
          <cell r="D4497" t="str">
            <v>Biology B  Depth in Biology (H)</v>
          </cell>
          <cell r="E4497" t="str">
            <v>Mrs C Champion</v>
          </cell>
        </row>
        <row r="4498">
          <cell r="B4498" t="str">
            <v>J258/01 Chemistry B  Breadth in Chemistry (F)</v>
          </cell>
          <cell r="C4498" t="str">
            <v>J258/01</v>
          </cell>
          <cell r="D4498" t="str">
            <v>Chemistry B  Breadth in Chemistry (F)</v>
          </cell>
          <cell r="E4498" t="str">
            <v>Mr D J Berrington</v>
          </cell>
        </row>
        <row r="4499">
          <cell r="B4499" t="str">
            <v>J258/01 Chemistry B  Breadth in Chemistry (F)</v>
          </cell>
          <cell r="C4499" t="str">
            <v>J258/01</v>
          </cell>
          <cell r="D4499" t="str">
            <v>Chemistry B  Breadth in Chemistry (F)</v>
          </cell>
          <cell r="E4499" t="str">
            <v>Mr R D Lees</v>
          </cell>
        </row>
        <row r="4500">
          <cell r="B4500" t="str">
            <v>J258/01 Chemistry B  Breadth in Chemistry (F)</v>
          </cell>
          <cell r="C4500" t="str">
            <v>J258/01</v>
          </cell>
          <cell r="D4500" t="str">
            <v>Chemistry B  Breadth in Chemistry (F)</v>
          </cell>
          <cell r="E4500" t="str">
            <v>Mr P J O'Mahony</v>
          </cell>
        </row>
        <row r="4501">
          <cell r="B4501" t="str">
            <v>J258/02 Chemistry B  Depth in Chemistry (F)</v>
          </cell>
          <cell r="C4501" t="str">
            <v>J258/02</v>
          </cell>
          <cell r="D4501" t="str">
            <v>Chemistry B  Depth in Chemistry (F)</v>
          </cell>
          <cell r="E4501" t="str">
            <v>Mr D J Smith</v>
          </cell>
        </row>
        <row r="4502">
          <cell r="B4502" t="str">
            <v>J258/02 Chemistry B  Depth in Chemistry (F)</v>
          </cell>
          <cell r="C4502" t="str">
            <v>J258/02</v>
          </cell>
          <cell r="D4502" t="str">
            <v>Chemistry B  Depth in Chemistry (F)</v>
          </cell>
          <cell r="E4502" t="str">
            <v>Mr P J O'Mahony</v>
          </cell>
        </row>
        <row r="4503">
          <cell r="B4503" t="str">
            <v>J258/02 Chemistry B  Depth in Chemistry (F)</v>
          </cell>
          <cell r="C4503" t="str">
            <v>J258/02</v>
          </cell>
          <cell r="D4503" t="str">
            <v>Chemistry B  Depth in Chemistry (F)</v>
          </cell>
          <cell r="E4503" t="str">
            <v>Mr R D Lees</v>
          </cell>
        </row>
        <row r="4504">
          <cell r="B4504" t="str">
            <v>J258/03 Chemistry B  Breadth in Chemistry (H)</v>
          </cell>
          <cell r="C4504" t="str">
            <v>J258/03</v>
          </cell>
          <cell r="D4504" t="str">
            <v>Chemistry B  Breadth in Chemistry (H)</v>
          </cell>
          <cell r="E4504" t="str">
            <v>Mrs A Starks</v>
          </cell>
        </row>
        <row r="4505">
          <cell r="B4505" t="str">
            <v>J258/03 Chemistry B  Breadth in Chemistry (H)</v>
          </cell>
          <cell r="C4505" t="str">
            <v>J258/03</v>
          </cell>
          <cell r="D4505" t="str">
            <v>Chemistry B  Breadth in Chemistry (H)</v>
          </cell>
          <cell r="E4505" t="str">
            <v>Mr A Alexander-Hern</v>
          </cell>
        </row>
        <row r="4506">
          <cell r="B4506" t="str">
            <v>J258/03 Chemistry B  Breadth in Chemistry (H)</v>
          </cell>
          <cell r="C4506" t="str">
            <v>J258/03</v>
          </cell>
          <cell r="D4506" t="str">
            <v>Chemistry B  Breadth in Chemistry (H)</v>
          </cell>
          <cell r="E4506" t="str">
            <v>Ms S Boccaccini</v>
          </cell>
        </row>
        <row r="4507">
          <cell r="B4507" t="str">
            <v>J258/03 Chemistry B  Breadth in Chemistry (H)</v>
          </cell>
          <cell r="C4507" t="str">
            <v>J258/03</v>
          </cell>
          <cell r="D4507" t="str">
            <v>Chemistry B  Breadth in Chemistry (H)</v>
          </cell>
          <cell r="E4507" t="str">
            <v>Mrs H Watkins</v>
          </cell>
        </row>
        <row r="4508">
          <cell r="B4508" t="str">
            <v>J258/03 Chemistry B  Breadth in Chemistry (H)</v>
          </cell>
          <cell r="C4508" t="str">
            <v>J258/03</v>
          </cell>
          <cell r="D4508" t="str">
            <v>Chemistry B  Breadth in Chemistry (H)</v>
          </cell>
          <cell r="E4508" t="str">
            <v>Miss J Bunting</v>
          </cell>
        </row>
        <row r="4509">
          <cell r="B4509" t="str">
            <v>J258/03 Chemistry B  Breadth in Chemistry (H)</v>
          </cell>
          <cell r="C4509" t="str">
            <v>J258/03</v>
          </cell>
          <cell r="D4509" t="str">
            <v>Chemistry B  Breadth in Chemistry (H)</v>
          </cell>
          <cell r="E4509" t="str">
            <v>Miss H J Nicholson</v>
          </cell>
        </row>
        <row r="4510">
          <cell r="B4510" t="str">
            <v>J258/03 Chemistry B  Breadth in Chemistry (H)</v>
          </cell>
          <cell r="C4510" t="str">
            <v>J258/03</v>
          </cell>
          <cell r="D4510" t="str">
            <v>Chemistry B  Breadth in Chemistry (H)</v>
          </cell>
          <cell r="E4510" t="str">
            <v>Dr M Viccary</v>
          </cell>
        </row>
        <row r="4511">
          <cell r="B4511" t="str">
            <v>J258/04 Chemistry B Depth in Chemistry (H)</v>
          </cell>
          <cell r="C4511" t="str">
            <v>J258/04</v>
          </cell>
          <cell r="D4511" t="str">
            <v>Chemistry B Depth in Chemistry (H)</v>
          </cell>
          <cell r="E4511" t="str">
            <v>Mrs A Starks</v>
          </cell>
        </row>
        <row r="4512">
          <cell r="B4512" t="str">
            <v>J258/04 Chemistry B Depth in Chemistry (H)</v>
          </cell>
          <cell r="C4512" t="str">
            <v>J258/04</v>
          </cell>
          <cell r="D4512" t="str">
            <v>Chemistry B Depth in Chemistry (H)</v>
          </cell>
          <cell r="E4512" t="str">
            <v>Mr P J Smith</v>
          </cell>
        </row>
        <row r="4513">
          <cell r="B4513" t="str">
            <v>J258/04 Chemistry B Depth in Chemistry (H)</v>
          </cell>
          <cell r="C4513" t="str">
            <v>J258/04</v>
          </cell>
          <cell r="D4513" t="str">
            <v>Chemistry B Depth in Chemistry (H)</v>
          </cell>
          <cell r="E4513" t="str">
            <v>Miss J A Gray</v>
          </cell>
        </row>
        <row r="4514">
          <cell r="B4514" t="str">
            <v>J258/04 Chemistry B Depth in Chemistry (H)</v>
          </cell>
          <cell r="C4514" t="str">
            <v>J258/04</v>
          </cell>
          <cell r="D4514" t="str">
            <v>Chemistry B Depth in Chemistry (H)</v>
          </cell>
          <cell r="E4514" t="str">
            <v>Dr D P Allen</v>
          </cell>
        </row>
        <row r="4515">
          <cell r="B4515" t="str">
            <v>J258/04 Chemistry B Depth in Chemistry (H)</v>
          </cell>
          <cell r="C4515" t="str">
            <v>J258/04</v>
          </cell>
          <cell r="D4515" t="str">
            <v>Chemistry B Depth in Chemistry (H)</v>
          </cell>
          <cell r="E4515" t="str">
            <v>Dr G Rosbrook</v>
          </cell>
        </row>
        <row r="4516">
          <cell r="B4516" t="str">
            <v>J258/04 Chemistry B Depth in Chemistry (H)</v>
          </cell>
          <cell r="C4516" t="str">
            <v>J258/04</v>
          </cell>
          <cell r="D4516" t="str">
            <v>Chemistry B Depth in Chemistry (H)</v>
          </cell>
          <cell r="E4516" t="str">
            <v>Miss D Small</v>
          </cell>
        </row>
        <row r="4517">
          <cell r="B4517" t="str">
            <v>J258/04 Chemistry B Depth in Chemistry (H)</v>
          </cell>
          <cell r="C4517" t="str">
            <v>J258/04</v>
          </cell>
          <cell r="D4517" t="str">
            <v>Chemistry B Depth in Chemistry (H)</v>
          </cell>
          <cell r="E4517" t="str">
            <v>Dr K Frobisher</v>
          </cell>
        </row>
        <row r="4518">
          <cell r="B4518" t="str">
            <v>J259/01 Physics B Breadth in study (F)</v>
          </cell>
          <cell r="C4518" t="str">
            <v>J259/01</v>
          </cell>
          <cell r="D4518" t="str">
            <v>Physics B Breadth in study (F)</v>
          </cell>
          <cell r="E4518" t="str">
            <v>Mrs S E Mansel</v>
          </cell>
        </row>
        <row r="4519">
          <cell r="B4519" t="str">
            <v>J259/01 Physics B Breadth in study (F)</v>
          </cell>
          <cell r="C4519" t="str">
            <v>J259/01</v>
          </cell>
          <cell r="D4519" t="str">
            <v>Physics B Breadth in study (F)</v>
          </cell>
          <cell r="E4519" t="str">
            <v>Mr K E Marshall-Smith</v>
          </cell>
        </row>
        <row r="4520">
          <cell r="B4520" t="str">
            <v>J259/01 Physics B Breadth in study (F)</v>
          </cell>
          <cell r="C4520" t="str">
            <v>J259/01</v>
          </cell>
          <cell r="D4520" t="str">
            <v>Physics B Breadth in study (F)</v>
          </cell>
          <cell r="E4520" t="str">
            <v>Mrs M A Francis</v>
          </cell>
        </row>
        <row r="4521">
          <cell r="B4521" t="str">
            <v>J259/02 Physics B  Depth in Physics (F)</v>
          </cell>
          <cell r="C4521" t="str">
            <v>J259/02</v>
          </cell>
          <cell r="D4521" t="str">
            <v>Physics B  Depth in Physics (F)</v>
          </cell>
          <cell r="E4521" t="str">
            <v>Ms C Tear</v>
          </cell>
        </row>
        <row r="4522">
          <cell r="B4522" t="str">
            <v>J259/02 Physics B  Depth in Physics (F)</v>
          </cell>
          <cell r="C4522" t="str">
            <v>J259/02</v>
          </cell>
          <cell r="D4522" t="str">
            <v>Physics B  Depth in Physics (F)</v>
          </cell>
          <cell r="E4522" t="str">
            <v>Mr P Sear</v>
          </cell>
        </row>
        <row r="4523">
          <cell r="B4523" t="str">
            <v>J259/02 Physics B  Depth in Physics (F)</v>
          </cell>
          <cell r="C4523" t="str">
            <v>J259/02</v>
          </cell>
          <cell r="D4523" t="str">
            <v>Physics B  Depth in Physics (F)</v>
          </cell>
          <cell r="E4523" t="str">
            <v>Mr D R Fisher</v>
          </cell>
        </row>
        <row r="4524">
          <cell r="B4524" t="str">
            <v>J259/03 Physics B)  Breadth in study (H)</v>
          </cell>
          <cell r="C4524" t="str">
            <v>J259/03</v>
          </cell>
          <cell r="D4524" t="str">
            <v>Physics B)  Breadth in study (H)</v>
          </cell>
          <cell r="E4524" t="str">
            <v>Mr R Field</v>
          </cell>
        </row>
        <row r="4525">
          <cell r="B4525" t="str">
            <v>J259/03 Physics B)  Breadth in study (H)</v>
          </cell>
          <cell r="C4525" t="str">
            <v>J259/03</v>
          </cell>
          <cell r="D4525" t="str">
            <v>Physics B)  Breadth in study (H)</v>
          </cell>
          <cell r="E4525" t="str">
            <v>Mr D R Fisher</v>
          </cell>
        </row>
        <row r="4526">
          <cell r="B4526" t="str">
            <v>J259/03 Physics B)  Breadth in study (H)</v>
          </cell>
          <cell r="C4526" t="str">
            <v>J259/03</v>
          </cell>
          <cell r="D4526" t="str">
            <v>Physics B)  Breadth in study (H)</v>
          </cell>
          <cell r="E4526" t="str">
            <v>Mr C Weston</v>
          </cell>
        </row>
        <row r="4527">
          <cell r="B4527" t="str">
            <v>J259/03 Physics B)  Breadth in study (H)</v>
          </cell>
          <cell r="C4527" t="str">
            <v>J259/03</v>
          </cell>
          <cell r="D4527" t="str">
            <v>Physics B)  Breadth in study (H)</v>
          </cell>
          <cell r="E4527" t="str">
            <v>Mrs E Kouthouri</v>
          </cell>
        </row>
        <row r="4528">
          <cell r="B4528" t="str">
            <v>J259/03 Physics B)  Breadth in study (H)</v>
          </cell>
          <cell r="C4528" t="str">
            <v>J259/03</v>
          </cell>
          <cell r="D4528" t="str">
            <v>Physics B)  Breadth in study (H)</v>
          </cell>
          <cell r="E4528" t="str">
            <v>Mrs K Little</v>
          </cell>
        </row>
        <row r="4529">
          <cell r="B4529" t="str">
            <v>J259/03 Physics B)  Breadth in study (H)</v>
          </cell>
          <cell r="C4529" t="str">
            <v>J259/03</v>
          </cell>
          <cell r="D4529" t="str">
            <v>Physics B)  Breadth in study (H)</v>
          </cell>
          <cell r="E4529" t="str">
            <v>Mr J A Sanford</v>
          </cell>
        </row>
        <row r="4530">
          <cell r="B4530" t="str">
            <v>J259/03 Physics B)  Breadth in study (H)</v>
          </cell>
          <cell r="C4530" t="str">
            <v>J259/03</v>
          </cell>
          <cell r="D4530" t="str">
            <v>Physics B)  Breadth in study (H)</v>
          </cell>
          <cell r="E4530" t="str">
            <v>Mr B O'Donovan</v>
          </cell>
        </row>
        <row r="4531">
          <cell r="B4531" t="str">
            <v>J259/04 Physics B  Depth in Physics (H)</v>
          </cell>
          <cell r="C4531" t="str">
            <v>J259/04</v>
          </cell>
          <cell r="D4531" t="str">
            <v>Physics B  Depth in Physics (H)</v>
          </cell>
          <cell r="E4531" t="str">
            <v>Mrs K Little</v>
          </cell>
        </row>
        <row r="4532">
          <cell r="B4532" t="str">
            <v>J259/04 Physics B  Depth in Physics (H)</v>
          </cell>
          <cell r="C4532" t="str">
            <v>J259/04</v>
          </cell>
          <cell r="D4532" t="str">
            <v>Physics B  Depth in Physics (H)</v>
          </cell>
          <cell r="E4532" t="str">
            <v>Mr J P Askins</v>
          </cell>
        </row>
        <row r="4533">
          <cell r="B4533" t="str">
            <v>J259/04 Physics B  Depth in Physics (H)</v>
          </cell>
          <cell r="C4533" t="str">
            <v>J259/04</v>
          </cell>
          <cell r="D4533" t="str">
            <v>Physics B  Depth in Physics (H)</v>
          </cell>
          <cell r="E4533" t="str">
            <v>Mr M J Taylor</v>
          </cell>
        </row>
        <row r="4534">
          <cell r="B4534" t="str">
            <v>J259/04 Physics B  Depth in Physics (H)</v>
          </cell>
          <cell r="C4534" t="str">
            <v>J259/04</v>
          </cell>
          <cell r="D4534" t="str">
            <v>Physics B  Depth in Physics (H)</v>
          </cell>
          <cell r="E4534" t="str">
            <v>Mrs C Atkinson</v>
          </cell>
        </row>
        <row r="4535">
          <cell r="B4535" t="str">
            <v>J259/04 Physics B  Depth in Physics (H)</v>
          </cell>
          <cell r="C4535" t="str">
            <v>J259/04</v>
          </cell>
          <cell r="D4535" t="str">
            <v>Physics B  Depth in Physics (H)</v>
          </cell>
          <cell r="E4535" t="str">
            <v>Mr K Denny</v>
          </cell>
        </row>
        <row r="4536">
          <cell r="B4536" t="str">
            <v>J259/04 Physics B  Depth in Physics (H)</v>
          </cell>
          <cell r="C4536" t="str">
            <v>J259/04</v>
          </cell>
          <cell r="D4536" t="str">
            <v>Physics B  Depth in Physics (H)</v>
          </cell>
          <cell r="E4536" t="str">
            <v>Mr D Mapesa</v>
          </cell>
        </row>
        <row r="4537">
          <cell r="B4537" t="str">
            <v>J259/04 Physics B  Depth in Physics (H)</v>
          </cell>
          <cell r="C4537" t="str">
            <v>J259/04</v>
          </cell>
          <cell r="D4537" t="str">
            <v>Physics B  Depth in Physics (H)</v>
          </cell>
          <cell r="E4537" t="str">
            <v>Dr M Baig</v>
          </cell>
        </row>
        <row r="4538">
          <cell r="B4538" t="str">
            <v>J260/01 DA Combined  Science B Biology (F)</v>
          </cell>
          <cell r="C4538" t="str">
            <v>J260/01</v>
          </cell>
          <cell r="D4538" t="str">
            <v>DA Combined  Science B Biology (F)</v>
          </cell>
          <cell r="E4538" t="str">
            <v>Mrs J Carr</v>
          </cell>
        </row>
        <row r="4539">
          <cell r="B4539" t="str">
            <v>J260/01 DA Combined  Science B Biology (F)</v>
          </cell>
          <cell r="C4539" t="str">
            <v>J260/01</v>
          </cell>
          <cell r="D4539" t="str">
            <v>DA Combined  Science B Biology (F)</v>
          </cell>
          <cell r="E4539" t="str">
            <v>Dr L Hann</v>
          </cell>
        </row>
        <row r="4540">
          <cell r="B4540" t="str">
            <v>J260/01 DA Combined  Science B Biology (F)</v>
          </cell>
          <cell r="C4540" t="str">
            <v>J260/01</v>
          </cell>
          <cell r="D4540" t="str">
            <v>DA Combined  Science B Biology (F)</v>
          </cell>
          <cell r="E4540" t="str">
            <v>Dr H M Williets</v>
          </cell>
        </row>
        <row r="4541">
          <cell r="B4541" t="str">
            <v>J260/01 DA Combined  Science B Biology (F)</v>
          </cell>
          <cell r="C4541" t="str">
            <v>J260/01</v>
          </cell>
          <cell r="D4541" t="str">
            <v>DA Combined  Science B Biology (F)</v>
          </cell>
          <cell r="E4541" t="str">
            <v>Miss C M Maddison</v>
          </cell>
        </row>
        <row r="4542">
          <cell r="B4542" t="str">
            <v>J260/01 DA Combined  Science B Biology (F)</v>
          </cell>
          <cell r="C4542" t="str">
            <v>J260/01</v>
          </cell>
          <cell r="D4542" t="str">
            <v>DA Combined  Science B Biology (F)</v>
          </cell>
          <cell r="E4542" t="str">
            <v>Mr A M Forster</v>
          </cell>
        </row>
        <row r="4543">
          <cell r="B4543" t="str">
            <v>J260/01 DA Combined  Science B Biology (F)</v>
          </cell>
          <cell r="C4543" t="str">
            <v>J260/01</v>
          </cell>
          <cell r="D4543" t="str">
            <v>DA Combined  Science B Biology (F)</v>
          </cell>
          <cell r="E4543" t="str">
            <v>Mrs S Mansfield</v>
          </cell>
        </row>
        <row r="4544">
          <cell r="B4544" t="str">
            <v>J260/01 DA Combined  Science B Biology (F)</v>
          </cell>
          <cell r="C4544" t="str">
            <v>J260/01</v>
          </cell>
          <cell r="D4544" t="str">
            <v>DA Combined  Science B Biology (F)</v>
          </cell>
          <cell r="E4544" t="str">
            <v>Mr D Isles</v>
          </cell>
        </row>
        <row r="4545">
          <cell r="B4545" t="str">
            <v>J260/02 DA Combined  Science B Chemistry (F)</v>
          </cell>
          <cell r="C4545" t="str">
            <v>J260/02</v>
          </cell>
          <cell r="D4545" t="str">
            <v>DA Combined  Science B Chemistry (F)</v>
          </cell>
          <cell r="E4545" t="str">
            <v>Mr A S Gibson</v>
          </cell>
        </row>
        <row r="4546">
          <cell r="B4546" t="str">
            <v>J260/02 DA Combined  Science B Chemistry (F)</v>
          </cell>
          <cell r="C4546" t="str">
            <v>J260/02</v>
          </cell>
          <cell r="D4546" t="str">
            <v>DA Combined  Science B Chemistry (F)</v>
          </cell>
          <cell r="E4546" t="str">
            <v>Mrs V Speed</v>
          </cell>
        </row>
        <row r="4547">
          <cell r="B4547" t="str">
            <v>J260/02 DA Combined  Science B Chemistry (F)</v>
          </cell>
          <cell r="C4547" t="str">
            <v>J260/02</v>
          </cell>
          <cell r="D4547" t="str">
            <v>DA Combined  Science B Chemistry (F)</v>
          </cell>
          <cell r="E4547" t="str">
            <v>Mrs T J Towers</v>
          </cell>
        </row>
        <row r="4548">
          <cell r="B4548" t="str">
            <v>J260/02 DA Combined  Science B Chemistry (F)</v>
          </cell>
          <cell r="C4548" t="str">
            <v>J260/02</v>
          </cell>
          <cell r="D4548" t="str">
            <v>DA Combined  Science B Chemistry (F)</v>
          </cell>
          <cell r="E4548" t="str">
            <v>Mrs A Reid</v>
          </cell>
        </row>
        <row r="4549">
          <cell r="B4549" t="str">
            <v>J260/02 DA Combined  Science B Chemistry (F)</v>
          </cell>
          <cell r="C4549" t="str">
            <v>J260/02</v>
          </cell>
          <cell r="D4549" t="str">
            <v>DA Combined  Science B Chemistry (F)</v>
          </cell>
          <cell r="E4549" t="str">
            <v>Mrs W A Moore</v>
          </cell>
        </row>
        <row r="4550">
          <cell r="B4550" t="str">
            <v>J260/02 DA Combined  Science B Chemistry (F)</v>
          </cell>
          <cell r="C4550" t="str">
            <v>J260/02</v>
          </cell>
          <cell r="D4550" t="str">
            <v>DA Combined  Science B Chemistry (F)</v>
          </cell>
          <cell r="E4550" t="str">
            <v>Mr P Keane</v>
          </cell>
        </row>
        <row r="4551">
          <cell r="B4551" t="str">
            <v>J260/02 DA Combined  Science B Chemistry (F)</v>
          </cell>
          <cell r="C4551" t="str">
            <v>J260/02</v>
          </cell>
          <cell r="D4551" t="str">
            <v>DA Combined  Science B Chemistry (F)</v>
          </cell>
          <cell r="E4551" t="str">
            <v>Mrs T Thompson</v>
          </cell>
        </row>
        <row r="4552">
          <cell r="B4552" t="str">
            <v>J260/03 DA Combined  Science B Physics (F)</v>
          </cell>
          <cell r="C4552" t="str">
            <v>J260/03</v>
          </cell>
          <cell r="D4552" t="str">
            <v>DA Combined  Science B Physics (F)</v>
          </cell>
          <cell r="E4552" t="str">
            <v>Mr J Fairey</v>
          </cell>
        </row>
        <row r="4553">
          <cell r="B4553" t="str">
            <v>J260/03 DA Combined  Science B Physics (F)</v>
          </cell>
          <cell r="C4553" t="str">
            <v>J260/03</v>
          </cell>
          <cell r="D4553" t="str">
            <v>DA Combined  Science B Physics (F)</v>
          </cell>
          <cell r="E4553" t="str">
            <v>Ms S Boccaccini</v>
          </cell>
        </row>
        <row r="4554">
          <cell r="B4554" t="str">
            <v>J260/03 DA Combined  Science B Physics (F)</v>
          </cell>
          <cell r="C4554" t="str">
            <v>J260/03</v>
          </cell>
          <cell r="D4554" t="str">
            <v>DA Combined  Science B Physics (F)</v>
          </cell>
          <cell r="E4554" t="str">
            <v>Miss J E Humphries</v>
          </cell>
        </row>
        <row r="4555">
          <cell r="B4555" t="str">
            <v>J260/03 DA Combined  Science B Physics (F)</v>
          </cell>
          <cell r="C4555" t="str">
            <v>J260/03</v>
          </cell>
          <cell r="D4555" t="str">
            <v>DA Combined  Science B Physics (F)</v>
          </cell>
          <cell r="E4555" t="str">
            <v>Mr S Carter</v>
          </cell>
        </row>
        <row r="4556">
          <cell r="B4556" t="str">
            <v>J260/03 DA Combined  Science B Physics (F)</v>
          </cell>
          <cell r="C4556" t="str">
            <v>J260/03</v>
          </cell>
          <cell r="D4556" t="str">
            <v>DA Combined  Science B Physics (F)</v>
          </cell>
          <cell r="E4556" t="str">
            <v>Miss J M Daisley</v>
          </cell>
        </row>
        <row r="4557">
          <cell r="B4557" t="str">
            <v>J260/03 DA Combined  Science B Physics (F)</v>
          </cell>
          <cell r="C4557" t="str">
            <v>J260/03</v>
          </cell>
          <cell r="D4557" t="str">
            <v>DA Combined  Science B Physics (F)</v>
          </cell>
          <cell r="E4557" t="str">
            <v>Mrs M Sardeson</v>
          </cell>
        </row>
        <row r="4558">
          <cell r="B4558" t="str">
            <v>J260/03 DA Combined  Science B Physics (F)</v>
          </cell>
          <cell r="C4558" t="str">
            <v>J260/03</v>
          </cell>
          <cell r="D4558" t="str">
            <v>DA Combined  Science B Physics (F)</v>
          </cell>
          <cell r="E4558" t="str">
            <v>Mr H Huoermaiti</v>
          </cell>
        </row>
        <row r="4559">
          <cell r="B4559" t="str">
            <v>J260/04 DA Combined  Science B (F)</v>
          </cell>
          <cell r="C4559" t="str">
            <v>J260/04</v>
          </cell>
          <cell r="D4559" t="str">
            <v>DA Combined  Science B (F)</v>
          </cell>
          <cell r="E4559" t="str">
            <v>Mr I P Connor</v>
          </cell>
        </row>
        <row r="4560">
          <cell r="B4560" t="str">
            <v>J260/04 DA Combined  Science B (F)</v>
          </cell>
          <cell r="C4560" t="str">
            <v>J260/04</v>
          </cell>
          <cell r="D4560" t="str">
            <v>DA Combined  Science B (F)</v>
          </cell>
          <cell r="E4560" t="str">
            <v>Mrs R Robinson</v>
          </cell>
        </row>
        <row r="4561">
          <cell r="B4561" t="str">
            <v>J260/04 DA Combined  Science B (F)</v>
          </cell>
          <cell r="C4561" t="str">
            <v>J260/04</v>
          </cell>
          <cell r="D4561" t="str">
            <v>DA Combined  Science B (F)</v>
          </cell>
          <cell r="E4561" t="str">
            <v>Mr S Mallalieu</v>
          </cell>
        </row>
        <row r="4562">
          <cell r="B4562" t="str">
            <v>J260/04 DA Combined  Science B (F)</v>
          </cell>
          <cell r="C4562" t="str">
            <v>J260/04</v>
          </cell>
          <cell r="D4562" t="str">
            <v>DA Combined  Science B (F)</v>
          </cell>
          <cell r="E4562" t="str">
            <v>Mrs A Candlish</v>
          </cell>
        </row>
        <row r="4563">
          <cell r="B4563" t="str">
            <v>J260/04 DA Combined  Science B (F)</v>
          </cell>
          <cell r="C4563" t="str">
            <v>J260/04</v>
          </cell>
          <cell r="D4563" t="str">
            <v>DA Combined  Science B (F)</v>
          </cell>
          <cell r="E4563" t="str">
            <v>Mr A S Van Raalte</v>
          </cell>
        </row>
        <row r="4564">
          <cell r="B4564" t="str">
            <v>J260/04 DA Combined  Science B (F)</v>
          </cell>
          <cell r="C4564" t="str">
            <v>J260/04</v>
          </cell>
          <cell r="D4564" t="str">
            <v>DA Combined  Science B (F)</v>
          </cell>
          <cell r="E4564" t="str">
            <v>Mr G J Troughton</v>
          </cell>
        </row>
        <row r="4565">
          <cell r="B4565" t="str">
            <v>J260/04 DA Combined  Science B (F)</v>
          </cell>
          <cell r="C4565" t="str">
            <v>J260/04</v>
          </cell>
          <cell r="D4565" t="str">
            <v>DA Combined  Science B (F)</v>
          </cell>
          <cell r="E4565" t="str">
            <v>Miss L Reeves</v>
          </cell>
        </row>
        <row r="4566">
          <cell r="B4566" t="str">
            <v>J260/05 DA Combined  Science B Biology (H)</v>
          </cell>
          <cell r="C4566" t="str">
            <v>J260/05</v>
          </cell>
          <cell r="D4566" t="str">
            <v>DA Combined  Science B Biology (H)</v>
          </cell>
          <cell r="E4566" t="str">
            <v>Mrs H Warren</v>
          </cell>
        </row>
        <row r="4567">
          <cell r="B4567" t="str">
            <v>J260/05 DA Combined  Science B Biology (H)</v>
          </cell>
          <cell r="C4567" t="str">
            <v>J260/05</v>
          </cell>
          <cell r="D4567" t="str">
            <v>DA Combined  Science B Biology (H)</v>
          </cell>
          <cell r="E4567" t="str">
            <v>Ms J Murray</v>
          </cell>
        </row>
        <row r="4568">
          <cell r="B4568" t="str">
            <v>J260/05 DA Combined  Science B Biology (H)</v>
          </cell>
          <cell r="C4568" t="str">
            <v>J260/05</v>
          </cell>
          <cell r="D4568" t="str">
            <v>DA Combined  Science B Biology (H)</v>
          </cell>
          <cell r="E4568" t="str">
            <v>Mrs J T Walton</v>
          </cell>
        </row>
        <row r="4569">
          <cell r="B4569" t="str">
            <v>J260/05 DA Combined  Science B Biology (H)</v>
          </cell>
          <cell r="C4569" t="str">
            <v>J260/05</v>
          </cell>
          <cell r="D4569" t="str">
            <v>DA Combined  Science B Biology (H)</v>
          </cell>
          <cell r="E4569" t="str">
            <v>Mr S Carter</v>
          </cell>
        </row>
        <row r="4570">
          <cell r="B4570" t="str">
            <v>J260/05 DA Combined  Science B Biology (H)</v>
          </cell>
          <cell r="C4570" t="str">
            <v>J260/05</v>
          </cell>
          <cell r="D4570" t="str">
            <v>DA Combined  Science B Biology (H)</v>
          </cell>
          <cell r="E4570" t="str">
            <v>Mrs S C Allday</v>
          </cell>
        </row>
        <row r="4571">
          <cell r="B4571" t="str">
            <v>J260/06 DA Combined  Science B Chemistry (H)</v>
          </cell>
          <cell r="C4571" t="str">
            <v>J260/06</v>
          </cell>
          <cell r="D4571" t="str">
            <v>DA Combined  Science B Chemistry (H)</v>
          </cell>
          <cell r="E4571" t="str">
            <v>Mrs M J Cobb</v>
          </cell>
        </row>
        <row r="4572">
          <cell r="B4572" t="str">
            <v>J260/06 DA Combined  Science B Chemistry (H)</v>
          </cell>
          <cell r="C4572" t="str">
            <v>J260/06</v>
          </cell>
          <cell r="D4572" t="str">
            <v>DA Combined  Science B Chemistry (H)</v>
          </cell>
          <cell r="E4572" t="str">
            <v>Mr A S Van Raalte</v>
          </cell>
        </row>
        <row r="4573">
          <cell r="B4573" t="str">
            <v>J260/06 DA Combined  Science B Chemistry (H)</v>
          </cell>
          <cell r="C4573" t="str">
            <v>J260/06</v>
          </cell>
          <cell r="D4573" t="str">
            <v>DA Combined  Science B Chemistry (H)</v>
          </cell>
          <cell r="E4573" t="str">
            <v>Mr R D Lees</v>
          </cell>
        </row>
        <row r="4574">
          <cell r="B4574" t="str">
            <v>J260/06 DA Combined  Science B Chemistry (H)</v>
          </cell>
          <cell r="C4574" t="str">
            <v>J260/06</v>
          </cell>
          <cell r="D4574" t="str">
            <v>DA Combined  Science B Chemistry (H)</v>
          </cell>
          <cell r="E4574" t="str">
            <v>Dr C Lyall</v>
          </cell>
        </row>
        <row r="4575">
          <cell r="B4575" t="str">
            <v>J260/06 DA Combined  Science B Chemistry (H)</v>
          </cell>
          <cell r="C4575" t="str">
            <v>J260/06</v>
          </cell>
          <cell r="D4575" t="str">
            <v>DA Combined  Science B Chemistry (H)</v>
          </cell>
          <cell r="E4575" t="str">
            <v>Dr S J Campbell</v>
          </cell>
        </row>
        <row r="4576">
          <cell r="B4576" t="str">
            <v>J260/06 DA Combined  Science B Chemistry (H)</v>
          </cell>
          <cell r="C4576" t="str">
            <v>J260/06</v>
          </cell>
          <cell r="D4576" t="str">
            <v>DA Combined  Science B Chemistry (H)</v>
          </cell>
          <cell r="E4576" t="str">
            <v>Mr A McAnerney</v>
          </cell>
        </row>
        <row r="4577">
          <cell r="B4577" t="str">
            <v>J260/07 DA Combined  Science B Physics (H)</v>
          </cell>
          <cell r="C4577" t="str">
            <v>J260/07</v>
          </cell>
          <cell r="D4577" t="str">
            <v>DA Combined  Science B Physics (H)</v>
          </cell>
          <cell r="E4577" t="str">
            <v>Mr M S Greenwood</v>
          </cell>
        </row>
        <row r="4578">
          <cell r="B4578" t="str">
            <v>J260/07 DA Combined  Science B Physics (H)</v>
          </cell>
          <cell r="C4578" t="str">
            <v>J260/07</v>
          </cell>
          <cell r="D4578" t="str">
            <v>DA Combined  Science B Physics (H)</v>
          </cell>
          <cell r="E4578" t="str">
            <v>Mr I W Brereton</v>
          </cell>
        </row>
        <row r="4579">
          <cell r="B4579" t="str">
            <v>J260/07 DA Combined  Science B Physics (H)</v>
          </cell>
          <cell r="C4579" t="str">
            <v>J260/07</v>
          </cell>
          <cell r="D4579" t="str">
            <v>DA Combined  Science B Physics (H)</v>
          </cell>
          <cell r="E4579" t="str">
            <v>Mr R A Wadon</v>
          </cell>
        </row>
        <row r="4580">
          <cell r="B4580" t="str">
            <v>J260/07 DA Combined  Science B Physics (H)</v>
          </cell>
          <cell r="C4580" t="str">
            <v>J260/07</v>
          </cell>
          <cell r="D4580" t="str">
            <v>DA Combined  Science B Physics (H)</v>
          </cell>
          <cell r="E4580" t="str">
            <v>Dr M Viccary</v>
          </cell>
        </row>
        <row r="4581">
          <cell r="B4581" t="str">
            <v>J260/07 DA Combined  Science B Physics (H)</v>
          </cell>
          <cell r="C4581" t="str">
            <v>J260/07</v>
          </cell>
          <cell r="D4581" t="str">
            <v>DA Combined  Science B Physics (H)</v>
          </cell>
          <cell r="E4581" t="str">
            <v>Miss J F Houghton</v>
          </cell>
        </row>
        <row r="4582">
          <cell r="B4582" t="str">
            <v>J260/07 DA Combined  Science B Physics (H)</v>
          </cell>
          <cell r="C4582" t="str">
            <v>J260/07</v>
          </cell>
          <cell r="D4582" t="str">
            <v>DA Combined  Science B Physics (H)</v>
          </cell>
          <cell r="E4582" t="str">
            <v>Miss J M Daisley</v>
          </cell>
        </row>
        <row r="4583">
          <cell r="B4583" t="str">
            <v>J260/08 DA Combined  Science B (H)</v>
          </cell>
          <cell r="C4583" t="str">
            <v>J260/08</v>
          </cell>
          <cell r="D4583" t="str">
            <v>DA Combined  Science B (H)</v>
          </cell>
          <cell r="E4583" t="str">
            <v>Mrs N J Boulton</v>
          </cell>
        </row>
        <row r="4584">
          <cell r="B4584" t="str">
            <v>J260/08 DA Combined  Science B (H)</v>
          </cell>
          <cell r="C4584" t="str">
            <v>J260/08</v>
          </cell>
          <cell r="D4584" t="str">
            <v>DA Combined  Science B (H)</v>
          </cell>
          <cell r="E4584" t="str">
            <v>Mrs E Colley</v>
          </cell>
        </row>
        <row r="4585">
          <cell r="B4585" t="str">
            <v>J260/08 DA Combined  Science B (H)</v>
          </cell>
          <cell r="C4585" t="str">
            <v>J260/08</v>
          </cell>
          <cell r="D4585" t="str">
            <v>DA Combined  Science B (H)</v>
          </cell>
          <cell r="E4585" t="str">
            <v>Mr K J Shotton</v>
          </cell>
        </row>
        <row r="4586">
          <cell r="B4586" t="str">
            <v>J260/08 DA Combined  Science B (H)</v>
          </cell>
          <cell r="C4586" t="str">
            <v>J260/08</v>
          </cell>
          <cell r="D4586" t="str">
            <v>DA Combined  Science B (H)</v>
          </cell>
          <cell r="E4586" t="str">
            <v>Mrs M J Cobb</v>
          </cell>
        </row>
        <row r="4587">
          <cell r="B4587" t="str">
            <v>J260/08 DA Combined  Science B (H)</v>
          </cell>
          <cell r="C4587" t="str">
            <v>J260/08</v>
          </cell>
          <cell r="D4587" t="str">
            <v>DA Combined  Science B (H)</v>
          </cell>
          <cell r="E4587" t="str">
            <v>Miss H J Nicholson</v>
          </cell>
        </row>
        <row r="4588">
          <cell r="B4588" t="str">
            <v>J260/08 DA Combined  Science B (H)</v>
          </cell>
          <cell r="C4588" t="str">
            <v>J260/08</v>
          </cell>
          <cell r="D4588" t="str">
            <v>DA Combined  Science B (H)</v>
          </cell>
          <cell r="E4588" t="str">
            <v>Mrs P M Dunn</v>
          </cell>
        </row>
        <row r="4589">
          <cell r="B4589" t="str">
            <v>J270/01 Citizenship in Perspective</v>
          </cell>
          <cell r="C4589" t="str">
            <v>J270/01</v>
          </cell>
          <cell r="D4589" t="str">
            <v>Citizenship in Perspective</v>
          </cell>
          <cell r="E4589" t="str">
            <v>Mr S J L Johnson</v>
          </cell>
        </row>
        <row r="4590">
          <cell r="B4590" t="str">
            <v>J270/01 Citizenship in Perspective</v>
          </cell>
          <cell r="C4590" t="str">
            <v>J270/01</v>
          </cell>
          <cell r="D4590" t="str">
            <v>Citizenship in Perspective</v>
          </cell>
          <cell r="E4590" t="str">
            <v>Mrs H Tung</v>
          </cell>
        </row>
        <row r="4591">
          <cell r="B4591" t="str">
            <v>J270/01 Citizenship in Perspective</v>
          </cell>
          <cell r="C4591" t="str">
            <v>J270/01</v>
          </cell>
          <cell r="D4591" t="str">
            <v>Citizenship in Perspective</v>
          </cell>
          <cell r="E4591" t="str">
            <v>Miss C Halden</v>
          </cell>
        </row>
        <row r="4592">
          <cell r="B4592" t="str">
            <v>J270/01 Citizenship in Perspective</v>
          </cell>
          <cell r="C4592" t="str">
            <v>J270/01</v>
          </cell>
          <cell r="D4592" t="str">
            <v>Citizenship in Perspective</v>
          </cell>
          <cell r="E4592" t="str">
            <v>Mr B Joy</v>
          </cell>
        </row>
        <row r="4593">
          <cell r="B4593" t="str">
            <v>J270/01 Citizenship in Perspective</v>
          </cell>
          <cell r="C4593" t="str">
            <v>J270/01</v>
          </cell>
          <cell r="D4593" t="str">
            <v>Citizenship in Perspective</v>
          </cell>
          <cell r="E4593" t="str">
            <v>Miss B Kenney</v>
          </cell>
        </row>
        <row r="4594">
          <cell r="B4594" t="str">
            <v>J270/01 Citizenship in Perspective</v>
          </cell>
          <cell r="C4594" t="str">
            <v>J270/01</v>
          </cell>
          <cell r="D4594" t="str">
            <v>Citizenship in Perspective</v>
          </cell>
          <cell r="E4594" t="str">
            <v>Ms E Jarvis</v>
          </cell>
        </row>
        <row r="4595">
          <cell r="B4595" t="str">
            <v>J270/01 Citizenship in Perspective</v>
          </cell>
          <cell r="C4595" t="str">
            <v>J270/01</v>
          </cell>
          <cell r="D4595" t="str">
            <v>Citizenship in Perspective</v>
          </cell>
          <cell r="E4595" t="str">
            <v>Mrs E Brockhouse</v>
          </cell>
        </row>
        <row r="4596">
          <cell r="B4596" t="str">
            <v>J270/02 Citizenship in Action</v>
          </cell>
          <cell r="C4596" t="str">
            <v>J270/02</v>
          </cell>
          <cell r="D4596" t="str">
            <v>Citizenship in Action</v>
          </cell>
          <cell r="E4596" t="str">
            <v>Mr S J L Johnson</v>
          </cell>
        </row>
        <row r="4597">
          <cell r="B4597" t="str">
            <v>J270/02 Citizenship in Action</v>
          </cell>
          <cell r="C4597" t="str">
            <v>J270/02</v>
          </cell>
          <cell r="D4597" t="str">
            <v>Citizenship in Action</v>
          </cell>
          <cell r="E4597" t="str">
            <v>Mr M Chihota</v>
          </cell>
        </row>
        <row r="4598">
          <cell r="B4598" t="str">
            <v>J270/02 Citizenship in Action</v>
          </cell>
          <cell r="C4598" t="str">
            <v>J270/02</v>
          </cell>
          <cell r="D4598" t="str">
            <v>Citizenship in Action</v>
          </cell>
          <cell r="E4598" t="str">
            <v>Miss N Caserta</v>
          </cell>
        </row>
        <row r="4599">
          <cell r="B4599" t="str">
            <v>J270/02 Citizenship in Action</v>
          </cell>
          <cell r="C4599" t="str">
            <v>J270/02</v>
          </cell>
          <cell r="D4599" t="str">
            <v>Citizenship in Action</v>
          </cell>
          <cell r="E4599" t="str">
            <v>Mr G S Roffe</v>
          </cell>
        </row>
        <row r="4600">
          <cell r="B4600" t="str">
            <v>J270/02 Citizenship in Action</v>
          </cell>
          <cell r="C4600" t="str">
            <v>J270/02</v>
          </cell>
          <cell r="D4600" t="str">
            <v>Citizenship in Action</v>
          </cell>
          <cell r="E4600" t="str">
            <v>Mr L Muhammad</v>
          </cell>
        </row>
        <row r="4601">
          <cell r="B4601" t="str">
            <v>J270/02 Citizenship in Action</v>
          </cell>
          <cell r="C4601" t="str">
            <v>J270/02</v>
          </cell>
          <cell r="D4601" t="str">
            <v>Citizenship in Action</v>
          </cell>
          <cell r="E4601" t="str">
            <v>Dr A C Morris</v>
          </cell>
        </row>
        <row r="4602">
          <cell r="B4602" t="str">
            <v>J270/02 Citizenship in Action</v>
          </cell>
          <cell r="C4602" t="str">
            <v>J270/02</v>
          </cell>
          <cell r="D4602" t="str">
            <v>Citizenship in Action</v>
          </cell>
          <cell r="E4602" t="str">
            <v>Mrs A Borchert</v>
          </cell>
        </row>
        <row r="4603">
          <cell r="B4603" t="str">
            <v>J270/02 Citizenship in Action</v>
          </cell>
          <cell r="C4603" t="str">
            <v>J270/02</v>
          </cell>
          <cell r="D4603" t="str">
            <v>Citizenship in Action</v>
          </cell>
          <cell r="E4603" t="str">
            <v>Mr J Barlow</v>
          </cell>
        </row>
        <row r="4604">
          <cell r="B4604" t="str">
            <v>J270/02 Citizenship in Action</v>
          </cell>
          <cell r="C4604" t="str">
            <v>J270/02</v>
          </cell>
          <cell r="D4604" t="str">
            <v>Citizenship in Action</v>
          </cell>
          <cell r="E4604" t="str">
            <v>Mrs Z Sattar</v>
          </cell>
        </row>
        <row r="4605">
          <cell r="B4605" t="str">
            <v>J270/02 Citizenship in Action</v>
          </cell>
          <cell r="C4605" t="str">
            <v>J270/02</v>
          </cell>
          <cell r="D4605" t="str">
            <v>Citizenship in Action</v>
          </cell>
          <cell r="E4605" t="str">
            <v>Mr H Carter</v>
          </cell>
        </row>
        <row r="4606">
          <cell r="B4606" t="str">
            <v>J270/02 Citizenship in Action</v>
          </cell>
          <cell r="C4606" t="str">
            <v>J270/02</v>
          </cell>
          <cell r="D4606" t="str">
            <v>Citizenship in Action</v>
          </cell>
          <cell r="E4606" t="str">
            <v>Mrs H Tung</v>
          </cell>
        </row>
        <row r="4607">
          <cell r="B4607" t="str">
            <v>J270/02 Citizenship in Action</v>
          </cell>
          <cell r="C4607" t="str">
            <v>J270/02</v>
          </cell>
          <cell r="D4607" t="str">
            <v>Citizenship in Action</v>
          </cell>
          <cell r="E4607" t="str">
            <v>Miss C McDougall</v>
          </cell>
        </row>
        <row r="4608">
          <cell r="B4608" t="str">
            <v>J270/02 Citizenship in Action</v>
          </cell>
          <cell r="C4608" t="str">
            <v>J270/02</v>
          </cell>
          <cell r="D4608" t="str">
            <v>Citizenship in Action</v>
          </cell>
          <cell r="E4608" t="str">
            <v>Mr E EBULE</v>
          </cell>
        </row>
        <row r="4609">
          <cell r="B4609" t="str">
            <v>J270/02 Citizenship in Action</v>
          </cell>
          <cell r="C4609" t="str">
            <v>J270/02</v>
          </cell>
          <cell r="D4609" t="str">
            <v>Citizenship in Action</v>
          </cell>
          <cell r="E4609" t="str">
            <v>Mr D KATENDE</v>
          </cell>
        </row>
        <row r="4610">
          <cell r="B4610" t="str">
            <v>J270/02 Citizenship in Action</v>
          </cell>
          <cell r="C4610" t="str">
            <v>J270/02</v>
          </cell>
          <cell r="D4610" t="str">
            <v>Citizenship in Action</v>
          </cell>
          <cell r="E4610" t="str">
            <v>Mrs M E T Dunton</v>
          </cell>
        </row>
        <row r="4611">
          <cell r="B4611" t="str">
            <v>J270/02 Citizenship in Action</v>
          </cell>
          <cell r="C4611" t="str">
            <v>J270/02</v>
          </cell>
          <cell r="D4611" t="str">
            <v>Citizenship in Action</v>
          </cell>
          <cell r="E4611" t="str">
            <v>Mr B Joy</v>
          </cell>
        </row>
        <row r="4612">
          <cell r="B4612" t="str">
            <v>J270/02 Citizenship in Action</v>
          </cell>
          <cell r="C4612" t="str">
            <v>J270/02</v>
          </cell>
          <cell r="D4612" t="str">
            <v>Citizenship in Action</v>
          </cell>
          <cell r="E4612" t="str">
            <v>Miss J Gibson</v>
          </cell>
        </row>
        <row r="4613">
          <cell r="B4613" t="str">
            <v>J270/02 Citizenship in Action</v>
          </cell>
          <cell r="C4613" t="str">
            <v>J270/02</v>
          </cell>
          <cell r="D4613" t="str">
            <v>Citizenship in Action</v>
          </cell>
          <cell r="E4613" t="str">
            <v>Mrs C Westwood</v>
          </cell>
        </row>
        <row r="4614">
          <cell r="B4614" t="str">
            <v>J270/02 Citizenship in Action</v>
          </cell>
          <cell r="C4614" t="str">
            <v>J270/02</v>
          </cell>
          <cell r="D4614" t="str">
            <v>Citizenship in Action</v>
          </cell>
          <cell r="E4614" t="str">
            <v>Mrs J Haynes</v>
          </cell>
        </row>
        <row r="4615">
          <cell r="B4615" t="str">
            <v>J270/03 Citizenship Studies: Our rights  our society  our world</v>
          </cell>
          <cell r="C4615" t="str">
            <v>J270/03</v>
          </cell>
          <cell r="D4615" t="str">
            <v>Citizenship Studies: Our rights  our society  our world</v>
          </cell>
          <cell r="E4615" t="str">
            <v>Ms J J Cornthwaite</v>
          </cell>
        </row>
        <row r="4616">
          <cell r="B4616" t="str">
            <v>J270/03 Citizenship Studies: Our rights  our society  our world</v>
          </cell>
          <cell r="C4616" t="str">
            <v>J270/03</v>
          </cell>
          <cell r="D4616" t="str">
            <v>Citizenship Studies: Our rights  our society  our world</v>
          </cell>
          <cell r="E4616" t="str">
            <v>Mrs S L Newell</v>
          </cell>
        </row>
        <row r="4617">
          <cell r="B4617" t="str">
            <v>J270/03 Citizenship Studies: Our rights  our society  our world</v>
          </cell>
          <cell r="C4617" t="str">
            <v>J270/03</v>
          </cell>
          <cell r="D4617" t="str">
            <v>Citizenship Studies: Our rights  our society  our world</v>
          </cell>
          <cell r="E4617" t="str">
            <v>Miss K Waddington</v>
          </cell>
        </row>
        <row r="4618">
          <cell r="B4618" t="str">
            <v>J270/03 Citizenship Studies: Our rights  our society  our world</v>
          </cell>
          <cell r="C4618" t="str">
            <v>J270/03</v>
          </cell>
          <cell r="D4618" t="str">
            <v>Citizenship Studies: Our rights  our society  our world</v>
          </cell>
          <cell r="E4618" t="str">
            <v>Ms P Rose</v>
          </cell>
        </row>
        <row r="4619">
          <cell r="B4619" t="str">
            <v>J270/03 Citizenship Studies: Our rights  our society  our world</v>
          </cell>
          <cell r="C4619" t="str">
            <v>J270/03</v>
          </cell>
          <cell r="D4619" t="str">
            <v>Citizenship Studies: Our rights  our society  our world</v>
          </cell>
          <cell r="E4619" t="str">
            <v>Ms M Sargaco</v>
          </cell>
        </row>
        <row r="4620">
          <cell r="B4620" t="str">
            <v>J270/03 Citizenship Studies: Our rights  our society  our world</v>
          </cell>
          <cell r="C4620" t="str">
            <v>J270/03</v>
          </cell>
          <cell r="D4620" t="str">
            <v>Citizenship Studies: Our rights  our society  our world</v>
          </cell>
          <cell r="E4620" t="str">
            <v>Miss B Kenney</v>
          </cell>
        </row>
        <row r="4621">
          <cell r="B4621" t="str">
            <v>J270/03 Citizenship Studies: Our rights  our society  our world</v>
          </cell>
          <cell r="C4621" t="str">
            <v>J270/03</v>
          </cell>
          <cell r="D4621" t="str">
            <v>Citizenship Studies: Our rights  our society  our world</v>
          </cell>
          <cell r="E4621" t="str">
            <v>Mr G Birks</v>
          </cell>
        </row>
        <row r="4622">
          <cell r="B4622" t="str">
            <v>J270/03 Citizenship Studies: Our rights  our society  our world</v>
          </cell>
          <cell r="C4622" t="str">
            <v>J270/03</v>
          </cell>
          <cell r="D4622" t="str">
            <v>Citizenship Studies: Our rights  our society  our world</v>
          </cell>
          <cell r="E4622" t="str">
            <v>Mrs R Bentley</v>
          </cell>
        </row>
        <row r="4623">
          <cell r="B4623" t="str">
            <v>J270/03 Citizenship Studies: Our rights  our society  our world</v>
          </cell>
          <cell r="C4623" t="str">
            <v>J270/03</v>
          </cell>
          <cell r="D4623" t="str">
            <v>Citizenship Studies: Our rights  our society  our world</v>
          </cell>
          <cell r="E4623" t="str">
            <v>Mrs E L Rennie-Gibbons</v>
          </cell>
        </row>
        <row r="4624">
          <cell r="B4624" t="str">
            <v>J270/03 Citizenship Studies: Our rights  our society  our world</v>
          </cell>
          <cell r="C4624" t="str">
            <v>J270/03</v>
          </cell>
          <cell r="D4624" t="str">
            <v>Citizenship Studies: Our rights  our society  our world</v>
          </cell>
          <cell r="E4624" t="str">
            <v>Mr S O Stones</v>
          </cell>
        </row>
        <row r="4625">
          <cell r="B4625" t="str">
            <v>J270/03 Citizenship Studies: Our rights  our society  our world</v>
          </cell>
          <cell r="C4625" t="str">
            <v>J270/03</v>
          </cell>
          <cell r="D4625" t="str">
            <v>Citizenship Studies: Our rights  our society  our world</v>
          </cell>
          <cell r="E4625" t="str">
            <v>Miss B Quint</v>
          </cell>
        </row>
        <row r="4626">
          <cell r="B4626" t="str">
            <v>J270/03 Citizenship Studies: Our rights  our society  our world</v>
          </cell>
          <cell r="C4626" t="str">
            <v>J270/03</v>
          </cell>
          <cell r="D4626" t="str">
            <v>Citizenship Studies: Our rights  our society  our world</v>
          </cell>
          <cell r="E4626" t="str">
            <v>Miss E L Fumagalli</v>
          </cell>
        </row>
        <row r="4627">
          <cell r="B4627" t="str">
            <v>J270/03 Citizenship Studies: Our rights  our society  our world</v>
          </cell>
          <cell r="C4627" t="str">
            <v>J270/03</v>
          </cell>
          <cell r="D4627" t="str">
            <v>Citizenship Studies: Our rights  our society  our world</v>
          </cell>
          <cell r="E4627" t="str">
            <v>Miss L Donaldson</v>
          </cell>
        </row>
        <row r="4628">
          <cell r="B4628" t="str">
            <v>J270/03 Citizenship Studies: Our rights  our society  our world</v>
          </cell>
          <cell r="C4628" t="str">
            <v>J270/03</v>
          </cell>
          <cell r="D4628" t="str">
            <v>Citizenship Studies: Our rights  our society  our world</v>
          </cell>
          <cell r="E4628" t="str">
            <v>Mr M Chihota</v>
          </cell>
        </row>
        <row r="4629">
          <cell r="B4629" t="str">
            <v>J270/03 Citizenship Studies: Our rights  our society  our world</v>
          </cell>
          <cell r="C4629" t="str">
            <v>J270/03</v>
          </cell>
          <cell r="D4629" t="str">
            <v>Citizenship Studies: Our rights  our society  our world</v>
          </cell>
          <cell r="E4629" t="str">
            <v>Miss A Smith</v>
          </cell>
        </row>
        <row r="4630">
          <cell r="B4630" t="str">
            <v>J270/03 Citizenship Studies: Our rights  our society  our world</v>
          </cell>
          <cell r="C4630" t="str">
            <v>J270/03</v>
          </cell>
          <cell r="D4630" t="str">
            <v>Citizenship Studies: Our rights  our society  our world</v>
          </cell>
          <cell r="E4630" t="str">
            <v>Mrs M Dennehy</v>
          </cell>
        </row>
        <row r="4631">
          <cell r="B4631" t="str">
            <v>J270/03 Citizenship Studies: Our rights  our society  our world</v>
          </cell>
          <cell r="C4631" t="str">
            <v>J270/03</v>
          </cell>
          <cell r="D4631" t="str">
            <v>Citizenship Studies: Our rights  our society  our world</v>
          </cell>
          <cell r="E4631" t="str">
            <v>Ms N Mohamed</v>
          </cell>
        </row>
        <row r="4632">
          <cell r="B4632" t="str">
            <v>J270/03 Citizenship Studies: Our rights  our society  our world</v>
          </cell>
          <cell r="C4632" t="str">
            <v>J270/03</v>
          </cell>
          <cell r="D4632" t="str">
            <v>Citizenship Studies: Our rights  our society  our world</v>
          </cell>
          <cell r="E4632" t="str">
            <v>Miss C Halden</v>
          </cell>
        </row>
        <row r="4633">
          <cell r="B4633" t="str">
            <v>J277/01 Computer Systems</v>
          </cell>
          <cell r="C4633" t="str">
            <v>J277/01</v>
          </cell>
          <cell r="D4633" t="str">
            <v>Computer Systems</v>
          </cell>
          <cell r="E4633" t="str">
            <v>Miss V Ellis</v>
          </cell>
        </row>
        <row r="4634">
          <cell r="B4634" t="str">
            <v>J277/01 Computer Systems</v>
          </cell>
          <cell r="C4634" t="str">
            <v>J277/01</v>
          </cell>
          <cell r="D4634" t="str">
            <v>Computer Systems</v>
          </cell>
          <cell r="E4634" t="str">
            <v>Mr J Cottee</v>
          </cell>
        </row>
        <row r="4635">
          <cell r="B4635" t="str">
            <v>J277/01 Computer Systems</v>
          </cell>
          <cell r="C4635" t="str">
            <v>J277/01</v>
          </cell>
          <cell r="D4635" t="str">
            <v>Computer Systems</v>
          </cell>
          <cell r="E4635" t="str">
            <v>Mr G Craddock</v>
          </cell>
        </row>
        <row r="4636">
          <cell r="B4636" t="str">
            <v>J277/01 Computer Systems</v>
          </cell>
          <cell r="C4636" t="str">
            <v>J277/01</v>
          </cell>
          <cell r="D4636" t="str">
            <v>Computer Systems</v>
          </cell>
          <cell r="E4636" t="str">
            <v>Mr A J Greenhow</v>
          </cell>
        </row>
        <row r="4637">
          <cell r="B4637" t="str">
            <v>J277/01 Computer Systems</v>
          </cell>
          <cell r="C4637" t="str">
            <v>J277/01</v>
          </cell>
          <cell r="D4637" t="str">
            <v>Computer Systems</v>
          </cell>
          <cell r="E4637" t="str">
            <v>Mrs A J Keightley</v>
          </cell>
        </row>
        <row r="4638">
          <cell r="B4638" t="str">
            <v>J277/01 Computer Systems</v>
          </cell>
          <cell r="C4638" t="str">
            <v>J277/01</v>
          </cell>
          <cell r="D4638" t="str">
            <v>Computer Systems</v>
          </cell>
          <cell r="E4638" t="str">
            <v>Mr D Adlington</v>
          </cell>
        </row>
        <row r="4639">
          <cell r="B4639" t="str">
            <v>J277/01 Computer Systems</v>
          </cell>
          <cell r="C4639" t="str">
            <v>J277/01</v>
          </cell>
          <cell r="D4639" t="str">
            <v>Computer Systems</v>
          </cell>
          <cell r="E4639" t="str">
            <v>Mr K Ahmed</v>
          </cell>
        </row>
        <row r="4640">
          <cell r="B4640" t="str">
            <v>J277/01 Computer Systems</v>
          </cell>
          <cell r="C4640" t="str">
            <v>J277/01</v>
          </cell>
          <cell r="D4640" t="str">
            <v>Computer Systems</v>
          </cell>
          <cell r="E4640" t="str">
            <v>Miss D De Marzo</v>
          </cell>
        </row>
        <row r="4641">
          <cell r="B4641" t="str">
            <v>J277/01 Computer Systems</v>
          </cell>
          <cell r="C4641" t="str">
            <v>J277/01</v>
          </cell>
          <cell r="D4641" t="str">
            <v>Computer Systems</v>
          </cell>
          <cell r="E4641" t="str">
            <v>Mr T Wilkinson</v>
          </cell>
        </row>
        <row r="4642">
          <cell r="B4642" t="str">
            <v>J277/01 Computer Systems</v>
          </cell>
          <cell r="C4642" t="str">
            <v>J277/01</v>
          </cell>
          <cell r="D4642" t="str">
            <v>Computer Systems</v>
          </cell>
          <cell r="E4642" t="str">
            <v>Miss T Boswell</v>
          </cell>
        </row>
        <row r="4643">
          <cell r="B4643" t="str">
            <v>J277/01 Computer Systems</v>
          </cell>
          <cell r="C4643" t="str">
            <v>J277/01</v>
          </cell>
          <cell r="D4643" t="str">
            <v>Computer Systems</v>
          </cell>
          <cell r="E4643" t="str">
            <v>Miss D Collins</v>
          </cell>
        </row>
        <row r="4644">
          <cell r="B4644" t="str">
            <v>J277/01 Computer Systems</v>
          </cell>
          <cell r="C4644" t="str">
            <v>J277/01</v>
          </cell>
          <cell r="D4644" t="str">
            <v>Computer Systems</v>
          </cell>
          <cell r="E4644" t="str">
            <v>Ms L Gillott</v>
          </cell>
        </row>
        <row r="4645">
          <cell r="B4645" t="str">
            <v>J277/01 Computer Systems</v>
          </cell>
          <cell r="C4645" t="str">
            <v>J277/01</v>
          </cell>
          <cell r="D4645" t="str">
            <v>Computer Systems</v>
          </cell>
          <cell r="E4645" t="str">
            <v>Mr T Care</v>
          </cell>
        </row>
        <row r="4646">
          <cell r="B4646" t="str">
            <v>J277/01 Computer Systems</v>
          </cell>
          <cell r="C4646" t="str">
            <v>J277/01</v>
          </cell>
          <cell r="D4646" t="str">
            <v>Computer Systems</v>
          </cell>
          <cell r="E4646" t="str">
            <v>Ms D Hanlon</v>
          </cell>
        </row>
        <row r="4647">
          <cell r="B4647" t="str">
            <v>J277/01 Computer Systems</v>
          </cell>
          <cell r="C4647" t="str">
            <v>J277/01</v>
          </cell>
          <cell r="D4647" t="str">
            <v>Computer Systems</v>
          </cell>
          <cell r="E4647" t="str">
            <v>Mr J Marshall</v>
          </cell>
        </row>
        <row r="4648">
          <cell r="B4648" t="str">
            <v>J277/01 Computer Systems</v>
          </cell>
          <cell r="C4648" t="str">
            <v>J277/01</v>
          </cell>
          <cell r="D4648" t="str">
            <v>Computer Systems</v>
          </cell>
          <cell r="E4648" t="str">
            <v>Mr J Khalil</v>
          </cell>
        </row>
        <row r="4649">
          <cell r="B4649" t="str">
            <v>J277/01 Computer Systems</v>
          </cell>
          <cell r="C4649" t="str">
            <v>J277/01</v>
          </cell>
          <cell r="D4649" t="str">
            <v>Computer Systems</v>
          </cell>
          <cell r="E4649" t="str">
            <v>Mr S T Williams</v>
          </cell>
        </row>
        <row r="4650">
          <cell r="B4650" t="str">
            <v>J277/01 Computer Systems</v>
          </cell>
          <cell r="C4650" t="str">
            <v>J277/01</v>
          </cell>
          <cell r="D4650" t="str">
            <v>Computer Systems</v>
          </cell>
          <cell r="E4650" t="str">
            <v>Mrs S Armstrong</v>
          </cell>
        </row>
        <row r="4651">
          <cell r="B4651" t="str">
            <v>J277/01 Computer Systems</v>
          </cell>
          <cell r="C4651" t="str">
            <v>J277/01</v>
          </cell>
          <cell r="D4651" t="str">
            <v>Computer Systems</v>
          </cell>
          <cell r="E4651" t="str">
            <v>Mrs K O'Connor</v>
          </cell>
        </row>
        <row r="4652">
          <cell r="B4652" t="str">
            <v>J277/01 Computer Systems</v>
          </cell>
          <cell r="C4652" t="str">
            <v>J277/01</v>
          </cell>
          <cell r="D4652" t="str">
            <v>Computer Systems</v>
          </cell>
          <cell r="E4652" t="str">
            <v>Miss L Elliott</v>
          </cell>
        </row>
        <row r="4653">
          <cell r="B4653" t="str">
            <v>J277/01 Computer Systems</v>
          </cell>
          <cell r="C4653" t="str">
            <v>J277/01</v>
          </cell>
          <cell r="D4653" t="str">
            <v>Computer Systems</v>
          </cell>
          <cell r="E4653" t="str">
            <v>Mr W Doidge</v>
          </cell>
        </row>
        <row r="4654">
          <cell r="B4654" t="str">
            <v>J277/01 Computer Systems</v>
          </cell>
          <cell r="C4654" t="str">
            <v>J277/01</v>
          </cell>
          <cell r="D4654" t="str">
            <v>Computer Systems</v>
          </cell>
          <cell r="E4654" t="str">
            <v>Mrs C Wright</v>
          </cell>
        </row>
        <row r="4655">
          <cell r="B4655" t="str">
            <v>J277/01 Computer Systems</v>
          </cell>
          <cell r="C4655" t="str">
            <v>J277/01</v>
          </cell>
          <cell r="D4655" t="str">
            <v>Computer Systems</v>
          </cell>
          <cell r="E4655" t="str">
            <v>Mrs K E Wall</v>
          </cell>
        </row>
        <row r="4656">
          <cell r="B4656" t="str">
            <v>J277/01 Computer Systems</v>
          </cell>
          <cell r="C4656" t="str">
            <v>J277/01</v>
          </cell>
          <cell r="D4656" t="str">
            <v>Computer Systems</v>
          </cell>
          <cell r="E4656" t="str">
            <v>Mr G Gray</v>
          </cell>
        </row>
        <row r="4657">
          <cell r="B4657" t="str">
            <v>J277/01 Computer Systems</v>
          </cell>
          <cell r="C4657" t="str">
            <v>J277/01</v>
          </cell>
          <cell r="D4657" t="str">
            <v>Computer Systems</v>
          </cell>
          <cell r="E4657" t="str">
            <v>Miss H Dickinson</v>
          </cell>
        </row>
        <row r="4658">
          <cell r="B4658" t="str">
            <v>J277/01 Computer Systems</v>
          </cell>
          <cell r="C4658" t="str">
            <v>J277/01</v>
          </cell>
          <cell r="D4658" t="str">
            <v>Computer Systems</v>
          </cell>
          <cell r="E4658" t="str">
            <v>Mrs E Anderson</v>
          </cell>
        </row>
        <row r="4659">
          <cell r="B4659" t="str">
            <v>J277/01 Computer Systems</v>
          </cell>
          <cell r="C4659" t="str">
            <v>J277/01</v>
          </cell>
          <cell r="D4659" t="str">
            <v>Computer Systems</v>
          </cell>
          <cell r="E4659" t="str">
            <v>Miss G Beckett</v>
          </cell>
        </row>
        <row r="4660">
          <cell r="B4660" t="str">
            <v>J277/01 Computer Systems</v>
          </cell>
          <cell r="C4660" t="str">
            <v>J277/01</v>
          </cell>
          <cell r="D4660" t="str">
            <v>Computer Systems</v>
          </cell>
          <cell r="E4660" t="str">
            <v>Mr R Drury</v>
          </cell>
        </row>
        <row r="4661">
          <cell r="B4661" t="str">
            <v>J277/01 Computer Systems</v>
          </cell>
          <cell r="C4661" t="str">
            <v>J277/01</v>
          </cell>
          <cell r="D4661" t="str">
            <v>Computer Systems</v>
          </cell>
          <cell r="E4661" t="str">
            <v>Mr T Heley</v>
          </cell>
        </row>
        <row r="4662">
          <cell r="B4662" t="str">
            <v>J277/01 Computer Systems</v>
          </cell>
          <cell r="C4662" t="str">
            <v>J277/01</v>
          </cell>
          <cell r="D4662" t="str">
            <v>Computer Systems</v>
          </cell>
          <cell r="E4662" t="str">
            <v>Mr S King</v>
          </cell>
        </row>
        <row r="4663">
          <cell r="B4663" t="str">
            <v>J277/01 Computer Systems</v>
          </cell>
          <cell r="C4663" t="str">
            <v>J277/01</v>
          </cell>
          <cell r="D4663" t="str">
            <v>Computer Systems</v>
          </cell>
          <cell r="E4663" t="str">
            <v>Mr E Davis Selianitis</v>
          </cell>
        </row>
        <row r="4664">
          <cell r="B4664" t="str">
            <v>J277/01 Computer Systems</v>
          </cell>
          <cell r="C4664" t="str">
            <v>J277/01</v>
          </cell>
          <cell r="D4664" t="str">
            <v>Computer Systems</v>
          </cell>
          <cell r="E4664" t="str">
            <v>Mrs L Sharrock</v>
          </cell>
        </row>
        <row r="4665">
          <cell r="B4665" t="str">
            <v>J277/01 Computer Systems</v>
          </cell>
          <cell r="C4665" t="str">
            <v>J277/01</v>
          </cell>
          <cell r="D4665" t="str">
            <v>Computer Systems</v>
          </cell>
          <cell r="E4665" t="str">
            <v>Mr C M Marven</v>
          </cell>
        </row>
        <row r="4666">
          <cell r="B4666" t="str">
            <v>J277/01 Computer Systems</v>
          </cell>
          <cell r="C4666" t="str">
            <v>J277/01</v>
          </cell>
          <cell r="D4666" t="str">
            <v>Computer Systems</v>
          </cell>
          <cell r="E4666" t="str">
            <v>Miss J E Wright</v>
          </cell>
        </row>
        <row r="4667">
          <cell r="B4667" t="str">
            <v>J277/01 Computer Systems</v>
          </cell>
          <cell r="C4667" t="str">
            <v>J277/01</v>
          </cell>
          <cell r="D4667" t="str">
            <v>Computer Systems</v>
          </cell>
          <cell r="E4667" t="str">
            <v>Mr D Minton</v>
          </cell>
        </row>
        <row r="4668">
          <cell r="B4668" t="str">
            <v>J277/01 Computer Systems</v>
          </cell>
          <cell r="C4668" t="str">
            <v>J277/01</v>
          </cell>
          <cell r="D4668" t="str">
            <v>Computer Systems</v>
          </cell>
          <cell r="E4668" t="str">
            <v>Mrs R Hill</v>
          </cell>
        </row>
        <row r="4669">
          <cell r="B4669" t="str">
            <v>J277/01 Computer Systems</v>
          </cell>
          <cell r="C4669" t="str">
            <v>J277/01</v>
          </cell>
          <cell r="D4669" t="str">
            <v>Computer Systems</v>
          </cell>
          <cell r="E4669" t="str">
            <v>Mrs L L Venn</v>
          </cell>
        </row>
        <row r="4670">
          <cell r="B4670" t="str">
            <v>J277/01 Computer Systems</v>
          </cell>
          <cell r="C4670" t="str">
            <v>J277/01</v>
          </cell>
          <cell r="D4670" t="str">
            <v>Computer Systems</v>
          </cell>
          <cell r="E4670" t="str">
            <v>Mrs C Wicher</v>
          </cell>
        </row>
        <row r="4671">
          <cell r="B4671" t="str">
            <v>J277/01 Computer Systems</v>
          </cell>
          <cell r="C4671" t="str">
            <v>J277/01</v>
          </cell>
          <cell r="D4671" t="str">
            <v>Computer Systems</v>
          </cell>
          <cell r="E4671" t="str">
            <v>Mrs H Russell</v>
          </cell>
        </row>
        <row r="4672">
          <cell r="B4672" t="str">
            <v>J277/01 Computer Systems</v>
          </cell>
          <cell r="C4672" t="str">
            <v>J277/01</v>
          </cell>
          <cell r="D4672" t="str">
            <v>Computer Systems</v>
          </cell>
          <cell r="E4672" t="str">
            <v>Mr T Vickerman</v>
          </cell>
        </row>
        <row r="4673">
          <cell r="B4673" t="str">
            <v>J277/01 Computer Systems</v>
          </cell>
          <cell r="C4673" t="str">
            <v>J277/01</v>
          </cell>
          <cell r="D4673" t="str">
            <v>Computer Systems</v>
          </cell>
          <cell r="E4673" t="str">
            <v>Mr J S Ciereszko</v>
          </cell>
        </row>
        <row r="4674">
          <cell r="B4674" t="str">
            <v>J277/01 Computer Systems</v>
          </cell>
          <cell r="C4674" t="str">
            <v>J277/01</v>
          </cell>
          <cell r="D4674" t="str">
            <v>Computer Systems</v>
          </cell>
          <cell r="E4674" t="str">
            <v>Mr P J Bateman</v>
          </cell>
        </row>
        <row r="4675">
          <cell r="B4675" t="str">
            <v>J277/01 Computer Systems</v>
          </cell>
          <cell r="C4675" t="str">
            <v>J277/01</v>
          </cell>
          <cell r="D4675" t="str">
            <v>Computer Systems</v>
          </cell>
          <cell r="E4675" t="str">
            <v>Miss S Morris</v>
          </cell>
        </row>
        <row r="4676">
          <cell r="B4676" t="str">
            <v>J277/01 Computer Systems</v>
          </cell>
          <cell r="C4676" t="str">
            <v>J277/01</v>
          </cell>
          <cell r="D4676" t="str">
            <v>Computer Systems</v>
          </cell>
          <cell r="E4676" t="str">
            <v>Mr J C McGarvey</v>
          </cell>
        </row>
        <row r="4677">
          <cell r="B4677" t="str">
            <v>J277/01 Computer Systems</v>
          </cell>
          <cell r="C4677" t="str">
            <v>J277/01</v>
          </cell>
          <cell r="D4677" t="str">
            <v>Computer Systems</v>
          </cell>
          <cell r="E4677" t="str">
            <v>Mrs S Sibanda</v>
          </cell>
        </row>
        <row r="4678">
          <cell r="B4678" t="str">
            <v>J277/01 Computer Systems</v>
          </cell>
          <cell r="C4678" t="str">
            <v>J277/01</v>
          </cell>
          <cell r="D4678" t="str">
            <v>Computer Systems</v>
          </cell>
          <cell r="E4678" t="str">
            <v>Miss G Reid</v>
          </cell>
        </row>
        <row r="4679">
          <cell r="B4679" t="str">
            <v>J277/01 Computer Systems</v>
          </cell>
          <cell r="C4679" t="str">
            <v>J277/01</v>
          </cell>
          <cell r="D4679" t="str">
            <v>Computer Systems</v>
          </cell>
          <cell r="E4679" t="str">
            <v>Mr U Ali</v>
          </cell>
        </row>
        <row r="4680">
          <cell r="B4680" t="str">
            <v>J277/01 Computer Systems</v>
          </cell>
          <cell r="C4680" t="str">
            <v>J277/01</v>
          </cell>
          <cell r="D4680" t="str">
            <v>Computer Systems</v>
          </cell>
          <cell r="E4680" t="str">
            <v>Mr D Wild</v>
          </cell>
        </row>
        <row r="4681">
          <cell r="B4681" t="str">
            <v>J277/01 Computer Systems</v>
          </cell>
          <cell r="C4681" t="str">
            <v>J277/01</v>
          </cell>
          <cell r="D4681" t="str">
            <v>Computer Systems</v>
          </cell>
          <cell r="E4681" t="str">
            <v>Mr D Sweeney</v>
          </cell>
        </row>
        <row r="4682">
          <cell r="B4682" t="str">
            <v>J277/01 Computer Systems</v>
          </cell>
          <cell r="C4682" t="str">
            <v>J277/01</v>
          </cell>
          <cell r="D4682" t="str">
            <v>Computer Systems</v>
          </cell>
          <cell r="E4682" t="str">
            <v>Mr P Miller</v>
          </cell>
        </row>
        <row r="4683">
          <cell r="B4683" t="str">
            <v>J277/01 Computer Systems</v>
          </cell>
          <cell r="C4683" t="str">
            <v>J277/01</v>
          </cell>
          <cell r="D4683" t="str">
            <v>Computer Systems</v>
          </cell>
          <cell r="E4683" t="str">
            <v>Mrs L Sears</v>
          </cell>
        </row>
        <row r="4684">
          <cell r="B4684" t="str">
            <v>J277/01 Computer Systems</v>
          </cell>
          <cell r="C4684" t="str">
            <v>J277/01</v>
          </cell>
          <cell r="D4684" t="str">
            <v>Computer Systems</v>
          </cell>
          <cell r="E4684" t="str">
            <v>Mrs E Wright</v>
          </cell>
        </row>
        <row r="4685">
          <cell r="B4685" t="str">
            <v>J277/01 Computer Systems</v>
          </cell>
          <cell r="C4685" t="str">
            <v>J277/01</v>
          </cell>
          <cell r="D4685" t="str">
            <v>Computer Systems</v>
          </cell>
          <cell r="E4685" t="str">
            <v>Ms S Given</v>
          </cell>
        </row>
        <row r="4686">
          <cell r="B4686" t="str">
            <v>J277/01 Computer Systems</v>
          </cell>
          <cell r="C4686" t="str">
            <v>J277/01</v>
          </cell>
          <cell r="D4686" t="str">
            <v>Computer Systems</v>
          </cell>
          <cell r="E4686" t="str">
            <v>Mr M Parker</v>
          </cell>
        </row>
        <row r="4687">
          <cell r="B4687" t="str">
            <v>J277/01 Computer Systems</v>
          </cell>
          <cell r="C4687" t="str">
            <v>J277/01</v>
          </cell>
          <cell r="D4687" t="str">
            <v>Computer Systems</v>
          </cell>
          <cell r="E4687" t="str">
            <v>Mrs K Ali</v>
          </cell>
        </row>
        <row r="4688">
          <cell r="B4688" t="str">
            <v>J277/01 Computer Systems</v>
          </cell>
          <cell r="C4688" t="str">
            <v>J277/01</v>
          </cell>
          <cell r="D4688" t="str">
            <v>Computer Systems</v>
          </cell>
          <cell r="E4688" t="str">
            <v>Mrs H McLean</v>
          </cell>
        </row>
        <row r="4689">
          <cell r="B4689" t="str">
            <v>J277/01 Computer Systems</v>
          </cell>
          <cell r="C4689" t="str">
            <v>J277/01</v>
          </cell>
          <cell r="D4689" t="str">
            <v>Computer Systems</v>
          </cell>
          <cell r="E4689" t="str">
            <v>Mr F Satari</v>
          </cell>
        </row>
        <row r="4690">
          <cell r="B4690" t="str">
            <v>J277/01 Computer Systems</v>
          </cell>
          <cell r="C4690" t="str">
            <v>J277/01</v>
          </cell>
          <cell r="D4690" t="str">
            <v>Computer Systems</v>
          </cell>
          <cell r="E4690" t="str">
            <v>Mr I Dickinson</v>
          </cell>
        </row>
        <row r="4691">
          <cell r="B4691" t="str">
            <v>J277/01 Computer Systems</v>
          </cell>
          <cell r="C4691" t="str">
            <v>J277/01</v>
          </cell>
          <cell r="D4691" t="str">
            <v>Computer Systems</v>
          </cell>
          <cell r="E4691" t="str">
            <v>Mrs K Lally</v>
          </cell>
        </row>
        <row r="4692">
          <cell r="B4692" t="str">
            <v>J277/01 Computer Systems</v>
          </cell>
          <cell r="C4692" t="str">
            <v>J277/01</v>
          </cell>
          <cell r="D4692" t="str">
            <v>Computer Systems</v>
          </cell>
          <cell r="E4692" t="str">
            <v>Mr B Taylor</v>
          </cell>
        </row>
        <row r="4693">
          <cell r="B4693" t="str">
            <v>J277/01 Computer Systems</v>
          </cell>
          <cell r="C4693" t="str">
            <v>J277/01</v>
          </cell>
          <cell r="D4693" t="str">
            <v>Computer Systems</v>
          </cell>
          <cell r="E4693" t="str">
            <v>Mr D Knaggs</v>
          </cell>
        </row>
        <row r="4694">
          <cell r="B4694" t="str">
            <v>J277/01 Computer Systems</v>
          </cell>
          <cell r="C4694" t="str">
            <v>J277/01</v>
          </cell>
          <cell r="D4694" t="str">
            <v>Computer Systems</v>
          </cell>
          <cell r="E4694" t="str">
            <v>Mr S Blake</v>
          </cell>
        </row>
        <row r="4695">
          <cell r="B4695" t="str">
            <v>J277/01 Computer Systems</v>
          </cell>
          <cell r="C4695" t="str">
            <v>J277/01</v>
          </cell>
          <cell r="D4695" t="str">
            <v>Computer Systems</v>
          </cell>
          <cell r="E4695" t="str">
            <v>Mr D Tones</v>
          </cell>
        </row>
        <row r="4696">
          <cell r="B4696" t="str">
            <v>J277/01 Computer Systems</v>
          </cell>
          <cell r="C4696" t="str">
            <v>J277/01</v>
          </cell>
          <cell r="D4696" t="str">
            <v>Computer Systems</v>
          </cell>
          <cell r="E4696" t="str">
            <v>Mrs J Gorny</v>
          </cell>
        </row>
        <row r="4697">
          <cell r="B4697" t="str">
            <v>J277/01 Computer Systems</v>
          </cell>
          <cell r="C4697" t="str">
            <v>J277/01</v>
          </cell>
          <cell r="D4697" t="str">
            <v>Computer Systems</v>
          </cell>
          <cell r="E4697" t="str">
            <v>Ms E Elliott</v>
          </cell>
        </row>
        <row r="4698">
          <cell r="B4698" t="str">
            <v>J277/01 Computer Systems</v>
          </cell>
          <cell r="C4698" t="str">
            <v>J277/01</v>
          </cell>
          <cell r="D4698" t="str">
            <v>Computer Systems</v>
          </cell>
          <cell r="E4698" t="str">
            <v>Mr J Mataire</v>
          </cell>
        </row>
        <row r="4699">
          <cell r="B4699" t="str">
            <v>J277/01 Computer Systems</v>
          </cell>
          <cell r="C4699" t="str">
            <v>J277/01</v>
          </cell>
          <cell r="D4699" t="str">
            <v>Computer Systems</v>
          </cell>
          <cell r="E4699" t="str">
            <v>Mr N U SWATI</v>
          </cell>
        </row>
        <row r="4700">
          <cell r="B4700" t="str">
            <v>J277/01 Computer Systems</v>
          </cell>
          <cell r="C4700" t="str">
            <v>J277/01</v>
          </cell>
          <cell r="D4700" t="str">
            <v>Computer Systems</v>
          </cell>
          <cell r="E4700" t="str">
            <v>Mr A Jalloh</v>
          </cell>
        </row>
        <row r="4701">
          <cell r="B4701" t="str">
            <v>J277/01 Computer Systems</v>
          </cell>
          <cell r="C4701" t="str">
            <v>J277/01</v>
          </cell>
          <cell r="D4701" t="str">
            <v>Computer Systems</v>
          </cell>
          <cell r="E4701" t="str">
            <v>Miss A Maqsood</v>
          </cell>
        </row>
        <row r="4702">
          <cell r="B4702" t="str">
            <v>J277/01 Computer Systems</v>
          </cell>
          <cell r="C4702" t="str">
            <v>J277/01</v>
          </cell>
          <cell r="D4702" t="str">
            <v>Computer Systems</v>
          </cell>
          <cell r="E4702" t="str">
            <v>Mr A Ali</v>
          </cell>
        </row>
        <row r="4703">
          <cell r="B4703" t="str">
            <v>J277/01 Computer Systems</v>
          </cell>
          <cell r="C4703" t="str">
            <v>J277/01</v>
          </cell>
          <cell r="D4703" t="str">
            <v>Computer Systems</v>
          </cell>
          <cell r="E4703" t="str">
            <v>Mr W C Overton</v>
          </cell>
        </row>
        <row r="4704">
          <cell r="B4704" t="str">
            <v>J277/01 Computer Systems</v>
          </cell>
          <cell r="C4704" t="str">
            <v>J277/01</v>
          </cell>
          <cell r="D4704" t="str">
            <v>Computer Systems</v>
          </cell>
          <cell r="E4704" t="str">
            <v>Mr N J Innocent</v>
          </cell>
        </row>
        <row r="4705">
          <cell r="B4705" t="str">
            <v>J277/01 Computer Systems</v>
          </cell>
          <cell r="C4705" t="str">
            <v>J277/01</v>
          </cell>
          <cell r="D4705" t="str">
            <v>Computer Systems</v>
          </cell>
          <cell r="E4705" t="str">
            <v>Mr G Justham</v>
          </cell>
        </row>
        <row r="4706">
          <cell r="B4706" t="str">
            <v>J277/01 Computer Systems</v>
          </cell>
          <cell r="C4706" t="str">
            <v>J277/01</v>
          </cell>
          <cell r="D4706" t="str">
            <v>Computer Systems</v>
          </cell>
          <cell r="E4706" t="str">
            <v>Mr L Howard</v>
          </cell>
        </row>
        <row r="4707">
          <cell r="B4707" t="str">
            <v>J277/01 Computer Systems</v>
          </cell>
          <cell r="C4707" t="str">
            <v>J277/01</v>
          </cell>
          <cell r="D4707" t="str">
            <v>Computer Systems</v>
          </cell>
          <cell r="E4707" t="str">
            <v>Mr A Burns</v>
          </cell>
        </row>
        <row r="4708">
          <cell r="B4708" t="str">
            <v>J277/01 Computer Systems</v>
          </cell>
          <cell r="C4708" t="str">
            <v>J277/01</v>
          </cell>
          <cell r="D4708" t="str">
            <v>Computer Systems</v>
          </cell>
          <cell r="E4708" t="str">
            <v>Miss F Begum</v>
          </cell>
        </row>
        <row r="4709">
          <cell r="B4709" t="str">
            <v>J277/01 Computer Systems</v>
          </cell>
          <cell r="C4709" t="str">
            <v>J277/01</v>
          </cell>
          <cell r="D4709" t="str">
            <v>Computer Systems</v>
          </cell>
          <cell r="E4709" t="str">
            <v>Mr M Shields</v>
          </cell>
        </row>
        <row r="4710">
          <cell r="B4710" t="str">
            <v>J277/01 Computer Systems</v>
          </cell>
          <cell r="C4710" t="str">
            <v>J277/01</v>
          </cell>
          <cell r="D4710" t="str">
            <v>Computer Systems</v>
          </cell>
          <cell r="E4710" t="str">
            <v>Mr G K Walker</v>
          </cell>
        </row>
        <row r="4711">
          <cell r="B4711" t="str">
            <v>J277/01 Computer Systems</v>
          </cell>
          <cell r="C4711" t="str">
            <v>J277/01</v>
          </cell>
          <cell r="D4711" t="str">
            <v>Computer Systems</v>
          </cell>
          <cell r="E4711" t="str">
            <v>Ms K Dalgleish</v>
          </cell>
        </row>
        <row r="4712">
          <cell r="B4712" t="str">
            <v>J277/01 Computer Systems</v>
          </cell>
          <cell r="C4712" t="str">
            <v>J277/01</v>
          </cell>
          <cell r="D4712" t="str">
            <v>Computer Systems</v>
          </cell>
          <cell r="E4712" t="str">
            <v>Mr E Dourass</v>
          </cell>
        </row>
        <row r="4713">
          <cell r="B4713" t="str">
            <v>J277/01 Computer Systems</v>
          </cell>
          <cell r="C4713" t="str">
            <v>J277/01</v>
          </cell>
          <cell r="D4713" t="str">
            <v>Computer Systems</v>
          </cell>
          <cell r="E4713" t="str">
            <v>Miss S Watts</v>
          </cell>
        </row>
        <row r="4714">
          <cell r="B4714" t="str">
            <v>J277/01 Computer Systems</v>
          </cell>
          <cell r="C4714" t="str">
            <v>J277/01</v>
          </cell>
          <cell r="D4714" t="str">
            <v>Computer Systems</v>
          </cell>
          <cell r="E4714" t="str">
            <v>Mr K Dempsey</v>
          </cell>
        </row>
        <row r="4715">
          <cell r="B4715" t="str">
            <v>J277/01 Computer Systems</v>
          </cell>
          <cell r="C4715" t="str">
            <v>J277/01</v>
          </cell>
          <cell r="D4715" t="str">
            <v>Computer Systems</v>
          </cell>
          <cell r="E4715" t="str">
            <v>Mrs L Coop  Rushworth</v>
          </cell>
        </row>
        <row r="4716">
          <cell r="B4716" t="str">
            <v>J277/01 Computer Systems</v>
          </cell>
          <cell r="C4716" t="str">
            <v>J277/01</v>
          </cell>
          <cell r="D4716" t="str">
            <v>Computer Systems</v>
          </cell>
          <cell r="E4716" t="str">
            <v>Mr M Lewis</v>
          </cell>
        </row>
        <row r="4717">
          <cell r="B4717" t="str">
            <v>J277/01 Computer Systems</v>
          </cell>
          <cell r="C4717" t="str">
            <v>J277/01</v>
          </cell>
          <cell r="D4717" t="str">
            <v>Computer Systems</v>
          </cell>
          <cell r="E4717" t="str">
            <v>Mr J Garnham</v>
          </cell>
        </row>
        <row r="4718">
          <cell r="B4718" t="str">
            <v>J277/01 Computer Systems</v>
          </cell>
          <cell r="C4718" t="str">
            <v>J277/01</v>
          </cell>
          <cell r="D4718" t="str">
            <v>Computer Systems</v>
          </cell>
          <cell r="E4718" t="str">
            <v>Mr A Paul</v>
          </cell>
        </row>
        <row r="4719">
          <cell r="B4719" t="str">
            <v>J277/01 Computer Systems</v>
          </cell>
          <cell r="C4719" t="str">
            <v>J277/01</v>
          </cell>
          <cell r="D4719" t="str">
            <v>Computer Systems</v>
          </cell>
          <cell r="E4719" t="str">
            <v>Miss S Phillips</v>
          </cell>
        </row>
        <row r="4720">
          <cell r="B4720" t="str">
            <v>J277/01 Computer Systems</v>
          </cell>
          <cell r="C4720" t="str">
            <v>J277/01</v>
          </cell>
          <cell r="D4720" t="str">
            <v>Computer Systems</v>
          </cell>
          <cell r="E4720" t="str">
            <v>Mrs L Mitchell</v>
          </cell>
        </row>
        <row r="4721">
          <cell r="B4721" t="str">
            <v>J277/01 Computer Systems</v>
          </cell>
          <cell r="C4721" t="str">
            <v>J277/01</v>
          </cell>
          <cell r="D4721" t="str">
            <v>Computer Systems</v>
          </cell>
          <cell r="E4721" t="str">
            <v>Mrs J Hadfield</v>
          </cell>
        </row>
        <row r="4722">
          <cell r="B4722" t="str">
            <v>J277/01 Computer Systems</v>
          </cell>
          <cell r="C4722" t="str">
            <v>J277/01</v>
          </cell>
          <cell r="D4722" t="str">
            <v>Computer Systems</v>
          </cell>
          <cell r="E4722" t="str">
            <v>Mr T Moore</v>
          </cell>
        </row>
        <row r="4723">
          <cell r="B4723" t="str">
            <v>J277/01 Computer Systems</v>
          </cell>
          <cell r="C4723" t="str">
            <v>J277/01</v>
          </cell>
          <cell r="D4723" t="str">
            <v>Computer Systems</v>
          </cell>
          <cell r="E4723" t="str">
            <v>Mrs J Welsh</v>
          </cell>
        </row>
        <row r="4724">
          <cell r="B4724" t="str">
            <v>J277/01 Computer Systems</v>
          </cell>
          <cell r="C4724" t="str">
            <v>J277/01</v>
          </cell>
          <cell r="D4724" t="str">
            <v>Computer Systems</v>
          </cell>
          <cell r="E4724" t="str">
            <v>Miss L Fellows</v>
          </cell>
        </row>
        <row r="4725">
          <cell r="B4725" t="str">
            <v>J277/01 Computer Systems</v>
          </cell>
          <cell r="C4725" t="str">
            <v>J277/01</v>
          </cell>
          <cell r="D4725" t="str">
            <v>Computer Systems</v>
          </cell>
          <cell r="E4725" t="str">
            <v>Mr M J Hayden</v>
          </cell>
        </row>
        <row r="4726">
          <cell r="B4726" t="str">
            <v>J277/01 Computer Systems</v>
          </cell>
          <cell r="C4726" t="str">
            <v>J277/01</v>
          </cell>
          <cell r="D4726" t="str">
            <v>Computer Systems</v>
          </cell>
          <cell r="E4726" t="str">
            <v>Mrs K Gerrard</v>
          </cell>
        </row>
        <row r="4727">
          <cell r="B4727" t="str">
            <v>J277/01 Computer Systems</v>
          </cell>
          <cell r="C4727" t="str">
            <v>J277/01</v>
          </cell>
          <cell r="D4727" t="str">
            <v>Computer Systems</v>
          </cell>
          <cell r="E4727" t="str">
            <v>Mr M S Gilbert</v>
          </cell>
        </row>
        <row r="4728">
          <cell r="B4728" t="str">
            <v>J277/01 Computer Systems</v>
          </cell>
          <cell r="C4728" t="str">
            <v>J277/01</v>
          </cell>
          <cell r="D4728" t="str">
            <v>Computer Systems</v>
          </cell>
          <cell r="E4728" t="str">
            <v>Miss J Garner</v>
          </cell>
        </row>
        <row r="4729">
          <cell r="B4729" t="str">
            <v>J277/01 Computer Systems</v>
          </cell>
          <cell r="C4729" t="str">
            <v>J277/01</v>
          </cell>
          <cell r="D4729" t="str">
            <v>Computer Systems</v>
          </cell>
          <cell r="E4729" t="str">
            <v>Mr J Liver</v>
          </cell>
        </row>
        <row r="4730">
          <cell r="B4730" t="str">
            <v>J277/01 Computer Systems</v>
          </cell>
          <cell r="C4730" t="str">
            <v>J277/01</v>
          </cell>
          <cell r="D4730" t="str">
            <v>Computer Systems</v>
          </cell>
          <cell r="E4730" t="str">
            <v>Miss S Kviecinskas</v>
          </cell>
        </row>
        <row r="4731">
          <cell r="B4731" t="str">
            <v>J277/01 Computer Systems</v>
          </cell>
          <cell r="C4731" t="str">
            <v>J277/01</v>
          </cell>
          <cell r="D4731" t="str">
            <v>Computer Systems</v>
          </cell>
          <cell r="E4731" t="str">
            <v>Mr B Mushtaq</v>
          </cell>
        </row>
        <row r="4732">
          <cell r="B4732" t="str">
            <v>J277/01 Computer Systems</v>
          </cell>
          <cell r="C4732" t="str">
            <v>J277/01</v>
          </cell>
          <cell r="D4732" t="str">
            <v>Computer Systems</v>
          </cell>
          <cell r="E4732" t="str">
            <v>Miss D Price</v>
          </cell>
        </row>
        <row r="4733">
          <cell r="B4733" t="str">
            <v>J277/01 Computer Systems</v>
          </cell>
          <cell r="C4733" t="str">
            <v>J277/01</v>
          </cell>
          <cell r="D4733" t="str">
            <v>Computer Systems</v>
          </cell>
          <cell r="E4733" t="str">
            <v>Mr S Andrews</v>
          </cell>
        </row>
        <row r="4734">
          <cell r="B4734" t="str">
            <v>J277/01 Computer Systems</v>
          </cell>
          <cell r="C4734" t="str">
            <v>J277/01</v>
          </cell>
          <cell r="D4734" t="str">
            <v>Computer Systems</v>
          </cell>
          <cell r="E4734" t="str">
            <v>Mrs J Kirk</v>
          </cell>
        </row>
        <row r="4735">
          <cell r="B4735" t="str">
            <v>J277/01 Computer Systems</v>
          </cell>
          <cell r="C4735" t="str">
            <v>J277/01</v>
          </cell>
          <cell r="D4735" t="str">
            <v>Computer Systems</v>
          </cell>
          <cell r="E4735" t="str">
            <v>Mr S Maher</v>
          </cell>
        </row>
        <row r="4736">
          <cell r="B4736" t="str">
            <v>J277/01 Computer Systems</v>
          </cell>
          <cell r="C4736" t="str">
            <v>J277/01</v>
          </cell>
          <cell r="D4736" t="str">
            <v>Computer Systems</v>
          </cell>
          <cell r="E4736" t="str">
            <v>Mr I Purcell</v>
          </cell>
        </row>
        <row r="4737">
          <cell r="B4737" t="str">
            <v>J277/01 Computer Systems</v>
          </cell>
          <cell r="C4737" t="str">
            <v>J277/01</v>
          </cell>
          <cell r="D4737" t="str">
            <v>Computer Systems</v>
          </cell>
          <cell r="E4737" t="str">
            <v>Miss R Boothman</v>
          </cell>
        </row>
        <row r="4738">
          <cell r="B4738" t="str">
            <v>J277/01 Computer Systems</v>
          </cell>
          <cell r="C4738" t="str">
            <v>J277/01</v>
          </cell>
          <cell r="D4738" t="str">
            <v>Computer Systems</v>
          </cell>
          <cell r="E4738" t="str">
            <v>Mr R Taylor</v>
          </cell>
        </row>
        <row r="4739">
          <cell r="B4739" t="str">
            <v>J277/01 Computer Systems</v>
          </cell>
          <cell r="C4739" t="str">
            <v>J277/01</v>
          </cell>
          <cell r="D4739" t="str">
            <v>Computer Systems</v>
          </cell>
          <cell r="E4739" t="str">
            <v>Mr D Ryan</v>
          </cell>
        </row>
        <row r="4740">
          <cell r="B4740" t="str">
            <v>J277/01 Computer Systems</v>
          </cell>
          <cell r="C4740" t="str">
            <v>J277/01</v>
          </cell>
          <cell r="D4740" t="str">
            <v>Computer Systems</v>
          </cell>
          <cell r="E4740" t="str">
            <v>Mr J Martin</v>
          </cell>
        </row>
        <row r="4741">
          <cell r="B4741" t="str">
            <v>J277/01 Computer Systems</v>
          </cell>
          <cell r="C4741" t="str">
            <v>J277/01</v>
          </cell>
          <cell r="D4741" t="str">
            <v>Computer Systems</v>
          </cell>
          <cell r="E4741" t="str">
            <v>Mr A Calvert</v>
          </cell>
        </row>
        <row r="4742">
          <cell r="B4742" t="str">
            <v>J277/01 Computer Systems</v>
          </cell>
          <cell r="C4742" t="str">
            <v>J277/01</v>
          </cell>
          <cell r="D4742" t="str">
            <v>Computer Systems</v>
          </cell>
          <cell r="E4742" t="str">
            <v>Mr R D Blaize</v>
          </cell>
        </row>
        <row r="4743">
          <cell r="B4743" t="str">
            <v>J277/01 Computer Systems</v>
          </cell>
          <cell r="C4743" t="str">
            <v>J277/01</v>
          </cell>
          <cell r="D4743" t="str">
            <v>Computer Systems</v>
          </cell>
          <cell r="E4743" t="str">
            <v>Mr P Edwards</v>
          </cell>
        </row>
        <row r="4744">
          <cell r="B4744" t="str">
            <v>J277/01 Computer Systems</v>
          </cell>
          <cell r="C4744" t="str">
            <v>J277/01</v>
          </cell>
          <cell r="D4744" t="str">
            <v>Computer Systems</v>
          </cell>
          <cell r="E4744" t="str">
            <v>Mrs L Webb</v>
          </cell>
        </row>
        <row r="4745">
          <cell r="B4745" t="str">
            <v>J277/01 Computer Systems</v>
          </cell>
          <cell r="C4745" t="str">
            <v>J277/01</v>
          </cell>
          <cell r="D4745" t="str">
            <v>Computer Systems</v>
          </cell>
          <cell r="E4745" t="str">
            <v>Miss M Mayle</v>
          </cell>
        </row>
        <row r="4746">
          <cell r="B4746" t="str">
            <v>J277/01 Computer Systems</v>
          </cell>
          <cell r="C4746" t="str">
            <v>J277/01</v>
          </cell>
          <cell r="D4746" t="str">
            <v>Computer Systems</v>
          </cell>
          <cell r="E4746" t="str">
            <v>Mrs J Raines</v>
          </cell>
        </row>
        <row r="4747">
          <cell r="B4747" t="str">
            <v>J277/01 Computer Systems</v>
          </cell>
          <cell r="C4747" t="str">
            <v>J277/01</v>
          </cell>
          <cell r="D4747" t="str">
            <v>Computer Systems</v>
          </cell>
          <cell r="E4747" t="str">
            <v>Mr K Frost</v>
          </cell>
        </row>
        <row r="4748">
          <cell r="B4748" t="str">
            <v>J277/01 Computer Systems</v>
          </cell>
          <cell r="C4748" t="str">
            <v>J277/01</v>
          </cell>
          <cell r="D4748" t="str">
            <v>Computer Systems</v>
          </cell>
          <cell r="E4748" t="str">
            <v>Mr A Smail</v>
          </cell>
        </row>
        <row r="4749">
          <cell r="B4749" t="str">
            <v>J277/01 Computer Systems</v>
          </cell>
          <cell r="C4749" t="str">
            <v>J277/01</v>
          </cell>
          <cell r="D4749" t="str">
            <v>Computer Systems</v>
          </cell>
          <cell r="E4749" t="str">
            <v>Mr M Y Khan</v>
          </cell>
        </row>
        <row r="4750">
          <cell r="B4750" t="str">
            <v>J277/01 Computer Systems</v>
          </cell>
          <cell r="C4750" t="str">
            <v>J277/01</v>
          </cell>
          <cell r="D4750" t="str">
            <v>Computer Systems</v>
          </cell>
          <cell r="E4750" t="str">
            <v>Mrs J Wright</v>
          </cell>
        </row>
        <row r="4751">
          <cell r="B4751" t="str">
            <v>J277/01 Computer Systems</v>
          </cell>
          <cell r="C4751" t="str">
            <v>J277/01</v>
          </cell>
          <cell r="D4751" t="str">
            <v>Computer Systems</v>
          </cell>
          <cell r="E4751" t="str">
            <v>Mr A Khan</v>
          </cell>
        </row>
        <row r="4752">
          <cell r="B4752" t="str">
            <v>J277/01 Computer Systems</v>
          </cell>
          <cell r="C4752" t="str">
            <v>J277/01</v>
          </cell>
          <cell r="D4752" t="str">
            <v>Computer Systems</v>
          </cell>
          <cell r="E4752" t="str">
            <v>Mrs K James</v>
          </cell>
        </row>
        <row r="4753">
          <cell r="B4753" t="str">
            <v>J277/01 Computer Systems</v>
          </cell>
          <cell r="C4753" t="str">
            <v>J277/01</v>
          </cell>
          <cell r="D4753" t="str">
            <v>Computer Systems</v>
          </cell>
          <cell r="E4753" t="str">
            <v>Miss S Garwood</v>
          </cell>
        </row>
        <row r="4754">
          <cell r="B4754" t="str">
            <v>J277/01 Computer Systems</v>
          </cell>
          <cell r="C4754" t="str">
            <v>J277/01</v>
          </cell>
          <cell r="D4754" t="str">
            <v>Computer Systems</v>
          </cell>
          <cell r="E4754" t="str">
            <v>Mr C Dixon</v>
          </cell>
        </row>
        <row r="4755">
          <cell r="B4755" t="str">
            <v>J277/01 Computer Systems</v>
          </cell>
          <cell r="C4755" t="str">
            <v>J277/01</v>
          </cell>
          <cell r="D4755" t="str">
            <v>Computer Systems</v>
          </cell>
          <cell r="E4755" t="str">
            <v>Mr R Edun</v>
          </cell>
        </row>
        <row r="4756">
          <cell r="B4756" t="str">
            <v>J277/01 Computer Systems</v>
          </cell>
          <cell r="C4756" t="str">
            <v>J277/01</v>
          </cell>
          <cell r="D4756" t="str">
            <v>Computer Systems</v>
          </cell>
          <cell r="E4756" t="str">
            <v>Mrs C Parker</v>
          </cell>
        </row>
        <row r="4757">
          <cell r="B4757" t="str">
            <v>J277/01 Computer Systems</v>
          </cell>
          <cell r="C4757" t="str">
            <v>J277/01</v>
          </cell>
          <cell r="D4757" t="str">
            <v>Computer Systems</v>
          </cell>
          <cell r="E4757" t="str">
            <v>Mrs J Rodgers</v>
          </cell>
        </row>
        <row r="4758">
          <cell r="B4758" t="str">
            <v>J277/01 Computer Systems</v>
          </cell>
          <cell r="C4758" t="str">
            <v>J277/01</v>
          </cell>
          <cell r="D4758" t="str">
            <v>Computer Systems</v>
          </cell>
          <cell r="E4758" t="str">
            <v>Mr R Potts</v>
          </cell>
        </row>
        <row r="4759">
          <cell r="B4759" t="str">
            <v>J277/01 Computer Systems</v>
          </cell>
          <cell r="C4759" t="str">
            <v>J277/01</v>
          </cell>
          <cell r="D4759" t="str">
            <v>Computer Systems</v>
          </cell>
          <cell r="E4759" t="str">
            <v>Mr M Webbe</v>
          </cell>
        </row>
        <row r="4760">
          <cell r="B4760" t="str">
            <v>J277/01 Computer Systems</v>
          </cell>
          <cell r="C4760" t="str">
            <v>J277/01</v>
          </cell>
          <cell r="D4760" t="str">
            <v>Computer Systems</v>
          </cell>
          <cell r="E4760" t="str">
            <v>Mr M Fingleton</v>
          </cell>
        </row>
        <row r="4761">
          <cell r="B4761" t="str">
            <v>J277/01 Computer Systems</v>
          </cell>
          <cell r="C4761" t="str">
            <v>J277/01</v>
          </cell>
          <cell r="D4761" t="str">
            <v>Computer Systems</v>
          </cell>
          <cell r="E4761" t="str">
            <v>Mr C Hill</v>
          </cell>
        </row>
        <row r="4762">
          <cell r="B4762" t="str">
            <v>J277/01 Computer Systems</v>
          </cell>
          <cell r="C4762" t="str">
            <v>J277/01</v>
          </cell>
          <cell r="D4762" t="str">
            <v>Computer Systems</v>
          </cell>
          <cell r="E4762" t="str">
            <v>Mrs B Le Sbirel</v>
          </cell>
        </row>
        <row r="4763">
          <cell r="B4763" t="str">
            <v>J277/01 Computer Systems</v>
          </cell>
          <cell r="C4763" t="str">
            <v>J277/01</v>
          </cell>
          <cell r="D4763" t="str">
            <v>Computer Systems</v>
          </cell>
          <cell r="E4763" t="str">
            <v>Mr C Payne</v>
          </cell>
        </row>
        <row r="4764">
          <cell r="B4764" t="str">
            <v>J277/01 Computer Systems</v>
          </cell>
          <cell r="C4764" t="str">
            <v>J277/01</v>
          </cell>
          <cell r="D4764" t="str">
            <v>Computer Systems</v>
          </cell>
          <cell r="E4764" t="str">
            <v>Mr A Cooper</v>
          </cell>
        </row>
        <row r="4765">
          <cell r="B4765" t="str">
            <v>J277/01 Computer Systems</v>
          </cell>
          <cell r="C4765" t="str">
            <v>J277/01</v>
          </cell>
          <cell r="D4765" t="str">
            <v>Computer Systems</v>
          </cell>
          <cell r="E4765" t="str">
            <v>Mr N Berkin</v>
          </cell>
        </row>
        <row r="4766">
          <cell r="B4766" t="str">
            <v>J277/01 Computer Systems</v>
          </cell>
          <cell r="C4766" t="str">
            <v>J277/01</v>
          </cell>
          <cell r="D4766" t="str">
            <v>Computer Systems</v>
          </cell>
          <cell r="E4766" t="str">
            <v>Mr S Furzer</v>
          </cell>
        </row>
        <row r="4767">
          <cell r="B4767" t="str">
            <v>J277/01 Computer Systems</v>
          </cell>
          <cell r="C4767" t="str">
            <v>J277/01</v>
          </cell>
          <cell r="D4767" t="str">
            <v>Computer Systems</v>
          </cell>
          <cell r="E4767" t="str">
            <v>Mr A Brown</v>
          </cell>
        </row>
        <row r="4768">
          <cell r="B4768" t="str">
            <v>J277/01 Computer Systems</v>
          </cell>
          <cell r="C4768" t="str">
            <v>J277/01</v>
          </cell>
          <cell r="D4768" t="str">
            <v>Computer Systems</v>
          </cell>
          <cell r="E4768" t="str">
            <v>Mr C J Mueller</v>
          </cell>
        </row>
        <row r="4769">
          <cell r="B4769" t="str">
            <v>J277/01 Computer Systems</v>
          </cell>
          <cell r="C4769" t="str">
            <v>J277/01</v>
          </cell>
          <cell r="D4769" t="str">
            <v>Computer Systems</v>
          </cell>
          <cell r="E4769" t="str">
            <v>Miss S L Scott</v>
          </cell>
        </row>
        <row r="4770">
          <cell r="B4770" t="str">
            <v>J277/01 Computer Systems</v>
          </cell>
          <cell r="C4770" t="str">
            <v>J277/01</v>
          </cell>
          <cell r="D4770" t="str">
            <v>Computer Systems</v>
          </cell>
          <cell r="E4770" t="str">
            <v>Mrs I Hussain</v>
          </cell>
        </row>
        <row r="4771">
          <cell r="B4771" t="str">
            <v>J277/01 Computer Systems</v>
          </cell>
          <cell r="C4771" t="str">
            <v>J277/01</v>
          </cell>
          <cell r="D4771" t="str">
            <v>Computer Systems</v>
          </cell>
          <cell r="E4771" t="str">
            <v>Mr P Clarke</v>
          </cell>
        </row>
        <row r="4772">
          <cell r="B4772" t="str">
            <v>J277/01 Computer Systems</v>
          </cell>
          <cell r="C4772" t="str">
            <v>J277/01</v>
          </cell>
          <cell r="D4772" t="str">
            <v>Computer Systems</v>
          </cell>
          <cell r="E4772" t="str">
            <v>Mrs C Borrill</v>
          </cell>
        </row>
        <row r="4773">
          <cell r="B4773" t="str">
            <v>J277/01 Computer Systems</v>
          </cell>
          <cell r="C4773" t="str">
            <v>J277/01</v>
          </cell>
          <cell r="D4773" t="str">
            <v>Computer Systems</v>
          </cell>
          <cell r="E4773" t="str">
            <v>Mr K N Alpin</v>
          </cell>
        </row>
        <row r="4774">
          <cell r="B4774" t="str">
            <v>J277/01 Computer Systems</v>
          </cell>
          <cell r="C4774" t="str">
            <v>J277/01</v>
          </cell>
          <cell r="D4774" t="str">
            <v>Computer Systems</v>
          </cell>
          <cell r="E4774" t="str">
            <v>Mrs J Mattu</v>
          </cell>
        </row>
        <row r="4775">
          <cell r="B4775" t="str">
            <v>J277/01 Computer Systems</v>
          </cell>
          <cell r="C4775" t="str">
            <v>J277/01</v>
          </cell>
          <cell r="D4775" t="str">
            <v>Computer Systems</v>
          </cell>
          <cell r="E4775" t="str">
            <v>Mrs R Akther</v>
          </cell>
        </row>
        <row r="4776">
          <cell r="B4776" t="str">
            <v>J277/01 Computer Systems</v>
          </cell>
          <cell r="C4776" t="str">
            <v>J277/01</v>
          </cell>
          <cell r="D4776" t="str">
            <v>Computer Systems</v>
          </cell>
          <cell r="E4776" t="str">
            <v>Mr C Foulkes-Jones</v>
          </cell>
        </row>
        <row r="4777">
          <cell r="B4777" t="str">
            <v>J277/01 Computer Systems</v>
          </cell>
          <cell r="C4777" t="str">
            <v>J277/01</v>
          </cell>
          <cell r="D4777" t="str">
            <v>Computer Systems</v>
          </cell>
          <cell r="E4777" t="str">
            <v>Mrs P Harrison-Blake</v>
          </cell>
        </row>
        <row r="4778">
          <cell r="B4778" t="str">
            <v>J277/01 Computer Systems</v>
          </cell>
          <cell r="C4778" t="str">
            <v>J277/01</v>
          </cell>
          <cell r="D4778" t="str">
            <v>Computer Systems</v>
          </cell>
          <cell r="E4778" t="str">
            <v>Mr M Moran-Morbey</v>
          </cell>
        </row>
        <row r="4779">
          <cell r="B4779" t="str">
            <v>J277/01 Computer Systems</v>
          </cell>
          <cell r="C4779" t="str">
            <v>J277/01</v>
          </cell>
          <cell r="D4779" t="str">
            <v>Computer Systems</v>
          </cell>
          <cell r="E4779" t="str">
            <v>Miss M A Powell</v>
          </cell>
        </row>
        <row r="4780">
          <cell r="B4780" t="str">
            <v>J277/01 Computer Systems</v>
          </cell>
          <cell r="C4780" t="str">
            <v>J277/01</v>
          </cell>
          <cell r="D4780" t="str">
            <v>Computer Systems</v>
          </cell>
          <cell r="E4780" t="str">
            <v>Mr M Oleary</v>
          </cell>
        </row>
        <row r="4781">
          <cell r="B4781" t="str">
            <v>J277/01 Computer Systems</v>
          </cell>
          <cell r="C4781" t="str">
            <v>J277/01</v>
          </cell>
          <cell r="D4781" t="str">
            <v>Computer Systems</v>
          </cell>
          <cell r="E4781" t="str">
            <v>Mr A M Carlson-Hedges</v>
          </cell>
        </row>
        <row r="4782">
          <cell r="B4782" t="str">
            <v>J277/01 Computer Systems</v>
          </cell>
          <cell r="C4782" t="str">
            <v>J277/01</v>
          </cell>
          <cell r="D4782" t="str">
            <v>Computer Systems</v>
          </cell>
          <cell r="E4782" t="str">
            <v>Mr D Watson</v>
          </cell>
        </row>
        <row r="4783">
          <cell r="B4783" t="str">
            <v>J277/01 Computer Systems</v>
          </cell>
          <cell r="C4783" t="str">
            <v>J277/01</v>
          </cell>
          <cell r="D4783" t="str">
            <v>Computer Systems</v>
          </cell>
          <cell r="E4783" t="str">
            <v>Mrs E Rowland</v>
          </cell>
        </row>
        <row r="4784">
          <cell r="B4784" t="str">
            <v>J277/01 Computer Systems</v>
          </cell>
          <cell r="C4784" t="str">
            <v>J277/01</v>
          </cell>
          <cell r="D4784" t="str">
            <v>Computer Systems</v>
          </cell>
          <cell r="E4784" t="str">
            <v>Ms L Giles</v>
          </cell>
        </row>
        <row r="4785">
          <cell r="B4785" t="str">
            <v>J277/01 Computer Systems</v>
          </cell>
          <cell r="C4785" t="str">
            <v>J277/01</v>
          </cell>
          <cell r="D4785" t="str">
            <v>Computer Systems</v>
          </cell>
          <cell r="E4785" t="str">
            <v>Mr C Dolan</v>
          </cell>
        </row>
        <row r="4786">
          <cell r="B4786" t="str">
            <v>J277/01 Computer Systems</v>
          </cell>
          <cell r="C4786" t="str">
            <v>J277/01</v>
          </cell>
          <cell r="D4786" t="str">
            <v>Computer Systems</v>
          </cell>
          <cell r="E4786" t="str">
            <v>Mr A Bairsto</v>
          </cell>
        </row>
        <row r="4787">
          <cell r="B4787" t="str">
            <v>J277/01 Computer Systems</v>
          </cell>
          <cell r="C4787" t="str">
            <v>J277/01</v>
          </cell>
          <cell r="D4787" t="str">
            <v>Computer Systems</v>
          </cell>
          <cell r="E4787" t="str">
            <v>Mr P D McAliece</v>
          </cell>
        </row>
        <row r="4788">
          <cell r="B4788" t="str">
            <v>J277/01 Computer Systems</v>
          </cell>
          <cell r="C4788" t="str">
            <v>J277/01</v>
          </cell>
          <cell r="D4788" t="str">
            <v>Computer Systems</v>
          </cell>
          <cell r="E4788" t="str">
            <v>Mr R Mawhinney</v>
          </cell>
        </row>
        <row r="4789">
          <cell r="B4789" t="str">
            <v>J277/01 Computer Systems</v>
          </cell>
          <cell r="C4789" t="str">
            <v>J277/01</v>
          </cell>
          <cell r="D4789" t="str">
            <v>Computer Systems</v>
          </cell>
          <cell r="E4789" t="str">
            <v>Miss R Duchovny</v>
          </cell>
        </row>
        <row r="4790">
          <cell r="B4790" t="str">
            <v>J277/01 Computer Systems</v>
          </cell>
          <cell r="C4790" t="str">
            <v>J277/01</v>
          </cell>
          <cell r="D4790" t="str">
            <v>Computer Systems</v>
          </cell>
          <cell r="E4790" t="str">
            <v>Mr K Dunn</v>
          </cell>
        </row>
        <row r="4791">
          <cell r="B4791" t="str">
            <v>J277/01 Computer Systems</v>
          </cell>
          <cell r="C4791" t="str">
            <v>J277/01</v>
          </cell>
          <cell r="D4791" t="str">
            <v>Computer Systems</v>
          </cell>
          <cell r="E4791" t="str">
            <v>Miss C R Gill</v>
          </cell>
        </row>
        <row r="4792">
          <cell r="B4792" t="str">
            <v>J277/01 Computer Systems</v>
          </cell>
          <cell r="C4792" t="str">
            <v>J277/01</v>
          </cell>
          <cell r="D4792" t="str">
            <v>Computer Systems</v>
          </cell>
          <cell r="E4792" t="str">
            <v>Mr A J Gourlay</v>
          </cell>
        </row>
        <row r="4793">
          <cell r="B4793" t="str">
            <v>J277/01 Computer Systems</v>
          </cell>
          <cell r="C4793" t="str">
            <v>J277/01</v>
          </cell>
          <cell r="D4793" t="str">
            <v>Computer Systems</v>
          </cell>
          <cell r="E4793" t="str">
            <v>Mr D Evans</v>
          </cell>
        </row>
        <row r="4794">
          <cell r="B4794" t="str">
            <v>J277/01 Computer Systems</v>
          </cell>
          <cell r="C4794" t="str">
            <v>J277/01</v>
          </cell>
          <cell r="D4794" t="str">
            <v>Computer Systems</v>
          </cell>
          <cell r="E4794" t="str">
            <v>Mr O Harding</v>
          </cell>
        </row>
        <row r="4795">
          <cell r="B4795" t="str">
            <v>J277/01 Computer Systems</v>
          </cell>
          <cell r="C4795" t="str">
            <v>J277/01</v>
          </cell>
          <cell r="D4795" t="str">
            <v>Computer Systems</v>
          </cell>
          <cell r="E4795" t="str">
            <v>Mr C J Taylor</v>
          </cell>
        </row>
        <row r="4796">
          <cell r="B4796" t="str">
            <v>J277/01 Computer Systems</v>
          </cell>
          <cell r="C4796" t="str">
            <v>J277/01</v>
          </cell>
          <cell r="D4796" t="str">
            <v>Computer Systems</v>
          </cell>
          <cell r="E4796" t="str">
            <v>Mrs J Price</v>
          </cell>
        </row>
        <row r="4797">
          <cell r="B4797" t="str">
            <v>J277/01 Computer Systems</v>
          </cell>
          <cell r="C4797" t="str">
            <v>J277/01</v>
          </cell>
          <cell r="D4797" t="str">
            <v>Computer Systems</v>
          </cell>
          <cell r="E4797" t="str">
            <v>Mrs R Davis</v>
          </cell>
        </row>
        <row r="4798">
          <cell r="B4798" t="str">
            <v>J277/01 Computer Systems</v>
          </cell>
          <cell r="C4798" t="str">
            <v>J277/01</v>
          </cell>
          <cell r="D4798" t="str">
            <v>Computer Systems</v>
          </cell>
          <cell r="E4798" t="str">
            <v>Mr J O'Hare</v>
          </cell>
        </row>
        <row r="4799">
          <cell r="B4799" t="str">
            <v>J277/01 Computer Systems</v>
          </cell>
          <cell r="C4799" t="str">
            <v>J277/01</v>
          </cell>
          <cell r="D4799" t="str">
            <v>Computer Systems</v>
          </cell>
          <cell r="E4799" t="str">
            <v>Mr D A Bate</v>
          </cell>
        </row>
        <row r="4800">
          <cell r="B4800" t="str">
            <v>J277/01 Computer Systems</v>
          </cell>
          <cell r="C4800" t="str">
            <v>J277/01</v>
          </cell>
          <cell r="D4800" t="str">
            <v>Computer Systems</v>
          </cell>
          <cell r="E4800" t="str">
            <v>Mr D Bateson</v>
          </cell>
        </row>
        <row r="4801">
          <cell r="B4801" t="str">
            <v>J277/01 Computer Systems</v>
          </cell>
          <cell r="C4801" t="str">
            <v>J277/01</v>
          </cell>
          <cell r="D4801" t="str">
            <v>Computer Systems</v>
          </cell>
          <cell r="E4801" t="str">
            <v>Mr R Appleton</v>
          </cell>
        </row>
        <row r="4802">
          <cell r="B4802" t="str">
            <v>J277/01 Computer Systems</v>
          </cell>
          <cell r="C4802" t="str">
            <v>J277/01</v>
          </cell>
          <cell r="D4802" t="str">
            <v>Computer Systems</v>
          </cell>
          <cell r="E4802" t="str">
            <v>Mr A Musa</v>
          </cell>
        </row>
        <row r="4803">
          <cell r="B4803" t="str">
            <v>J277/01 Computer Systems</v>
          </cell>
          <cell r="C4803" t="str">
            <v>J277/01</v>
          </cell>
          <cell r="D4803" t="str">
            <v>Computer Systems</v>
          </cell>
          <cell r="E4803" t="str">
            <v>Mrs J Bonson</v>
          </cell>
        </row>
        <row r="4804">
          <cell r="B4804" t="str">
            <v>J277/01 Computer Systems</v>
          </cell>
          <cell r="C4804" t="str">
            <v>J277/01</v>
          </cell>
          <cell r="D4804" t="str">
            <v>Computer Systems</v>
          </cell>
          <cell r="E4804" t="str">
            <v>Dr D Duddell</v>
          </cell>
        </row>
        <row r="4805">
          <cell r="B4805" t="str">
            <v>J277/01 Computer Systems</v>
          </cell>
          <cell r="C4805" t="str">
            <v>J277/01</v>
          </cell>
          <cell r="D4805" t="str">
            <v>Computer Systems</v>
          </cell>
          <cell r="E4805" t="str">
            <v>Mrs J Jones</v>
          </cell>
        </row>
        <row r="4806">
          <cell r="B4806" t="str">
            <v>J277/01 Computer Systems</v>
          </cell>
          <cell r="C4806" t="str">
            <v>J277/01</v>
          </cell>
          <cell r="D4806" t="str">
            <v>Computer Systems</v>
          </cell>
          <cell r="E4806" t="str">
            <v>Mr I Needham</v>
          </cell>
        </row>
        <row r="4807">
          <cell r="B4807" t="str">
            <v>J277/01 Computer Systems</v>
          </cell>
          <cell r="C4807" t="str">
            <v>J277/01</v>
          </cell>
          <cell r="D4807" t="str">
            <v>Computer Systems</v>
          </cell>
          <cell r="E4807" t="str">
            <v>Mrs J L Corboy</v>
          </cell>
        </row>
        <row r="4808">
          <cell r="B4808" t="str">
            <v>J277/01 Computer Systems</v>
          </cell>
          <cell r="C4808" t="str">
            <v>J277/01</v>
          </cell>
          <cell r="D4808" t="str">
            <v>Computer Systems</v>
          </cell>
          <cell r="E4808" t="str">
            <v>Mr J Mellor</v>
          </cell>
        </row>
        <row r="4809">
          <cell r="B4809" t="str">
            <v>J277/01 Computer Systems</v>
          </cell>
          <cell r="C4809" t="str">
            <v>J277/01</v>
          </cell>
          <cell r="D4809" t="str">
            <v>Computer Systems</v>
          </cell>
          <cell r="E4809" t="str">
            <v>Dr M Shao</v>
          </cell>
        </row>
        <row r="4810">
          <cell r="B4810" t="str">
            <v>J277/01 Computer Systems</v>
          </cell>
          <cell r="C4810" t="str">
            <v>J277/01</v>
          </cell>
          <cell r="D4810" t="str">
            <v>Computer Systems</v>
          </cell>
          <cell r="E4810" t="str">
            <v>Mrs L Carlisle</v>
          </cell>
        </row>
        <row r="4811">
          <cell r="B4811" t="str">
            <v>J277/01 Computer Systems</v>
          </cell>
          <cell r="C4811" t="str">
            <v>J277/01</v>
          </cell>
          <cell r="D4811" t="str">
            <v>Computer Systems</v>
          </cell>
          <cell r="E4811" t="str">
            <v>Mr J Johnson</v>
          </cell>
        </row>
        <row r="4812">
          <cell r="B4812" t="str">
            <v>J277/01 Computer Systems</v>
          </cell>
          <cell r="C4812" t="str">
            <v>J277/01</v>
          </cell>
          <cell r="D4812" t="str">
            <v>Computer Systems</v>
          </cell>
          <cell r="E4812" t="str">
            <v>Mr J Friendship</v>
          </cell>
        </row>
        <row r="4813">
          <cell r="B4813" t="str">
            <v>J277/01 Computer Systems</v>
          </cell>
          <cell r="C4813" t="str">
            <v>J277/01</v>
          </cell>
          <cell r="D4813" t="str">
            <v>Computer Systems</v>
          </cell>
          <cell r="E4813" t="str">
            <v>Mr A Hicken</v>
          </cell>
        </row>
        <row r="4814">
          <cell r="B4814" t="str">
            <v>J277/01 Computer Systems</v>
          </cell>
          <cell r="C4814" t="str">
            <v>J277/01</v>
          </cell>
          <cell r="D4814" t="str">
            <v>Computer Systems</v>
          </cell>
          <cell r="E4814" t="str">
            <v>Mr P Shore</v>
          </cell>
        </row>
        <row r="4815">
          <cell r="B4815" t="str">
            <v>J277/01 Computer Systems</v>
          </cell>
          <cell r="C4815" t="str">
            <v>J277/01</v>
          </cell>
          <cell r="D4815" t="str">
            <v>Computer Systems</v>
          </cell>
          <cell r="E4815" t="str">
            <v>Mrs E A Kershaw</v>
          </cell>
        </row>
        <row r="4816">
          <cell r="B4816" t="str">
            <v>J277/01 Computer Systems</v>
          </cell>
          <cell r="C4816" t="str">
            <v>J277/01</v>
          </cell>
          <cell r="D4816" t="str">
            <v>Computer Systems</v>
          </cell>
          <cell r="E4816" t="str">
            <v>Miss T Aslam</v>
          </cell>
        </row>
        <row r="4817">
          <cell r="B4817" t="str">
            <v>J277/01 Computer Systems</v>
          </cell>
          <cell r="C4817" t="str">
            <v>J277/01</v>
          </cell>
          <cell r="D4817" t="str">
            <v>Computer Systems</v>
          </cell>
          <cell r="E4817" t="str">
            <v>Miss S Lawrey</v>
          </cell>
        </row>
        <row r="4818">
          <cell r="B4818" t="str">
            <v>J277/01 Computer Systems</v>
          </cell>
          <cell r="C4818" t="str">
            <v>J277/01</v>
          </cell>
          <cell r="D4818" t="str">
            <v>Computer Systems</v>
          </cell>
          <cell r="E4818" t="str">
            <v>Mr W Maddock</v>
          </cell>
        </row>
        <row r="4819">
          <cell r="B4819" t="str">
            <v>J277/01 Computer Systems</v>
          </cell>
          <cell r="C4819" t="str">
            <v>J277/01</v>
          </cell>
          <cell r="D4819" t="str">
            <v>Computer Systems</v>
          </cell>
          <cell r="E4819" t="str">
            <v>Mr D Urwin</v>
          </cell>
        </row>
        <row r="4820">
          <cell r="B4820" t="str">
            <v>J277/01 Computer Systems</v>
          </cell>
          <cell r="C4820" t="str">
            <v>J277/01</v>
          </cell>
          <cell r="D4820" t="str">
            <v>Computer Systems</v>
          </cell>
          <cell r="E4820" t="str">
            <v>Mr A Bakewell</v>
          </cell>
        </row>
        <row r="4821">
          <cell r="B4821" t="str">
            <v>J277/01 Computer Systems</v>
          </cell>
          <cell r="C4821" t="str">
            <v>J277/01</v>
          </cell>
          <cell r="D4821" t="str">
            <v>Computer Systems</v>
          </cell>
          <cell r="E4821" t="str">
            <v>Mr D Williams</v>
          </cell>
        </row>
        <row r="4822">
          <cell r="B4822" t="str">
            <v>J277/01 Computer Systems</v>
          </cell>
          <cell r="C4822" t="str">
            <v>J277/01</v>
          </cell>
          <cell r="D4822" t="str">
            <v>Computer Systems</v>
          </cell>
          <cell r="E4822" t="str">
            <v>Ms A Riaz</v>
          </cell>
        </row>
        <row r="4823">
          <cell r="B4823" t="str">
            <v>J277/01 Computer Systems</v>
          </cell>
          <cell r="C4823" t="str">
            <v>J277/01</v>
          </cell>
          <cell r="D4823" t="str">
            <v>Computer Systems</v>
          </cell>
          <cell r="E4823" t="str">
            <v>Mrs C Park</v>
          </cell>
        </row>
        <row r="4824">
          <cell r="B4824" t="str">
            <v>J277/01 Computer Systems</v>
          </cell>
          <cell r="C4824" t="str">
            <v>J277/01</v>
          </cell>
          <cell r="D4824" t="str">
            <v>Computer Systems</v>
          </cell>
          <cell r="E4824" t="str">
            <v>Mr A Maher</v>
          </cell>
        </row>
        <row r="4825">
          <cell r="B4825" t="str">
            <v>J277/01 Computer Systems</v>
          </cell>
          <cell r="C4825" t="str">
            <v>J277/01</v>
          </cell>
          <cell r="D4825" t="str">
            <v>Computer Systems</v>
          </cell>
          <cell r="E4825" t="str">
            <v>Miss T Stewart</v>
          </cell>
        </row>
        <row r="4826">
          <cell r="B4826" t="str">
            <v>J277/01 Computer Systems</v>
          </cell>
          <cell r="C4826" t="str">
            <v>J277/01</v>
          </cell>
          <cell r="D4826" t="str">
            <v>Computer Systems</v>
          </cell>
          <cell r="E4826" t="str">
            <v>Mr N Tart</v>
          </cell>
        </row>
        <row r="4827">
          <cell r="B4827" t="str">
            <v>J277/01 Computer Systems</v>
          </cell>
          <cell r="C4827" t="str">
            <v>J277/01</v>
          </cell>
          <cell r="D4827" t="str">
            <v>Computer Systems</v>
          </cell>
          <cell r="E4827" t="str">
            <v>Mr M Marwaha</v>
          </cell>
        </row>
        <row r="4828">
          <cell r="B4828" t="str">
            <v>J277/01 Computer Systems</v>
          </cell>
          <cell r="C4828" t="str">
            <v>J277/01</v>
          </cell>
          <cell r="D4828" t="str">
            <v>Computer Systems</v>
          </cell>
          <cell r="E4828" t="str">
            <v>Miss T Alavudeen</v>
          </cell>
        </row>
        <row r="4829">
          <cell r="B4829" t="str">
            <v>J277/01 Computer Systems</v>
          </cell>
          <cell r="C4829" t="str">
            <v>J277/01</v>
          </cell>
          <cell r="D4829" t="str">
            <v>Computer Systems</v>
          </cell>
          <cell r="E4829" t="str">
            <v>Mrs T Charlesworth</v>
          </cell>
        </row>
        <row r="4830">
          <cell r="B4830" t="str">
            <v>J277/01 Computer Systems</v>
          </cell>
          <cell r="C4830" t="str">
            <v>J277/01</v>
          </cell>
          <cell r="D4830" t="str">
            <v>Computer Systems</v>
          </cell>
          <cell r="E4830" t="str">
            <v>Mr S B Phillips</v>
          </cell>
        </row>
        <row r="4831">
          <cell r="B4831" t="str">
            <v>J277/01 Computer Systems</v>
          </cell>
          <cell r="C4831" t="str">
            <v>J277/01</v>
          </cell>
          <cell r="D4831" t="str">
            <v>Computer Systems</v>
          </cell>
          <cell r="E4831" t="str">
            <v>Mr T Nicholson</v>
          </cell>
        </row>
        <row r="4832">
          <cell r="B4832" t="str">
            <v>J277/01 Computer Systems</v>
          </cell>
          <cell r="C4832" t="str">
            <v>J277/01</v>
          </cell>
          <cell r="D4832" t="str">
            <v>Computer Systems</v>
          </cell>
          <cell r="E4832" t="str">
            <v>Mrs C Armer</v>
          </cell>
        </row>
        <row r="4833">
          <cell r="B4833" t="str">
            <v>J277/01 Computer Systems</v>
          </cell>
          <cell r="C4833" t="str">
            <v>J277/01</v>
          </cell>
          <cell r="D4833" t="str">
            <v>Computer Systems</v>
          </cell>
          <cell r="E4833" t="str">
            <v>Miss L Boddy</v>
          </cell>
        </row>
        <row r="4834">
          <cell r="B4834" t="str">
            <v>J277/01 Computer Systems</v>
          </cell>
          <cell r="C4834" t="str">
            <v>J277/01</v>
          </cell>
          <cell r="D4834" t="str">
            <v>Computer Systems</v>
          </cell>
          <cell r="E4834" t="str">
            <v>Mr K Bartlam</v>
          </cell>
        </row>
        <row r="4835">
          <cell r="B4835" t="str">
            <v>J277/01 Computer Systems</v>
          </cell>
          <cell r="C4835" t="str">
            <v>J277/01</v>
          </cell>
          <cell r="D4835" t="str">
            <v>Computer Systems</v>
          </cell>
          <cell r="E4835" t="str">
            <v>Mr P Collins</v>
          </cell>
        </row>
        <row r="4836">
          <cell r="B4836" t="str">
            <v>J277/01 Computer Systems</v>
          </cell>
          <cell r="C4836" t="str">
            <v>J277/01</v>
          </cell>
          <cell r="D4836" t="str">
            <v>Computer Systems</v>
          </cell>
          <cell r="E4836" t="str">
            <v>Mr C Everirt</v>
          </cell>
        </row>
        <row r="4837">
          <cell r="B4837" t="str">
            <v>J277/01 Computer Systems</v>
          </cell>
          <cell r="C4837" t="str">
            <v>J277/01</v>
          </cell>
          <cell r="D4837" t="str">
            <v>Computer Systems</v>
          </cell>
          <cell r="E4837" t="str">
            <v>Mr A Shillingford</v>
          </cell>
        </row>
        <row r="4838">
          <cell r="B4838" t="str">
            <v>J277/01 Computer Systems</v>
          </cell>
          <cell r="C4838" t="str">
            <v>J277/01</v>
          </cell>
          <cell r="D4838" t="str">
            <v>Computer Systems</v>
          </cell>
          <cell r="E4838" t="str">
            <v>Mrs S Dunne</v>
          </cell>
        </row>
        <row r="4839">
          <cell r="B4839" t="str">
            <v>J277/01 Computer Systems</v>
          </cell>
          <cell r="C4839" t="str">
            <v>J277/01</v>
          </cell>
          <cell r="D4839" t="str">
            <v>Computer Systems</v>
          </cell>
          <cell r="E4839" t="str">
            <v>Mr J Stevens</v>
          </cell>
        </row>
        <row r="4840">
          <cell r="B4840" t="str">
            <v>J277/01 Computer Systems</v>
          </cell>
          <cell r="C4840" t="str">
            <v>J277/01</v>
          </cell>
          <cell r="D4840" t="str">
            <v>Computer Systems</v>
          </cell>
          <cell r="E4840" t="str">
            <v>Mr J Mellor</v>
          </cell>
        </row>
        <row r="4841">
          <cell r="B4841" t="str">
            <v>J277/01 Computer Systems</v>
          </cell>
          <cell r="C4841" t="str">
            <v>J277/01</v>
          </cell>
          <cell r="D4841" t="str">
            <v>Computer Systems</v>
          </cell>
          <cell r="E4841" t="str">
            <v>Mrs T Chauhan-Rowe</v>
          </cell>
        </row>
        <row r="4842">
          <cell r="B4842" t="str">
            <v>J277/01 Computer Systems</v>
          </cell>
          <cell r="C4842" t="str">
            <v>J277/01</v>
          </cell>
          <cell r="D4842" t="str">
            <v>Computer Systems</v>
          </cell>
          <cell r="E4842" t="str">
            <v>Mr M O'Neill</v>
          </cell>
        </row>
        <row r="4843">
          <cell r="B4843" t="str">
            <v>J277/01 Computer Systems</v>
          </cell>
          <cell r="C4843" t="str">
            <v>J277/01</v>
          </cell>
          <cell r="D4843" t="str">
            <v>Computer Systems</v>
          </cell>
          <cell r="E4843" t="str">
            <v>Miss J Russon</v>
          </cell>
        </row>
        <row r="4844">
          <cell r="B4844" t="str">
            <v>J277/01 Computer Systems</v>
          </cell>
          <cell r="C4844" t="str">
            <v>J277/01</v>
          </cell>
          <cell r="D4844" t="str">
            <v>Computer Systems</v>
          </cell>
          <cell r="E4844" t="str">
            <v>Mrs B Peters</v>
          </cell>
        </row>
        <row r="4845">
          <cell r="B4845" t="str">
            <v>J277/01 Computer Systems</v>
          </cell>
          <cell r="C4845" t="str">
            <v>J277/01</v>
          </cell>
          <cell r="D4845" t="str">
            <v>Computer Systems</v>
          </cell>
          <cell r="E4845" t="str">
            <v>Mrs J McKeirnan</v>
          </cell>
        </row>
        <row r="4846">
          <cell r="B4846" t="str">
            <v>J277/01 Computer Systems</v>
          </cell>
          <cell r="C4846" t="str">
            <v>J277/01</v>
          </cell>
          <cell r="D4846" t="str">
            <v>Computer Systems</v>
          </cell>
          <cell r="E4846" t="str">
            <v>Mr I Jennings</v>
          </cell>
        </row>
        <row r="4847">
          <cell r="B4847" t="str">
            <v>J277/01 Computer Systems</v>
          </cell>
          <cell r="C4847" t="str">
            <v>J277/01</v>
          </cell>
          <cell r="D4847" t="str">
            <v>Computer Systems</v>
          </cell>
          <cell r="E4847" t="str">
            <v>Mrs E French</v>
          </cell>
        </row>
        <row r="4848">
          <cell r="B4848" t="str">
            <v>J277/01 Computer Systems</v>
          </cell>
          <cell r="C4848" t="str">
            <v>J277/01</v>
          </cell>
          <cell r="D4848" t="str">
            <v>Computer Systems</v>
          </cell>
          <cell r="E4848" t="str">
            <v>Mr P D Materu</v>
          </cell>
        </row>
        <row r="4849">
          <cell r="B4849" t="str">
            <v>J277/01 Computer Systems</v>
          </cell>
          <cell r="C4849" t="str">
            <v>J277/01</v>
          </cell>
          <cell r="D4849" t="str">
            <v>Computer Systems</v>
          </cell>
          <cell r="E4849" t="str">
            <v>Mr L Fuggle</v>
          </cell>
        </row>
        <row r="4850">
          <cell r="B4850" t="str">
            <v>J277/01 Computer Systems</v>
          </cell>
          <cell r="C4850" t="str">
            <v>J277/01</v>
          </cell>
          <cell r="D4850" t="str">
            <v>Computer Systems</v>
          </cell>
          <cell r="E4850" t="str">
            <v>Mr W S Asghar</v>
          </cell>
        </row>
        <row r="4851">
          <cell r="B4851" t="str">
            <v>J277/01 Computer Systems</v>
          </cell>
          <cell r="C4851" t="str">
            <v>J277/01</v>
          </cell>
          <cell r="D4851" t="str">
            <v>Computer Systems</v>
          </cell>
          <cell r="E4851" t="str">
            <v>Mrs V Wright</v>
          </cell>
        </row>
        <row r="4852">
          <cell r="B4852" t="str">
            <v>J277/02 Computational thinking  algorithms and programming</v>
          </cell>
          <cell r="C4852" t="str">
            <v>J277/02</v>
          </cell>
          <cell r="D4852" t="str">
            <v>Computational thinking  algorithms and programming</v>
          </cell>
          <cell r="E4852" t="str">
            <v>Mr G Craddock</v>
          </cell>
        </row>
        <row r="4853">
          <cell r="B4853" t="str">
            <v>J277/02 Computational thinking  algorithms and programming</v>
          </cell>
          <cell r="C4853" t="str">
            <v>J277/02</v>
          </cell>
          <cell r="D4853" t="str">
            <v>Computational thinking  algorithms and programming</v>
          </cell>
          <cell r="E4853" t="str">
            <v>Miss V Ellis</v>
          </cell>
        </row>
        <row r="4854">
          <cell r="B4854" t="str">
            <v>J277/02 Computational thinking  algorithms and programming</v>
          </cell>
          <cell r="C4854" t="str">
            <v>J277/02</v>
          </cell>
          <cell r="D4854" t="str">
            <v>Computational thinking  algorithms and programming</v>
          </cell>
          <cell r="E4854" t="str">
            <v>Miss S Lawrey</v>
          </cell>
        </row>
        <row r="4855">
          <cell r="B4855" t="str">
            <v>J277/02 Computational thinking  algorithms and programming</v>
          </cell>
          <cell r="C4855" t="str">
            <v>J277/02</v>
          </cell>
          <cell r="D4855" t="str">
            <v>Computational thinking  algorithms and programming</v>
          </cell>
          <cell r="E4855" t="str">
            <v>Dr R Curtis</v>
          </cell>
        </row>
        <row r="4856">
          <cell r="B4856" t="str">
            <v>J277/02 Computational thinking  algorithms and programming</v>
          </cell>
          <cell r="C4856" t="str">
            <v>J277/02</v>
          </cell>
          <cell r="D4856" t="str">
            <v>Computational thinking  algorithms and programming</v>
          </cell>
          <cell r="E4856" t="str">
            <v>Dr D Duddell</v>
          </cell>
        </row>
        <row r="4857">
          <cell r="B4857" t="str">
            <v>J277/02 Computational thinking  algorithms and programming</v>
          </cell>
          <cell r="C4857" t="str">
            <v>J277/02</v>
          </cell>
          <cell r="D4857" t="str">
            <v>Computational thinking  algorithms and programming</v>
          </cell>
          <cell r="E4857" t="str">
            <v>Miss S Morris</v>
          </cell>
        </row>
        <row r="4858">
          <cell r="B4858" t="str">
            <v>J277/02 Computational thinking  algorithms and programming</v>
          </cell>
          <cell r="C4858" t="str">
            <v>J277/02</v>
          </cell>
          <cell r="D4858" t="str">
            <v>Computational thinking  algorithms and programming</v>
          </cell>
          <cell r="E4858" t="str">
            <v>Mr G Allotey</v>
          </cell>
        </row>
        <row r="4859">
          <cell r="B4859" t="str">
            <v>J277/02 Computational thinking  algorithms and programming</v>
          </cell>
          <cell r="C4859" t="str">
            <v>J277/02</v>
          </cell>
          <cell r="D4859" t="str">
            <v>Computational thinking  algorithms and programming</v>
          </cell>
          <cell r="E4859" t="str">
            <v>Mrs C Armer</v>
          </cell>
        </row>
        <row r="4860">
          <cell r="B4860" t="str">
            <v>J277/02 Computational thinking  algorithms and programming</v>
          </cell>
          <cell r="C4860" t="str">
            <v>J277/02</v>
          </cell>
          <cell r="D4860" t="str">
            <v>Computational thinking  algorithms and programming</v>
          </cell>
          <cell r="E4860" t="str">
            <v>Mr J Ince</v>
          </cell>
        </row>
        <row r="4861">
          <cell r="B4861" t="str">
            <v>J277/02 Computational thinking  algorithms and programming</v>
          </cell>
          <cell r="C4861" t="str">
            <v>J277/02</v>
          </cell>
          <cell r="D4861" t="str">
            <v>Computational thinking  algorithms and programming</v>
          </cell>
          <cell r="E4861" t="str">
            <v>Mrs K Madlani</v>
          </cell>
        </row>
        <row r="4862">
          <cell r="B4862" t="str">
            <v>J277/02 Computational thinking  algorithms and programming</v>
          </cell>
          <cell r="C4862" t="str">
            <v>J277/02</v>
          </cell>
          <cell r="D4862" t="str">
            <v>Computational thinking  algorithms and programming</v>
          </cell>
          <cell r="E4862" t="str">
            <v>Mr L Atkinson</v>
          </cell>
        </row>
        <row r="4863">
          <cell r="B4863" t="str">
            <v>J277/02 Computational thinking  algorithms and programming</v>
          </cell>
          <cell r="C4863" t="str">
            <v>J277/02</v>
          </cell>
          <cell r="D4863" t="str">
            <v>Computational thinking  algorithms and programming</v>
          </cell>
          <cell r="E4863" t="str">
            <v>Miss M Wheeler</v>
          </cell>
        </row>
        <row r="4864">
          <cell r="B4864" t="str">
            <v>J277/02 Computational thinking  algorithms and programming</v>
          </cell>
          <cell r="C4864" t="str">
            <v>J277/02</v>
          </cell>
          <cell r="D4864" t="str">
            <v>Computational thinking  algorithms and programming</v>
          </cell>
          <cell r="E4864" t="str">
            <v>Miss J King</v>
          </cell>
        </row>
        <row r="4865">
          <cell r="B4865" t="str">
            <v>J277/02 Computational thinking  algorithms and programming</v>
          </cell>
          <cell r="C4865" t="str">
            <v>J277/02</v>
          </cell>
          <cell r="D4865" t="str">
            <v>Computational thinking  algorithms and programming</v>
          </cell>
          <cell r="E4865" t="str">
            <v>Miss C Morton</v>
          </cell>
        </row>
        <row r="4866">
          <cell r="B4866" t="str">
            <v>J277/02 Computational thinking  algorithms and programming</v>
          </cell>
          <cell r="C4866" t="str">
            <v>J277/02</v>
          </cell>
          <cell r="D4866" t="str">
            <v>Computational thinking  algorithms and programming</v>
          </cell>
          <cell r="E4866" t="str">
            <v>Mrs R Patel</v>
          </cell>
        </row>
        <row r="4867">
          <cell r="B4867" t="str">
            <v>J277/02 Computational thinking  algorithms and programming</v>
          </cell>
          <cell r="C4867" t="str">
            <v>J277/02</v>
          </cell>
          <cell r="D4867" t="str">
            <v>Computational thinking  algorithms and programming</v>
          </cell>
          <cell r="E4867" t="str">
            <v>Miss B McNamee</v>
          </cell>
        </row>
        <row r="4868">
          <cell r="B4868" t="str">
            <v>J277/02 Computational thinking  algorithms and programming</v>
          </cell>
          <cell r="C4868" t="str">
            <v>J277/02</v>
          </cell>
          <cell r="D4868" t="str">
            <v>Computational thinking  algorithms and programming</v>
          </cell>
          <cell r="E4868" t="str">
            <v>Mrs J Raines</v>
          </cell>
        </row>
        <row r="4869">
          <cell r="B4869" t="str">
            <v>J277/02 Computational thinking  algorithms and programming</v>
          </cell>
          <cell r="C4869" t="str">
            <v>J277/02</v>
          </cell>
          <cell r="D4869" t="str">
            <v>Computational thinking  algorithms and programming</v>
          </cell>
          <cell r="E4869" t="str">
            <v>Mr T B Chate</v>
          </cell>
        </row>
        <row r="4870">
          <cell r="B4870" t="str">
            <v>J277/02 Computational thinking  algorithms and programming</v>
          </cell>
          <cell r="C4870" t="str">
            <v>J277/02</v>
          </cell>
          <cell r="D4870" t="str">
            <v>Computational thinking  algorithms and programming</v>
          </cell>
          <cell r="E4870" t="str">
            <v>Miss T Stewart</v>
          </cell>
        </row>
        <row r="4871">
          <cell r="B4871" t="str">
            <v>J277/02 Computational thinking  algorithms and programming</v>
          </cell>
          <cell r="C4871" t="str">
            <v>J277/02</v>
          </cell>
          <cell r="D4871" t="str">
            <v>Computational thinking  algorithms and programming</v>
          </cell>
          <cell r="E4871" t="str">
            <v>Miss D Price</v>
          </cell>
        </row>
        <row r="4872">
          <cell r="B4872" t="str">
            <v>J277/02 Computational thinking  algorithms and programming</v>
          </cell>
          <cell r="C4872" t="str">
            <v>J277/02</v>
          </cell>
          <cell r="D4872" t="str">
            <v>Computational thinking  algorithms and programming</v>
          </cell>
          <cell r="E4872" t="str">
            <v>Miss S Sadler</v>
          </cell>
        </row>
        <row r="4873">
          <cell r="B4873" t="str">
            <v>J277/02 Computational thinking  algorithms and programming</v>
          </cell>
          <cell r="C4873" t="str">
            <v>J277/02</v>
          </cell>
          <cell r="D4873" t="str">
            <v>Computational thinking  algorithms and programming</v>
          </cell>
          <cell r="E4873" t="str">
            <v>Miss F White</v>
          </cell>
        </row>
        <row r="4874">
          <cell r="B4874" t="str">
            <v>J277/02 Computational thinking  algorithms and programming</v>
          </cell>
          <cell r="C4874" t="str">
            <v>J277/02</v>
          </cell>
          <cell r="D4874" t="str">
            <v>Computational thinking  algorithms and programming</v>
          </cell>
          <cell r="E4874" t="str">
            <v>Miss R Woodruff</v>
          </cell>
        </row>
        <row r="4875">
          <cell r="B4875" t="str">
            <v>J277/02 Computational thinking  algorithms and programming</v>
          </cell>
          <cell r="C4875" t="str">
            <v>J277/02</v>
          </cell>
          <cell r="D4875" t="str">
            <v>Computational thinking  algorithms and programming</v>
          </cell>
          <cell r="E4875" t="str">
            <v>Mr D Pipe</v>
          </cell>
        </row>
        <row r="4876">
          <cell r="B4876" t="str">
            <v>J277/02 Computational thinking  algorithms and programming</v>
          </cell>
          <cell r="C4876" t="str">
            <v>J277/02</v>
          </cell>
          <cell r="D4876" t="str">
            <v>Computational thinking  algorithms and programming</v>
          </cell>
          <cell r="E4876" t="str">
            <v>Mr G Edgell</v>
          </cell>
        </row>
        <row r="4877">
          <cell r="B4877" t="str">
            <v>J277/02 Computational thinking  algorithms and programming</v>
          </cell>
          <cell r="C4877" t="str">
            <v>J277/02</v>
          </cell>
          <cell r="D4877" t="str">
            <v>Computational thinking  algorithms and programming</v>
          </cell>
          <cell r="E4877" t="str">
            <v>Mrs C Radford-Smith</v>
          </cell>
        </row>
        <row r="4878">
          <cell r="B4878" t="str">
            <v>J277/02 Computational thinking  algorithms and programming</v>
          </cell>
          <cell r="C4878" t="str">
            <v>J277/02</v>
          </cell>
          <cell r="D4878" t="str">
            <v>Computational thinking  algorithms and programming</v>
          </cell>
          <cell r="E4878" t="str">
            <v>Mr Y Ngai</v>
          </cell>
        </row>
        <row r="4879">
          <cell r="B4879" t="str">
            <v>J277/02 Computational thinking  algorithms and programming</v>
          </cell>
          <cell r="C4879" t="str">
            <v>J277/02</v>
          </cell>
          <cell r="D4879" t="str">
            <v>Computational thinking  algorithms and programming</v>
          </cell>
          <cell r="E4879" t="str">
            <v>Mr G Mitchell</v>
          </cell>
        </row>
        <row r="4880">
          <cell r="B4880" t="str">
            <v>J277/02 Computational thinking  algorithms and programming</v>
          </cell>
          <cell r="C4880" t="str">
            <v>J277/02</v>
          </cell>
          <cell r="D4880" t="str">
            <v>Computational thinking  algorithms and programming</v>
          </cell>
          <cell r="E4880" t="str">
            <v>Mr T Walford</v>
          </cell>
        </row>
        <row r="4881">
          <cell r="B4881" t="str">
            <v>J277/02 Computational thinking  algorithms and programming</v>
          </cell>
          <cell r="C4881" t="str">
            <v>J277/02</v>
          </cell>
          <cell r="D4881" t="str">
            <v>Computational thinking  algorithms and programming</v>
          </cell>
          <cell r="E4881" t="str">
            <v>Mr P Clarke</v>
          </cell>
        </row>
        <row r="4882">
          <cell r="B4882" t="str">
            <v>J277/02 Computational thinking  algorithms and programming</v>
          </cell>
          <cell r="C4882" t="str">
            <v>J277/02</v>
          </cell>
          <cell r="D4882" t="str">
            <v>Computational thinking  algorithms and programming</v>
          </cell>
          <cell r="E4882" t="str">
            <v>Mr I Jones</v>
          </cell>
        </row>
        <row r="4883">
          <cell r="B4883" t="str">
            <v>J277/02 Computational thinking  algorithms and programming</v>
          </cell>
          <cell r="C4883" t="str">
            <v>J277/02</v>
          </cell>
          <cell r="D4883" t="str">
            <v>Computational thinking  algorithms and programming</v>
          </cell>
          <cell r="E4883" t="str">
            <v>Mr A Bakewell</v>
          </cell>
        </row>
        <row r="4884">
          <cell r="B4884" t="str">
            <v>J277/02 Computational thinking  algorithms and programming</v>
          </cell>
          <cell r="C4884" t="str">
            <v>J277/02</v>
          </cell>
          <cell r="D4884" t="str">
            <v>Computational thinking  algorithms and programming</v>
          </cell>
          <cell r="E4884" t="str">
            <v>Mr E Morgan</v>
          </cell>
        </row>
        <row r="4885">
          <cell r="B4885" t="str">
            <v>J277/02 Computational thinking  algorithms and programming</v>
          </cell>
          <cell r="C4885" t="str">
            <v>J277/02</v>
          </cell>
          <cell r="D4885" t="str">
            <v>Computational thinking  algorithms and programming</v>
          </cell>
          <cell r="E4885" t="str">
            <v>Mr W C Overton</v>
          </cell>
        </row>
        <row r="4886">
          <cell r="B4886" t="str">
            <v>J277/02 Computational thinking  algorithms and programming</v>
          </cell>
          <cell r="C4886" t="str">
            <v>J277/02</v>
          </cell>
          <cell r="D4886" t="str">
            <v>Computational thinking  algorithms and programming</v>
          </cell>
          <cell r="E4886" t="str">
            <v>Mr A Bilsdon</v>
          </cell>
        </row>
        <row r="4887">
          <cell r="B4887" t="str">
            <v>J277/02 Computational thinking  algorithms and programming</v>
          </cell>
          <cell r="C4887" t="str">
            <v>J277/02</v>
          </cell>
          <cell r="D4887" t="str">
            <v>Computational thinking  algorithms and programming</v>
          </cell>
          <cell r="E4887" t="str">
            <v>Mr S Ngugi</v>
          </cell>
        </row>
        <row r="4888">
          <cell r="B4888" t="str">
            <v>J277/02 Computational thinking  algorithms and programming</v>
          </cell>
          <cell r="C4888" t="str">
            <v>J277/02</v>
          </cell>
          <cell r="D4888" t="str">
            <v>Computational thinking  algorithms and programming</v>
          </cell>
          <cell r="E4888" t="str">
            <v>Mr A Escott-Lawrence</v>
          </cell>
        </row>
        <row r="4889">
          <cell r="B4889" t="str">
            <v>J277/02 Computational thinking  algorithms and programming</v>
          </cell>
          <cell r="C4889" t="str">
            <v>J277/02</v>
          </cell>
          <cell r="D4889" t="str">
            <v>Computational thinking  algorithms and programming</v>
          </cell>
          <cell r="E4889" t="str">
            <v>Mr P Morris</v>
          </cell>
        </row>
        <row r="4890">
          <cell r="B4890" t="str">
            <v>J277/02 Computational thinking  algorithms and programming</v>
          </cell>
          <cell r="C4890" t="str">
            <v>J277/02</v>
          </cell>
          <cell r="D4890" t="str">
            <v>Computational thinking  algorithms and programming</v>
          </cell>
          <cell r="E4890" t="str">
            <v>Mr A Burns</v>
          </cell>
        </row>
        <row r="4891">
          <cell r="B4891" t="str">
            <v>J277/02 Computational thinking  algorithms and programming</v>
          </cell>
          <cell r="C4891" t="str">
            <v>J277/02</v>
          </cell>
          <cell r="D4891" t="str">
            <v>Computational thinking  algorithms and programming</v>
          </cell>
          <cell r="E4891" t="str">
            <v>Mr C Edwards</v>
          </cell>
        </row>
        <row r="4892">
          <cell r="B4892" t="str">
            <v>J277/02 Computational thinking  algorithms and programming</v>
          </cell>
          <cell r="C4892" t="str">
            <v>J277/02</v>
          </cell>
          <cell r="D4892" t="str">
            <v>Computational thinking  algorithms and programming</v>
          </cell>
          <cell r="E4892" t="str">
            <v>Mr D Joyce</v>
          </cell>
        </row>
        <row r="4893">
          <cell r="B4893" t="str">
            <v>J277/02 Computational thinking  algorithms and programming</v>
          </cell>
          <cell r="C4893" t="str">
            <v>J277/02</v>
          </cell>
          <cell r="D4893" t="str">
            <v>Computational thinking  algorithms and programming</v>
          </cell>
          <cell r="E4893" t="str">
            <v>Mr A Slattery</v>
          </cell>
        </row>
        <row r="4894">
          <cell r="B4894" t="str">
            <v>J277/02 Computational thinking  algorithms and programming</v>
          </cell>
          <cell r="C4894" t="str">
            <v>J277/02</v>
          </cell>
          <cell r="D4894" t="str">
            <v>Computational thinking  algorithms and programming</v>
          </cell>
          <cell r="E4894" t="str">
            <v>Mr P Martin</v>
          </cell>
        </row>
        <row r="4895">
          <cell r="B4895" t="str">
            <v>J277/02 Computational thinking  algorithms and programming</v>
          </cell>
          <cell r="C4895" t="str">
            <v>J277/02</v>
          </cell>
          <cell r="D4895" t="str">
            <v>Computational thinking  algorithms and programming</v>
          </cell>
          <cell r="E4895" t="str">
            <v>Mr A S Mayembo</v>
          </cell>
        </row>
        <row r="4896">
          <cell r="B4896" t="str">
            <v>J277/02 Computational thinking  algorithms and programming</v>
          </cell>
          <cell r="C4896" t="str">
            <v>J277/02</v>
          </cell>
          <cell r="D4896" t="str">
            <v>Computational thinking  algorithms and programming</v>
          </cell>
          <cell r="E4896" t="str">
            <v>Mr M Standing</v>
          </cell>
        </row>
        <row r="4897">
          <cell r="B4897" t="str">
            <v>J277/02 Computational thinking  algorithms and programming</v>
          </cell>
          <cell r="C4897" t="str">
            <v>J277/02</v>
          </cell>
          <cell r="D4897" t="str">
            <v>Computational thinking  algorithms and programming</v>
          </cell>
          <cell r="E4897" t="str">
            <v>Mr S Uddin</v>
          </cell>
        </row>
        <row r="4898">
          <cell r="B4898" t="str">
            <v>J277/02 Computational thinking  algorithms and programming</v>
          </cell>
          <cell r="C4898" t="str">
            <v>J277/02</v>
          </cell>
          <cell r="D4898" t="str">
            <v>Computational thinking  algorithms and programming</v>
          </cell>
          <cell r="E4898" t="str">
            <v>Mr A Koroma</v>
          </cell>
        </row>
        <row r="4899">
          <cell r="B4899" t="str">
            <v>J277/02 Computational thinking  algorithms and programming</v>
          </cell>
          <cell r="C4899" t="str">
            <v>J277/02</v>
          </cell>
          <cell r="D4899" t="str">
            <v>Computational thinking  algorithms and programming</v>
          </cell>
          <cell r="E4899" t="str">
            <v>Mr J Bishop</v>
          </cell>
        </row>
        <row r="4900">
          <cell r="B4900" t="str">
            <v>J277/02 Computational thinking  algorithms and programming</v>
          </cell>
          <cell r="C4900" t="str">
            <v>J277/02</v>
          </cell>
          <cell r="D4900" t="str">
            <v>Computational thinking  algorithms and programming</v>
          </cell>
          <cell r="E4900" t="str">
            <v>Mr D Copeman</v>
          </cell>
        </row>
        <row r="4901">
          <cell r="B4901" t="str">
            <v>J277/02 Computational thinking  algorithms and programming</v>
          </cell>
          <cell r="C4901" t="str">
            <v>J277/02</v>
          </cell>
          <cell r="D4901" t="str">
            <v>Computational thinking  algorithms and programming</v>
          </cell>
          <cell r="E4901" t="str">
            <v>Mr D Pearce</v>
          </cell>
        </row>
        <row r="4902">
          <cell r="B4902" t="str">
            <v>J277/02 Computational thinking  algorithms and programming</v>
          </cell>
          <cell r="C4902" t="str">
            <v>J277/02</v>
          </cell>
          <cell r="D4902" t="str">
            <v>Computational thinking  algorithms and programming</v>
          </cell>
          <cell r="E4902" t="str">
            <v>Mr R M Geronimo</v>
          </cell>
        </row>
        <row r="4903">
          <cell r="B4903" t="str">
            <v>J277/02 Computational thinking  algorithms and programming</v>
          </cell>
          <cell r="C4903" t="str">
            <v>J277/02</v>
          </cell>
          <cell r="D4903" t="str">
            <v>Computational thinking  algorithms and programming</v>
          </cell>
          <cell r="E4903" t="str">
            <v>Ms F Akthar</v>
          </cell>
        </row>
        <row r="4904">
          <cell r="B4904" t="str">
            <v>J277/02 Computational thinking  algorithms and programming</v>
          </cell>
          <cell r="C4904" t="str">
            <v>J277/02</v>
          </cell>
          <cell r="D4904" t="str">
            <v>Computational thinking  algorithms and programming</v>
          </cell>
          <cell r="E4904" t="str">
            <v>Mr M Shah</v>
          </cell>
        </row>
        <row r="4905">
          <cell r="B4905" t="str">
            <v>J277/02 Computational thinking  algorithms and programming</v>
          </cell>
          <cell r="C4905" t="str">
            <v>J277/02</v>
          </cell>
          <cell r="D4905" t="str">
            <v>Computational thinking  algorithms and programming</v>
          </cell>
          <cell r="E4905" t="str">
            <v>Mr K Frost</v>
          </cell>
        </row>
        <row r="4906">
          <cell r="B4906" t="str">
            <v>J277/02 Computational thinking  algorithms and programming</v>
          </cell>
          <cell r="C4906" t="str">
            <v>J277/02</v>
          </cell>
          <cell r="D4906" t="str">
            <v>Computational thinking  algorithms and programming</v>
          </cell>
          <cell r="E4906" t="str">
            <v>Mr D Kling</v>
          </cell>
        </row>
        <row r="4907">
          <cell r="B4907" t="str">
            <v>J277/02 Computational thinking  algorithms and programming</v>
          </cell>
          <cell r="C4907" t="str">
            <v>J277/02</v>
          </cell>
          <cell r="D4907" t="str">
            <v>Computational thinking  algorithms and programming</v>
          </cell>
          <cell r="E4907" t="str">
            <v>Mr D Sekhon</v>
          </cell>
        </row>
        <row r="4908">
          <cell r="B4908" t="str">
            <v>J277/02 Computational thinking  algorithms and programming</v>
          </cell>
          <cell r="C4908" t="str">
            <v>J277/02</v>
          </cell>
          <cell r="D4908" t="str">
            <v>Computational thinking  algorithms and programming</v>
          </cell>
          <cell r="E4908" t="str">
            <v>Mr P J Fox</v>
          </cell>
        </row>
        <row r="4909">
          <cell r="B4909" t="str">
            <v>J277/02 Computational thinking  algorithms and programming</v>
          </cell>
          <cell r="C4909" t="str">
            <v>J277/02</v>
          </cell>
          <cell r="D4909" t="str">
            <v>Computational thinking  algorithms and programming</v>
          </cell>
          <cell r="E4909" t="str">
            <v>Mr P Maisey</v>
          </cell>
        </row>
        <row r="4910">
          <cell r="B4910" t="str">
            <v>J277/02 Computational thinking  algorithms and programming</v>
          </cell>
          <cell r="C4910" t="str">
            <v>J277/02</v>
          </cell>
          <cell r="D4910" t="str">
            <v>Computational thinking  algorithms and programming</v>
          </cell>
          <cell r="E4910" t="str">
            <v>Mr P Wells</v>
          </cell>
        </row>
        <row r="4911">
          <cell r="B4911" t="str">
            <v>J277/02 Computational thinking  algorithms and programming</v>
          </cell>
          <cell r="C4911" t="str">
            <v>J277/02</v>
          </cell>
          <cell r="D4911" t="str">
            <v>Computational thinking  algorithms and programming</v>
          </cell>
          <cell r="E4911" t="str">
            <v>Mrs F Hooper</v>
          </cell>
        </row>
        <row r="4912">
          <cell r="B4912" t="str">
            <v>J277/02 Computational thinking  algorithms and programming</v>
          </cell>
          <cell r="C4912" t="str">
            <v>J277/02</v>
          </cell>
          <cell r="D4912" t="str">
            <v>Computational thinking  algorithms and programming</v>
          </cell>
          <cell r="E4912" t="str">
            <v>Mr M Highmore</v>
          </cell>
        </row>
        <row r="4913">
          <cell r="B4913" t="str">
            <v>J277/02 Computational thinking  algorithms and programming</v>
          </cell>
          <cell r="C4913" t="str">
            <v>J277/02</v>
          </cell>
          <cell r="D4913" t="str">
            <v>Computational thinking  algorithms and programming</v>
          </cell>
          <cell r="E4913" t="str">
            <v>Mr D Cross</v>
          </cell>
        </row>
        <row r="4914">
          <cell r="B4914" t="str">
            <v>J277/02 Computational thinking  algorithms and programming</v>
          </cell>
          <cell r="C4914" t="str">
            <v>J277/02</v>
          </cell>
          <cell r="D4914" t="str">
            <v>Computational thinking  algorithms and programming</v>
          </cell>
          <cell r="E4914" t="str">
            <v>Mr K McGuinness</v>
          </cell>
        </row>
        <row r="4915">
          <cell r="B4915" t="str">
            <v>J277/02 Computational thinking  algorithms and programming</v>
          </cell>
          <cell r="C4915" t="str">
            <v>J277/02</v>
          </cell>
          <cell r="D4915" t="str">
            <v>Computational thinking  algorithms and programming</v>
          </cell>
          <cell r="E4915" t="str">
            <v>Mr S Martin</v>
          </cell>
        </row>
        <row r="4916">
          <cell r="B4916" t="str">
            <v>J277/02 Computational thinking  algorithms and programming</v>
          </cell>
          <cell r="C4916" t="str">
            <v>J277/02</v>
          </cell>
          <cell r="D4916" t="str">
            <v>Computational thinking  algorithms and programming</v>
          </cell>
          <cell r="E4916" t="str">
            <v>Mr B Barnes</v>
          </cell>
        </row>
        <row r="4917">
          <cell r="B4917" t="str">
            <v>J277/02 Computational thinking  algorithms and programming</v>
          </cell>
          <cell r="C4917" t="str">
            <v>J277/02</v>
          </cell>
          <cell r="D4917" t="str">
            <v>Computational thinking  algorithms and programming</v>
          </cell>
          <cell r="E4917" t="str">
            <v>Mrs J Price</v>
          </cell>
        </row>
        <row r="4918">
          <cell r="B4918" t="str">
            <v>J277/02 Computational thinking  algorithms and programming</v>
          </cell>
          <cell r="C4918" t="str">
            <v>J277/02</v>
          </cell>
          <cell r="D4918" t="str">
            <v>Computational thinking  algorithms and programming</v>
          </cell>
          <cell r="E4918" t="str">
            <v>Mr R Mawhinney</v>
          </cell>
        </row>
        <row r="4919">
          <cell r="B4919" t="str">
            <v>J277/02 Computational thinking  algorithms and programming</v>
          </cell>
          <cell r="C4919" t="str">
            <v>J277/02</v>
          </cell>
          <cell r="D4919" t="str">
            <v>Computational thinking  algorithms and programming</v>
          </cell>
          <cell r="E4919" t="str">
            <v>Mr P Singh</v>
          </cell>
        </row>
        <row r="4920">
          <cell r="B4920" t="str">
            <v>J277/02 Computational thinking  algorithms and programming</v>
          </cell>
          <cell r="C4920" t="str">
            <v>J277/02</v>
          </cell>
          <cell r="D4920" t="str">
            <v>Computational thinking  algorithms and programming</v>
          </cell>
          <cell r="E4920" t="str">
            <v>Mr C Caglar</v>
          </cell>
        </row>
        <row r="4921">
          <cell r="B4921" t="str">
            <v>J277/02 Computational thinking  algorithms and programming</v>
          </cell>
          <cell r="C4921" t="str">
            <v>J277/02</v>
          </cell>
          <cell r="D4921" t="str">
            <v>Computational thinking  algorithms and programming</v>
          </cell>
          <cell r="E4921" t="str">
            <v>Mr P Derrick</v>
          </cell>
        </row>
        <row r="4922">
          <cell r="B4922" t="str">
            <v>J277/02 Computational thinking  algorithms and programming</v>
          </cell>
          <cell r="C4922" t="str">
            <v>J277/02</v>
          </cell>
          <cell r="D4922" t="str">
            <v>Computational thinking  algorithms and programming</v>
          </cell>
          <cell r="E4922" t="str">
            <v>Mr G Sibbald</v>
          </cell>
        </row>
        <row r="4923">
          <cell r="B4923" t="str">
            <v>J277/02 Computational thinking  algorithms and programming</v>
          </cell>
          <cell r="C4923" t="str">
            <v>J277/02</v>
          </cell>
          <cell r="D4923" t="str">
            <v>Computational thinking  algorithms and programming</v>
          </cell>
          <cell r="E4923" t="str">
            <v>Mr J Pitkin</v>
          </cell>
        </row>
        <row r="4924">
          <cell r="B4924" t="str">
            <v>J277/02 Computational thinking  algorithms and programming</v>
          </cell>
          <cell r="C4924" t="str">
            <v>J277/02</v>
          </cell>
          <cell r="D4924" t="str">
            <v>Computational thinking  algorithms and programming</v>
          </cell>
          <cell r="E4924" t="str">
            <v>Miss F M King</v>
          </cell>
        </row>
        <row r="4925">
          <cell r="B4925" t="str">
            <v>J277/02 Computational thinking  algorithms and programming</v>
          </cell>
          <cell r="C4925" t="str">
            <v>J277/02</v>
          </cell>
          <cell r="D4925" t="str">
            <v>Computational thinking  algorithms and programming</v>
          </cell>
          <cell r="E4925" t="str">
            <v>Mr C K McKenzie</v>
          </cell>
        </row>
        <row r="4926">
          <cell r="B4926" t="str">
            <v>J277/02 Computational thinking  algorithms and programming</v>
          </cell>
          <cell r="C4926" t="str">
            <v>J277/02</v>
          </cell>
          <cell r="D4926" t="str">
            <v>Computational thinking  algorithms and programming</v>
          </cell>
          <cell r="E4926" t="str">
            <v>Mr J Hayes</v>
          </cell>
        </row>
        <row r="4927">
          <cell r="B4927" t="str">
            <v>J277/02 Computational thinking  algorithms and programming</v>
          </cell>
          <cell r="C4927" t="str">
            <v>J277/02</v>
          </cell>
          <cell r="D4927" t="str">
            <v>Computational thinking  algorithms and programming</v>
          </cell>
          <cell r="E4927" t="str">
            <v>Miss J Buxton</v>
          </cell>
        </row>
        <row r="4928">
          <cell r="B4928" t="str">
            <v>J277/02 Computational thinking  algorithms and programming</v>
          </cell>
          <cell r="C4928" t="str">
            <v>J277/02</v>
          </cell>
          <cell r="D4928" t="str">
            <v>Computational thinking  algorithms and programming</v>
          </cell>
          <cell r="E4928" t="str">
            <v>Mr P Hackett</v>
          </cell>
        </row>
        <row r="4929">
          <cell r="B4929" t="str">
            <v>J277/02 Computational thinking  algorithms and programming</v>
          </cell>
          <cell r="C4929" t="str">
            <v>J277/02</v>
          </cell>
          <cell r="D4929" t="str">
            <v>Computational thinking  algorithms and programming</v>
          </cell>
          <cell r="E4929" t="str">
            <v>Mr M Sexton</v>
          </cell>
        </row>
        <row r="4930">
          <cell r="B4930" t="str">
            <v>J277/02 Computational thinking  algorithms and programming</v>
          </cell>
          <cell r="C4930" t="str">
            <v>J277/02</v>
          </cell>
          <cell r="D4930" t="str">
            <v>Computational thinking  algorithms and programming</v>
          </cell>
          <cell r="E4930" t="str">
            <v>Mr W Doidge</v>
          </cell>
        </row>
        <row r="4931">
          <cell r="B4931" t="str">
            <v>J277/02 Computational thinking  algorithms and programming</v>
          </cell>
          <cell r="C4931" t="str">
            <v>J277/02</v>
          </cell>
          <cell r="D4931" t="str">
            <v>Computational thinking  algorithms and programming</v>
          </cell>
          <cell r="E4931" t="str">
            <v>Mr A Bradley</v>
          </cell>
        </row>
        <row r="4932">
          <cell r="B4932" t="str">
            <v>J277/02 Computational thinking  algorithms and programming</v>
          </cell>
          <cell r="C4932" t="str">
            <v>J277/02</v>
          </cell>
          <cell r="D4932" t="str">
            <v>Computational thinking  algorithms and programming</v>
          </cell>
          <cell r="E4932" t="str">
            <v>Mr A Willetts</v>
          </cell>
        </row>
        <row r="4933">
          <cell r="B4933" t="str">
            <v>J277/02 Computational thinking  algorithms and programming</v>
          </cell>
          <cell r="C4933" t="str">
            <v>J277/02</v>
          </cell>
          <cell r="D4933" t="str">
            <v>Computational thinking  algorithms and programming</v>
          </cell>
          <cell r="E4933" t="str">
            <v>Mr G Challinor</v>
          </cell>
        </row>
        <row r="4934">
          <cell r="B4934" t="str">
            <v>J277/02 Computational thinking  algorithms and programming</v>
          </cell>
          <cell r="C4934" t="str">
            <v>J277/02</v>
          </cell>
          <cell r="D4934" t="str">
            <v>Computational thinking  algorithms and programming</v>
          </cell>
          <cell r="E4934" t="str">
            <v>Mr R Miah</v>
          </cell>
        </row>
        <row r="4935">
          <cell r="B4935" t="str">
            <v>J277/02 Computational thinking  algorithms and programming</v>
          </cell>
          <cell r="C4935" t="str">
            <v>J277/02</v>
          </cell>
          <cell r="D4935" t="str">
            <v>Computational thinking  algorithms and programming</v>
          </cell>
          <cell r="E4935" t="str">
            <v>Mr M Walker</v>
          </cell>
        </row>
        <row r="4936">
          <cell r="B4936" t="str">
            <v>J277/02 Computational thinking  algorithms and programming</v>
          </cell>
          <cell r="C4936" t="str">
            <v>J277/02</v>
          </cell>
          <cell r="D4936" t="str">
            <v>Computational thinking  algorithms and programming</v>
          </cell>
          <cell r="E4936" t="str">
            <v>Mr P R Hughes</v>
          </cell>
        </row>
        <row r="4937">
          <cell r="B4937" t="str">
            <v>J277/02 Computational thinking  algorithms and programming</v>
          </cell>
          <cell r="C4937" t="str">
            <v>J277/02</v>
          </cell>
          <cell r="D4937" t="str">
            <v>Computational thinking  algorithms and programming</v>
          </cell>
          <cell r="E4937" t="str">
            <v>Mr M Pleasants</v>
          </cell>
        </row>
        <row r="4938">
          <cell r="B4938" t="str">
            <v>J277/02 Computational thinking  algorithms and programming</v>
          </cell>
          <cell r="C4938" t="str">
            <v>J277/02</v>
          </cell>
          <cell r="D4938" t="str">
            <v>Computational thinking  algorithms and programming</v>
          </cell>
          <cell r="E4938" t="str">
            <v>Mr G J Powley</v>
          </cell>
        </row>
        <row r="4939">
          <cell r="B4939" t="str">
            <v>J277/02 Computational thinking  algorithms and programming</v>
          </cell>
          <cell r="C4939" t="str">
            <v>J277/02</v>
          </cell>
          <cell r="D4939" t="str">
            <v>Computational thinking  algorithms and programming</v>
          </cell>
          <cell r="E4939" t="str">
            <v>Mr K Douglass</v>
          </cell>
        </row>
        <row r="4940">
          <cell r="B4940" t="str">
            <v>J277/02 Computational thinking  algorithms and programming</v>
          </cell>
          <cell r="C4940" t="str">
            <v>J277/02</v>
          </cell>
          <cell r="D4940" t="str">
            <v>Computational thinking  algorithms and programming</v>
          </cell>
          <cell r="E4940" t="str">
            <v>Mrs D Robertson</v>
          </cell>
        </row>
        <row r="4941">
          <cell r="B4941" t="str">
            <v>J277/02 Computational thinking  algorithms and programming</v>
          </cell>
          <cell r="C4941" t="str">
            <v>J277/02</v>
          </cell>
          <cell r="D4941" t="str">
            <v>Computational thinking  algorithms and programming</v>
          </cell>
          <cell r="E4941" t="str">
            <v>Mr M Fish</v>
          </cell>
        </row>
        <row r="4942">
          <cell r="B4942" t="str">
            <v>J277/02 Computational thinking  algorithms and programming</v>
          </cell>
          <cell r="C4942" t="str">
            <v>J277/02</v>
          </cell>
          <cell r="D4942" t="str">
            <v>Computational thinking  algorithms and programming</v>
          </cell>
          <cell r="E4942" t="str">
            <v>Mr B Ilo</v>
          </cell>
        </row>
        <row r="4943">
          <cell r="B4943" t="str">
            <v>J277/02 Computational thinking  algorithms and programming</v>
          </cell>
          <cell r="C4943" t="str">
            <v>J277/02</v>
          </cell>
          <cell r="D4943" t="str">
            <v>Computational thinking  algorithms and programming</v>
          </cell>
          <cell r="E4943" t="str">
            <v>Mr M Karatzas</v>
          </cell>
        </row>
        <row r="4944">
          <cell r="B4944" t="str">
            <v>J277/02 Computational thinking  algorithms and programming</v>
          </cell>
          <cell r="C4944" t="str">
            <v>J277/02</v>
          </cell>
          <cell r="D4944" t="str">
            <v>Computational thinking  algorithms and programming</v>
          </cell>
          <cell r="E4944" t="str">
            <v>Mr J S Gilder</v>
          </cell>
        </row>
        <row r="4945">
          <cell r="B4945" t="str">
            <v>J277/02 Computational thinking  algorithms and programming</v>
          </cell>
          <cell r="C4945" t="str">
            <v>J277/02</v>
          </cell>
          <cell r="D4945" t="str">
            <v>Computational thinking  algorithms and programming</v>
          </cell>
          <cell r="E4945" t="str">
            <v>Mr J Whalley</v>
          </cell>
        </row>
        <row r="4946">
          <cell r="B4946" t="str">
            <v>J277/02 Computational thinking  algorithms and programming</v>
          </cell>
          <cell r="C4946" t="str">
            <v>J277/02</v>
          </cell>
          <cell r="D4946" t="str">
            <v>Computational thinking  algorithms and programming</v>
          </cell>
          <cell r="E4946" t="str">
            <v>Mr N Bechley</v>
          </cell>
        </row>
        <row r="4947">
          <cell r="B4947" t="str">
            <v>J277/02 Computational thinking  algorithms and programming</v>
          </cell>
          <cell r="C4947" t="str">
            <v>J277/02</v>
          </cell>
          <cell r="D4947" t="str">
            <v>Computational thinking  algorithms and programming</v>
          </cell>
          <cell r="E4947" t="str">
            <v>Mr D C Roberts</v>
          </cell>
        </row>
        <row r="4948">
          <cell r="B4948" t="str">
            <v>J277/02 Computational thinking  algorithms and programming</v>
          </cell>
          <cell r="C4948" t="str">
            <v>J277/02</v>
          </cell>
          <cell r="D4948" t="str">
            <v>Computational thinking  algorithms and programming</v>
          </cell>
          <cell r="E4948" t="str">
            <v>Mr M Clements</v>
          </cell>
        </row>
        <row r="4949">
          <cell r="B4949" t="str">
            <v>J277/02 Computational thinking  algorithms and programming</v>
          </cell>
          <cell r="C4949" t="str">
            <v>J277/02</v>
          </cell>
          <cell r="D4949" t="str">
            <v>Computational thinking  algorithms and programming</v>
          </cell>
          <cell r="E4949" t="str">
            <v>Mr L O'Neill</v>
          </cell>
        </row>
        <row r="4950">
          <cell r="B4950" t="str">
            <v>J277/02 Computational thinking  algorithms and programming</v>
          </cell>
          <cell r="C4950" t="str">
            <v>J277/02</v>
          </cell>
          <cell r="D4950" t="str">
            <v>Computational thinking  algorithms and programming</v>
          </cell>
          <cell r="E4950" t="str">
            <v>Miss M Deboe</v>
          </cell>
        </row>
        <row r="4951">
          <cell r="B4951" t="str">
            <v>J277/02 Computational thinking  algorithms and programming</v>
          </cell>
          <cell r="C4951" t="str">
            <v>J277/02</v>
          </cell>
          <cell r="D4951" t="str">
            <v>Computational thinking  algorithms and programming</v>
          </cell>
          <cell r="E4951" t="str">
            <v>Mr S Maher</v>
          </cell>
        </row>
        <row r="4952">
          <cell r="B4952" t="str">
            <v>J277/02 Computational thinking  algorithms and programming</v>
          </cell>
          <cell r="C4952" t="str">
            <v>J277/02</v>
          </cell>
          <cell r="D4952" t="str">
            <v>Computational thinking  algorithms and programming</v>
          </cell>
          <cell r="E4952" t="str">
            <v>Mr S Cooper</v>
          </cell>
        </row>
        <row r="4953">
          <cell r="B4953" t="str">
            <v>J277/02 Computational thinking  algorithms and programming</v>
          </cell>
          <cell r="C4953" t="str">
            <v>J277/02</v>
          </cell>
          <cell r="D4953" t="str">
            <v>Computational thinking  algorithms and programming</v>
          </cell>
          <cell r="E4953" t="str">
            <v>Mr P Shore</v>
          </cell>
        </row>
        <row r="4954">
          <cell r="B4954" t="str">
            <v>J277/02 Computational thinking  algorithms and programming</v>
          </cell>
          <cell r="C4954" t="str">
            <v>J277/02</v>
          </cell>
          <cell r="D4954" t="str">
            <v>Computational thinking  algorithms and programming</v>
          </cell>
          <cell r="E4954" t="str">
            <v>Mr P Thompson</v>
          </cell>
        </row>
        <row r="4955">
          <cell r="B4955" t="str">
            <v>J277/02 Computational thinking  algorithms and programming</v>
          </cell>
          <cell r="C4955" t="str">
            <v>J277/02</v>
          </cell>
          <cell r="D4955" t="str">
            <v>Computational thinking  algorithms and programming</v>
          </cell>
          <cell r="E4955" t="str">
            <v>Ms L Dale</v>
          </cell>
        </row>
        <row r="4956">
          <cell r="B4956" t="str">
            <v>J277/02 Computational thinking  algorithms and programming</v>
          </cell>
          <cell r="C4956" t="str">
            <v>J277/02</v>
          </cell>
          <cell r="D4956" t="str">
            <v>Computational thinking  algorithms and programming</v>
          </cell>
          <cell r="E4956" t="str">
            <v>Mr R Taylor</v>
          </cell>
        </row>
        <row r="4957">
          <cell r="B4957" t="str">
            <v>J277/02 Computational thinking  algorithms and programming</v>
          </cell>
          <cell r="C4957" t="str">
            <v>J277/02</v>
          </cell>
          <cell r="D4957" t="str">
            <v>Computational thinking  algorithms and programming</v>
          </cell>
          <cell r="E4957" t="str">
            <v>Miss C Beale</v>
          </cell>
        </row>
        <row r="4958">
          <cell r="B4958" t="str">
            <v>J277/02 Computational thinking  algorithms and programming</v>
          </cell>
          <cell r="C4958" t="str">
            <v>J277/02</v>
          </cell>
          <cell r="D4958" t="str">
            <v>Computational thinking  algorithms and programming</v>
          </cell>
          <cell r="E4958" t="str">
            <v>Mr A Rooney</v>
          </cell>
        </row>
        <row r="4959">
          <cell r="B4959" t="str">
            <v>J277/02 Computational thinking  algorithms and programming</v>
          </cell>
          <cell r="C4959" t="str">
            <v>J277/02</v>
          </cell>
          <cell r="D4959" t="str">
            <v>Computational thinking  algorithms and programming</v>
          </cell>
          <cell r="E4959" t="str">
            <v>Mr P Edwards</v>
          </cell>
        </row>
        <row r="4960">
          <cell r="B4960" t="str">
            <v>J277/02 Computational thinking  algorithms and programming</v>
          </cell>
          <cell r="C4960" t="str">
            <v>J277/02</v>
          </cell>
          <cell r="D4960" t="str">
            <v>Computational thinking  algorithms and programming</v>
          </cell>
          <cell r="E4960" t="str">
            <v>Mr E Egere Jr</v>
          </cell>
        </row>
        <row r="4961">
          <cell r="B4961" t="str">
            <v>J277/02 Computational thinking  algorithms and programming</v>
          </cell>
          <cell r="C4961" t="str">
            <v>J277/02</v>
          </cell>
          <cell r="D4961" t="str">
            <v>Computational thinking  algorithms and programming</v>
          </cell>
          <cell r="E4961" t="str">
            <v>Mr A Davies</v>
          </cell>
        </row>
        <row r="4962">
          <cell r="B4962" t="str">
            <v>J277/02 Computational thinking  algorithms and programming</v>
          </cell>
          <cell r="C4962" t="str">
            <v>J277/02</v>
          </cell>
          <cell r="D4962" t="str">
            <v>Computational thinking  algorithms and programming</v>
          </cell>
          <cell r="E4962" t="str">
            <v>Mr G A Hadley</v>
          </cell>
        </row>
        <row r="4963">
          <cell r="B4963" t="str">
            <v>J277/02 Computational thinking  algorithms and programming</v>
          </cell>
          <cell r="C4963" t="str">
            <v>J277/02</v>
          </cell>
          <cell r="D4963" t="str">
            <v>Computational thinking  algorithms and programming</v>
          </cell>
          <cell r="E4963" t="str">
            <v>Mr G R Pope</v>
          </cell>
        </row>
        <row r="4964">
          <cell r="B4964" t="str">
            <v>J277/02 Computational thinking  algorithms and programming</v>
          </cell>
          <cell r="C4964" t="str">
            <v>J277/02</v>
          </cell>
          <cell r="D4964" t="str">
            <v>Computational thinking  algorithms and programming</v>
          </cell>
          <cell r="E4964" t="str">
            <v>Mr M Sheehan</v>
          </cell>
        </row>
        <row r="4965">
          <cell r="B4965" t="str">
            <v>J277/02 Computational thinking  algorithms and programming</v>
          </cell>
          <cell r="C4965" t="str">
            <v>J277/02</v>
          </cell>
          <cell r="D4965" t="str">
            <v>Computational thinking  algorithms and programming</v>
          </cell>
          <cell r="E4965" t="str">
            <v>Mr N Rotich</v>
          </cell>
        </row>
        <row r="4966">
          <cell r="B4966" t="str">
            <v>J277/02 Computational thinking  algorithms and programming</v>
          </cell>
          <cell r="C4966" t="str">
            <v>J277/02</v>
          </cell>
          <cell r="D4966" t="str">
            <v>Computational thinking  algorithms and programming</v>
          </cell>
          <cell r="E4966" t="str">
            <v>Mr A Martin</v>
          </cell>
        </row>
        <row r="4967">
          <cell r="B4967" t="str">
            <v>J277/02 Computational thinking  algorithms and programming</v>
          </cell>
          <cell r="C4967" t="str">
            <v>J277/02</v>
          </cell>
          <cell r="D4967" t="str">
            <v>Computational thinking  algorithms and programming</v>
          </cell>
          <cell r="E4967" t="str">
            <v>Mr W Jackson</v>
          </cell>
        </row>
        <row r="4968">
          <cell r="B4968" t="str">
            <v>J277/02 Computational thinking  algorithms and programming</v>
          </cell>
          <cell r="C4968" t="str">
            <v>J277/02</v>
          </cell>
          <cell r="D4968" t="str">
            <v>Computational thinking  algorithms and programming</v>
          </cell>
          <cell r="E4968" t="str">
            <v>Mr D J O'Connor</v>
          </cell>
        </row>
        <row r="4969">
          <cell r="B4969" t="str">
            <v>J277/02 Computational thinking  algorithms and programming</v>
          </cell>
          <cell r="C4969" t="str">
            <v>J277/02</v>
          </cell>
          <cell r="D4969" t="str">
            <v>Computational thinking  algorithms and programming</v>
          </cell>
          <cell r="E4969" t="str">
            <v>Mr L Poole</v>
          </cell>
        </row>
        <row r="4970">
          <cell r="B4970" t="str">
            <v>J277/02 Computational thinking  algorithms and programming</v>
          </cell>
          <cell r="C4970" t="str">
            <v>J277/02</v>
          </cell>
          <cell r="D4970" t="str">
            <v>Computational thinking  algorithms and programming</v>
          </cell>
          <cell r="E4970" t="str">
            <v>Mr M Raybould</v>
          </cell>
        </row>
        <row r="4971">
          <cell r="B4971" t="str">
            <v>J277/02 Computational thinking  algorithms and programming</v>
          </cell>
          <cell r="C4971" t="str">
            <v>J277/02</v>
          </cell>
          <cell r="D4971" t="str">
            <v>Computational thinking  algorithms and programming</v>
          </cell>
          <cell r="E4971" t="str">
            <v>Mr A A Ewen</v>
          </cell>
        </row>
        <row r="4972">
          <cell r="B4972" t="str">
            <v>J277/02 Computational thinking  algorithms and programming</v>
          </cell>
          <cell r="C4972" t="str">
            <v>J277/02</v>
          </cell>
          <cell r="D4972" t="str">
            <v>Computational thinking  algorithms and programming</v>
          </cell>
          <cell r="E4972" t="str">
            <v>Miss S Squires</v>
          </cell>
        </row>
        <row r="4973">
          <cell r="B4973" t="str">
            <v>J277/02 Computational thinking  algorithms and programming</v>
          </cell>
          <cell r="C4973" t="str">
            <v>J277/02</v>
          </cell>
          <cell r="D4973" t="str">
            <v>Computational thinking  algorithms and programming</v>
          </cell>
          <cell r="E4973" t="str">
            <v>Mr M Molloy</v>
          </cell>
        </row>
        <row r="4974">
          <cell r="B4974" t="str">
            <v>J277/02 Computational thinking  algorithms and programming</v>
          </cell>
          <cell r="C4974" t="str">
            <v>J277/02</v>
          </cell>
          <cell r="D4974" t="str">
            <v>Computational thinking  algorithms and programming</v>
          </cell>
          <cell r="E4974" t="str">
            <v>Miss E Harewood</v>
          </cell>
        </row>
        <row r="4975">
          <cell r="B4975" t="str">
            <v>J277/02 Computational thinking  algorithms and programming</v>
          </cell>
          <cell r="C4975" t="str">
            <v>J277/02</v>
          </cell>
          <cell r="D4975" t="str">
            <v>Computational thinking  algorithms and programming</v>
          </cell>
          <cell r="E4975" t="str">
            <v>Mr T Wilkinson</v>
          </cell>
        </row>
        <row r="4976">
          <cell r="B4976" t="str">
            <v>J277/02 Computational thinking  algorithms and programming</v>
          </cell>
          <cell r="C4976" t="str">
            <v>J277/02</v>
          </cell>
          <cell r="D4976" t="str">
            <v>Computational thinking  algorithms and programming</v>
          </cell>
          <cell r="E4976" t="str">
            <v>Mr J Mulgrew</v>
          </cell>
        </row>
        <row r="4977">
          <cell r="B4977" t="str">
            <v>J277/02 Computational thinking  algorithms and programming</v>
          </cell>
          <cell r="C4977" t="str">
            <v>J277/02</v>
          </cell>
          <cell r="D4977" t="str">
            <v>Computational thinking  algorithms and programming</v>
          </cell>
          <cell r="E4977" t="str">
            <v>Mr E Coppen</v>
          </cell>
        </row>
        <row r="4978">
          <cell r="B4978" t="str">
            <v>J277/02 Computational thinking  algorithms and programming</v>
          </cell>
          <cell r="C4978" t="str">
            <v>J277/02</v>
          </cell>
          <cell r="D4978" t="str">
            <v>Computational thinking  algorithms and programming</v>
          </cell>
          <cell r="E4978" t="str">
            <v>Mr P J Holl</v>
          </cell>
        </row>
        <row r="4979">
          <cell r="B4979" t="str">
            <v>J277/02 Computational thinking  algorithms and programming</v>
          </cell>
          <cell r="C4979" t="str">
            <v>J277/02</v>
          </cell>
          <cell r="D4979" t="str">
            <v>Computational thinking  algorithms and programming</v>
          </cell>
          <cell r="E4979" t="str">
            <v>Mr V Sikotra</v>
          </cell>
        </row>
        <row r="4980">
          <cell r="B4980" t="str">
            <v>J277/02 Computational thinking  algorithms and programming</v>
          </cell>
          <cell r="C4980" t="str">
            <v>J277/02</v>
          </cell>
          <cell r="D4980" t="str">
            <v>Computational thinking  algorithms and programming</v>
          </cell>
          <cell r="E4980" t="str">
            <v>Mr R Davis</v>
          </cell>
        </row>
        <row r="4981">
          <cell r="B4981" t="str">
            <v>J277/02 Computational thinking  algorithms and programming</v>
          </cell>
          <cell r="C4981" t="str">
            <v>J277/02</v>
          </cell>
          <cell r="D4981" t="str">
            <v>Computational thinking  algorithms and programming</v>
          </cell>
          <cell r="E4981" t="str">
            <v>Mr K Dunn</v>
          </cell>
        </row>
        <row r="4982">
          <cell r="B4982" t="str">
            <v>J277/02 Computational thinking  algorithms and programming</v>
          </cell>
          <cell r="C4982" t="str">
            <v>J277/02</v>
          </cell>
          <cell r="D4982" t="str">
            <v>Computational thinking  algorithms and programming</v>
          </cell>
          <cell r="E4982" t="str">
            <v>Mr B Whitfield</v>
          </cell>
        </row>
        <row r="4983">
          <cell r="B4983" t="str">
            <v>J277/02 Computational thinking  algorithms and programming</v>
          </cell>
          <cell r="C4983" t="str">
            <v>J277/02</v>
          </cell>
          <cell r="D4983" t="str">
            <v>Computational thinking  algorithms and programming</v>
          </cell>
          <cell r="E4983" t="str">
            <v>Mr T Bareham</v>
          </cell>
        </row>
        <row r="4984">
          <cell r="B4984" t="str">
            <v>J277/02 Computational thinking  algorithms and programming</v>
          </cell>
          <cell r="C4984" t="str">
            <v>J277/02</v>
          </cell>
          <cell r="D4984" t="str">
            <v>Computational thinking  algorithms and programming</v>
          </cell>
          <cell r="E4984" t="str">
            <v>Mr S B Phillips</v>
          </cell>
        </row>
        <row r="4985">
          <cell r="B4985" t="str">
            <v>J277/02 Computational thinking  algorithms and programming</v>
          </cell>
          <cell r="C4985" t="str">
            <v>J277/02</v>
          </cell>
          <cell r="D4985" t="str">
            <v>Computational thinking  algorithms and programming</v>
          </cell>
          <cell r="E4985" t="str">
            <v>Mrs K Terry</v>
          </cell>
        </row>
        <row r="4986">
          <cell r="B4986" t="str">
            <v>J277/02 Computational thinking  algorithms and programming</v>
          </cell>
          <cell r="C4986" t="str">
            <v>J277/02</v>
          </cell>
          <cell r="D4986" t="str">
            <v>Computational thinking  algorithms and programming</v>
          </cell>
          <cell r="E4986" t="str">
            <v>Mr A Gororo</v>
          </cell>
        </row>
        <row r="4987">
          <cell r="B4987" t="str">
            <v>J277/02 Computational thinking  algorithms and programming</v>
          </cell>
          <cell r="C4987" t="str">
            <v>J277/02</v>
          </cell>
          <cell r="D4987" t="str">
            <v>Computational thinking  algorithms and programming</v>
          </cell>
          <cell r="E4987" t="str">
            <v>Mr M Corkill</v>
          </cell>
        </row>
        <row r="4988">
          <cell r="B4988" t="str">
            <v>J277/02 Computational thinking  algorithms and programming</v>
          </cell>
          <cell r="C4988" t="str">
            <v>J277/02</v>
          </cell>
          <cell r="D4988" t="str">
            <v>Computational thinking  algorithms and programming</v>
          </cell>
          <cell r="E4988" t="str">
            <v>Mr I Flynn</v>
          </cell>
        </row>
        <row r="4989">
          <cell r="B4989" t="str">
            <v>J277/02 Computational thinking  algorithms and programming</v>
          </cell>
          <cell r="C4989" t="str">
            <v>J277/02</v>
          </cell>
          <cell r="D4989" t="str">
            <v>Computational thinking  algorithms and programming</v>
          </cell>
          <cell r="E4989" t="str">
            <v>Mr N Butler</v>
          </cell>
        </row>
        <row r="4990">
          <cell r="B4990" t="str">
            <v>J277/02 Computational thinking  algorithms and programming</v>
          </cell>
          <cell r="C4990" t="str">
            <v>J277/02</v>
          </cell>
          <cell r="D4990" t="str">
            <v>Computational thinking  algorithms and programming</v>
          </cell>
          <cell r="E4990" t="str">
            <v>Mrs L Sharrock</v>
          </cell>
        </row>
        <row r="4991">
          <cell r="B4991" t="str">
            <v>J277/02 Computational thinking  algorithms and programming</v>
          </cell>
          <cell r="C4991" t="str">
            <v>J277/02</v>
          </cell>
          <cell r="D4991" t="str">
            <v>Computational thinking  algorithms and programming</v>
          </cell>
          <cell r="E4991" t="str">
            <v>Mrs G Adderley</v>
          </cell>
        </row>
        <row r="4992">
          <cell r="B4992" t="str">
            <v>J277/02 Computational thinking  algorithms and programming</v>
          </cell>
          <cell r="C4992" t="str">
            <v>J277/02</v>
          </cell>
          <cell r="D4992" t="str">
            <v>Computational thinking  algorithms and programming</v>
          </cell>
          <cell r="E4992" t="str">
            <v>Mrs M C Todd</v>
          </cell>
        </row>
        <row r="4993">
          <cell r="B4993" t="str">
            <v>J277/02 Computational thinking  algorithms and programming</v>
          </cell>
          <cell r="C4993" t="str">
            <v>J277/02</v>
          </cell>
          <cell r="D4993" t="str">
            <v>Computational thinking  algorithms and programming</v>
          </cell>
          <cell r="E4993" t="str">
            <v>Mrs G Carey</v>
          </cell>
        </row>
        <row r="4994">
          <cell r="B4994" t="str">
            <v>J277/02 Computational thinking  algorithms and programming</v>
          </cell>
          <cell r="C4994" t="str">
            <v>J277/02</v>
          </cell>
          <cell r="D4994" t="str">
            <v>Computational thinking  algorithms and programming</v>
          </cell>
          <cell r="E4994" t="str">
            <v>Mr M Farooq</v>
          </cell>
        </row>
        <row r="4995">
          <cell r="B4995" t="str">
            <v>J277/02 Computational thinking  algorithms and programming</v>
          </cell>
          <cell r="C4995" t="str">
            <v>J277/02</v>
          </cell>
          <cell r="D4995" t="str">
            <v>Computational thinking  algorithms and programming</v>
          </cell>
          <cell r="E4995" t="str">
            <v>Mrs S Dunne</v>
          </cell>
        </row>
        <row r="4996">
          <cell r="B4996" t="str">
            <v>J277/02 Computational thinking  algorithms and programming</v>
          </cell>
          <cell r="C4996" t="str">
            <v>J277/02</v>
          </cell>
          <cell r="D4996" t="str">
            <v>Computational thinking  algorithms and programming</v>
          </cell>
          <cell r="E4996" t="str">
            <v>Miss E Merrall</v>
          </cell>
        </row>
        <row r="4997">
          <cell r="B4997" t="str">
            <v>J277/02 Computational thinking  algorithms and programming</v>
          </cell>
          <cell r="C4997" t="str">
            <v>J277/02</v>
          </cell>
          <cell r="D4997" t="str">
            <v>Computational thinking  algorithms and programming</v>
          </cell>
          <cell r="E4997" t="str">
            <v>Mrs T Theron</v>
          </cell>
        </row>
        <row r="4998">
          <cell r="B4998" t="str">
            <v>J277/02 Computational thinking  algorithms and programming</v>
          </cell>
          <cell r="C4998" t="str">
            <v>J277/02</v>
          </cell>
          <cell r="D4998" t="str">
            <v>Computational thinking  algorithms and programming</v>
          </cell>
          <cell r="E4998" t="str">
            <v>Mr M Coad</v>
          </cell>
        </row>
        <row r="4999">
          <cell r="B4999" t="str">
            <v>J277/02 Computational thinking  algorithms and programming</v>
          </cell>
          <cell r="C4999" t="str">
            <v>J277/02</v>
          </cell>
          <cell r="D4999" t="str">
            <v>Computational thinking  algorithms and programming</v>
          </cell>
          <cell r="E4999" t="str">
            <v>Mrs L Pascoe</v>
          </cell>
        </row>
        <row r="5000">
          <cell r="B5000" t="str">
            <v>J277/02 Computational thinking  algorithms and programming</v>
          </cell>
          <cell r="C5000" t="str">
            <v>J277/02</v>
          </cell>
          <cell r="D5000" t="str">
            <v>Computational thinking  algorithms and programming</v>
          </cell>
          <cell r="E5000" t="str">
            <v>Mrs R Davis</v>
          </cell>
        </row>
        <row r="5001">
          <cell r="B5001" t="str">
            <v>J277/02 Computational thinking  algorithms and programming</v>
          </cell>
          <cell r="C5001" t="str">
            <v>J277/02</v>
          </cell>
          <cell r="D5001" t="str">
            <v>Computational thinking  algorithms and programming</v>
          </cell>
          <cell r="E5001" t="str">
            <v>Mrs J Bonson</v>
          </cell>
        </row>
        <row r="5002">
          <cell r="B5002" t="str">
            <v>J277/02 Computational thinking  algorithms and programming</v>
          </cell>
          <cell r="C5002" t="str">
            <v>J277/02</v>
          </cell>
          <cell r="D5002" t="str">
            <v>Computational thinking  algorithms and programming</v>
          </cell>
          <cell r="E5002" t="str">
            <v>Mrs M Starkey</v>
          </cell>
        </row>
        <row r="5003">
          <cell r="B5003" t="str">
            <v>J277/02 Computational thinking  algorithms and programming</v>
          </cell>
          <cell r="C5003" t="str">
            <v>J277/02</v>
          </cell>
          <cell r="D5003" t="str">
            <v>Computational thinking  algorithms and programming</v>
          </cell>
          <cell r="E5003" t="str">
            <v>Mrs M McKeever</v>
          </cell>
        </row>
        <row r="5004">
          <cell r="B5004" t="str">
            <v>J277/02 Computational thinking  algorithms and programming</v>
          </cell>
          <cell r="C5004" t="str">
            <v>J277/02</v>
          </cell>
          <cell r="D5004" t="str">
            <v>Computational thinking  algorithms and programming</v>
          </cell>
          <cell r="E5004" t="str">
            <v>Ms L I Pearcey</v>
          </cell>
        </row>
        <row r="5005">
          <cell r="B5005" t="str">
            <v>J277/02 Computational thinking  algorithms and programming</v>
          </cell>
          <cell r="C5005" t="str">
            <v>J277/02</v>
          </cell>
          <cell r="D5005" t="str">
            <v>Computational thinking  algorithms and programming</v>
          </cell>
          <cell r="E5005" t="str">
            <v>Mr C Murray</v>
          </cell>
        </row>
        <row r="5006">
          <cell r="B5006" t="str">
            <v>J277/02 Computational thinking  algorithms and programming</v>
          </cell>
          <cell r="C5006" t="str">
            <v>J277/02</v>
          </cell>
          <cell r="D5006" t="str">
            <v>Computational thinking  algorithms and programming</v>
          </cell>
          <cell r="E5006" t="str">
            <v>Mrs S Rasool</v>
          </cell>
        </row>
        <row r="5007">
          <cell r="B5007" t="str">
            <v>J277/02 Computational thinking  algorithms and programming</v>
          </cell>
          <cell r="C5007" t="str">
            <v>J277/02</v>
          </cell>
          <cell r="D5007" t="str">
            <v>Computational thinking  algorithms and programming</v>
          </cell>
          <cell r="E5007" t="str">
            <v>Mrs P Bailey</v>
          </cell>
        </row>
        <row r="5008">
          <cell r="B5008" t="str">
            <v>J277/02 Computational thinking  algorithms and programming</v>
          </cell>
          <cell r="C5008" t="str">
            <v>J277/02</v>
          </cell>
          <cell r="D5008" t="str">
            <v>Computational thinking  algorithms and programming</v>
          </cell>
          <cell r="E5008" t="str">
            <v>Mrs A M Elms</v>
          </cell>
        </row>
        <row r="5009">
          <cell r="B5009" t="str">
            <v>J277/02 Computational thinking  algorithms and programming</v>
          </cell>
          <cell r="C5009" t="str">
            <v>J277/02</v>
          </cell>
          <cell r="D5009" t="str">
            <v>Computational thinking  algorithms and programming</v>
          </cell>
          <cell r="E5009" t="str">
            <v>Mrs C Davies</v>
          </cell>
        </row>
        <row r="5010">
          <cell r="B5010" t="str">
            <v>J277/02 Computational thinking  algorithms and programming</v>
          </cell>
          <cell r="C5010" t="str">
            <v>J277/02</v>
          </cell>
          <cell r="D5010" t="str">
            <v>Computational thinking  algorithms and programming</v>
          </cell>
          <cell r="E5010" t="str">
            <v>Mrs V K Whitlock</v>
          </cell>
        </row>
        <row r="5011">
          <cell r="B5011" t="str">
            <v>J277/02 Computational thinking  algorithms and programming</v>
          </cell>
          <cell r="C5011" t="str">
            <v>J277/02</v>
          </cell>
          <cell r="D5011" t="str">
            <v>Computational thinking  algorithms and programming</v>
          </cell>
          <cell r="E5011" t="str">
            <v>Mr D Draper</v>
          </cell>
        </row>
        <row r="5012">
          <cell r="B5012" t="str">
            <v>J277/02 Computational thinking  algorithms and programming</v>
          </cell>
          <cell r="C5012" t="str">
            <v>J277/02</v>
          </cell>
          <cell r="D5012" t="str">
            <v>Computational thinking  algorithms and programming</v>
          </cell>
          <cell r="E5012" t="str">
            <v>Mrs H McLean</v>
          </cell>
        </row>
        <row r="5013">
          <cell r="B5013" t="str">
            <v>J277/02 Computational thinking  algorithms and programming</v>
          </cell>
          <cell r="C5013" t="str">
            <v>J277/02</v>
          </cell>
          <cell r="D5013" t="str">
            <v>Computational thinking  algorithms and programming</v>
          </cell>
          <cell r="E5013" t="str">
            <v>Mrs J Haig</v>
          </cell>
        </row>
        <row r="5014">
          <cell r="B5014" t="str">
            <v>J277/02 Computational thinking  algorithms and programming</v>
          </cell>
          <cell r="C5014" t="str">
            <v>J277/02</v>
          </cell>
          <cell r="D5014" t="str">
            <v>Computational thinking  algorithms and programming</v>
          </cell>
          <cell r="E5014" t="str">
            <v>Mrs A McGarry-Thickitt</v>
          </cell>
        </row>
        <row r="5015">
          <cell r="B5015" t="str">
            <v>J277/02 Computational thinking  algorithms and programming</v>
          </cell>
          <cell r="C5015" t="str">
            <v>J277/02</v>
          </cell>
          <cell r="D5015" t="str">
            <v>Computational thinking  algorithms and programming</v>
          </cell>
          <cell r="E5015" t="str">
            <v>Mrs D Gibson</v>
          </cell>
        </row>
        <row r="5016">
          <cell r="B5016" t="str">
            <v>J277/02 Computational thinking  algorithms and programming</v>
          </cell>
          <cell r="C5016" t="str">
            <v>J277/02</v>
          </cell>
          <cell r="D5016" t="str">
            <v>Computational thinking  algorithms and programming</v>
          </cell>
          <cell r="E5016" t="str">
            <v>Mrs C Wicher</v>
          </cell>
        </row>
        <row r="5017">
          <cell r="B5017" t="str">
            <v>J277/02 Computational thinking  algorithms and programming</v>
          </cell>
          <cell r="C5017" t="str">
            <v>J277/02</v>
          </cell>
          <cell r="D5017" t="str">
            <v>Computational thinking  algorithms and programming</v>
          </cell>
          <cell r="E5017" t="str">
            <v>Ms H Afolabi</v>
          </cell>
        </row>
        <row r="5018">
          <cell r="B5018" t="str">
            <v>J277/02 Computational thinking  algorithms and programming</v>
          </cell>
          <cell r="C5018" t="str">
            <v>J277/02</v>
          </cell>
          <cell r="D5018" t="str">
            <v>Computational thinking  algorithms and programming</v>
          </cell>
          <cell r="E5018" t="str">
            <v>Mr K Emmanuel</v>
          </cell>
        </row>
        <row r="5019">
          <cell r="B5019" t="str">
            <v>J277/02 Computational thinking  algorithms and programming</v>
          </cell>
          <cell r="C5019" t="str">
            <v>J277/02</v>
          </cell>
          <cell r="D5019" t="str">
            <v>Computational thinking  algorithms and programming</v>
          </cell>
          <cell r="E5019" t="str">
            <v>Mrs T Chauhan-Rowe</v>
          </cell>
        </row>
        <row r="5020">
          <cell r="B5020" t="str">
            <v>J277/02 Computational thinking  algorithms and programming</v>
          </cell>
          <cell r="C5020" t="str">
            <v>J277/02</v>
          </cell>
          <cell r="D5020" t="str">
            <v>Computational thinking  algorithms and programming</v>
          </cell>
          <cell r="E5020" t="str">
            <v>Mrs S Poddar</v>
          </cell>
        </row>
        <row r="5021">
          <cell r="B5021" t="str">
            <v>J277/02 Computational thinking  algorithms and programming</v>
          </cell>
          <cell r="C5021" t="str">
            <v>J277/02</v>
          </cell>
          <cell r="D5021" t="str">
            <v>Computational thinking  algorithms and programming</v>
          </cell>
          <cell r="E5021" t="str">
            <v>Mrs S Early</v>
          </cell>
        </row>
        <row r="5022">
          <cell r="B5022" t="str">
            <v>J277/02 Computational thinking  algorithms and programming</v>
          </cell>
          <cell r="C5022" t="str">
            <v>J277/02</v>
          </cell>
          <cell r="D5022" t="str">
            <v>Computational thinking  algorithms and programming</v>
          </cell>
          <cell r="E5022" t="str">
            <v>Ms S Green</v>
          </cell>
        </row>
        <row r="5023">
          <cell r="B5023" t="str">
            <v>J277/02 Computational thinking  algorithms and programming</v>
          </cell>
          <cell r="C5023" t="str">
            <v>J277/02</v>
          </cell>
          <cell r="D5023" t="str">
            <v>Computational thinking  algorithms and programming</v>
          </cell>
          <cell r="E5023" t="str">
            <v>Ms E Elliott</v>
          </cell>
        </row>
        <row r="5024">
          <cell r="B5024" t="str">
            <v>J277/02 Computational thinking  algorithms and programming</v>
          </cell>
          <cell r="C5024" t="str">
            <v>J277/02</v>
          </cell>
          <cell r="D5024" t="str">
            <v>Computational thinking  algorithms and programming</v>
          </cell>
          <cell r="E5024" t="str">
            <v>Ms J Platten</v>
          </cell>
        </row>
        <row r="5025">
          <cell r="B5025" t="str">
            <v>J277/02 Computational thinking  algorithms and programming</v>
          </cell>
          <cell r="C5025" t="str">
            <v>J277/02</v>
          </cell>
          <cell r="D5025" t="str">
            <v>Computational thinking  algorithms and programming</v>
          </cell>
          <cell r="E5025" t="str">
            <v>Mr L Frances</v>
          </cell>
        </row>
        <row r="5026">
          <cell r="B5026" t="str">
            <v>J277/02 Computational thinking  algorithms and programming</v>
          </cell>
          <cell r="C5026" t="str">
            <v>J277/02</v>
          </cell>
          <cell r="D5026" t="str">
            <v>Computational thinking  algorithms and programming</v>
          </cell>
          <cell r="E5026" t="str">
            <v>Mr G Manson</v>
          </cell>
        </row>
        <row r="5027">
          <cell r="B5027" t="str">
            <v>J277/02 Computational thinking  algorithms and programming</v>
          </cell>
          <cell r="C5027" t="str">
            <v>J277/02</v>
          </cell>
          <cell r="D5027" t="str">
            <v>Computational thinking  algorithms and programming</v>
          </cell>
          <cell r="E5027" t="str">
            <v>Mrs J Gorny</v>
          </cell>
        </row>
        <row r="5028">
          <cell r="B5028" t="str">
            <v>J277/02 Computational thinking  algorithms and programming</v>
          </cell>
          <cell r="C5028" t="str">
            <v>J277/02</v>
          </cell>
          <cell r="D5028" t="str">
            <v>Computational thinking  algorithms and programming</v>
          </cell>
          <cell r="E5028" t="str">
            <v>Ms N Henry</v>
          </cell>
        </row>
        <row r="5029">
          <cell r="B5029" t="str">
            <v>J277/02 Computational thinking  algorithms and programming</v>
          </cell>
          <cell r="C5029" t="str">
            <v>J277/02</v>
          </cell>
          <cell r="D5029" t="str">
            <v>Computational thinking  algorithms and programming</v>
          </cell>
          <cell r="E5029" t="str">
            <v>Mr B Akande</v>
          </cell>
        </row>
        <row r="5030">
          <cell r="B5030" t="str">
            <v>J277/02 Computational thinking  algorithms and programming</v>
          </cell>
          <cell r="C5030" t="str">
            <v>J277/02</v>
          </cell>
          <cell r="D5030" t="str">
            <v>Computational thinking  algorithms and programming</v>
          </cell>
          <cell r="E5030" t="str">
            <v>Mr M Pettifer</v>
          </cell>
        </row>
        <row r="5031">
          <cell r="B5031" t="str">
            <v>J277/02 Computational thinking  algorithms and programming</v>
          </cell>
          <cell r="C5031" t="str">
            <v>J277/02</v>
          </cell>
          <cell r="D5031" t="str">
            <v>Computational thinking  algorithms and programming</v>
          </cell>
          <cell r="E5031" t="str">
            <v>Miss J A Finlayson</v>
          </cell>
        </row>
        <row r="5032">
          <cell r="B5032" t="str">
            <v>J277/02 Computational thinking  algorithms and programming</v>
          </cell>
          <cell r="C5032" t="str">
            <v>J277/02</v>
          </cell>
          <cell r="D5032" t="str">
            <v>Computational thinking  algorithms and programming</v>
          </cell>
          <cell r="E5032" t="str">
            <v>Mrs R Morris</v>
          </cell>
        </row>
        <row r="5033">
          <cell r="B5033" t="str">
            <v>J277/02 Computational thinking  algorithms and programming</v>
          </cell>
          <cell r="C5033" t="str">
            <v>J277/02</v>
          </cell>
          <cell r="D5033" t="str">
            <v>Computational thinking  algorithms and programming</v>
          </cell>
          <cell r="E5033" t="str">
            <v>Mr J D Waldron</v>
          </cell>
        </row>
        <row r="5034">
          <cell r="B5034" t="str">
            <v>J277/02 Computational thinking  algorithms and programming</v>
          </cell>
          <cell r="C5034" t="str">
            <v>J277/02</v>
          </cell>
          <cell r="D5034" t="str">
            <v>Computational thinking  algorithms and programming</v>
          </cell>
          <cell r="E5034" t="str">
            <v>Mrs J Hadfield</v>
          </cell>
        </row>
        <row r="5035">
          <cell r="B5035" t="str">
            <v>J277/02 Computational thinking  algorithms and programming</v>
          </cell>
          <cell r="C5035" t="str">
            <v>J277/02</v>
          </cell>
          <cell r="D5035" t="str">
            <v>Computational thinking  algorithms and programming</v>
          </cell>
          <cell r="E5035" t="str">
            <v>Mr L Rymill</v>
          </cell>
        </row>
        <row r="5036">
          <cell r="B5036" t="str">
            <v>J277/02 Computational thinking  algorithms and programming</v>
          </cell>
          <cell r="C5036" t="str">
            <v>J277/02</v>
          </cell>
          <cell r="D5036" t="str">
            <v>Computational thinking  algorithms and programming</v>
          </cell>
          <cell r="E5036" t="str">
            <v>Mr L Priestley</v>
          </cell>
        </row>
        <row r="5037">
          <cell r="B5037" t="str">
            <v>J277/02 Computational thinking  algorithms and programming</v>
          </cell>
          <cell r="C5037" t="str">
            <v>J277/02</v>
          </cell>
          <cell r="D5037" t="str">
            <v>Computational thinking  algorithms and programming</v>
          </cell>
          <cell r="E5037" t="str">
            <v>Mr S Norbury</v>
          </cell>
        </row>
        <row r="5038">
          <cell r="B5038" t="str">
            <v>J277/02 Computational thinking  algorithms and programming</v>
          </cell>
          <cell r="C5038" t="str">
            <v>J277/02</v>
          </cell>
          <cell r="D5038" t="str">
            <v>Computational thinking  algorithms and programming</v>
          </cell>
          <cell r="E5038" t="str">
            <v>Mr S Kadiri</v>
          </cell>
        </row>
        <row r="5039">
          <cell r="B5039" t="str">
            <v>J277/02 Computational thinking  algorithms and programming</v>
          </cell>
          <cell r="C5039" t="str">
            <v>J277/02</v>
          </cell>
          <cell r="D5039" t="str">
            <v>Computational thinking  algorithms and programming</v>
          </cell>
          <cell r="E5039" t="str">
            <v>Mr R Manton</v>
          </cell>
        </row>
        <row r="5040">
          <cell r="B5040" t="str">
            <v>J277/02 Computational thinking  algorithms and programming</v>
          </cell>
          <cell r="C5040" t="str">
            <v>J277/02</v>
          </cell>
          <cell r="D5040" t="str">
            <v>Computational thinking  algorithms and programming</v>
          </cell>
          <cell r="E5040" t="str">
            <v>Mr S Prior</v>
          </cell>
        </row>
        <row r="5041">
          <cell r="B5041" t="str">
            <v>J277/02 Computational thinking  algorithms and programming</v>
          </cell>
          <cell r="C5041" t="str">
            <v>J277/02</v>
          </cell>
          <cell r="D5041" t="str">
            <v>Computational thinking  algorithms and programming</v>
          </cell>
          <cell r="E5041" t="str">
            <v>Mr N J Innocent</v>
          </cell>
        </row>
        <row r="5042">
          <cell r="B5042" t="str">
            <v>J277/02 Computational thinking  algorithms and programming</v>
          </cell>
          <cell r="C5042" t="str">
            <v>J277/02</v>
          </cell>
          <cell r="D5042" t="str">
            <v>Computational thinking  algorithms and programming</v>
          </cell>
          <cell r="E5042" t="str">
            <v>Mr C Gee</v>
          </cell>
        </row>
        <row r="5043">
          <cell r="B5043" t="str">
            <v>J277/02 Computational thinking  algorithms and programming</v>
          </cell>
          <cell r="C5043" t="str">
            <v>J277/02</v>
          </cell>
          <cell r="D5043" t="str">
            <v>Computational thinking  algorithms and programming</v>
          </cell>
          <cell r="E5043" t="str">
            <v>Mr N A Lilley</v>
          </cell>
        </row>
        <row r="5044">
          <cell r="B5044" t="str">
            <v>J277/02 Computational thinking  algorithms and programming</v>
          </cell>
          <cell r="C5044" t="str">
            <v>J277/02</v>
          </cell>
          <cell r="D5044" t="str">
            <v>Computational thinking  algorithms and programming</v>
          </cell>
          <cell r="E5044" t="str">
            <v>Mr A Oni</v>
          </cell>
        </row>
        <row r="5045">
          <cell r="B5045" t="str">
            <v>J277/02 Computational thinking  algorithms and programming</v>
          </cell>
          <cell r="C5045" t="str">
            <v>J277/02</v>
          </cell>
          <cell r="D5045" t="str">
            <v>Computational thinking  algorithms and programming</v>
          </cell>
          <cell r="E5045" t="str">
            <v>Mr L A Shaw</v>
          </cell>
        </row>
        <row r="5046">
          <cell r="B5046" t="str">
            <v>J277/02 Computational thinking  algorithms and programming</v>
          </cell>
          <cell r="C5046" t="str">
            <v>J277/02</v>
          </cell>
          <cell r="D5046" t="str">
            <v>Computational thinking  algorithms and programming</v>
          </cell>
          <cell r="E5046" t="str">
            <v>Mr T H Lewis</v>
          </cell>
        </row>
        <row r="5047">
          <cell r="B5047" t="str">
            <v>J277/02 Computational thinking  algorithms and programming</v>
          </cell>
          <cell r="C5047" t="str">
            <v>J277/02</v>
          </cell>
          <cell r="D5047" t="str">
            <v>Computational thinking  algorithms and programming</v>
          </cell>
          <cell r="E5047" t="str">
            <v>Mr S T Williams</v>
          </cell>
        </row>
        <row r="5048">
          <cell r="B5048" t="str">
            <v>J277/02 Computational thinking  algorithms and programming</v>
          </cell>
          <cell r="C5048" t="str">
            <v>J277/02</v>
          </cell>
          <cell r="D5048" t="str">
            <v>Computational thinking  algorithms and programming</v>
          </cell>
          <cell r="E5048" t="str">
            <v>Mr P tall</v>
          </cell>
        </row>
        <row r="5049">
          <cell r="B5049" t="str">
            <v>J277/02 Computational thinking  algorithms and programming</v>
          </cell>
          <cell r="C5049" t="str">
            <v>J277/02</v>
          </cell>
          <cell r="D5049" t="str">
            <v>Computational thinking  algorithms and programming</v>
          </cell>
          <cell r="E5049" t="str">
            <v>Mr M J Hayden</v>
          </cell>
        </row>
        <row r="5050">
          <cell r="B5050" t="str">
            <v>J277/02 Computational thinking  algorithms and programming</v>
          </cell>
          <cell r="C5050" t="str">
            <v>J277/02</v>
          </cell>
          <cell r="D5050" t="str">
            <v>Computational thinking  algorithms and programming</v>
          </cell>
          <cell r="E5050" t="str">
            <v>Mrs K A Caroe</v>
          </cell>
        </row>
        <row r="5051">
          <cell r="B5051" t="str">
            <v>J277/02 Computational thinking  algorithms and programming</v>
          </cell>
          <cell r="C5051" t="str">
            <v>J277/02</v>
          </cell>
          <cell r="D5051" t="str">
            <v>Computational thinking  algorithms and programming</v>
          </cell>
          <cell r="E5051" t="str">
            <v>Mr M Fenney</v>
          </cell>
        </row>
        <row r="5052">
          <cell r="B5052" t="str">
            <v>J277/02 Computational thinking  algorithms and programming</v>
          </cell>
          <cell r="C5052" t="str">
            <v>J277/02</v>
          </cell>
          <cell r="D5052" t="str">
            <v>Computational thinking  algorithms and programming</v>
          </cell>
          <cell r="E5052" t="str">
            <v>Mr R D Payne</v>
          </cell>
        </row>
        <row r="5053">
          <cell r="B5053" t="str">
            <v>J277/02 Computational thinking  algorithms and programming</v>
          </cell>
          <cell r="C5053" t="str">
            <v>J277/02</v>
          </cell>
          <cell r="D5053" t="str">
            <v>Computational thinking  algorithms and programming</v>
          </cell>
          <cell r="E5053" t="str">
            <v>Miss S Carr</v>
          </cell>
        </row>
        <row r="5054">
          <cell r="B5054" t="str">
            <v>J277/02 Computational thinking  algorithms and programming</v>
          </cell>
          <cell r="C5054" t="str">
            <v>J277/02</v>
          </cell>
          <cell r="D5054" t="str">
            <v>Computational thinking  algorithms and programming</v>
          </cell>
          <cell r="E5054" t="str">
            <v>Miss E Simpson</v>
          </cell>
        </row>
        <row r="5055">
          <cell r="B5055" t="str">
            <v>J277/02 Computational thinking  algorithms and programming</v>
          </cell>
          <cell r="C5055" t="str">
            <v>J277/02</v>
          </cell>
          <cell r="D5055" t="str">
            <v>Computational thinking  algorithms and programming</v>
          </cell>
          <cell r="E5055" t="str">
            <v>Mrs M Wood</v>
          </cell>
        </row>
        <row r="5056">
          <cell r="B5056" t="str">
            <v>J277/02 Computational thinking  algorithms and programming</v>
          </cell>
          <cell r="C5056" t="str">
            <v>J277/02</v>
          </cell>
          <cell r="D5056" t="str">
            <v>Computational thinking  algorithms and programming</v>
          </cell>
          <cell r="E5056" t="str">
            <v>Mr D Sweeney</v>
          </cell>
        </row>
        <row r="5057">
          <cell r="B5057" t="str">
            <v>J277/02 Computational thinking  algorithms and programming</v>
          </cell>
          <cell r="C5057" t="str">
            <v>J277/02</v>
          </cell>
          <cell r="D5057" t="str">
            <v>Computational thinking  algorithms and programming</v>
          </cell>
          <cell r="E5057" t="str">
            <v>Mr L Price</v>
          </cell>
        </row>
        <row r="5058">
          <cell r="B5058" t="str">
            <v>J277/02 Computational thinking  algorithms and programming</v>
          </cell>
          <cell r="C5058" t="str">
            <v>J277/02</v>
          </cell>
          <cell r="D5058" t="str">
            <v>Computational thinking  algorithms and programming</v>
          </cell>
          <cell r="E5058" t="str">
            <v>Miss D Coombes</v>
          </cell>
        </row>
        <row r="5059">
          <cell r="B5059" t="str">
            <v>J277/02 Computational thinking  algorithms and programming</v>
          </cell>
          <cell r="C5059" t="str">
            <v>J277/02</v>
          </cell>
          <cell r="D5059" t="str">
            <v>Computational thinking  algorithms and programming</v>
          </cell>
          <cell r="E5059" t="str">
            <v>Miss F Ordu</v>
          </cell>
        </row>
        <row r="5060">
          <cell r="B5060" t="str">
            <v>J277/02 Computational thinking  algorithms and programming</v>
          </cell>
          <cell r="C5060" t="str">
            <v>J277/02</v>
          </cell>
          <cell r="D5060" t="str">
            <v>Computational thinking  algorithms and programming</v>
          </cell>
          <cell r="E5060" t="str">
            <v>Mrs H Medjdoub</v>
          </cell>
        </row>
        <row r="5061">
          <cell r="B5061" t="str">
            <v>J277/02 Computational thinking  algorithms and programming</v>
          </cell>
          <cell r="C5061" t="str">
            <v>J277/02</v>
          </cell>
          <cell r="D5061" t="str">
            <v>Computational thinking  algorithms and programming</v>
          </cell>
          <cell r="E5061" t="str">
            <v>Mr R Watt</v>
          </cell>
        </row>
        <row r="5062">
          <cell r="B5062" t="str">
            <v>J277/02 Computational thinking  algorithms and programming</v>
          </cell>
          <cell r="C5062" t="str">
            <v>J277/02</v>
          </cell>
          <cell r="D5062" t="str">
            <v>Computational thinking  algorithms and programming</v>
          </cell>
          <cell r="E5062" t="str">
            <v>Mr J Sandeman</v>
          </cell>
        </row>
        <row r="5063">
          <cell r="B5063" t="str">
            <v>J277/02 Computational thinking  algorithms and programming</v>
          </cell>
          <cell r="C5063" t="str">
            <v>J277/02</v>
          </cell>
          <cell r="D5063" t="str">
            <v>Computational thinking  algorithms and programming</v>
          </cell>
          <cell r="E5063" t="str">
            <v>Miss V Waine</v>
          </cell>
        </row>
        <row r="5064">
          <cell r="B5064" t="str">
            <v>J277/02 Computational thinking  algorithms and programming</v>
          </cell>
          <cell r="C5064" t="str">
            <v>J277/02</v>
          </cell>
          <cell r="D5064" t="str">
            <v>Computational thinking  algorithms and programming</v>
          </cell>
          <cell r="E5064" t="str">
            <v>Mr M Goodman</v>
          </cell>
        </row>
        <row r="5065">
          <cell r="B5065" t="str">
            <v>J277/02 Computational thinking  algorithms and programming</v>
          </cell>
          <cell r="C5065" t="str">
            <v>J277/02</v>
          </cell>
          <cell r="D5065" t="str">
            <v>Computational thinking  algorithms and programming</v>
          </cell>
          <cell r="E5065" t="str">
            <v>Mr D Urwin</v>
          </cell>
        </row>
        <row r="5066">
          <cell r="B5066" t="str">
            <v>J277/02 Computational thinking  algorithms and programming</v>
          </cell>
          <cell r="C5066" t="str">
            <v>J277/02</v>
          </cell>
          <cell r="D5066" t="str">
            <v>Computational thinking  algorithms and programming</v>
          </cell>
          <cell r="E5066" t="str">
            <v>Mr A Spennati</v>
          </cell>
        </row>
        <row r="5067">
          <cell r="B5067" t="str">
            <v>J277/02 Computational thinking  algorithms and programming</v>
          </cell>
          <cell r="C5067" t="str">
            <v>J277/02</v>
          </cell>
          <cell r="D5067" t="str">
            <v>Computational thinking  algorithms and programming</v>
          </cell>
          <cell r="E5067" t="str">
            <v>Mr A Oni</v>
          </cell>
        </row>
        <row r="5068">
          <cell r="B5068" t="str">
            <v>J277/02 Computational thinking  algorithms and programming</v>
          </cell>
          <cell r="C5068" t="str">
            <v>J277/02</v>
          </cell>
          <cell r="D5068" t="str">
            <v>Computational thinking  algorithms and programming</v>
          </cell>
          <cell r="E5068" t="str">
            <v>Mrs C McCafferty</v>
          </cell>
        </row>
        <row r="5069">
          <cell r="B5069" t="str">
            <v>J277/02 Computational thinking  algorithms and programming</v>
          </cell>
          <cell r="C5069" t="str">
            <v>J277/02</v>
          </cell>
          <cell r="D5069" t="str">
            <v>Computational thinking  algorithms and programming</v>
          </cell>
          <cell r="E5069" t="str">
            <v>Mr S Hall</v>
          </cell>
        </row>
        <row r="5070">
          <cell r="B5070" t="str">
            <v>J277/02 Computational thinking  algorithms and programming</v>
          </cell>
          <cell r="C5070" t="str">
            <v>J277/02</v>
          </cell>
          <cell r="D5070" t="str">
            <v>Computational thinking  algorithms and programming</v>
          </cell>
          <cell r="E5070" t="str">
            <v>Mr J Faulkner</v>
          </cell>
        </row>
        <row r="5071">
          <cell r="B5071" t="str">
            <v>J277/02 Computational thinking  algorithms and programming</v>
          </cell>
          <cell r="C5071" t="str">
            <v>J277/02</v>
          </cell>
          <cell r="D5071" t="str">
            <v>Computational thinking  algorithms and programming</v>
          </cell>
          <cell r="E5071" t="str">
            <v>Mr A Campbell</v>
          </cell>
        </row>
        <row r="5072">
          <cell r="B5072" t="str">
            <v>J277/02 Computational thinking  algorithms and programming</v>
          </cell>
          <cell r="C5072" t="str">
            <v>J277/02</v>
          </cell>
          <cell r="D5072" t="str">
            <v>Computational thinking  algorithms and programming</v>
          </cell>
          <cell r="E5072" t="str">
            <v>Mrs A Williams</v>
          </cell>
        </row>
        <row r="5073">
          <cell r="B5073" t="str">
            <v>J277/02 Computational thinking  algorithms and programming</v>
          </cell>
          <cell r="C5073" t="str">
            <v>J277/02</v>
          </cell>
          <cell r="D5073" t="str">
            <v>Computational thinking  algorithms and programming</v>
          </cell>
          <cell r="E5073" t="str">
            <v>Dr J L Galan</v>
          </cell>
        </row>
        <row r="5074">
          <cell r="B5074" t="str">
            <v>J277/02 Computational thinking  algorithms and programming</v>
          </cell>
          <cell r="C5074" t="str">
            <v>J277/02</v>
          </cell>
          <cell r="D5074" t="str">
            <v>Computational thinking  algorithms and programming</v>
          </cell>
          <cell r="E5074" t="str">
            <v>Mr M Hughes</v>
          </cell>
        </row>
        <row r="5075">
          <cell r="B5075" t="str">
            <v>J277/02 Computational thinking  algorithms and programming</v>
          </cell>
          <cell r="C5075" t="str">
            <v>J277/02</v>
          </cell>
          <cell r="D5075" t="str">
            <v>Computational thinking  algorithms and programming</v>
          </cell>
          <cell r="E5075" t="str">
            <v>Mrs D Mamutse</v>
          </cell>
        </row>
        <row r="5076">
          <cell r="B5076" t="str">
            <v>J277/02 Computational thinking  algorithms and programming</v>
          </cell>
          <cell r="C5076" t="str">
            <v>J277/02</v>
          </cell>
          <cell r="D5076" t="str">
            <v>Computational thinking  algorithms and programming</v>
          </cell>
          <cell r="E5076" t="str">
            <v>Mr J P Hubbard</v>
          </cell>
        </row>
        <row r="5077">
          <cell r="B5077" t="str">
            <v>J277/02 Computational thinking  algorithms and programming</v>
          </cell>
          <cell r="C5077" t="str">
            <v>J277/02</v>
          </cell>
          <cell r="D5077" t="str">
            <v>Computational thinking  algorithms and programming</v>
          </cell>
          <cell r="E5077" t="str">
            <v>Mrs S Chadwick</v>
          </cell>
        </row>
        <row r="5078">
          <cell r="B5078" t="str">
            <v>J277/02 Computational thinking  algorithms and programming</v>
          </cell>
          <cell r="C5078" t="str">
            <v>J277/02</v>
          </cell>
          <cell r="D5078" t="str">
            <v>Computational thinking  algorithms and programming</v>
          </cell>
          <cell r="E5078" t="str">
            <v>Mr K L Dyson</v>
          </cell>
        </row>
        <row r="5079">
          <cell r="B5079" t="str">
            <v>J277/02 Computational thinking  algorithms and programming</v>
          </cell>
          <cell r="C5079" t="str">
            <v>J277/02</v>
          </cell>
          <cell r="D5079" t="str">
            <v>Computational thinking  algorithms and programming</v>
          </cell>
          <cell r="E5079" t="str">
            <v>Mr M Sibson</v>
          </cell>
        </row>
        <row r="5080">
          <cell r="B5080" t="str">
            <v>J277/02 Computational thinking  algorithms and programming</v>
          </cell>
          <cell r="C5080" t="str">
            <v>J277/02</v>
          </cell>
          <cell r="D5080" t="str">
            <v>Computational thinking  algorithms and programming</v>
          </cell>
          <cell r="E5080" t="str">
            <v>Mrs J McKeirnan</v>
          </cell>
        </row>
        <row r="5081">
          <cell r="B5081" t="str">
            <v>J277/02 Computational thinking  algorithms and programming</v>
          </cell>
          <cell r="C5081" t="str">
            <v>J277/02</v>
          </cell>
          <cell r="D5081" t="str">
            <v>Computational thinking  algorithms and programming</v>
          </cell>
          <cell r="E5081" t="str">
            <v>Mr T Fitzjohn</v>
          </cell>
        </row>
        <row r="5082">
          <cell r="B5082" t="str">
            <v>J277/02 Computational thinking  algorithms and programming</v>
          </cell>
          <cell r="C5082" t="str">
            <v>J277/02</v>
          </cell>
          <cell r="D5082" t="str">
            <v>Computational thinking  algorithms and programming</v>
          </cell>
          <cell r="E5082" t="str">
            <v>Mrs D Krishnamoorthy</v>
          </cell>
        </row>
        <row r="5083">
          <cell r="B5083" t="str">
            <v>J277/02 Computational thinking  algorithms and programming</v>
          </cell>
          <cell r="C5083" t="str">
            <v>J277/02</v>
          </cell>
          <cell r="D5083" t="str">
            <v>Computational thinking  algorithms and programming</v>
          </cell>
          <cell r="E5083" t="str">
            <v>Mr G H Newport</v>
          </cell>
        </row>
        <row r="5084">
          <cell r="B5084" t="str">
            <v>J277/02 Computational thinking  algorithms and programming</v>
          </cell>
          <cell r="C5084" t="str">
            <v>J277/02</v>
          </cell>
          <cell r="D5084" t="str">
            <v>Computational thinking  algorithms and programming</v>
          </cell>
          <cell r="E5084" t="str">
            <v>Mr A Omar</v>
          </cell>
        </row>
        <row r="5085">
          <cell r="B5085" t="str">
            <v>J277/02 Computational thinking  algorithms and programming</v>
          </cell>
          <cell r="C5085" t="str">
            <v>J277/02</v>
          </cell>
          <cell r="D5085" t="str">
            <v>Computational thinking  algorithms and programming</v>
          </cell>
          <cell r="E5085" t="str">
            <v>Mr C D Clare</v>
          </cell>
        </row>
        <row r="5086">
          <cell r="B5086" t="str">
            <v>J277/02 Computational thinking  algorithms and programming</v>
          </cell>
          <cell r="C5086" t="str">
            <v>J277/02</v>
          </cell>
          <cell r="D5086" t="str">
            <v>Computational thinking  algorithms and programming</v>
          </cell>
          <cell r="E5086" t="str">
            <v>Mr D Watson</v>
          </cell>
        </row>
        <row r="5087">
          <cell r="B5087" t="str">
            <v>J277/02 Computational thinking  algorithms and programming</v>
          </cell>
          <cell r="C5087" t="str">
            <v>J277/02</v>
          </cell>
          <cell r="D5087" t="str">
            <v>Computational thinking  algorithms and programming</v>
          </cell>
          <cell r="E5087" t="str">
            <v>Mr H Lee</v>
          </cell>
        </row>
        <row r="5088">
          <cell r="B5088" t="str">
            <v>J277/02 Computational thinking  algorithms and programming</v>
          </cell>
          <cell r="C5088" t="str">
            <v>J277/02</v>
          </cell>
          <cell r="D5088" t="str">
            <v>Computational thinking  algorithms and programming</v>
          </cell>
          <cell r="E5088" t="str">
            <v>Mr D J Lant</v>
          </cell>
        </row>
        <row r="5089">
          <cell r="B5089" t="str">
            <v>J277/02 Computational thinking  algorithms and programming</v>
          </cell>
          <cell r="C5089" t="str">
            <v>J277/02</v>
          </cell>
          <cell r="D5089" t="str">
            <v>Computational thinking  algorithms and programming</v>
          </cell>
          <cell r="E5089" t="str">
            <v>Mr G C Rothwell</v>
          </cell>
        </row>
        <row r="5090">
          <cell r="B5090" t="str">
            <v>J277/02 Computational thinking  algorithms and programming</v>
          </cell>
          <cell r="C5090" t="str">
            <v>J277/02</v>
          </cell>
          <cell r="D5090" t="str">
            <v>Computational thinking  algorithms and programming</v>
          </cell>
          <cell r="E5090" t="str">
            <v>Mrs L Gardiner</v>
          </cell>
        </row>
        <row r="5091">
          <cell r="B5091" t="str">
            <v>J277/02 Computational thinking  algorithms and programming</v>
          </cell>
          <cell r="C5091" t="str">
            <v>J277/02</v>
          </cell>
          <cell r="D5091" t="str">
            <v>Computational thinking  algorithms and programming</v>
          </cell>
          <cell r="E5091" t="str">
            <v>Miss T Ali</v>
          </cell>
        </row>
        <row r="5092">
          <cell r="B5092" t="str">
            <v>J277/02 Computational thinking  algorithms and programming</v>
          </cell>
          <cell r="C5092" t="str">
            <v>J277/02</v>
          </cell>
          <cell r="D5092" t="str">
            <v>Computational thinking  algorithms and programming</v>
          </cell>
          <cell r="E5092" t="str">
            <v>Miss R Brasier</v>
          </cell>
        </row>
        <row r="5093">
          <cell r="B5093" t="str">
            <v>J282/01 Latin: Language</v>
          </cell>
          <cell r="C5093" t="str">
            <v>J282/01</v>
          </cell>
          <cell r="D5093" t="str">
            <v>Latin: Language</v>
          </cell>
          <cell r="E5093" t="str">
            <v>Miss V A James</v>
          </cell>
        </row>
        <row r="5094">
          <cell r="B5094" t="str">
            <v>J282/01 Latin: Language</v>
          </cell>
          <cell r="C5094" t="str">
            <v>J282/01</v>
          </cell>
          <cell r="D5094" t="str">
            <v>Latin: Language</v>
          </cell>
          <cell r="E5094" t="str">
            <v>Mr J Dinsdale</v>
          </cell>
        </row>
        <row r="5095">
          <cell r="B5095" t="str">
            <v>J282/01 Latin: Language</v>
          </cell>
          <cell r="C5095" t="str">
            <v>J282/01</v>
          </cell>
          <cell r="D5095" t="str">
            <v>Latin: Language</v>
          </cell>
          <cell r="E5095" t="str">
            <v>Dr J T C King</v>
          </cell>
        </row>
        <row r="5096">
          <cell r="B5096" t="str">
            <v>J282/01 Latin: Language</v>
          </cell>
          <cell r="C5096" t="str">
            <v>J282/01</v>
          </cell>
          <cell r="D5096" t="str">
            <v>Latin: Language</v>
          </cell>
          <cell r="E5096" t="str">
            <v>Mrs R C Lyon</v>
          </cell>
        </row>
        <row r="5097">
          <cell r="B5097" t="str">
            <v>J282/01 Latin: Language</v>
          </cell>
          <cell r="C5097" t="str">
            <v>J282/01</v>
          </cell>
          <cell r="D5097" t="str">
            <v>Latin: Language</v>
          </cell>
          <cell r="E5097" t="str">
            <v>Mr M Clare</v>
          </cell>
        </row>
        <row r="5098">
          <cell r="B5098" t="str">
            <v>J282/01 Latin: Language</v>
          </cell>
          <cell r="C5098" t="str">
            <v>J282/01</v>
          </cell>
          <cell r="D5098" t="str">
            <v>Latin: Language</v>
          </cell>
          <cell r="E5098" t="str">
            <v>Mr J Hett</v>
          </cell>
        </row>
        <row r="5099">
          <cell r="B5099" t="str">
            <v>J282/01 Latin: Language</v>
          </cell>
          <cell r="C5099" t="str">
            <v>J282/01</v>
          </cell>
          <cell r="D5099" t="str">
            <v>Latin: Language</v>
          </cell>
          <cell r="E5099" t="str">
            <v>Mrs A Heavens</v>
          </cell>
        </row>
        <row r="5100">
          <cell r="B5100" t="str">
            <v>J282/01 Latin: Language</v>
          </cell>
          <cell r="C5100" t="str">
            <v>J282/01</v>
          </cell>
          <cell r="D5100" t="str">
            <v>Latin: Language</v>
          </cell>
          <cell r="E5100" t="str">
            <v>Mr J E Dant</v>
          </cell>
        </row>
        <row r="5101">
          <cell r="B5101" t="str">
            <v>J282/01 Latin: Language</v>
          </cell>
          <cell r="C5101" t="str">
            <v>J282/01</v>
          </cell>
          <cell r="D5101" t="str">
            <v>Latin: Language</v>
          </cell>
          <cell r="E5101" t="str">
            <v>Mr P Garland</v>
          </cell>
        </row>
        <row r="5102">
          <cell r="B5102" t="str">
            <v>J282/01 Latin: Language</v>
          </cell>
          <cell r="C5102" t="str">
            <v>J282/01</v>
          </cell>
          <cell r="D5102" t="str">
            <v>Latin: Language</v>
          </cell>
          <cell r="E5102" t="str">
            <v>Mrs J K Gray</v>
          </cell>
        </row>
        <row r="5103">
          <cell r="B5103" t="str">
            <v>J282/01 Latin: Language</v>
          </cell>
          <cell r="C5103" t="str">
            <v>J282/01</v>
          </cell>
          <cell r="D5103" t="str">
            <v>Latin: Language</v>
          </cell>
          <cell r="E5103" t="str">
            <v>Mr D G Weir</v>
          </cell>
        </row>
        <row r="5104">
          <cell r="B5104" t="str">
            <v>J282/01 Latin: Language</v>
          </cell>
          <cell r="C5104" t="str">
            <v>J282/01</v>
          </cell>
          <cell r="D5104" t="str">
            <v>Latin: Language</v>
          </cell>
          <cell r="E5104" t="str">
            <v>Miss S E Rogers</v>
          </cell>
        </row>
        <row r="5105">
          <cell r="B5105" t="str">
            <v>J282/01 Latin: Language</v>
          </cell>
          <cell r="C5105" t="str">
            <v>J282/01</v>
          </cell>
          <cell r="D5105" t="str">
            <v>Latin: Language</v>
          </cell>
          <cell r="E5105" t="str">
            <v>Dr G Longley</v>
          </cell>
        </row>
        <row r="5106">
          <cell r="B5106" t="str">
            <v>J282/01 Latin: Language</v>
          </cell>
          <cell r="C5106" t="str">
            <v>J282/01</v>
          </cell>
          <cell r="D5106" t="str">
            <v>Latin: Language</v>
          </cell>
          <cell r="E5106" t="str">
            <v>Mr C R Madel</v>
          </cell>
        </row>
        <row r="5107">
          <cell r="B5107" t="str">
            <v>J282/01 Latin: Language</v>
          </cell>
          <cell r="C5107" t="str">
            <v>J282/01</v>
          </cell>
          <cell r="D5107" t="str">
            <v>Latin: Language</v>
          </cell>
          <cell r="E5107" t="str">
            <v>Mrs N Barlow</v>
          </cell>
        </row>
        <row r="5108">
          <cell r="B5108" t="str">
            <v>J282/01 Latin: Language</v>
          </cell>
          <cell r="C5108" t="str">
            <v>J282/01</v>
          </cell>
          <cell r="D5108" t="str">
            <v>Latin: Language</v>
          </cell>
          <cell r="E5108" t="str">
            <v>Miss N McDonald</v>
          </cell>
        </row>
        <row r="5109">
          <cell r="B5109" t="str">
            <v>J282/01 Latin: Language</v>
          </cell>
          <cell r="C5109" t="str">
            <v>J282/01</v>
          </cell>
          <cell r="D5109" t="str">
            <v>Latin: Language</v>
          </cell>
          <cell r="E5109" t="str">
            <v>Mr A Walker</v>
          </cell>
        </row>
        <row r="5110">
          <cell r="B5110" t="str">
            <v>J282/01 Latin: Language</v>
          </cell>
          <cell r="C5110" t="str">
            <v>J282/01</v>
          </cell>
          <cell r="D5110" t="str">
            <v>Latin: Language</v>
          </cell>
          <cell r="E5110" t="str">
            <v>Mr G Pounder</v>
          </cell>
        </row>
        <row r="5111">
          <cell r="B5111" t="str">
            <v>J282/01 Latin: Language</v>
          </cell>
          <cell r="C5111" t="str">
            <v>J282/01</v>
          </cell>
          <cell r="D5111" t="str">
            <v>Latin: Language</v>
          </cell>
          <cell r="E5111" t="str">
            <v>Mr W D Hopkins</v>
          </cell>
        </row>
        <row r="5112">
          <cell r="B5112" t="str">
            <v>J282/01 Latin: Language</v>
          </cell>
          <cell r="C5112" t="str">
            <v>J282/01</v>
          </cell>
          <cell r="D5112" t="str">
            <v>Latin: Language</v>
          </cell>
          <cell r="E5112" t="str">
            <v>Mrs C Brace</v>
          </cell>
        </row>
        <row r="5113">
          <cell r="B5113" t="str">
            <v>J282/01 Latin: Language</v>
          </cell>
          <cell r="C5113" t="str">
            <v>J282/01</v>
          </cell>
          <cell r="D5113" t="str">
            <v>Latin: Language</v>
          </cell>
          <cell r="E5113" t="str">
            <v>Mr M Ives</v>
          </cell>
        </row>
        <row r="5114">
          <cell r="B5114" t="str">
            <v>J282/01 Latin: Language</v>
          </cell>
          <cell r="C5114" t="str">
            <v>J282/01</v>
          </cell>
          <cell r="D5114" t="str">
            <v>Latin: Language</v>
          </cell>
          <cell r="E5114" t="str">
            <v>Mrs S Long</v>
          </cell>
        </row>
        <row r="5115">
          <cell r="B5115" t="str">
            <v>J282/01 Latin: Language</v>
          </cell>
          <cell r="C5115" t="str">
            <v>J282/01</v>
          </cell>
          <cell r="D5115" t="str">
            <v>Latin: Language</v>
          </cell>
          <cell r="E5115" t="str">
            <v>Mr J Carlyle</v>
          </cell>
        </row>
        <row r="5116">
          <cell r="B5116" t="str">
            <v>J282/01 Latin: Language</v>
          </cell>
          <cell r="C5116" t="str">
            <v>J282/01</v>
          </cell>
          <cell r="D5116" t="str">
            <v>Latin: Language</v>
          </cell>
          <cell r="E5116" t="str">
            <v>Miss H McKellar</v>
          </cell>
        </row>
        <row r="5117">
          <cell r="B5117" t="str">
            <v>J282/01 Latin: Language</v>
          </cell>
          <cell r="C5117" t="str">
            <v>J282/01</v>
          </cell>
          <cell r="D5117" t="str">
            <v>Latin: Language</v>
          </cell>
          <cell r="E5117" t="str">
            <v>Mr R Grant</v>
          </cell>
        </row>
        <row r="5118">
          <cell r="B5118" t="str">
            <v>J282/01 Latin: Language</v>
          </cell>
          <cell r="C5118" t="str">
            <v>J282/01</v>
          </cell>
          <cell r="D5118" t="str">
            <v>Latin: Language</v>
          </cell>
          <cell r="E5118" t="str">
            <v>Mr J Shakeshaft</v>
          </cell>
        </row>
        <row r="5119">
          <cell r="B5119" t="str">
            <v>J282/01 Latin: Language</v>
          </cell>
          <cell r="C5119" t="str">
            <v>J282/01</v>
          </cell>
          <cell r="D5119" t="str">
            <v>Latin: Language</v>
          </cell>
          <cell r="E5119" t="str">
            <v>Mr A Lowe</v>
          </cell>
        </row>
        <row r="5120">
          <cell r="B5120" t="str">
            <v>J282/01 Latin: Language</v>
          </cell>
          <cell r="C5120" t="str">
            <v>J282/01</v>
          </cell>
          <cell r="D5120" t="str">
            <v>Latin: Language</v>
          </cell>
          <cell r="E5120" t="str">
            <v>Mrs L Acton</v>
          </cell>
        </row>
        <row r="5121">
          <cell r="B5121" t="str">
            <v>J282/01 Latin: Language</v>
          </cell>
          <cell r="C5121" t="str">
            <v>J282/01</v>
          </cell>
          <cell r="D5121" t="str">
            <v>Latin: Language</v>
          </cell>
          <cell r="E5121" t="str">
            <v>Mrs P Adair</v>
          </cell>
        </row>
        <row r="5122">
          <cell r="B5122" t="str">
            <v>J282/01 Latin: Language</v>
          </cell>
          <cell r="C5122" t="str">
            <v>J282/01</v>
          </cell>
          <cell r="D5122" t="str">
            <v>Latin: Language</v>
          </cell>
          <cell r="E5122" t="str">
            <v>Miss I C A Swain</v>
          </cell>
        </row>
        <row r="5123">
          <cell r="B5123" t="str">
            <v>J282/01 Latin: Language</v>
          </cell>
          <cell r="C5123" t="str">
            <v>J282/01</v>
          </cell>
          <cell r="D5123" t="str">
            <v>Latin: Language</v>
          </cell>
          <cell r="E5123" t="str">
            <v>Mrs M Beardshaw</v>
          </cell>
        </row>
        <row r="5124">
          <cell r="B5124" t="str">
            <v>J282/01 Latin: Language</v>
          </cell>
          <cell r="C5124" t="str">
            <v>J282/01</v>
          </cell>
          <cell r="D5124" t="str">
            <v>Latin: Language</v>
          </cell>
          <cell r="E5124" t="str">
            <v>Mrs C Drinkwater</v>
          </cell>
        </row>
        <row r="5125">
          <cell r="B5125" t="str">
            <v>J282/01 Latin: Language</v>
          </cell>
          <cell r="C5125" t="str">
            <v>J282/01</v>
          </cell>
          <cell r="D5125" t="str">
            <v>Latin: Language</v>
          </cell>
          <cell r="E5125" t="str">
            <v>Dr L Snook</v>
          </cell>
        </row>
        <row r="5126">
          <cell r="B5126" t="str">
            <v>J282/01 Latin: Language</v>
          </cell>
          <cell r="C5126" t="str">
            <v>J282/01</v>
          </cell>
          <cell r="D5126" t="str">
            <v>Latin: Language</v>
          </cell>
          <cell r="E5126" t="str">
            <v>Mr K H McKeown</v>
          </cell>
        </row>
        <row r="5127">
          <cell r="B5127" t="str">
            <v>J282/02 Latin: Prose Literature A</v>
          </cell>
          <cell r="C5127" t="str">
            <v>J282/02</v>
          </cell>
          <cell r="D5127" t="str">
            <v>Latin: Prose Literature A</v>
          </cell>
          <cell r="E5127" t="str">
            <v>Mr E K D Bush</v>
          </cell>
        </row>
        <row r="5128">
          <cell r="B5128" t="str">
            <v>J282/02 Latin: Prose Literature A</v>
          </cell>
          <cell r="C5128" t="str">
            <v>J282/02</v>
          </cell>
          <cell r="D5128" t="str">
            <v>Latin: Prose Literature A</v>
          </cell>
          <cell r="E5128" t="str">
            <v>Mr O Cullen</v>
          </cell>
        </row>
        <row r="5129">
          <cell r="B5129" t="str">
            <v>J282/02 Latin: Prose Literature A</v>
          </cell>
          <cell r="C5129" t="str">
            <v>J282/02</v>
          </cell>
          <cell r="D5129" t="str">
            <v>Latin: Prose Literature A</v>
          </cell>
          <cell r="E5129" t="str">
            <v>Mr G Hobern</v>
          </cell>
        </row>
        <row r="5130">
          <cell r="B5130" t="str">
            <v>J282/02 Latin: Prose Literature A</v>
          </cell>
          <cell r="C5130" t="str">
            <v>J282/02</v>
          </cell>
          <cell r="D5130" t="str">
            <v>Latin: Prose Literature A</v>
          </cell>
          <cell r="E5130" t="str">
            <v>Mr S Hyams</v>
          </cell>
        </row>
        <row r="5131">
          <cell r="B5131" t="str">
            <v>J282/03 Latin: Prose Literature B</v>
          </cell>
          <cell r="C5131" t="str">
            <v>J282/03</v>
          </cell>
          <cell r="D5131" t="str">
            <v>Latin: Prose Literature B</v>
          </cell>
          <cell r="E5131" t="str">
            <v>Mr E K D Bush</v>
          </cell>
        </row>
        <row r="5132">
          <cell r="B5132" t="str">
            <v>J282/03 Latin: Prose Literature B</v>
          </cell>
          <cell r="C5132" t="str">
            <v>J282/03</v>
          </cell>
          <cell r="D5132" t="str">
            <v>Latin: Prose Literature B</v>
          </cell>
          <cell r="E5132" t="str">
            <v>Mr J Lacey</v>
          </cell>
        </row>
        <row r="5133">
          <cell r="B5133" t="str">
            <v>J282/03 Latin: Prose Literature B</v>
          </cell>
          <cell r="C5133" t="str">
            <v>J282/03</v>
          </cell>
          <cell r="D5133" t="str">
            <v>Latin: Prose Literature B</v>
          </cell>
          <cell r="E5133" t="str">
            <v>Mrs H Prynne</v>
          </cell>
        </row>
        <row r="5134">
          <cell r="B5134" t="str">
            <v>J282/03 Latin: Prose Literature B</v>
          </cell>
          <cell r="C5134" t="str">
            <v>J282/03</v>
          </cell>
          <cell r="D5134" t="str">
            <v>Latin: Prose Literature B</v>
          </cell>
          <cell r="E5134" t="str">
            <v>Miss S Jones</v>
          </cell>
        </row>
        <row r="5135">
          <cell r="B5135" t="str">
            <v>J282/03 Latin: Prose Literature B</v>
          </cell>
          <cell r="C5135" t="str">
            <v>J282/03</v>
          </cell>
          <cell r="D5135" t="str">
            <v>Latin: Prose Literature B</v>
          </cell>
          <cell r="E5135" t="str">
            <v>Mr N C Jones</v>
          </cell>
        </row>
        <row r="5136">
          <cell r="B5136" t="str">
            <v>J282/03 Latin: Prose Literature B</v>
          </cell>
          <cell r="C5136" t="str">
            <v>J282/03</v>
          </cell>
          <cell r="D5136" t="str">
            <v>Latin: Prose Literature B</v>
          </cell>
          <cell r="E5136" t="str">
            <v>Mrs N Cameron</v>
          </cell>
        </row>
        <row r="5137">
          <cell r="B5137" t="str">
            <v>J282/03 Latin: Prose Literature B</v>
          </cell>
          <cell r="C5137" t="str">
            <v>J282/03</v>
          </cell>
          <cell r="D5137" t="str">
            <v>Latin: Prose Literature B</v>
          </cell>
          <cell r="E5137" t="str">
            <v>Mrs E Brown</v>
          </cell>
        </row>
        <row r="5138">
          <cell r="B5138" t="str">
            <v>J282/03 Latin: Prose Literature B</v>
          </cell>
          <cell r="C5138" t="str">
            <v>J282/03</v>
          </cell>
          <cell r="D5138" t="str">
            <v>Latin: Prose Literature B</v>
          </cell>
          <cell r="E5138" t="str">
            <v>Ms H Long</v>
          </cell>
        </row>
        <row r="5139">
          <cell r="B5139" t="str">
            <v>J282/03 Latin: Prose Literature B</v>
          </cell>
          <cell r="C5139" t="str">
            <v>J282/03</v>
          </cell>
          <cell r="D5139" t="str">
            <v>Latin: Prose Literature B</v>
          </cell>
          <cell r="E5139" t="str">
            <v>Dr T Patrick</v>
          </cell>
        </row>
        <row r="5140">
          <cell r="B5140" t="str">
            <v>J282/03 Latin: Prose Literature B</v>
          </cell>
          <cell r="C5140" t="str">
            <v>J282/03</v>
          </cell>
          <cell r="D5140" t="str">
            <v>Latin: Prose Literature B</v>
          </cell>
          <cell r="E5140" t="str">
            <v>Miss N McDonald</v>
          </cell>
        </row>
        <row r="5141">
          <cell r="B5141" t="str">
            <v>J282/03 Latin: Prose Literature B</v>
          </cell>
          <cell r="C5141" t="str">
            <v>J282/03</v>
          </cell>
          <cell r="D5141" t="str">
            <v>Latin: Prose Literature B</v>
          </cell>
          <cell r="E5141" t="str">
            <v>Mr C Gilham</v>
          </cell>
        </row>
        <row r="5142">
          <cell r="B5142" t="str">
            <v>J282/03 Latin: Prose Literature B</v>
          </cell>
          <cell r="C5142" t="str">
            <v>J282/03</v>
          </cell>
          <cell r="D5142" t="str">
            <v>Latin: Prose Literature B</v>
          </cell>
          <cell r="E5142" t="str">
            <v>Dr S R Thomson</v>
          </cell>
        </row>
        <row r="5143">
          <cell r="B5143" t="str">
            <v>J282/03 Latin: Prose Literature B</v>
          </cell>
          <cell r="C5143" t="str">
            <v>J282/03</v>
          </cell>
          <cell r="D5143" t="str">
            <v>Latin: Prose Literature B</v>
          </cell>
          <cell r="E5143" t="str">
            <v>Mrs S Hearn</v>
          </cell>
        </row>
        <row r="5144">
          <cell r="B5144" t="str">
            <v>J282/03 Latin: Prose Literature B</v>
          </cell>
          <cell r="C5144" t="str">
            <v>J282/03</v>
          </cell>
          <cell r="D5144" t="str">
            <v>Latin: Prose Literature B</v>
          </cell>
          <cell r="E5144" t="str">
            <v>Mr A Lowe</v>
          </cell>
        </row>
        <row r="5145">
          <cell r="B5145" t="str">
            <v>J282/03 Latin: Prose Literature B</v>
          </cell>
          <cell r="C5145" t="str">
            <v>J282/03</v>
          </cell>
          <cell r="D5145" t="str">
            <v>Latin: Prose Literature B</v>
          </cell>
          <cell r="E5145" t="str">
            <v>Miss G F Villais</v>
          </cell>
        </row>
        <row r="5146">
          <cell r="B5146" t="str">
            <v>J282/03 Latin: Prose Literature B</v>
          </cell>
          <cell r="C5146" t="str">
            <v>J282/03</v>
          </cell>
          <cell r="D5146" t="str">
            <v>Latin: Prose Literature B</v>
          </cell>
          <cell r="E5146" t="str">
            <v>Miss V Baba</v>
          </cell>
        </row>
        <row r="5147">
          <cell r="B5147" t="str">
            <v>J282/03 Latin: Prose Literature B</v>
          </cell>
          <cell r="C5147" t="str">
            <v>J282/03</v>
          </cell>
          <cell r="D5147" t="str">
            <v>Latin: Prose Literature B</v>
          </cell>
          <cell r="E5147" t="str">
            <v>Mr S T Meacham</v>
          </cell>
        </row>
        <row r="5148">
          <cell r="B5148" t="str">
            <v>J282/03 Latin: Prose Literature B</v>
          </cell>
          <cell r="C5148" t="str">
            <v>J282/03</v>
          </cell>
          <cell r="D5148" t="str">
            <v>Latin: Prose Literature B</v>
          </cell>
          <cell r="E5148" t="str">
            <v>Mrs S du Sautoy</v>
          </cell>
        </row>
        <row r="5149">
          <cell r="B5149" t="str">
            <v>J282/03 Latin: Prose Literature B</v>
          </cell>
          <cell r="C5149" t="str">
            <v>J282/03</v>
          </cell>
          <cell r="D5149" t="str">
            <v>Latin: Prose Literature B</v>
          </cell>
          <cell r="E5149" t="str">
            <v>Mrs P Caffrey</v>
          </cell>
        </row>
        <row r="5150">
          <cell r="B5150" t="str">
            <v>J282/03 Latin: Prose Literature B</v>
          </cell>
          <cell r="C5150" t="str">
            <v>J282/03</v>
          </cell>
          <cell r="D5150" t="str">
            <v>Latin: Prose Literature B</v>
          </cell>
          <cell r="E5150" t="str">
            <v>Dr I Tompkins</v>
          </cell>
        </row>
        <row r="5151">
          <cell r="B5151" t="str">
            <v>J282/03 Latin: Prose Literature B</v>
          </cell>
          <cell r="C5151" t="str">
            <v>J282/03</v>
          </cell>
          <cell r="D5151" t="str">
            <v>Latin: Prose Literature B</v>
          </cell>
          <cell r="E5151" t="str">
            <v>Ms J Canovan</v>
          </cell>
        </row>
        <row r="5152">
          <cell r="B5152" t="str">
            <v>J282/03 Latin: Prose Literature B</v>
          </cell>
          <cell r="C5152" t="str">
            <v>J282/03</v>
          </cell>
          <cell r="D5152" t="str">
            <v>Latin: Prose Literature B</v>
          </cell>
          <cell r="E5152" t="str">
            <v>Dr S Kennedy</v>
          </cell>
        </row>
        <row r="5153">
          <cell r="B5153" t="str">
            <v>J282/03 Latin: Prose Literature B</v>
          </cell>
          <cell r="C5153" t="str">
            <v>J282/03</v>
          </cell>
          <cell r="D5153" t="str">
            <v>Latin: Prose Literature B</v>
          </cell>
          <cell r="E5153" t="str">
            <v>Mr J Clarke</v>
          </cell>
        </row>
        <row r="5154">
          <cell r="B5154" t="str">
            <v>J282/03 Latin: Prose Literature B</v>
          </cell>
          <cell r="C5154" t="str">
            <v>J282/03</v>
          </cell>
          <cell r="D5154" t="str">
            <v>Latin: Prose Literature B</v>
          </cell>
          <cell r="E5154" t="str">
            <v>Ms K Beardmore</v>
          </cell>
        </row>
        <row r="5155">
          <cell r="B5155" t="str">
            <v>J282/03 Latin: Prose Literature B</v>
          </cell>
          <cell r="C5155" t="str">
            <v>J282/03</v>
          </cell>
          <cell r="D5155" t="str">
            <v>Latin: Prose Literature B</v>
          </cell>
          <cell r="E5155" t="str">
            <v>Miss M Dunn</v>
          </cell>
        </row>
        <row r="5156">
          <cell r="B5156" t="str">
            <v>J282/03 Latin: Prose Literature B</v>
          </cell>
          <cell r="C5156" t="str">
            <v>J282/03</v>
          </cell>
          <cell r="D5156" t="str">
            <v>Latin: Prose Literature B</v>
          </cell>
          <cell r="E5156" t="str">
            <v>Mrs T J Miller</v>
          </cell>
        </row>
        <row r="5157">
          <cell r="B5157" t="str">
            <v>J282/03 Latin: Prose Literature B</v>
          </cell>
          <cell r="C5157" t="str">
            <v>J282/03</v>
          </cell>
          <cell r="D5157" t="str">
            <v>Latin: Prose Literature B</v>
          </cell>
          <cell r="E5157" t="str">
            <v>Ms V Walden</v>
          </cell>
        </row>
        <row r="5158">
          <cell r="B5158" t="str">
            <v>J282/04 Latin: Verse and Literature A</v>
          </cell>
          <cell r="C5158" t="str">
            <v>J282/04</v>
          </cell>
          <cell r="D5158" t="str">
            <v>Latin: Verse and Literature A</v>
          </cell>
          <cell r="E5158" t="str">
            <v>Mrs D Chatwin</v>
          </cell>
        </row>
        <row r="5159">
          <cell r="B5159" t="str">
            <v>J282/04 Latin: Verse and Literature A</v>
          </cell>
          <cell r="C5159" t="str">
            <v>J282/04</v>
          </cell>
          <cell r="D5159" t="str">
            <v>Latin: Verse and Literature A</v>
          </cell>
          <cell r="E5159" t="str">
            <v>Mrs S Long</v>
          </cell>
        </row>
        <row r="5160">
          <cell r="B5160" t="str">
            <v>J282/04 Latin: Verse and Literature A</v>
          </cell>
          <cell r="C5160" t="str">
            <v>J282/04</v>
          </cell>
          <cell r="D5160" t="str">
            <v>Latin: Verse and Literature A</v>
          </cell>
          <cell r="E5160" t="str">
            <v>Miss L Pooley</v>
          </cell>
        </row>
        <row r="5161">
          <cell r="B5161" t="str">
            <v>J282/04 Latin: Verse and Literature A</v>
          </cell>
          <cell r="C5161" t="str">
            <v>J282/04</v>
          </cell>
          <cell r="D5161" t="str">
            <v>Latin: Verse and Literature A</v>
          </cell>
          <cell r="E5161" t="str">
            <v>Mr J Clarke</v>
          </cell>
        </row>
        <row r="5162">
          <cell r="B5162" t="str">
            <v>J282/04 Latin: Verse and Literature A</v>
          </cell>
          <cell r="C5162" t="str">
            <v>J282/04</v>
          </cell>
          <cell r="D5162" t="str">
            <v>Latin: Verse and Literature A</v>
          </cell>
          <cell r="E5162" t="str">
            <v>Mr J Duncan</v>
          </cell>
        </row>
        <row r="5163">
          <cell r="B5163" t="str">
            <v>J282/05 Latin: Verse and Literature B</v>
          </cell>
          <cell r="C5163" t="str">
            <v>J282/05</v>
          </cell>
          <cell r="D5163" t="str">
            <v>Latin: Verse and Literature B</v>
          </cell>
          <cell r="E5163" t="str">
            <v>Mrs D Chatwin</v>
          </cell>
        </row>
        <row r="5164">
          <cell r="B5164" t="str">
            <v>J282/05 Latin: Verse and Literature B</v>
          </cell>
          <cell r="C5164" t="str">
            <v>J282/05</v>
          </cell>
          <cell r="D5164" t="str">
            <v>Latin: Verse and Literature B</v>
          </cell>
          <cell r="E5164" t="str">
            <v>Mr T Dewes</v>
          </cell>
        </row>
        <row r="5165">
          <cell r="B5165" t="str">
            <v>J282/05 Latin: Verse and Literature B</v>
          </cell>
          <cell r="C5165" t="str">
            <v>J282/05</v>
          </cell>
          <cell r="D5165" t="str">
            <v>Latin: Verse and Literature B</v>
          </cell>
          <cell r="E5165" t="str">
            <v>Ms I A Peace</v>
          </cell>
        </row>
        <row r="5166">
          <cell r="B5166" t="str">
            <v>J282/05 Latin: Verse and Literature B</v>
          </cell>
          <cell r="C5166" t="str">
            <v>J282/05</v>
          </cell>
          <cell r="D5166" t="str">
            <v>Latin: Verse and Literature B</v>
          </cell>
          <cell r="E5166" t="str">
            <v>Dr Y Too</v>
          </cell>
        </row>
        <row r="5167">
          <cell r="B5167" t="str">
            <v>J282/05 Latin: Verse and Literature B</v>
          </cell>
          <cell r="C5167" t="str">
            <v>J282/05</v>
          </cell>
          <cell r="D5167" t="str">
            <v>Latin: Verse and Literature B</v>
          </cell>
          <cell r="E5167" t="str">
            <v>Ms L Andrew</v>
          </cell>
        </row>
        <row r="5168">
          <cell r="B5168" t="str">
            <v>J282/05 Latin: Verse and Literature B</v>
          </cell>
          <cell r="C5168" t="str">
            <v>J282/05</v>
          </cell>
          <cell r="D5168" t="str">
            <v>Latin: Verse and Literature B</v>
          </cell>
          <cell r="E5168" t="str">
            <v>Mr R Hunter</v>
          </cell>
        </row>
        <row r="5169">
          <cell r="B5169" t="str">
            <v>J282/05 Latin: Verse and Literature B</v>
          </cell>
          <cell r="C5169" t="str">
            <v>J282/05</v>
          </cell>
          <cell r="D5169" t="str">
            <v>Latin: Verse and Literature B</v>
          </cell>
          <cell r="E5169" t="str">
            <v>Mr S Atkin</v>
          </cell>
        </row>
        <row r="5170">
          <cell r="B5170" t="str">
            <v>J282/05 Latin: Verse and Literature B</v>
          </cell>
          <cell r="C5170" t="str">
            <v>J282/05</v>
          </cell>
          <cell r="D5170" t="str">
            <v>Latin: Verse and Literature B</v>
          </cell>
          <cell r="E5170" t="str">
            <v>Mr R J McLean</v>
          </cell>
        </row>
        <row r="5171">
          <cell r="B5171" t="str">
            <v>J282/05 Latin: Verse and Literature B</v>
          </cell>
          <cell r="C5171" t="str">
            <v>J282/05</v>
          </cell>
          <cell r="D5171" t="str">
            <v>Latin: Verse and Literature B</v>
          </cell>
          <cell r="E5171" t="str">
            <v>Miss V Paterson</v>
          </cell>
        </row>
        <row r="5172">
          <cell r="B5172" t="str">
            <v>J282/05 Latin: Verse and Literature B</v>
          </cell>
          <cell r="C5172" t="str">
            <v>J282/05</v>
          </cell>
          <cell r="D5172" t="str">
            <v>Latin: Verse and Literature B</v>
          </cell>
          <cell r="E5172" t="str">
            <v>Dr A J Harker</v>
          </cell>
        </row>
        <row r="5173">
          <cell r="B5173" t="str">
            <v>J282/05 Latin: Verse and Literature B</v>
          </cell>
          <cell r="C5173" t="str">
            <v>J282/05</v>
          </cell>
          <cell r="D5173" t="str">
            <v>Latin: Verse and Literature B</v>
          </cell>
          <cell r="E5173" t="str">
            <v>Mrs J Costa Veysey</v>
          </cell>
        </row>
        <row r="5174">
          <cell r="B5174" t="str">
            <v>J282/05 Latin: Verse and Literature B</v>
          </cell>
          <cell r="C5174" t="str">
            <v>J282/05</v>
          </cell>
          <cell r="D5174" t="str">
            <v>Latin: Verse and Literature B</v>
          </cell>
          <cell r="E5174" t="str">
            <v>Mr B Howell</v>
          </cell>
        </row>
        <row r="5175">
          <cell r="B5175" t="str">
            <v>J282/05 Latin: Verse and Literature B</v>
          </cell>
          <cell r="C5175" t="str">
            <v>J282/05</v>
          </cell>
          <cell r="D5175" t="str">
            <v>Latin: Verse and Literature B</v>
          </cell>
          <cell r="E5175" t="str">
            <v>Mrs P Graham</v>
          </cell>
        </row>
        <row r="5176">
          <cell r="B5176" t="str">
            <v>J282/05 Latin: Verse and Literature B</v>
          </cell>
          <cell r="C5176" t="str">
            <v>J282/05</v>
          </cell>
          <cell r="D5176" t="str">
            <v>Latin: Verse and Literature B</v>
          </cell>
          <cell r="E5176" t="str">
            <v>Mr J Carlyle</v>
          </cell>
        </row>
        <row r="5177">
          <cell r="B5177" t="str">
            <v>J282/05 Latin: Verse and Literature B</v>
          </cell>
          <cell r="C5177" t="str">
            <v>J282/05</v>
          </cell>
          <cell r="D5177" t="str">
            <v>Latin: Verse and Literature B</v>
          </cell>
          <cell r="E5177" t="str">
            <v>Mrs A Wadsworth</v>
          </cell>
        </row>
        <row r="5178">
          <cell r="B5178" t="str">
            <v>J282/05 Latin: Verse and Literature B</v>
          </cell>
          <cell r="C5178" t="str">
            <v>J282/05</v>
          </cell>
          <cell r="D5178" t="str">
            <v>Latin: Verse and Literature B</v>
          </cell>
          <cell r="E5178" t="str">
            <v>Mrs E Jackson</v>
          </cell>
        </row>
        <row r="5179">
          <cell r="B5179" t="str">
            <v>J282/05 Latin: Verse and Literature B</v>
          </cell>
          <cell r="C5179" t="str">
            <v>J282/05</v>
          </cell>
          <cell r="D5179" t="str">
            <v>Latin: Verse and Literature B</v>
          </cell>
          <cell r="E5179" t="str">
            <v>Mrs K Hill</v>
          </cell>
        </row>
        <row r="5180">
          <cell r="B5180" t="str">
            <v>J282/05 Latin: Verse and Literature B</v>
          </cell>
          <cell r="C5180" t="str">
            <v>J282/05</v>
          </cell>
          <cell r="D5180" t="str">
            <v>Latin: Verse and Literature B</v>
          </cell>
          <cell r="E5180" t="str">
            <v>Dr K H Corrigan</v>
          </cell>
        </row>
        <row r="5181">
          <cell r="B5181" t="str">
            <v>J282/05 Latin: Verse and Literature B</v>
          </cell>
          <cell r="C5181" t="str">
            <v>J282/05</v>
          </cell>
          <cell r="D5181" t="str">
            <v>Latin: Verse and Literature B</v>
          </cell>
          <cell r="E5181" t="str">
            <v>Ms M Gray</v>
          </cell>
        </row>
        <row r="5182">
          <cell r="B5182" t="str">
            <v>J282/05 Latin: Verse and Literature B</v>
          </cell>
          <cell r="C5182" t="str">
            <v>J282/05</v>
          </cell>
          <cell r="D5182" t="str">
            <v>Latin: Verse and Literature B</v>
          </cell>
          <cell r="E5182" t="str">
            <v>Mr M Ives</v>
          </cell>
        </row>
        <row r="5183">
          <cell r="B5183" t="str">
            <v>J282/05 Latin: Verse and Literature B</v>
          </cell>
          <cell r="C5183" t="str">
            <v>J282/05</v>
          </cell>
          <cell r="D5183" t="str">
            <v>Latin: Verse and Literature B</v>
          </cell>
          <cell r="E5183" t="str">
            <v>Dr P Marin</v>
          </cell>
        </row>
        <row r="5184">
          <cell r="B5184" t="str">
            <v>J282/05 Latin: Verse and Literature B</v>
          </cell>
          <cell r="C5184" t="str">
            <v>J282/05</v>
          </cell>
          <cell r="D5184" t="str">
            <v>Latin: Verse and Literature B</v>
          </cell>
          <cell r="E5184" t="str">
            <v>Mrs P Robertson</v>
          </cell>
        </row>
        <row r="5185">
          <cell r="B5185" t="str">
            <v>J282/05 Latin: Verse and Literature B</v>
          </cell>
          <cell r="C5185" t="str">
            <v>J282/05</v>
          </cell>
          <cell r="D5185" t="str">
            <v>Latin: Verse and Literature B</v>
          </cell>
          <cell r="E5185" t="str">
            <v>Dr J T C King</v>
          </cell>
        </row>
        <row r="5186">
          <cell r="B5186" t="str">
            <v>J282/05 Latin: Verse and Literature B</v>
          </cell>
          <cell r="C5186" t="str">
            <v>J282/05</v>
          </cell>
          <cell r="D5186" t="str">
            <v>Latin: Verse and Literature B</v>
          </cell>
          <cell r="E5186" t="str">
            <v>Mr C R Sykes</v>
          </cell>
        </row>
        <row r="5187">
          <cell r="B5187" t="str">
            <v>J282/05 Latin: Verse and Literature B</v>
          </cell>
          <cell r="C5187" t="str">
            <v>J282/05</v>
          </cell>
          <cell r="D5187" t="str">
            <v>Latin: Verse and Literature B</v>
          </cell>
          <cell r="E5187" t="str">
            <v>Mr R M Godfrey</v>
          </cell>
        </row>
        <row r="5188">
          <cell r="B5188" t="str">
            <v>J282/05 Latin: Verse and Literature B</v>
          </cell>
          <cell r="C5188" t="str">
            <v>J282/05</v>
          </cell>
          <cell r="D5188" t="str">
            <v>Latin: Verse and Literature B</v>
          </cell>
          <cell r="E5188" t="str">
            <v>Mrs C Wood</v>
          </cell>
        </row>
        <row r="5189">
          <cell r="B5189" t="str">
            <v>J282/05 Latin: Verse and Literature B</v>
          </cell>
          <cell r="C5189" t="str">
            <v>J282/05</v>
          </cell>
          <cell r="D5189" t="str">
            <v>Latin: Verse and Literature B</v>
          </cell>
          <cell r="E5189" t="str">
            <v>Mr F Hunt</v>
          </cell>
        </row>
        <row r="5190">
          <cell r="B5190" t="str">
            <v>J282/05 Latin: Verse and Literature B</v>
          </cell>
          <cell r="C5190" t="str">
            <v>J282/05</v>
          </cell>
          <cell r="D5190" t="str">
            <v>Latin: Verse and Literature B</v>
          </cell>
          <cell r="E5190" t="str">
            <v>Mr K Buck</v>
          </cell>
        </row>
        <row r="5191">
          <cell r="B5191" t="str">
            <v>J282/05 Latin: Verse and Literature B</v>
          </cell>
          <cell r="C5191" t="str">
            <v>J282/05</v>
          </cell>
          <cell r="D5191" t="str">
            <v>Latin: Verse and Literature B</v>
          </cell>
          <cell r="E5191" t="str">
            <v>Miss L Pooley</v>
          </cell>
        </row>
        <row r="5192">
          <cell r="B5192" t="str">
            <v>J282/05 Latin: Verse and Literature B</v>
          </cell>
          <cell r="C5192" t="str">
            <v>J282/05</v>
          </cell>
          <cell r="D5192" t="str">
            <v>Latin: Verse and Literature B</v>
          </cell>
          <cell r="E5192" t="str">
            <v>Mrs J Hornsby</v>
          </cell>
        </row>
        <row r="5193">
          <cell r="B5193" t="str">
            <v>J282/05 Latin: Verse and Literature B</v>
          </cell>
          <cell r="C5193" t="str">
            <v>J282/05</v>
          </cell>
          <cell r="D5193" t="str">
            <v>Latin: Verse and Literature B</v>
          </cell>
          <cell r="E5193" t="str">
            <v>Mr S Morris</v>
          </cell>
        </row>
        <row r="5194">
          <cell r="B5194" t="str">
            <v>J282/05 Latin: Verse and Literature B</v>
          </cell>
          <cell r="C5194" t="str">
            <v>J282/05</v>
          </cell>
          <cell r="D5194" t="str">
            <v>Latin: Verse and Literature B</v>
          </cell>
          <cell r="E5194" t="str">
            <v>Mr B Roberts</v>
          </cell>
        </row>
        <row r="5195">
          <cell r="B5195" t="str">
            <v>J282/06 Latin: Literature and Culture</v>
          </cell>
          <cell r="C5195" t="str">
            <v>J282/06</v>
          </cell>
          <cell r="D5195" t="str">
            <v>Latin: Literature and Culture</v>
          </cell>
          <cell r="E5195" t="str">
            <v>Mrs L Harrow</v>
          </cell>
        </row>
        <row r="5196">
          <cell r="B5196" t="str">
            <v>J282/06 Latin: Literature and Culture</v>
          </cell>
          <cell r="C5196" t="str">
            <v>J282/06</v>
          </cell>
          <cell r="D5196" t="str">
            <v>Latin: Literature and Culture</v>
          </cell>
          <cell r="E5196" t="str">
            <v>Mrs C M Moreton-Jackson</v>
          </cell>
        </row>
        <row r="5197">
          <cell r="B5197" t="str">
            <v>J282/06 Latin: Literature and Culture</v>
          </cell>
          <cell r="C5197" t="str">
            <v>J282/06</v>
          </cell>
          <cell r="D5197" t="str">
            <v>Latin: Literature and Culture</v>
          </cell>
          <cell r="E5197" t="str">
            <v>Mr R L Settles</v>
          </cell>
        </row>
        <row r="5198">
          <cell r="B5198" t="str">
            <v>J282/06 Latin: Literature and Culture</v>
          </cell>
          <cell r="C5198" t="str">
            <v>J282/06</v>
          </cell>
          <cell r="D5198" t="str">
            <v>Latin: Literature and Culture</v>
          </cell>
          <cell r="E5198" t="str">
            <v>Miss K Mason</v>
          </cell>
        </row>
        <row r="5199">
          <cell r="B5199" t="str">
            <v>J282/06 Latin: Literature and Culture</v>
          </cell>
          <cell r="C5199" t="str">
            <v>J282/06</v>
          </cell>
          <cell r="D5199" t="str">
            <v>Latin: Literature and Culture</v>
          </cell>
          <cell r="E5199" t="str">
            <v>Mrs M Cheesman</v>
          </cell>
        </row>
        <row r="5200">
          <cell r="B5200" t="str">
            <v>J282/06 Latin: Literature and Culture</v>
          </cell>
          <cell r="C5200" t="str">
            <v>J282/06</v>
          </cell>
          <cell r="D5200" t="str">
            <v>Latin: Literature and Culture</v>
          </cell>
          <cell r="E5200" t="str">
            <v>Miss L E Cullen</v>
          </cell>
        </row>
        <row r="5201">
          <cell r="B5201" t="str">
            <v>J292/01 Classical Greek Lang</v>
          </cell>
          <cell r="C5201" t="str">
            <v>J292/01</v>
          </cell>
          <cell r="D5201" t="str">
            <v>Classical Greek Lang</v>
          </cell>
          <cell r="E5201" t="str">
            <v>Mr J B Mutton</v>
          </cell>
        </row>
        <row r="5202">
          <cell r="B5202" t="str">
            <v>J292/01 Classical Greek Lang</v>
          </cell>
          <cell r="C5202" t="str">
            <v>J292/01</v>
          </cell>
          <cell r="D5202" t="str">
            <v>Classical Greek Lang</v>
          </cell>
          <cell r="E5202" t="str">
            <v>Mrs C Liddiard</v>
          </cell>
        </row>
        <row r="5203">
          <cell r="B5203" t="str">
            <v>J292/01 Classical Greek Lang</v>
          </cell>
          <cell r="C5203" t="str">
            <v>J292/01</v>
          </cell>
          <cell r="D5203" t="str">
            <v>Classical Greek Lang</v>
          </cell>
          <cell r="E5203" t="str">
            <v>Mr B Gravell</v>
          </cell>
        </row>
        <row r="5204">
          <cell r="B5204" t="str">
            <v>J292/01 Classical Greek Lang</v>
          </cell>
          <cell r="C5204" t="str">
            <v>J292/01</v>
          </cell>
          <cell r="D5204" t="str">
            <v>Classical Greek Lang</v>
          </cell>
          <cell r="E5204" t="str">
            <v>Dr L Snook</v>
          </cell>
        </row>
        <row r="5205">
          <cell r="B5205" t="str">
            <v>J292/01 Classical Greek Lang</v>
          </cell>
          <cell r="C5205" t="str">
            <v>J292/01</v>
          </cell>
          <cell r="D5205" t="str">
            <v>Classical Greek Lang</v>
          </cell>
          <cell r="E5205" t="str">
            <v>Dr D Marsh</v>
          </cell>
        </row>
        <row r="5206">
          <cell r="B5206" t="str">
            <v>J292/01 Classical Greek Lang</v>
          </cell>
          <cell r="C5206" t="str">
            <v>J292/01</v>
          </cell>
          <cell r="D5206" t="str">
            <v>Classical Greek Lang</v>
          </cell>
          <cell r="E5206" t="str">
            <v>Ms A Henderson</v>
          </cell>
        </row>
        <row r="5207">
          <cell r="B5207" t="str">
            <v>J292/01 Classical Greek Lang</v>
          </cell>
          <cell r="C5207" t="str">
            <v>J292/01</v>
          </cell>
          <cell r="D5207" t="str">
            <v>Classical Greek Lang</v>
          </cell>
          <cell r="E5207" t="str">
            <v>Mr P J Canning</v>
          </cell>
        </row>
        <row r="5208">
          <cell r="B5208" t="str">
            <v>J292/02 Class Greek  Prose Lit A</v>
          </cell>
          <cell r="C5208" t="str">
            <v>J292/02</v>
          </cell>
          <cell r="D5208" t="str">
            <v>Class Greek  Prose Lit A</v>
          </cell>
          <cell r="E5208" t="str">
            <v>Mrs R Collier</v>
          </cell>
        </row>
        <row r="5209">
          <cell r="B5209" t="str">
            <v>J292/02 Class Greek  Prose Lit A</v>
          </cell>
          <cell r="C5209" t="str">
            <v>J292/02</v>
          </cell>
          <cell r="D5209" t="str">
            <v>Class Greek  Prose Lit A</v>
          </cell>
          <cell r="E5209" t="str">
            <v>Mr B Gravell</v>
          </cell>
        </row>
        <row r="5210">
          <cell r="B5210" t="str">
            <v>J292/02 Class Greek  Prose Lit A</v>
          </cell>
          <cell r="C5210" t="str">
            <v>J292/02</v>
          </cell>
          <cell r="D5210" t="str">
            <v>Class Greek  Prose Lit A</v>
          </cell>
          <cell r="E5210" t="str">
            <v>Mrs J Fishpool</v>
          </cell>
        </row>
        <row r="5211">
          <cell r="B5211" t="str">
            <v>J292/02 Class Greek  Prose Lit A</v>
          </cell>
          <cell r="C5211" t="str">
            <v>J292/02</v>
          </cell>
          <cell r="D5211" t="str">
            <v>Class Greek  Prose Lit A</v>
          </cell>
          <cell r="E5211" t="str">
            <v>Mrs J Richards</v>
          </cell>
        </row>
        <row r="5212">
          <cell r="B5212" t="str">
            <v>J292/02 Class Greek  Prose Lit A</v>
          </cell>
          <cell r="C5212" t="str">
            <v>J292/02</v>
          </cell>
          <cell r="D5212" t="str">
            <v>Class Greek  Prose Lit A</v>
          </cell>
          <cell r="E5212" t="str">
            <v>Mr C Hope</v>
          </cell>
        </row>
        <row r="5213">
          <cell r="B5213" t="str">
            <v>J292/02 Class Greek  Prose Lit A</v>
          </cell>
          <cell r="C5213" t="str">
            <v>J292/02</v>
          </cell>
          <cell r="D5213" t="str">
            <v>Class Greek  Prose Lit A</v>
          </cell>
          <cell r="E5213" t="str">
            <v>Mrs M Bedford</v>
          </cell>
        </row>
        <row r="5214">
          <cell r="B5214" t="str">
            <v>J292/03 Class Greek Prose Lit B</v>
          </cell>
          <cell r="C5214" t="str">
            <v>J292/03</v>
          </cell>
          <cell r="D5214" t="str">
            <v>Class Greek Prose Lit B</v>
          </cell>
          <cell r="E5214" t="str">
            <v>Mrs R Collier</v>
          </cell>
        </row>
        <row r="5215">
          <cell r="B5215" t="str">
            <v>J292/03 Class Greek Prose Lit B</v>
          </cell>
          <cell r="C5215" t="str">
            <v>J292/03</v>
          </cell>
          <cell r="D5215" t="str">
            <v>Class Greek Prose Lit B</v>
          </cell>
          <cell r="E5215" t="str">
            <v>Mrs J Fishpool</v>
          </cell>
        </row>
        <row r="5216">
          <cell r="B5216" t="str">
            <v>J292/03 Class Greek Prose Lit B</v>
          </cell>
          <cell r="C5216" t="str">
            <v>J292/03</v>
          </cell>
          <cell r="D5216" t="str">
            <v>Class Greek Prose Lit B</v>
          </cell>
          <cell r="E5216" t="str">
            <v>Mr C Hope</v>
          </cell>
        </row>
        <row r="5217">
          <cell r="B5217" t="str">
            <v>J292/04 Class Greek  Verse Lit A</v>
          </cell>
          <cell r="C5217" t="str">
            <v>J292/04</v>
          </cell>
          <cell r="D5217" t="str">
            <v>Class Greek  Verse Lit A</v>
          </cell>
          <cell r="E5217" t="str">
            <v>Mr M J Adams</v>
          </cell>
        </row>
        <row r="5218">
          <cell r="B5218" t="str">
            <v>J292/04 Class Greek  Verse Lit A</v>
          </cell>
          <cell r="C5218" t="str">
            <v>J292/04</v>
          </cell>
          <cell r="D5218" t="str">
            <v>Class Greek  Verse Lit A</v>
          </cell>
          <cell r="E5218" t="str">
            <v>Mr J Carlyle</v>
          </cell>
        </row>
        <row r="5219">
          <cell r="B5219" t="str">
            <v>J292/04 Class Greek  Verse Lit A</v>
          </cell>
          <cell r="C5219" t="str">
            <v>J292/04</v>
          </cell>
          <cell r="D5219" t="str">
            <v>Class Greek  Verse Lit A</v>
          </cell>
          <cell r="E5219" t="str">
            <v>Mrs C Wood</v>
          </cell>
        </row>
        <row r="5220">
          <cell r="B5220" t="str">
            <v>J292/04 Class Greek  Verse Lit A</v>
          </cell>
          <cell r="C5220" t="str">
            <v>J292/04</v>
          </cell>
          <cell r="D5220" t="str">
            <v>Class Greek  Verse Lit A</v>
          </cell>
          <cell r="E5220" t="str">
            <v>Mrs A Kemsley</v>
          </cell>
        </row>
        <row r="5221">
          <cell r="B5221" t="str">
            <v>J292/04 Class Greek  Verse Lit A</v>
          </cell>
          <cell r="C5221" t="str">
            <v>J292/04</v>
          </cell>
          <cell r="D5221" t="str">
            <v>Class Greek  Verse Lit A</v>
          </cell>
          <cell r="E5221" t="str">
            <v>Mr R J Urquhart</v>
          </cell>
        </row>
        <row r="5222">
          <cell r="B5222" t="str">
            <v>J292/04 Class Greek  Verse Lit A</v>
          </cell>
          <cell r="C5222" t="str">
            <v>J292/04</v>
          </cell>
          <cell r="D5222" t="str">
            <v>Class Greek  Verse Lit A</v>
          </cell>
          <cell r="E5222" t="str">
            <v>Mrs Z K Hill</v>
          </cell>
        </row>
        <row r="5223">
          <cell r="B5223" t="str">
            <v>J292/05 Class Greek  Verse Lit B</v>
          </cell>
          <cell r="C5223" t="str">
            <v>J292/05</v>
          </cell>
          <cell r="D5223" t="str">
            <v>Class Greek  Verse Lit B</v>
          </cell>
          <cell r="E5223" t="str">
            <v>Mr M J Adams</v>
          </cell>
        </row>
        <row r="5224">
          <cell r="B5224" t="str">
            <v>J292/05 Class Greek  Verse Lit B</v>
          </cell>
          <cell r="C5224" t="str">
            <v>J292/05</v>
          </cell>
          <cell r="D5224" t="str">
            <v>Class Greek  Verse Lit B</v>
          </cell>
          <cell r="E5224" t="str">
            <v>Mrs Z K Hill</v>
          </cell>
        </row>
        <row r="5225">
          <cell r="B5225" t="str">
            <v>J292/05 Class Greek  Verse Lit B</v>
          </cell>
          <cell r="C5225" t="str">
            <v>J292/05</v>
          </cell>
          <cell r="D5225" t="str">
            <v>Class Greek  Verse Lit B</v>
          </cell>
          <cell r="E5225" t="str">
            <v>Mr J Carlyle</v>
          </cell>
        </row>
        <row r="5226">
          <cell r="B5226" t="str">
            <v>J292/06 Class Greek  Lit and Culture</v>
          </cell>
          <cell r="C5226" t="str">
            <v>J292/06</v>
          </cell>
          <cell r="D5226" t="str">
            <v>Class Greek  Lit and Culture</v>
          </cell>
          <cell r="E5226" t="str">
            <v>Mrs J Richards</v>
          </cell>
        </row>
        <row r="5227">
          <cell r="B5227" t="str">
            <v>J292/06 Class Greek  Lit and Culture</v>
          </cell>
          <cell r="C5227" t="str">
            <v>J292/06</v>
          </cell>
          <cell r="D5227" t="str">
            <v>Class Greek  Lit and Culture</v>
          </cell>
          <cell r="E5227" t="str">
            <v>Mr C Hope</v>
          </cell>
        </row>
        <row r="5228">
          <cell r="B5228" t="str">
            <v>J292/06 Class Greek  Lit and Culture</v>
          </cell>
          <cell r="C5228" t="str">
            <v>J292/06</v>
          </cell>
          <cell r="D5228" t="str">
            <v>Class Greek  Lit and Culture</v>
          </cell>
          <cell r="E5228" t="str">
            <v>Mr A Key</v>
          </cell>
        </row>
        <row r="5229">
          <cell r="B5229" t="str">
            <v>J309/01 Food preparation and Nutrition</v>
          </cell>
          <cell r="C5229" t="str">
            <v>J309/01</v>
          </cell>
          <cell r="D5229" t="str">
            <v>Food preparation and Nutrition</v>
          </cell>
          <cell r="E5229" t="str">
            <v>Mrs C Marsh</v>
          </cell>
        </row>
        <row r="5230">
          <cell r="B5230" t="str">
            <v>J309/01 Food preparation and Nutrition</v>
          </cell>
          <cell r="C5230" t="str">
            <v>J309/01</v>
          </cell>
          <cell r="D5230" t="str">
            <v>Food preparation and Nutrition</v>
          </cell>
          <cell r="E5230" t="str">
            <v>Mrs D E Sharpe</v>
          </cell>
        </row>
        <row r="5231">
          <cell r="B5231" t="str">
            <v>J309/01 Food preparation and Nutrition</v>
          </cell>
          <cell r="C5231" t="str">
            <v>J309/01</v>
          </cell>
          <cell r="D5231" t="str">
            <v>Food preparation and Nutrition</v>
          </cell>
          <cell r="E5231" t="str">
            <v>Mrs M P Waite-Stewart</v>
          </cell>
        </row>
        <row r="5232">
          <cell r="B5232" t="str">
            <v>J309/01 Food preparation and Nutrition</v>
          </cell>
          <cell r="C5232" t="str">
            <v>J309/01</v>
          </cell>
          <cell r="D5232" t="str">
            <v>Food preparation and Nutrition</v>
          </cell>
          <cell r="E5232" t="str">
            <v>Mrs P Kenwright</v>
          </cell>
        </row>
        <row r="5233">
          <cell r="B5233" t="str">
            <v>J309/01 Food preparation and Nutrition</v>
          </cell>
          <cell r="C5233" t="str">
            <v>J309/01</v>
          </cell>
          <cell r="D5233" t="str">
            <v>Food preparation and Nutrition</v>
          </cell>
          <cell r="E5233" t="str">
            <v>Mrs M Ronan</v>
          </cell>
        </row>
        <row r="5234">
          <cell r="B5234" t="str">
            <v>J309/01 Food preparation and Nutrition</v>
          </cell>
          <cell r="C5234" t="str">
            <v>J309/01</v>
          </cell>
          <cell r="D5234" t="str">
            <v>Food preparation and Nutrition</v>
          </cell>
          <cell r="E5234" t="str">
            <v>Mrs L Jordan</v>
          </cell>
        </row>
        <row r="5235">
          <cell r="B5235" t="str">
            <v>J309/01 Food preparation and Nutrition</v>
          </cell>
          <cell r="C5235" t="str">
            <v>J309/01</v>
          </cell>
          <cell r="D5235" t="str">
            <v>Food preparation and Nutrition</v>
          </cell>
          <cell r="E5235" t="str">
            <v>Mr A Mills</v>
          </cell>
        </row>
        <row r="5236">
          <cell r="B5236" t="str">
            <v>J309/01 Food preparation and Nutrition</v>
          </cell>
          <cell r="C5236" t="str">
            <v>J309/01</v>
          </cell>
          <cell r="D5236" t="str">
            <v>Food preparation and Nutrition</v>
          </cell>
          <cell r="E5236" t="str">
            <v>Mrs R Ellis</v>
          </cell>
        </row>
        <row r="5237">
          <cell r="B5237" t="str">
            <v>J309/01 Food preparation and Nutrition</v>
          </cell>
          <cell r="C5237" t="str">
            <v>J309/01</v>
          </cell>
          <cell r="D5237" t="str">
            <v>Food preparation and Nutrition</v>
          </cell>
          <cell r="E5237" t="str">
            <v>Miss A Corry</v>
          </cell>
        </row>
        <row r="5238">
          <cell r="B5238" t="str">
            <v>J309/01 Food preparation and Nutrition</v>
          </cell>
          <cell r="C5238" t="str">
            <v>J309/01</v>
          </cell>
          <cell r="D5238" t="str">
            <v>Food preparation and Nutrition</v>
          </cell>
          <cell r="E5238" t="str">
            <v>Mrs L Crawford</v>
          </cell>
        </row>
        <row r="5239">
          <cell r="B5239" t="str">
            <v>J309/01 Food preparation and Nutrition</v>
          </cell>
          <cell r="C5239" t="str">
            <v>J309/01</v>
          </cell>
          <cell r="D5239" t="str">
            <v>Food preparation and Nutrition</v>
          </cell>
          <cell r="E5239" t="str">
            <v>Mrs J Craddock</v>
          </cell>
        </row>
        <row r="5240">
          <cell r="B5240" t="str">
            <v>J309/01 Food preparation and Nutrition</v>
          </cell>
          <cell r="C5240" t="str">
            <v>J309/01</v>
          </cell>
          <cell r="D5240" t="str">
            <v>Food preparation and Nutrition</v>
          </cell>
          <cell r="E5240" t="str">
            <v>Mrs R Davies</v>
          </cell>
        </row>
        <row r="5241">
          <cell r="B5241" t="str">
            <v>J309/01 Food preparation and Nutrition</v>
          </cell>
          <cell r="C5241" t="str">
            <v>J309/01</v>
          </cell>
          <cell r="D5241" t="str">
            <v>Food preparation and Nutrition</v>
          </cell>
          <cell r="E5241" t="str">
            <v>Mrs K Wilson</v>
          </cell>
        </row>
        <row r="5242">
          <cell r="B5242" t="str">
            <v>J309/01 Food preparation and Nutrition</v>
          </cell>
          <cell r="C5242" t="str">
            <v>J309/01</v>
          </cell>
          <cell r="D5242" t="str">
            <v>Food preparation and Nutrition</v>
          </cell>
          <cell r="E5242" t="str">
            <v>Mrs A Hardy</v>
          </cell>
        </row>
        <row r="5243">
          <cell r="B5243" t="str">
            <v>J309/01 Food preparation and Nutrition</v>
          </cell>
          <cell r="C5243" t="str">
            <v>J309/01</v>
          </cell>
          <cell r="D5243" t="str">
            <v>Food preparation and Nutrition</v>
          </cell>
          <cell r="E5243" t="str">
            <v>Mrs J C Hales</v>
          </cell>
        </row>
        <row r="5244">
          <cell r="B5244" t="str">
            <v>J309/01 Food preparation and Nutrition</v>
          </cell>
          <cell r="C5244" t="str">
            <v>J309/01</v>
          </cell>
          <cell r="D5244" t="str">
            <v>Food preparation and Nutrition</v>
          </cell>
          <cell r="E5244" t="str">
            <v>Mrs J E Knott</v>
          </cell>
        </row>
        <row r="5245">
          <cell r="B5245" t="str">
            <v>J309/01 Food preparation and Nutrition</v>
          </cell>
          <cell r="C5245" t="str">
            <v>J309/01</v>
          </cell>
          <cell r="D5245" t="str">
            <v>Food preparation and Nutrition</v>
          </cell>
          <cell r="E5245" t="str">
            <v>Mrs A D Norris</v>
          </cell>
        </row>
        <row r="5246">
          <cell r="B5246" t="str">
            <v>J309/01 Food preparation and Nutrition</v>
          </cell>
          <cell r="C5246" t="str">
            <v>J309/01</v>
          </cell>
          <cell r="D5246" t="str">
            <v>Food preparation and Nutrition</v>
          </cell>
          <cell r="E5246" t="str">
            <v>Mrs P A Ringham</v>
          </cell>
        </row>
        <row r="5247">
          <cell r="B5247" t="str">
            <v>J309/01 Food preparation and Nutrition</v>
          </cell>
          <cell r="C5247" t="str">
            <v>J309/01</v>
          </cell>
          <cell r="D5247" t="str">
            <v>Food preparation and Nutrition</v>
          </cell>
          <cell r="E5247" t="str">
            <v>Ms F A Bartley</v>
          </cell>
        </row>
        <row r="5248">
          <cell r="B5248" t="str">
            <v>J309/01 Food preparation and Nutrition</v>
          </cell>
          <cell r="C5248" t="str">
            <v>J309/01</v>
          </cell>
          <cell r="D5248" t="str">
            <v>Food preparation and Nutrition</v>
          </cell>
          <cell r="E5248" t="str">
            <v>Miss R Capper</v>
          </cell>
        </row>
        <row r="5249">
          <cell r="B5249" t="str">
            <v>J309/01 Food preparation and Nutrition</v>
          </cell>
          <cell r="C5249" t="str">
            <v>J309/01</v>
          </cell>
          <cell r="D5249" t="str">
            <v>Food preparation and Nutrition</v>
          </cell>
          <cell r="E5249" t="str">
            <v>Mr M Tietz</v>
          </cell>
        </row>
        <row r="5250">
          <cell r="B5250" t="str">
            <v>J309/01 Food preparation and Nutrition</v>
          </cell>
          <cell r="C5250" t="str">
            <v>J309/01</v>
          </cell>
          <cell r="D5250" t="str">
            <v>Food preparation and Nutrition</v>
          </cell>
          <cell r="E5250" t="str">
            <v>Mrs C A Mayle</v>
          </cell>
        </row>
        <row r="5251">
          <cell r="B5251" t="str">
            <v>J309/01 Food preparation and Nutrition</v>
          </cell>
          <cell r="C5251" t="str">
            <v>J309/01</v>
          </cell>
          <cell r="D5251" t="str">
            <v>Food preparation and Nutrition</v>
          </cell>
          <cell r="E5251" t="str">
            <v>Mrs R Fieldhouse</v>
          </cell>
        </row>
        <row r="5252">
          <cell r="B5252" t="str">
            <v>J309/01 Food preparation and Nutrition</v>
          </cell>
          <cell r="C5252" t="str">
            <v>J309/01</v>
          </cell>
          <cell r="D5252" t="str">
            <v>Food preparation and Nutrition</v>
          </cell>
          <cell r="E5252" t="str">
            <v>Miss K Robinson</v>
          </cell>
        </row>
        <row r="5253">
          <cell r="B5253" t="str">
            <v>J309/04/05 Food Preparation and Nutrition(Invest.task &amp; Food prep task)</v>
          </cell>
          <cell r="C5253" t="str">
            <v>J309/04/05</v>
          </cell>
          <cell r="D5253" t="str">
            <v>Food Preparation and Nutrition(Invest.task &amp; Food prep task)</v>
          </cell>
          <cell r="E5253" t="str">
            <v>Mrs A Hardy</v>
          </cell>
        </row>
        <row r="5254">
          <cell r="B5254" t="str">
            <v>J309/04/05 Food Preparation and Nutrition(Invest.task &amp; Food prep task)</v>
          </cell>
          <cell r="C5254" t="str">
            <v>J309/04/05</v>
          </cell>
          <cell r="D5254" t="str">
            <v>Food Preparation and Nutrition(Invest.task &amp; Food prep task)</v>
          </cell>
          <cell r="E5254" t="str">
            <v>OCR D Cambridge Assessment</v>
          </cell>
        </row>
        <row r="5255">
          <cell r="B5255" t="str">
            <v>J309/04/05 Food Preparation and Nutrition(Invest.task &amp; Food prep task)</v>
          </cell>
          <cell r="C5255" t="str">
            <v>J309/04/05</v>
          </cell>
          <cell r="D5255" t="str">
            <v>Food Preparation and Nutrition(Invest.task &amp; Food prep task)</v>
          </cell>
          <cell r="E5255" t="str">
            <v>Mrs J Speed</v>
          </cell>
        </row>
        <row r="5256">
          <cell r="B5256" t="str">
            <v>J309/04/05 Food Preparation and Nutrition(Invest.task &amp; Food prep task)</v>
          </cell>
          <cell r="C5256" t="str">
            <v>J309/04/05</v>
          </cell>
          <cell r="D5256" t="str">
            <v>Food Preparation and Nutrition(Invest.task &amp; Food prep task)</v>
          </cell>
          <cell r="E5256" t="str">
            <v>Mrs M Beere</v>
          </cell>
        </row>
        <row r="5257">
          <cell r="B5257" t="str">
            <v>J309/04/05 Food Preparation and Nutrition(Invest.task &amp; Food prep task)</v>
          </cell>
          <cell r="C5257" t="str">
            <v>J309/04/05</v>
          </cell>
          <cell r="D5257" t="str">
            <v>Food Preparation and Nutrition(Invest.task &amp; Food prep task)</v>
          </cell>
          <cell r="E5257" t="str">
            <v>Mrs B A Richards</v>
          </cell>
        </row>
        <row r="5258">
          <cell r="B5258" t="str">
            <v>J309/04/05 Food Preparation and Nutrition(Invest.task &amp; Food prep task)</v>
          </cell>
          <cell r="C5258" t="str">
            <v>J309/04/05</v>
          </cell>
          <cell r="D5258" t="str">
            <v>Food Preparation and Nutrition(Invest.task &amp; Food prep task)</v>
          </cell>
          <cell r="E5258" t="str">
            <v>Miss C E Rouse</v>
          </cell>
        </row>
        <row r="5259">
          <cell r="B5259" t="str">
            <v>J309/04/05 Food Preparation and Nutrition(Invest.task &amp; Food prep task)</v>
          </cell>
          <cell r="C5259" t="str">
            <v>J309/04/05</v>
          </cell>
          <cell r="D5259" t="str">
            <v>Food Preparation and Nutrition(Invest.task &amp; Food prep task)</v>
          </cell>
          <cell r="E5259" t="str">
            <v>Ms J Hutchison</v>
          </cell>
        </row>
        <row r="5260">
          <cell r="B5260" t="str">
            <v>J309/04/05 Food Preparation and Nutrition(Invest.task &amp; Food prep task)</v>
          </cell>
          <cell r="C5260" t="str">
            <v>J309/04/05</v>
          </cell>
          <cell r="D5260" t="str">
            <v>Food Preparation and Nutrition(Invest.task &amp; Food prep task)</v>
          </cell>
          <cell r="E5260" t="str">
            <v>Mrs C Marsh</v>
          </cell>
        </row>
        <row r="5261">
          <cell r="B5261" t="str">
            <v>J309/04/05 Food Preparation and Nutrition(Invest.task &amp; Food prep task)</v>
          </cell>
          <cell r="C5261" t="str">
            <v>J309/04/05</v>
          </cell>
          <cell r="D5261" t="str">
            <v>Food Preparation and Nutrition(Invest.task &amp; Food prep task)</v>
          </cell>
          <cell r="E5261" t="str">
            <v>Ms M Riley</v>
          </cell>
        </row>
        <row r="5262">
          <cell r="B5262" t="str">
            <v>J309/04/05 Food Preparation and Nutrition(Invest.task &amp; Food prep task)</v>
          </cell>
          <cell r="C5262" t="str">
            <v>J309/04/05</v>
          </cell>
          <cell r="D5262" t="str">
            <v>Food Preparation and Nutrition(Invest.task &amp; Food prep task)</v>
          </cell>
          <cell r="E5262" t="str">
            <v>Miss C Murphy</v>
          </cell>
        </row>
        <row r="5263">
          <cell r="B5263" t="str">
            <v>J309/04/05 Food Preparation and Nutrition(Invest.task &amp; Food prep task)</v>
          </cell>
          <cell r="C5263" t="str">
            <v>J309/04/05</v>
          </cell>
          <cell r="D5263" t="str">
            <v>Food Preparation and Nutrition(Invest.task &amp; Food prep task)</v>
          </cell>
          <cell r="E5263" t="str">
            <v>Dr B T Ojewunmi</v>
          </cell>
        </row>
        <row r="5264">
          <cell r="B5264" t="str">
            <v>J309/04/05 Food Preparation and Nutrition(Invest.task &amp; Food prep task)</v>
          </cell>
          <cell r="C5264" t="str">
            <v>J309/04/05</v>
          </cell>
          <cell r="D5264" t="str">
            <v>Food Preparation and Nutrition(Invest.task &amp; Food prep task)</v>
          </cell>
          <cell r="E5264" t="str">
            <v>Ms C Thomas</v>
          </cell>
        </row>
        <row r="5265">
          <cell r="B5265" t="str">
            <v>J309/04/05 Food Preparation and Nutrition(Invest.task &amp; Food prep task)</v>
          </cell>
          <cell r="C5265" t="str">
            <v>J309/04/05</v>
          </cell>
          <cell r="D5265" t="str">
            <v>Food Preparation and Nutrition(Invest.task &amp; Food prep task)</v>
          </cell>
          <cell r="E5265" t="str">
            <v>Mrs D E Sharpe</v>
          </cell>
        </row>
        <row r="5266">
          <cell r="B5266" t="str">
            <v>J309/04/05 Food Preparation and Nutrition(Invest.task &amp; Food prep task)</v>
          </cell>
          <cell r="C5266" t="str">
            <v>J309/04/05</v>
          </cell>
          <cell r="D5266" t="str">
            <v>Food Preparation and Nutrition(Invest.task &amp; Food prep task)</v>
          </cell>
          <cell r="E5266" t="str">
            <v>Miss J Dockrill</v>
          </cell>
        </row>
        <row r="5267">
          <cell r="B5267" t="str">
            <v>J309/04/05 Food Preparation and Nutrition(Invest.task &amp; Food prep task)</v>
          </cell>
          <cell r="C5267" t="str">
            <v>J309/04/05</v>
          </cell>
          <cell r="D5267" t="str">
            <v>Food Preparation and Nutrition(Invest.task &amp; Food prep task)</v>
          </cell>
          <cell r="E5267" t="str">
            <v>Mrs A J Johnson</v>
          </cell>
        </row>
        <row r="5268">
          <cell r="B5268" t="str">
            <v>J309/04/05 Food Preparation and Nutrition(Invest.task &amp; Food prep task)</v>
          </cell>
          <cell r="C5268" t="str">
            <v>J309/04/05</v>
          </cell>
          <cell r="D5268" t="str">
            <v>Food Preparation and Nutrition(Invest.task &amp; Food prep task)</v>
          </cell>
          <cell r="E5268" t="str">
            <v>Mrs S Bramley</v>
          </cell>
        </row>
        <row r="5269">
          <cell r="B5269" t="str">
            <v>J309/04/05 Food Preparation and Nutrition(Invest.task &amp; Food prep task)</v>
          </cell>
          <cell r="C5269" t="str">
            <v>J309/04/05</v>
          </cell>
          <cell r="D5269" t="str">
            <v>Food Preparation and Nutrition(Invest.task &amp; Food prep task)</v>
          </cell>
          <cell r="E5269" t="str">
            <v>Ms S Carr</v>
          </cell>
        </row>
        <row r="5270">
          <cell r="B5270" t="str">
            <v>J309/04/05 Food Preparation and Nutrition(Invest.task &amp; Food prep task)</v>
          </cell>
          <cell r="C5270" t="str">
            <v>J309/04/05</v>
          </cell>
          <cell r="D5270" t="str">
            <v>Food Preparation and Nutrition(Invest.task &amp; Food prep task)</v>
          </cell>
          <cell r="E5270" t="str">
            <v>Mrs B Sibley</v>
          </cell>
        </row>
        <row r="5271">
          <cell r="B5271" t="str">
            <v>J309/04/05 Food Preparation and Nutrition(Invest.task &amp; Food prep task)</v>
          </cell>
          <cell r="C5271" t="str">
            <v>J309/04/05</v>
          </cell>
          <cell r="D5271" t="str">
            <v>Food Preparation and Nutrition(Invest.task &amp; Food prep task)</v>
          </cell>
          <cell r="E5271" t="str">
            <v>Mrs K Wilson</v>
          </cell>
        </row>
        <row r="5272">
          <cell r="B5272" t="str">
            <v>J310/01  Design &amp; Technology: Principles of D &amp; T</v>
          </cell>
          <cell r="C5272" t="str">
            <v>J310/01</v>
          </cell>
          <cell r="D5272" t="str">
            <v xml:space="preserve"> Design &amp; Technology: Principles of D &amp; T</v>
          </cell>
          <cell r="E5272" t="str">
            <v>Mr A Knight</v>
          </cell>
        </row>
        <row r="5273">
          <cell r="B5273" t="str">
            <v>J310/01  Design &amp; Technology: Principles of D &amp; T</v>
          </cell>
          <cell r="C5273" t="str">
            <v>J310/01</v>
          </cell>
          <cell r="D5273" t="str">
            <v xml:space="preserve"> Design &amp; Technology: Principles of D &amp; T</v>
          </cell>
          <cell r="E5273" t="str">
            <v>Miss C Roberts</v>
          </cell>
        </row>
        <row r="5274">
          <cell r="B5274" t="str">
            <v>J310/01  Design &amp; Technology: Principles of D &amp; T</v>
          </cell>
          <cell r="C5274" t="str">
            <v>J310/01</v>
          </cell>
          <cell r="D5274" t="str">
            <v xml:space="preserve"> Design &amp; Technology: Principles of D &amp; T</v>
          </cell>
          <cell r="E5274" t="str">
            <v>Mr E H Wilson</v>
          </cell>
        </row>
        <row r="5275">
          <cell r="B5275" t="str">
            <v>J310/01  Design &amp; Technology: Principles of D &amp; T</v>
          </cell>
          <cell r="C5275" t="str">
            <v>J310/01</v>
          </cell>
          <cell r="D5275" t="str">
            <v xml:space="preserve"> Design &amp; Technology: Principles of D &amp; T</v>
          </cell>
          <cell r="E5275" t="str">
            <v>Mr P A Sims</v>
          </cell>
        </row>
        <row r="5276">
          <cell r="B5276" t="str">
            <v>J310/01  Design &amp; Technology: Principles of D &amp; T</v>
          </cell>
          <cell r="C5276" t="str">
            <v>J310/01</v>
          </cell>
          <cell r="D5276" t="str">
            <v xml:space="preserve"> Design &amp; Technology: Principles of D &amp; T</v>
          </cell>
          <cell r="E5276" t="str">
            <v>Mr P J Barnett</v>
          </cell>
        </row>
        <row r="5277">
          <cell r="B5277" t="str">
            <v>J310/01  Design &amp; Technology: Principles of D &amp; T</v>
          </cell>
          <cell r="C5277" t="str">
            <v>J310/01</v>
          </cell>
          <cell r="D5277" t="str">
            <v xml:space="preserve"> Design &amp; Technology: Principles of D &amp; T</v>
          </cell>
          <cell r="E5277" t="str">
            <v>Mr S R Field</v>
          </cell>
        </row>
        <row r="5278">
          <cell r="B5278" t="str">
            <v>J310/01  Design &amp; Technology: Principles of D &amp; T</v>
          </cell>
          <cell r="C5278" t="str">
            <v>J310/01</v>
          </cell>
          <cell r="D5278" t="str">
            <v xml:space="preserve"> Design &amp; Technology: Principles of D &amp; T</v>
          </cell>
          <cell r="E5278" t="str">
            <v>Miss S Awbery</v>
          </cell>
        </row>
        <row r="5279">
          <cell r="B5279" t="str">
            <v>J310/01  Design &amp; Technology: Principles of D &amp; T</v>
          </cell>
          <cell r="C5279" t="str">
            <v>J310/01</v>
          </cell>
          <cell r="D5279" t="str">
            <v xml:space="preserve"> Design &amp; Technology: Principles of D &amp; T</v>
          </cell>
          <cell r="E5279" t="str">
            <v>Mr J Robbins</v>
          </cell>
        </row>
        <row r="5280">
          <cell r="B5280" t="str">
            <v>J310/01  Design &amp; Technology: Principles of D &amp; T</v>
          </cell>
          <cell r="C5280" t="str">
            <v>J310/01</v>
          </cell>
          <cell r="D5280" t="str">
            <v xml:space="preserve"> Design &amp; Technology: Principles of D &amp; T</v>
          </cell>
          <cell r="E5280" t="str">
            <v>Mr R Fenn</v>
          </cell>
        </row>
        <row r="5281">
          <cell r="B5281" t="str">
            <v>J310/01  Design &amp; Technology: Principles of D &amp; T</v>
          </cell>
          <cell r="C5281" t="str">
            <v>J310/01</v>
          </cell>
          <cell r="D5281" t="str">
            <v xml:space="preserve"> Design &amp; Technology: Principles of D &amp; T</v>
          </cell>
          <cell r="E5281" t="str">
            <v>Mrs K Notman</v>
          </cell>
        </row>
        <row r="5282">
          <cell r="B5282" t="str">
            <v>J310/01  Design &amp; Technology: Principles of D &amp; T</v>
          </cell>
          <cell r="C5282" t="str">
            <v>J310/01</v>
          </cell>
          <cell r="D5282" t="str">
            <v xml:space="preserve"> Design &amp; Technology: Principles of D &amp; T</v>
          </cell>
          <cell r="E5282" t="str">
            <v>Mrs S Cocea</v>
          </cell>
        </row>
        <row r="5283">
          <cell r="B5283" t="str">
            <v>J310/01  Design &amp; Technology: Principles of D &amp; T</v>
          </cell>
          <cell r="C5283" t="str">
            <v>J310/01</v>
          </cell>
          <cell r="D5283" t="str">
            <v xml:space="preserve"> Design &amp; Technology: Principles of D &amp; T</v>
          </cell>
          <cell r="E5283" t="str">
            <v>Ms S Latif</v>
          </cell>
        </row>
        <row r="5284">
          <cell r="B5284" t="str">
            <v>J310/01  Design &amp; Technology: Principles of D &amp; T</v>
          </cell>
          <cell r="C5284" t="str">
            <v>J310/01</v>
          </cell>
          <cell r="D5284" t="str">
            <v xml:space="preserve"> Design &amp; Technology: Principles of D &amp; T</v>
          </cell>
          <cell r="E5284" t="str">
            <v>Mr D E John</v>
          </cell>
        </row>
        <row r="5285">
          <cell r="B5285" t="str">
            <v>J310/01  Design &amp; Technology: Principles of D &amp; T</v>
          </cell>
          <cell r="C5285" t="str">
            <v>J310/01</v>
          </cell>
          <cell r="D5285" t="str">
            <v xml:space="preserve"> Design &amp; Technology: Principles of D &amp; T</v>
          </cell>
          <cell r="E5285" t="str">
            <v>Mrs H A Adams</v>
          </cell>
        </row>
        <row r="5286">
          <cell r="B5286" t="str">
            <v>J310/01  Design &amp; Technology: Principles of D &amp; T</v>
          </cell>
          <cell r="C5286" t="str">
            <v>J310/01</v>
          </cell>
          <cell r="D5286" t="str">
            <v xml:space="preserve"> Design &amp; Technology: Principles of D &amp; T</v>
          </cell>
          <cell r="E5286" t="str">
            <v>Mr G Armstrong</v>
          </cell>
        </row>
        <row r="5287">
          <cell r="B5287" t="str">
            <v>J310/01  Design &amp; Technology: Principles of D &amp; T</v>
          </cell>
          <cell r="C5287" t="str">
            <v>J310/01</v>
          </cell>
          <cell r="D5287" t="str">
            <v xml:space="preserve"> Design &amp; Technology: Principles of D &amp; T</v>
          </cell>
          <cell r="E5287" t="str">
            <v>Mr I K Holland</v>
          </cell>
        </row>
        <row r="5288">
          <cell r="B5288" t="str">
            <v>J310/01  Design &amp; Technology: Principles of D &amp; T</v>
          </cell>
          <cell r="C5288" t="str">
            <v>J310/01</v>
          </cell>
          <cell r="D5288" t="str">
            <v xml:space="preserve"> Design &amp; Technology: Principles of D &amp; T</v>
          </cell>
          <cell r="E5288" t="str">
            <v>Miss J L Perry</v>
          </cell>
        </row>
        <row r="5289">
          <cell r="B5289" t="str">
            <v>J310/01  Design &amp; Technology: Principles of D &amp; T</v>
          </cell>
          <cell r="C5289" t="str">
            <v>J310/01</v>
          </cell>
          <cell r="D5289" t="str">
            <v xml:space="preserve"> Design &amp; Technology: Principles of D &amp; T</v>
          </cell>
          <cell r="E5289" t="str">
            <v>Mrs H Quirk</v>
          </cell>
        </row>
        <row r="5290">
          <cell r="B5290" t="str">
            <v>J310/01  Design &amp; Technology: Principles of D &amp; T</v>
          </cell>
          <cell r="C5290" t="str">
            <v>J310/01</v>
          </cell>
          <cell r="D5290" t="str">
            <v xml:space="preserve"> Design &amp; Technology: Principles of D &amp; T</v>
          </cell>
          <cell r="E5290" t="str">
            <v>Ms S Hilliard</v>
          </cell>
        </row>
        <row r="5291">
          <cell r="B5291" t="str">
            <v>J310/01  Design &amp; Technology: Principles of D &amp; T</v>
          </cell>
          <cell r="C5291" t="str">
            <v>J310/01</v>
          </cell>
          <cell r="D5291" t="str">
            <v xml:space="preserve"> Design &amp; Technology: Principles of D &amp; T</v>
          </cell>
          <cell r="E5291" t="str">
            <v>Mr G B Murray</v>
          </cell>
        </row>
        <row r="5292">
          <cell r="B5292" t="str">
            <v>J310/01  Design &amp; Technology: Principles of D &amp; T</v>
          </cell>
          <cell r="C5292" t="str">
            <v>J310/01</v>
          </cell>
          <cell r="D5292" t="str">
            <v xml:space="preserve"> Design &amp; Technology: Principles of D &amp; T</v>
          </cell>
          <cell r="E5292" t="str">
            <v>Mr H Phillips</v>
          </cell>
        </row>
        <row r="5293">
          <cell r="B5293" t="str">
            <v>J310/01  Design &amp; Technology: Principles of D &amp; T</v>
          </cell>
          <cell r="C5293" t="str">
            <v>J310/01</v>
          </cell>
          <cell r="D5293" t="str">
            <v xml:space="preserve"> Design &amp; Technology: Principles of D &amp; T</v>
          </cell>
          <cell r="E5293" t="str">
            <v>Mr D J Madden</v>
          </cell>
        </row>
        <row r="5294">
          <cell r="B5294" t="str">
            <v>J310/01  Design &amp; Technology: Principles of D &amp; T</v>
          </cell>
          <cell r="C5294" t="str">
            <v>J310/01</v>
          </cell>
          <cell r="D5294" t="str">
            <v xml:space="preserve"> Design &amp; Technology: Principles of D &amp; T</v>
          </cell>
          <cell r="E5294" t="str">
            <v>Mr M D'Amico</v>
          </cell>
        </row>
        <row r="5295">
          <cell r="B5295" t="str">
            <v>J310/01  Design &amp; Technology: Principles of D &amp; T</v>
          </cell>
          <cell r="C5295" t="str">
            <v>J310/01</v>
          </cell>
          <cell r="D5295" t="str">
            <v xml:space="preserve"> Design &amp; Technology: Principles of D &amp; T</v>
          </cell>
          <cell r="E5295" t="str">
            <v>Dr C Gavan</v>
          </cell>
        </row>
        <row r="5296">
          <cell r="B5296" t="str">
            <v>J310/01  Design &amp; Technology: Principles of D &amp; T</v>
          </cell>
          <cell r="C5296" t="str">
            <v>J310/01</v>
          </cell>
          <cell r="D5296" t="str">
            <v xml:space="preserve"> Design &amp; Technology: Principles of D &amp; T</v>
          </cell>
          <cell r="E5296" t="str">
            <v>Mr C Pearce</v>
          </cell>
        </row>
        <row r="5297">
          <cell r="B5297" t="str">
            <v>J310/01  Design &amp; Technology: Principles of D &amp; T</v>
          </cell>
          <cell r="C5297" t="str">
            <v>J310/01</v>
          </cell>
          <cell r="D5297" t="str">
            <v xml:space="preserve"> Design &amp; Technology: Principles of D &amp; T</v>
          </cell>
          <cell r="E5297" t="str">
            <v>Ms R Lucas</v>
          </cell>
        </row>
        <row r="5298">
          <cell r="B5298" t="str">
            <v>J310/01  Design &amp; Technology: Principles of D &amp; T</v>
          </cell>
          <cell r="C5298" t="str">
            <v>J310/01</v>
          </cell>
          <cell r="D5298" t="str">
            <v xml:space="preserve"> Design &amp; Technology: Principles of D &amp; T</v>
          </cell>
          <cell r="E5298" t="str">
            <v>Mr L D Ainsworth</v>
          </cell>
        </row>
        <row r="5299">
          <cell r="B5299" t="str">
            <v>J310/02/03 Design &amp; Technology: Iterative Design Challenge</v>
          </cell>
          <cell r="C5299" t="str">
            <v>J310/02/03</v>
          </cell>
          <cell r="D5299" t="str">
            <v>Design &amp; Technology: Iterative Design Challenge</v>
          </cell>
          <cell r="E5299" t="str">
            <v>Mr C D Rowe</v>
          </cell>
        </row>
        <row r="5300">
          <cell r="B5300" t="str">
            <v>J310/02/03 Design &amp; Technology: Iterative Design Challenge</v>
          </cell>
          <cell r="C5300" t="str">
            <v>J310/02/03</v>
          </cell>
          <cell r="D5300" t="str">
            <v>Design &amp; Technology: Iterative Design Challenge</v>
          </cell>
          <cell r="E5300" t="str">
            <v>OCR D Cambridge Assessment</v>
          </cell>
        </row>
        <row r="5301">
          <cell r="B5301" t="str">
            <v>J310/02/03 Design &amp; Technology: Iterative Design Challenge</v>
          </cell>
          <cell r="C5301" t="str">
            <v>J310/02/03</v>
          </cell>
          <cell r="D5301" t="str">
            <v>Design &amp; Technology: Iterative Design Challenge</v>
          </cell>
          <cell r="E5301" t="str">
            <v>Mr P Clarke</v>
          </cell>
        </row>
        <row r="5302">
          <cell r="B5302" t="str">
            <v>J310/02/03 Design &amp; Technology: Iterative Design Challenge</v>
          </cell>
          <cell r="C5302" t="str">
            <v>J310/02/03</v>
          </cell>
          <cell r="D5302" t="str">
            <v>Design &amp; Technology: Iterative Design Challenge</v>
          </cell>
          <cell r="E5302" t="str">
            <v>Mr D J Madden</v>
          </cell>
        </row>
        <row r="5303">
          <cell r="B5303" t="str">
            <v>J310/02/03 Design &amp; Technology: Iterative Design Challenge</v>
          </cell>
          <cell r="C5303" t="str">
            <v>J310/02/03</v>
          </cell>
          <cell r="D5303" t="str">
            <v>Design &amp; Technology: Iterative Design Challenge</v>
          </cell>
          <cell r="E5303" t="str">
            <v>Miss K Hvass</v>
          </cell>
        </row>
        <row r="5304">
          <cell r="B5304" t="str">
            <v>J310/02/03 Design &amp; Technology: Iterative Design Challenge</v>
          </cell>
          <cell r="C5304" t="str">
            <v>J310/02/03</v>
          </cell>
          <cell r="D5304" t="str">
            <v>Design &amp; Technology: Iterative Design Challenge</v>
          </cell>
          <cell r="E5304" t="str">
            <v>Mr R Pearce</v>
          </cell>
        </row>
        <row r="5305">
          <cell r="B5305" t="str">
            <v>J310/02/03 Design &amp; Technology: Iterative Design Challenge</v>
          </cell>
          <cell r="C5305" t="str">
            <v>J310/02/03</v>
          </cell>
          <cell r="D5305" t="str">
            <v>Design &amp; Technology: Iterative Design Challenge</v>
          </cell>
          <cell r="E5305" t="str">
            <v>Mr D E Curran</v>
          </cell>
        </row>
        <row r="5306">
          <cell r="B5306" t="str">
            <v>J310/02/03 Design &amp; Technology: Iterative Design Challenge</v>
          </cell>
          <cell r="C5306" t="str">
            <v>J310/02/03</v>
          </cell>
          <cell r="D5306" t="str">
            <v>Design &amp; Technology: Iterative Design Challenge</v>
          </cell>
          <cell r="E5306" t="str">
            <v>Mr H O'Hare</v>
          </cell>
        </row>
        <row r="5307">
          <cell r="B5307" t="str">
            <v>J310/02/03 Design &amp; Technology: Iterative Design Challenge</v>
          </cell>
          <cell r="C5307" t="str">
            <v>J310/02/03</v>
          </cell>
          <cell r="D5307" t="str">
            <v>Design &amp; Technology: Iterative Design Challenge</v>
          </cell>
          <cell r="E5307" t="str">
            <v>Ms M Goddard</v>
          </cell>
        </row>
        <row r="5308">
          <cell r="B5308" t="str">
            <v>J310/02/03 Design &amp; Technology: Iterative Design Challenge</v>
          </cell>
          <cell r="C5308" t="str">
            <v>J310/02/03</v>
          </cell>
          <cell r="D5308" t="str">
            <v>Design &amp; Technology: Iterative Design Challenge</v>
          </cell>
          <cell r="E5308" t="str">
            <v>Mr G Diffey</v>
          </cell>
        </row>
        <row r="5309">
          <cell r="B5309" t="str">
            <v>J310/02/03 Design &amp; Technology: Iterative Design Challenge</v>
          </cell>
          <cell r="C5309" t="str">
            <v>J310/02/03</v>
          </cell>
          <cell r="D5309" t="str">
            <v>Design &amp; Technology: Iterative Design Challenge</v>
          </cell>
          <cell r="E5309" t="str">
            <v>Mr M G Price</v>
          </cell>
        </row>
        <row r="5310">
          <cell r="B5310" t="str">
            <v>J310/02/03 Design &amp; Technology: Iterative Design Challenge</v>
          </cell>
          <cell r="C5310" t="str">
            <v>J310/02/03</v>
          </cell>
          <cell r="D5310" t="str">
            <v>Design &amp; Technology: Iterative Design Challenge</v>
          </cell>
          <cell r="E5310" t="str">
            <v>Mr P M Linden</v>
          </cell>
        </row>
        <row r="5311">
          <cell r="B5311" t="str">
            <v>J310/02/03 Design &amp; Technology: Iterative Design Challenge</v>
          </cell>
          <cell r="C5311" t="str">
            <v>J310/02/03</v>
          </cell>
          <cell r="D5311" t="str">
            <v>Design &amp; Technology: Iterative Design Challenge</v>
          </cell>
          <cell r="E5311" t="str">
            <v>Mr S Whibley</v>
          </cell>
        </row>
        <row r="5312">
          <cell r="B5312" t="str">
            <v>J310/02/03 Design &amp; Technology: Iterative Design Challenge</v>
          </cell>
          <cell r="C5312" t="str">
            <v>J310/02/03</v>
          </cell>
          <cell r="D5312" t="str">
            <v>Design &amp; Technology: Iterative Design Challenge</v>
          </cell>
          <cell r="E5312" t="str">
            <v>Mr S Harvey</v>
          </cell>
        </row>
        <row r="5313">
          <cell r="B5313" t="str">
            <v>J310/02/03 Design &amp; Technology: Iterative Design Challenge</v>
          </cell>
          <cell r="C5313" t="str">
            <v>J310/02/03</v>
          </cell>
          <cell r="D5313" t="str">
            <v>Design &amp; Technology: Iterative Design Challenge</v>
          </cell>
          <cell r="E5313" t="str">
            <v>Mr D F McClean</v>
          </cell>
        </row>
        <row r="5314">
          <cell r="B5314" t="str">
            <v>J310/02/03 Design &amp; Technology: Iterative Design Challenge</v>
          </cell>
          <cell r="C5314" t="str">
            <v>J310/02/03</v>
          </cell>
          <cell r="D5314" t="str">
            <v>Design &amp; Technology: Iterative Design Challenge</v>
          </cell>
          <cell r="E5314" t="str">
            <v>Miss C Roberts</v>
          </cell>
        </row>
        <row r="5315">
          <cell r="B5315" t="str">
            <v>J310/02/03 Design &amp; Technology: Iterative Design Challenge</v>
          </cell>
          <cell r="C5315" t="str">
            <v>J310/02/03</v>
          </cell>
          <cell r="D5315" t="str">
            <v>Design &amp; Technology: Iterative Design Challenge</v>
          </cell>
          <cell r="E5315" t="str">
            <v>Ms R O Clare</v>
          </cell>
        </row>
        <row r="5316">
          <cell r="B5316" t="str">
            <v>J310/02/03 Design &amp; Technology: Iterative Design Challenge</v>
          </cell>
          <cell r="C5316" t="str">
            <v>J310/02/03</v>
          </cell>
          <cell r="D5316" t="str">
            <v>Design &amp; Technology: Iterative Design Challenge</v>
          </cell>
          <cell r="E5316" t="str">
            <v>Mr G E Edwards</v>
          </cell>
        </row>
        <row r="5317">
          <cell r="B5317" t="str">
            <v>J310/02/03 Design &amp; Technology: Iterative Design Challenge</v>
          </cell>
          <cell r="C5317" t="str">
            <v>J310/02/03</v>
          </cell>
          <cell r="D5317" t="str">
            <v>Design &amp; Technology: Iterative Design Challenge</v>
          </cell>
          <cell r="E5317" t="str">
            <v>Mr J Elliott</v>
          </cell>
        </row>
        <row r="5318">
          <cell r="B5318" t="str">
            <v>J310/02/03 Design &amp; Technology: Iterative Design Challenge</v>
          </cell>
          <cell r="C5318" t="str">
            <v>J310/02/03</v>
          </cell>
          <cell r="D5318" t="str">
            <v>Design &amp; Technology: Iterative Design Challenge</v>
          </cell>
          <cell r="E5318" t="str">
            <v>Mr G Weilding</v>
          </cell>
        </row>
        <row r="5319">
          <cell r="B5319" t="str">
            <v>J310/02/03 Design &amp; Technology: Iterative Design Challenge</v>
          </cell>
          <cell r="C5319" t="str">
            <v>J310/02/03</v>
          </cell>
          <cell r="D5319" t="str">
            <v>Design &amp; Technology: Iterative Design Challenge</v>
          </cell>
          <cell r="E5319" t="str">
            <v>Mr D Thompson</v>
          </cell>
        </row>
        <row r="5320">
          <cell r="B5320" t="str">
            <v>J316/01/02 Drama: Devising Drama</v>
          </cell>
          <cell r="C5320" t="str">
            <v>J316/01/02</v>
          </cell>
          <cell r="D5320" t="str">
            <v>Drama: Devising Drama</v>
          </cell>
          <cell r="E5320" t="str">
            <v>Ms J Astley-Jones</v>
          </cell>
        </row>
        <row r="5321">
          <cell r="B5321" t="str">
            <v>J316/01/02 Drama: Devising Drama</v>
          </cell>
          <cell r="C5321" t="str">
            <v>J316/01/02</v>
          </cell>
          <cell r="D5321" t="str">
            <v>Drama: Devising Drama</v>
          </cell>
          <cell r="E5321" t="str">
            <v>OCR D Cambridge Assessment</v>
          </cell>
        </row>
        <row r="5322">
          <cell r="B5322" t="str">
            <v>J316/01/02 Drama: Devising Drama</v>
          </cell>
          <cell r="C5322" t="str">
            <v>J316/01/02</v>
          </cell>
          <cell r="D5322" t="str">
            <v>Drama: Devising Drama</v>
          </cell>
          <cell r="E5322" t="str">
            <v>Ms P Hadzis</v>
          </cell>
        </row>
        <row r="5323">
          <cell r="B5323" t="str">
            <v>J316/01/02 Drama: Devising Drama</v>
          </cell>
          <cell r="C5323" t="str">
            <v>J316/01/02</v>
          </cell>
          <cell r="D5323" t="str">
            <v>Drama: Devising Drama</v>
          </cell>
          <cell r="E5323" t="str">
            <v>Mr D P Fields</v>
          </cell>
        </row>
        <row r="5324">
          <cell r="B5324" t="str">
            <v>J316/01/02 Drama: Devising Drama</v>
          </cell>
          <cell r="C5324" t="str">
            <v>J316/01/02</v>
          </cell>
          <cell r="D5324" t="str">
            <v>Drama: Devising Drama</v>
          </cell>
          <cell r="E5324" t="str">
            <v>Mr D Cross</v>
          </cell>
        </row>
        <row r="5325">
          <cell r="B5325" t="str">
            <v>J316/01/02 Drama: Devising Drama</v>
          </cell>
          <cell r="C5325" t="str">
            <v>J316/01/02</v>
          </cell>
          <cell r="D5325" t="str">
            <v>Drama: Devising Drama</v>
          </cell>
          <cell r="E5325" t="str">
            <v>Dr L Tipton</v>
          </cell>
        </row>
        <row r="5326">
          <cell r="B5326" t="str">
            <v>J316/01/02 Drama: Devising Drama</v>
          </cell>
          <cell r="C5326" t="str">
            <v>J316/01/02</v>
          </cell>
          <cell r="D5326" t="str">
            <v>Drama: Devising Drama</v>
          </cell>
          <cell r="E5326" t="str">
            <v>Mrs S Peach</v>
          </cell>
        </row>
        <row r="5327">
          <cell r="B5327" t="str">
            <v>J316/01/02 Drama: Devising Drama</v>
          </cell>
          <cell r="C5327" t="str">
            <v>J316/01/02</v>
          </cell>
          <cell r="D5327" t="str">
            <v>Drama: Devising Drama</v>
          </cell>
          <cell r="E5327" t="str">
            <v>Mrs L J Blake</v>
          </cell>
        </row>
        <row r="5328">
          <cell r="B5328" t="str">
            <v>J316/01/02 Drama: Devising Drama</v>
          </cell>
          <cell r="C5328" t="str">
            <v>J316/01/02</v>
          </cell>
          <cell r="D5328" t="str">
            <v>Drama: Devising Drama</v>
          </cell>
          <cell r="E5328" t="str">
            <v>Mrs J L T Rimell</v>
          </cell>
        </row>
        <row r="5329">
          <cell r="B5329" t="str">
            <v>J316/01/02 Drama: Devising Drama</v>
          </cell>
          <cell r="C5329" t="str">
            <v>J316/01/02</v>
          </cell>
          <cell r="D5329" t="str">
            <v>Drama: Devising Drama</v>
          </cell>
          <cell r="E5329" t="str">
            <v>Mr J Taylor</v>
          </cell>
        </row>
        <row r="5330">
          <cell r="B5330" t="str">
            <v>J316/01/02 Drama: Devising Drama</v>
          </cell>
          <cell r="C5330" t="str">
            <v>J316/01/02</v>
          </cell>
          <cell r="D5330" t="str">
            <v>Drama: Devising Drama</v>
          </cell>
          <cell r="E5330" t="str">
            <v>Mr P Haddrell</v>
          </cell>
        </row>
        <row r="5331">
          <cell r="B5331" t="str">
            <v>J316/01/02 Drama: Devising Drama</v>
          </cell>
          <cell r="C5331" t="str">
            <v>J316/01/02</v>
          </cell>
          <cell r="D5331" t="str">
            <v>Drama: Devising Drama</v>
          </cell>
          <cell r="E5331" t="str">
            <v>Miss A Hill</v>
          </cell>
        </row>
        <row r="5332">
          <cell r="B5332" t="str">
            <v>J316/01/02 Drama: Devising Drama</v>
          </cell>
          <cell r="C5332" t="str">
            <v>J316/01/02</v>
          </cell>
          <cell r="D5332" t="str">
            <v>Drama: Devising Drama</v>
          </cell>
          <cell r="E5332" t="str">
            <v>Ms T Jay</v>
          </cell>
        </row>
        <row r="5333">
          <cell r="B5333" t="str">
            <v>J316/01/02 Drama: Devising Drama</v>
          </cell>
          <cell r="C5333" t="str">
            <v>J316/01/02</v>
          </cell>
          <cell r="D5333" t="str">
            <v>Drama: Devising Drama</v>
          </cell>
          <cell r="E5333" t="str">
            <v>Mrs L Jones</v>
          </cell>
        </row>
        <row r="5334">
          <cell r="B5334" t="str">
            <v>J316/01/02 Drama: Devising Drama</v>
          </cell>
          <cell r="C5334" t="str">
            <v>J316/01/02</v>
          </cell>
          <cell r="D5334" t="str">
            <v>Drama: Devising Drama</v>
          </cell>
          <cell r="E5334" t="str">
            <v>Mrs D Scattergood</v>
          </cell>
        </row>
        <row r="5335">
          <cell r="B5335" t="str">
            <v>J316/01/02 Drama: Devising Drama</v>
          </cell>
          <cell r="C5335" t="str">
            <v>J316/01/02</v>
          </cell>
          <cell r="D5335" t="str">
            <v>Drama: Devising Drama</v>
          </cell>
          <cell r="E5335" t="str">
            <v>Mrs K A Wolton</v>
          </cell>
        </row>
        <row r="5336">
          <cell r="B5336" t="str">
            <v>J316/03/05 Drama: Presenting and Performing Texts</v>
          </cell>
          <cell r="C5336" t="str">
            <v>J316/03/05</v>
          </cell>
          <cell r="D5336" t="str">
            <v>Drama: Presenting and Performing Texts</v>
          </cell>
          <cell r="E5336" t="str">
            <v>Dr C B Reynolds</v>
          </cell>
        </row>
        <row r="5337">
          <cell r="B5337" t="str">
            <v>J316/03/05 Drama: Presenting and Performing Texts</v>
          </cell>
          <cell r="C5337" t="str">
            <v>J316/03/05</v>
          </cell>
          <cell r="D5337" t="str">
            <v>Drama: Presenting and Performing Texts</v>
          </cell>
          <cell r="E5337" t="str">
            <v>OCR D Cambridge Assessment</v>
          </cell>
        </row>
        <row r="5338">
          <cell r="B5338" t="str">
            <v>J316/03/05 Drama: Presenting and Performing Texts</v>
          </cell>
          <cell r="C5338" t="str">
            <v>J316/03/05</v>
          </cell>
          <cell r="D5338" t="str">
            <v>Drama: Presenting and Performing Texts</v>
          </cell>
          <cell r="E5338" t="str">
            <v>Prof J M Pymm</v>
          </cell>
        </row>
        <row r="5339">
          <cell r="B5339" t="str">
            <v>J316/03/05 Drama: Presenting and Performing Texts</v>
          </cell>
          <cell r="C5339" t="str">
            <v>J316/03/05</v>
          </cell>
          <cell r="D5339" t="str">
            <v>Drama: Presenting and Performing Texts</v>
          </cell>
          <cell r="E5339" t="str">
            <v>Ms J Astley-Jones</v>
          </cell>
        </row>
        <row r="5340">
          <cell r="B5340" t="str">
            <v>J316/03/05 Drama: Presenting and Performing Texts</v>
          </cell>
          <cell r="C5340" t="str">
            <v>J316/03/05</v>
          </cell>
          <cell r="D5340" t="str">
            <v>Drama: Presenting and Performing Texts</v>
          </cell>
          <cell r="E5340" t="str">
            <v>Mr M S Joyce</v>
          </cell>
        </row>
        <row r="5341">
          <cell r="B5341" t="str">
            <v>J316/03/05 Drama: Presenting and Performing Texts</v>
          </cell>
          <cell r="C5341" t="str">
            <v>J316/03/05</v>
          </cell>
          <cell r="D5341" t="str">
            <v>Drama: Presenting and Performing Texts</v>
          </cell>
          <cell r="E5341" t="str">
            <v>Ms R M Vines</v>
          </cell>
        </row>
        <row r="5342">
          <cell r="B5342" t="str">
            <v>J316/03/05 Drama: Presenting and Performing Texts</v>
          </cell>
          <cell r="C5342" t="str">
            <v>J316/03/05</v>
          </cell>
          <cell r="D5342" t="str">
            <v>Drama: Presenting and Performing Texts</v>
          </cell>
          <cell r="E5342" t="str">
            <v>Miss J Ferguson</v>
          </cell>
        </row>
        <row r="5343">
          <cell r="B5343" t="str">
            <v>J316/03/05 Drama: Presenting and Performing Texts</v>
          </cell>
          <cell r="C5343" t="str">
            <v>J316/03/05</v>
          </cell>
          <cell r="D5343" t="str">
            <v>Drama: Presenting and Performing Texts</v>
          </cell>
          <cell r="E5343" t="str">
            <v>Ms J E Oliver</v>
          </cell>
        </row>
        <row r="5344">
          <cell r="B5344" t="str">
            <v>J316/03/05 Drama: Presenting and Performing Texts</v>
          </cell>
          <cell r="C5344" t="str">
            <v>J316/03/05</v>
          </cell>
          <cell r="D5344" t="str">
            <v>Drama: Presenting and Performing Texts</v>
          </cell>
          <cell r="E5344" t="str">
            <v>Mrs S Solidum</v>
          </cell>
        </row>
        <row r="5345">
          <cell r="B5345" t="str">
            <v>J316/03/05 Drama: Presenting and Performing Texts</v>
          </cell>
          <cell r="C5345" t="str">
            <v>J316/03/05</v>
          </cell>
          <cell r="D5345" t="str">
            <v>Drama: Presenting and Performing Texts</v>
          </cell>
          <cell r="E5345" t="str">
            <v>Mrs S Peach</v>
          </cell>
        </row>
        <row r="5346">
          <cell r="B5346" t="str">
            <v>J316/03/05 Drama: Presenting and Performing Texts</v>
          </cell>
          <cell r="C5346" t="str">
            <v>J316/03/05</v>
          </cell>
          <cell r="D5346" t="str">
            <v>Drama: Presenting and Performing Texts</v>
          </cell>
          <cell r="E5346" t="str">
            <v>Miss Y M Wittering</v>
          </cell>
        </row>
        <row r="5347">
          <cell r="B5347" t="str">
            <v>J316/03/05 Drama: Presenting and Performing Texts</v>
          </cell>
          <cell r="C5347" t="str">
            <v>J316/03/05</v>
          </cell>
          <cell r="D5347" t="str">
            <v>Drama: Presenting and Performing Texts</v>
          </cell>
          <cell r="E5347" t="str">
            <v>Mr P A Monaghan</v>
          </cell>
        </row>
        <row r="5348">
          <cell r="B5348" t="str">
            <v>J316/03/05 Drama: Presenting and Performing Texts</v>
          </cell>
          <cell r="C5348" t="str">
            <v>J316/03/05</v>
          </cell>
          <cell r="D5348" t="str">
            <v>Drama: Presenting and Performing Texts</v>
          </cell>
          <cell r="E5348" t="str">
            <v>Mrs L Woodey</v>
          </cell>
        </row>
        <row r="5349">
          <cell r="B5349" t="str">
            <v>J316/03/05 Drama: Presenting and Performing Texts</v>
          </cell>
          <cell r="C5349" t="str">
            <v>J316/03/05</v>
          </cell>
          <cell r="D5349" t="str">
            <v>Drama: Presenting and Performing Texts</v>
          </cell>
          <cell r="E5349" t="str">
            <v>Mr S Bradshaw</v>
          </cell>
        </row>
        <row r="5350">
          <cell r="B5350" t="str">
            <v>J316/03/05 Drama: Presenting and Performing Texts</v>
          </cell>
          <cell r="C5350" t="str">
            <v>J316/03/05</v>
          </cell>
          <cell r="D5350" t="str">
            <v>Drama: Presenting and Performing Texts</v>
          </cell>
          <cell r="E5350" t="str">
            <v>Mr R M Strapp</v>
          </cell>
        </row>
        <row r="5351">
          <cell r="B5351" t="str">
            <v>J316/03/05 Drama: Presenting and Performing Texts</v>
          </cell>
          <cell r="C5351" t="str">
            <v>J316/03/05</v>
          </cell>
          <cell r="D5351" t="str">
            <v>Drama: Presenting and Performing Texts</v>
          </cell>
          <cell r="E5351" t="str">
            <v>Mr M Williams</v>
          </cell>
        </row>
        <row r="5352">
          <cell r="B5352" t="str">
            <v>J316/03/05 Drama: Presenting and Performing Texts</v>
          </cell>
          <cell r="C5352" t="str">
            <v>J316/03/05</v>
          </cell>
          <cell r="D5352" t="str">
            <v>Drama: Presenting and Performing Texts</v>
          </cell>
          <cell r="E5352" t="str">
            <v>Mrs J Firth</v>
          </cell>
        </row>
        <row r="5353">
          <cell r="B5353" t="str">
            <v>J316/03/05 Drama: Presenting and Performing Texts</v>
          </cell>
          <cell r="C5353" t="str">
            <v>J316/03/05</v>
          </cell>
          <cell r="D5353" t="str">
            <v>Drama: Presenting and Performing Texts</v>
          </cell>
          <cell r="E5353" t="str">
            <v>Mr B D Allin</v>
          </cell>
        </row>
        <row r="5354">
          <cell r="B5354" t="str">
            <v>J316/03/05 Drama: Presenting and Performing Texts</v>
          </cell>
          <cell r="C5354" t="str">
            <v>J316/03/05</v>
          </cell>
          <cell r="D5354" t="str">
            <v>Drama: Presenting and Performing Texts</v>
          </cell>
          <cell r="E5354" t="str">
            <v>Mr M E Lewinski-Grende</v>
          </cell>
        </row>
        <row r="5355">
          <cell r="B5355" t="str">
            <v>J316/03/05 Drama: Presenting and Performing Texts</v>
          </cell>
          <cell r="C5355" t="str">
            <v>J316/03/05</v>
          </cell>
          <cell r="D5355" t="str">
            <v>Drama: Presenting and Performing Texts</v>
          </cell>
          <cell r="E5355" t="str">
            <v>Mr P Haddrell</v>
          </cell>
        </row>
        <row r="5356">
          <cell r="B5356" t="str">
            <v>J316/03/05 Drama: Presenting and Performing Texts</v>
          </cell>
          <cell r="C5356" t="str">
            <v>J316/03/05</v>
          </cell>
          <cell r="D5356" t="str">
            <v>Drama: Presenting and Performing Texts</v>
          </cell>
          <cell r="E5356" t="str">
            <v>Mr A Neale</v>
          </cell>
        </row>
        <row r="5357">
          <cell r="B5357" t="str">
            <v>J316/03/05 Drama: Presenting and Performing Texts</v>
          </cell>
          <cell r="C5357" t="str">
            <v>J316/03/05</v>
          </cell>
          <cell r="D5357" t="str">
            <v>Drama: Presenting and Performing Texts</v>
          </cell>
          <cell r="E5357" t="str">
            <v>Miss B Wray</v>
          </cell>
        </row>
        <row r="5358">
          <cell r="B5358" t="str">
            <v>J316/03/05 Drama: Presenting and Performing Texts</v>
          </cell>
          <cell r="C5358" t="str">
            <v>J316/03/05</v>
          </cell>
          <cell r="D5358" t="str">
            <v>Drama: Presenting and Performing Texts</v>
          </cell>
          <cell r="E5358" t="str">
            <v>Miss A Harvey</v>
          </cell>
        </row>
        <row r="5359">
          <cell r="B5359" t="str">
            <v>J316/03/05 Drama: Presenting and Performing Texts</v>
          </cell>
          <cell r="C5359" t="str">
            <v>J316/03/05</v>
          </cell>
          <cell r="D5359" t="str">
            <v>Drama: Presenting and Performing Texts</v>
          </cell>
          <cell r="E5359" t="str">
            <v>Ms I Baillie</v>
          </cell>
        </row>
        <row r="5360">
          <cell r="B5360" t="str">
            <v>J316/03/05 Drama: Presenting and Performing Texts</v>
          </cell>
          <cell r="C5360" t="str">
            <v>J316/03/05</v>
          </cell>
          <cell r="D5360" t="str">
            <v>Drama: Presenting and Performing Texts</v>
          </cell>
          <cell r="E5360" t="str">
            <v>Mr D Cross</v>
          </cell>
        </row>
        <row r="5361">
          <cell r="B5361" t="str">
            <v>J316/03/05 Drama: Presenting and Performing Texts</v>
          </cell>
          <cell r="C5361" t="str">
            <v>J316/03/05</v>
          </cell>
          <cell r="D5361" t="str">
            <v>Drama: Presenting and Performing Texts</v>
          </cell>
          <cell r="E5361" t="str">
            <v>Mrs S Fleary</v>
          </cell>
        </row>
        <row r="5362">
          <cell r="B5362" t="str">
            <v>J316/03/05 Drama: Presenting and Performing Texts</v>
          </cell>
          <cell r="C5362" t="str">
            <v>J316/03/05</v>
          </cell>
          <cell r="D5362" t="str">
            <v>Drama: Presenting and Performing Texts</v>
          </cell>
          <cell r="E5362" t="str">
            <v>Mr I Fisher</v>
          </cell>
        </row>
        <row r="5363">
          <cell r="B5363" t="str">
            <v>J316/03/05 Drama: Presenting and Performing Texts</v>
          </cell>
          <cell r="C5363" t="str">
            <v>J316/03/05</v>
          </cell>
          <cell r="D5363" t="str">
            <v>Drama: Presenting and Performing Texts</v>
          </cell>
          <cell r="E5363" t="str">
            <v>Ms A Stevens</v>
          </cell>
        </row>
        <row r="5364">
          <cell r="B5364" t="str">
            <v>J316/03/05 Drama: Presenting and Performing Texts</v>
          </cell>
          <cell r="C5364" t="str">
            <v>J316/03/05</v>
          </cell>
          <cell r="D5364" t="str">
            <v>Drama: Presenting and Performing Texts</v>
          </cell>
          <cell r="E5364" t="str">
            <v>Mr A G Conquer</v>
          </cell>
        </row>
        <row r="5365">
          <cell r="B5365" t="str">
            <v>J316/03/05 Drama: Presenting and Performing Texts</v>
          </cell>
          <cell r="C5365" t="str">
            <v>J316/03/05</v>
          </cell>
          <cell r="D5365" t="str">
            <v>Drama: Presenting and Performing Texts</v>
          </cell>
          <cell r="E5365" t="str">
            <v>Miss V Scantlebury</v>
          </cell>
        </row>
        <row r="5366">
          <cell r="B5366" t="str">
            <v>J316/03/05 Drama: Presenting and Performing Texts</v>
          </cell>
          <cell r="C5366" t="str">
            <v>J316/03/05</v>
          </cell>
          <cell r="D5366" t="str">
            <v>Drama: Presenting and Performing Texts</v>
          </cell>
          <cell r="E5366" t="str">
            <v>Ms B Vallis</v>
          </cell>
        </row>
        <row r="5367">
          <cell r="B5367" t="str">
            <v>J316/03/05 Drama: Presenting and Performing Texts</v>
          </cell>
          <cell r="C5367" t="str">
            <v>J316/03/05</v>
          </cell>
          <cell r="D5367" t="str">
            <v>Drama: Presenting and Performing Texts</v>
          </cell>
          <cell r="E5367" t="str">
            <v>Miss J Wrigley</v>
          </cell>
        </row>
        <row r="5368">
          <cell r="B5368" t="str">
            <v>J316/03/05 Drama: Presenting and Performing Texts</v>
          </cell>
          <cell r="C5368" t="str">
            <v>J316/03/05</v>
          </cell>
          <cell r="D5368" t="str">
            <v>Drama: Presenting and Performing Texts</v>
          </cell>
          <cell r="E5368" t="str">
            <v>Miss R L Brownett</v>
          </cell>
        </row>
        <row r="5369">
          <cell r="B5369" t="str">
            <v>J316/03/05 Drama: Presenting and Performing Texts</v>
          </cell>
          <cell r="C5369" t="str">
            <v>J316/03/05</v>
          </cell>
          <cell r="D5369" t="str">
            <v>Drama: Presenting and Performing Texts</v>
          </cell>
          <cell r="E5369" t="str">
            <v>Mrs E Atkinson</v>
          </cell>
        </row>
        <row r="5370">
          <cell r="B5370" t="str">
            <v>J316/03/05 Drama: Presenting and Performing Texts</v>
          </cell>
          <cell r="C5370" t="str">
            <v>J316/03/05</v>
          </cell>
          <cell r="D5370" t="str">
            <v>Drama: Presenting and Performing Texts</v>
          </cell>
          <cell r="E5370" t="str">
            <v>Mrs L Miller</v>
          </cell>
        </row>
        <row r="5371">
          <cell r="B5371" t="str">
            <v>J316/03/05 Drama: Presenting and Performing Texts</v>
          </cell>
          <cell r="C5371" t="str">
            <v>J316/03/05</v>
          </cell>
          <cell r="D5371" t="str">
            <v>Drama: Presenting and Performing Texts</v>
          </cell>
          <cell r="E5371" t="str">
            <v>Mrs S J McIlveen</v>
          </cell>
        </row>
        <row r="5372">
          <cell r="B5372" t="str">
            <v>J316/03/05 Drama: Presenting and Performing Texts</v>
          </cell>
          <cell r="C5372" t="str">
            <v>J316/03/05</v>
          </cell>
          <cell r="D5372" t="str">
            <v>Drama: Presenting and Performing Texts</v>
          </cell>
          <cell r="E5372" t="str">
            <v>Mr G Wright</v>
          </cell>
        </row>
        <row r="5373">
          <cell r="B5373" t="str">
            <v>J316/04 Drama: Performance and Response</v>
          </cell>
          <cell r="C5373" t="str">
            <v>J316/04</v>
          </cell>
          <cell r="D5373" t="str">
            <v>Drama: Performance and Response</v>
          </cell>
          <cell r="E5373" t="str">
            <v>Mr P Haddrell</v>
          </cell>
        </row>
        <row r="5374">
          <cell r="B5374" t="str">
            <v>J316/04 Drama: Performance and Response</v>
          </cell>
          <cell r="C5374" t="str">
            <v>J316/04</v>
          </cell>
          <cell r="D5374" t="str">
            <v>Drama: Performance and Response</v>
          </cell>
          <cell r="E5374" t="str">
            <v>Mr D Cross</v>
          </cell>
        </row>
        <row r="5375">
          <cell r="B5375" t="str">
            <v>J316/04 Drama: Performance and Response</v>
          </cell>
          <cell r="C5375" t="str">
            <v>J316/04</v>
          </cell>
          <cell r="D5375" t="str">
            <v>Drama: Performance and Response</v>
          </cell>
          <cell r="E5375" t="str">
            <v>Ms J Astley-Jones</v>
          </cell>
        </row>
        <row r="5376">
          <cell r="B5376" t="str">
            <v>J316/04 Drama: Performance and Response</v>
          </cell>
          <cell r="C5376" t="str">
            <v>J316/04</v>
          </cell>
          <cell r="D5376" t="str">
            <v>Drama: Performance and Response</v>
          </cell>
          <cell r="E5376" t="str">
            <v>Mr G Cobham</v>
          </cell>
        </row>
        <row r="5377">
          <cell r="B5377" t="str">
            <v>J316/04 Drama: Performance and Response</v>
          </cell>
          <cell r="C5377" t="str">
            <v>J316/04</v>
          </cell>
          <cell r="D5377" t="str">
            <v>Drama: Performance and Response</v>
          </cell>
          <cell r="E5377" t="str">
            <v>Mr A J Millington</v>
          </cell>
        </row>
        <row r="5378">
          <cell r="B5378" t="str">
            <v>J316/04 Drama: Performance and Response</v>
          </cell>
          <cell r="C5378" t="str">
            <v>J316/04</v>
          </cell>
          <cell r="D5378" t="str">
            <v>Drama: Performance and Response</v>
          </cell>
          <cell r="E5378" t="str">
            <v>Ms I Baillie</v>
          </cell>
        </row>
        <row r="5379">
          <cell r="B5379" t="str">
            <v>J316/04 Drama: Performance and Response</v>
          </cell>
          <cell r="C5379" t="str">
            <v>J316/04</v>
          </cell>
          <cell r="D5379" t="str">
            <v>Drama: Performance and Response</v>
          </cell>
          <cell r="E5379" t="str">
            <v>Ms R M Vines</v>
          </cell>
        </row>
        <row r="5380">
          <cell r="B5380" t="str">
            <v>J316/04 Drama: Performance and Response</v>
          </cell>
          <cell r="C5380" t="str">
            <v>J316/04</v>
          </cell>
          <cell r="D5380" t="str">
            <v>Drama: Performance and Response</v>
          </cell>
          <cell r="E5380" t="str">
            <v>Mrs J Reed-Birks</v>
          </cell>
        </row>
        <row r="5381">
          <cell r="B5381" t="str">
            <v>J316/04 Drama: Performance and Response</v>
          </cell>
          <cell r="C5381" t="str">
            <v>J316/04</v>
          </cell>
          <cell r="D5381" t="str">
            <v>Drama: Performance and Response</v>
          </cell>
          <cell r="E5381" t="str">
            <v>Mr A Neale</v>
          </cell>
        </row>
        <row r="5382">
          <cell r="B5382" t="str">
            <v>J316/04 Drama: Performance and Response</v>
          </cell>
          <cell r="C5382" t="str">
            <v>J316/04</v>
          </cell>
          <cell r="D5382" t="str">
            <v>Drama: Performance and Response</v>
          </cell>
          <cell r="E5382" t="str">
            <v>Mrs C Odell</v>
          </cell>
        </row>
        <row r="5383">
          <cell r="B5383" t="str">
            <v>J316/04 Drama: Performance and Response</v>
          </cell>
          <cell r="C5383" t="str">
            <v>J316/04</v>
          </cell>
          <cell r="D5383" t="str">
            <v>Drama: Performance and Response</v>
          </cell>
          <cell r="E5383" t="str">
            <v>Mr S Pointer</v>
          </cell>
        </row>
        <row r="5384">
          <cell r="B5384" t="str">
            <v>J316/04 Drama: Performance and Response</v>
          </cell>
          <cell r="C5384" t="str">
            <v>J316/04</v>
          </cell>
          <cell r="D5384" t="str">
            <v>Drama: Performance and Response</v>
          </cell>
          <cell r="E5384" t="str">
            <v>Mr C Nunes</v>
          </cell>
        </row>
        <row r="5385">
          <cell r="B5385" t="str">
            <v>J316/04 Drama: Performance and Response</v>
          </cell>
          <cell r="C5385" t="str">
            <v>J316/04</v>
          </cell>
          <cell r="D5385" t="str">
            <v>Drama: Performance and Response</v>
          </cell>
          <cell r="E5385" t="str">
            <v>Mrs K Stafford</v>
          </cell>
        </row>
        <row r="5386">
          <cell r="B5386" t="str">
            <v>J316/04 Drama: Performance and Response</v>
          </cell>
          <cell r="C5386" t="str">
            <v>J316/04</v>
          </cell>
          <cell r="D5386" t="str">
            <v>Drama: Performance and Response</v>
          </cell>
          <cell r="E5386" t="str">
            <v>Mr C Thompson</v>
          </cell>
        </row>
        <row r="5387">
          <cell r="B5387" t="str">
            <v>J316/04 Drama: Performance and Response</v>
          </cell>
          <cell r="C5387" t="str">
            <v>J316/04</v>
          </cell>
          <cell r="D5387" t="str">
            <v>Drama: Performance and Response</v>
          </cell>
          <cell r="E5387" t="str">
            <v>Mr S Lane</v>
          </cell>
        </row>
        <row r="5388">
          <cell r="B5388" t="str">
            <v>J316/04 Drama: Performance and Response</v>
          </cell>
          <cell r="C5388" t="str">
            <v>J316/04</v>
          </cell>
          <cell r="D5388" t="str">
            <v>Drama: Performance and Response</v>
          </cell>
          <cell r="E5388" t="str">
            <v>Mr A Quarrell</v>
          </cell>
        </row>
        <row r="5389">
          <cell r="B5389" t="str">
            <v>J316/04 Drama: Performance and Response</v>
          </cell>
          <cell r="C5389" t="str">
            <v>J316/04</v>
          </cell>
          <cell r="D5389" t="str">
            <v>Drama: Performance and Response</v>
          </cell>
          <cell r="E5389" t="str">
            <v>Mrs J N Glover</v>
          </cell>
        </row>
        <row r="5390">
          <cell r="B5390" t="str">
            <v>J316/04 Drama: Performance and Response</v>
          </cell>
          <cell r="C5390" t="str">
            <v>J316/04</v>
          </cell>
          <cell r="D5390" t="str">
            <v>Drama: Performance and Response</v>
          </cell>
          <cell r="E5390" t="str">
            <v>Mrs D Scattergood</v>
          </cell>
        </row>
        <row r="5391">
          <cell r="B5391" t="str">
            <v>J316/04 Drama: Performance and Response</v>
          </cell>
          <cell r="C5391" t="str">
            <v>J316/04</v>
          </cell>
          <cell r="D5391" t="str">
            <v>Drama: Performance and Response</v>
          </cell>
          <cell r="E5391" t="str">
            <v>Ms P Hadzis</v>
          </cell>
        </row>
        <row r="5392">
          <cell r="B5392" t="str">
            <v>J316/04 Drama: Performance and Response</v>
          </cell>
          <cell r="C5392" t="str">
            <v>J316/04</v>
          </cell>
          <cell r="D5392" t="str">
            <v>Drama: Performance and Response</v>
          </cell>
          <cell r="E5392" t="str">
            <v>Mr D P Fields</v>
          </cell>
        </row>
        <row r="5393">
          <cell r="B5393" t="str">
            <v>J316/04 Drama: Performance and Response</v>
          </cell>
          <cell r="C5393" t="str">
            <v>J316/04</v>
          </cell>
          <cell r="D5393" t="str">
            <v>Drama: Performance and Response</v>
          </cell>
          <cell r="E5393" t="str">
            <v>Mr T I Zugic</v>
          </cell>
        </row>
        <row r="5394">
          <cell r="B5394" t="str">
            <v>J316/04 Drama: Performance and Response</v>
          </cell>
          <cell r="C5394" t="str">
            <v>J316/04</v>
          </cell>
          <cell r="D5394" t="str">
            <v>Drama: Performance and Response</v>
          </cell>
          <cell r="E5394" t="str">
            <v>Mr M McGrath</v>
          </cell>
        </row>
        <row r="5395">
          <cell r="B5395" t="str">
            <v>J316/04 Drama: Performance and Response</v>
          </cell>
          <cell r="C5395" t="str">
            <v>J316/04</v>
          </cell>
          <cell r="D5395" t="str">
            <v>Drama: Performance and Response</v>
          </cell>
          <cell r="E5395" t="str">
            <v>Mrs R Wadsworth</v>
          </cell>
        </row>
        <row r="5396">
          <cell r="B5396" t="str">
            <v>J316/04 Drama: Performance and Response</v>
          </cell>
          <cell r="C5396" t="str">
            <v>J316/04</v>
          </cell>
          <cell r="D5396" t="str">
            <v>Drama: Performance and Response</v>
          </cell>
          <cell r="E5396" t="str">
            <v>Mrs L Woodey</v>
          </cell>
        </row>
        <row r="5397">
          <cell r="B5397" t="str">
            <v>J316/04 Drama: Performance and Response</v>
          </cell>
          <cell r="C5397" t="str">
            <v>J316/04</v>
          </cell>
          <cell r="D5397" t="str">
            <v>Drama: Performance and Response</v>
          </cell>
          <cell r="E5397" t="str">
            <v>Mrs K Hollick</v>
          </cell>
        </row>
        <row r="5398">
          <cell r="B5398" t="str">
            <v>J316/04 Drama: Performance and Response</v>
          </cell>
          <cell r="C5398" t="str">
            <v>J316/04</v>
          </cell>
          <cell r="D5398" t="str">
            <v>Drama: Performance and Response</v>
          </cell>
          <cell r="E5398" t="str">
            <v>Mrs S Peddel</v>
          </cell>
        </row>
        <row r="5399">
          <cell r="B5399" t="str">
            <v>J316/04 Drama: Performance and Response</v>
          </cell>
          <cell r="C5399" t="str">
            <v>J316/04</v>
          </cell>
          <cell r="D5399" t="str">
            <v>Drama: Performance and Response</v>
          </cell>
          <cell r="E5399" t="str">
            <v>Mrs H Moreton</v>
          </cell>
        </row>
        <row r="5400">
          <cell r="B5400" t="str">
            <v>J316/04 Drama: Performance and Response</v>
          </cell>
          <cell r="C5400" t="str">
            <v>J316/04</v>
          </cell>
          <cell r="D5400" t="str">
            <v>Drama: Performance and Response</v>
          </cell>
          <cell r="E5400" t="str">
            <v>Ms B Vallis</v>
          </cell>
        </row>
        <row r="5401">
          <cell r="B5401" t="str">
            <v>J316/04 Drama: Performance and Response</v>
          </cell>
          <cell r="C5401" t="str">
            <v>J316/04</v>
          </cell>
          <cell r="D5401" t="str">
            <v>Drama: Performance and Response</v>
          </cell>
          <cell r="E5401" t="str">
            <v>Miss S Bawler</v>
          </cell>
        </row>
        <row r="5402">
          <cell r="B5402" t="str">
            <v>J316/04 Drama: Performance and Response</v>
          </cell>
          <cell r="C5402" t="str">
            <v>J316/04</v>
          </cell>
          <cell r="D5402" t="str">
            <v>Drama: Performance and Response</v>
          </cell>
          <cell r="E5402" t="str">
            <v>Miss B Wray</v>
          </cell>
        </row>
        <row r="5403">
          <cell r="B5403" t="str">
            <v>J316/04 Drama: Performance and Response</v>
          </cell>
          <cell r="C5403" t="str">
            <v>J316/04</v>
          </cell>
          <cell r="D5403" t="str">
            <v>Drama: Performance and Response</v>
          </cell>
          <cell r="E5403" t="str">
            <v>Mrs C E Proffit</v>
          </cell>
        </row>
        <row r="5404">
          <cell r="B5404" t="str">
            <v>J316/04 Drama: Performance and Response</v>
          </cell>
          <cell r="C5404" t="str">
            <v>J316/04</v>
          </cell>
          <cell r="D5404" t="str">
            <v>Drama: Performance and Response</v>
          </cell>
          <cell r="E5404" t="str">
            <v>Ms J Bivens</v>
          </cell>
        </row>
        <row r="5405">
          <cell r="B5405" t="str">
            <v>J316/04 Drama: Performance and Response</v>
          </cell>
          <cell r="C5405" t="str">
            <v>J316/04</v>
          </cell>
          <cell r="D5405" t="str">
            <v>Drama: Performance and Response</v>
          </cell>
          <cell r="E5405" t="str">
            <v>Mr M Williams</v>
          </cell>
        </row>
        <row r="5406">
          <cell r="B5406" t="str">
            <v>J316/04 Drama: Performance and Response</v>
          </cell>
          <cell r="C5406" t="str">
            <v>J316/04</v>
          </cell>
          <cell r="D5406" t="str">
            <v>Drama: Performance and Response</v>
          </cell>
          <cell r="E5406" t="str">
            <v>Mrs S Prescott</v>
          </cell>
        </row>
        <row r="5407">
          <cell r="B5407" t="str">
            <v>J316/04 Drama: Performance and Response</v>
          </cell>
          <cell r="C5407" t="str">
            <v>J316/04</v>
          </cell>
          <cell r="D5407" t="str">
            <v>Drama: Performance and Response</v>
          </cell>
          <cell r="E5407" t="str">
            <v>Mrs L Peters</v>
          </cell>
        </row>
        <row r="5408">
          <cell r="B5408" t="str">
            <v>J316/04 Drama: Performance and Response</v>
          </cell>
          <cell r="C5408" t="str">
            <v>J316/04</v>
          </cell>
          <cell r="D5408" t="str">
            <v>Drama: Performance and Response</v>
          </cell>
          <cell r="E5408" t="str">
            <v>Dr E Lewis</v>
          </cell>
        </row>
        <row r="5409">
          <cell r="B5409" t="str">
            <v>J316/04 Drama: Performance and Response</v>
          </cell>
          <cell r="C5409" t="str">
            <v>J316/04</v>
          </cell>
          <cell r="D5409" t="str">
            <v>Drama: Performance and Response</v>
          </cell>
          <cell r="E5409" t="str">
            <v>Mrs S Fleary</v>
          </cell>
        </row>
        <row r="5410">
          <cell r="B5410" t="str">
            <v>J316/04 Drama: Performance and Response</v>
          </cell>
          <cell r="C5410" t="str">
            <v>J316/04</v>
          </cell>
          <cell r="D5410" t="str">
            <v>Drama: Performance and Response</v>
          </cell>
          <cell r="E5410" t="str">
            <v>Mr T Coates</v>
          </cell>
        </row>
        <row r="5411">
          <cell r="B5411" t="str">
            <v>J316/04 Drama: Performance and Response</v>
          </cell>
          <cell r="C5411" t="str">
            <v>J316/04</v>
          </cell>
          <cell r="D5411" t="str">
            <v>Drama: Performance and Response</v>
          </cell>
          <cell r="E5411" t="str">
            <v>Miss K Contell</v>
          </cell>
        </row>
        <row r="5412">
          <cell r="B5412" t="str">
            <v>J351/01 Eng Lang Communicating Information and Ideas</v>
          </cell>
          <cell r="C5412" t="str">
            <v>J351/01</v>
          </cell>
          <cell r="D5412" t="str">
            <v>Eng Lang Communicating Information and Ideas</v>
          </cell>
          <cell r="E5412" t="str">
            <v>Mr P C O'Connor</v>
          </cell>
        </row>
        <row r="5413">
          <cell r="B5413" t="str">
            <v>J351/01 Eng Lang Communicating Information and Ideas</v>
          </cell>
          <cell r="C5413" t="str">
            <v>J351/01</v>
          </cell>
          <cell r="D5413" t="str">
            <v>Eng Lang Communicating Information and Ideas</v>
          </cell>
          <cell r="E5413" t="str">
            <v>Mrs C Martin</v>
          </cell>
        </row>
        <row r="5414">
          <cell r="B5414" t="str">
            <v>J351/01 Eng Lang Communicating Information and Ideas</v>
          </cell>
          <cell r="C5414" t="str">
            <v>J351/01</v>
          </cell>
          <cell r="D5414" t="str">
            <v>Eng Lang Communicating Information and Ideas</v>
          </cell>
          <cell r="E5414" t="str">
            <v>Miss J Collins</v>
          </cell>
        </row>
        <row r="5415">
          <cell r="B5415" t="str">
            <v>J351/01 Eng Lang Communicating Information and Ideas</v>
          </cell>
          <cell r="C5415" t="str">
            <v>J351/01</v>
          </cell>
          <cell r="D5415" t="str">
            <v>Eng Lang Communicating Information and Ideas</v>
          </cell>
          <cell r="E5415" t="str">
            <v>Miss S Richardson</v>
          </cell>
        </row>
        <row r="5416">
          <cell r="B5416" t="str">
            <v>J351/01 Eng Lang Communicating Information and Ideas</v>
          </cell>
          <cell r="C5416" t="str">
            <v>J351/01</v>
          </cell>
          <cell r="D5416" t="str">
            <v>Eng Lang Communicating Information and Ideas</v>
          </cell>
          <cell r="E5416" t="str">
            <v>Ms E S McIntosh</v>
          </cell>
        </row>
        <row r="5417">
          <cell r="B5417" t="str">
            <v>J351/01 Eng Lang Communicating Information and Ideas</v>
          </cell>
          <cell r="C5417" t="str">
            <v>J351/01</v>
          </cell>
          <cell r="D5417" t="str">
            <v>Eng Lang Communicating Information and Ideas</v>
          </cell>
          <cell r="E5417" t="str">
            <v>Mrs K WATCH</v>
          </cell>
        </row>
        <row r="5418">
          <cell r="B5418" t="str">
            <v>J351/01 Eng Lang Communicating Information and Ideas</v>
          </cell>
          <cell r="C5418" t="str">
            <v>J351/01</v>
          </cell>
          <cell r="D5418" t="str">
            <v>Eng Lang Communicating Information and Ideas</v>
          </cell>
          <cell r="E5418" t="str">
            <v>Miss L Beard</v>
          </cell>
        </row>
        <row r="5419">
          <cell r="B5419" t="str">
            <v>J351/01 Eng Lang Communicating Information and Ideas</v>
          </cell>
          <cell r="C5419" t="str">
            <v>J351/01</v>
          </cell>
          <cell r="D5419" t="str">
            <v>Eng Lang Communicating Information and Ideas</v>
          </cell>
          <cell r="E5419" t="str">
            <v>Mrs L D Knockton</v>
          </cell>
        </row>
        <row r="5420">
          <cell r="B5420" t="str">
            <v>J351/01 Eng Lang Communicating Information and Ideas</v>
          </cell>
          <cell r="C5420" t="str">
            <v>J351/01</v>
          </cell>
          <cell r="D5420" t="str">
            <v>Eng Lang Communicating Information and Ideas</v>
          </cell>
          <cell r="E5420" t="str">
            <v>Ms V Weatherburn</v>
          </cell>
        </row>
        <row r="5421">
          <cell r="B5421" t="str">
            <v>J351/01 Eng Lang Communicating Information and Ideas</v>
          </cell>
          <cell r="C5421" t="str">
            <v>J351/01</v>
          </cell>
          <cell r="D5421" t="str">
            <v>Eng Lang Communicating Information and Ideas</v>
          </cell>
          <cell r="E5421" t="str">
            <v>Mrs M Pearce</v>
          </cell>
        </row>
        <row r="5422">
          <cell r="B5422" t="str">
            <v>J351/01 Eng Lang Communicating Information and Ideas</v>
          </cell>
          <cell r="C5422" t="str">
            <v>J351/01</v>
          </cell>
          <cell r="D5422" t="str">
            <v>Eng Lang Communicating Information and Ideas</v>
          </cell>
          <cell r="E5422" t="str">
            <v>Mr D Matysiak</v>
          </cell>
        </row>
        <row r="5423">
          <cell r="B5423" t="str">
            <v>J351/01 Eng Lang Communicating Information and Ideas</v>
          </cell>
          <cell r="C5423" t="str">
            <v>J351/01</v>
          </cell>
          <cell r="D5423" t="str">
            <v>Eng Lang Communicating Information and Ideas</v>
          </cell>
          <cell r="E5423" t="str">
            <v>Mr J V Colburn</v>
          </cell>
        </row>
        <row r="5424">
          <cell r="B5424" t="str">
            <v>J351/01 Eng Lang Communicating Information and Ideas</v>
          </cell>
          <cell r="C5424" t="str">
            <v>J351/01</v>
          </cell>
          <cell r="D5424" t="str">
            <v>Eng Lang Communicating Information and Ideas</v>
          </cell>
          <cell r="E5424" t="str">
            <v>Ms S Akbany</v>
          </cell>
        </row>
        <row r="5425">
          <cell r="B5425" t="str">
            <v>J351/01 Eng Lang Communicating Information and Ideas</v>
          </cell>
          <cell r="C5425" t="str">
            <v>J351/01</v>
          </cell>
          <cell r="D5425" t="str">
            <v>Eng Lang Communicating Information and Ideas</v>
          </cell>
          <cell r="E5425" t="str">
            <v>Mr D Prescott</v>
          </cell>
        </row>
        <row r="5426">
          <cell r="B5426" t="str">
            <v>J351/01 Eng Lang Communicating Information and Ideas</v>
          </cell>
          <cell r="C5426" t="str">
            <v>J351/01</v>
          </cell>
          <cell r="D5426" t="str">
            <v>Eng Lang Communicating Information and Ideas</v>
          </cell>
          <cell r="E5426" t="str">
            <v>Mr G Kirwan</v>
          </cell>
        </row>
        <row r="5427">
          <cell r="B5427" t="str">
            <v>J351/01 Eng Lang Communicating Information and Ideas</v>
          </cell>
          <cell r="C5427" t="str">
            <v>J351/01</v>
          </cell>
          <cell r="D5427" t="str">
            <v>Eng Lang Communicating Information and Ideas</v>
          </cell>
          <cell r="E5427" t="str">
            <v>Mrs J O Ezeifeoma</v>
          </cell>
        </row>
        <row r="5428">
          <cell r="B5428" t="str">
            <v>J351/01 Eng Lang Communicating Information and Ideas</v>
          </cell>
          <cell r="C5428" t="str">
            <v>J351/01</v>
          </cell>
          <cell r="D5428" t="str">
            <v>Eng Lang Communicating Information and Ideas</v>
          </cell>
          <cell r="E5428" t="str">
            <v>Mrs L Hodgetts</v>
          </cell>
        </row>
        <row r="5429">
          <cell r="B5429" t="str">
            <v>J351/01 Eng Lang Communicating Information and Ideas</v>
          </cell>
          <cell r="C5429" t="str">
            <v>J351/01</v>
          </cell>
          <cell r="D5429" t="str">
            <v>Eng Lang Communicating Information and Ideas</v>
          </cell>
          <cell r="E5429" t="str">
            <v>Mrs N Bennett</v>
          </cell>
        </row>
        <row r="5430">
          <cell r="B5430" t="str">
            <v>J351/01 Eng Lang Communicating Information and Ideas</v>
          </cell>
          <cell r="C5430" t="str">
            <v>J351/01</v>
          </cell>
          <cell r="D5430" t="str">
            <v>Eng Lang Communicating Information and Ideas</v>
          </cell>
          <cell r="E5430" t="str">
            <v>Mrs A R baron</v>
          </cell>
        </row>
        <row r="5431">
          <cell r="B5431" t="str">
            <v>J351/01 Eng Lang Communicating Information and Ideas</v>
          </cell>
          <cell r="C5431" t="str">
            <v>J351/01</v>
          </cell>
          <cell r="D5431" t="str">
            <v>Eng Lang Communicating Information and Ideas</v>
          </cell>
          <cell r="E5431" t="str">
            <v>Ms R Forshaw</v>
          </cell>
        </row>
        <row r="5432">
          <cell r="B5432" t="str">
            <v>J351/01 Eng Lang Communicating Information and Ideas</v>
          </cell>
          <cell r="C5432" t="str">
            <v>J351/01</v>
          </cell>
          <cell r="D5432" t="str">
            <v>Eng Lang Communicating Information and Ideas</v>
          </cell>
          <cell r="E5432" t="str">
            <v>Mrs K H Scarborough</v>
          </cell>
        </row>
        <row r="5433">
          <cell r="B5433" t="str">
            <v>J351/01 Eng Lang Communicating Information and Ideas</v>
          </cell>
          <cell r="C5433" t="str">
            <v>J351/01</v>
          </cell>
          <cell r="D5433" t="str">
            <v>Eng Lang Communicating Information and Ideas</v>
          </cell>
          <cell r="E5433" t="str">
            <v>Mr J O Loader</v>
          </cell>
        </row>
        <row r="5434">
          <cell r="B5434" t="str">
            <v>J351/01 Eng Lang Communicating Information and Ideas</v>
          </cell>
          <cell r="C5434" t="str">
            <v>J351/01</v>
          </cell>
          <cell r="D5434" t="str">
            <v>Eng Lang Communicating Information and Ideas</v>
          </cell>
          <cell r="E5434" t="str">
            <v>Miss A L Martin</v>
          </cell>
        </row>
        <row r="5435">
          <cell r="B5435" t="str">
            <v>J351/01 Eng Lang Communicating Information and Ideas</v>
          </cell>
          <cell r="C5435" t="str">
            <v>J351/01</v>
          </cell>
          <cell r="D5435" t="str">
            <v>Eng Lang Communicating Information and Ideas</v>
          </cell>
          <cell r="E5435" t="str">
            <v>Mrs O E Lucas</v>
          </cell>
        </row>
        <row r="5436">
          <cell r="B5436" t="str">
            <v>J351/01 Eng Lang Communicating Information and Ideas</v>
          </cell>
          <cell r="C5436" t="str">
            <v>J351/01</v>
          </cell>
          <cell r="D5436" t="str">
            <v>Eng Lang Communicating Information and Ideas</v>
          </cell>
          <cell r="E5436" t="str">
            <v>Dr C Tite</v>
          </cell>
        </row>
        <row r="5437">
          <cell r="B5437" t="str">
            <v>J351/01 Eng Lang Communicating Information and Ideas</v>
          </cell>
          <cell r="C5437" t="str">
            <v>J351/01</v>
          </cell>
          <cell r="D5437" t="str">
            <v>Eng Lang Communicating Information and Ideas</v>
          </cell>
          <cell r="E5437" t="str">
            <v>Mrs M S Lawrence</v>
          </cell>
        </row>
        <row r="5438">
          <cell r="B5438" t="str">
            <v>J351/01 Eng Lang Communicating Information and Ideas</v>
          </cell>
          <cell r="C5438" t="str">
            <v>J351/01</v>
          </cell>
          <cell r="D5438" t="str">
            <v>Eng Lang Communicating Information and Ideas</v>
          </cell>
          <cell r="E5438" t="str">
            <v>Miss L Avis</v>
          </cell>
        </row>
        <row r="5439">
          <cell r="B5439" t="str">
            <v>J351/01 Eng Lang Communicating Information and Ideas</v>
          </cell>
          <cell r="C5439" t="str">
            <v>J351/01</v>
          </cell>
          <cell r="D5439" t="str">
            <v>Eng Lang Communicating Information and Ideas</v>
          </cell>
          <cell r="E5439" t="str">
            <v>Mrs C Mabon</v>
          </cell>
        </row>
        <row r="5440">
          <cell r="B5440" t="str">
            <v>J351/01 Eng Lang Communicating Information and Ideas</v>
          </cell>
          <cell r="C5440" t="str">
            <v>J351/01</v>
          </cell>
          <cell r="D5440" t="str">
            <v>Eng Lang Communicating Information and Ideas</v>
          </cell>
          <cell r="E5440" t="str">
            <v>Mrs C McDonald-Swaby</v>
          </cell>
        </row>
        <row r="5441">
          <cell r="B5441" t="str">
            <v>J351/01 Eng Lang Communicating Information and Ideas</v>
          </cell>
          <cell r="C5441" t="str">
            <v>J351/01</v>
          </cell>
          <cell r="D5441" t="str">
            <v>Eng Lang Communicating Information and Ideas</v>
          </cell>
          <cell r="E5441" t="str">
            <v>Mr M S Richmond</v>
          </cell>
        </row>
        <row r="5442">
          <cell r="B5442" t="str">
            <v>J351/01 Eng Lang Communicating Information and Ideas</v>
          </cell>
          <cell r="C5442" t="str">
            <v>J351/01</v>
          </cell>
          <cell r="D5442" t="str">
            <v>Eng Lang Communicating Information and Ideas</v>
          </cell>
          <cell r="E5442" t="str">
            <v>Miss E Bellamy</v>
          </cell>
        </row>
        <row r="5443">
          <cell r="B5443" t="str">
            <v>J351/01 Eng Lang Communicating Information and Ideas</v>
          </cell>
          <cell r="C5443" t="str">
            <v>J351/01</v>
          </cell>
          <cell r="D5443" t="str">
            <v>Eng Lang Communicating Information and Ideas</v>
          </cell>
          <cell r="E5443" t="str">
            <v>Mr N Halford</v>
          </cell>
        </row>
        <row r="5444">
          <cell r="B5444" t="str">
            <v>J351/01 Eng Lang Communicating Information and Ideas</v>
          </cell>
          <cell r="C5444" t="str">
            <v>J351/01</v>
          </cell>
          <cell r="D5444" t="str">
            <v>Eng Lang Communicating Information and Ideas</v>
          </cell>
          <cell r="E5444" t="str">
            <v>Mr M Moore</v>
          </cell>
        </row>
        <row r="5445">
          <cell r="B5445" t="str">
            <v>J351/01 Eng Lang Communicating Information and Ideas</v>
          </cell>
          <cell r="C5445" t="str">
            <v>J351/01</v>
          </cell>
          <cell r="D5445" t="str">
            <v>Eng Lang Communicating Information and Ideas</v>
          </cell>
          <cell r="E5445" t="str">
            <v>Mrs M M Fox</v>
          </cell>
        </row>
        <row r="5446">
          <cell r="B5446" t="str">
            <v>J351/01 Eng Lang Communicating Information and Ideas</v>
          </cell>
          <cell r="C5446" t="str">
            <v>J351/01</v>
          </cell>
          <cell r="D5446" t="str">
            <v>Eng Lang Communicating Information and Ideas</v>
          </cell>
          <cell r="E5446" t="str">
            <v>Mrs J Ellison</v>
          </cell>
        </row>
        <row r="5447">
          <cell r="B5447" t="str">
            <v>J351/01 Eng Lang Communicating Information and Ideas</v>
          </cell>
          <cell r="C5447" t="str">
            <v>J351/01</v>
          </cell>
          <cell r="D5447" t="str">
            <v>Eng Lang Communicating Information and Ideas</v>
          </cell>
          <cell r="E5447" t="str">
            <v>Mrs R B Ahmed</v>
          </cell>
        </row>
        <row r="5448">
          <cell r="B5448" t="str">
            <v>J351/01 Eng Lang Communicating Information and Ideas</v>
          </cell>
          <cell r="C5448" t="str">
            <v>J351/01</v>
          </cell>
          <cell r="D5448" t="str">
            <v>Eng Lang Communicating Information and Ideas</v>
          </cell>
          <cell r="E5448" t="str">
            <v>Ms E M Mc Kenna</v>
          </cell>
        </row>
        <row r="5449">
          <cell r="B5449" t="str">
            <v>J351/01 Eng Lang Communicating Information and Ideas</v>
          </cell>
          <cell r="C5449" t="str">
            <v>J351/01</v>
          </cell>
          <cell r="D5449" t="str">
            <v>Eng Lang Communicating Information and Ideas</v>
          </cell>
          <cell r="E5449" t="str">
            <v>Mrs K M Frost</v>
          </cell>
        </row>
        <row r="5450">
          <cell r="B5450" t="str">
            <v>J351/01 Eng Lang Communicating Information and Ideas</v>
          </cell>
          <cell r="C5450" t="str">
            <v>J351/01</v>
          </cell>
          <cell r="D5450" t="str">
            <v>Eng Lang Communicating Information and Ideas</v>
          </cell>
          <cell r="E5450" t="str">
            <v>Miss V J Gregory</v>
          </cell>
        </row>
        <row r="5451">
          <cell r="B5451" t="str">
            <v>J351/01 Eng Lang Communicating Information and Ideas</v>
          </cell>
          <cell r="C5451" t="str">
            <v>J351/01</v>
          </cell>
          <cell r="D5451" t="str">
            <v>Eng Lang Communicating Information and Ideas</v>
          </cell>
          <cell r="E5451" t="str">
            <v>Ms J Postlethwaite</v>
          </cell>
        </row>
        <row r="5452">
          <cell r="B5452" t="str">
            <v>J351/01 Eng Lang Communicating Information and Ideas</v>
          </cell>
          <cell r="C5452" t="str">
            <v>J351/01</v>
          </cell>
          <cell r="D5452" t="str">
            <v>Eng Lang Communicating Information and Ideas</v>
          </cell>
          <cell r="E5452" t="str">
            <v>Mrs G Nemeth</v>
          </cell>
        </row>
        <row r="5453">
          <cell r="B5453" t="str">
            <v>J351/01 Eng Lang Communicating Information and Ideas</v>
          </cell>
          <cell r="C5453" t="str">
            <v>J351/01</v>
          </cell>
          <cell r="D5453" t="str">
            <v>Eng Lang Communicating Information and Ideas</v>
          </cell>
          <cell r="E5453" t="str">
            <v>Mrs F G Waters</v>
          </cell>
        </row>
        <row r="5454">
          <cell r="B5454" t="str">
            <v>J351/01 Eng Lang Communicating Information and Ideas</v>
          </cell>
          <cell r="C5454" t="str">
            <v>J351/01</v>
          </cell>
          <cell r="D5454" t="str">
            <v>Eng Lang Communicating Information and Ideas</v>
          </cell>
          <cell r="E5454" t="str">
            <v>Mrs N J Heeley</v>
          </cell>
        </row>
        <row r="5455">
          <cell r="B5455" t="str">
            <v>J351/01 Eng Lang Communicating Information and Ideas</v>
          </cell>
          <cell r="C5455" t="str">
            <v>J351/01</v>
          </cell>
          <cell r="D5455" t="str">
            <v>Eng Lang Communicating Information and Ideas</v>
          </cell>
          <cell r="E5455" t="str">
            <v>Ms S Wilkinson</v>
          </cell>
        </row>
        <row r="5456">
          <cell r="B5456" t="str">
            <v>J351/01 Eng Lang Communicating Information and Ideas</v>
          </cell>
          <cell r="C5456" t="str">
            <v>J351/01</v>
          </cell>
          <cell r="D5456" t="str">
            <v>Eng Lang Communicating Information and Ideas</v>
          </cell>
          <cell r="E5456" t="str">
            <v>Mr R W R Hodgkinson</v>
          </cell>
        </row>
        <row r="5457">
          <cell r="B5457" t="str">
            <v>J351/01 Eng Lang Communicating Information and Ideas</v>
          </cell>
          <cell r="C5457" t="str">
            <v>J351/01</v>
          </cell>
          <cell r="D5457" t="str">
            <v>Eng Lang Communicating Information and Ideas</v>
          </cell>
          <cell r="E5457" t="str">
            <v>Dr D A Reichardt</v>
          </cell>
        </row>
        <row r="5458">
          <cell r="B5458" t="str">
            <v>J351/01 Eng Lang Communicating Information and Ideas</v>
          </cell>
          <cell r="C5458" t="str">
            <v>J351/01</v>
          </cell>
          <cell r="D5458" t="str">
            <v>Eng Lang Communicating Information and Ideas</v>
          </cell>
          <cell r="E5458" t="str">
            <v>Mrs S Desjarlais</v>
          </cell>
        </row>
        <row r="5459">
          <cell r="B5459" t="str">
            <v>J351/01 Eng Lang Communicating Information and Ideas</v>
          </cell>
          <cell r="C5459" t="str">
            <v>J351/01</v>
          </cell>
          <cell r="D5459" t="str">
            <v>Eng Lang Communicating Information and Ideas</v>
          </cell>
          <cell r="E5459" t="str">
            <v>Mr J Barron</v>
          </cell>
        </row>
        <row r="5460">
          <cell r="B5460" t="str">
            <v>J351/01 Eng Lang Communicating Information and Ideas</v>
          </cell>
          <cell r="C5460" t="str">
            <v>J351/01</v>
          </cell>
          <cell r="D5460" t="str">
            <v>Eng Lang Communicating Information and Ideas</v>
          </cell>
          <cell r="E5460" t="str">
            <v>Miss G Dobson</v>
          </cell>
        </row>
        <row r="5461">
          <cell r="B5461" t="str">
            <v>J351/01 Eng Lang Communicating Information and Ideas</v>
          </cell>
          <cell r="C5461" t="str">
            <v>J351/01</v>
          </cell>
          <cell r="D5461" t="str">
            <v>Eng Lang Communicating Information and Ideas</v>
          </cell>
          <cell r="E5461" t="str">
            <v>Miss B Davidson</v>
          </cell>
        </row>
        <row r="5462">
          <cell r="B5462" t="str">
            <v>J351/01 Eng Lang Communicating Information and Ideas</v>
          </cell>
          <cell r="C5462" t="str">
            <v>J351/01</v>
          </cell>
          <cell r="D5462" t="str">
            <v>Eng Lang Communicating Information and Ideas</v>
          </cell>
          <cell r="E5462" t="str">
            <v>Mr B L Thompson</v>
          </cell>
        </row>
        <row r="5463">
          <cell r="B5463" t="str">
            <v>J351/01 Eng Lang Communicating Information and Ideas</v>
          </cell>
          <cell r="C5463" t="str">
            <v>J351/01</v>
          </cell>
          <cell r="D5463" t="str">
            <v>Eng Lang Communicating Information and Ideas</v>
          </cell>
          <cell r="E5463" t="str">
            <v>Mr T Khanna</v>
          </cell>
        </row>
        <row r="5464">
          <cell r="B5464" t="str">
            <v>J351/01 Eng Lang Communicating Information and Ideas</v>
          </cell>
          <cell r="C5464" t="str">
            <v>J351/01</v>
          </cell>
          <cell r="D5464" t="str">
            <v>Eng Lang Communicating Information and Ideas</v>
          </cell>
          <cell r="E5464" t="str">
            <v>Mr G Kirkley</v>
          </cell>
        </row>
        <row r="5465">
          <cell r="B5465" t="str">
            <v>J351/01 Eng Lang Communicating Information and Ideas</v>
          </cell>
          <cell r="C5465" t="str">
            <v>J351/01</v>
          </cell>
          <cell r="D5465" t="str">
            <v>Eng Lang Communicating Information and Ideas</v>
          </cell>
          <cell r="E5465" t="str">
            <v>Mr M Woodrow</v>
          </cell>
        </row>
        <row r="5466">
          <cell r="B5466" t="str">
            <v>J351/01 Eng Lang Communicating Information and Ideas</v>
          </cell>
          <cell r="C5466" t="str">
            <v>J351/01</v>
          </cell>
          <cell r="D5466" t="str">
            <v>Eng Lang Communicating Information and Ideas</v>
          </cell>
          <cell r="E5466" t="str">
            <v>Mrs J Edwards</v>
          </cell>
        </row>
        <row r="5467">
          <cell r="B5467" t="str">
            <v>J351/02 Eng Lang Exploring Effects and Impact</v>
          </cell>
          <cell r="C5467" t="str">
            <v>J351/02</v>
          </cell>
          <cell r="D5467" t="str">
            <v>Eng Lang Exploring Effects and Impact</v>
          </cell>
          <cell r="E5467" t="str">
            <v>Mr C Barcock</v>
          </cell>
        </row>
        <row r="5468">
          <cell r="B5468" t="str">
            <v>J351/02 Eng Lang Exploring Effects and Impact</v>
          </cell>
          <cell r="C5468" t="str">
            <v>J351/02</v>
          </cell>
          <cell r="D5468" t="str">
            <v>Eng Lang Exploring Effects and Impact</v>
          </cell>
          <cell r="E5468" t="str">
            <v>Mr T O'Boyle</v>
          </cell>
        </row>
        <row r="5469">
          <cell r="B5469" t="str">
            <v>J351/02 Eng Lang Exploring Effects and Impact</v>
          </cell>
          <cell r="C5469" t="str">
            <v>J351/02</v>
          </cell>
          <cell r="D5469" t="str">
            <v>Eng Lang Exploring Effects and Impact</v>
          </cell>
          <cell r="E5469" t="str">
            <v>Mr G J Lusted</v>
          </cell>
        </row>
        <row r="5470">
          <cell r="B5470" t="str">
            <v>J351/02 Eng Lang Exploring Effects and Impact</v>
          </cell>
          <cell r="C5470" t="str">
            <v>J351/02</v>
          </cell>
          <cell r="D5470" t="str">
            <v>Eng Lang Exploring Effects and Impact</v>
          </cell>
          <cell r="E5470" t="str">
            <v>Miss A Collins</v>
          </cell>
        </row>
        <row r="5471">
          <cell r="B5471" t="str">
            <v>J351/02 Eng Lang Exploring Effects and Impact</v>
          </cell>
          <cell r="C5471" t="str">
            <v>J351/02</v>
          </cell>
          <cell r="D5471" t="str">
            <v>Eng Lang Exploring Effects and Impact</v>
          </cell>
          <cell r="E5471" t="str">
            <v>Mrs N J Heeley</v>
          </cell>
        </row>
        <row r="5472">
          <cell r="B5472" t="str">
            <v>J351/02 Eng Lang Exploring Effects and Impact</v>
          </cell>
          <cell r="C5472" t="str">
            <v>J351/02</v>
          </cell>
          <cell r="D5472" t="str">
            <v>Eng Lang Exploring Effects and Impact</v>
          </cell>
          <cell r="E5472" t="str">
            <v>Mrs H Bettridge</v>
          </cell>
        </row>
        <row r="5473">
          <cell r="B5473" t="str">
            <v>J351/02 Eng Lang Exploring Effects and Impact</v>
          </cell>
          <cell r="C5473" t="str">
            <v>J351/02</v>
          </cell>
          <cell r="D5473" t="str">
            <v>Eng Lang Exploring Effects and Impact</v>
          </cell>
          <cell r="E5473" t="str">
            <v>Miss J I Hindhaugh</v>
          </cell>
        </row>
        <row r="5474">
          <cell r="B5474" t="str">
            <v>J351/02 Eng Lang Exploring Effects and Impact</v>
          </cell>
          <cell r="C5474" t="str">
            <v>J351/02</v>
          </cell>
          <cell r="D5474" t="str">
            <v>Eng Lang Exploring Effects and Impact</v>
          </cell>
          <cell r="E5474" t="str">
            <v>Ms J Chapelle</v>
          </cell>
        </row>
        <row r="5475">
          <cell r="B5475" t="str">
            <v>J351/02 Eng Lang Exploring Effects and Impact</v>
          </cell>
          <cell r="C5475" t="str">
            <v>J351/02</v>
          </cell>
          <cell r="D5475" t="str">
            <v>Eng Lang Exploring Effects and Impact</v>
          </cell>
          <cell r="E5475" t="str">
            <v>Miss Y Redguard</v>
          </cell>
        </row>
        <row r="5476">
          <cell r="B5476" t="str">
            <v>J351/02 Eng Lang Exploring Effects and Impact</v>
          </cell>
          <cell r="C5476" t="str">
            <v>J351/02</v>
          </cell>
          <cell r="D5476" t="str">
            <v>Eng Lang Exploring Effects and Impact</v>
          </cell>
          <cell r="E5476" t="str">
            <v>Mr J Pearce</v>
          </cell>
        </row>
        <row r="5477">
          <cell r="B5477" t="str">
            <v>J351/02 Eng Lang Exploring Effects and Impact</v>
          </cell>
          <cell r="C5477" t="str">
            <v>J351/02</v>
          </cell>
          <cell r="D5477" t="str">
            <v>Eng Lang Exploring Effects and Impact</v>
          </cell>
          <cell r="E5477" t="str">
            <v>Miss A Golding</v>
          </cell>
        </row>
        <row r="5478">
          <cell r="B5478" t="str">
            <v>J351/02 Eng Lang Exploring Effects and Impact</v>
          </cell>
          <cell r="C5478" t="str">
            <v>J351/02</v>
          </cell>
          <cell r="D5478" t="str">
            <v>Eng Lang Exploring Effects and Impact</v>
          </cell>
          <cell r="E5478" t="str">
            <v>Miss A V Osborne</v>
          </cell>
        </row>
        <row r="5479">
          <cell r="B5479" t="str">
            <v>J351/02 Eng Lang Exploring Effects and Impact</v>
          </cell>
          <cell r="C5479" t="str">
            <v>J351/02</v>
          </cell>
          <cell r="D5479" t="str">
            <v>Eng Lang Exploring Effects and Impact</v>
          </cell>
          <cell r="E5479" t="str">
            <v>Ms C Francis</v>
          </cell>
        </row>
        <row r="5480">
          <cell r="B5480" t="str">
            <v>J351/02 Eng Lang Exploring Effects and Impact</v>
          </cell>
          <cell r="C5480" t="str">
            <v>J351/02</v>
          </cell>
          <cell r="D5480" t="str">
            <v>Eng Lang Exploring Effects and Impact</v>
          </cell>
          <cell r="E5480" t="str">
            <v>Ms T Olive</v>
          </cell>
        </row>
        <row r="5481">
          <cell r="B5481" t="str">
            <v>J351/02 Eng Lang Exploring Effects and Impact</v>
          </cell>
          <cell r="C5481" t="str">
            <v>J351/02</v>
          </cell>
          <cell r="D5481" t="str">
            <v>Eng Lang Exploring Effects and Impact</v>
          </cell>
          <cell r="E5481" t="str">
            <v>Ms J Drury</v>
          </cell>
        </row>
        <row r="5482">
          <cell r="B5482" t="str">
            <v>J351/02 Eng Lang Exploring Effects and Impact</v>
          </cell>
          <cell r="C5482" t="str">
            <v>J351/02</v>
          </cell>
          <cell r="D5482" t="str">
            <v>Eng Lang Exploring Effects and Impact</v>
          </cell>
          <cell r="E5482" t="str">
            <v>Mrs M J Kendry</v>
          </cell>
        </row>
        <row r="5483">
          <cell r="B5483" t="str">
            <v>J351/02 Eng Lang Exploring Effects and Impact</v>
          </cell>
          <cell r="C5483" t="str">
            <v>J351/02</v>
          </cell>
          <cell r="D5483" t="str">
            <v>Eng Lang Exploring Effects and Impact</v>
          </cell>
          <cell r="E5483" t="str">
            <v>Mrs S Power</v>
          </cell>
        </row>
        <row r="5484">
          <cell r="B5484" t="str">
            <v>J351/02 Eng Lang Exploring Effects and Impact</v>
          </cell>
          <cell r="C5484" t="str">
            <v>J351/02</v>
          </cell>
          <cell r="D5484" t="str">
            <v>Eng Lang Exploring Effects and Impact</v>
          </cell>
          <cell r="E5484" t="str">
            <v>Miss J V Rayner</v>
          </cell>
        </row>
        <row r="5485">
          <cell r="B5485" t="str">
            <v>J351/02 Eng Lang Exploring Effects and Impact</v>
          </cell>
          <cell r="C5485" t="str">
            <v>J351/02</v>
          </cell>
          <cell r="D5485" t="str">
            <v>Eng Lang Exploring Effects and Impact</v>
          </cell>
          <cell r="E5485" t="str">
            <v>Miss P Borella</v>
          </cell>
        </row>
        <row r="5486">
          <cell r="B5486" t="str">
            <v>J351/02 Eng Lang Exploring Effects and Impact</v>
          </cell>
          <cell r="C5486" t="str">
            <v>J351/02</v>
          </cell>
          <cell r="D5486" t="str">
            <v>Eng Lang Exploring Effects and Impact</v>
          </cell>
          <cell r="E5486" t="str">
            <v>Miss P Lewis</v>
          </cell>
        </row>
        <row r="5487">
          <cell r="B5487" t="str">
            <v>J351/02 Eng Lang Exploring Effects and Impact</v>
          </cell>
          <cell r="C5487" t="str">
            <v>J351/02</v>
          </cell>
          <cell r="D5487" t="str">
            <v>Eng Lang Exploring Effects and Impact</v>
          </cell>
          <cell r="E5487" t="str">
            <v>Mrs G Beddow</v>
          </cell>
        </row>
        <row r="5488">
          <cell r="B5488" t="str">
            <v>J351/02 Eng Lang Exploring Effects and Impact</v>
          </cell>
          <cell r="C5488" t="str">
            <v>J351/02</v>
          </cell>
          <cell r="D5488" t="str">
            <v>Eng Lang Exploring Effects and Impact</v>
          </cell>
          <cell r="E5488" t="str">
            <v>Mrs B Dupont</v>
          </cell>
        </row>
        <row r="5489">
          <cell r="B5489" t="str">
            <v>J351/02 Eng Lang Exploring Effects and Impact</v>
          </cell>
          <cell r="C5489" t="str">
            <v>J351/02</v>
          </cell>
          <cell r="D5489" t="str">
            <v>Eng Lang Exploring Effects and Impact</v>
          </cell>
          <cell r="E5489" t="str">
            <v>Miss J Collins</v>
          </cell>
        </row>
        <row r="5490">
          <cell r="B5490" t="str">
            <v>J351/02 Eng Lang Exploring Effects and Impact</v>
          </cell>
          <cell r="C5490" t="str">
            <v>J351/02</v>
          </cell>
          <cell r="D5490" t="str">
            <v>Eng Lang Exploring Effects and Impact</v>
          </cell>
          <cell r="E5490" t="str">
            <v>Mrs M Negus</v>
          </cell>
        </row>
        <row r="5491">
          <cell r="B5491" t="str">
            <v>J351/02 Eng Lang Exploring Effects and Impact</v>
          </cell>
          <cell r="C5491" t="str">
            <v>J351/02</v>
          </cell>
          <cell r="D5491" t="str">
            <v>Eng Lang Exploring Effects and Impact</v>
          </cell>
          <cell r="E5491" t="str">
            <v>Ms S Wilson</v>
          </cell>
        </row>
        <row r="5492">
          <cell r="B5492" t="str">
            <v>J351/02 Eng Lang Exploring Effects and Impact</v>
          </cell>
          <cell r="C5492" t="str">
            <v>J351/02</v>
          </cell>
          <cell r="D5492" t="str">
            <v>Eng Lang Exploring Effects and Impact</v>
          </cell>
          <cell r="E5492" t="str">
            <v>Mr P Fowler</v>
          </cell>
        </row>
        <row r="5493">
          <cell r="B5493" t="str">
            <v>J351/02 Eng Lang Exploring Effects and Impact</v>
          </cell>
          <cell r="C5493" t="str">
            <v>J351/02</v>
          </cell>
          <cell r="D5493" t="str">
            <v>Eng Lang Exploring Effects and Impact</v>
          </cell>
          <cell r="E5493" t="str">
            <v>Mrs A Lund</v>
          </cell>
        </row>
        <row r="5494">
          <cell r="B5494" t="str">
            <v>J351/02 Eng Lang Exploring Effects and Impact</v>
          </cell>
          <cell r="C5494" t="str">
            <v>J351/02</v>
          </cell>
          <cell r="D5494" t="str">
            <v>Eng Lang Exploring Effects and Impact</v>
          </cell>
          <cell r="E5494" t="str">
            <v>Dr J Nash</v>
          </cell>
        </row>
        <row r="5495">
          <cell r="B5495" t="str">
            <v>J351/02 Eng Lang Exploring Effects and Impact</v>
          </cell>
          <cell r="C5495" t="str">
            <v>J351/02</v>
          </cell>
          <cell r="D5495" t="str">
            <v>Eng Lang Exploring Effects and Impact</v>
          </cell>
          <cell r="E5495" t="str">
            <v>Miss S Richardson</v>
          </cell>
        </row>
        <row r="5496">
          <cell r="B5496" t="str">
            <v>J351/02 Eng Lang Exploring Effects and Impact</v>
          </cell>
          <cell r="C5496" t="str">
            <v>J351/02</v>
          </cell>
          <cell r="D5496" t="str">
            <v>Eng Lang Exploring Effects and Impact</v>
          </cell>
          <cell r="E5496" t="str">
            <v>Ms L Williams</v>
          </cell>
        </row>
        <row r="5497">
          <cell r="B5497" t="str">
            <v>J351/02 Eng Lang Exploring Effects and Impact</v>
          </cell>
          <cell r="C5497" t="str">
            <v>J351/02</v>
          </cell>
          <cell r="D5497" t="str">
            <v>Eng Lang Exploring Effects and Impact</v>
          </cell>
          <cell r="E5497" t="str">
            <v>Miss J Hollyoak</v>
          </cell>
        </row>
        <row r="5498">
          <cell r="B5498" t="str">
            <v>J351/02 Eng Lang Exploring Effects and Impact</v>
          </cell>
          <cell r="C5498" t="str">
            <v>J351/02</v>
          </cell>
          <cell r="D5498" t="str">
            <v>Eng Lang Exploring Effects and Impact</v>
          </cell>
          <cell r="E5498" t="str">
            <v>Mrs B M Leclerc</v>
          </cell>
        </row>
        <row r="5499">
          <cell r="B5499" t="str">
            <v>J351/02 Eng Lang Exploring Effects and Impact</v>
          </cell>
          <cell r="C5499" t="str">
            <v>J351/02</v>
          </cell>
          <cell r="D5499" t="str">
            <v>Eng Lang Exploring Effects and Impact</v>
          </cell>
          <cell r="E5499" t="str">
            <v>Mr R Lightfoot</v>
          </cell>
        </row>
        <row r="5500">
          <cell r="B5500" t="str">
            <v>J351/02 Eng Lang Exploring Effects and Impact</v>
          </cell>
          <cell r="C5500" t="str">
            <v>J351/02</v>
          </cell>
          <cell r="D5500" t="str">
            <v>Eng Lang Exploring Effects and Impact</v>
          </cell>
          <cell r="E5500" t="str">
            <v>Miss H Clarke</v>
          </cell>
        </row>
        <row r="5501">
          <cell r="B5501" t="str">
            <v>J351/02 Eng Lang Exploring Effects and Impact</v>
          </cell>
          <cell r="C5501" t="str">
            <v>J351/02</v>
          </cell>
          <cell r="D5501" t="str">
            <v>Eng Lang Exploring Effects and Impact</v>
          </cell>
          <cell r="E5501" t="str">
            <v>Mr A Hodgkinson</v>
          </cell>
        </row>
        <row r="5502">
          <cell r="B5502" t="str">
            <v>J351/02 Eng Lang Exploring Effects and Impact</v>
          </cell>
          <cell r="C5502" t="str">
            <v>J351/02</v>
          </cell>
          <cell r="D5502" t="str">
            <v>Eng Lang Exploring Effects and Impact</v>
          </cell>
          <cell r="E5502" t="str">
            <v>Miss E Kelly</v>
          </cell>
        </row>
        <row r="5503">
          <cell r="B5503" t="str">
            <v>J351/02 Eng Lang Exploring Effects and Impact</v>
          </cell>
          <cell r="C5503" t="str">
            <v>J351/02</v>
          </cell>
          <cell r="D5503" t="str">
            <v>Eng Lang Exploring Effects and Impact</v>
          </cell>
          <cell r="E5503" t="str">
            <v>Dr D Law</v>
          </cell>
        </row>
        <row r="5504">
          <cell r="B5504" t="str">
            <v>J351/02 Eng Lang Exploring Effects and Impact</v>
          </cell>
          <cell r="C5504" t="str">
            <v>J351/02</v>
          </cell>
          <cell r="D5504" t="str">
            <v>Eng Lang Exploring Effects and Impact</v>
          </cell>
          <cell r="E5504" t="str">
            <v>Mr A F Trembath</v>
          </cell>
        </row>
        <row r="5505">
          <cell r="B5505" t="str">
            <v>J351/02 Eng Lang Exploring Effects and Impact</v>
          </cell>
          <cell r="C5505" t="str">
            <v>J351/02</v>
          </cell>
          <cell r="D5505" t="str">
            <v>Eng Lang Exploring Effects and Impact</v>
          </cell>
          <cell r="E5505" t="str">
            <v>Miss L Woodford</v>
          </cell>
        </row>
        <row r="5506">
          <cell r="B5506" t="str">
            <v>J351/02 Eng Lang Exploring Effects and Impact</v>
          </cell>
          <cell r="C5506" t="str">
            <v>J351/02</v>
          </cell>
          <cell r="D5506" t="str">
            <v>Eng Lang Exploring Effects and Impact</v>
          </cell>
          <cell r="E5506" t="str">
            <v>Dr W Redwood</v>
          </cell>
        </row>
        <row r="5507">
          <cell r="B5507" t="str">
            <v>J351/02 Eng Lang Exploring Effects and Impact</v>
          </cell>
          <cell r="C5507" t="str">
            <v>J351/02</v>
          </cell>
          <cell r="D5507" t="str">
            <v>Eng Lang Exploring Effects and Impact</v>
          </cell>
          <cell r="E5507" t="str">
            <v>Ms S Williamson</v>
          </cell>
        </row>
        <row r="5508">
          <cell r="B5508" t="str">
            <v>J351/02 Eng Lang Exploring Effects and Impact</v>
          </cell>
          <cell r="C5508" t="str">
            <v>J351/02</v>
          </cell>
          <cell r="D5508" t="str">
            <v>Eng Lang Exploring Effects and Impact</v>
          </cell>
          <cell r="E5508" t="str">
            <v>Ms L H Fong</v>
          </cell>
        </row>
        <row r="5509">
          <cell r="B5509" t="str">
            <v>J351/02 Eng Lang Exploring Effects and Impact</v>
          </cell>
          <cell r="C5509" t="str">
            <v>J351/02</v>
          </cell>
          <cell r="D5509" t="str">
            <v>Eng Lang Exploring Effects and Impact</v>
          </cell>
          <cell r="E5509" t="str">
            <v>Mr M McKenzie</v>
          </cell>
        </row>
        <row r="5510">
          <cell r="B5510" t="str">
            <v>J351/02 Eng Lang Exploring Effects and Impact</v>
          </cell>
          <cell r="C5510" t="str">
            <v>J351/02</v>
          </cell>
          <cell r="D5510" t="str">
            <v>Eng Lang Exploring Effects and Impact</v>
          </cell>
          <cell r="E5510" t="str">
            <v>Mrs S E Hall</v>
          </cell>
        </row>
        <row r="5511">
          <cell r="B5511" t="str">
            <v>J351/02 Eng Lang Exploring Effects and Impact</v>
          </cell>
          <cell r="C5511" t="str">
            <v>J351/02</v>
          </cell>
          <cell r="D5511" t="str">
            <v>Eng Lang Exploring Effects and Impact</v>
          </cell>
          <cell r="E5511" t="str">
            <v>Mr P Blake</v>
          </cell>
        </row>
        <row r="5512">
          <cell r="B5512" t="str">
            <v>J351/02 Eng Lang Exploring Effects and Impact</v>
          </cell>
          <cell r="C5512" t="str">
            <v>J351/02</v>
          </cell>
          <cell r="D5512" t="str">
            <v>Eng Lang Exploring Effects and Impact</v>
          </cell>
          <cell r="E5512" t="str">
            <v>Mr G Wright</v>
          </cell>
        </row>
        <row r="5513">
          <cell r="B5513" t="str">
            <v>J351/02 Eng Lang Exploring Effects and Impact</v>
          </cell>
          <cell r="C5513" t="str">
            <v>J351/02</v>
          </cell>
          <cell r="D5513" t="str">
            <v>Eng Lang Exploring Effects and Impact</v>
          </cell>
          <cell r="E5513" t="str">
            <v>Miss S Ball</v>
          </cell>
        </row>
        <row r="5514">
          <cell r="B5514" t="str">
            <v>J351/02 Eng Lang Exploring Effects and Impact</v>
          </cell>
          <cell r="C5514" t="str">
            <v>J351/02</v>
          </cell>
          <cell r="D5514" t="str">
            <v>Eng Lang Exploring Effects and Impact</v>
          </cell>
          <cell r="E5514" t="str">
            <v>Ms M Pearson</v>
          </cell>
        </row>
        <row r="5515">
          <cell r="B5515" t="str">
            <v>J351/02 Eng Lang Exploring Effects and Impact</v>
          </cell>
          <cell r="C5515" t="str">
            <v>J351/02</v>
          </cell>
          <cell r="D5515" t="str">
            <v>Eng Lang Exploring Effects and Impact</v>
          </cell>
          <cell r="E5515" t="str">
            <v>Mrs A M Trollip</v>
          </cell>
        </row>
        <row r="5516">
          <cell r="B5516" t="str">
            <v>J351/02 Eng Lang Exploring Effects and Impact</v>
          </cell>
          <cell r="C5516" t="str">
            <v>J351/02</v>
          </cell>
          <cell r="D5516" t="str">
            <v>Eng Lang Exploring Effects and Impact</v>
          </cell>
          <cell r="E5516" t="str">
            <v>Ms A Baller</v>
          </cell>
        </row>
        <row r="5517">
          <cell r="B5517" t="str">
            <v>J351/02 Eng Lang Exploring Effects and Impact</v>
          </cell>
          <cell r="C5517" t="str">
            <v>J351/02</v>
          </cell>
          <cell r="D5517" t="str">
            <v>Eng Lang Exploring Effects and Impact</v>
          </cell>
          <cell r="E5517" t="str">
            <v>Miss R Fisher</v>
          </cell>
        </row>
        <row r="5518">
          <cell r="B5518" t="str">
            <v>J351/02 Eng Lang Exploring Effects and Impact</v>
          </cell>
          <cell r="C5518" t="str">
            <v>J351/02</v>
          </cell>
          <cell r="D5518" t="str">
            <v>Eng Lang Exploring Effects and Impact</v>
          </cell>
          <cell r="E5518" t="str">
            <v>Miss A Olden</v>
          </cell>
        </row>
        <row r="5519">
          <cell r="B5519" t="str">
            <v>J351/02 Eng Lang Exploring Effects and Impact</v>
          </cell>
          <cell r="C5519" t="str">
            <v>J351/02</v>
          </cell>
          <cell r="D5519" t="str">
            <v>Eng Lang Exploring Effects and Impact</v>
          </cell>
          <cell r="E5519" t="str">
            <v>Mrs G Sharp</v>
          </cell>
        </row>
        <row r="5520">
          <cell r="B5520" t="str">
            <v>J351/02 Eng Lang Exploring Effects and Impact</v>
          </cell>
          <cell r="C5520" t="str">
            <v>J351/02</v>
          </cell>
          <cell r="D5520" t="str">
            <v>Eng Lang Exploring Effects and Impact</v>
          </cell>
          <cell r="E5520" t="str">
            <v>Ms S Kordoni</v>
          </cell>
        </row>
        <row r="5521">
          <cell r="B5521" t="str">
            <v>J351/02 Eng Lang Exploring Effects and Impact</v>
          </cell>
          <cell r="C5521" t="str">
            <v>J351/02</v>
          </cell>
          <cell r="D5521" t="str">
            <v>Eng Lang Exploring Effects and Impact</v>
          </cell>
          <cell r="E5521" t="str">
            <v>Mr P Owiro</v>
          </cell>
        </row>
        <row r="5522">
          <cell r="B5522" t="str">
            <v>J351/02 Eng Lang Exploring Effects and Impact</v>
          </cell>
          <cell r="C5522" t="str">
            <v>J351/02</v>
          </cell>
          <cell r="D5522" t="str">
            <v>Eng Lang Exploring Effects and Impact</v>
          </cell>
          <cell r="E5522" t="str">
            <v>Mr P R Drummond</v>
          </cell>
        </row>
        <row r="5523">
          <cell r="B5523" t="str">
            <v>J351/02 Eng Lang Exploring Effects and Impact</v>
          </cell>
          <cell r="C5523" t="str">
            <v>J351/02</v>
          </cell>
          <cell r="D5523" t="str">
            <v>Eng Lang Exploring Effects and Impact</v>
          </cell>
          <cell r="E5523" t="str">
            <v>Ms V A Maule</v>
          </cell>
        </row>
        <row r="5524">
          <cell r="B5524" t="str">
            <v>J351/02 Eng Lang Exploring Effects and Impact</v>
          </cell>
          <cell r="C5524" t="str">
            <v>J351/02</v>
          </cell>
          <cell r="D5524" t="str">
            <v>Eng Lang Exploring Effects and Impact</v>
          </cell>
          <cell r="E5524" t="str">
            <v>Ms J L Prince</v>
          </cell>
        </row>
        <row r="5525">
          <cell r="B5525" t="str">
            <v>J351/02 Eng Lang Exploring Effects and Impact</v>
          </cell>
          <cell r="C5525" t="str">
            <v>J351/02</v>
          </cell>
          <cell r="D5525" t="str">
            <v>Eng Lang Exploring Effects and Impact</v>
          </cell>
          <cell r="E5525" t="str">
            <v>Miss K McManus</v>
          </cell>
        </row>
        <row r="5526">
          <cell r="B5526" t="str">
            <v>J351/02 Eng Lang Exploring Effects and Impact</v>
          </cell>
          <cell r="C5526" t="str">
            <v>J351/02</v>
          </cell>
          <cell r="D5526" t="str">
            <v>Eng Lang Exploring Effects and Impact</v>
          </cell>
          <cell r="E5526" t="str">
            <v>Ms C Lacey</v>
          </cell>
        </row>
        <row r="5527">
          <cell r="B5527" t="str">
            <v>J351/04 Eng Lang Spoken Language</v>
          </cell>
          <cell r="C5527" t="str">
            <v>J351/04</v>
          </cell>
          <cell r="D5527" t="str">
            <v>Eng Lang Spoken Language</v>
          </cell>
          <cell r="E5527" t="str">
            <v>Mrs H Rees-Bidder</v>
          </cell>
        </row>
        <row r="5528">
          <cell r="B5528" t="str">
            <v>J351/04 Eng Lang Spoken Language</v>
          </cell>
          <cell r="C5528" t="str">
            <v>J351/04</v>
          </cell>
          <cell r="D5528" t="str">
            <v>Eng Lang Spoken Language</v>
          </cell>
          <cell r="E5528" t="str">
            <v>Mrs A Patrick</v>
          </cell>
        </row>
        <row r="5529">
          <cell r="B5529" t="str">
            <v>J351/04 Eng Lang Spoken Language</v>
          </cell>
          <cell r="C5529" t="str">
            <v>J351/04</v>
          </cell>
          <cell r="D5529" t="str">
            <v>Eng Lang Spoken Language</v>
          </cell>
          <cell r="E5529" t="str">
            <v>Mr H P Notley</v>
          </cell>
        </row>
        <row r="5530">
          <cell r="B5530" t="str">
            <v>J351/04 Eng Lang Spoken Language</v>
          </cell>
          <cell r="C5530" t="str">
            <v>J351/04</v>
          </cell>
          <cell r="D5530" t="str">
            <v>Eng Lang Spoken Language</v>
          </cell>
          <cell r="E5530" t="str">
            <v>Mrs L Woodey</v>
          </cell>
        </row>
        <row r="5531">
          <cell r="B5531" t="str">
            <v>J351/04 Eng Lang Spoken Language</v>
          </cell>
          <cell r="C5531" t="str">
            <v>J351/04</v>
          </cell>
          <cell r="D5531" t="str">
            <v>Eng Lang Spoken Language</v>
          </cell>
          <cell r="E5531" t="str">
            <v>Mr R W R Hodgkinson</v>
          </cell>
        </row>
        <row r="5532">
          <cell r="B5532" t="str">
            <v>J351/04 Eng Lang Spoken Language</v>
          </cell>
          <cell r="C5532" t="str">
            <v>J351/04</v>
          </cell>
          <cell r="D5532" t="str">
            <v>Eng Lang Spoken Language</v>
          </cell>
          <cell r="E5532" t="str">
            <v>Mr R Hope</v>
          </cell>
        </row>
        <row r="5533">
          <cell r="B5533" t="str">
            <v>J351/04 Eng Lang Spoken Language</v>
          </cell>
          <cell r="C5533" t="str">
            <v>J351/04</v>
          </cell>
          <cell r="D5533" t="str">
            <v>Eng Lang Spoken Language</v>
          </cell>
          <cell r="E5533" t="str">
            <v>Mr T O'Boyle</v>
          </cell>
        </row>
        <row r="5534">
          <cell r="B5534" t="str">
            <v>J351/04 Eng Lang Spoken Language</v>
          </cell>
          <cell r="C5534" t="str">
            <v>J351/04</v>
          </cell>
          <cell r="D5534" t="str">
            <v>Eng Lang Spoken Language</v>
          </cell>
          <cell r="E5534" t="str">
            <v>Mr M A Pedroz</v>
          </cell>
        </row>
        <row r="5535">
          <cell r="B5535" t="str">
            <v>J351/04 Eng Lang Spoken Language</v>
          </cell>
          <cell r="C5535" t="str">
            <v>J351/04</v>
          </cell>
          <cell r="D5535" t="str">
            <v>Eng Lang Spoken Language</v>
          </cell>
          <cell r="E5535" t="str">
            <v>Ms N Worgan</v>
          </cell>
        </row>
        <row r="5536">
          <cell r="B5536" t="str">
            <v>J351/04 Eng Lang Spoken Language</v>
          </cell>
          <cell r="C5536" t="str">
            <v>J351/04</v>
          </cell>
          <cell r="D5536" t="str">
            <v>Eng Lang Spoken Language</v>
          </cell>
          <cell r="E5536" t="str">
            <v>Mr C Barcock</v>
          </cell>
        </row>
        <row r="5537">
          <cell r="B5537" t="str">
            <v>J351/04 Eng Lang Spoken Language</v>
          </cell>
          <cell r="C5537" t="str">
            <v>J351/04</v>
          </cell>
          <cell r="D5537" t="str">
            <v>Eng Lang Spoken Language</v>
          </cell>
          <cell r="E5537" t="str">
            <v>Mrs S Evans</v>
          </cell>
        </row>
        <row r="5538">
          <cell r="B5538" t="str">
            <v>J351/04 Eng Lang Spoken Language</v>
          </cell>
          <cell r="C5538" t="str">
            <v>J351/04</v>
          </cell>
          <cell r="D5538" t="str">
            <v>Eng Lang Spoken Language</v>
          </cell>
          <cell r="E5538" t="str">
            <v>Mr G J Lusted</v>
          </cell>
        </row>
        <row r="5539">
          <cell r="B5539" t="str">
            <v>J351/04 Eng Lang Spoken Language</v>
          </cell>
          <cell r="C5539" t="str">
            <v>J351/04</v>
          </cell>
          <cell r="D5539" t="str">
            <v>Eng Lang Spoken Language</v>
          </cell>
          <cell r="E5539" t="str">
            <v>Ms C Haines</v>
          </cell>
        </row>
        <row r="5540">
          <cell r="B5540" t="str">
            <v>J351/04 Eng Lang Spoken Language</v>
          </cell>
          <cell r="C5540" t="str">
            <v>J351/04</v>
          </cell>
          <cell r="D5540" t="str">
            <v>Eng Lang Spoken Language</v>
          </cell>
          <cell r="E5540" t="str">
            <v>Mrs K Groves</v>
          </cell>
        </row>
        <row r="5541">
          <cell r="B5541" t="str">
            <v>J352/11 Exploring Modern Prose or Drama</v>
          </cell>
          <cell r="C5541" t="str">
            <v>J352/11</v>
          </cell>
          <cell r="D5541" t="str">
            <v>Exploring Modern Prose or Drama</v>
          </cell>
          <cell r="E5541" t="str">
            <v>Mrs H Rees-Bidder</v>
          </cell>
        </row>
        <row r="5542">
          <cell r="B5542" t="str">
            <v>J352/11 Exploring Modern Prose or Drama</v>
          </cell>
          <cell r="C5542" t="str">
            <v>J352/11</v>
          </cell>
          <cell r="D5542" t="str">
            <v>Exploring Modern Prose or Drama</v>
          </cell>
          <cell r="E5542" t="str">
            <v>Mr T J Roberts</v>
          </cell>
        </row>
        <row r="5543">
          <cell r="B5543" t="str">
            <v>J352/11 Exploring Modern Prose or Drama</v>
          </cell>
          <cell r="C5543" t="str">
            <v>J352/11</v>
          </cell>
          <cell r="D5543" t="str">
            <v>Exploring Modern Prose or Drama</v>
          </cell>
          <cell r="E5543" t="str">
            <v>Miss J Hopkins</v>
          </cell>
        </row>
        <row r="5544">
          <cell r="B5544" t="str">
            <v>J352/11 Exploring Modern Prose or Drama</v>
          </cell>
          <cell r="C5544" t="str">
            <v>J352/11</v>
          </cell>
          <cell r="D5544" t="str">
            <v>Exploring Modern Prose or Drama</v>
          </cell>
          <cell r="E5544" t="str">
            <v>Mrs L Woodey</v>
          </cell>
        </row>
        <row r="5545">
          <cell r="B5545" t="str">
            <v>J352/11 Exploring Modern Prose or Drama</v>
          </cell>
          <cell r="C5545" t="str">
            <v>J352/11</v>
          </cell>
          <cell r="D5545" t="str">
            <v>Exploring Modern Prose or Drama</v>
          </cell>
          <cell r="E5545" t="str">
            <v>Mr A Hendley</v>
          </cell>
        </row>
        <row r="5546">
          <cell r="B5546" t="str">
            <v>J352/11 Exploring Modern Prose or Drama</v>
          </cell>
          <cell r="C5546" t="str">
            <v>J352/11</v>
          </cell>
          <cell r="D5546" t="str">
            <v>Exploring Modern Prose or Drama</v>
          </cell>
          <cell r="E5546" t="str">
            <v>Miss E J Redman</v>
          </cell>
        </row>
        <row r="5547">
          <cell r="B5547" t="str">
            <v>J352/11 Exploring Modern Prose or Drama</v>
          </cell>
          <cell r="C5547" t="str">
            <v>J352/11</v>
          </cell>
          <cell r="D5547" t="str">
            <v>Exploring Modern Prose or Drama</v>
          </cell>
          <cell r="E5547" t="str">
            <v>Mr C Barcock</v>
          </cell>
        </row>
        <row r="5548">
          <cell r="B5548" t="str">
            <v>J352/11 Exploring Modern Prose or Drama</v>
          </cell>
          <cell r="C5548" t="str">
            <v>J352/11</v>
          </cell>
          <cell r="D5548" t="str">
            <v>Exploring Modern Prose or Drama</v>
          </cell>
          <cell r="E5548" t="str">
            <v>Miss L Steel</v>
          </cell>
        </row>
        <row r="5549">
          <cell r="B5549" t="str">
            <v>J352/11 Exploring Modern Prose or Drama</v>
          </cell>
          <cell r="C5549" t="str">
            <v>J352/11</v>
          </cell>
          <cell r="D5549" t="str">
            <v>Exploring Modern Prose or Drama</v>
          </cell>
          <cell r="E5549" t="str">
            <v>Mr A Covell</v>
          </cell>
        </row>
        <row r="5550">
          <cell r="B5550" t="str">
            <v>J352/11 Exploring Modern Prose or Drama</v>
          </cell>
          <cell r="C5550" t="str">
            <v>J352/11</v>
          </cell>
          <cell r="D5550" t="str">
            <v>Exploring Modern Prose or Drama</v>
          </cell>
          <cell r="E5550" t="str">
            <v>Miss B Whitehead</v>
          </cell>
        </row>
        <row r="5551">
          <cell r="B5551" t="str">
            <v>J352/11 Exploring Modern Prose or Drama</v>
          </cell>
          <cell r="C5551" t="str">
            <v>J352/11</v>
          </cell>
          <cell r="D5551" t="str">
            <v>Exploring Modern Prose or Drama</v>
          </cell>
          <cell r="E5551" t="str">
            <v>Mr N Campbell</v>
          </cell>
        </row>
        <row r="5552">
          <cell r="B5552" t="str">
            <v>J352/11 Exploring Modern Prose or Drama</v>
          </cell>
          <cell r="C5552" t="str">
            <v>J352/11</v>
          </cell>
          <cell r="D5552" t="str">
            <v>Exploring Modern Prose or Drama</v>
          </cell>
          <cell r="E5552" t="str">
            <v>Mrs C G Bicknell</v>
          </cell>
        </row>
        <row r="5553">
          <cell r="B5553" t="str">
            <v>J352/11 Exploring Modern Prose or Drama</v>
          </cell>
          <cell r="C5553" t="str">
            <v>J352/11</v>
          </cell>
          <cell r="D5553" t="str">
            <v>Exploring Modern Prose or Drama</v>
          </cell>
          <cell r="E5553" t="str">
            <v>Ms L Bawden</v>
          </cell>
        </row>
        <row r="5554">
          <cell r="B5554" t="str">
            <v>J352/11 Exploring Modern Prose or Drama</v>
          </cell>
          <cell r="C5554" t="str">
            <v>J352/11</v>
          </cell>
          <cell r="D5554" t="str">
            <v>Exploring Modern Prose or Drama</v>
          </cell>
          <cell r="E5554" t="str">
            <v>Ms S McCarthy</v>
          </cell>
        </row>
        <row r="5555">
          <cell r="B5555" t="str">
            <v>J352/11 Exploring Modern Prose or Drama</v>
          </cell>
          <cell r="C5555" t="str">
            <v>J352/11</v>
          </cell>
          <cell r="D5555" t="str">
            <v>Exploring Modern Prose or Drama</v>
          </cell>
          <cell r="E5555" t="str">
            <v>Mrs P Watson</v>
          </cell>
        </row>
        <row r="5556">
          <cell r="B5556" t="str">
            <v>J352/11 Exploring Modern Prose or Drama</v>
          </cell>
          <cell r="C5556" t="str">
            <v>J352/11</v>
          </cell>
          <cell r="D5556" t="str">
            <v>Exploring Modern Prose or Drama</v>
          </cell>
          <cell r="E5556" t="str">
            <v>Mrs H Hewlett</v>
          </cell>
        </row>
        <row r="5557">
          <cell r="B5557" t="str">
            <v>J352/11 Exploring Modern Prose or Drama</v>
          </cell>
          <cell r="C5557" t="str">
            <v>J352/11</v>
          </cell>
          <cell r="D5557" t="str">
            <v>Exploring Modern Prose or Drama</v>
          </cell>
          <cell r="E5557" t="str">
            <v>Mrs S Evans</v>
          </cell>
        </row>
        <row r="5558">
          <cell r="B5558" t="str">
            <v>J352/11 Exploring Modern Prose or Drama</v>
          </cell>
          <cell r="C5558" t="str">
            <v>J352/11</v>
          </cell>
          <cell r="D5558" t="str">
            <v>Exploring Modern Prose or Drama</v>
          </cell>
          <cell r="E5558" t="str">
            <v>Ms H Griffin</v>
          </cell>
        </row>
        <row r="5559">
          <cell r="B5559" t="str">
            <v>J352/11 Exploring Modern Prose or Drama</v>
          </cell>
          <cell r="C5559" t="str">
            <v>J352/11</v>
          </cell>
          <cell r="D5559" t="str">
            <v>Exploring Modern Prose or Drama</v>
          </cell>
          <cell r="E5559" t="str">
            <v>Dr D King</v>
          </cell>
        </row>
        <row r="5560">
          <cell r="B5560" t="str">
            <v>J352/11 Exploring Modern Prose or Drama</v>
          </cell>
          <cell r="C5560" t="str">
            <v>J352/11</v>
          </cell>
          <cell r="D5560" t="str">
            <v>Exploring Modern Prose or Drama</v>
          </cell>
          <cell r="E5560" t="str">
            <v>Mr A Amoke</v>
          </cell>
        </row>
        <row r="5561">
          <cell r="B5561" t="str">
            <v>J352/12 19th Century Novel</v>
          </cell>
          <cell r="C5561" t="str">
            <v>J352/12</v>
          </cell>
          <cell r="D5561" t="str">
            <v>19th Century Novel</v>
          </cell>
          <cell r="E5561" t="str">
            <v>Mrs H Rees-Bidder</v>
          </cell>
        </row>
        <row r="5562">
          <cell r="B5562" t="str">
            <v>J352/12 19th Century Novel</v>
          </cell>
          <cell r="C5562" t="str">
            <v>J352/12</v>
          </cell>
          <cell r="D5562" t="str">
            <v>19th Century Novel</v>
          </cell>
          <cell r="E5562" t="str">
            <v>Ms L B Jung</v>
          </cell>
        </row>
        <row r="5563">
          <cell r="B5563" t="str">
            <v>J352/12 19th Century Novel</v>
          </cell>
          <cell r="C5563" t="str">
            <v>J352/12</v>
          </cell>
          <cell r="D5563" t="str">
            <v>19th Century Novel</v>
          </cell>
          <cell r="E5563" t="str">
            <v>Ms M E Brack</v>
          </cell>
        </row>
        <row r="5564">
          <cell r="B5564" t="str">
            <v>J352/12 19th Century Novel</v>
          </cell>
          <cell r="C5564" t="str">
            <v>J352/12</v>
          </cell>
          <cell r="D5564" t="str">
            <v>19th Century Novel</v>
          </cell>
          <cell r="E5564" t="str">
            <v>Mr R Clooney</v>
          </cell>
        </row>
        <row r="5565">
          <cell r="B5565" t="str">
            <v>J352/12 19th Century Novel</v>
          </cell>
          <cell r="C5565" t="str">
            <v>J352/12</v>
          </cell>
          <cell r="D5565" t="str">
            <v>19th Century Novel</v>
          </cell>
          <cell r="E5565" t="str">
            <v>Ms E Briddon</v>
          </cell>
        </row>
        <row r="5566">
          <cell r="B5566" t="str">
            <v>J352/12 19th Century Novel</v>
          </cell>
          <cell r="C5566" t="str">
            <v>J352/12</v>
          </cell>
          <cell r="D5566" t="str">
            <v>19th Century Novel</v>
          </cell>
          <cell r="E5566" t="str">
            <v>Ms A Picknell</v>
          </cell>
        </row>
        <row r="5567">
          <cell r="B5567" t="str">
            <v>J352/12 19th Century Novel</v>
          </cell>
          <cell r="C5567" t="str">
            <v>J352/12</v>
          </cell>
          <cell r="D5567" t="str">
            <v>19th Century Novel</v>
          </cell>
          <cell r="E5567" t="str">
            <v>Mrs S Rafiq</v>
          </cell>
        </row>
        <row r="5568">
          <cell r="B5568" t="str">
            <v>J352/12 19th Century Novel</v>
          </cell>
          <cell r="C5568" t="str">
            <v>J352/12</v>
          </cell>
          <cell r="D5568" t="str">
            <v>19th Century Novel</v>
          </cell>
          <cell r="E5568" t="str">
            <v>Mr T J Roberts</v>
          </cell>
        </row>
        <row r="5569">
          <cell r="B5569" t="str">
            <v>J352/12 19th Century Novel</v>
          </cell>
          <cell r="C5569" t="str">
            <v>J352/12</v>
          </cell>
          <cell r="D5569" t="str">
            <v>19th Century Novel</v>
          </cell>
          <cell r="E5569" t="str">
            <v>Mrs M Cooper</v>
          </cell>
        </row>
        <row r="5570">
          <cell r="B5570" t="str">
            <v>J352/12 19th Century Novel</v>
          </cell>
          <cell r="C5570" t="str">
            <v>J352/12</v>
          </cell>
          <cell r="D5570" t="str">
            <v>19th Century Novel</v>
          </cell>
          <cell r="E5570" t="str">
            <v>Miss A M Adeyemo</v>
          </cell>
        </row>
        <row r="5571">
          <cell r="B5571" t="str">
            <v>J352/12 19th Century Novel</v>
          </cell>
          <cell r="C5571" t="str">
            <v>J352/12</v>
          </cell>
          <cell r="D5571" t="str">
            <v>19th Century Novel</v>
          </cell>
          <cell r="E5571" t="str">
            <v>Mrs D Stevens</v>
          </cell>
        </row>
        <row r="5572">
          <cell r="B5572" t="str">
            <v>J352/12 19th Century Novel</v>
          </cell>
          <cell r="C5572" t="str">
            <v>J352/12</v>
          </cell>
          <cell r="D5572" t="str">
            <v>19th Century Novel</v>
          </cell>
          <cell r="E5572" t="str">
            <v>Ms J Rigby</v>
          </cell>
        </row>
        <row r="5573">
          <cell r="B5573" t="str">
            <v>J352/12 19th Century Novel</v>
          </cell>
          <cell r="C5573" t="str">
            <v>J352/12</v>
          </cell>
          <cell r="D5573" t="str">
            <v>19th Century Novel</v>
          </cell>
          <cell r="E5573" t="str">
            <v>Mrs D Shelley</v>
          </cell>
        </row>
        <row r="5574">
          <cell r="B5574" t="str">
            <v>J352/12 19th Century Novel</v>
          </cell>
          <cell r="C5574" t="str">
            <v>J352/12</v>
          </cell>
          <cell r="D5574" t="str">
            <v>19th Century Novel</v>
          </cell>
          <cell r="E5574" t="str">
            <v>Mrs R Nair</v>
          </cell>
        </row>
        <row r="5575">
          <cell r="B5575" t="str">
            <v>J352/12 19th Century Novel</v>
          </cell>
          <cell r="C5575" t="str">
            <v>J352/12</v>
          </cell>
          <cell r="D5575" t="str">
            <v>19th Century Novel</v>
          </cell>
          <cell r="E5575" t="str">
            <v>Miss N Dougan</v>
          </cell>
        </row>
        <row r="5576">
          <cell r="B5576" t="str">
            <v>J352/12 19th Century Novel</v>
          </cell>
          <cell r="C5576" t="str">
            <v>J352/12</v>
          </cell>
          <cell r="D5576" t="str">
            <v>19th Century Novel</v>
          </cell>
          <cell r="E5576" t="str">
            <v>Mr D Thorpe</v>
          </cell>
        </row>
        <row r="5577">
          <cell r="B5577" t="str">
            <v>J352/12 19th Century Novel</v>
          </cell>
          <cell r="C5577" t="str">
            <v>J352/12</v>
          </cell>
          <cell r="D5577" t="str">
            <v>19th Century Novel</v>
          </cell>
          <cell r="E5577" t="str">
            <v>Ms R O'Connell</v>
          </cell>
        </row>
        <row r="5578">
          <cell r="B5578" t="str">
            <v>J352/12 19th Century Novel</v>
          </cell>
          <cell r="C5578" t="str">
            <v>J352/12</v>
          </cell>
          <cell r="D5578" t="str">
            <v>19th Century Novel</v>
          </cell>
          <cell r="E5578" t="str">
            <v>Mr M MUTUA</v>
          </cell>
        </row>
        <row r="5579">
          <cell r="B5579" t="str">
            <v>J352/12 19th Century Novel</v>
          </cell>
          <cell r="C5579" t="str">
            <v>J352/12</v>
          </cell>
          <cell r="D5579" t="str">
            <v>19th Century Novel</v>
          </cell>
          <cell r="E5579" t="str">
            <v>Mr R C Howard</v>
          </cell>
        </row>
        <row r="5580">
          <cell r="B5580" t="str">
            <v>J352/12 19th Century Novel</v>
          </cell>
          <cell r="C5580" t="str">
            <v>J352/12</v>
          </cell>
          <cell r="D5580" t="str">
            <v>19th Century Novel</v>
          </cell>
          <cell r="E5580" t="str">
            <v>Mr A Berry</v>
          </cell>
        </row>
        <row r="5581">
          <cell r="B5581" t="str">
            <v>J352/12 19th Century Novel</v>
          </cell>
          <cell r="C5581" t="str">
            <v>J352/12</v>
          </cell>
          <cell r="D5581" t="str">
            <v>19th Century Novel</v>
          </cell>
          <cell r="E5581" t="str">
            <v>Mr J Lowe</v>
          </cell>
        </row>
        <row r="5582">
          <cell r="B5582" t="str">
            <v>J352/12 19th Century Novel</v>
          </cell>
          <cell r="C5582" t="str">
            <v>J352/12</v>
          </cell>
          <cell r="D5582" t="str">
            <v>19th Century Novel</v>
          </cell>
          <cell r="E5582" t="str">
            <v>Ms S Newton</v>
          </cell>
        </row>
        <row r="5583">
          <cell r="B5583" t="str">
            <v>J352/12 19th Century Novel</v>
          </cell>
          <cell r="C5583" t="str">
            <v>J352/12</v>
          </cell>
          <cell r="D5583" t="str">
            <v>19th Century Novel</v>
          </cell>
          <cell r="E5583" t="str">
            <v>Mrs E Hawes</v>
          </cell>
        </row>
        <row r="5584">
          <cell r="B5584" t="str">
            <v>J352/12 19th Century Novel</v>
          </cell>
          <cell r="C5584" t="str">
            <v>J352/12</v>
          </cell>
          <cell r="D5584" t="str">
            <v>19th Century Novel</v>
          </cell>
          <cell r="E5584" t="str">
            <v>Mr S Summers</v>
          </cell>
        </row>
        <row r="5585">
          <cell r="B5585" t="str">
            <v>J352/12 19th Century Novel</v>
          </cell>
          <cell r="C5585" t="str">
            <v>J352/12</v>
          </cell>
          <cell r="D5585" t="str">
            <v>19th Century Novel</v>
          </cell>
          <cell r="E5585" t="str">
            <v>Mrs B Benson</v>
          </cell>
        </row>
        <row r="5586">
          <cell r="B5586" t="str">
            <v>J352/12 19th Century Novel</v>
          </cell>
          <cell r="C5586" t="str">
            <v>J352/12</v>
          </cell>
          <cell r="D5586" t="str">
            <v>19th Century Novel</v>
          </cell>
          <cell r="E5586" t="str">
            <v>Mr J R Fraser-Andrews</v>
          </cell>
        </row>
        <row r="5587">
          <cell r="B5587" t="str">
            <v>J352/21 Exploring Poetry</v>
          </cell>
          <cell r="C5587" t="str">
            <v>J352/21</v>
          </cell>
          <cell r="D5587" t="str">
            <v>Exploring Poetry</v>
          </cell>
          <cell r="E5587" t="str">
            <v>Mrs B Hutchings</v>
          </cell>
        </row>
        <row r="5588">
          <cell r="B5588" t="str">
            <v>J352/21 Exploring Poetry</v>
          </cell>
          <cell r="C5588" t="str">
            <v>J352/21</v>
          </cell>
          <cell r="D5588" t="str">
            <v>Exploring Poetry</v>
          </cell>
          <cell r="E5588" t="str">
            <v>Miss B Nolan</v>
          </cell>
        </row>
        <row r="5589">
          <cell r="B5589" t="str">
            <v>J352/21 Exploring Poetry</v>
          </cell>
          <cell r="C5589" t="str">
            <v>J352/21</v>
          </cell>
          <cell r="D5589" t="str">
            <v>Exploring Poetry</v>
          </cell>
          <cell r="E5589" t="str">
            <v>Mrs S Evans</v>
          </cell>
        </row>
        <row r="5590">
          <cell r="B5590" t="str">
            <v>J352/21 Exploring Poetry</v>
          </cell>
          <cell r="C5590" t="str">
            <v>J352/21</v>
          </cell>
          <cell r="D5590" t="str">
            <v>Exploring Poetry</v>
          </cell>
          <cell r="E5590" t="str">
            <v>Mrs V Taylor</v>
          </cell>
        </row>
        <row r="5591">
          <cell r="B5591" t="str">
            <v>J352/21 Exploring Poetry</v>
          </cell>
          <cell r="C5591" t="str">
            <v>J352/21</v>
          </cell>
          <cell r="D5591" t="str">
            <v>Exploring Poetry</v>
          </cell>
          <cell r="E5591" t="str">
            <v>Dr Z E Woodcock-Squires</v>
          </cell>
        </row>
        <row r="5592">
          <cell r="B5592" t="str">
            <v>J352/21 Exploring Poetry</v>
          </cell>
          <cell r="C5592" t="str">
            <v>J352/21</v>
          </cell>
          <cell r="D5592" t="str">
            <v>Exploring Poetry</v>
          </cell>
          <cell r="E5592" t="str">
            <v>Mr S Bland</v>
          </cell>
        </row>
        <row r="5593">
          <cell r="B5593" t="str">
            <v>J352/21 Exploring Poetry</v>
          </cell>
          <cell r="C5593" t="str">
            <v>J352/21</v>
          </cell>
          <cell r="D5593" t="str">
            <v>Exploring Poetry</v>
          </cell>
          <cell r="E5593" t="str">
            <v>Mrs L Hill</v>
          </cell>
        </row>
        <row r="5594">
          <cell r="B5594" t="str">
            <v>J352/21 Exploring Poetry</v>
          </cell>
          <cell r="C5594" t="str">
            <v>J352/21</v>
          </cell>
          <cell r="D5594" t="str">
            <v>Exploring Poetry</v>
          </cell>
          <cell r="E5594" t="str">
            <v>Dr R Shipton</v>
          </cell>
        </row>
        <row r="5595">
          <cell r="B5595" t="str">
            <v>J352/21 Exploring Poetry</v>
          </cell>
          <cell r="C5595" t="str">
            <v>J352/21</v>
          </cell>
          <cell r="D5595" t="str">
            <v>Exploring Poetry</v>
          </cell>
          <cell r="E5595" t="str">
            <v>Mr M Drury</v>
          </cell>
        </row>
        <row r="5596">
          <cell r="B5596" t="str">
            <v>J352/21 Exploring Poetry</v>
          </cell>
          <cell r="C5596" t="str">
            <v>J352/21</v>
          </cell>
          <cell r="D5596" t="str">
            <v>Exploring Poetry</v>
          </cell>
          <cell r="E5596" t="str">
            <v>Mr L Onah</v>
          </cell>
        </row>
        <row r="5597">
          <cell r="B5597" t="str">
            <v>J352/21 Exploring Poetry</v>
          </cell>
          <cell r="C5597" t="str">
            <v>J352/21</v>
          </cell>
          <cell r="D5597" t="str">
            <v>Exploring Poetry</v>
          </cell>
          <cell r="E5597" t="str">
            <v>Miss G Dobson</v>
          </cell>
        </row>
        <row r="5598">
          <cell r="B5598" t="str">
            <v>J352/21 Exploring Poetry</v>
          </cell>
          <cell r="C5598" t="str">
            <v>J352/21</v>
          </cell>
          <cell r="D5598" t="str">
            <v>Exploring Poetry</v>
          </cell>
          <cell r="E5598" t="str">
            <v>Mr R W R Hodgkinson</v>
          </cell>
        </row>
        <row r="5599">
          <cell r="B5599" t="str">
            <v>J352/21 Exploring Poetry</v>
          </cell>
          <cell r="C5599" t="str">
            <v>J352/21</v>
          </cell>
          <cell r="D5599" t="str">
            <v>Exploring Poetry</v>
          </cell>
          <cell r="E5599" t="str">
            <v>Mr M Moore</v>
          </cell>
        </row>
        <row r="5600">
          <cell r="B5600" t="str">
            <v>J352/21 Exploring Poetry</v>
          </cell>
          <cell r="C5600" t="str">
            <v>J352/21</v>
          </cell>
          <cell r="D5600" t="str">
            <v>Exploring Poetry</v>
          </cell>
          <cell r="E5600" t="str">
            <v>Mrs S L Evans</v>
          </cell>
        </row>
        <row r="5601">
          <cell r="B5601" t="str">
            <v>J352/21 Exploring Poetry</v>
          </cell>
          <cell r="C5601" t="str">
            <v>J352/21</v>
          </cell>
          <cell r="D5601" t="str">
            <v>Exploring Poetry</v>
          </cell>
          <cell r="E5601" t="str">
            <v>Mrs F J Townsend</v>
          </cell>
        </row>
        <row r="5602">
          <cell r="B5602" t="str">
            <v>J352/21 Exploring Poetry</v>
          </cell>
          <cell r="C5602" t="str">
            <v>J352/21</v>
          </cell>
          <cell r="D5602" t="str">
            <v>Exploring Poetry</v>
          </cell>
          <cell r="E5602" t="str">
            <v>Ms B Lane</v>
          </cell>
        </row>
        <row r="5603">
          <cell r="B5603" t="str">
            <v>J352/21 Exploring Poetry</v>
          </cell>
          <cell r="C5603" t="str">
            <v>J352/21</v>
          </cell>
          <cell r="D5603" t="str">
            <v>Exploring Poetry</v>
          </cell>
          <cell r="E5603" t="str">
            <v>Ms L A Dean</v>
          </cell>
        </row>
        <row r="5604">
          <cell r="B5604" t="str">
            <v>J352/22 Shakespeare</v>
          </cell>
          <cell r="C5604" t="str">
            <v>J352/22</v>
          </cell>
          <cell r="D5604" t="str">
            <v>Shakespeare</v>
          </cell>
          <cell r="E5604" t="str">
            <v>Mrs B Hutchings</v>
          </cell>
        </row>
        <row r="5605">
          <cell r="B5605" t="str">
            <v>J352/22 Shakespeare</v>
          </cell>
          <cell r="C5605" t="str">
            <v>J352/22</v>
          </cell>
          <cell r="D5605" t="str">
            <v>Shakespeare</v>
          </cell>
          <cell r="E5605" t="str">
            <v>Miss B Nolan</v>
          </cell>
        </row>
        <row r="5606">
          <cell r="B5606" t="str">
            <v>J352/22 Shakespeare</v>
          </cell>
          <cell r="C5606" t="str">
            <v>J352/22</v>
          </cell>
          <cell r="D5606" t="str">
            <v>Shakespeare</v>
          </cell>
          <cell r="E5606" t="str">
            <v>Mr R Lightfoot</v>
          </cell>
        </row>
        <row r="5607">
          <cell r="B5607" t="str">
            <v>J352/22 Shakespeare</v>
          </cell>
          <cell r="C5607" t="str">
            <v>J352/22</v>
          </cell>
          <cell r="D5607" t="str">
            <v>Shakespeare</v>
          </cell>
          <cell r="E5607" t="str">
            <v>Mr C D Gregory</v>
          </cell>
        </row>
        <row r="5608">
          <cell r="B5608" t="str">
            <v>J352/22 Shakespeare</v>
          </cell>
          <cell r="C5608" t="str">
            <v>J352/22</v>
          </cell>
          <cell r="D5608" t="str">
            <v>Shakespeare</v>
          </cell>
          <cell r="E5608" t="str">
            <v>Mrs A J Marsden</v>
          </cell>
        </row>
        <row r="5609">
          <cell r="B5609" t="str">
            <v>J352/22 Shakespeare</v>
          </cell>
          <cell r="C5609" t="str">
            <v>J352/22</v>
          </cell>
          <cell r="D5609" t="str">
            <v>Shakespeare</v>
          </cell>
          <cell r="E5609" t="str">
            <v>Mrs S Patel</v>
          </cell>
        </row>
        <row r="5610">
          <cell r="B5610" t="str">
            <v>J352/22 Shakespeare</v>
          </cell>
          <cell r="C5610" t="str">
            <v>J352/22</v>
          </cell>
          <cell r="D5610" t="str">
            <v>Shakespeare</v>
          </cell>
          <cell r="E5610" t="str">
            <v>Mrs S L Parry</v>
          </cell>
        </row>
        <row r="5611">
          <cell r="B5611" t="str">
            <v>J352/22 Shakespeare</v>
          </cell>
          <cell r="C5611" t="str">
            <v>J352/22</v>
          </cell>
          <cell r="D5611" t="str">
            <v>Shakespeare</v>
          </cell>
          <cell r="E5611" t="str">
            <v>Ms S Smith</v>
          </cell>
        </row>
        <row r="5612">
          <cell r="B5612" t="str">
            <v>J352/22 Shakespeare</v>
          </cell>
          <cell r="C5612" t="str">
            <v>J352/22</v>
          </cell>
          <cell r="D5612" t="str">
            <v>Shakespeare</v>
          </cell>
          <cell r="E5612" t="str">
            <v>Mrs C F coogan</v>
          </cell>
        </row>
        <row r="5613">
          <cell r="B5613" t="str">
            <v>J352/22 Shakespeare</v>
          </cell>
          <cell r="C5613" t="str">
            <v>J352/22</v>
          </cell>
          <cell r="D5613" t="str">
            <v>Shakespeare</v>
          </cell>
          <cell r="E5613" t="str">
            <v>Mrs K Haxby</v>
          </cell>
        </row>
        <row r="5614">
          <cell r="B5614" t="str">
            <v>J352/22 Shakespeare</v>
          </cell>
          <cell r="C5614" t="str">
            <v>J352/22</v>
          </cell>
          <cell r="D5614" t="str">
            <v>Shakespeare</v>
          </cell>
          <cell r="E5614" t="str">
            <v>Mrs L Maseychik</v>
          </cell>
        </row>
        <row r="5615">
          <cell r="B5615" t="str">
            <v>J352/22 Shakespeare</v>
          </cell>
          <cell r="C5615" t="str">
            <v>J352/22</v>
          </cell>
          <cell r="D5615" t="str">
            <v>Shakespeare</v>
          </cell>
          <cell r="E5615" t="str">
            <v>Mr T Twohig</v>
          </cell>
        </row>
        <row r="5616">
          <cell r="B5616" t="str">
            <v>J352/22 Shakespeare</v>
          </cell>
          <cell r="C5616" t="str">
            <v>J352/22</v>
          </cell>
          <cell r="D5616" t="str">
            <v>Shakespeare</v>
          </cell>
          <cell r="E5616" t="str">
            <v>Dr R Shipton</v>
          </cell>
        </row>
        <row r="5617">
          <cell r="B5617" t="str">
            <v>J352/22 Shakespeare</v>
          </cell>
          <cell r="C5617" t="str">
            <v>J352/22</v>
          </cell>
          <cell r="D5617" t="str">
            <v>Shakespeare</v>
          </cell>
          <cell r="E5617" t="str">
            <v>Mrs K B Bowie</v>
          </cell>
        </row>
        <row r="5618">
          <cell r="B5618" t="str">
            <v>J352/22 Shakespeare</v>
          </cell>
          <cell r="C5618" t="str">
            <v>J352/22</v>
          </cell>
          <cell r="D5618" t="str">
            <v>Shakespeare</v>
          </cell>
          <cell r="E5618" t="str">
            <v>Mr A Whittaker</v>
          </cell>
        </row>
        <row r="5619">
          <cell r="B5619" t="str">
            <v>J352/22 Shakespeare</v>
          </cell>
          <cell r="C5619" t="str">
            <v>J352/22</v>
          </cell>
          <cell r="D5619" t="str">
            <v>Shakespeare</v>
          </cell>
          <cell r="E5619" t="str">
            <v>Mr M S Fowler</v>
          </cell>
        </row>
        <row r="5620">
          <cell r="B5620" t="str">
            <v>J352/22 Shakespeare</v>
          </cell>
          <cell r="C5620" t="str">
            <v>J352/22</v>
          </cell>
          <cell r="D5620" t="str">
            <v>Shakespeare</v>
          </cell>
          <cell r="E5620" t="str">
            <v>Mrs Y Bissett</v>
          </cell>
        </row>
        <row r="5621">
          <cell r="B5621" t="str">
            <v>J352/22 Shakespeare</v>
          </cell>
          <cell r="C5621" t="str">
            <v>J352/22</v>
          </cell>
          <cell r="D5621" t="str">
            <v>Shakespeare</v>
          </cell>
          <cell r="E5621" t="str">
            <v>Miss A Adesanya</v>
          </cell>
        </row>
        <row r="5622">
          <cell r="B5622" t="str">
            <v>J352/22 Shakespeare</v>
          </cell>
          <cell r="C5622" t="str">
            <v>J352/22</v>
          </cell>
          <cell r="D5622" t="str">
            <v>Shakespeare</v>
          </cell>
          <cell r="E5622" t="str">
            <v>Mrs H Donnelly</v>
          </cell>
        </row>
        <row r="5623">
          <cell r="B5623" t="str">
            <v>J352/22 Shakespeare</v>
          </cell>
          <cell r="C5623" t="str">
            <v>J352/22</v>
          </cell>
          <cell r="D5623" t="str">
            <v>Shakespeare</v>
          </cell>
          <cell r="E5623" t="str">
            <v>Ms J Coaton</v>
          </cell>
        </row>
        <row r="5624">
          <cell r="B5624" t="str">
            <v>J352/22 Shakespeare</v>
          </cell>
          <cell r="C5624" t="str">
            <v>J352/22</v>
          </cell>
          <cell r="D5624" t="str">
            <v>Shakespeare</v>
          </cell>
          <cell r="E5624" t="str">
            <v>Mr E Williams</v>
          </cell>
        </row>
        <row r="5625">
          <cell r="B5625" t="str">
            <v>J352/22 Shakespeare</v>
          </cell>
          <cell r="C5625" t="str">
            <v>J352/22</v>
          </cell>
          <cell r="D5625" t="str">
            <v>Shakespeare</v>
          </cell>
          <cell r="E5625" t="str">
            <v>Ms M Champagnie</v>
          </cell>
        </row>
        <row r="5626">
          <cell r="B5626" t="str">
            <v>J352/22 Shakespeare</v>
          </cell>
          <cell r="C5626" t="str">
            <v>J352/22</v>
          </cell>
          <cell r="D5626" t="str">
            <v>Shakespeare</v>
          </cell>
          <cell r="E5626" t="str">
            <v>Mr M Thomasson</v>
          </cell>
        </row>
        <row r="5627">
          <cell r="B5627" t="str">
            <v>J352/22 Shakespeare</v>
          </cell>
          <cell r="C5627" t="str">
            <v>J352/22</v>
          </cell>
          <cell r="D5627" t="str">
            <v>Shakespeare</v>
          </cell>
          <cell r="E5627" t="str">
            <v>Mrs M Gunning</v>
          </cell>
        </row>
        <row r="5628">
          <cell r="B5628" t="str">
            <v>J352/22 Shakespeare</v>
          </cell>
          <cell r="C5628" t="str">
            <v>J352/22</v>
          </cell>
          <cell r="D5628" t="str">
            <v>Shakespeare</v>
          </cell>
          <cell r="E5628" t="str">
            <v>Ms R Sambrooks</v>
          </cell>
        </row>
        <row r="5629">
          <cell r="B5629" t="str">
            <v>J352/22 Shakespeare</v>
          </cell>
          <cell r="C5629" t="str">
            <v>J352/22</v>
          </cell>
          <cell r="D5629" t="str">
            <v>Shakespeare</v>
          </cell>
          <cell r="E5629" t="str">
            <v>Ms L Steele</v>
          </cell>
        </row>
        <row r="5630">
          <cell r="B5630" t="str">
            <v>J352/22 Shakespeare</v>
          </cell>
          <cell r="C5630" t="str">
            <v>J352/22</v>
          </cell>
          <cell r="D5630" t="str">
            <v>Shakespeare</v>
          </cell>
          <cell r="E5630" t="str">
            <v>Mr R Baldock</v>
          </cell>
        </row>
        <row r="5631">
          <cell r="B5631" t="str">
            <v>J352/22 Shakespeare</v>
          </cell>
          <cell r="C5631" t="str">
            <v>J352/22</v>
          </cell>
          <cell r="D5631" t="str">
            <v>Shakespeare</v>
          </cell>
          <cell r="E5631" t="str">
            <v>Ms E Gray</v>
          </cell>
        </row>
        <row r="5632">
          <cell r="B5632" t="str">
            <v>J352/22 Shakespeare</v>
          </cell>
          <cell r="C5632" t="str">
            <v>J352/22</v>
          </cell>
          <cell r="D5632" t="str">
            <v>Shakespeare</v>
          </cell>
          <cell r="E5632" t="str">
            <v>Mrs O M Adesanya</v>
          </cell>
        </row>
        <row r="5633">
          <cell r="B5633" t="str">
            <v>J383/01 Geog A Geographical Themes Living in the UK today</v>
          </cell>
          <cell r="C5633" t="str">
            <v>J383/01</v>
          </cell>
          <cell r="D5633" t="str">
            <v>Geog A Geographical Themes Living in the UK today</v>
          </cell>
          <cell r="E5633" t="str">
            <v>Mr M T Brimson</v>
          </cell>
        </row>
        <row r="5634">
          <cell r="B5634" t="str">
            <v>J383/01 Geog A Geographical Themes Living in the UK today</v>
          </cell>
          <cell r="C5634" t="str">
            <v>J383/01</v>
          </cell>
          <cell r="D5634" t="str">
            <v>Geog A Geographical Themes Living in the UK today</v>
          </cell>
          <cell r="E5634" t="str">
            <v>Mrs K Nunn</v>
          </cell>
        </row>
        <row r="5635">
          <cell r="B5635" t="str">
            <v>J383/01 Geog A Geographical Themes Living in the UK today</v>
          </cell>
          <cell r="C5635" t="str">
            <v>J383/01</v>
          </cell>
          <cell r="D5635" t="str">
            <v>Geog A Geographical Themes Living in the UK today</v>
          </cell>
          <cell r="E5635" t="str">
            <v>Mr S J Bibb</v>
          </cell>
        </row>
        <row r="5636">
          <cell r="B5636" t="str">
            <v>J383/01 Geog A Geographical Themes Living in the UK today</v>
          </cell>
          <cell r="C5636" t="str">
            <v>J383/01</v>
          </cell>
          <cell r="D5636" t="str">
            <v>Geog A Geographical Themes Living in the UK today</v>
          </cell>
          <cell r="E5636" t="str">
            <v>Mr A J Holloway</v>
          </cell>
        </row>
        <row r="5637">
          <cell r="B5637" t="str">
            <v>J383/01 Geog A Geographical Themes Living in the UK today</v>
          </cell>
          <cell r="C5637" t="str">
            <v>J383/01</v>
          </cell>
          <cell r="D5637" t="str">
            <v>Geog A Geographical Themes Living in the UK today</v>
          </cell>
          <cell r="E5637" t="str">
            <v>Mr A Ali</v>
          </cell>
        </row>
        <row r="5638">
          <cell r="B5638" t="str">
            <v>J383/01 Geog A Geographical Themes Living in the UK today</v>
          </cell>
          <cell r="C5638" t="str">
            <v>J383/01</v>
          </cell>
          <cell r="D5638" t="str">
            <v>Geog A Geographical Themes Living in the UK today</v>
          </cell>
          <cell r="E5638" t="str">
            <v>Mrs A Lyng</v>
          </cell>
        </row>
        <row r="5639">
          <cell r="B5639" t="str">
            <v>J383/01 Geog A Geographical Themes Living in the UK today</v>
          </cell>
          <cell r="C5639" t="str">
            <v>J383/01</v>
          </cell>
          <cell r="D5639" t="str">
            <v>Geog A Geographical Themes Living in the UK today</v>
          </cell>
          <cell r="E5639" t="str">
            <v>Mrs P KITASHU</v>
          </cell>
        </row>
        <row r="5640">
          <cell r="B5640" t="str">
            <v>J383/01 Geog A Geographical Themes Living in the UK today</v>
          </cell>
          <cell r="C5640" t="str">
            <v>J383/01</v>
          </cell>
          <cell r="D5640" t="str">
            <v>Geog A Geographical Themes Living in the UK today</v>
          </cell>
          <cell r="E5640" t="str">
            <v>Ms A Stevens</v>
          </cell>
        </row>
        <row r="5641">
          <cell r="B5641" t="str">
            <v>J383/01 Geog A Geographical Themes Living in the UK today</v>
          </cell>
          <cell r="C5641" t="str">
            <v>J383/01</v>
          </cell>
          <cell r="D5641" t="str">
            <v>Geog A Geographical Themes Living in the UK today</v>
          </cell>
          <cell r="E5641" t="str">
            <v>Miss C Badge</v>
          </cell>
        </row>
        <row r="5642">
          <cell r="B5642" t="str">
            <v>J383/01 Geog A Geographical Themes Living in the UK today</v>
          </cell>
          <cell r="C5642" t="str">
            <v>J383/01</v>
          </cell>
          <cell r="D5642" t="str">
            <v>Geog A Geographical Themes Living in the UK today</v>
          </cell>
          <cell r="E5642" t="str">
            <v>Mr D C Brain</v>
          </cell>
        </row>
        <row r="5643">
          <cell r="B5643" t="str">
            <v>J383/01 Geog A Geographical Themes Living in the UK today</v>
          </cell>
          <cell r="C5643" t="str">
            <v>J383/01</v>
          </cell>
          <cell r="D5643" t="str">
            <v>Geog A Geographical Themes Living in the UK today</v>
          </cell>
          <cell r="E5643" t="str">
            <v>Mr S Mills</v>
          </cell>
        </row>
        <row r="5644">
          <cell r="B5644" t="str">
            <v>J383/01 Geog A Geographical Themes Living in the UK today</v>
          </cell>
          <cell r="C5644" t="str">
            <v>J383/01</v>
          </cell>
          <cell r="D5644" t="str">
            <v>Geog A Geographical Themes Living in the UK today</v>
          </cell>
          <cell r="E5644" t="str">
            <v>Mrs R Hampson</v>
          </cell>
        </row>
        <row r="5645">
          <cell r="B5645" t="str">
            <v>J383/01 Geog A Geographical Themes Living in the UK today</v>
          </cell>
          <cell r="C5645" t="str">
            <v>J383/01</v>
          </cell>
          <cell r="D5645" t="str">
            <v>Geog A Geographical Themes Living in the UK today</v>
          </cell>
          <cell r="E5645" t="str">
            <v>Miss O K Gelson</v>
          </cell>
        </row>
        <row r="5646">
          <cell r="B5646" t="str">
            <v>J383/01 Geog A Geographical Themes Living in the UK today</v>
          </cell>
          <cell r="C5646" t="str">
            <v>J383/01</v>
          </cell>
          <cell r="D5646" t="str">
            <v>Geog A Geographical Themes Living in the UK today</v>
          </cell>
          <cell r="E5646" t="str">
            <v>Mr E T Michael</v>
          </cell>
        </row>
        <row r="5647">
          <cell r="B5647" t="str">
            <v>J383/01 Geog A Geographical Themes Living in the UK today</v>
          </cell>
          <cell r="C5647" t="str">
            <v>J383/01</v>
          </cell>
          <cell r="D5647" t="str">
            <v>Geog A Geographical Themes Living in the UK today</v>
          </cell>
          <cell r="E5647" t="str">
            <v>Mrs N Richmond</v>
          </cell>
        </row>
        <row r="5648">
          <cell r="B5648" t="str">
            <v>J383/01 Geog A Geographical Themes Living in the UK today</v>
          </cell>
          <cell r="C5648" t="str">
            <v>J383/01</v>
          </cell>
          <cell r="D5648" t="str">
            <v>Geog A Geographical Themes Living in the UK today</v>
          </cell>
          <cell r="E5648" t="str">
            <v>Mr M Ahmed</v>
          </cell>
        </row>
        <row r="5649">
          <cell r="B5649" t="str">
            <v>J383/01 Geog A Geographical Themes Living in the UK today</v>
          </cell>
          <cell r="C5649" t="str">
            <v>J383/01</v>
          </cell>
          <cell r="D5649" t="str">
            <v>Geog A Geographical Themes Living in the UK today</v>
          </cell>
          <cell r="E5649" t="str">
            <v>Mr R A Gray</v>
          </cell>
        </row>
        <row r="5650">
          <cell r="B5650" t="str">
            <v>J383/01 Geog A Geographical Themes Living in the UK today</v>
          </cell>
          <cell r="C5650" t="str">
            <v>J383/01</v>
          </cell>
          <cell r="D5650" t="str">
            <v>Geog A Geographical Themes Living in the UK today</v>
          </cell>
          <cell r="E5650" t="str">
            <v>Mr D Hall</v>
          </cell>
        </row>
        <row r="5651">
          <cell r="B5651" t="str">
            <v>J383/01 Geog A Geographical Themes Living in the UK today</v>
          </cell>
          <cell r="C5651" t="str">
            <v>J383/01</v>
          </cell>
          <cell r="D5651" t="str">
            <v>Geog A Geographical Themes Living in the UK today</v>
          </cell>
          <cell r="E5651" t="str">
            <v>Miss S Bansal</v>
          </cell>
        </row>
        <row r="5652">
          <cell r="B5652" t="str">
            <v>J383/01 Geog A Geographical Themes Living in the UK today</v>
          </cell>
          <cell r="C5652" t="str">
            <v>J383/01</v>
          </cell>
          <cell r="D5652" t="str">
            <v>Geog A Geographical Themes Living in the UK today</v>
          </cell>
          <cell r="E5652" t="str">
            <v>Miss J Kirby</v>
          </cell>
        </row>
        <row r="5653">
          <cell r="B5653" t="str">
            <v>J383/01 Geog A Geographical Themes Living in the UK today</v>
          </cell>
          <cell r="C5653" t="str">
            <v>J383/01</v>
          </cell>
          <cell r="D5653" t="str">
            <v>Geog A Geographical Themes Living in the UK today</v>
          </cell>
          <cell r="E5653" t="str">
            <v>Miss C J Enlund</v>
          </cell>
        </row>
        <row r="5654">
          <cell r="B5654" t="str">
            <v>J383/01 Geog A Geographical Themes Living in the UK today</v>
          </cell>
          <cell r="C5654" t="str">
            <v>J383/01</v>
          </cell>
          <cell r="D5654" t="str">
            <v>Geog A Geographical Themes Living in the UK today</v>
          </cell>
          <cell r="E5654" t="str">
            <v>Mrs R Mwangi</v>
          </cell>
        </row>
        <row r="5655">
          <cell r="B5655" t="str">
            <v>J383/01 Geog A Geographical Themes Living in the UK today</v>
          </cell>
          <cell r="C5655" t="str">
            <v>J383/01</v>
          </cell>
          <cell r="D5655" t="str">
            <v>Geog A Geographical Themes Living in the UK today</v>
          </cell>
          <cell r="E5655" t="str">
            <v>Mrs L Graham</v>
          </cell>
        </row>
        <row r="5656">
          <cell r="B5656" t="str">
            <v>J383/01 Geog A Geographical Themes Living in the UK today</v>
          </cell>
          <cell r="C5656" t="str">
            <v>J383/01</v>
          </cell>
          <cell r="D5656" t="str">
            <v>Geog A Geographical Themes Living in the UK today</v>
          </cell>
          <cell r="E5656" t="str">
            <v>Mr T Hayes</v>
          </cell>
        </row>
        <row r="5657">
          <cell r="B5657" t="str">
            <v>J383/01 Geog A Geographical Themes Living in the UK today</v>
          </cell>
          <cell r="C5657" t="str">
            <v>J383/01</v>
          </cell>
          <cell r="D5657" t="str">
            <v>Geog A Geographical Themes Living in the UK today</v>
          </cell>
          <cell r="E5657" t="str">
            <v>Mr P Hollis</v>
          </cell>
        </row>
        <row r="5658">
          <cell r="B5658" t="str">
            <v>J383/01 Geog A Geographical Themes Living in the UK today</v>
          </cell>
          <cell r="C5658" t="str">
            <v>J383/01</v>
          </cell>
          <cell r="D5658" t="str">
            <v>Geog A Geographical Themes Living in the UK today</v>
          </cell>
          <cell r="E5658" t="str">
            <v>Mr P Howe</v>
          </cell>
        </row>
        <row r="5659">
          <cell r="B5659" t="str">
            <v>J383/01 Geog A Geographical Themes Living in the UK today</v>
          </cell>
          <cell r="C5659" t="str">
            <v>J383/01</v>
          </cell>
          <cell r="D5659" t="str">
            <v>Geog A Geographical Themes Living in the UK today</v>
          </cell>
          <cell r="E5659" t="str">
            <v>Mrs B A Barrett</v>
          </cell>
        </row>
        <row r="5660">
          <cell r="B5660" t="str">
            <v>J383/01 Geog A Geographical Themes Living in the UK today</v>
          </cell>
          <cell r="C5660" t="str">
            <v>J383/01</v>
          </cell>
          <cell r="D5660" t="str">
            <v>Geog A Geographical Themes Living in the UK today</v>
          </cell>
          <cell r="E5660" t="str">
            <v>Miss K Howard</v>
          </cell>
        </row>
        <row r="5661">
          <cell r="B5661" t="str">
            <v>J383/01 Geog A Geographical Themes Living in the UK today</v>
          </cell>
          <cell r="C5661" t="str">
            <v>J383/01</v>
          </cell>
          <cell r="D5661" t="str">
            <v>Geog A Geographical Themes Living in the UK today</v>
          </cell>
          <cell r="E5661" t="str">
            <v>Ms L Colet</v>
          </cell>
        </row>
        <row r="5662">
          <cell r="B5662" t="str">
            <v>J383/01 Geog A Geographical Themes Living in the UK today</v>
          </cell>
          <cell r="C5662" t="str">
            <v>J383/01</v>
          </cell>
          <cell r="D5662" t="str">
            <v>Geog A Geographical Themes Living in the UK today</v>
          </cell>
          <cell r="E5662" t="str">
            <v>Miss J E Jackson</v>
          </cell>
        </row>
        <row r="5663">
          <cell r="B5663" t="str">
            <v>J383/01 Geog A Geographical Themes Living in the UK today</v>
          </cell>
          <cell r="C5663" t="str">
            <v>J383/01</v>
          </cell>
          <cell r="D5663" t="str">
            <v>Geog A Geographical Themes Living in the UK today</v>
          </cell>
          <cell r="E5663" t="str">
            <v>Dr S Taylder</v>
          </cell>
        </row>
        <row r="5664">
          <cell r="B5664" t="str">
            <v>J383/02 Geog A (Geographical Themes) The world around us</v>
          </cell>
          <cell r="C5664" t="str">
            <v>J383/02</v>
          </cell>
          <cell r="D5664" t="str">
            <v>Geog A (Geographical Themes) The world around us</v>
          </cell>
          <cell r="E5664" t="str">
            <v>Mr D I Matthews</v>
          </cell>
        </row>
        <row r="5665">
          <cell r="B5665" t="str">
            <v>J383/02 Geog A (Geographical Themes) The world around us</v>
          </cell>
          <cell r="C5665" t="str">
            <v>J383/02</v>
          </cell>
          <cell r="D5665" t="str">
            <v>Geog A (Geographical Themes) The world around us</v>
          </cell>
          <cell r="E5665" t="str">
            <v>Mrs P R Lomax</v>
          </cell>
        </row>
        <row r="5666">
          <cell r="B5666" t="str">
            <v>J383/02 Geog A (Geographical Themes) The world around us</v>
          </cell>
          <cell r="C5666" t="str">
            <v>J383/02</v>
          </cell>
          <cell r="D5666" t="str">
            <v>Geog A (Geographical Themes) The world around us</v>
          </cell>
          <cell r="E5666" t="str">
            <v>Mr J Foulkes</v>
          </cell>
        </row>
        <row r="5667">
          <cell r="B5667" t="str">
            <v>J383/02 Geog A (Geographical Themes) The world around us</v>
          </cell>
          <cell r="C5667" t="str">
            <v>J383/02</v>
          </cell>
          <cell r="D5667" t="str">
            <v>Geog A (Geographical Themes) The world around us</v>
          </cell>
          <cell r="E5667" t="str">
            <v>Mr A Ayres</v>
          </cell>
        </row>
        <row r="5668">
          <cell r="B5668" t="str">
            <v>J383/02 Geog A (Geographical Themes) The world around us</v>
          </cell>
          <cell r="C5668" t="str">
            <v>J383/02</v>
          </cell>
          <cell r="D5668" t="str">
            <v>Geog A (Geographical Themes) The world around us</v>
          </cell>
          <cell r="E5668" t="str">
            <v>Rev P R SIRIKWA</v>
          </cell>
        </row>
        <row r="5669">
          <cell r="B5669" t="str">
            <v>J383/02 Geog A (Geographical Themes) The world around us</v>
          </cell>
          <cell r="C5669" t="str">
            <v>J383/02</v>
          </cell>
          <cell r="D5669" t="str">
            <v>Geog A (Geographical Themes) The world around us</v>
          </cell>
          <cell r="E5669" t="str">
            <v>Mrs C R Okwamma</v>
          </cell>
        </row>
        <row r="5670">
          <cell r="B5670" t="str">
            <v>J383/02 Geog A (Geographical Themes) The world around us</v>
          </cell>
          <cell r="C5670" t="str">
            <v>J383/02</v>
          </cell>
          <cell r="D5670" t="str">
            <v>Geog A (Geographical Themes) The world around us</v>
          </cell>
          <cell r="E5670" t="str">
            <v>Dr H Meacham</v>
          </cell>
        </row>
        <row r="5671">
          <cell r="B5671" t="str">
            <v>J383/02 Geog A (Geographical Themes) The world around us</v>
          </cell>
          <cell r="C5671" t="str">
            <v>J383/02</v>
          </cell>
          <cell r="D5671" t="str">
            <v>Geog A (Geographical Themes) The world around us</v>
          </cell>
          <cell r="E5671" t="str">
            <v>Mrs K Nunn</v>
          </cell>
        </row>
        <row r="5672">
          <cell r="B5672" t="str">
            <v>J383/02 Geog A (Geographical Themes) The world around us</v>
          </cell>
          <cell r="C5672" t="str">
            <v>J383/02</v>
          </cell>
          <cell r="D5672" t="str">
            <v>Geog A (Geographical Themes) The world around us</v>
          </cell>
          <cell r="E5672" t="str">
            <v>Miss J Grant</v>
          </cell>
        </row>
        <row r="5673">
          <cell r="B5673" t="str">
            <v>J383/02 Geog A (Geographical Themes) The world around us</v>
          </cell>
          <cell r="C5673" t="str">
            <v>J383/02</v>
          </cell>
          <cell r="D5673" t="str">
            <v>Geog A (Geographical Themes) The world around us</v>
          </cell>
          <cell r="E5673" t="str">
            <v>Mr B Ondieki</v>
          </cell>
        </row>
        <row r="5674">
          <cell r="B5674" t="str">
            <v>J383/02 Geog A (Geographical Themes) The world around us</v>
          </cell>
          <cell r="C5674" t="str">
            <v>J383/02</v>
          </cell>
          <cell r="D5674" t="str">
            <v>Geog A (Geographical Themes) The world around us</v>
          </cell>
          <cell r="E5674" t="str">
            <v>Mrs C Woods</v>
          </cell>
        </row>
        <row r="5675">
          <cell r="B5675" t="str">
            <v>J383/02 Geog A (Geographical Themes) The world around us</v>
          </cell>
          <cell r="C5675" t="str">
            <v>J383/02</v>
          </cell>
          <cell r="D5675" t="str">
            <v>Geog A (Geographical Themes) The world around us</v>
          </cell>
          <cell r="E5675" t="str">
            <v>Miss C L Farmer</v>
          </cell>
        </row>
        <row r="5676">
          <cell r="B5676" t="str">
            <v>J383/02 Geog A (Geographical Themes) The world around us</v>
          </cell>
          <cell r="C5676" t="str">
            <v>J383/02</v>
          </cell>
          <cell r="D5676" t="str">
            <v>Geog A (Geographical Themes) The world around us</v>
          </cell>
          <cell r="E5676" t="str">
            <v>Mrs S Walker</v>
          </cell>
        </row>
        <row r="5677">
          <cell r="B5677" t="str">
            <v>J383/02 Geog A (Geographical Themes) The world around us</v>
          </cell>
          <cell r="C5677" t="str">
            <v>J383/02</v>
          </cell>
          <cell r="D5677" t="str">
            <v>Geog A (Geographical Themes) The world around us</v>
          </cell>
          <cell r="E5677" t="str">
            <v>Ms K A Webb</v>
          </cell>
        </row>
        <row r="5678">
          <cell r="B5678" t="str">
            <v>J383/02 Geog A (Geographical Themes) The world around us</v>
          </cell>
          <cell r="C5678" t="str">
            <v>J383/02</v>
          </cell>
          <cell r="D5678" t="str">
            <v>Geog A (Geographical Themes) The world around us</v>
          </cell>
          <cell r="E5678" t="str">
            <v>Mr N Morland</v>
          </cell>
        </row>
        <row r="5679">
          <cell r="B5679" t="str">
            <v>J383/02 Geog A (Geographical Themes) The world around us</v>
          </cell>
          <cell r="C5679" t="str">
            <v>J383/02</v>
          </cell>
          <cell r="D5679" t="str">
            <v>Geog A (Geographical Themes) The world around us</v>
          </cell>
          <cell r="E5679" t="str">
            <v>Miss K Bevan</v>
          </cell>
        </row>
        <row r="5680">
          <cell r="B5680" t="str">
            <v>J383/02 Geog A (Geographical Themes) The world around us</v>
          </cell>
          <cell r="C5680" t="str">
            <v>J383/02</v>
          </cell>
          <cell r="D5680" t="str">
            <v>Geog A (Geographical Themes) The world around us</v>
          </cell>
          <cell r="E5680" t="str">
            <v>Ms R O Isiaka Ovayeun</v>
          </cell>
        </row>
        <row r="5681">
          <cell r="B5681" t="str">
            <v>J383/02 Geog A (Geographical Themes) The world around us</v>
          </cell>
          <cell r="C5681" t="str">
            <v>J383/02</v>
          </cell>
          <cell r="D5681" t="str">
            <v>Geog A (Geographical Themes) The world around us</v>
          </cell>
          <cell r="E5681" t="str">
            <v>Mr R Fieldhouse</v>
          </cell>
        </row>
        <row r="5682">
          <cell r="B5682" t="str">
            <v>J383/02 Geog A (Geographical Themes) The world around us</v>
          </cell>
          <cell r="C5682" t="str">
            <v>J383/02</v>
          </cell>
          <cell r="D5682" t="str">
            <v>Geog A (Geographical Themes) The world around us</v>
          </cell>
          <cell r="E5682" t="str">
            <v>Mr T J MAFUKIDZE</v>
          </cell>
        </row>
        <row r="5683">
          <cell r="B5683" t="str">
            <v>J383/02 Geog A (Geographical Themes) The world around us</v>
          </cell>
          <cell r="C5683" t="str">
            <v>J383/02</v>
          </cell>
          <cell r="D5683" t="str">
            <v>Geog A (Geographical Themes) The world around us</v>
          </cell>
          <cell r="E5683" t="str">
            <v>Mr S S adams</v>
          </cell>
        </row>
        <row r="5684">
          <cell r="B5684" t="str">
            <v>J383/02 Geog A (Geographical Themes) The world around us</v>
          </cell>
          <cell r="C5684" t="str">
            <v>J383/02</v>
          </cell>
          <cell r="D5684" t="str">
            <v>Geog A (Geographical Themes) The world around us</v>
          </cell>
          <cell r="E5684" t="str">
            <v>Mrs R Morland</v>
          </cell>
        </row>
        <row r="5685">
          <cell r="B5685" t="str">
            <v>J383/02 Geog A (Geographical Themes) The world around us</v>
          </cell>
          <cell r="C5685" t="str">
            <v>J383/02</v>
          </cell>
          <cell r="D5685" t="str">
            <v>Geog A (Geographical Themes) The world around us</v>
          </cell>
          <cell r="E5685" t="str">
            <v>Dr J Ferreira</v>
          </cell>
        </row>
        <row r="5686">
          <cell r="B5686" t="str">
            <v>J383/02 Geog A (Geographical Themes) The world around us</v>
          </cell>
          <cell r="C5686" t="str">
            <v>J383/02</v>
          </cell>
          <cell r="D5686" t="str">
            <v>Geog A (Geographical Themes) The world around us</v>
          </cell>
          <cell r="E5686" t="str">
            <v>Mrs H Cook</v>
          </cell>
        </row>
        <row r="5687">
          <cell r="B5687" t="str">
            <v>J383/02 Geog A (Geographical Themes) The world around us</v>
          </cell>
          <cell r="C5687" t="str">
            <v>J383/02</v>
          </cell>
          <cell r="D5687" t="str">
            <v>Geog A (Geographical Themes) The world around us</v>
          </cell>
          <cell r="E5687" t="str">
            <v>Ms S Van Geenhoven</v>
          </cell>
        </row>
        <row r="5688">
          <cell r="B5688" t="str">
            <v>J383/02 Geog A (Geographical Themes) The world around us</v>
          </cell>
          <cell r="C5688" t="str">
            <v>J383/02</v>
          </cell>
          <cell r="D5688" t="str">
            <v>Geog A (Geographical Themes) The world around us</v>
          </cell>
          <cell r="E5688" t="str">
            <v>Mr P A Lamb</v>
          </cell>
        </row>
        <row r="5689">
          <cell r="B5689" t="str">
            <v>J383/02 Geog A (Geographical Themes) The world around us</v>
          </cell>
          <cell r="C5689" t="str">
            <v>J383/02</v>
          </cell>
          <cell r="D5689" t="str">
            <v>Geog A (Geographical Themes) The world around us</v>
          </cell>
          <cell r="E5689" t="str">
            <v>Ms C Parkinson</v>
          </cell>
        </row>
        <row r="5690">
          <cell r="B5690" t="str">
            <v>J383/02 Geog A (Geographical Themes) The world around us</v>
          </cell>
          <cell r="C5690" t="str">
            <v>J383/02</v>
          </cell>
          <cell r="D5690" t="str">
            <v>Geog A (Geographical Themes) The world around us</v>
          </cell>
          <cell r="E5690" t="str">
            <v>Miss J Chambers</v>
          </cell>
        </row>
        <row r="5691">
          <cell r="B5691" t="str">
            <v>J383/02 Geog A (Geographical Themes) The world around us</v>
          </cell>
          <cell r="C5691" t="str">
            <v>J383/02</v>
          </cell>
          <cell r="D5691" t="str">
            <v>Geog A (Geographical Themes) The world around us</v>
          </cell>
          <cell r="E5691" t="str">
            <v>Mrs H Hill</v>
          </cell>
        </row>
        <row r="5692">
          <cell r="B5692" t="str">
            <v>J383/02 Geog A (Geographical Themes) The world around us</v>
          </cell>
          <cell r="C5692" t="str">
            <v>J383/02</v>
          </cell>
          <cell r="D5692" t="str">
            <v>Geog A (Geographical Themes) The world around us</v>
          </cell>
          <cell r="E5692" t="str">
            <v>Mr S Booth</v>
          </cell>
        </row>
        <row r="5693">
          <cell r="B5693" t="str">
            <v>J383/02 Geog A (Geographical Themes) The world around us</v>
          </cell>
          <cell r="C5693" t="str">
            <v>J383/02</v>
          </cell>
          <cell r="D5693" t="str">
            <v>Geog A (Geographical Themes) The world around us</v>
          </cell>
          <cell r="E5693" t="str">
            <v>Miss C Bradley</v>
          </cell>
        </row>
        <row r="5694">
          <cell r="B5694" t="str">
            <v>J383/02 Geog A (Geographical Themes) The world around us</v>
          </cell>
          <cell r="C5694" t="str">
            <v>J383/02</v>
          </cell>
          <cell r="D5694" t="str">
            <v>Geog A (Geographical Themes) The world around us</v>
          </cell>
          <cell r="E5694" t="str">
            <v>Dr S Taylder</v>
          </cell>
        </row>
        <row r="5695">
          <cell r="B5695" t="str">
            <v>J383/02 Geog A (Geographical Themes) The world around us</v>
          </cell>
          <cell r="C5695" t="str">
            <v>J383/02</v>
          </cell>
          <cell r="D5695" t="str">
            <v>Geog A (Geographical Themes) The world around us</v>
          </cell>
          <cell r="E5695" t="str">
            <v>Mr J Onyebuchi</v>
          </cell>
        </row>
        <row r="5696">
          <cell r="B5696" t="str">
            <v>J383/03 Geog A (Geographical Themes) Geographical skills</v>
          </cell>
          <cell r="C5696" t="str">
            <v>J383/03</v>
          </cell>
          <cell r="D5696" t="str">
            <v>Geog A (Geographical Themes) Geographical skills</v>
          </cell>
          <cell r="E5696" t="str">
            <v>Mr J Mutton</v>
          </cell>
        </row>
        <row r="5697">
          <cell r="B5697" t="str">
            <v>J383/03 Geog A (Geographical Themes) Geographical skills</v>
          </cell>
          <cell r="C5697" t="str">
            <v>J383/03</v>
          </cell>
          <cell r="D5697" t="str">
            <v>Geog A (Geographical Themes) Geographical skills</v>
          </cell>
          <cell r="E5697" t="str">
            <v>Miss S Webster</v>
          </cell>
        </row>
        <row r="5698">
          <cell r="B5698" t="str">
            <v>J383/03 Geog A (Geographical Themes) Geographical skills</v>
          </cell>
          <cell r="C5698" t="str">
            <v>J383/03</v>
          </cell>
          <cell r="D5698" t="str">
            <v>Geog A (Geographical Themes) Geographical skills</v>
          </cell>
          <cell r="E5698" t="str">
            <v>Ms L K Yardley</v>
          </cell>
        </row>
        <row r="5699">
          <cell r="B5699" t="str">
            <v>J383/03 Geog A (Geographical Themes) Geographical skills</v>
          </cell>
          <cell r="C5699" t="str">
            <v>J383/03</v>
          </cell>
          <cell r="D5699" t="str">
            <v>Geog A (Geographical Themes) Geographical skills</v>
          </cell>
          <cell r="E5699" t="str">
            <v>Miss S Kershaw</v>
          </cell>
        </row>
        <row r="5700">
          <cell r="B5700" t="str">
            <v>J383/03 Geog A (Geographical Themes) Geographical skills</v>
          </cell>
          <cell r="C5700" t="str">
            <v>J383/03</v>
          </cell>
          <cell r="D5700" t="str">
            <v>Geog A (Geographical Themes) Geographical skills</v>
          </cell>
          <cell r="E5700" t="str">
            <v>Mrs K Rees-Williams</v>
          </cell>
        </row>
        <row r="5701">
          <cell r="B5701" t="str">
            <v>J383/03 Geog A (Geographical Themes) Geographical skills</v>
          </cell>
          <cell r="C5701" t="str">
            <v>J383/03</v>
          </cell>
          <cell r="D5701" t="str">
            <v>Geog A (Geographical Themes) Geographical skills</v>
          </cell>
          <cell r="E5701" t="str">
            <v>Mrs A Lobbenberg</v>
          </cell>
        </row>
        <row r="5702">
          <cell r="B5702" t="str">
            <v>J383/03 Geog A (Geographical Themes) Geographical skills</v>
          </cell>
          <cell r="C5702" t="str">
            <v>J383/03</v>
          </cell>
          <cell r="D5702" t="str">
            <v>Geog A (Geographical Themes) Geographical skills</v>
          </cell>
          <cell r="E5702" t="str">
            <v>Mr E T Michael</v>
          </cell>
        </row>
        <row r="5703">
          <cell r="B5703" t="str">
            <v>J383/03 Geog A (Geographical Themes) Geographical skills</v>
          </cell>
          <cell r="C5703" t="str">
            <v>J383/03</v>
          </cell>
          <cell r="D5703" t="str">
            <v>Geog A (Geographical Themes) Geographical skills</v>
          </cell>
          <cell r="E5703" t="str">
            <v>Miss J D Mundy</v>
          </cell>
        </row>
        <row r="5704">
          <cell r="B5704" t="str">
            <v>J383/03 Geog A (Geographical Themes) Geographical skills</v>
          </cell>
          <cell r="C5704" t="str">
            <v>J383/03</v>
          </cell>
          <cell r="D5704" t="str">
            <v>Geog A (Geographical Themes) Geographical skills</v>
          </cell>
          <cell r="E5704" t="str">
            <v>Mr C S Gechiko</v>
          </cell>
        </row>
        <row r="5705">
          <cell r="B5705" t="str">
            <v>J383/03 Geog A (Geographical Themes) Geographical skills</v>
          </cell>
          <cell r="C5705" t="str">
            <v>J383/03</v>
          </cell>
          <cell r="D5705" t="str">
            <v>Geog A (Geographical Themes) Geographical skills</v>
          </cell>
          <cell r="E5705" t="str">
            <v>Miss C Badge</v>
          </cell>
        </row>
        <row r="5706">
          <cell r="B5706" t="str">
            <v>J383/03 Geog A (Geographical Themes) Geographical skills</v>
          </cell>
          <cell r="C5706" t="str">
            <v>J383/03</v>
          </cell>
          <cell r="D5706" t="str">
            <v>Geog A (Geographical Themes) Geographical skills</v>
          </cell>
          <cell r="E5706" t="str">
            <v>Mr M Roberts</v>
          </cell>
        </row>
        <row r="5707">
          <cell r="B5707" t="str">
            <v>J383/03 Geog A (Geographical Themes) Geographical skills</v>
          </cell>
          <cell r="C5707" t="str">
            <v>J383/03</v>
          </cell>
          <cell r="D5707" t="str">
            <v>Geog A (Geographical Themes) Geographical skills</v>
          </cell>
          <cell r="E5707" t="str">
            <v>Mr A B Cole</v>
          </cell>
        </row>
        <row r="5708">
          <cell r="B5708" t="str">
            <v>J383/03 Geog A (Geographical Themes) Geographical skills</v>
          </cell>
          <cell r="C5708" t="str">
            <v>J383/03</v>
          </cell>
          <cell r="D5708" t="str">
            <v>Geog A (Geographical Themes) Geographical skills</v>
          </cell>
          <cell r="E5708" t="str">
            <v>Ms L J Evans</v>
          </cell>
        </row>
        <row r="5709">
          <cell r="B5709" t="str">
            <v>J383/03 Geog A (Geographical Themes) Geographical skills</v>
          </cell>
          <cell r="C5709" t="str">
            <v>J383/03</v>
          </cell>
          <cell r="D5709" t="str">
            <v>Geog A (Geographical Themes) Geographical skills</v>
          </cell>
          <cell r="E5709" t="str">
            <v>Ms S M Robotham</v>
          </cell>
        </row>
        <row r="5710">
          <cell r="B5710" t="str">
            <v>J383/03 Geog A (Geographical Themes) Geographical skills</v>
          </cell>
          <cell r="C5710" t="str">
            <v>J383/03</v>
          </cell>
          <cell r="D5710" t="str">
            <v>Geog A (Geographical Themes) Geographical skills</v>
          </cell>
          <cell r="E5710" t="str">
            <v>Mr S M Joseph</v>
          </cell>
        </row>
        <row r="5711">
          <cell r="B5711" t="str">
            <v>J383/03 Geog A (Geographical Themes) Geographical skills</v>
          </cell>
          <cell r="C5711" t="str">
            <v>J383/03</v>
          </cell>
          <cell r="D5711" t="str">
            <v>Geog A (Geographical Themes) Geographical skills</v>
          </cell>
          <cell r="E5711" t="str">
            <v>Mr R Fieldhouse</v>
          </cell>
        </row>
        <row r="5712">
          <cell r="B5712" t="str">
            <v>J383/03 Geog A (Geographical Themes) Geographical skills</v>
          </cell>
          <cell r="C5712" t="str">
            <v>J383/03</v>
          </cell>
          <cell r="D5712" t="str">
            <v>Geog A (Geographical Themes) Geographical skills</v>
          </cell>
          <cell r="E5712" t="str">
            <v>Mr J Clelland</v>
          </cell>
        </row>
        <row r="5713">
          <cell r="B5713" t="str">
            <v>J383/03 Geog A (Geographical Themes) Geographical skills</v>
          </cell>
          <cell r="C5713" t="str">
            <v>J383/03</v>
          </cell>
          <cell r="D5713" t="str">
            <v>Geog A (Geographical Themes) Geographical skills</v>
          </cell>
          <cell r="E5713" t="str">
            <v>Mrs T Y Oldfield</v>
          </cell>
        </row>
        <row r="5714">
          <cell r="B5714" t="str">
            <v>J383/03 Geog A (Geographical Themes) Geographical skills</v>
          </cell>
          <cell r="C5714" t="str">
            <v>J383/03</v>
          </cell>
          <cell r="D5714" t="str">
            <v>Geog A (Geographical Themes) Geographical skills</v>
          </cell>
          <cell r="E5714" t="str">
            <v>Miss A Maher</v>
          </cell>
        </row>
        <row r="5715">
          <cell r="B5715" t="str">
            <v>J383/03 Geog A (Geographical Themes) Geographical skills</v>
          </cell>
          <cell r="C5715" t="str">
            <v>J383/03</v>
          </cell>
          <cell r="D5715" t="str">
            <v>Geog A (Geographical Themes) Geographical skills</v>
          </cell>
          <cell r="E5715" t="str">
            <v>Mrs R M Hollowbread</v>
          </cell>
        </row>
        <row r="5716">
          <cell r="B5716" t="str">
            <v>J383/03 Geog A (Geographical Themes) Geographical skills</v>
          </cell>
          <cell r="C5716" t="str">
            <v>J383/03</v>
          </cell>
          <cell r="D5716" t="str">
            <v>Geog A (Geographical Themes) Geographical skills</v>
          </cell>
          <cell r="E5716" t="str">
            <v>Dr S MalinoviÂ¿-MiliÂ¿eviÂ¿</v>
          </cell>
        </row>
        <row r="5717">
          <cell r="B5717" t="str">
            <v>J383/03 Geog A (Geographical Themes) Geographical skills</v>
          </cell>
          <cell r="C5717" t="str">
            <v>J383/03</v>
          </cell>
          <cell r="D5717" t="str">
            <v>Geog A (Geographical Themes) Geographical skills</v>
          </cell>
          <cell r="E5717" t="str">
            <v>Miss M Hopewell</v>
          </cell>
        </row>
        <row r="5718">
          <cell r="B5718" t="str">
            <v>J383/03 Geog A (Geographical Themes) Geographical skills</v>
          </cell>
          <cell r="C5718" t="str">
            <v>J383/03</v>
          </cell>
          <cell r="D5718" t="str">
            <v>Geog A (Geographical Themes) Geographical skills</v>
          </cell>
          <cell r="E5718" t="str">
            <v>Miss E G Foote</v>
          </cell>
        </row>
        <row r="5719">
          <cell r="B5719" t="str">
            <v>J383/03 Geog A (Geographical Themes) Geographical skills</v>
          </cell>
          <cell r="C5719" t="str">
            <v>J383/03</v>
          </cell>
          <cell r="D5719" t="str">
            <v>Geog A (Geographical Themes) Geographical skills</v>
          </cell>
          <cell r="E5719" t="str">
            <v>Mr M Crampton</v>
          </cell>
        </row>
        <row r="5720">
          <cell r="B5720" t="str">
            <v>J383/03 Geog A (Geographical Themes) Geographical skills</v>
          </cell>
          <cell r="C5720" t="str">
            <v>J383/03</v>
          </cell>
          <cell r="D5720" t="str">
            <v>Geog A (Geographical Themes) Geographical skills</v>
          </cell>
          <cell r="E5720" t="str">
            <v>Mr J Lynch</v>
          </cell>
        </row>
        <row r="5721">
          <cell r="B5721" t="str">
            <v>J383/03 Geog A (Geographical Themes) Geographical skills</v>
          </cell>
          <cell r="C5721" t="str">
            <v>J383/03</v>
          </cell>
          <cell r="D5721" t="str">
            <v>Geog A (Geographical Themes) Geographical skills</v>
          </cell>
          <cell r="E5721" t="str">
            <v>Miss L DÂ¿Hooghe</v>
          </cell>
        </row>
        <row r="5722">
          <cell r="B5722" t="str">
            <v>J383/03 Geog A (Geographical Themes) Geographical skills</v>
          </cell>
          <cell r="C5722" t="str">
            <v>J383/03</v>
          </cell>
          <cell r="D5722" t="str">
            <v>Geog A (Geographical Themes) Geographical skills</v>
          </cell>
          <cell r="E5722" t="str">
            <v>Mrs K Nunn</v>
          </cell>
        </row>
        <row r="5723">
          <cell r="B5723" t="str">
            <v>J383/03 Geog A (Geographical Themes) Geographical skills</v>
          </cell>
          <cell r="C5723" t="str">
            <v>J383/03</v>
          </cell>
          <cell r="D5723" t="str">
            <v>Geog A (Geographical Themes) Geographical skills</v>
          </cell>
          <cell r="E5723" t="str">
            <v>Dr S Taylder</v>
          </cell>
        </row>
        <row r="5724">
          <cell r="B5724" t="str">
            <v>J383/03 Geog A (Geographical Themes) Geographical skills</v>
          </cell>
          <cell r="C5724" t="str">
            <v>J383/03</v>
          </cell>
          <cell r="D5724" t="str">
            <v>Geog A (Geographical Themes) Geographical skills</v>
          </cell>
          <cell r="E5724" t="str">
            <v>Mr R Bailey</v>
          </cell>
        </row>
        <row r="5725">
          <cell r="B5725" t="str">
            <v>J383/03 Geog A (Geographical Themes) Geographical skills</v>
          </cell>
          <cell r="C5725" t="str">
            <v>J383/03</v>
          </cell>
          <cell r="D5725" t="str">
            <v>Geog A (Geographical Themes) Geographical skills</v>
          </cell>
          <cell r="E5725" t="str">
            <v>Mr S L Atkinson</v>
          </cell>
        </row>
        <row r="5726">
          <cell r="B5726" t="str">
            <v>J383/03 Geog A (Geographical Themes) Geographical skills</v>
          </cell>
          <cell r="C5726" t="str">
            <v>J383/03</v>
          </cell>
          <cell r="D5726" t="str">
            <v>Geog A (Geographical Themes) Geographical skills</v>
          </cell>
          <cell r="E5726" t="str">
            <v>Mr P Rakiro</v>
          </cell>
        </row>
        <row r="5727">
          <cell r="B5727" t="str">
            <v>J383/03 Geog A (Geographical Themes) Geographical skills</v>
          </cell>
          <cell r="C5727" t="str">
            <v>J383/03</v>
          </cell>
          <cell r="D5727" t="str">
            <v>Geog A (Geographical Themes) Geographical skills</v>
          </cell>
          <cell r="E5727" t="str">
            <v>Mrs A Noble</v>
          </cell>
        </row>
        <row r="5728">
          <cell r="B5728" t="str">
            <v>J383/03 Geog A (Geographical Themes) Geographical skills</v>
          </cell>
          <cell r="C5728" t="str">
            <v>J383/03</v>
          </cell>
          <cell r="D5728" t="str">
            <v>Geog A (Geographical Themes) Geographical skills</v>
          </cell>
          <cell r="E5728" t="str">
            <v>Mr I G Watt</v>
          </cell>
        </row>
        <row r="5729">
          <cell r="B5729" t="str">
            <v>J383/03 Geog A (Geographical Themes) Geographical skills</v>
          </cell>
          <cell r="C5729" t="str">
            <v>J383/03</v>
          </cell>
          <cell r="D5729" t="str">
            <v>Geog A (Geographical Themes) Geographical skills</v>
          </cell>
          <cell r="E5729" t="str">
            <v>Miss C L Farmer</v>
          </cell>
        </row>
        <row r="5730">
          <cell r="B5730" t="str">
            <v>J384/01 Geog B (Geography for Enquiring minds) Our natural world</v>
          </cell>
          <cell r="C5730" t="str">
            <v>J384/01</v>
          </cell>
          <cell r="D5730" t="str">
            <v>Geog B (Geography for Enquiring minds) Our natural world</v>
          </cell>
          <cell r="E5730" t="str">
            <v>Mr G D K Mortimer</v>
          </cell>
        </row>
        <row r="5731">
          <cell r="B5731" t="str">
            <v>J384/01 Geog B (Geography for Enquiring minds) Our natural world</v>
          </cell>
          <cell r="C5731" t="str">
            <v>J384/01</v>
          </cell>
          <cell r="D5731" t="str">
            <v>Geog B (Geography for Enquiring minds) Our natural world</v>
          </cell>
          <cell r="E5731" t="str">
            <v>Dr S J Veevers</v>
          </cell>
        </row>
        <row r="5732">
          <cell r="B5732" t="str">
            <v>J384/01 Geog B (Geography for Enquiring minds) Our natural world</v>
          </cell>
          <cell r="C5732" t="str">
            <v>J384/01</v>
          </cell>
          <cell r="D5732" t="str">
            <v>Geog B (Geography for Enquiring minds) Our natural world</v>
          </cell>
          <cell r="E5732" t="str">
            <v>Miss R Fletcher</v>
          </cell>
        </row>
        <row r="5733">
          <cell r="B5733" t="str">
            <v>J384/01 Geog B (Geography for Enquiring minds) Our natural world</v>
          </cell>
          <cell r="C5733" t="str">
            <v>J384/01</v>
          </cell>
          <cell r="D5733" t="str">
            <v>Geog B (Geography for Enquiring minds) Our natural world</v>
          </cell>
          <cell r="E5733" t="str">
            <v>Mrs A C Brooks</v>
          </cell>
        </row>
        <row r="5734">
          <cell r="B5734" t="str">
            <v>J384/01 Geog B (Geography for Enquiring minds) Our natural world</v>
          </cell>
          <cell r="C5734" t="str">
            <v>J384/01</v>
          </cell>
          <cell r="D5734" t="str">
            <v>Geog B (Geography for Enquiring minds) Our natural world</v>
          </cell>
          <cell r="E5734" t="str">
            <v>Mrs L M Boyle</v>
          </cell>
        </row>
        <row r="5735">
          <cell r="B5735" t="str">
            <v>J384/01 Geog B (Geography for Enquiring minds) Our natural world</v>
          </cell>
          <cell r="C5735" t="str">
            <v>J384/01</v>
          </cell>
          <cell r="D5735" t="str">
            <v>Geog B (Geography for Enquiring minds) Our natural world</v>
          </cell>
          <cell r="E5735" t="str">
            <v>Miss L Heighton</v>
          </cell>
        </row>
        <row r="5736">
          <cell r="B5736" t="str">
            <v>J384/01 Geog B (Geography for Enquiring minds) Our natural world</v>
          </cell>
          <cell r="C5736" t="str">
            <v>J384/01</v>
          </cell>
          <cell r="D5736" t="str">
            <v>Geog B (Geography for Enquiring minds) Our natural world</v>
          </cell>
          <cell r="E5736" t="str">
            <v>Mr M P Scott</v>
          </cell>
        </row>
        <row r="5737">
          <cell r="B5737" t="str">
            <v>J384/01 Geog B (Geography for Enquiring minds) Our natural world</v>
          </cell>
          <cell r="C5737" t="str">
            <v>J384/01</v>
          </cell>
          <cell r="D5737" t="str">
            <v>Geog B (Geography for Enquiring minds) Our natural world</v>
          </cell>
          <cell r="E5737" t="str">
            <v>Mr A ADERO</v>
          </cell>
        </row>
        <row r="5738">
          <cell r="B5738" t="str">
            <v>J384/01 Geog B (Geography for Enquiring minds) Our natural world</v>
          </cell>
          <cell r="C5738" t="str">
            <v>J384/01</v>
          </cell>
          <cell r="D5738" t="str">
            <v>Geog B (Geography for Enquiring minds) Our natural world</v>
          </cell>
          <cell r="E5738" t="str">
            <v>Mr T Carman</v>
          </cell>
        </row>
        <row r="5739">
          <cell r="B5739" t="str">
            <v>J384/01 Geog B (Geography for Enquiring minds) Our natural world</v>
          </cell>
          <cell r="C5739" t="str">
            <v>J384/01</v>
          </cell>
          <cell r="D5739" t="str">
            <v>Geog B (Geography for Enquiring minds) Our natural world</v>
          </cell>
          <cell r="E5739" t="str">
            <v>Mr P Barrow</v>
          </cell>
        </row>
        <row r="5740">
          <cell r="B5740" t="str">
            <v>J384/01 Geog B (Geography for Enquiring minds) Our natural world</v>
          </cell>
          <cell r="C5740" t="str">
            <v>J384/01</v>
          </cell>
          <cell r="D5740" t="str">
            <v>Geog B (Geography for Enquiring minds) Our natural world</v>
          </cell>
          <cell r="E5740" t="str">
            <v>Mr J Thompson</v>
          </cell>
        </row>
        <row r="5741">
          <cell r="B5741" t="str">
            <v>J384/01 Geog B (Geography for Enquiring minds) Our natural world</v>
          </cell>
          <cell r="C5741" t="str">
            <v>J384/01</v>
          </cell>
          <cell r="D5741" t="str">
            <v>Geog B (Geography for Enquiring minds) Our natural world</v>
          </cell>
          <cell r="E5741" t="str">
            <v>Mr R Sharda</v>
          </cell>
        </row>
        <row r="5742">
          <cell r="B5742" t="str">
            <v>J384/01 Geog B (Geography for Enquiring minds) Our natural world</v>
          </cell>
          <cell r="C5742" t="str">
            <v>J384/01</v>
          </cell>
          <cell r="D5742" t="str">
            <v>Geog B (Geography for Enquiring minds) Our natural world</v>
          </cell>
          <cell r="E5742" t="str">
            <v>Mr P Njogu</v>
          </cell>
        </row>
        <row r="5743">
          <cell r="B5743" t="str">
            <v>J384/01 Geog B (Geography for Enquiring minds) Our natural world</v>
          </cell>
          <cell r="C5743" t="str">
            <v>J384/01</v>
          </cell>
          <cell r="D5743" t="str">
            <v>Geog B (Geography for Enquiring minds) Our natural world</v>
          </cell>
          <cell r="E5743" t="str">
            <v>Mr J G Wood</v>
          </cell>
        </row>
        <row r="5744">
          <cell r="B5744" t="str">
            <v>J384/01 Geog B (Geography for Enquiring minds) Our natural world</v>
          </cell>
          <cell r="C5744" t="str">
            <v>J384/01</v>
          </cell>
          <cell r="D5744" t="str">
            <v>Geog B (Geography for Enquiring minds) Our natural world</v>
          </cell>
          <cell r="E5744" t="str">
            <v>Miss S Miller</v>
          </cell>
        </row>
        <row r="5745">
          <cell r="B5745" t="str">
            <v>J384/01 Geog B (Geography for Enquiring minds) Our natural world</v>
          </cell>
          <cell r="C5745" t="str">
            <v>J384/01</v>
          </cell>
          <cell r="D5745" t="str">
            <v>Geog B (Geography for Enquiring minds) Our natural world</v>
          </cell>
          <cell r="E5745" t="str">
            <v>Mrs R Garswood</v>
          </cell>
        </row>
        <row r="5746">
          <cell r="B5746" t="str">
            <v>J384/01 Geog B (Geography for Enquiring minds) Our natural world</v>
          </cell>
          <cell r="C5746" t="str">
            <v>J384/01</v>
          </cell>
          <cell r="D5746" t="str">
            <v>Geog B (Geography for Enquiring minds) Our natural world</v>
          </cell>
          <cell r="E5746" t="str">
            <v>Miss K Campbell</v>
          </cell>
        </row>
        <row r="5747">
          <cell r="B5747" t="str">
            <v>J384/01 Geog B (Geography for Enquiring minds) Our natural world</v>
          </cell>
          <cell r="C5747" t="str">
            <v>J384/01</v>
          </cell>
          <cell r="D5747" t="str">
            <v>Geog B (Geography for Enquiring minds) Our natural world</v>
          </cell>
          <cell r="E5747" t="str">
            <v>Mr M Yeatman</v>
          </cell>
        </row>
        <row r="5748">
          <cell r="B5748" t="str">
            <v>J384/01 Geog B (Geography for Enquiring minds) Our natural world</v>
          </cell>
          <cell r="C5748" t="str">
            <v>J384/01</v>
          </cell>
          <cell r="D5748" t="str">
            <v>Geog B (Geography for Enquiring minds) Our natural world</v>
          </cell>
          <cell r="E5748" t="str">
            <v>Mr S M P Alcock</v>
          </cell>
        </row>
        <row r="5749">
          <cell r="B5749" t="str">
            <v>J384/01 Geog B (Geography for Enquiring minds) Our natural world</v>
          </cell>
          <cell r="C5749" t="str">
            <v>J384/01</v>
          </cell>
          <cell r="D5749" t="str">
            <v>Geog B (Geography for Enquiring minds) Our natural world</v>
          </cell>
          <cell r="E5749" t="str">
            <v>Miss G Gallagher</v>
          </cell>
        </row>
        <row r="5750">
          <cell r="B5750" t="str">
            <v>J384/01 Geog B (Geography for Enquiring minds) Our natural world</v>
          </cell>
          <cell r="C5750" t="str">
            <v>J384/01</v>
          </cell>
          <cell r="D5750" t="str">
            <v>Geog B (Geography for Enquiring minds) Our natural world</v>
          </cell>
          <cell r="E5750" t="str">
            <v>Miss L Pepper</v>
          </cell>
        </row>
        <row r="5751">
          <cell r="B5751" t="str">
            <v>J384/01 Geog B (Geography for Enquiring minds) Our natural world</v>
          </cell>
          <cell r="C5751" t="str">
            <v>J384/01</v>
          </cell>
          <cell r="D5751" t="str">
            <v>Geog B (Geography for Enquiring minds) Our natural world</v>
          </cell>
          <cell r="E5751" t="str">
            <v>Mrs E Adams</v>
          </cell>
        </row>
        <row r="5752">
          <cell r="B5752" t="str">
            <v>J384/01 Geog B (Geography for Enquiring minds) Our natural world</v>
          </cell>
          <cell r="C5752" t="str">
            <v>J384/01</v>
          </cell>
          <cell r="D5752" t="str">
            <v>Geog B (Geography for Enquiring minds) Our natural world</v>
          </cell>
          <cell r="E5752" t="str">
            <v>Mr J Boden</v>
          </cell>
        </row>
        <row r="5753">
          <cell r="B5753" t="str">
            <v>J384/01 Geog B (Geography for Enquiring minds) Our natural world</v>
          </cell>
          <cell r="C5753" t="str">
            <v>J384/01</v>
          </cell>
          <cell r="D5753" t="str">
            <v>Geog B (Geography for Enquiring minds) Our natural world</v>
          </cell>
          <cell r="E5753" t="str">
            <v>Miss S Williams</v>
          </cell>
        </row>
        <row r="5754">
          <cell r="B5754" t="str">
            <v>J384/01 Geog B (Geography for Enquiring minds) Our natural world</v>
          </cell>
          <cell r="C5754" t="str">
            <v>J384/01</v>
          </cell>
          <cell r="D5754" t="str">
            <v>Geog B (Geography for Enquiring minds) Our natural world</v>
          </cell>
          <cell r="E5754" t="str">
            <v>Mr S A Allcott</v>
          </cell>
        </row>
        <row r="5755">
          <cell r="B5755" t="str">
            <v>J384/01 Geog B (Geography for Enquiring minds) Our natural world</v>
          </cell>
          <cell r="C5755" t="str">
            <v>J384/01</v>
          </cell>
          <cell r="D5755" t="str">
            <v>Geog B (Geography for Enquiring minds) Our natural world</v>
          </cell>
          <cell r="E5755" t="str">
            <v>Miss A Glover</v>
          </cell>
        </row>
        <row r="5756">
          <cell r="B5756" t="str">
            <v>J384/01 Geog B (Geography for Enquiring minds) Our natural world</v>
          </cell>
          <cell r="C5756" t="str">
            <v>J384/01</v>
          </cell>
          <cell r="D5756" t="str">
            <v>Geog B (Geography for Enquiring minds) Our natural world</v>
          </cell>
          <cell r="E5756" t="str">
            <v>Mrs J Beglin</v>
          </cell>
        </row>
        <row r="5757">
          <cell r="B5757" t="str">
            <v>J384/01 Geog B (Geography for Enquiring minds) Our natural world</v>
          </cell>
          <cell r="C5757" t="str">
            <v>J384/01</v>
          </cell>
          <cell r="D5757" t="str">
            <v>Geog B (Geography for Enquiring minds) Our natural world</v>
          </cell>
          <cell r="E5757" t="str">
            <v>Mrs E E Thompson</v>
          </cell>
        </row>
        <row r="5758">
          <cell r="B5758" t="str">
            <v>J384/01 Geog B (Geography for Enquiring minds) Our natural world</v>
          </cell>
          <cell r="C5758" t="str">
            <v>J384/01</v>
          </cell>
          <cell r="D5758" t="str">
            <v>Geog B (Geography for Enquiring minds) Our natural world</v>
          </cell>
          <cell r="E5758" t="str">
            <v>Mrs V Wright</v>
          </cell>
        </row>
        <row r="5759">
          <cell r="B5759" t="str">
            <v>J384/01 Geog B (Geography for Enquiring minds) Our natural world</v>
          </cell>
          <cell r="C5759" t="str">
            <v>J384/01</v>
          </cell>
          <cell r="D5759" t="str">
            <v>Geog B (Geography for Enquiring minds) Our natural world</v>
          </cell>
          <cell r="E5759" t="str">
            <v>Ms C Henry</v>
          </cell>
        </row>
        <row r="5760">
          <cell r="B5760" t="str">
            <v>J384/01 Geog B (Geography for Enquiring minds) Our natural world</v>
          </cell>
          <cell r="C5760" t="str">
            <v>J384/01</v>
          </cell>
          <cell r="D5760" t="str">
            <v>Geog B (Geography for Enquiring minds) Our natural world</v>
          </cell>
          <cell r="E5760" t="str">
            <v>Dr J Egan</v>
          </cell>
        </row>
        <row r="5761">
          <cell r="B5761" t="str">
            <v>J384/01 Geog B (Geography for Enquiring minds) Our natural world</v>
          </cell>
          <cell r="C5761" t="str">
            <v>J384/01</v>
          </cell>
          <cell r="D5761" t="str">
            <v>Geog B (Geography for Enquiring minds) Our natural world</v>
          </cell>
          <cell r="E5761" t="str">
            <v>Ms E Butler</v>
          </cell>
        </row>
        <row r="5762">
          <cell r="B5762" t="str">
            <v>J384/01 Geog B (Geography for Enquiring minds) Our natural world</v>
          </cell>
          <cell r="C5762" t="str">
            <v>J384/01</v>
          </cell>
          <cell r="D5762" t="str">
            <v>Geog B (Geography for Enquiring minds) Our natural world</v>
          </cell>
          <cell r="E5762" t="str">
            <v>Miss K M Brown</v>
          </cell>
        </row>
        <row r="5763">
          <cell r="B5763" t="str">
            <v>J384/01 Geog B (Geography for Enquiring minds) Our natural world</v>
          </cell>
          <cell r="C5763" t="str">
            <v>J384/01</v>
          </cell>
          <cell r="D5763" t="str">
            <v>Geog B (Geography for Enquiring minds) Our natural world</v>
          </cell>
          <cell r="E5763" t="str">
            <v>Mr D Roberts</v>
          </cell>
        </row>
        <row r="5764">
          <cell r="B5764" t="str">
            <v>J384/01 Geog B (Geography for Enquiring minds) Our natural world</v>
          </cell>
          <cell r="C5764" t="str">
            <v>J384/01</v>
          </cell>
          <cell r="D5764" t="str">
            <v>Geog B (Geography for Enquiring minds) Our natural world</v>
          </cell>
          <cell r="E5764" t="str">
            <v>Miss A Farrow</v>
          </cell>
        </row>
        <row r="5765">
          <cell r="B5765" t="str">
            <v>J384/01 Geog B (Geography for Enquiring minds) Our natural world</v>
          </cell>
          <cell r="C5765" t="str">
            <v>J384/01</v>
          </cell>
          <cell r="D5765" t="str">
            <v>Geog B (Geography for Enquiring minds) Our natural world</v>
          </cell>
          <cell r="E5765" t="str">
            <v>Mrs C M Bird</v>
          </cell>
        </row>
        <row r="5766">
          <cell r="B5766" t="str">
            <v>J384/01 Geog B (Geography for Enquiring minds) Our natural world</v>
          </cell>
          <cell r="C5766" t="str">
            <v>J384/01</v>
          </cell>
          <cell r="D5766" t="str">
            <v>Geog B (Geography for Enquiring minds) Our natural world</v>
          </cell>
          <cell r="E5766" t="str">
            <v>Mrs E Cooke</v>
          </cell>
        </row>
        <row r="5767">
          <cell r="B5767" t="str">
            <v>J384/01 Geog B (Geography for Enquiring minds) Our natural world</v>
          </cell>
          <cell r="C5767" t="str">
            <v>J384/01</v>
          </cell>
          <cell r="D5767" t="str">
            <v>Geog B (Geography for Enquiring minds) Our natural world</v>
          </cell>
          <cell r="E5767" t="str">
            <v>Mr J Notton</v>
          </cell>
        </row>
        <row r="5768">
          <cell r="B5768" t="str">
            <v>J384/01 Geog B (Geography for Enquiring minds) Our natural world</v>
          </cell>
          <cell r="C5768" t="str">
            <v>J384/01</v>
          </cell>
          <cell r="D5768" t="str">
            <v>Geog B (Geography for Enquiring minds) Our natural world</v>
          </cell>
          <cell r="E5768" t="str">
            <v>Mr P Locke</v>
          </cell>
        </row>
        <row r="5769">
          <cell r="B5769" t="str">
            <v>J384/01 Geog B (Geography for Enquiring minds) Our natural world</v>
          </cell>
          <cell r="C5769" t="str">
            <v>J384/01</v>
          </cell>
          <cell r="D5769" t="str">
            <v>Geog B (Geography for Enquiring minds) Our natural world</v>
          </cell>
          <cell r="E5769" t="str">
            <v>Mr A O peters</v>
          </cell>
        </row>
        <row r="5770">
          <cell r="B5770" t="str">
            <v>J384/01 Geog B (Geography for Enquiring minds) Our natural world</v>
          </cell>
          <cell r="C5770" t="str">
            <v>J384/01</v>
          </cell>
          <cell r="D5770" t="str">
            <v>Geog B (Geography for Enquiring minds) Our natural world</v>
          </cell>
          <cell r="E5770" t="str">
            <v>Mr A Ramsey</v>
          </cell>
        </row>
        <row r="5771">
          <cell r="B5771" t="str">
            <v>J384/01 Geog B (Geography for Enquiring minds) Our natural world</v>
          </cell>
          <cell r="C5771" t="str">
            <v>J384/01</v>
          </cell>
          <cell r="D5771" t="str">
            <v>Geog B (Geography for Enquiring minds) Our natural world</v>
          </cell>
          <cell r="E5771" t="str">
            <v>Mrs K Adams</v>
          </cell>
        </row>
        <row r="5772">
          <cell r="B5772" t="str">
            <v>J384/01 Geog B (Geography for Enquiring minds) Our natural world</v>
          </cell>
          <cell r="C5772" t="str">
            <v>J384/01</v>
          </cell>
          <cell r="D5772" t="str">
            <v>Geog B (Geography for Enquiring minds) Our natural world</v>
          </cell>
          <cell r="E5772" t="str">
            <v>Ms R Molyneux</v>
          </cell>
        </row>
        <row r="5773">
          <cell r="B5773" t="str">
            <v>J384/01 Geog B (Geography for Enquiring minds) Our natural world</v>
          </cell>
          <cell r="C5773" t="str">
            <v>J384/01</v>
          </cell>
          <cell r="D5773" t="str">
            <v>Geog B (Geography for Enquiring minds) Our natural world</v>
          </cell>
          <cell r="E5773" t="str">
            <v>Mr R McAlister</v>
          </cell>
        </row>
        <row r="5774">
          <cell r="B5774" t="str">
            <v>J384/01 Geog B (Geography for Enquiring minds) Our natural world</v>
          </cell>
          <cell r="C5774" t="str">
            <v>J384/01</v>
          </cell>
          <cell r="D5774" t="str">
            <v>Geog B (Geography for Enquiring minds) Our natural world</v>
          </cell>
          <cell r="E5774" t="str">
            <v>Mrs L D Cliffen</v>
          </cell>
        </row>
        <row r="5775">
          <cell r="B5775" t="str">
            <v>J384/01 Geog B (Geography for Enquiring minds) Our natural world</v>
          </cell>
          <cell r="C5775" t="str">
            <v>J384/01</v>
          </cell>
          <cell r="D5775" t="str">
            <v>Geog B (Geography for Enquiring minds) Our natural world</v>
          </cell>
          <cell r="E5775" t="str">
            <v>Miss M Sharif-Draper</v>
          </cell>
        </row>
        <row r="5776">
          <cell r="B5776" t="str">
            <v>J384/01 Geog B (Geography for Enquiring minds) Our natural world</v>
          </cell>
          <cell r="C5776" t="str">
            <v>J384/01</v>
          </cell>
          <cell r="D5776" t="str">
            <v>Geog B (Geography for Enquiring minds) Our natural world</v>
          </cell>
          <cell r="E5776" t="str">
            <v>Miss B McLean</v>
          </cell>
        </row>
        <row r="5777">
          <cell r="B5777" t="str">
            <v>J384/01 Geog B (Geography for Enquiring minds) Our natural world</v>
          </cell>
          <cell r="C5777" t="str">
            <v>J384/01</v>
          </cell>
          <cell r="D5777" t="str">
            <v>Geog B (Geography for Enquiring minds) Our natural world</v>
          </cell>
          <cell r="E5777" t="str">
            <v>Ms K M Rackley</v>
          </cell>
        </row>
        <row r="5778">
          <cell r="B5778" t="str">
            <v>J384/01 Geog B (Geography for Enquiring minds) Our natural world</v>
          </cell>
          <cell r="C5778" t="str">
            <v>J384/01</v>
          </cell>
          <cell r="D5778" t="str">
            <v>Geog B (Geography for Enquiring minds) Our natural world</v>
          </cell>
          <cell r="E5778" t="str">
            <v>Mrs A Bradshaw</v>
          </cell>
        </row>
        <row r="5779">
          <cell r="B5779" t="str">
            <v>J384/01 Geog B (Geography for Enquiring minds) Our natural world</v>
          </cell>
          <cell r="C5779" t="str">
            <v>J384/01</v>
          </cell>
          <cell r="D5779" t="str">
            <v>Geog B (Geography for Enquiring minds) Our natural world</v>
          </cell>
          <cell r="E5779" t="str">
            <v>Mrs K J Shaw</v>
          </cell>
        </row>
        <row r="5780">
          <cell r="B5780" t="str">
            <v>J384/01 Geog B (Geography for Enquiring minds) Our natural world</v>
          </cell>
          <cell r="C5780" t="str">
            <v>J384/01</v>
          </cell>
          <cell r="D5780" t="str">
            <v>Geog B (Geography for Enquiring minds) Our natural world</v>
          </cell>
          <cell r="E5780" t="str">
            <v>Dr S Evans</v>
          </cell>
        </row>
        <row r="5781">
          <cell r="B5781" t="str">
            <v>J384/01 Geog B (Geography for Enquiring minds) Our natural world</v>
          </cell>
          <cell r="C5781" t="str">
            <v>J384/01</v>
          </cell>
          <cell r="D5781" t="str">
            <v>Geog B (Geography for Enquiring minds) Our natural world</v>
          </cell>
          <cell r="E5781" t="str">
            <v>Mrs V Scarlett</v>
          </cell>
        </row>
        <row r="5782">
          <cell r="B5782" t="str">
            <v>J384/01 Geog B (Geography for Enquiring minds) Our natural world</v>
          </cell>
          <cell r="C5782" t="str">
            <v>J384/01</v>
          </cell>
          <cell r="D5782" t="str">
            <v>Geog B (Geography for Enquiring minds) Our natural world</v>
          </cell>
          <cell r="E5782" t="str">
            <v>Mr S Deacon</v>
          </cell>
        </row>
        <row r="5783">
          <cell r="B5783" t="str">
            <v>J384/01 Geog B (Geography for Enquiring minds) Our natural world</v>
          </cell>
          <cell r="C5783" t="str">
            <v>J384/01</v>
          </cell>
          <cell r="D5783" t="str">
            <v>Geog B (Geography for Enquiring minds) Our natural world</v>
          </cell>
          <cell r="E5783" t="str">
            <v>Mrs S Hunt</v>
          </cell>
        </row>
        <row r="5784">
          <cell r="B5784" t="str">
            <v>J384/01 Geog B (Geography for Enquiring minds) Our natural world</v>
          </cell>
          <cell r="C5784" t="str">
            <v>J384/01</v>
          </cell>
          <cell r="D5784" t="str">
            <v>Geog B (Geography for Enquiring minds) Our natural world</v>
          </cell>
          <cell r="E5784" t="str">
            <v>Mr P Roderick</v>
          </cell>
        </row>
        <row r="5785">
          <cell r="B5785" t="str">
            <v>J384/01 Geog B (Geography for Enquiring minds) Our natural world</v>
          </cell>
          <cell r="C5785" t="str">
            <v>J384/01</v>
          </cell>
          <cell r="D5785" t="str">
            <v>Geog B (Geography for Enquiring minds) Our natural world</v>
          </cell>
          <cell r="E5785" t="str">
            <v>Mr A Green</v>
          </cell>
        </row>
        <row r="5786">
          <cell r="B5786" t="str">
            <v>J384/01 Geog B (Geography for Enquiring minds) Our natural world</v>
          </cell>
          <cell r="C5786" t="str">
            <v>J384/01</v>
          </cell>
          <cell r="D5786" t="str">
            <v>Geog B (Geography for Enquiring minds) Our natural world</v>
          </cell>
          <cell r="E5786" t="str">
            <v>Dr J Ferreira</v>
          </cell>
        </row>
        <row r="5787">
          <cell r="B5787" t="str">
            <v>J384/01 Geog B (Geography for Enquiring minds) Our natural world</v>
          </cell>
          <cell r="C5787" t="str">
            <v>J384/01</v>
          </cell>
          <cell r="D5787" t="str">
            <v>Geog B (Geography for Enquiring minds) Our natural world</v>
          </cell>
          <cell r="E5787" t="str">
            <v>Ms R C Birch</v>
          </cell>
        </row>
        <row r="5788">
          <cell r="B5788" t="str">
            <v>J384/01 Geog B (Geography for Enquiring minds) Our natural world</v>
          </cell>
          <cell r="C5788" t="str">
            <v>J384/01</v>
          </cell>
          <cell r="D5788" t="str">
            <v>Geog B (Geography for Enquiring minds) Our natural world</v>
          </cell>
          <cell r="E5788" t="str">
            <v>Mr R C White</v>
          </cell>
        </row>
        <row r="5789">
          <cell r="B5789" t="str">
            <v>J384/01 Geog B (Geography for Enquiring minds) Our natural world</v>
          </cell>
          <cell r="C5789" t="str">
            <v>J384/01</v>
          </cell>
          <cell r="D5789" t="str">
            <v>Geog B (Geography for Enquiring minds) Our natural world</v>
          </cell>
          <cell r="E5789" t="str">
            <v>Dr M Jackson</v>
          </cell>
        </row>
        <row r="5790">
          <cell r="B5790" t="str">
            <v>J384/01 Geog B (Geography for Enquiring minds) Our natural world</v>
          </cell>
          <cell r="C5790" t="str">
            <v>J384/01</v>
          </cell>
          <cell r="D5790" t="str">
            <v>Geog B (Geography for Enquiring minds) Our natural world</v>
          </cell>
          <cell r="E5790" t="str">
            <v>Ms L Brown</v>
          </cell>
        </row>
        <row r="5791">
          <cell r="B5791" t="str">
            <v>J384/01 Geog B (Geography for Enquiring minds) Our natural world</v>
          </cell>
          <cell r="C5791" t="str">
            <v>J384/01</v>
          </cell>
          <cell r="D5791" t="str">
            <v>Geog B (Geography for Enquiring minds) Our natural world</v>
          </cell>
          <cell r="E5791" t="str">
            <v>Mr A Graham</v>
          </cell>
        </row>
        <row r="5792">
          <cell r="B5792" t="str">
            <v>J384/01 Geog B (Geography for Enquiring minds) Our natural world</v>
          </cell>
          <cell r="C5792" t="str">
            <v>J384/01</v>
          </cell>
          <cell r="D5792" t="str">
            <v>Geog B (Geography for Enquiring minds) Our natural world</v>
          </cell>
          <cell r="E5792" t="str">
            <v>Miss C Slinger</v>
          </cell>
        </row>
        <row r="5793">
          <cell r="B5793" t="str">
            <v>J384/01 Geog B (Geography for Enquiring minds) Our natural world</v>
          </cell>
          <cell r="C5793" t="str">
            <v>J384/01</v>
          </cell>
          <cell r="D5793" t="str">
            <v>Geog B (Geography for Enquiring minds) Our natural world</v>
          </cell>
          <cell r="E5793" t="str">
            <v>Miss C Darby</v>
          </cell>
        </row>
        <row r="5794">
          <cell r="B5794" t="str">
            <v>J384/01 Geog B (Geography for Enquiring minds) Our natural world</v>
          </cell>
          <cell r="C5794" t="str">
            <v>J384/01</v>
          </cell>
          <cell r="D5794" t="str">
            <v>Geog B (Geography for Enquiring minds) Our natural world</v>
          </cell>
          <cell r="E5794" t="str">
            <v>Mrs N Price</v>
          </cell>
        </row>
        <row r="5795">
          <cell r="B5795" t="str">
            <v>J384/01 Geog B (Geography for Enquiring minds) Our natural world</v>
          </cell>
          <cell r="C5795" t="str">
            <v>J384/01</v>
          </cell>
          <cell r="D5795" t="str">
            <v>Geog B (Geography for Enquiring minds) Our natural world</v>
          </cell>
          <cell r="E5795" t="str">
            <v>Mr S Gibson</v>
          </cell>
        </row>
        <row r="5796">
          <cell r="B5796" t="str">
            <v>J384/01 Geog B (Geography for Enquiring minds) Our natural world</v>
          </cell>
          <cell r="C5796" t="str">
            <v>J384/01</v>
          </cell>
          <cell r="D5796" t="str">
            <v>Geog B (Geography for Enquiring minds) Our natural world</v>
          </cell>
          <cell r="E5796" t="str">
            <v>Mrs R Leicester</v>
          </cell>
        </row>
        <row r="5797">
          <cell r="B5797" t="str">
            <v>J384/01 Geog B (Geography for Enquiring minds) Our natural world</v>
          </cell>
          <cell r="C5797" t="str">
            <v>J384/01</v>
          </cell>
          <cell r="D5797" t="str">
            <v>Geog B (Geography for Enquiring minds) Our natural world</v>
          </cell>
          <cell r="E5797" t="str">
            <v>Mrs A Baker</v>
          </cell>
        </row>
        <row r="5798">
          <cell r="B5798" t="str">
            <v>J384/01 Geog B (Geography for Enquiring minds) Our natural world</v>
          </cell>
          <cell r="C5798" t="str">
            <v>J384/01</v>
          </cell>
          <cell r="D5798" t="str">
            <v>Geog B (Geography for Enquiring minds) Our natural world</v>
          </cell>
          <cell r="E5798" t="str">
            <v>Mrs S Thorpe</v>
          </cell>
        </row>
        <row r="5799">
          <cell r="B5799" t="str">
            <v>J384/01 Geog B (Geography for Enquiring minds) Our natural world</v>
          </cell>
          <cell r="C5799" t="str">
            <v>J384/01</v>
          </cell>
          <cell r="D5799" t="str">
            <v>Geog B (Geography for Enquiring minds) Our natural world</v>
          </cell>
          <cell r="E5799" t="str">
            <v>Mrs E A Shuttleworth</v>
          </cell>
        </row>
        <row r="5800">
          <cell r="B5800" t="str">
            <v>J384/01 Geog B (Geography for Enquiring minds) Our natural world</v>
          </cell>
          <cell r="C5800" t="str">
            <v>J384/01</v>
          </cell>
          <cell r="D5800" t="str">
            <v>Geog B (Geography for Enquiring minds) Our natural world</v>
          </cell>
          <cell r="E5800" t="str">
            <v>Mr M G McGivern</v>
          </cell>
        </row>
        <row r="5801">
          <cell r="B5801" t="str">
            <v>J384/01 Geog B (Geography for Enquiring minds) Our natural world</v>
          </cell>
          <cell r="C5801" t="str">
            <v>J384/01</v>
          </cell>
          <cell r="D5801" t="str">
            <v>Geog B (Geography for Enquiring minds) Our natural world</v>
          </cell>
          <cell r="E5801" t="str">
            <v>Miss R Hodgkins</v>
          </cell>
        </row>
        <row r="5802">
          <cell r="B5802" t="str">
            <v>J384/01 Geog B (Geography for Enquiring minds) Our natural world</v>
          </cell>
          <cell r="C5802" t="str">
            <v>J384/01</v>
          </cell>
          <cell r="D5802" t="str">
            <v>Geog B (Geography for Enquiring minds) Our natural world</v>
          </cell>
          <cell r="E5802" t="str">
            <v>Mrs L B Waldock</v>
          </cell>
        </row>
        <row r="5803">
          <cell r="B5803" t="str">
            <v>J384/01 Geog B (Geography for Enquiring minds) Our natural world</v>
          </cell>
          <cell r="C5803" t="str">
            <v>J384/01</v>
          </cell>
          <cell r="D5803" t="str">
            <v>Geog B (Geography for Enquiring minds) Our natural world</v>
          </cell>
          <cell r="E5803" t="str">
            <v>Mr J Etherington</v>
          </cell>
        </row>
        <row r="5804">
          <cell r="B5804" t="str">
            <v>J384/01 Geog B (Geography for Enquiring minds) Our natural world</v>
          </cell>
          <cell r="C5804" t="str">
            <v>J384/01</v>
          </cell>
          <cell r="D5804" t="str">
            <v>Geog B (Geography for Enquiring minds) Our natural world</v>
          </cell>
          <cell r="E5804" t="str">
            <v>Miss L Mitchell</v>
          </cell>
        </row>
        <row r="5805">
          <cell r="B5805" t="str">
            <v>J384/01 Geog B (Geography for Enquiring minds) Our natural world</v>
          </cell>
          <cell r="C5805" t="str">
            <v>J384/01</v>
          </cell>
          <cell r="D5805" t="str">
            <v>Geog B (Geography for Enquiring minds) Our natural world</v>
          </cell>
          <cell r="E5805" t="str">
            <v>Mr G Morris</v>
          </cell>
        </row>
        <row r="5806">
          <cell r="B5806" t="str">
            <v>J384/01 Geog B (Geography for Enquiring minds) Our natural world</v>
          </cell>
          <cell r="C5806" t="str">
            <v>J384/01</v>
          </cell>
          <cell r="D5806" t="str">
            <v>Geog B (Geography for Enquiring minds) Our natural world</v>
          </cell>
          <cell r="E5806" t="str">
            <v>Ms I Gibbs-Gilpin</v>
          </cell>
        </row>
        <row r="5807">
          <cell r="B5807" t="str">
            <v>J384/01 Geog B (Geography for Enquiring minds) Our natural world</v>
          </cell>
          <cell r="C5807" t="str">
            <v>J384/01</v>
          </cell>
          <cell r="D5807" t="str">
            <v>Geog B (Geography for Enquiring minds) Our natural world</v>
          </cell>
          <cell r="E5807" t="str">
            <v>Miss R Chatfield</v>
          </cell>
        </row>
        <row r="5808">
          <cell r="B5808" t="str">
            <v>J384/01 Geog B (Geography for Enquiring minds) Our natural world</v>
          </cell>
          <cell r="C5808" t="str">
            <v>J384/01</v>
          </cell>
          <cell r="D5808" t="str">
            <v>Geog B (Geography for Enquiring minds) Our natural world</v>
          </cell>
          <cell r="E5808" t="str">
            <v>Miss N N Driscoll</v>
          </cell>
        </row>
        <row r="5809">
          <cell r="B5809" t="str">
            <v>J384/01 Geog B (Geography for Enquiring minds) Our natural world</v>
          </cell>
          <cell r="C5809" t="str">
            <v>J384/01</v>
          </cell>
          <cell r="D5809" t="str">
            <v>Geog B (Geography for Enquiring minds) Our natural world</v>
          </cell>
          <cell r="E5809" t="str">
            <v>Mr J D Watson</v>
          </cell>
        </row>
        <row r="5810">
          <cell r="B5810" t="str">
            <v>J384/01 Geog B (Geography for Enquiring minds) Our natural world</v>
          </cell>
          <cell r="C5810" t="str">
            <v>J384/01</v>
          </cell>
          <cell r="D5810" t="str">
            <v>Geog B (Geography for Enquiring minds) Our natural world</v>
          </cell>
          <cell r="E5810" t="str">
            <v>Mr M A Humfrey</v>
          </cell>
        </row>
        <row r="5811">
          <cell r="B5811" t="str">
            <v>J384/01 Geog B (Geography for Enquiring minds) Our natural world</v>
          </cell>
          <cell r="C5811" t="str">
            <v>J384/01</v>
          </cell>
          <cell r="D5811" t="str">
            <v>Geog B (Geography for Enquiring minds) Our natural world</v>
          </cell>
          <cell r="E5811" t="str">
            <v>Mr N Cole</v>
          </cell>
        </row>
        <row r="5812">
          <cell r="B5812" t="str">
            <v>J384/01 Geog B (Geography for Enquiring minds) Our natural world</v>
          </cell>
          <cell r="C5812" t="str">
            <v>J384/01</v>
          </cell>
          <cell r="D5812" t="str">
            <v>Geog B (Geography for Enquiring minds) Our natural world</v>
          </cell>
          <cell r="E5812" t="str">
            <v>Mr M Tervet</v>
          </cell>
        </row>
        <row r="5813">
          <cell r="B5813" t="str">
            <v>J384/01 Geog B (Geography for Enquiring minds) Our natural world</v>
          </cell>
          <cell r="C5813" t="str">
            <v>J384/01</v>
          </cell>
          <cell r="D5813" t="str">
            <v>Geog B (Geography for Enquiring minds) Our natural world</v>
          </cell>
          <cell r="E5813" t="str">
            <v>Mrs E L McGovern</v>
          </cell>
        </row>
        <row r="5814">
          <cell r="B5814" t="str">
            <v>J384/01 Geog B (Geography for Enquiring minds) Our natural world</v>
          </cell>
          <cell r="C5814" t="str">
            <v>J384/01</v>
          </cell>
          <cell r="D5814" t="str">
            <v>Geog B (Geography for Enquiring minds) Our natural world</v>
          </cell>
          <cell r="E5814" t="str">
            <v>Mrs G L Varga</v>
          </cell>
        </row>
        <row r="5815">
          <cell r="B5815" t="str">
            <v>J384/01 Geog B (Geography for Enquiring minds) Our natural world</v>
          </cell>
          <cell r="C5815" t="str">
            <v>J384/01</v>
          </cell>
          <cell r="D5815" t="str">
            <v>Geog B (Geography for Enquiring minds) Our natural world</v>
          </cell>
          <cell r="E5815" t="str">
            <v>Mrs K L Wilson</v>
          </cell>
        </row>
        <row r="5816">
          <cell r="B5816" t="str">
            <v>J384/01 Geog B (Geography for Enquiring minds) Our natural world</v>
          </cell>
          <cell r="C5816" t="str">
            <v>J384/01</v>
          </cell>
          <cell r="D5816" t="str">
            <v>Geog B (Geography for Enquiring minds) Our natural world</v>
          </cell>
          <cell r="E5816" t="str">
            <v>Miss J C Jarvis</v>
          </cell>
        </row>
        <row r="5817">
          <cell r="B5817" t="str">
            <v>J384/01 Geog B (Geography for Enquiring minds) Our natural world</v>
          </cell>
          <cell r="C5817" t="str">
            <v>J384/01</v>
          </cell>
          <cell r="D5817" t="str">
            <v>Geog B (Geography for Enquiring minds) Our natural world</v>
          </cell>
          <cell r="E5817" t="str">
            <v>Mrs J Holmes</v>
          </cell>
        </row>
        <row r="5818">
          <cell r="B5818" t="str">
            <v>J384/01 Geog B (Geography for Enquiring minds) Our natural world</v>
          </cell>
          <cell r="C5818" t="str">
            <v>J384/01</v>
          </cell>
          <cell r="D5818" t="str">
            <v>Geog B (Geography for Enquiring minds) Our natural world</v>
          </cell>
          <cell r="E5818" t="str">
            <v>Miss S McNamara</v>
          </cell>
        </row>
        <row r="5819">
          <cell r="B5819" t="str">
            <v>J384/01 Geog B (Geography for Enquiring minds) Our natural world</v>
          </cell>
          <cell r="C5819" t="str">
            <v>J384/01</v>
          </cell>
          <cell r="D5819" t="str">
            <v>Geog B (Geography for Enquiring minds) Our natural world</v>
          </cell>
          <cell r="E5819" t="str">
            <v>Mr J L Neale</v>
          </cell>
        </row>
        <row r="5820">
          <cell r="B5820" t="str">
            <v>J384/01 Geog B (Geography for Enquiring minds) Our natural world</v>
          </cell>
          <cell r="C5820" t="str">
            <v>J384/01</v>
          </cell>
          <cell r="D5820" t="str">
            <v>Geog B (Geography for Enquiring minds) Our natural world</v>
          </cell>
          <cell r="E5820" t="str">
            <v>Mr E Knowles</v>
          </cell>
        </row>
        <row r="5821">
          <cell r="B5821" t="str">
            <v>J384/01 Geog B (Geography for Enquiring minds) Our natural world</v>
          </cell>
          <cell r="C5821" t="str">
            <v>J384/01</v>
          </cell>
          <cell r="D5821" t="str">
            <v>Geog B (Geography for Enquiring minds) Our natural world</v>
          </cell>
          <cell r="E5821" t="str">
            <v>Mr I G Watt</v>
          </cell>
        </row>
        <row r="5822">
          <cell r="B5822" t="str">
            <v>J384/01 Geog B (Geography for Enquiring minds) Our natural world</v>
          </cell>
          <cell r="C5822" t="str">
            <v>J384/01</v>
          </cell>
          <cell r="D5822" t="str">
            <v>Geog B (Geography for Enquiring minds) Our natural world</v>
          </cell>
          <cell r="E5822" t="str">
            <v>Miss H Lowes</v>
          </cell>
        </row>
        <row r="5823">
          <cell r="B5823" t="str">
            <v>J384/01 Geog B (Geography for Enquiring minds) Our natural world</v>
          </cell>
          <cell r="C5823" t="str">
            <v>J384/01</v>
          </cell>
          <cell r="D5823" t="str">
            <v>Geog B (Geography for Enquiring minds) Our natural world</v>
          </cell>
          <cell r="E5823" t="str">
            <v>Mr M Moir</v>
          </cell>
        </row>
        <row r="5824">
          <cell r="B5824" t="str">
            <v>J384/02 Geog B (Geography for Enquiring minds) People and society</v>
          </cell>
          <cell r="C5824" t="str">
            <v>J384/02</v>
          </cell>
          <cell r="D5824" t="str">
            <v>Geog B (Geography for Enquiring minds) People and society</v>
          </cell>
          <cell r="E5824" t="str">
            <v>Mrs S Garratt</v>
          </cell>
        </row>
        <row r="5825">
          <cell r="B5825" t="str">
            <v>J384/02 Geog B (Geography for Enquiring minds) People and society</v>
          </cell>
          <cell r="C5825" t="str">
            <v>J384/02</v>
          </cell>
          <cell r="D5825" t="str">
            <v>Geog B (Geography for Enquiring minds) People and society</v>
          </cell>
          <cell r="E5825" t="str">
            <v>Mr B Curtis</v>
          </cell>
        </row>
        <row r="5826">
          <cell r="B5826" t="str">
            <v>J384/02 Geog B (Geography for Enquiring minds) People and society</v>
          </cell>
          <cell r="C5826" t="str">
            <v>J384/02</v>
          </cell>
          <cell r="D5826" t="str">
            <v>Geog B (Geography for Enquiring minds) People and society</v>
          </cell>
          <cell r="E5826" t="str">
            <v>Miss C R Hinch</v>
          </cell>
        </row>
        <row r="5827">
          <cell r="B5827" t="str">
            <v>J384/02 Geog B (Geography for Enquiring minds) People and society</v>
          </cell>
          <cell r="C5827" t="str">
            <v>J384/02</v>
          </cell>
          <cell r="D5827" t="str">
            <v>Geog B (Geography for Enquiring minds) People and society</v>
          </cell>
          <cell r="E5827" t="str">
            <v>Mr J Thompson</v>
          </cell>
        </row>
        <row r="5828">
          <cell r="B5828" t="str">
            <v>J384/02 Geog B (Geography for Enquiring minds) People and society</v>
          </cell>
          <cell r="C5828" t="str">
            <v>J384/02</v>
          </cell>
          <cell r="D5828" t="str">
            <v>Geog B (Geography for Enquiring minds) People and society</v>
          </cell>
          <cell r="E5828" t="str">
            <v>Miss R Seabury</v>
          </cell>
        </row>
        <row r="5829">
          <cell r="B5829" t="str">
            <v>J384/02 Geog B (Geography for Enquiring minds) People and society</v>
          </cell>
          <cell r="C5829" t="str">
            <v>J384/02</v>
          </cell>
          <cell r="D5829" t="str">
            <v>Geog B (Geography for Enquiring minds) People and society</v>
          </cell>
          <cell r="E5829" t="str">
            <v>Miss L Page</v>
          </cell>
        </row>
        <row r="5830">
          <cell r="B5830" t="str">
            <v>J384/02 Geog B (Geography for Enquiring minds) People and society</v>
          </cell>
          <cell r="C5830" t="str">
            <v>J384/02</v>
          </cell>
          <cell r="D5830" t="str">
            <v>Geog B (Geography for Enquiring minds) People and society</v>
          </cell>
          <cell r="E5830" t="str">
            <v>Miss S Hargrave</v>
          </cell>
        </row>
        <row r="5831">
          <cell r="B5831" t="str">
            <v>J384/02 Geog B (Geography for Enquiring minds) People and society</v>
          </cell>
          <cell r="C5831" t="str">
            <v>J384/02</v>
          </cell>
          <cell r="D5831" t="str">
            <v>Geog B (Geography for Enquiring minds) People and society</v>
          </cell>
          <cell r="E5831" t="str">
            <v>Miss S Heard</v>
          </cell>
        </row>
        <row r="5832">
          <cell r="B5832" t="str">
            <v>J384/02 Geog B (Geography for Enquiring minds) People and society</v>
          </cell>
          <cell r="C5832" t="str">
            <v>J384/02</v>
          </cell>
          <cell r="D5832" t="str">
            <v>Geog B (Geography for Enquiring minds) People and society</v>
          </cell>
          <cell r="E5832" t="str">
            <v>Mr M Moir</v>
          </cell>
        </row>
        <row r="5833">
          <cell r="B5833" t="str">
            <v>J384/02 Geog B (Geography for Enquiring minds) People and society</v>
          </cell>
          <cell r="C5833" t="str">
            <v>J384/02</v>
          </cell>
          <cell r="D5833" t="str">
            <v>Geog B (Geography for Enquiring minds) People and society</v>
          </cell>
          <cell r="E5833" t="str">
            <v>Miss C Woolliscroft</v>
          </cell>
        </row>
        <row r="5834">
          <cell r="B5834" t="str">
            <v>J384/02 Geog B (Geography for Enquiring minds) People and society</v>
          </cell>
          <cell r="C5834" t="str">
            <v>J384/02</v>
          </cell>
          <cell r="D5834" t="str">
            <v>Geog B (Geography for Enquiring minds) People and society</v>
          </cell>
          <cell r="E5834" t="str">
            <v>Mrs H Littlewood</v>
          </cell>
        </row>
        <row r="5835">
          <cell r="B5835" t="str">
            <v>J384/02 Geog B (Geography for Enquiring minds) People and society</v>
          </cell>
          <cell r="C5835" t="str">
            <v>J384/02</v>
          </cell>
          <cell r="D5835" t="str">
            <v>Geog B (Geography for Enquiring minds) People and society</v>
          </cell>
          <cell r="E5835" t="str">
            <v>Mr D Roberts</v>
          </cell>
        </row>
        <row r="5836">
          <cell r="B5836" t="str">
            <v>J384/02 Geog B (Geography for Enquiring minds) People and society</v>
          </cell>
          <cell r="C5836" t="str">
            <v>J384/02</v>
          </cell>
          <cell r="D5836" t="str">
            <v>Geog B (Geography for Enquiring minds) People and society</v>
          </cell>
          <cell r="E5836" t="str">
            <v>Mr D Dunn</v>
          </cell>
        </row>
        <row r="5837">
          <cell r="B5837" t="str">
            <v>J384/02 Geog B (Geography for Enquiring minds) People and society</v>
          </cell>
          <cell r="C5837" t="str">
            <v>J384/02</v>
          </cell>
          <cell r="D5837" t="str">
            <v>Geog B (Geography for Enquiring minds) People and society</v>
          </cell>
          <cell r="E5837" t="str">
            <v>Mr J B Kaweesi</v>
          </cell>
        </row>
        <row r="5838">
          <cell r="B5838" t="str">
            <v>J384/02 Geog B (Geography for Enquiring minds) People and society</v>
          </cell>
          <cell r="C5838" t="str">
            <v>J384/02</v>
          </cell>
          <cell r="D5838" t="str">
            <v>Geog B (Geography for Enquiring minds) People and society</v>
          </cell>
          <cell r="E5838" t="str">
            <v>Mr J Knowles</v>
          </cell>
        </row>
        <row r="5839">
          <cell r="B5839" t="str">
            <v>J384/02 Geog B (Geography for Enquiring minds) People and society</v>
          </cell>
          <cell r="C5839" t="str">
            <v>J384/02</v>
          </cell>
          <cell r="D5839" t="str">
            <v>Geog B (Geography for Enquiring minds) People and society</v>
          </cell>
          <cell r="E5839" t="str">
            <v>Miss A Reville</v>
          </cell>
        </row>
        <row r="5840">
          <cell r="B5840" t="str">
            <v>J384/02 Geog B (Geography for Enquiring minds) People and society</v>
          </cell>
          <cell r="C5840" t="str">
            <v>J384/02</v>
          </cell>
          <cell r="D5840" t="str">
            <v>Geog B (Geography for Enquiring minds) People and society</v>
          </cell>
          <cell r="E5840" t="str">
            <v>Mr J smith</v>
          </cell>
        </row>
        <row r="5841">
          <cell r="B5841" t="str">
            <v>J384/02 Geog B (Geography for Enquiring minds) People and society</v>
          </cell>
          <cell r="C5841" t="str">
            <v>J384/02</v>
          </cell>
          <cell r="D5841" t="str">
            <v>Geog B (Geography for Enquiring minds) People and society</v>
          </cell>
          <cell r="E5841" t="str">
            <v>Mr P Roderick</v>
          </cell>
        </row>
        <row r="5842">
          <cell r="B5842" t="str">
            <v>J384/02 Geog B (Geography for Enquiring minds) People and society</v>
          </cell>
          <cell r="C5842" t="str">
            <v>J384/02</v>
          </cell>
          <cell r="D5842" t="str">
            <v>Geog B (Geography for Enquiring minds) People and society</v>
          </cell>
          <cell r="E5842" t="str">
            <v>Miss Y Payne</v>
          </cell>
        </row>
        <row r="5843">
          <cell r="B5843" t="str">
            <v>J384/02 Geog B (Geography for Enquiring minds) People and society</v>
          </cell>
          <cell r="C5843" t="str">
            <v>J384/02</v>
          </cell>
          <cell r="D5843" t="str">
            <v>Geog B (Geography for Enquiring minds) People and society</v>
          </cell>
          <cell r="E5843" t="str">
            <v>Ms C Henry</v>
          </cell>
        </row>
        <row r="5844">
          <cell r="B5844" t="str">
            <v>J384/02 Geog B (Geography for Enquiring minds) People and society</v>
          </cell>
          <cell r="C5844" t="str">
            <v>J384/02</v>
          </cell>
          <cell r="D5844" t="str">
            <v>Geog B (Geography for Enquiring minds) People and society</v>
          </cell>
          <cell r="E5844" t="str">
            <v>Mr S M P Alcock</v>
          </cell>
        </row>
        <row r="5845">
          <cell r="B5845" t="str">
            <v>J384/02 Geog B (Geography for Enquiring minds) People and society</v>
          </cell>
          <cell r="C5845" t="str">
            <v>J384/02</v>
          </cell>
          <cell r="D5845" t="str">
            <v>Geog B (Geography for Enquiring minds) People and society</v>
          </cell>
          <cell r="E5845" t="str">
            <v>Mrs J A Skym</v>
          </cell>
        </row>
        <row r="5846">
          <cell r="B5846" t="str">
            <v>J384/02 Geog B (Geography for Enquiring minds) People and society</v>
          </cell>
          <cell r="C5846" t="str">
            <v>J384/02</v>
          </cell>
          <cell r="D5846" t="str">
            <v>Geog B (Geography for Enquiring minds) People and society</v>
          </cell>
          <cell r="E5846" t="str">
            <v>Ms S Brennan</v>
          </cell>
        </row>
        <row r="5847">
          <cell r="B5847" t="str">
            <v>J384/02 Geog B (Geography for Enquiring minds) People and society</v>
          </cell>
          <cell r="C5847" t="str">
            <v>J384/02</v>
          </cell>
          <cell r="D5847" t="str">
            <v>Geog B (Geography for Enquiring minds) People and society</v>
          </cell>
          <cell r="E5847" t="str">
            <v>Miss S Marshall</v>
          </cell>
        </row>
        <row r="5848">
          <cell r="B5848" t="str">
            <v>J384/02 Geog B (Geography for Enquiring minds) People and society</v>
          </cell>
          <cell r="C5848" t="str">
            <v>J384/02</v>
          </cell>
          <cell r="D5848" t="str">
            <v>Geog B (Geography for Enquiring minds) People and society</v>
          </cell>
          <cell r="E5848" t="str">
            <v>Miss K Haward</v>
          </cell>
        </row>
        <row r="5849">
          <cell r="B5849" t="str">
            <v>J384/02 Geog B (Geography for Enquiring minds) People and society</v>
          </cell>
          <cell r="C5849" t="str">
            <v>J384/02</v>
          </cell>
          <cell r="D5849" t="str">
            <v>Geog B (Geography for Enquiring minds) People and society</v>
          </cell>
          <cell r="E5849" t="str">
            <v>Ms T Kovanovic</v>
          </cell>
        </row>
        <row r="5850">
          <cell r="B5850" t="str">
            <v>J384/02 Geog B (Geography for Enquiring minds) People and society</v>
          </cell>
          <cell r="C5850" t="str">
            <v>J384/02</v>
          </cell>
          <cell r="D5850" t="str">
            <v>Geog B (Geography for Enquiring minds) People and society</v>
          </cell>
          <cell r="E5850" t="str">
            <v>Mr J mosha</v>
          </cell>
        </row>
        <row r="5851">
          <cell r="B5851" t="str">
            <v>J384/02 Geog B (Geography for Enquiring minds) People and society</v>
          </cell>
          <cell r="C5851" t="str">
            <v>J384/02</v>
          </cell>
          <cell r="D5851" t="str">
            <v>Geog B (Geography for Enquiring minds) People and society</v>
          </cell>
          <cell r="E5851" t="str">
            <v>Miss R Norris</v>
          </cell>
        </row>
        <row r="5852">
          <cell r="B5852" t="str">
            <v>J384/02 Geog B (Geography for Enquiring minds) People and society</v>
          </cell>
          <cell r="C5852" t="str">
            <v>J384/02</v>
          </cell>
          <cell r="D5852" t="str">
            <v>Geog B (Geography for Enquiring minds) People and society</v>
          </cell>
          <cell r="E5852" t="str">
            <v>Mr D Tumilty</v>
          </cell>
        </row>
        <row r="5853">
          <cell r="B5853" t="str">
            <v>J384/02 Geog B (Geography for Enquiring minds) People and society</v>
          </cell>
          <cell r="C5853" t="str">
            <v>J384/02</v>
          </cell>
          <cell r="D5853" t="str">
            <v>Geog B (Geography for Enquiring minds) People and society</v>
          </cell>
          <cell r="E5853" t="str">
            <v>Mrs P D Liverseidge</v>
          </cell>
        </row>
        <row r="5854">
          <cell r="B5854" t="str">
            <v>J384/02 Geog B (Geography for Enquiring minds) People and society</v>
          </cell>
          <cell r="C5854" t="str">
            <v>J384/02</v>
          </cell>
          <cell r="D5854" t="str">
            <v>Geog B (Geography for Enquiring minds) People and society</v>
          </cell>
          <cell r="E5854" t="str">
            <v>Mr P J Lewis</v>
          </cell>
        </row>
        <row r="5855">
          <cell r="B5855" t="str">
            <v>J384/02 Geog B (Geography for Enquiring minds) People and society</v>
          </cell>
          <cell r="C5855" t="str">
            <v>J384/02</v>
          </cell>
          <cell r="D5855" t="str">
            <v>Geog B (Geography for Enquiring minds) People and society</v>
          </cell>
          <cell r="E5855" t="str">
            <v>Mr J K Poncian</v>
          </cell>
        </row>
        <row r="5856">
          <cell r="B5856" t="str">
            <v>J384/02 Geog B (Geography for Enquiring minds) People and society</v>
          </cell>
          <cell r="C5856" t="str">
            <v>J384/02</v>
          </cell>
          <cell r="D5856" t="str">
            <v>Geog B (Geography for Enquiring minds) People and society</v>
          </cell>
          <cell r="E5856" t="str">
            <v>Mrs L Garratt</v>
          </cell>
        </row>
        <row r="5857">
          <cell r="B5857" t="str">
            <v>J384/02 Geog B (Geography for Enquiring minds) People and society</v>
          </cell>
          <cell r="C5857" t="str">
            <v>J384/02</v>
          </cell>
          <cell r="D5857" t="str">
            <v>Geog B (Geography for Enquiring minds) People and society</v>
          </cell>
          <cell r="E5857" t="str">
            <v>Mr M Rice</v>
          </cell>
        </row>
        <row r="5858">
          <cell r="B5858" t="str">
            <v>J384/02 Geog B (Geography for Enquiring minds) People and society</v>
          </cell>
          <cell r="C5858" t="str">
            <v>J384/02</v>
          </cell>
          <cell r="D5858" t="str">
            <v>Geog B (Geography for Enquiring minds) People and society</v>
          </cell>
          <cell r="E5858" t="str">
            <v>Mr M R Winterburn</v>
          </cell>
        </row>
        <row r="5859">
          <cell r="B5859" t="str">
            <v>J384/02 Geog B (Geography for Enquiring minds) People and society</v>
          </cell>
          <cell r="C5859" t="str">
            <v>J384/02</v>
          </cell>
          <cell r="D5859" t="str">
            <v>Geog B (Geography for Enquiring minds) People and society</v>
          </cell>
          <cell r="E5859" t="str">
            <v>Mr P Njogu</v>
          </cell>
        </row>
        <row r="5860">
          <cell r="B5860" t="str">
            <v>J384/02 Geog B (Geography for Enquiring minds) People and society</v>
          </cell>
          <cell r="C5860" t="str">
            <v>J384/02</v>
          </cell>
          <cell r="D5860" t="str">
            <v>Geog B (Geography for Enquiring minds) People and society</v>
          </cell>
          <cell r="E5860" t="str">
            <v>Mr A West</v>
          </cell>
        </row>
        <row r="5861">
          <cell r="B5861" t="str">
            <v>J384/02 Geog B (Geography for Enquiring minds) People and society</v>
          </cell>
          <cell r="C5861" t="str">
            <v>J384/02</v>
          </cell>
          <cell r="D5861" t="str">
            <v>Geog B (Geography for Enquiring minds) People and society</v>
          </cell>
          <cell r="E5861" t="str">
            <v>Mr C I Jones</v>
          </cell>
        </row>
        <row r="5862">
          <cell r="B5862" t="str">
            <v>J384/02 Geog B (Geography for Enquiring minds) People and society</v>
          </cell>
          <cell r="C5862" t="str">
            <v>J384/02</v>
          </cell>
          <cell r="D5862" t="str">
            <v>Geog B (Geography for Enquiring minds) People and society</v>
          </cell>
          <cell r="E5862" t="str">
            <v>Mrs J Holmes</v>
          </cell>
        </row>
        <row r="5863">
          <cell r="B5863" t="str">
            <v>J384/02 Geog B (Geography for Enquiring minds) People and society</v>
          </cell>
          <cell r="C5863" t="str">
            <v>J384/02</v>
          </cell>
          <cell r="D5863" t="str">
            <v>Geog B (Geography for Enquiring minds) People and society</v>
          </cell>
          <cell r="E5863" t="str">
            <v>Miss R Fletcher</v>
          </cell>
        </row>
        <row r="5864">
          <cell r="B5864" t="str">
            <v>J384/02 Geog B (Geography for Enquiring minds) People and society</v>
          </cell>
          <cell r="C5864" t="str">
            <v>J384/02</v>
          </cell>
          <cell r="D5864" t="str">
            <v>Geog B (Geography for Enquiring minds) People and society</v>
          </cell>
          <cell r="E5864" t="str">
            <v>Miss S M Sims-Ross</v>
          </cell>
        </row>
        <row r="5865">
          <cell r="B5865" t="str">
            <v>J384/02 Geog B (Geography for Enquiring minds) People and society</v>
          </cell>
          <cell r="C5865" t="str">
            <v>J384/02</v>
          </cell>
          <cell r="D5865" t="str">
            <v>Geog B (Geography for Enquiring minds) People and society</v>
          </cell>
          <cell r="E5865" t="str">
            <v>Mrs F M Mackay</v>
          </cell>
        </row>
        <row r="5866">
          <cell r="B5866" t="str">
            <v>J384/02 Geog B (Geography for Enquiring minds) People and society</v>
          </cell>
          <cell r="C5866" t="str">
            <v>J384/02</v>
          </cell>
          <cell r="D5866" t="str">
            <v>Geog B (Geography for Enquiring minds) People and society</v>
          </cell>
          <cell r="E5866" t="str">
            <v>Mrs R J Povey</v>
          </cell>
        </row>
        <row r="5867">
          <cell r="B5867" t="str">
            <v>J384/02 Geog B (Geography for Enquiring minds) People and society</v>
          </cell>
          <cell r="C5867" t="str">
            <v>J384/02</v>
          </cell>
          <cell r="D5867" t="str">
            <v>Geog B (Geography for Enquiring minds) People and society</v>
          </cell>
          <cell r="E5867" t="str">
            <v>Mrs E Batchelor</v>
          </cell>
        </row>
        <row r="5868">
          <cell r="B5868" t="str">
            <v>J384/02 Geog B (Geography for Enquiring minds) People and society</v>
          </cell>
          <cell r="C5868" t="str">
            <v>J384/02</v>
          </cell>
          <cell r="D5868" t="str">
            <v>Geog B (Geography for Enquiring minds) People and society</v>
          </cell>
          <cell r="E5868" t="str">
            <v>Mrs A V Corrigan</v>
          </cell>
        </row>
        <row r="5869">
          <cell r="B5869" t="str">
            <v>J384/02 Geog B (Geography for Enquiring minds) People and society</v>
          </cell>
          <cell r="C5869" t="str">
            <v>J384/02</v>
          </cell>
          <cell r="D5869" t="str">
            <v>Geog B (Geography for Enquiring minds) People and society</v>
          </cell>
          <cell r="E5869" t="str">
            <v>Miss S Mercer</v>
          </cell>
        </row>
        <row r="5870">
          <cell r="B5870" t="str">
            <v>J384/02 Geog B (Geography for Enquiring minds) People and society</v>
          </cell>
          <cell r="C5870" t="str">
            <v>J384/02</v>
          </cell>
          <cell r="D5870" t="str">
            <v>Geog B (Geography for Enquiring minds) People and society</v>
          </cell>
          <cell r="E5870" t="str">
            <v>Mr D Reece</v>
          </cell>
        </row>
        <row r="5871">
          <cell r="B5871" t="str">
            <v>J384/02 Geog B (Geography for Enquiring minds) People and society</v>
          </cell>
          <cell r="C5871" t="str">
            <v>J384/02</v>
          </cell>
          <cell r="D5871" t="str">
            <v>Geog B (Geography for Enquiring minds) People and society</v>
          </cell>
          <cell r="E5871" t="str">
            <v>Miss J Rogers</v>
          </cell>
        </row>
        <row r="5872">
          <cell r="B5872" t="str">
            <v>J384/02 Geog B (Geography for Enquiring minds) People and society</v>
          </cell>
          <cell r="C5872" t="str">
            <v>J384/02</v>
          </cell>
          <cell r="D5872" t="str">
            <v>Geog B (Geography for Enquiring minds) People and society</v>
          </cell>
          <cell r="E5872" t="str">
            <v>Miss A Adam</v>
          </cell>
        </row>
        <row r="5873">
          <cell r="B5873" t="str">
            <v>J384/02 Geog B (Geography for Enquiring minds) People and society</v>
          </cell>
          <cell r="C5873" t="str">
            <v>J384/02</v>
          </cell>
          <cell r="D5873" t="str">
            <v>Geog B (Geography for Enquiring minds) People and society</v>
          </cell>
          <cell r="E5873" t="str">
            <v>Mr P Barrow</v>
          </cell>
        </row>
        <row r="5874">
          <cell r="B5874" t="str">
            <v>J384/02 Geog B (Geography for Enquiring minds) People and society</v>
          </cell>
          <cell r="C5874" t="str">
            <v>J384/02</v>
          </cell>
          <cell r="D5874" t="str">
            <v>Geog B (Geography for Enquiring minds) People and society</v>
          </cell>
          <cell r="E5874" t="str">
            <v>Mrs L Stone</v>
          </cell>
        </row>
        <row r="5875">
          <cell r="B5875" t="str">
            <v>J384/02 Geog B (Geography for Enquiring minds) People and society</v>
          </cell>
          <cell r="C5875" t="str">
            <v>J384/02</v>
          </cell>
          <cell r="D5875" t="str">
            <v>Geog B (Geography for Enquiring minds) People and society</v>
          </cell>
          <cell r="E5875" t="str">
            <v>Miss J Meadows</v>
          </cell>
        </row>
        <row r="5876">
          <cell r="B5876" t="str">
            <v>J384/02 Geog B (Geography for Enquiring minds) People and society</v>
          </cell>
          <cell r="C5876" t="str">
            <v>J384/02</v>
          </cell>
          <cell r="D5876" t="str">
            <v>Geog B (Geography for Enquiring minds) People and society</v>
          </cell>
          <cell r="E5876" t="str">
            <v>Mrs J L Shepherd</v>
          </cell>
        </row>
        <row r="5877">
          <cell r="B5877" t="str">
            <v>J384/02 Geog B (Geography for Enquiring minds) People and society</v>
          </cell>
          <cell r="C5877" t="str">
            <v>J384/02</v>
          </cell>
          <cell r="D5877" t="str">
            <v>Geog B (Geography for Enquiring minds) People and society</v>
          </cell>
          <cell r="E5877" t="str">
            <v>Mr K Mosedale</v>
          </cell>
        </row>
        <row r="5878">
          <cell r="B5878" t="str">
            <v>J384/02 Geog B (Geography for Enquiring minds) People and society</v>
          </cell>
          <cell r="C5878" t="str">
            <v>J384/02</v>
          </cell>
          <cell r="D5878" t="str">
            <v>Geog B (Geography for Enquiring minds) People and society</v>
          </cell>
          <cell r="E5878" t="str">
            <v>Ms S Barber</v>
          </cell>
        </row>
        <row r="5879">
          <cell r="B5879" t="str">
            <v>J384/02 Geog B (Geography for Enquiring minds) People and society</v>
          </cell>
          <cell r="C5879" t="str">
            <v>J384/02</v>
          </cell>
          <cell r="D5879" t="str">
            <v>Geog B (Geography for Enquiring minds) People and society</v>
          </cell>
          <cell r="E5879" t="str">
            <v>Miss R Hughes</v>
          </cell>
        </row>
        <row r="5880">
          <cell r="B5880" t="str">
            <v>J384/02 Geog B (Geography for Enquiring minds) People and society</v>
          </cell>
          <cell r="C5880" t="str">
            <v>J384/02</v>
          </cell>
          <cell r="D5880" t="str">
            <v>Geog B (Geography for Enquiring minds) People and society</v>
          </cell>
          <cell r="E5880" t="str">
            <v>Mr A Powell</v>
          </cell>
        </row>
        <row r="5881">
          <cell r="B5881" t="str">
            <v>J384/02 Geog B (Geography for Enquiring minds) People and society</v>
          </cell>
          <cell r="C5881" t="str">
            <v>J384/02</v>
          </cell>
          <cell r="D5881" t="str">
            <v>Geog B (Geography for Enquiring minds) People and society</v>
          </cell>
          <cell r="E5881" t="str">
            <v>Mr M A Humfrey</v>
          </cell>
        </row>
        <row r="5882">
          <cell r="B5882" t="str">
            <v>J384/02 Geog B (Geography for Enquiring minds) People and society</v>
          </cell>
          <cell r="C5882" t="str">
            <v>J384/02</v>
          </cell>
          <cell r="D5882" t="str">
            <v>Geog B (Geography for Enquiring minds) People and society</v>
          </cell>
          <cell r="E5882" t="str">
            <v>Miss S Yeomans</v>
          </cell>
        </row>
        <row r="5883">
          <cell r="B5883" t="str">
            <v>J384/02 Geog B (Geography for Enquiring minds) People and society</v>
          </cell>
          <cell r="C5883" t="str">
            <v>J384/02</v>
          </cell>
          <cell r="D5883" t="str">
            <v>Geog B (Geography for Enquiring minds) People and society</v>
          </cell>
          <cell r="E5883" t="str">
            <v>Miss N M Lavelle</v>
          </cell>
        </row>
        <row r="5884">
          <cell r="B5884" t="str">
            <v>J384/02 Geog B (Geography for Enquiring minds) People and society</v>
          </cell>
          <cell r="C5884" t="str">
            <v>J384/02</v>
          </cell>
          <cell r="D5884" t="str">
            <v>Geog B (Geography for Enquiring minds) People and society</v>
          </cell>
          <cell r="E5884" t="str">
            <v>Miss K Goldstein</v>
          </cell>
        </row>
        <row r="5885">
          <cell r="B5885" t="str">
            <v>J384/02 Geog B (Geography for Enquiring minds) People and society</v>
          </cell>
          <cell r="C5885" t="str">
            <v>J384/02</v>
          </cell>
          <cell r="D5885" t="str">
            <v>Geog B (Geography for Enquiring minds) People and society</v>
          </cell>
          <cell r="E5885" t="str">
            <v>Miss B Fursman</v>
          </cell>
        </row>
        <row r="5886">
          <cell r="B5886" t="str">
            <v>J384/02 Geog B (Geography for Enquiring minds) People and society</v>
          </cell>
          <cell r="C5886" t="str">
            <v>J384/02</v>
          </cell>
          <cell r="D5886" t="str">
            <v>Geog B (Geography for Enquiring minds) People and society</v>
          </cell>
          <cell r="E5886" t="str">
            <v>Miss K Davorn</v>
          </cell>
        </row>
        <row r="5887">
          <cell r="B5887" t="str">
            <v>J384/02 Geog B (Geography for Enquiring minds) People and society</v>
          </cell>
          <cell r="C5887" t="str">
            <v>J384/02</v>
          </cell>
          <cell r="D5887" t="str">
            <v>Geog B (Geography for Enquiring minds) People and society</v>
          </cell>
          <cell r="E5887" t="str">
            <v>Mrs S Holmes</v>
          </cell>
        </row>
        <row r="5888">
          <cell r="B5888" t="str">
            <v>J384/02 Geog B (Geography for Enquiring minds) People and society</v>
          </cell>
          <cell r="C5888" t="str">
            <v>J384/02</v>
          </cell>
          <cell r="D5888" t="str">
            <v>Geog B (Geography for Enquiring minds) People and society</v>
          </cell>
          <cell r="E5888" t="str">
            <v>Mr K Rowley</v>
          </cell>
        </row>
        <row r="5889">
          <cell r="B5889" t="str">
            <v>J384/02 Geog B (Geography for Enquiring minds) People and society</v>
          </cell>
          <cell r="C5889" t="str">
            <v>J384/02</v>
          </cell>
          <cell r="D5889" t="str">
            <v>Geog B (Geography for Enquiring minds) People and society</v>
          </cell>
          <cell r="E5889" t="str">
            <v>Mrs L Moule</v>
          </cell>
        </row>
        <row r="5890">
          <cell r="B5890" t="str">
            <v>J384/02 Geog B (Geography for Enquiring minds) People and society</v>
          </cell>
          <cell r="C5890" t="str">
            <v>J384/02</v>
          </cell>
          <cell r="D5890" t="str">
            <v>Geog B (Geography for Enquiring minds) People and society</v>
          </cell>
          <cell r="E5890" t="str">
            <v>Miss J Sutton</v>
          </cell>
        </row>
        <row r="5891">
          <cell r="B5891" t="str">
            <v>J384/02 Geog B (Geography for Enquiring minds) People and society</v>
          </cell>
          <cell r="C5891" t="str">
            <v>J384/02</v>
          </cell>
          <cell r="D5891" t="str">
            <v>Geog B (Geography for Enquiring minds) People and society</v>
          </cell>
          <cell r="E5891" t="str">
            <v>Mrs V Wright</v>
          </cell>
        </row>
        <row r="5892">
          <cell r="B5892" t="str">
            <v>J384/02 Geog B (Geography for Enquiring minds) People and society</v>
          </cell>
          <cell r="C5892" t="str">
            <v>J384/02</v>
          </cell>
          <cell r="D5892" t="str">
            <v>Geog B (Geography for Enquiring minds) People and society</v>
          </cell>
          <cell r="E5892" t="str">
            <v>Mr A Plant</v>
          </cell>
        </row>
        <row r="5893">
          <cell r="B5893" t="str">
            <v>J384/02 Geog B (Geography for Enquiring minds) People and society</v>
          </cell>
          <cell r="C5893" t="str">
            <v>J384/02</v>
          </cell>
          <cell r="D5893" t="str">
            <v>Geog B (Geography for Enquiring minds) People and society</v>
          </cell>
          <cell r="E5893" t="str">
            <v>Miss C Cannon</v>
          </cell>
        </row>
        <row r="5894">
          <cell r="B5894" t="str">
            <v>J384/02 Geog B (Geography for Enquiring minds) People and society</v>
          </cell>
          <cell r="C5894" t="str">
            <v>J384/02</v>
          </cell>
          <cell r="D5894" t="str">
            <v>Geog B (Geography for Enquiring minds) People and society</v>
          </cell>
          <cell r="E5894" t="str">
            <v>Mr J Kershaw</v>
          </cell>
        </row>
        <row r="5895">
          <cell r="B5895" t="str">
            <v>J384/02 Geog B (Geography for Enquiring minds) People and society</v>
          </cell>
          <cell r="C5895" t="str">
            <v>J384/02</v>
          </cell>
          <cell r="D5895" t="str">
            <v>Geog B (Geography for Enquiring minds) People and society</v>
          </cell>
          <cell r="E5895" t="str">
            <v>Dr S D Knox</v>
          </cell>
        </row>
        <row r="5896">
          <cell r="B5896" t="str">
            <v>J384/02 Geog B (Geography for Enquiring minds) People and society</v>
          </cell>
          <cell r="C5896" t="str">
            <v>J384/02</v>
          </cell>
          <cell r="D5896" t="str">
            <v>Geog B (Geography for Enquiring minds) People and society</v>
          </cell>
          <cell r="E5896" t="str">
            <v>Dr K Mamutse</v>
          </cell>
        </row>
        <row r="5897">
          <cell r="B5897" t="str">
            <v>J384/02 Geog B (Geography for Enquiring minds) People and society</v>
          </cell>
          <cell r="C5897" t="str">
            <v>J384/02</v>
          </cell>
          <cell r="D5897" t="str">
            <v>Geog B (Geography for Enquiring minds) People and society</v>
          </cell>
          <cell r="E5897" t="str">
            <v>Mr J Longyear</v>
          </cell>
        </row>
        <row r="5898">
          <cell r="B5898" t="str">
            <v>J384/02 Geog B (Geography for Enquiring minds) People and society</v>
          </cell>
          <cell r="C5898" t="str">
            <v>J384/02</v>
          </cell>
          <cell r="D5898" t="str">
            <v>Geog B (Geography for Enquiring minds) People and society</v>
          </cell>
          <cell r="E5898" t="str">
            <v>Mrs B A Barrett</v>
          </cell>
        </row>
        <row r="5899">
          <cell r="B5899" t="str">
            <v>J384/02 Geog B (Geography for Enquiring minds) People and society</v>
          </cell>
          <cell r="C5899" t="str">
            <v>J384/02</v>
          </cell>
          <cell r="D5899" t="str">
            <v>Geog B (Geography for Enquiring minds) People and society</v>
          </cell>
          <cell r="E5899" t="str">
            <v>Mrs B Hoggan</v>
          </cell>
        </row>
        <row r="5900">
          <cell r="B5900" t="str">
            <v>J384/02 Geog B (Geography for Enquiring minds) People and society</v>
          </cell>
          <cell r="C5900" t="str">
            <v>J384/02</v>
          </cell>
          <cell r="D5900" t="str">
            <v>Geog B (Geography for Enquiring minds) People and society</v>
          </cell>
          <cell r="E5900" t="str">
            <v>Miss L Moses</v>
          </cell>
        </row>
        <row r="5901">
          <cell r="B5901" t="str">
            <v>J384/02 Geog B (Geography for Enquiring minds) People and society</v>
          </cell>
          <cell r="C5901" t="str">
            <v>J384/02</v>
          </cell>
          <cell r="D5901" t="str">
            <v>Geog B (Geography for Enquiring minds) People and society</v>
          </cell>
          <cell r="E5901" t="str">
            <v>Mr D M Ridler</v>
          </cell>
        </row>
        <row r="5902">
          <cell r="B5902" t="str">
            <v>J384/02 Geog B (Geography for Enquiring minds) People and society</v>
          </cell>
          <cell r="C5902" t="str">
            <v>J384/02</v>
          </cell>
          <cell r="D5902" t="str">
            <v>Geog B (Geography for Enquiring minds) People and society</v>
          </cell>
          <cell r="E5902" t="str">
            <v>Mrs E E Thompson</v>
          </cell>
        </row>
        <row r="5903">
          <cell r="B5903" t="str">
            <v>J384/02 Geog B (Geography for Enquiring minds) People and society</v>
          </cell>
          <cell r="C5903" t="str">
            <v>J384/02</v>
          </cell>
          <cell r="D5903" t="str">
            <v>Geog B (Geography for Enquiring minds) People and society</v>
          </cell>
          <cell r="E5903" t="str">
            <v>Miss B Aldridge</v>
          </cell>
        </row>
        <row r="5904">
          <cell r="B5904" t="str">
            <v>J384/02 Geog B (Geography for Enquiring minds) People and society</v>
          </cell>
          <cell r="C5904" t="str">
            <v>J384/02</v>
          </cell>
          <cell r="D5904" t="str">
            <v>Geog B (Geography for Enquiring minds) People and society</v>
          </cell>
          <cell r="E5904" t="str">
            <v>Miss S Murphy</v>
          </cell>
        </row>
        <row r="5905">
          <cell r="B5905" t="str">
            <v>J384/02 Geog B (Geography for Enquiring minds) People and society</v>
          </cell>
          <cell r="C5905" t="str">
            <v>J384/02</v>
          </cell>
          <cell r="D5905" t="str">
            <v>Geog B (Geography for Enquiring minds) People and society</v>
          </cell>
          <cell r="E5905" t="str">
            <v>Mr J Obodai</v>
          </cell>
        </row>
        <row r="5906">
          <cell r="B5906" t="str">
            <v>J384/02 Geog B (Geography for Enquiring minds) People and society</v>
          </cell>
          <cell r="C5906" t="str">
            <v>J384/02</v>
          </cell>
          <cell r="D5906" t="str">
            <v>Geog B (Geography for Enquiring minds) People and society</v>
          </cell>
          <cell r="E5906" t="str">
            <v>Mr P Maddaford</v>
          </cell>
        </row>
        <row r="5907">
          <cell r="B5907" t="str">
            <v>J384/02 Geog B (Geography for Enquiring minds) People and society</v>
          </cell>
          <cell r="C5907" t="str">
            <v>J384/02</v>
          </cell>
          <cell r="D5907" t="str">
            <v>Geog B (Geography for Enquiring minds) People and society</v>
          </cell>
          <cell r="E5907" t="str">
            <v>Mr W Hall</v>
          </cell>
        </row>
        <row r="5908">
          <cell r="B5908" t="str">
            <v>J384/02 Geog B (Geography for Enquiring minds) People and society</v>
          </cell>
          <cell r="C5908" t="str">
            <v>J384/02</v>
          </cell>
          <cell r="D5908" t="str">
            <v>Geog B (Geography for Enquiring minds) People and society</v>
          </cell>
          <cell r="E5908" t="str">
            <v>Miss R Thompson</v>
          </cell>
        </row>
        <row r="5909">
          <cell r="B5909" t="str">
            <v>J384/02 Geog B (Geography for Enquiring minds) People and society</v>
          </cell>
          <cell r="C5909" t="str">
            <v>J384/02</v>
          </cell>
          <cell r="D5909" t="str">
            <v>Geog B (Geography for Enquiring minds) People and society</v>
          </cell>
          <cell r="E5909" t="str">
            <v>Mr D Findlay</v>
          </cell>
        </row>
        <row r="5910">
          <cell r="B5910" t="str">
            <v>J384/02 Geog B (Geography for Enquiring minds) People and society</v>
          </cell>
          <cell r="C5910" t="str">
            <v>J384/02</v>
          </cell>
          <cell r="D5910" t="str">
            <v>Geog B (Geography for Enquiring minds) People and society</v>
          </cell>
          <cell r="E5910" t="str">
            <v>Mrs K S Harris</v>
          </cell>
        </row>
        <row r="5911">
          <cell r="B5911" t="str">
            <v>J384/02 Geog B (Geography for Enquiring minds) People and society</v>
          </cell>
          <cell r="C5911" t="str">
            <v>J384/02</v>
          </cell>
          <cell r="D5911" t="str">
            <v>Geog B (Geography for Enquiring minds) People and society</v>
          </cell>
          <cell r="E5911" t="str">
            <v>Mr W Jamieson Firth</v>
          </cell>
        </row>
        <row r="5912">
          <cell r="B5912" t="str">
            <v>J384/02 Geog B (Geography for Enquiring minds) People and society</v>
          </cell>
          <cell r="C5912" t="str">
            <v>J384/02</v>
          </cell>
          <cell r="D5912" t="str">
            <v>Geog B (Geography for Enquiring minds) People and society</v>
          </cell>
          <cell r="E5912" t="str">
            <v>Mr B J Fowler</v>
          </cell>
        </row>
        <row r="5913">
          <cell r="B5913" t="str">
            <v>J384/02 Geog B (Geography for Enquiring minds) People and society</v>
          </cell>
          <cell r="C5913" t="str">
            <v>J384/02</v>
          </cell>
          <cell r="D5913" t="str">
            <v>Geog B (Geography for Enquiring minds) People and society</v>
          </cell>
          <cell r="E5913" t="str">
            <v>Miss E Quiggin</v>
          </cell>
        </row>
        <row r="5914">
          <cell r="B5914" t="str">
            <v>J384/03 Geog B (Geography for Enquiring minds) Geographical exploration</v>
          </cell>
          <cell r="C5914" t="str">
            <v>J384/03</v>
          </cell>
          <cell r="D5914" t="str">
            <v>Geog B (Geography for Enquiring minds) Geographical exploration</v>
          </cell>
          <cell r="E5914" t="str">
            <v>Mrs H E Knox</v>
          </cell>
        </row>
        <row r="5915">
          <cell r="B5915" t="str">
            <v>J384/03 Geog B (Geography for Enquiring minds) Geographical exploration</v>
          </cell>
          <cell r="C5915" t="str">
            <v>J384/03</v>
          </cell>
          <cell r="D5915" t="str">
            <v>Geog B (Geography for Enquiring minds) Geographical exploration</v>
          </cell>
          <cell r="E5915" t="str">
            <v>Mrs K Adams</v>
          </cell>
        </row>
        <row r="5916">
          <cell r="B5916" t="str">
            <v>J384/03 Geog B (Geography for Enquiring minds) Geographical exploration</v>
          </cell>
          <cell r="C5916" t="str">
            <v>J384/03</v>
          </cell>
          <cell r="D5916" t="str">
            <v>Geog B (Geography for Enquiring minds) Geographical exploration</v>
          </cell>
          <cell r="E5916" t="str">
            <v>Miss C Slinger</v>
          </cell>
        </row>
        <row r="5917">
          <cell r="B5917" t="str">
            <v>J384/03 Geog B (Geography for Enquiring minds) Geographical exploration</v>
          </cell>
          <cell r="C5917" t="str">
            <v>J384/03</v>
          </cell>
          <cell r="D5917" t="str">
            <v>Geog B (Geography for Enquiring minds) Geographical exploration</v>
          </cell>
          <cell r="E5917" t="str">
            <v>Mr A Graham</v>
          </cell>
        </row>
        <row r="5918">
          <cell r="B5918" t="str">
            <v>J384/03 Geog B (Geography for Enquiring minds) Geographical exploration</v>
          </cell>
          <cell r="C5918" t="str">
            <v>J384/03</v>
          </cell>
          <cell r="D5918" t="str">
            <v>Geog B (Geography for Enquiring minds) Geographical exploration</v>
          </cell>
          <cell r="E5918" t="str">
            <v>Miss B McLean</v>
          </cell>
        </row>
        <row r="5919">
          <cell r="B5919" t="str">
            <v>J384/03 Geog B (Geography for Enquiring minds) Geographical exploration</v>
          </cell>
          <cell r="C5919" t="str">
            <v>J384/03</v>
          </cell>
          <cell r="D5919" t="str">
            <v>Geog B (Geography for Enquiring minds) Geographical exploration</v>
          </cell>
          <cell r="E5919" t="str">
            <v>Mr L Tibbs</v>
          </cell>
        </row>
        <row r="5920">
          <cell r="B5920" t="str">
            <v>J384/03 Geog B (Geography for Enquiring minds) Geographical exploration</v>
          </cell>
          <cell r="C5920" t="str">
            <v>J384/03</v>
          </cell>
          <cell r="D5920" t="str">
            <v>Geog B (Geography for Enquiring minds) Geographical exploration</v>
          </cell>
          <cell r="E5920" t="str">
            <v>Mr A ADERO</v>
          </cell>
        </row>
        <row r="5921">
          <cell r="B5921" t="str">
            <v>J384/03 Geog B (Geography for Enquiring minds) Geographical exploration</v>
          </cell>
          <cell r="C5921" t="str">
            <v>J384/03</v>
          </cell>
          <cell r="D5921" t="str">
            <v>Geog B (Geography for Enquiring minds) Geographical exploration</v>
          </cell>
          <cell r="E5921" t="str">
            <v>Miss S Leaning</v>
          </cell>
        </row>
        <row r="5922">
          <cell r="B5922" t="str">
            <v>J384/03 Geog B (Geography for Enquiring minds) Geographical exploration</v>
          </cell>
          <cell r="C5922" t="str">
            <v>J384/03</v>
          </cell>
          <cell r="D5922" t="str">
            <v>Geog B (Geography for Enquiring minds) Geographical exploration</v>
          </cell>
          <cell r="E5922" t="str">
            <v>Miss K Hughes</v>
          </cell>
        </row>
        <row r="5923">
          <cell r="B5923" t="str">
            <v>J384/03 Geog B (Geography for Enquiring minds) Geographical exploration</v>
          </cell>
          <cell r="C5923" t="str">
            <v>J384/03</v>
          </cell>
          <cell r="D5923" t="str">
            <v>Geog B (Geography for Enquiring minds) Geographical exploration</v>
          </cell>
          <cell r="E5923" t="str">
            <v>Mr G Parkin</v>
          </cell>
        </row>
        <row r="5924">
          <cell r="B5924" t="str">
            <v>J384/03 Geog B (Geography for Enquiring minds) Geographical exploration</v>
          </cell>
          <cell r="C5924" t="str">
            <v>J384/03</v>
          </cell>
          <cell r="D5924" t="str">
            <v>Geog B (Geography for Enquiring minds) Geographical exploration</v>
          </cell>
          <cell r="E5924" t="str">
            <v>Miss J Ugulini</v>
          </cell>
        </row>
        <row r="5925">
          <cell r="B5925" t="str">
            <v>J384/03 Geog B (Geography for Enquiring minds) Geographical exploration</v>
          </cell>
          <cell r="C5925" t="str">
            <v>J384/03</v>
          </cell>
          <cell r="D5925" t="str">
            <v>Geog B (Geography for Enquiring minds) Geographical exploration</v>
          </cell>
          <cell r="E5925" t="str">
            <v>Mr D J Perks</v>
          </cell>
        </row>
        <row r="5926">
          <cell r="B5926" t="str">
            <v>J384/03 Geog B (Geography for Enquiring minds) Geographical exploration</v>
          </cell>
          <cell r="C5926" t="str">
            <v>J384/03</v>
          </cell>
          <cell r="D5926" t="str">
            <v>Geog B (Geography for Enquiring minds) Geographical exploration</v>
          </cell>
          <cell r="E5926" t="str">
            <v>Miss A Boden</v>
          </cell>
        </row>
        <row r="5927">
          <cell r="B5927" t="str">
            <v>J384/03 Geog B (Geography for Enquiring minds) Geographical exploration</v>
          </cell>
          <cell r="C5927" t="str">
            <v>J384/03</v>
          </cell>
          <cell r="D5927" t="str">
            <v>Geog B (Geography for Enquiring minds) Geographical exploration</v>
          </cell>
          <cell r="E5927" t="str">
            <v>Mr R McAlister</v>
          </cell>
        </row>
        <row r="5928">
          <cell r="B5928" t="str">
            <v>J384/03 Geog B (Geography for Enquiring minds) Geographical exploration</v>
          </cell>
          <cell r="C5928" t="str">
            <v>J384/03</v>
          </cell>
          <cell r="D5928" t="str">
            <v>Geog B (Geography for Enquiring minds) Geographical exploration</v>
          </cell>
          <cell r="E5928" t="str">
            <v>Miss A Sheen</v>
          </cell>
        </row>
        <row r="5929">
          <cell r="B5929" t="str">
            <v>J384/03 Geog B (Geography for Enquiring minds) Geographical exploration</v>
          </cell>
          <cell r="C5929" t="str">
            <v>J384/03</v>
          </cell>
          <cell r="D5929" t="str">
            <v>Geog B (Geography for Enquiring minds) Geographical exploration</v>
          </cell>
          <cell r="E5929" t="str">
            <v>Miss N Brown</v>
          </cell>
        </row>
        <row r="5930">
          <cell r="B5930" t="str">
            <v>J384/03 Geog B (Geography for Enquiring minds) Geographical exploration</v>
          </cell>
          <cell r="C5930" t="str">
            <v>J384/03</v>
          </cell>
          <cell r="D5930" t="str">
            <v>Geog B (Geography for Enquiring minds) Geographical exploration</v>
          </cell>
          <cell r="E5930" t="str">
            <v>Miss D Pompei</v>
          </cell>
        </row>
        <row r="5931">
          <cell r="B5931" t="str">
            <v>J384/03 Geog B (Geography for Enquiring minds) Geographical exploration</v>
          </cell>
          <cell r="C5931" t="str">
            <v>J384/03</v>
          </cell>
          <cell r="D5931" t="str">
            <v>Geog B (Geography for Enquiring minds) Geographical exploration</v>
          </cell>
          <cell r="E5931" t="str">
            <v>Mr A O peters</v>
          </cell>
        </row>
        <row r="5932">
          <cell r="B5932" t="str">
            <v>J384/03 Geog B (Geography for Enquiring minds) Geographical exploration</v>
          </cell>
          <cell r="C5932" t="str">
            <v>J384/03</v>
          </cell>
          <cell r="D5932" t="str">
            <v>Geog B (Geography for Enquiring minds) Geographical exploration</v>
          </cell>
          <cell r="E5932" t="str">
            <v>Ms M Chabrel</v>
          </cell>
        </row>
        <row r="5933">
          <cell r="B5933" t="str">
            <v>J384/03 Geog B (Geography for Enquiring minds) Geographical exploration</v>
          </cell>
          <cell r="C5933" t="str">
            <v>J384/03</v>
          </cell>
          <cell r="D5933" t="str">
            <v>Geog B (Geography for Enquiring minds) Geographical exploration</v>
          </cell>
          <cell r="E5933" t="str">
            <v>Miss A J Anscomb</v>
          </cell>
        </row>
        <row r="5934">
          <cell r="B5934" t="str">
            <v>J384/03 Geog B (Geography for Enquiring minds) Geographical exploration</v>
          </cell>
          <cell r="C5934" t="str">
            <v>J384/03</v>
          </cell>
          <cell r="D5934" t="str">
            <v>Geog B (Geography for Enquiring minds) Geographical exploration</v>
          </cell>
          <cell r="E5934" t="str">
            <v>Miss I Rekic</v>
          </cell>
        </row>
        <row r="5935">
          <cell r="B5935" t="str">
            <v>J384/03 Geog B (Geography for Enquiring minds) Geographical exploration</v>
          </cell>
          <cell r="C5935" t="str">
            <v>J384/03</v>
          </cell>
          <cell r="D5935" t="str">
            <v>Geog B (Geography for Enquiring minds) Geographical exploration</v>
          </cell>
          <cell r="E5935" t="str">
            <v>Mr M B Reeves</v>
          </cell>
        </row>
        <row r="5936">
          <cell r="B5936" t="str">
            <v>J384/03 Geog B (Geography for Enquiring minds) Geographical exploration</v>
          </cell>
          <cell r="C5936" t="str">
            <v>J384/03</v>
          </cell>
          <cell r="D5936" t="str">
            <v>Geog B (Geography for Enquiring minds) Geographical exploration</v>
          </cell>
          <cell r="E5936" t="str">
            <v>Mr P Humphreys</v>
          </cell>
        </row>
        <row r="5937">
          <cell r="B5937" t="str">
            <v>J384/03 Geog B (Geography for Enquiring minds) Geographical exploration</v>
          </cell>
          <cell r="C5937" t="str">
            <v>J384/03</v>
          </cell>
          <cell r="D5937" t="str">
            <v>Geog B (Geography for Enquiring minds) Geographical exploration</v>
          </cell>
          <cell r="E5937" t="str">
            <v>Mr J Notton</v>
          </cell>
        </row>
        <row r="5938">
          <cell r="B5938" t="str">
            <v>J384/03 Geog B (Geography for Enquiring minds) Geographical exploration</v>
          </cell>
          <cell r="C5938" t="str">
            <v>J384/03</v>
          </cell>
          <cell r="D5938" t="str">
            <v>Geog B (Geography for Enquiring minds) Geographical exploration</v>
          </cell>
          <cell r="E5938" t="str">
            <v>Miss R Fletcher</v>
          </cell>
        </row>
        <row r="5939">
          <cell r="B5939" t="str">
            <v>J384/03 Geog B (Geography for Enquiring minds) Geographical exploration</v>
          </cell>
          <cell r="C5939" t="str">
            <v>J384/03</v>
          </cell>
          <cell r="D5939" t="str">
            <v>Geog B (Geography for Enquiring minds) Geographical exploration</v>
          </cell>
          <cell r="E5939" t="str">
            <v>Miss S Mercer</v>
          </cell>
        </row>
        <row r="5940">
          <cell r="B5940" t="str">
            <v>J384/03 Geog B (Geography for Enquiring minds) Geographical exploration</v>
          </cell>
          <cell r="C5940" t="str">
            <v>J384/03</v>
          </cell>
          <cell r="D5940" t="str">
            <v>Geog B (Geography for Enquiring minds) Geographical exploration</v>
          </cell>
          <cell r="E5940" t="str">
            <v>Mr M Girvan</v>
          </cell>
        </row>
        <row r="5941">
          <cell r="B5941" t="str">
            <v>J384/03 Geog B (Geography for Enquiring minds) Geographical exploration</v>
          </cell>
          <cell r="C5941" t="str">
            <v>J384/03</v>
          </cell>
          <cell r="D5941" t="str">
            <v>Geog B (Geography for Enquiring minds) Geographical exploration</v>
          </cell>
          <cell r="E5941" t="str">
            <v>Mr S H Collier</v>
          </cell>
        </row>
        <row r="5942">
          <cell r="B5942" t="str">
            <v>J384/03 Geog B (Geography for Enquiring minds) Geographical exploration</v>
          </cell>
          <cell r="C5942" t="str">
            <v>J384/03</v>
          </cell>
          <cell r="D5942" t="str">
            <v>Geog B (Geography for Enquiring minds) Geographical exploration</v>
          </cell>
          <cell r="E5942" t="str">
            <v>Miss L J Woods</v>
          </cell>
        </row>
        <row r="5943">
          <cell r="B5943" t="str">
            <v>J384/03 Geog B (Geography for Enquiring minds) Geographical exploration</v>
          </cell>
          <cell r="C5943" t="str">
            <v>J384/03</v>
          </cell>
          <cell r="D5943" t="str">
            <v>Geog B (Geography for Enquiring minds) Geographical exploration</v>
          </cell>
          <cell r="E5943" t="str">
            <v>Mrs J Logawood</v>
          </cell>
        </row>
        <row r="5944">
          <cell r="B5944" t="str">
            <v>J384/03 Geog B (Geography for Enquiring minds) Geographical exploration</v>
          </cell>
          <cell r="C5944" t="str">
            <v>J384/03</v>
          </cell>
          <cell r="D5944" t="str">
            <v>Geog B (Geography for Enquiring minds) Geographical exploration</v>
          </cell>
          <cell r="E5944" t="str">
            <v>Mr N P Bray</v>
          </cell>
        </row>
        <row r="5945">
          <cell r="B5945" t="str">
            <v>J384/03 Geog B (Geography for Enquiring minds) Geographical exploration</v>
          </cell>
          <cell r="C5945" t="str">
            <v>J384/03</v>
          </cell>
          <cell r="D5945" t="str">
            <v>Geog B (Geography for Enquiring minds) Geographical exploration</v>
          </cell>
          <cell r="E5945" t="str">
            <v>Mr F Whittle</v>
          </cell>
        </row>
        <row r="5946">
          <cell r="B5946" t="str">
            <v>J384/03 Geog B (Geography for Enquiring minds) Geographical exploration</v>
          </cell>
          <cell r="C5946" t="str">
            <v>J384/03</v>
          </cell>
          <cell r="D5946" t="str">
            <v>Geog B (Geography for Enquiring minds) Geographical exploration</v>
          </cell>
          <cell r="E5946" t="str">
            <v>Mr B P kitally</v>
          </cell>
        </row>
        <row r="5947">
          <cell r="B5947" t="str">
            <v>J384/03 Geog B (Geography for Enquiring minds) Geographical exploration</v>
          </cell>
          <cell r="C5947" t="str">
            <v>J384/03</v>
          </cell>
          <cell r="D5947" t="str">
            <v>Geog B (Geography for Enquiring minds) Geographical exploration</v>
          </cell>
          <cell r="E5947" t="str">
            <v>Miss K Drury</v>
          </cell>
        </row>
        <row r="5948">
          <cell r="B5948" t="str">
            <v>J384/03 Geog B (Geography for Enquiring minds) Geographical exploration</v>
          </cell>
          <cell r="C5948" t="str">
            <v>J384/03</v>
          </cell>
          <cell r="D5948" t="str">
            <v>Geog B (Geography for Enquiring minds) Geographical exploration</v>
          </cell>
          <cell r="E5948" t="str">
            <v>Mrs V A Moorby</v>
          </cell>
        </row>
        <row r="5949">
          <cell r="B5949" t="str">
            <v>J384/03 Geog B (Geography for Enquiring minds) Geographical exploration</v>
          </cell>
          <cell r="C5949" t="str">
            <v>J384/03</v>
          </cell>
          <cell r="D5949" t="str">
            <v>Geog B (Geography for Enquiring minds) Geographical exploration</v>
          </cell>
          <cell r="E5949" t="str">
            <v>Miss S Webster</v>
          </cell>
        </row>
        <row r="5950">
          <cell r="B5950" t="str">
            <v>J384/03 Geog B (Geography for Enquiring minds) Geographical exploration</v>
          </cell>
          <cell r="C5950" t="str">
            <v>J384/03</v>
          </cell>
          <cell r="D5950" t="str">
            <v>Geog B (Geography for Enquiring minds) Geographical exploration</v>
          </cell>
          <cell r="E5950" t="str">
            <v>Mrs P A Katon</v>
          </cell>
        </row>
        <row r="5951">
          <cell r="B5951" t="str">
            <v>J384/03 Geog B (Geography for Enquiring minds) Geographical exploration</v>
          </cell>
          <cell r="C5951" t="str">
            <v>J384/03</v>
          </cell>
          <cell r="D5951" t="str">
            <v>Geog B (Geography for Enquiring minds) Geographical exploration</v>
          </cell>
          <cell r="E5951" t="str">
            <v>Ms J Cadman</v>
          </cell>
        </row>
        <row r="5952">
          <cell r="B5952" t="str">
            <v>J384/03 Geog B (Geography for Enquiring minds) Geographical exploration</v>
          </cell>
          <cell r="C5952" t="str">
            <v>J384/03</v>
          </cell>
          <cell r="D5952" t="str">
            <v>Geog B (Geography for Enquiring minds) Geographical exploration</v>
          </cell>
          <cell r="E5952" t="str">
            <v>Mr M Yeatman</v>
          </cell>
        </row>
        <row r="5953">
          <cell r="B5953" t="str">
            <v>J384/03 Geog B (Geography for Enquiring minds) Geographical exploration</v>
          </cell>
          <cell r="C5953" t="str">
            <v>J384/03</v>
          </cell>
          <cell r="D5953" t="str">
            <v>Geog B (Geography for Enquiring minds) Geographical exploration</v>
          </cell>
          <cell r="E5953" t="str">
            <v>Ms I Gibbs-Gilpin</v>
          </cell>
        </row>
        <row r="5954">
          <cell r="B5954" t="str">
            <v>J384/03 Geog B (Geography for Enquiring minds) Geographical exploration</v>
          </cell>
          <cell r="C5954" t="str">
            <v>J384/03</v>
          </cell>
          <cell r="D5954" t="str">
            <v>Geog B (Geography for Enquiring minds) Geographical exploration</v>
          </cell>
          <cell r="E5954" t="str">
            <v>Mr G Morris</v>
          </cell>
        </row>
        <row r="5955">
          <cell r="B5955" t="str">
            <v>J384/03 Geog B (Geography for Enquiring minds) Geographical exploration</v>
          </cell>
          <cell r="C5955" t="str">
            <v>J384/03</v>
          </cell>
          <cell r="D5955" t="str">
            <v>Geog B (Geography for Enquiring minds) Geographical exploration</v>
          </cell>
          <cell r="E5955" t="str">
            <v>Miss A Glover</v>
          </cell>
        </row>
        <row r="5956">
          <cell r="B5956" t="str">
            <v>J384/03 Geog B (Geography for Enquiring minds) Geographical exploration</v>
          </cell>
          <cell r="C5956" t="str">
            <v>J384/03</v>
          </cell>
          <cell r="D5956" t="str">
            <v>Geog B (Geography for Enquiring minds) Geographical exploration</v>
          </cell>
          <cell r="E5956" t="str">
            <v>Miss L Heighton</v>
          </cell>
        </row>
        <row r="5957">
          <cell r="B5957" t="str">
            <v>J384/03 Geog B (Geography for Enquiring minds) Geographical exploration</v>
          </cell>
          <cell r="C5957" t="str">
            <v>J384/03</v>
          </cell>
          <cell r="D5957" t="str">
            <v>Geog B (Geography for Enquiring minds) Geographical exploration</v>
          </cell>
          <cell r="E5957" t="str">
            <v>Miss P L Potts</v>
          </cell>
        </row>
        <row r="5958">
          <cell r="B5958" t="str">
            <v>J384/03 Geog B (Geography for Enquiring minds) Geographical exploration</v>
          </cell>
          <cell r="C5958" t="str">
            <v>J384/03</v>
          </cell>
          <cell r="D5958" t="str">
            <v>Geog B (Geography for Enquiring minds) Geographical exploration</v>
          </cell>
          <cell r="E5958" t="str">
            <v>Ms S E Poole</v>
          </cell>
        </row>
        <row r="5959">
          <cell r="B5959" t="str">
            <v>J384/03 Geog B (Geography for Enquiring minds) Geographical exploration</v>
          </cell>
          <cell r="C5959" t="str">
            <v>J384/03</v>
          </cell>
          <cell r="D5959" t="str">
            <v>Geog B (Geography for Enquiring minds) Geographical exploration</v>
          </cell>
          <cell r="E5959" t="str">
            <v>Miss L Page</v>
          </cell>
        </row>
        <row r="5960">
          <cell r="B5960" t="str">
            <v>J384/03 Geog B (Geography for Enquiring minds) Geographical exploration</v>
          </cell>
          <cell r="C5960" t="str">
            <v>J384/03</v>
          </cell>
          <cell r="D5960" t="str">
            <v>Geog B (Geography for Enquiring minds) Geographical exploration</v>
          </cell>
          <cell r="E5960" t="str">
            <v>Mr D white</v>
          </cell>
        </row>
        <row r="5961">
          <cell r="B5961" t="str">
            <v>J384/03 Geog B (Geography for Enquiring minds) Geographical exploration</v>
          </cell>
          <cell r="C5961" t="str">
            <v>J384/03</v>
          </cell>
          <cell r="D5961" t="str">
            <v>Geog B (Geography for Enquiring minds) Geographical exploration</v>
          </cell>
          <cell r="E5961" t="str">
            <v>Mr A K Oyagbenro</v>
          </cell>
        </row>
        <row r="5962">
          <cell r="B5962" t="str">
            <v>J384/03 Geog B (Geography for Enquiring minds) Geographical exploration</v>
          </cell>
          <cell r="C5962" t="str">
            <v>J384/03</v>
          </cell>
          <cell r="D5962" t="str">
            <v>Geog B (Geography for Enquiring minds) Geographical exploration</v>
          </cell>
          <cell r="E5962" t="str">
            <v>Miss B Gray</v>
          </cell>
        </row>
        <row r="5963">
          <cell r="B5963" t="str">
            <v>J384/03 Geog B (Geography for Enquiring minds) Geographical exploration</v>
          </cell>
          <cell r="C5963" t="str">
            <v>J384/03</v>
          </cell>
          <cell r="D5963" t="str">
            <v>Geog B (Geography for Enquiring minds) Geographical exploration</v>
          </cell>
          <cell r="E5963" t="str">
            <v>Mrs A C Brooks</v>
          </cell>
        </row>
        <row r="5964">
          <cell r="B5964" t="str">
            <v>J384/03 Geog B (Geography for Enquiring minds) Geographical exploration</v>
          </cell>
          <cell r="C5964" t="str">
            <v>J384/03</v>
          </cell>
          <cell r="D5964" t="str">
            <v>Geog B (Geography for Enquiring minds) Geographical exploration</v>
          </cell>
          <cell r="E5964" t="str">
            <v>Mr J Etherington</v>
          </cell>
        </row>
        <row r="5965">
          <cell r="B5965" t="str">
            <v>J384/03 Geog B (Geography for Enquiring minds) Geographical exploration</v>
          </cell>
          <cell r="C5965" t="str">
            <v>J384/03</v>
          </cell>
          <cell r="D5965" t="str">
            <v>Geog B (Geography for Enquiring minds) Geographical exploration</v>
          </cell>
          <cell r="E5965" t="str">
            <v>Mr J Logue</v>
          </cell>
        </row>
        <row r="5966">
          <cell r="B5966" t="str">
            <v>J384/03 Geog B (Geography for Enquiring minds) Geographical exploration</v>
          </cell>
          <cell r="C5966" t="str">
            <v>J384/03</v>
          </cell>
          <cell r="D5966" t="str">
            <v>Geog B (Geography for Enquiring minds) Geographical exploration</v>
          </cell>
          <cell r="E5966" t="str">
            <v>Mr J Maserejje</v>
          </cell>
        </row>
        <row r="5967">
          <cell r="B5967" t="str">
            <v>J384/03 Geog B (Geography for Enquiring minds) Geographical exploration</v>
          </cell>
          <cell r="C5967" t="str">
            <v>J384/03</v>
          </cell>
          <cell r="D5967" t="str">
            <v>Geog B (Geography for Enquiring minds) Geographical exploration</v>
          </cell>
          <cell r="E5967" t="str">
            <v>Mr E R Njema</v>
          </cell>
        </row>
        <row r="5968">
          <cell r="B5968" t="str">
            <v>J384/03 Geog B (Geography for Enquiring minds) Geographical exploration</v>
          </cell>
          <cell r="C5968" t="str">
            <v>J384/03</v>
          </cell>
          <cell r="D5968" t="str">
            <v>Geog B (Geography for Enquiring minds) Geographical exploration</v>
          </cell>
          <cell r="E5968" t="str">
            <v>Dr D Bannister</v>
          </cell>
        </row>
        <row r="5969">
          <cell r="B5969" t="str">
            <v>J384/03 Geog B (Geography for Enquiring minds) Geographical exploration</v>
          </cell>
          <cell r="C5969" t="str">
            <v>J384/03</v>
          </cell>
          <cell r="D5969" t="str">
            <v>Geog B (Geography for Enquiring minds) Geographical exploration</v>
          </cell>
          <cell r="E5969" t="str">
            <v>Mr J Onyebuchi</v>
          </cell>
        </row>
        <row r="5970">
          <cell r="B5970" t="str">
            <v>J384/03 Geog B (Geography for Enquiring minds) Geographical exploration</v>
          </cell>
          <cell r="C5970" t="str">
            <v>J384/03</v>
          </cell>
          <cell r="D5970" t="str">
            <v>Geog B (Geography for Enquiring minds) Geographical exploration</v>
          </cell>
          <cell r="E5970" t="str">
            <v>Mr R Newton</v>
          </cell>
        </row>
        <row r="5971">
          <cell r="B5971" t="str">
            <v>J384/03 Geog B (Geography for Enquiring minds) Geographical exploration</v>
          </cell>
          <cell r="C5971" t="str">
            <v>J384/03</v>
          </cell>
          <cell r="D5971" t="str">
            <v>Geog B (Geography for Enquiring minds) Geographical exploration</v>
          </cell>
          <cell r="E5971" t="str">
            <v>Mr L D Omereonye</v>
          </cell>
        </row>
        <row r="5972">
          <cell r="B5972" t="str">
            <v>J384/03 Geog B (Geography for Enquiring minds) Geographical exploration</v>
          </cell>
          <cell r="C5972" t="str">
            <v>J384/03</v>
          </cell>
          <cell r="D5972" t="str">
            <v>Geog B (Geography for Enquiring minds) Geographical exploration</v>
          </cell>
          <cell r="E5972" t="str">
            <v>Mrs J Gill</v>
          </cell>
        </row>
        <row r="5973">
          <cell r="B5973" t="str">
            <v>J384/03 Geog B (Geography for Enquiring minds) Geographical exploration</v>
          </cell>
          <cell r="C5973" t="str">
            <v>J384/03</v>
          </cell>
          <cell r="D5973" t="str">
            <v>Geog B (Geography for Enquiring minds) Geographical exploration</v>
          </cell>
          <cell r="E5973" t="str">
            <v>Mr P Lawrence</v>
          </cell>
        </row>
        <row r="5974">
          <cell r="B5974" t="str">
            <v>J384/03 Geog B (Geography for Enquiring minds) Geographical exploration</v>
          </cell>
          <cell r="C5974" t="str">
            <v>J384/03</v>
          </cell>
          <cell r="D5974" t="str">
            <v>Geog B (Geography for Enquiring minds) Geographical exploration</v>
          </cell>
          <cell r="E5974" t="str">
            <v>Mrs E Hyder</v>
          </cell>
        </row>
        <row r="5975">
          <cell r="B5975" t="str">
            <v>J384/03 Geog B (Geography for Enquiring minds) Geographical exploration</v>
          </cell>
          <cell r="C5975" t="str">
            <v>J384/03</v>
          </cell>
          <cell r="D5975" t="str">
            <v>Geog B (Geography for Enquiring minds) Geographical exploration</v>
          </cell>
          <cell r="E5975" t="str">
            <v>Mrs N Khan</v>
          </cell>
        </row>
        <row r="5976">
          <cell r="B5976" t="str">
            <v>J384/03 Geog B (Geography for Enquiring minds) Geographical exploration</v>
          </cell>
          <cell r="C5976" t="str">
            <v>J384/03</v>
          </cell>
          <cell r="D5976" t="str">
            <v>Geog B (Geography for Enquiring minds) Geographical exploration</v>
          </cell>
          <cell r="E5976" t="str">
            <v>Dr L Goodwin</v>
          </cell>
        </row>
        <row r="5977">
          <cell r="B5977" t="str">
            <v>J384/03 Geog B (Geography for Enquiring minds) Geographical exploration</v>
          </cell>
          <cell r="C5977" t="str">
            <v>J384/03</v>
          </cell>
          <cell r="D5977" t="str">
            <v>Geog B (Geography for Enquiring minds) Geographical exploration</v>
          </cell>
          <cell r="E5977" t="str">
            <v>Miss J Weber</v>
          </cell>
        </row>
        <row r="5978">
          <cell r="B5978" t="str">
            <v>J384/03 Geog B (Geography for Enquiring minds) Geographical exploration</v>
          </cell>
          <cell r="C5978" t="str">
            <v>J384/03</v>
          </cell>
          <cell r="D5978" t="str">
            <v>Geog B (Geography for Enquiring minds) Geographical exploration</v>
          </cell>
          <cell r="E5978" t="str">
            <v>Miss N Nye</v>
          </cell>
        </row>
        <row r="5979">
          <cell r="B5979" t="str">
            <v>J384/03 Geog B (Geography for Enquiring minds) Geographical exploration</v>
          </cell>
          <cell r="C5979" t="str">
            <v>J384/03</v>
          </cell>
          <cell r="D5979" t="str">
            <v>Geog B (Geography for Enquiring minds) Geographical exploration</v>
          </cell>
          <cell r="E5979" t="str">
            <v>Miss A B Kamkama</v>
          </cell>
        </row>
        <row r="5980">
          <cell r="B5980" t="str">
            <v>J384/03 Geog B (Geography for Enquiring minds) Geographical exploration</v>
          </cell>
          <cell r="C5980" t="str">
            <v>J384/03</v>
          </cell>
          <cell r="D5980" t="str">
            <v>Geog B (Geography for Enquiring minds) Geographical exploration</v>
          </cell>
          <cell r="E5980" t="str">
            <v>Ms E Butler</v>
          </cell>
        </row>
        <row r="5981">
          <cell r="B5981" t="str">
            <v>J384/03 Geog B (Geography for Enquiring minds) Geographical exploration</v>
          </cell>
          <cell r="C5981" t="str">
            <v>J384/03</v>
          </cell>
          <cell r="D5981" t="str">
            <v>Geog B (Geography for Enquiring minds) Geographical exploration</v>
          </cell>
          <cell r="E5981" t="str">
            <v>Mrs A Srokosz</v>
          </cell>
        </row>
        <row r="5982">
          <cell r="B5982" t="str">
            <v>J384/03 Geog B (Geography for Enquiring minds) Geographical exploration</v>
          </cell>
          <cell r="C5982" t="str">
            <v>J384/03</v>
          </cell>
          <cell r="D5982" t="str">
            <v>Geog B (Geography for Enquiring minds) Geographical exploration</v>
          </cell>
          <cell r="E5982" t="str">
            <v>Dr J Egan</v>
          </cell>
        </row>
        <row r="5983">
          <cell r="B5983" t="str">
            <v>J384/03 Geog B (Geography for Enquiring minds) Geographical exploration</v>
          </cell>
          <cell r="C5983" t="str">
            <v>J384/03</v>
          </cell>
          <cell r="D5983" t="str">
            <v>Geog B (Geography for Enquiring minds) Geographical exploration</v>
          </cell>
          <cell r="E5983" t="str">
            <v>Dr H Meacham</v>
          </cell>
        </row>
        <row r="5984">
          <cell r="B5984" t="str">
            <v>J384/03 Geog B (Geography for Enquiring minds) Geographical exploration</v>
          </cell>
          <cell r="C5984" t="str">
            <v>J384/03</v>
          </cell>
          <cell r="D5984" t="str">
            <v>Geog B (Geography for Enquiring minds) Geographical exploration</v>
          </cell>
          <cell r="E5984" t="str">
            <v>Miss I Hafeez</v>
          </cell>
        </row>
        <row r="5985">
          <cell r="B5985" t="str">
            <v>J384/03 Geog B (Geography for Enquiring minds) Geographical exploration</v>
          </cell>
          <cell r="C5985" t="str">
            <v>J384/03</v>
          </cell>
          <cell r="D5985" t="str">
            <v>Geog B (Geography for Enquiring minds) Geographical exploration</v>
          </cell>
          <cell r="E5985" t="str">
            <v>Miss B Hill</v>
          </cell>
        </row>
        <row r="5986">
          <cell r="B5986" t="str">
            <v>J384/03 Geog B (Geography for Enquiring minds) Geographical exploration</v>
          </cell>
          <cell r="C5986" t="str">
            <v>J384/03</v>
          </cell>
          <cell r="D5986" t="str">
            <v>Geog B (Geography for Enquiring minds) Geographical exploration</v>
          </cell>
          <cell r="E5986" t="str">
            <v>Mrs D Cuss</v>
          </cell>
        </row>
        <row r="5987">
          <cell r="B5987" t="str">
            <v>J384/03 Geog B (Geography for Enquiring minds) Geographical exploration</v>
          </cell>
          <cell r="C5987" t="str">
            <v>J384/03</v>
          </cell>
          <cell r="D5987" t="str">
            <v>Geog B (Geography for Enquiring minds) Geographical exploration</v>
          </cell>
          <cell r="E5987" t="str">
            <v>Mrs F O Westley</v>
          </cell>
        </row>
        <row r="5988">
          <cell r="B5988" t="str">
            <v>J384/03 Geog B (Geography for Enquiring minds) Geographical exploration</v>
          </cell>
          <cell r="C5988" t="str">
            <v>J384/03</v>
          </cell>
          <cell r="D5988" t="str">
            <v>Geog B (Geography for Enquiring minds) Geographical exploration</v>
          </cell>
          <cell r="E5988" t="str">
            <v>Mrs M S Gray</v>
          </cell>
        </row>
        <row r="5989">
          <cell r="B5989" t="str">
            <v>J384/03 Geog B (Geography for Enquiring minds) Geographical exploration</v>
          </cell>
          <cell r="C5989" t="str">
            <v>J384/03</v>
          </cell>
          <cell r="D5989" t="str">
            <v>Geog B (Geography for Enquiring minds) Geographical exploration</v>
          </cell>
          <cell r="E5989" t="str">
            <v>Mr D P Hunt</v>
          </cell>
        </row>
        <row r="5990">
          <cell r="B5990" t="str">
            <v>J384/03 Geog B (Geography for Enquiring minds) Geographical exploration</v>
          </cell>
          <cell r="C5990" t="str">
            <v>J384/03</v>
          </cell>
          <cell r="D5990" t="str">
            <v>Geog B (Geography for Enquiring minds) Geographical exploration</v>
          </cell>
          <cell r="E5990" t="str">
            <v>Mr P C Halligan</v>
          </cell>
        </row>
        <row r="5991">
          <cell r="B5991" t="str">
            <v>J384/03 Geog B (Geography for Enquiring minds) Geographical exploration</v>
          </cell>
          <cell r="C5991" t="str">
            <v>J384/03</v>
          </cell>
          <cell r="D5991" t="str">
            <v>Geog B (Geography for Enquiring minds) Geographical exploration</v>
          </cell>
          <cell r="E5991" t="str">
            <v>Mr K R Harries</v>
          </cell>
        </row>
        <row r="5992">
          <cell r="B5992" t="str">
            <v>J384/03 Geog B (Geography for Enquiring minds) Geographical exploration</v>
          </cell>
          <cell r="C5992" t="str">
            <v>J384/03</v>
          </cell>
          <cell r="D5992" t="str">
            <v>Geog B (Geography for Enquiring minds) Geographical exploration</v>
          </cell>
          <cell r="E5992" t="str">
            <v>Mrs A Brown</v>
          </cell>
        </row>
        <row r="5993">
          <cell r="B5993" t="str">
            <v>J384/03 Geog B (Geography for Enquiring minds) Geographical exploration</v>
          </cell>
          <cell r="C5993" t="str">
            <v>J384/03</v>
          </cell>
          <cell r="D5993" t="str">
            <v>Geog B (Geography for Enquiring minds) Geographical exploration</v>
          </cell>
          <cell r="E5993" t="str">
            <v>Miss S N Francis</v>
          </cell>
        </row>
        <row r="5994">
          <cell r="B5994" t="str">
            <v>J384/03 Geog B (Geography for Enquiring minds) Geographical exploration</v>
          </cell>
          <cell r="C5994" t="str">
            <v>J384/03</v>
          </cell>
          <cell r="D5994" t="str">
            <v>Geog B (Geography for Enquiring minds) Geographical exploration</v>
          </cell>
          <cell r="E5994" t="str">
            <v>Mrs C Turner</v>
          </cell>
        </row>
        <row r="5995">
          <cell r="B5995" t="str">
            <v>J384/03 Geog B (Geography for Enquiring minds) Geographical exploration</v>
          </cell>
          <cell r="C5995" t="str">
            <v>J384/03</v>
          </cell>
          <cell r="D5995" t="str">
            <v>Geog B (Geography for Enquiring minds) Geographical exploration</v>
          </cell>
          <cell r="E5995" t="str">
            <v>Mrs A Prickett</v>
          </cell>
        </row>
        <row r="5996">
          <cell r="B5996" t="str">
            <v>J384/03 Geog B (Geography for Enquiring minds) Geographical exploration</v>
          </cell>
          <cell r="C5996" t="str">
            <v>J384/03</v>
          </cell>
          <cell r="D5996" t="str">
            <v>Geog B (Geography for Enquiring minds) Geographical exploration</v>
          </cell>
          <cell r="E5996" t="str">
            <v>Mrs J Beglin</v>
          </cell>
        </row>
        <row r="5997">
          <cell r="B5997" t="str">
            <v>J384/03 Geog B (Geography for Enquiring minds) Geographical exploration</v>
          </cell>
          <cell r="C5997" t="str">
            <v>J384/03</v>
          </cell>
          <cell r="D5997" t="str">
            <v>Geog B (Geography for Enquiring minds) Geographical exploration</v>
          </cell>
          <cell r="E5997" t="str">
            <v>Mr Z T Richards</v>
          </cell>
        </row>
        <row r="5998">
          <cell r="B5998" t="str">
            <v>J384/03 Geog B (Geography for Enquiring minds) Geographical exploration</v>
          </cell>
          <cell r="C5998" t="str">
            <v>J384/03</v>
          </cell>
          <cell r="D5998" t="str">
            <v>Geog B (Geography for Enquiring minds) Geographical exploration</v>
          </cell>
          <cell r="E5998" t="str">
            <v>Mr N E Mallett</v>
          </cell>
        </row>
        <row r="5999">
          <cell r="B5999" t="str">
            <v>J384/03 Geog B (Geography for Enquiring minds) Geographical exploration</v>
          </cell>
          <cell r="C5999" t="str">
            <v>J384/03</v>
          </cell>
          <cell r="D5999" t="str">
            <v>Geog B (Geography for Enquiring minds) Geographical exploration</v>
          </cell>
          <cell r="E5999" t="str">
            <v>Mr G E Harris</v>
          </cell>
        </row>
        <row r="6000">
          <cell r="B6000" t="str">
            <v>J384/03 Geog B (Geography for Enquiring minds) Geographical exploration</v>
          </cell>
          <cell r="C6000" t="str">
            <v>J384/03</v>
          </cell>
          <cell r="D6000" t="str">
            <v>Geog B (Geography for Enquiring minds) Geographical exploration</v>
          </cell>
          <cell r="E6000" t="str">
            <v>Mrs L Wensley</v>
          </cell>
        </row>
        <row r="6001">
          <cell r="B6001" t="str">
            <v>J384/03 Geog B (Geography for Enquiring minds) Geographical exploration</v>
          </cell>
          <cell r="C6001" t="str">
            <v>J384/03</v>
          </cell>
          <cell r="D6001" t="str">
            <v>Geog B (Geography for Enquiring minds) Geographical exploration</v>
          </cell>
          <cell r="E6001" t="str">
            <v>Mr N Bhagat</v>
          </cell>
        </row>
        <row r="6002">
          <cell r="B6002" t="str">
            <v>J384/03 Geog B (Geography for Enquiring minds) Geographical exploration</v>
          </cell>
          <cell r="C6002" t="str">
            <v>J384/03</v>
          </cell>
          <cell r="D6002" t="str">
            <v>Geog B (Geography for Enquiring minds) Geographical exploration</v>
          </cell>
          <cell r="E6002" t="str">
            <v>Mr P Roderick</v>
          </cell>
        </row>
        <row r="6003">
          <cell r="B6003" t="str">
            <v>J410/01 Hist A The changing international order 1918-2001 with China 1950-1981</v>
          </cell>
          <cell r="C6003" t="str">
            <v>J410/01</v>
          </cell>
          <cell r="D6003" t="str">
            <v>Hist A The changing international order 1918-2001 with China 1950-1981</v>
          </cell>
          <cell r="E6003" t="str">
            <v>Mr B Walsh</v>
          </cell>
        </row>
        <row r="6004">
          <cell r="B6004" t="str">
            <v>J410/01 Hist A The changing international order 1918-2001 with China 1950-1981</v>
          </cell>
          <cell r="C6004" t="str">
            <v>J410/01</v>
          </cell>
          <cell r="D6004" t="str">
            <v>Hist A The changing international order 1918-2001 with China 1950-1981</v>
          </cell>
          <cell r="E6004" t="str">
            <v>Mr B J Spear</v>
          </cell>
        </row>
        <row r="6005">
          <cell r="B6005" t="str">
            <v>J410/01 Hist A The changing international order 1918-2001 with China 1950-1981</v>
          </cell>
          <cell r="C6005" t="str">
            <v>J410/01</v>
          </cell>
          <cell r="D6005" t="str">
            <v>Hist A The changing international order 1918-2001 with China 1950-1981</v>
          </cell>
          <cell r="E6005" t="str">
            <v>Mrs M Mathias-Baker</v>
          </cell>
        </row>
        <row r="6006">
          <cell r="B6006" t="str">
            <v>J410/02 Hist A The changing international order 1918-2001 with Germany 1925-1955</v>
          </cell>
          <cell r="C6006" t="str">
            <v>J410/02</v>
          </cell>
          <cell r="D6006" t="str">
            <v>Hist A The changing international order 1918-2001 with Germany 1925-1955</v>
          </cell>
          <cell r="E6006" t="str">
            <v>Mr J Greaves</v>
          </cell>
        </row>
        <row r="6007">
          <cell r="B6007" t="str">
            <v>J410/02 Hist A The changing international order 1918-2001 with Germany 1925-1955</v>
          </cell>
          <cell r="C6007" t="str">
            <v>J410/02</v>
          </cell>
          <cell r="D6007" t="str">
            <v>Hist A The changing international order 1918-2001 with Germany 1925-1955</v>
          </cell>
          <cell r="E6007" t="str">
            <v>Mr S Varley</v>
          </cell>
        </row>
        <row r="6008">
          <cell r="B6008" t="str">
            <v>J410/02 Hist A The changing international order 1918-2001 with Germany 1925-1955</v>
          </cell>
          <cell r="C6008" t="str">
            <v>J410/02</v>
          </cell>
          <cell r="D6008" t="str">
            <v>Hist A The changing international order 1918-2001 with Germany 1925-1955</v>
          </cell>
          <cell r="E6008" t="str">
            <v>Mr B J Horton</v>
          </cell>
        </row>
        <row r="6009">
          <cell r="B6009" t="str">
            <v>J410/02 Hist A The changing international order 1918-2001 with Germany 1925-1955</v>
          </cell>
          <cell r="C6009" t="str">
            <v>J410/02</v>
          </cell>
          <cell r="D6009" t="str">
            <v>Hist A The changing international order 1918-2001 with Germany 1925-1955</v>
          </cell>
          <cell r="E6009" t="str">
            <v>Mr M R Ellis</v>
          </cell>
        </row>
        <row r="6010">
          <cell r="B6010" t="str">
            <v>J410/02 Hist A The changing international order 1918-2001 with Germany 1925-1955</v>
          </cell>
          <cell r="C6010" t="str">
            <v>J410/02</v>
          </cell>
          <cell r="D6010" t="str">
            <v>Hist A The changing international order 1918-2001 with Germany 1925-1955</v>
          </cell>
          <cell r="E6010" t="str">
            <v>Mr M S B Foster</v>
          </cell>
        </row>
        <row r="6011">
          <cell r="B6011" t="str">
            <v>J410/02 Hist A The changing international order 1918-2001 with Germany 1925-1955</v>
          </cell>
          <cell r="C6011" t="str">
            <v>J410/02</v>
          </cell>
          <cell r="D6011" t="str">
            <v>Hist A The changing international order 1918-2001 with Germany 1925-1955</v>
          </cell>
          <cell r="E6011" t="str">
            <v>Ms T J Nobbs</v>
          </cell>
        </row>
        <row r="6012">
          <cell r="B6012" t="str">
            <v>J410/02 Hist A The changing international order 1918-2001 with Germany 1925-1955</v>
          </cell>
          <cell r="C6012" t="str">
            <v>J410/02</v>
          </cell>
          <cell r="D6012" t="str">
            <v>Hist A The changing international order 1918-2001 with Germany 1925-1955</v>
          </cell>
          <cell r="E6012" t="str">
            <v>Mrs D Broadbent</v>
          </cell>
        </row>
        <row r="6013">
          <cell r="B6013" t="str">
            <v>J410/02 Hist A The changing international order 1918-2001 with Germany 1925-1955</v>
          </cell>
          <cell r="C6013" t="str">
            <v>J410/02</v>
          </cell>
          <cell r="D6013" t="str">
            <v>Hist A The changing international order 1918-2001 with Germany 1925-1955</v>
          </cell>
          <cell r="E6013" t="str">
            <v>Mrs E Horton</v>
          </cell>
        </row>
        <row r="6014">
          <cell r="B6014" t="str">
            <v>J410/02 Hist A The changing international order 1918-2001 with Germany 1925-1955</v>
          </cell>
          <cell r="C6014" t="str">
            <v>J410/02</v>
          </cell>
          <cell r="D6014" t="str">
            <v>Hist A The changing international order 1918-2001 with Germany 1925-1955</v>
          </cell>
          <cell r="E6014" t="str">
            <v>Mrs C A Wilson</v>
          </cell>
        </row>
        <row r="6015">
          <cell r="B6015" t="str">
            <v>J410/05 HistA The changing international order 1918-2001 with S/Africa 1960-1994</v>
          </cell>
          <cell r="C6015" t="str">
            <v>J410/05</v>
          </cell>
          <cell r="D6015" t="str">
            <v>HistA The changing international order 1918-2001 with S/Africa 1960-1994</v>
          </cell>
          <cell r="E6015" t="str">
            <v>Mr B Walsh</v>
          </cell>
        </row>
        <row r="6016">
          <cell r="B6016" t="str">
            <v>J410/05 HistA The changing international order 1918-2001 with S/Africa 1960-1994</v>
          </cell>
          <cell r="C6016" t="str">
            <v>J410/05</v>
          </cell>
          <cell r="D6016" t="str">
            <v>HistA The changing international order 1918-2001 with S/Africa 1960-1994</v>
          </cell>
          <cell r="E6016" t="str">
            <v>Mr G Andrews</v>
          </cell>
        </row>
        <row r="6017">
          <cell r="B6017" t="str">
            <v>J410/05 HistA The changing international order 1918-2001 with S/Africa 1960-1994</v>
          </cell>
          <cell r="C6017" t="str">
            <v>J410/05</v>
          </cell>
          <cell r="D6017" t="str">
            <v>HistA The changing international order 1918-2001 with S/Africa 1960-1994</v>
          </cell>
          <cell r="E6017" t="str">
            <v>Mr A S Milner</v>
          </cell>
        </row>
        <row r="6018">
          <cell r="B6018" t="str">
            <v>J410/06 His A The changing international order 1918-2001 with the USA 1919-1948</v>
          </cell>
          <cell r="C6018" t="str">
            <v>J410/06</v>
          </cell>
          <cell r="D6018" t="str">
            <v>His A The changing international order 1918-2001 with the USA 1919-1948</v>
          </cell>
          <cell r="E6018" t="str">
            <v>Mrs M Mathias-Baker</v>
          </cell>
        </row>
        <row r="6019">
          <cell r="B6019" t="str">
            <v>J410/06 His A The changing international order 1918-2001 with the USA 1919-1948</v>
          </cell>
          <cell r="C6019" t="str">
            <v>J410/06</v>
          </cell>
          <cell r="D6019" t="str">
            <v>His A The changing international order 1918-2001 with the USA 1919-1948</v>
          </cell>
          <cell r="E6019" t="str">
            <v>Mr J P Hewson</v>
          </cell>
        </row>
        <row r="6020">
          <cell r="B6020" t="str">
            <v>J410/06 His A The changing international order 1918-2001 with the USA 1919-1948</v>
          </cell>
          <cell r="C6020" t="str">
            <v>J410/06</v>
          </cell>
          <cell r="D6020" t="str">
            <v>His A The changing international order 1918-2001 with the USA 1919-1948</v>
          </cell>
          <cell r="E6020" t="str">
            <v>Mr M Jones</v>
          </cell>
        </row>
        <row r="6021">
          <cell r="B6021" t="str">
            <v>J410/06 His A The changing international order 1918-2001 with the USA 1919-1948</v>
          </cell>
          <cell r="C6021" t="str">
            <v>J410/06</v>
          </cell>
          <cell r="D6021" t="str">
            <v>His A The changing international order 1918-2001 with the USA 1919-1948</v>
          </cell>
          <cell r="E6021" t="str">
            <v>Mr J Greaves</v>
          </cell>
        </row>
        <row r="6022">
          <cell r="B6022" t="str">
            <v>J410/07 Hist A The changing international order 1918-2001 with the USA 1945-1974</v>
          </cell>
          <cell r="C6022" t="str">
            <v>J410/07</v>
          </cell>
          <cell r="D6022" t="str">
            <v>Hist A The changing international order 1918-2001 with the USA 1945-1974</v>
          </cell>
          <cell r="E6022" t="str">
            <v>Mrs M Mathias-Baker</v>
          </cell>
        </row>
        <row r="6023">
          <cell r="B6023" t="str">
            <v>J410/07 Hist A The changing international order 1918-2001 with the USA 1945-1974</v>
          </cell>
          <cell r="C6023" t="str">
            <v>J410/07</v>
          </cell>
          <cell r="D6023" t="str">
            <v>Hist A The changing international order 1918-2001 with the USA 1945-1974</v>
          </cell>
          <cell r="E6023" t="str">
            <v>Dr T D Stevens</v>
          </cell>
        </row>
        <row r="6024">
          <cell r="B6024" t="str">
            <v>J410/07 Hist A The changing international order 1918-2001 with the USA 1945-1974</v>
          </cell>
          <cell r="C6024" t="str">
            <v>J410/07</v>
          </cell>
          <cell r="D6024" t="str">
            <v>Hist A The changing international order 1918-2001 with the USA 1945-1974</v>
          </cell>
          <cell r="E6024" t="str">
            <v>Mr J P Hewson</v>
          </cell>
        </row>
        <row r="6025">
          <cell r="B6025" t="str">
            <v>J410/08 HistA(Explaining the modern world) Migration to Britain c 1000 to c 2010</v>
          </cell>
          <cell r="C6025" t="str">
            <v>J410/08</v>
          </cell>
          <cell r="D6025" t="str">
            <v>HistA(Explaining the modern world) Migration to Britain c 1000 to c 2010</v>
          </cell>
          <cell r="E6025" t="str">
            <v>Mrs C Ellinor</v>
          </cell>
        </row>
        <row r="6026">
          <cell r="B6026" t="str">
            <v>J410/08 HistA(Explaining the modern world) Migration to Britain c 1000 to c 2010</v>
          </cell>
          <cell r="C6026" t="str">
            <v>J410/08</v>
          </cell>
          <cell r="D6026" t="str">
            <v>HistA(Explaining the modern world) Migration to Britain c 1000 to c 2010</v>
          </cell>
          <cell r="E6026" t="str">
            <v>Mr K J Wilkinson</v>
          </cell>
        </row>
        <row r="6027">
          <cell r="B6027" t="str">
            <v>J410/08 HistA(Explaining the modern world) Migration to Britain c 1000 to c 2010</v>
          </cell>
          <cell r="C6027" t="str">
            <v>J410/08</v>
          </cell>
          <cell r="D6027" t="str">
            <v>HistA(Explaining the modern world) Migration to Britain c 1000 to c 2010</v>
          </cell>
          <cell r="E6027" t="str">
            <v>Mr A Benham</v>
          </cell>
        </row>
        <row r="6028">
          <cell r="B6028" t="str">
            <v>J410/09 HistA(Explaining the modern world) Power Mon &amp; Dem in Brit c1000 to 2014</v>
          </cell>
          <cell r="C6028" t="str">
            <v>J410/09</v>
          </cell>
          <cell r="D6028" t="str">
            <v>HistA(Explaining the modern world) Power Mon &amp; Dem in Brit c1000 to 2014</v>
          </cell>
          <cell r="E6028" t="str">
            <v>Mr A S Milner</v>
          </cell>
        </row>
        <row r="6029">
          <cell r="B6029" t="str">
            <v>J410/09 HistA(Explaining the modern world) Power Mon &amp; Dem in Brit c1000 to 2014</v>
          </cell>
          <cell r="C6029" t="str">
            <v>J410/09</v>
          </cell>
          <cell r="D6029" t="str">
            <v>HistA(Explaining the modern world) Power Mon &amp; Dem in Brit c1000 to 2014</v>
          </cell>
          <cell r="E6029" t="str">
            <v>Mr R J Watson</v>
          </cell>
        </row>
        <row r="6030">
          <cell r="B6030" t="str">
            <v>J410/09 HistA(Explaining the modern world) Power Mon &amp; Dem in Brit c1000 to 2014</v>
          </cell>
          <cell r="C6030" t="str">
            <v>J410/09</v>
          </cell>
          <cell r="D6030" t="str">
            <v>HistA(Explaining the modern world) Power Mon &amp; Dem in Brit c1000 to 2014</v>
          </cell>
          <cell r="E6030" t="str">
            <v>Mrs L Tamizian</v>
          </cell>
        </row>
        <row r="6031">
          <cell r="B6031" t="str">
            <v>J410/09 HistA(Explaining the modern world) Power Mon &amp; Dem in Brit c1000 to 2014</v>
          </cell>
          <cell r="C6031" t="str">
            <v>J410/09</v>
          </cell>
          <cell r="D6031" t="str">
            <v>HistA(Explaining the modern world) Power Mon &amp; Dem in Brit c1000 to 2014</v>
          </cell>
          <cell r="E6031" t="str">
            <v>Mr J Greaves</v>
          </cell>
        </row>
        <row r="6032">
          <cell r="B6032" t="str">
            <v>J410/09 HistA(Explaining the modern world) Power Mon &amp; Dem in Brit c1000 to 2014</v>
          </cell>
          <cell r="C6032" t="str">
            <v>J410/09</v>
          </cell>
          <cell r="D6032" t="str">
            <v>HistA(Explaining the modern world) Power Mon &amp; Dem in Brit c1000 to 2014</v>
          </cell>
          <cell r="E6032" t="str">
            <v>Mr H C F Pattenden</v>
          </cell>
        </row>
        <row r="6033">
          <cell r="B6033" t="str">
            <v>J410/09 HistA(Explaining the modern world) Power Mon &amp; Dem in Brit c1000 to 2014</v>
          </cell>
          <cell r="C6033" t="str">
            <v>J410/09</v>
          </cell>
          <cell r="D6033" t="str">
            <v>HistA(Explaining the modern world) Power Mon &amp; Dem in Brit c1000 to 2014</v>
          </cell>
          <cell r="E6033" t="str">
            <v>Mrs M Mathias-Baker</v>
          </cell>
        </row>
        <row r="6034">
          <cell r="B6034" t="str">
            <v>J410/10 Hist A(Explaining the modern world) War and British society c790 to 2010</v>
          </cell>
          <cell r="C6034" t="str">
            <v>J410/10</v>
          </cell>
          <cell r="D6034" t="str">
            <v>Hist A(Explaining the modern world) War and British society c790 to 2010</v>
          </cell>
          <cell r="E6034" t="str">
            <v>Mrs M Mathias-Baker</v>
          </cell>
        </row>
        <row r="6035">
          <cell r="B6035" t="str">
            <v>J410/10 Hist A(Explaining the modern world) War and British society c790 to 2010</v>
          </cell>
          <cell r="C6035" t="str">
            <v>J410/10</v>
          </cell>
          <cell r="D6035" t="str">
            <v>Hist A(Explaining the modern world) War and British society c790 to 2010</v>
          </cell>
          <cell r="E6035" t="str">
            <v>Mr I A G Garrett</v>
          </cell>
        </row>
        <row r="6036">
          <cell r="B6036" t="str">
            <v>J410/10 Hist A(Explaining the modern world) War and British society c790 to 2010</v>
          </cell>
          <cell r="C6036" t="str">
            <v>J410/10</v>
          </cell>
          <cell r="D6036" t="str">
            <v>Hist A(Explaining the modern world) War and British society c790 to 2010</v>
          </cell>
          <cell r="E6036" t="str">
            <v>Mr M S B Foster</v>
          </cell>
        </row>
        <row r="6037">
          <cell r="B6037" t="str">
            <v>J410/11 Hist AThe Impact of Empire on Britain 1688-c. 1730 with urban envir/ts</v>
          </cell>
          <cell r="C6037" t="str">
            <v>J410/11</v>
          </cell>
          <cell r="D6037" t="str">
            <v>Hist AThe Impact of Empire on Britain 1688-c. 1730 with urban envir/ts</v>
          </cell>
          <cell r="E6037" t="str">
            <v>Mrs S Faulkner</v>
          </cell>
        </row>
        <row r="6038">
          <cell r="B6038" t="str">
            <v>J410/11 Hist AThe Impact of Empire on Britain 1688-c. 1730 with urban envir/ts</v>
          </cell>
          <cell r="C6038" t="str">
            <v>J410/11</v>
          </cell>
          <cell r="D6038" t="str">
            <v>Hist AThe Impact of Empire on Britain 1688-c. 1730 with urban envir/ts</v>
          </cell>
          <cell r="E6038" t="str">
            <v>Mrs S J Holmes</v>
          </cell>
        </row>
        <row r="6039">
          <cell r="B6039" t="str">
            <v>J410/11 Hist AThe Impact of Empire on Britain 1688-c. 1730 with urban envir/ts</v>
          </cell>
          <cell r="C6039" t="str">
            <v>J410/11</v>
          </cell>
          <cell r="D6039" t="str">
            <v>Hist AThe Impact of Empire on Britain 1688-c. 1730 with urban envir/ts</v>
          </cell>
          <cell r="E6039" t="str">
            <v>Mr I B Westwood</v>
          </cell>
        </row>
        <row r="6040">
          <cell r="B6040" t="str">
            <v>J410/11 Hist AThe Impact of Empire on Britain 1688-c. 1730 with urban envir/ts</v>
          </cell>
          <cell r="C6040" t="str">
            <v>J410/11</v>
          </cell>
          <cell r="D6040" t="str">
            <v>Hist AThe Impact of Empire on Britain 1688-c. 1730 with urban envir/ts</v>
          </cell>
          <cell r="E6040" t="str">
            <v>Ms P Molloy</v>
          </cell>
        </row>
        <row r="6041">
          <cell r="B6041" t="str">
            <v>J410/12 Hist A The Eng Reform c1520-c 1550 with castle Form &amp; func c1000 to 1750</v>
          </cell>
          <cell r="C6041" t="str">
            <v>J410/12</v>
          </cell>
          <cell r="D6041" t="str">
            <v>Hist A The Eng Reform c1520-c 1550 with castle Form &amp; func c1000 to 1750</v>
          </cell>
          <cell r="E6041" t="str">
            <v>Mrs C Conley-Harper</v>
          </cell>
        </row>
        <row r="6042">
          <cell r="B6042" t="str">
            <v>J410/12 Hist A The Eng Reform c1520-c 1550 with castle Form &amp; func c1000 to 1750</v>
          </cell>
          <cell r="C6042" t="str">
            <v>J410/12</v>
          </cell>
          <cell r="D6042" t="str">
            <v>Hist A The Eng Reform c1520-c 1550 with castle Form &amp; func c1000 to 1750</v>
          </cell>
          <cell r="E6042" t="str">
            <v>Mr N Heddle</v>
          </cell>
        </row>
        <row r="6043">
          <cell r="B6043" t="str">
            <v>J410/12 Hist A The Eng Reform c1520-c 1550 with castle Form &amp; func c1000 to 1750</v>
          </cell>
          <cell r="C6043" t="str">
            <v>J410/12</v>
          </cell>
          <cell r="D6043" t="str">
            <v>Hist A The Eng Reform c1520-c 1550 with castle Form &amp; func c1000 to 1750</v>
          </cell>
          <cell r="E6043" t="str">
            <v>Ms S J Littler</v>
          </cell>
        </row>
        <row r="6044">
          <cell r="B6044" t="str">
            <v>J410/12 Hist A The Eng Reform c1520-c 1550 with castle Form &amp; func c1000 to 1750</v>
          </cell>
          <cell r="C6044" t="str">
            <v>J410/12</v>
          </cell>
          <cell r="D6044" t="str">
            <v>Hist A The Eng Reform c1520-c 1550 with castle Form &amp; func c1000 to 1750</v>
          </cell>
          <cell r="E6044" t="str">
            <v>Dr A Brown</v>
          </cell>
        </row>
        <row r="6045">
          <cell r="B6045" t="str">
            <v>J410/12 Hist A The Eng Reform c1520-c 1550 with castle Form &amp; func c1000 to 1750</v>
          </cell>
          <cell r="C6045" t="str">
            <v>J410/12</v>
          </cell>
          <cell r="D6045" t="str">
            <v>Hist A The Eng Reform c1520-c 1550 with castle Form &amp; func c1000 to 1750</v>
          </cell>
          <cell r="E6045" t="str">
            <v>Mrs C L Woodbridge</v>
          </cell>
        </row>
        <row r="6046">
          <cell r="B6046" t="str">
            <v>J410/12 Hist A The Eng Reform c1520-c 1550 with castle Form &amp; func c1000 to 1750</v>
          </cell>
          <cell r="C6046" t="str">
            <v>J410/12</v>
          </cell>
          <cell r="D6046" t="str">
            <v>Hist A The Eng Reform c1520-c 1550 with castle Form &amp; func c1000 to 1750</v>
          </cell>
          <cell r="E6046" t="str">
            <v>Mrs M Mathias-Baker</v>
          </cell>
        </row>
        <row r="6047">
          <cell r="B6047" t="str">
            <v>J410/13 Hist A Personal rule to Restoration1629-1660 Form &amp; Func c 1000 to 1750</v>
          </cell>
          <cell r="C6047" t="str">
            <v>J410/13</v>
          </cell>
          <cell r="D6047" t="str">
            <v>Hist A Personal rule to Restoration1629-1660 Form &amp; Func c 1000 to 1750</v>
          </cell>
          <cell r="E6047" t="str">
            <v>Ms P Molloy</v>
          </cell>
        </row>
        <row r="6048">
          <cell r="B6048" t="str">
            <v>J410/13 Hist A Personal rule to Restoration1629-1660 Form &amp; Func c 1000 to 1750</v>
          </cell>
          <cell r="C6048" t="str">
            <v>J410/13</v>
          </cell>
          <cell r="D6048" t="str">
            <v>Hist A Personal rule to Restoration1629-1660 Form &amp; Func c 1000 to 1750</v>
          </cell>
          <cell r="E6048" t="str">
            <v>Mrs M Mathias-Baker</v>
          </cell>
        </row>
        <row r="6049">
          <cell r="B6049" t="str">
            <v>J410/13 Hist A Personal rule to Restoration1629-1660 Form &amp; Func c 1000 to 1750</v>
          </cell>
          <cell r="C6049" t="str">
            <v>J410/13</v>
          </cell>
          <cell r="D6049" t="str">
            <v>Hist A Personal rule to Restoration1629-1660 Form &amp; Func c 1000 to 1750</v>
          </cell>
          <cell r="E6049" t="str">
            <v>Mrs C L Woodbridge</v>
          </cell>
        </row>
        <row r="6050">
          <cell r="B6050" t="str">
            <v>J410/14 International Relations: the changing international order 1918-c.1975</v>
          </cell>
          <cell r="C6050" t="str">
            <v>J410/14</v>
          </cell>
          <cell r="D6050" t="str">
            <v>International Relations: the changing international order 1918-c.1975</v>
          </cell>
          <cell r="E6050" t="str">
            <v>Mr B Walsh</v>
          </cell>
        </row>
        <row r="6051">
          <cell r="B6051" t="str">
            <v>J410/14 International Relations: the changing international order 1918-c.1975</v>
          </cell>
          <cell r="C6051" t="str">
            <v>J410/14</v>
          </cell>
          <cell r="D6051" t="str">
            <v>International Relations: the changing international order 1918-c.1975</v>
          </cell>
          <cell r="E6051" t="str">
            <v>Ms P Molloy</v>
          </cell>
        </row>
        <row r="6052">
          <cell r="B6052" t="str">
            <v>J410/14 International Relations: the changing international order 1918-c.1975</v>
          </cell>
          <cell r="C6052" t="str">
            <v>J410/14</v>
          </cell>
          <cell r="D6052" t="str">
            <v>International Relations: the changing international order 1918-c.1975</v>
          </cell>
          <cell r="E6052" t="str">
            <v>Mr J P Hewson</v>
          </cell>
        </row>
        <row r="6053">
          <cell r="B6053" t="str">
            <v>J410/14 International Relations: the changing international order 1918-c.1975</v>
          </cell>
          <cell r="C6053" t="str">
            <v>J410/14</v>
          </cell>
          <cell r="D6053" t="str">
            <v>International Relations: the changing international order 1918-c.1975</v>
          </cell>
          <cell r="E6053" t="str">
            <v>Mr G Birks</v>
          </cell>
        </row>
        <row r="6054">
          <cell r="B6054" t="str">
            <v>J410/14 International Relations: the changing international order 1918-c.1975</v>
          </cell>
          <cell r="C6054" t="str">
            <v>J410/14</v>
          </cell>
          <cell r="D6054" t="str">
            <v>International Relations: the changing international order 1918-c.1975</v>
          </cell>
          <cell r="E6054" t="str">
            <v>Mrs K Houlder</v>
          </cell>
        </row>
        <row r="6055">
          <cell r="B6055" t="str">
            <v>J410/14 International Relations: the changing international order 1918-c.1975</v>
          </cell>
          <cell r="C6055" t="str">
            <v>J410/14</v>
          </cell>
          <cell r="D6055" t="str">
            <v>International Relations: the changing international order 1918-c.1975</v>
          </cell>
          <cell r="E6055" t="str">
            <v>Dr T D Stevens</v>
          </cell>
        </row>
        <row r="6056">
          <cell r="B6056" t="str">
            <v>J410/14 International Relations: the changing international order 1918-c.1975</v>
          </cell>
          <cell r="C6056" t="str">
            <v>J410/14</v>
          </cell>
          <cell r="D6056" t="str">
            <v>International Relations: the changing international order 1918-c.1975</v>
          </cell>
          <cell r="E6056" t="str">
            <v>Mr M R Davis</v>
          </cell>
        </row>
        <row r="6057">
          <cell r="B6057" t="str">
            <v>J410/14 International Relations: the changing international order 1918-c.1975</v>
          </cell>
          <cell r="C6057" t="str">
            <v>J410/14</v>
          </cell>
          <cell r="D6057" t="str">
            <v>International Relations: the changing international order 1918-c.1975</v>
          </cell>
          <cell r="E6057" t="str">
            <v>Mrs C A Wilson</v>
          </cell>
        </row>
        <row r="6058">
          <cell r="B6058" t="str">
            <v>J410/14 International Relations: the changing international order 1918-c.1975</v>
          </cell>
          <cell r="C6058" t="str">
            <v>J410/14</v>
          </cell>
          <cell r="D6058" t="str">
            <v>International Relations: the changing international order 1918-c.1975</v>
          </cell>
          <cell r="E6058" t="str">
            <v>Mrs M Mathias-Baker</v>
          </cell>
        </row>
        <row r="6059">
          <cell r="B6059" t="str">
            <v>J410/14 International Relations: the changing international order 1918-c.1975</v>
          </cell>
          <cell r="C6059" t="str">
            <v>J410/14</v>
          </cell>
          <cell r="D6059" t="str">
            <v>International Relations: the changing international order 1918-c.1975</v>
          </cell>
          <cell r="E6059" t="str">
            <v>Mr M S B Foster</v>
          </cell>
        </row>
        <row r="6060">
          <cell r="B6060" t="str">
            <v>J410/14 International Relations: the changing international order 1918-c.1975</v>
          </cell>
          <cell r="C6060" t="str">
            <v>J410/14</v>
          </cell>
          <cell r="D6060" t="str">
            <v>International Relations: the changing international order 1918-c.1975</v>
          </cell>
          <cell r="E6060" t="str">
            <v>Mr S Varley</v>
          </cell>
        </row>
        <row r="6061">
          <cell r="B6061" t="str">
            <v>J410/14 International Relations: the changing international order 1918-c.1975</v>
          </cell>
          <cell r="C6061" t="str">
            <v>J410/14</v>
          </cell>
          <cell r="D6061" t="str">
            <v>International Relations: the changing international order 1918-c.1975</v>
          </cell>
          <cell r="E6061" t="str">
            <v>Mr M R Ellis</v>
          </cell>
        </row>
        <row r="6062">
          <cell r="B6062" t="str">
            <v>J410/14 International Relations: the changing international order 1918-c.1975</v>
          </cell>
          <cell r="C6062" t="str">
            <v>J410/14</v>
          </cell>
          <cell r="D6062" t="str">
            <v>International Relations: the changing international order 1918-c.1975</v>
          </cell>
          <cell r="E6062" t="str">
            <v>Mr B J Horton</v>
          </cell>
        </row>
        <row r="6063">
          <cell r="B6063" t="str">
            <v>J410/14 International Relations: the changing international order 1918-c.1975</v>
          </cell>
          <cell r="C6063" t="str">
            <v>J410/14</v>
          </cell>
          <cell r="D6063" t="str">
            <v>International Relations: the changing international order 1918-c.1975</v>
          </cell>
          <cell r="E6063" t="str">
            <v>Dr P Johnson</v>
          </cell>
        </row>
        <row r="6064">
          <cell r="B6064" t="str">
            <v>J410/14 International Relations: the changing international order 1918-c.1975</v>
          </cell>
          <cell r="C6064" t="str">
            <v>J410/14</v>
          </cell>
          <cell r="D6064" t="str">
            <v>International Relations: the changing international order 1918-c.1975</v>
          </cell>
          <cell r="E6064" t="str">
            <v>Ms T J Nobbs</v>
          </cell>
        </row>
        <row r="6065">
          <cell r="B6065" t="str">
            <v>J410/14 International Relations: the changing international order 1918-c.1975</v>
          </cell>
          <cell r="C6065" t="str">
            <v>J410/14</v>
          </cell>
          <cell r="D6065" t="str">
            <v>International Relations: the changing international order 1918-c.1975</v>
          </cell>
          <cell r="E6065" t="str">
            <v>Ms A J Beaumont</v>
          </cell>
        </row>
        <row r="6066">
          <cell r="B6066" t="str">
            <v>J410/14 International Relations: the changing international order 1918-c.1975</v>
          </cell>
          <cell r="C6066" t="str">
            <v>J410/14</v>
          </cell>
          <cell r="D6066" t="str">
            <v>International Relations: the changing international order 1918-c.1975</v>
          </cell>
          <cell r="E6066" t="str">
            <v>Mrs D Broadbent</v>
          </cell>
        </row>
        <row r="6067">
          <cell r="B6067" t="str">
            <v>J411/41 The Norman Conquest  1065-1087</v>
          </cell>
          <cell r="C6067" t="str">
            <v>J411/41</v>
          </cell>
          <cell r="D6067" t="str">
            <v>The Norman Conquest  1065-1087</v>
          </cell>
          <cell r="E6067" t="str">
            <v>Ms J McCullough</v>
          </cell>
        </row>
        <row r="6068">
          <cell r="B6068" t="str">
            <v>J411/41 The Norman Conquest  1065-1087</v>
          </cell>
          <cell r="C6068" t="str">
            <v>J411/41</v>
          </cell>
          <cell r="D6068" t="str">
            <v>The Norman Conquest  1065-1087</v>
          </cell>
          <cell r="E6068" t="str">
            <v>Mr S L Syplywczak</v>
          </cell>
        </row>
        <row r="6069">
          <cell r="B6069" t="str">
            <v>J411/41 The Norman Conquest  1065-1087</v>
          </cell>
          <cell r="C6069" t="str">
            <v>J411/41</v>
          </cell>
          <cell r="D6069" t="str">
            <v>The Norman Conquest  1065-1087</v>
          </cell>
          <cell r="E6069" t="str">
            <v>Mr P D Mawdesley</v>
          </cell>
        </row>
        <row r="6070">
          <cell r="B6070" t="str">
            <v>J411/41 The Norman Conquest  1065-1087</v>
          </cell>
          <cell r="C6070" t="str">
            <v>J411/41</v>
          </cell>
          <cell r="D6070" t="str">
            <v>The Norman Conquest  1065-1087</v>
          </cell>
          <cell r="E6070" t="str">
            <v>Mrs D L Durston</v>
          </cell>
        </row>
        <row r="6071">
          <cell r="B6071" t="str">
            <v>J411/41 The Norman Conquest  1065-1087</v>
          </cell>
          <cell r="C6071" t="str">
            <v>J411/41</v>
          </cell>
          <cell r="D6071" t="str">
            <v>The Norman Conquest  1065-1087</v>
          </cell>
          <cell r="E6071" t="str">
            <v>Mrs S Smith</v>
          </cell>
        </row>
        <row r="6072">
          <cell r="B6072" t="str">
            <v>J411/41 The Norman Conquest  1065-1087</v>
          </cell>
          <cell r="C6072" t="str">
            <v>J411/41</v>
          </cell>
          <cell r="D6072" t="str">
            <v>The Norman Conquest  1065-1087</v>
          </cell>
          <cell r="E6072" t="str">
            <v>Mrs T Leyman</v>
          </cell>
        </row>
        <row r="6073">
          <cell r="B6073" t="str">
            <v>J411/41 The Norman Conquest  1065-1087</v>
          </cell>
          <cell r="C6073" t="str">
            <v>J411/41</v>
          </cell>
          <cell r="D6073" t="str">
            <v>The Norman Conquest  1065-1087</v>
          </cell>
          <cell r="E6073" t="str">
            <v>Mrs F Fitzsimon</v>
          </cell>
        </row>
        <row r="6074">
          <cell r="B6074" t="str">
            <v>J411/41 The Norman Conquest  1065-1087</v>
          </cell>
          <cell r="C6074" t="str">
            <v>J411/41</v>
          </cell>
          <cell r="D6074" t="str">
            <v>The Norman Conquest  1065-1087</v>
          </cell>
          <cell r="E6074" t="str">
            <v>Ms M Whyte</v>
          </cell>
        </row>
        <row r="6075">
          <cell r="B6075" t="str">
            <v>J411/41 The Norman Conquest  1065-1087</v>
          </cell>
          <cell r="C6075" t="str">
            <v>J411/41</v>
          </cell>
          <cell r="D6075" t="str">
            <v>The Norman Conquest  1065-1087</v>
          </cell>
          <cell r="E6075" t="str">
            <v>Mrs L Jolly</v>
          </cell>
        </row>
        <row r="6076">
          <cell r="B6076" t="str">
            <v>J411/41 The Norman Conquest  1065-1087</v>
          </cell>
          <cell r="C6076" t="str">
            <v>J411/41</v>
          </cell>
          <cell r="D6076" t="str">
            <v>The Norman Conquest  1065-1087</v>
          </cell>
          <cell r="E6076" t="str">
            <v>Mrs J Wagstaff</v>
          </cell>
        </row>
        <row r="6077">
          <cell r="B6077" t="str">
            <v>J411/41 The Norman Conquest  1065-1087</v>
          </cell>
          <cell r="C6077" t="str">
            <v>J411/41</v>
          </cell>
          <cell r="D6077" t="str">
            <v>The Norman Conquest  1065-1087</v>
          </cell>
          <cell r="E6077" t="str">
            <v>Miss J M VonGyer</v>
          </cell>
        </row>
        <row r="6078">
          <cell r="B6078" t="str">
            <v>J411/41 The Norman Conquest  1065-1087</v>
          </cell>
          <cell r="C6078" t="str">
            <v>J411/41</v>
          </cell>
          <cell r="D6078" t="str">
            <v>The Norman Conquest  1065-1087</v>
          </cell>
          <cell r="E6078" t="str">
            <v>Miss R Lee</v>
          </cell>
        </row>
        <row r="6079">
          <cell r="B6079" t="str">
            <v>J411/41 The Norman Conquest  1065-1087</v>
          </cell>
          <cell r="C6079" t="str">
            <v>J411/41</v>
          </cell>
          <cell r="D6079" t="str">
            <v>The Norman Conquest  1065-1087</v>
          </cell>
          <cell r="E6079" t="str">
            <v>Mrs H Davies-Thorneycroft</v>
          </cell>
        </row>
        <row r="6080">
          <cell r="B6080" t="str">
            <v>J411/41 The Norman Conquest  1065-1087</v>
          </cell>
          <cell r="C6080" t="str">
            <v>J411/41</v>
          </cell>
          <cell r="D6080" t="str">
            <v>The Norman Conquest  1065-1087</v>
          </cell>
          <cell r="E6080" t="str">
            <v>Mrs J G Sheel</v>
          </cell>
        </row>
        <row r="6081">
          <cell r="B6081" t="str">
            <v>J411/41 The Norman Conquest  1065-1087</v>
          </cell>
          <cell r="C6081" t="str">
            <v>J411/41</v>
          </cell>
          <cell r="D6081" t="str">
            <v>The Norman Conquest  1065-1087</v>
          </cell>
          <cell r="E6081" t="str">
            <v>Mr D Allcock</v>
          </cell>
        </row>
        <row r="6082">
          <cell r="B6082" t="str">
            <v>J411/41 The Norman Conquest  1065-1087</v>
          </cell>
          <cell r="C6082" t="str">
            <v>J411/41</v>
          </cell>
          <cell r="D6082" t="str">
            <v>The Norman Conquest  1065-1087</v>
          </cell>
          <cell r="E6082" t="str">
            <v>Mrs A Thompson</v>
          </cell>
        </row>
        <row r="6083">
          <cell r="B6083" t="str">
            <v>J411/41 The Norman Conquest  1065-1087</v>
          </cell>
          <cell r="C6083" t="str">
            <v>J411/41</v>
          </cell>
          <cell r="D6083" t="str">
            <v>The Norman Conquest  1065-1087</v>
          </cell>
          <cell r="E6083" t="str">
            <v>Ms C Waugh</v>
          </cell>
        </row>
        <row r="6084">
          <cell r="B6084" t="str">
            <v>J411/41 The Norman Conquest  1065-1087</v>
          </cell>
          <cell r="C6084" t="str">
            <v>J411/41</v>
          </cell>
          <cell r="D6084" t="str">
            <v>The Norman Conquest  1065-1087</v>
          </cell>
          <cell r="E6084" t="str">
            <v>Miss L Dunleavey</v>
          </cell>
        </row>
        <row r="6085">
          <cell r="B6085" t="str">
            <v>J411/41 The Norman Conquest  1065-1087</v>
          </cell>
          <cell r="C6085" t="str">
            <v>J411/41</v>
          </cell>
          <cell r="D6085" t="str">
            <v>The Norman Conquest  1065-1087</v>
          </cell>
          <cell r="E6085" t="str">
            <v>Mr J Lowe</v>
          </cell>
        </row>
        <row r="6086">
          <cell r="B6086" t="str">
            <v>J411/41 The Norman Conquest  1065-1087</v>
          </cell>
          <cell r="C6086" t="str">
            <v>J411/41</v>
          </cell>
          <cell r="D6086" t="str">
            <v>The Norman Conquest  1065-1087</v>
          </cell>
          <cell r="E6086" t="str">
            <v>Mr M Middlemiss</v>
          </cell>
        </row>
        <row r="6087">
          <cell r="B6087" t="str">
            <v>J411/41 The Norman Conquest  1065-1087</v>
          </cell>
          <cell r="C6087" t="str">
            <v>J411/41</v>
          </cell>
          <cell r="D6087" t="str">
            <v>The Norman Conquest  1065-1087</v>
          </cell>
          <cell r="E6087" t="str">
            <v>Mr P Manhuwa</v>
          </cell>
        </row>
        <row r="6088">
          <cell r="B6088" t="str">
            <v>J411/41 The Norman Conquest  1065-1087</v>
          </cell>
          <cell r="C6088" t="str">
            <v>J411/41</v>
          </cell>
          <cell r="D6088" t="str">
            <v>The Norman Conquest  1065-1087</v>
          </cell>
          <cell r="E6088" t="str">
            <v>Miss G K Smith</v>
          </cell>
        </row>
        <row r="6089">
          <cell r="B6089" t="str">
            <v>J411/41 The Norman Conquest  1065-1087</v>
          </cell>
          <cell r="C6089" t="str">
            <v>J411/41</v>
          </cell>
          <cell r="D6089" t="str">
            <v>The Norman Conquest  1065-1087</v>
          </cell>
          <cell r="E6089" t="str">
            <v>Dr S E Fox</v>
          </cell>
        </row>
        <row r="6090">
          <cell r="B6090" t="str">
            <v>J411/41 The Norman Conquest  1065-1087</v>
          </cell>
          <cell r="C6090" t="str">
            <v>J411/41</v>
          </cell>
          <cell r="D6090" t="str">
            <v>The Norman Conquest  1065-1087</v>
          </cell>
          <cell r="E6090" t="str">
            <v>Mr A McAuley</v>
          </cell>
        </row>
        <row r="6091">
          <cell r="B6091" t="str">
            <v>J411/41 The Norman Conquest  1065-1087</v>
          </cell>
          <cell r="C6091" t="str">
            <v>J411/41</v>
          </cell>
          <cell r="D6091" t="str">
            <v>The Norman Conquest  1065-1087</v>
          </cell>
          <cell r="E6091" t="str">
            <v>Mr J O Fowle</v>
          </cell>
        </row>
        <row r="6092">
          <cell r="B6092" t="str">
            <v>J411/41 The Norman Conquest  1065-1087</v>
          </cell>
          <cell r="C6092" t="str">
            <v>J411/41</v>
          </cell>
          <cell r="D6092" t="str">
            <v>The Norman Conquest  1065-1087</v>
          </cell>
          <cell r="E6092" t="str">
            <v>Miss T Mills</v>
          </cell>
        </row>
        <row r="6093">
          <cell r="B6093" t="str">
            <v>J411/42 The Elizabethans  1580-1603</v>
          </cell>
          <cell r="C6093" t="str">
            <v>J411/42</v>
          </cell>
          <cell r="D6093" t="str">
            <v>The Elizabethans  1580-1603</v>
          </cell>
          <cell r="E6093" t="str">
            <v>Mrs A Barry</v>
          </cell>
        </row>
        <row r="6094">
          <cell r="B6094" t="str">
            <v>J411/42 The Elizabethans  1580-1603</v>
          </cell>
          <cell r="C6094" t="str">
            <v>J411/42</v>
          </cell>
          <cell r="D6094" t="str">
            <v>The Elizabethans  1580-1603</v>
          </cell>
          <cell r="E6094" t="str">
            <v>Mr P D Mawdesley</v>
          </cell>
        </row>
        <row r="6095">
          <cell r="B6095" t="str">
            <v>J411/42 The Elizabethans  1580-1603</v>
          </cell>
          <cell r="C6095" t="str">
            <v>J411/42</v>
          </cell>
          <cell r="D6095" t="str">
            <v>The Elizabethans  1580-1603</v>
          </cell>
          <cell r="E6095" t="str">
            <v>Mr A Marion</v>
          </cell>
        </row>
        <row r="6096">
          <cell r="B6096" t="str">
            <v>J411/42 The Elizabethans  1580-1603</v>
          </cell>
          <cell r="C6096" t="str">
            <v>J411/42</v>
          </cell>
          <cell r="D6096" t="str">
            <v>The Elizabethans  1580-1603</v>
          </cell>
          <cell r="E6096" t="str">
            <v>Mrs R Sambrook</v>
          </cell>
        </row>
        <row r="6097">
          <cell r="B6097" t="str">
            <v>J411/42 The Elizabethans  1580-1603</v>
          </cell>
          <cell r="C6097" t="str">
            <v>J411/42</v>
          </cell>
          <cell r="D6097" t="str">
            <v>The Elizabethans  1580-1603</v>
          </cell>
          <cell r="E6097" t="str">
            <v>Mrs J A Redfern</v>
          </cell>
        </row>
        <row r="6098">
          <cell r="B6098" t="str">
            <v>J411/42 The Elizabethans  1580-1603</v>
          </cell>
          <cell r="C6098" t="str">
            <v>J411/42</v>
          </cell>
          <cell r="D6098" t="str">
            <v>The Elizabethans  1580-1603</v>
          </cell>
          <cell r="E6098" t="str">
            <v>Miss E Kinghorn</v>
          </cell>
        </row>
        <row r="6099">
          <cell r="B6099" t="str">
            <v>J411/42 The Elizabethans  1580-1603</v>
          </cell>
          <cell r="C6099" t="str">
            <v>J411/42</v>
          </cell>
          <cell r="D6099" t="str">
            <v>The Elizabethans  1580-1603</v>
          </cell>
          <cell r="E6099" t="str">
            <v>Mrs L G Howard</v>
          </cell>
        </row>
        <row r="6100">
          <cell r="B6100" t="str">
            <v>J411/42 The Elizabethans  1580-1603</v>
          </cell>
          <cell r="C6100" t="str">
            <v>J411/42</v>
          </cell>
          <cell r="D6100" t="str">
            <v>The Elizabethans  1580-1603</v>
          </cell>
          <cell r="E6100" t="str">
            <v>Dr L Clare</v>
          </cell>
        </row>
        <row r="6101">
          <cell r="B6101" t="str">
            <v>J411/42 The Elizabethans  1580-1603</v>
          </cell>
          <cell r="C6101" t="str">
            <v>J411/42</v>
          </cell>
          <cell r="D6101" t="str">
            <v>The Elizabethans  1580-1603</v>
          </cell>
          <cell r="E6101" t="str">
            <v>Mrs E M Ayirebi</v>
          </cell>
        </row>
        <row r="6102">
          <cell r="B6102" t="str">
            <v>J411/42 The Elizabethans  1580-1603</v>
          </cell>
          <cell r="C6102" t="str">
            <v>J411/42</v>
          </cell>
          <cell r="D6102" t="str">
            <v>The Elizabethans  1580-1603</v>
          </cell>
          <cell r="E6102" t="str">
            <v>Mr D Allcock</v>
          </cell>
        </row>
        <row r="6103">
          <cell r="B6103" t="str">
            <v>J411/42 The Elizabethans  1580-1603</v>
          </cell>
          <cell r="C6103" t="str">
            <v>J411/42</v>
          </cell>
          <cell r="D6103" t="str">
            <v>The Elizabethans  1580-1603</v>
          </cell>
          <cell r="E6103" t="str">
            <v>Mr J Walker</v>
          </cell>
        </row>
        <row r="6104">
          <cell r="B6104" t="str">
            <v>J411/42 The Elizabethans  1580-1603</v>
          </cell>
          <cell r="C6104" t="str">
            <v>J411/42</v>
          </cell>
          <cell r="D6104" t="str">
            <v>The Elizabethans  1580-1603</v>
          </cell>
          <cell r="E6104" t="str">
            <v>Dr S E Lambe</v>
          </cell>
        </row>
        <row r="6105">
          <cell r="B6105" t="str">
            <v>J411/42 The Elizabethans  1580-1603</v>
          </cell>
          <cell r="C6105" t="str">
            <v>J411/42</v>
          </cell>
          <cell r="D6105" t="str">
            <v>The Elizabethans  1580-1603</v>
          </cell>
          <cell r="E6105" t="str">
            <v>Mr D Aikman</v>
          </cell>
        </row>
        <row r="6106">
          <cell r="B6106" t="str">
            <v>J411/42 The Elizabethans  1580-1603</v>
          </cell>
          <cell r="C6106" t="str">
            <v>J411/42</v>
          </cell>
          <cell r="D6106" t="str">
            <v>The Elizabethans  1580-1603</v>
          </cell>
          <cell r="E6106" t="str">
            <v>Mr M Jones</v>
          </cell>
        </row>
        <row r="6107">
          <cell r="B6107" t="str">
            <v>J411/42 The Elizabethans  1580-1603</v>
          </cell>
          <cell r="C6107" t="str">
            <v>J411/42</v>
          </cell>
          <cell r="D6107" t="str">
            <v>The Elizabethans  1580-1603</v>
          </cell>
          <cell r="E6107" t="str">
            <v>Miss C CondÃ©</v>
          </cell>
        </row>
        <row r="6108">
          <cell r="B6108" t="str">
            <v>J411/42 The Elizabethans  1580-1603</v>
          </cell>
          <cell r="C6108" t="str">
            <v>J411/42</v>
          </cell>
          <cell r="D6108" t="str">
            <v>The Elizabethans  1580-1603</v>
          </cell>
          <cell r="E6108" t="str">
            <v>Mr M Middlemiss</v>
          </cell>
        </row>
        <row r="6109">
          <cell r="B6109" t="str">
            <v>J411/42 The Elizabethans  1580-1603</v>
          </cell>
          <cell r="C6109" t="str">
            <v>J411/42</v>
          </cell>
          <cell r="D6109" t="str">
            <v>The Elizabethans  1580-1603</v>
          </cell>
          <cell r="E6109" t="str">
            <v>Miss K Phoenix</v>
          </cell>
        </row>
        <row r="6110">
          <cell r="B6110" t="str">
            <v>J411/42 The Elizabethans  1580-1603</v>
          </cell>
          <cell r="C6110" t="str">
            <v>J411/42</v>
          </cell>
          <cell r="D6110" t="str">
            <v>The Elizabethans  1580-1603</v>
          </cell>
          <cell r="E6110" t="str">
            <v>Miss G Haywood</v>
          </cell>
        </row>
        <row r="6111">
          <cell r="B6111" t="str">
            <v>J411/42 The Elizabethans  1580-1603</v>
          </cell>
          <cell r="C6111" t="str">
            <v>J411/42</v>
          </cell>
          <cell r="D6111" t="str">
            <v>The Elizabethans  1580-1603</v>
          </cell>
          <cell r="E6111" t="str">
            <v>Miss R Hardman</v>
          </cell>
        </row>
        <row r="6112">
          <cell r="B6112" t="str">
            <v>J411/42 The Elizabethans  1580-1603</v>
          </cell>
          <cell r="C6112" t="str">
            <v>J411/42</v>
          </cell>
          <cell r="D6112" t="str">
            <v>The Elizabethans  1580-1603</v>
          </cell>
          <cell r="E6112" t="str">
            <v>Ms R J Smith</v>
          </cell>
        </row>
        <row r="6113">
          <cell r="B6113" t="str">
            <v>J411/42 The Elizabethans  1580-1603</v>
          </cell>
          <cell r="C6113" t="str">
            <v>J411/42</v>
          </cell>
          <cell r="D6113" t="str">
            <v>The Elizabethans  1580-1603</v>
          </cell>
          <cell r="E6113" t="str">
            <v>Miss C Cavill</v>
          </cell>
        </row>
        <row r="6114">
          <cell r="B6114" t="str">
            <v>J411/42 The Elizabethans  1580-1603</v>
          </cell>
          <cell r="C6114" t="str">
            <v>J411/42</v>
          </cell>
          <cell r="D6114" t="str">
            <v>The Elizabethans  1580-1603</v>
          </cell>
          <cell r="E6114" t="str">
            <v>Mrs G Urwin</v>
          </cell>
        </row>
        <row r="6115">
          <cell r="B6115" t="str">
            <v>J411/42 The Elizabethans  1580-1603</v>
          </cell>
          <cell r="C6115" t="str">
            <v>J411/42</v>
          </cell>
          <cell r="D6115" t="str">
            <v>The Elizabethans  1580-1603</v>
          </cell>
          <cell r="E6115" t="str">
            <v>Miss J Wilkes</v>
          </cell>
        </row>
        <row r="6116">
          <cell r="B6116" t="str">
            <v>J411/42 The Elizabethans  1580-1603</v>
          </cell>
          <cell r="C6116" t="str">
            <v>J411/42</v>
          </cell>
          <cell r="D6116" t="str">
            <v>The Elizabethans  1580-1603</v>
          </cell>
          <cell r="E6116" t="str">
            <v>Miss E Robinson</v>
          </cell>
        </row>
        <row r="6117">
          <cell r="B6117" t="str">
            <v>J411/42 The Elizabethans  1580-1603</v>
          </cell>
          <cell r="C6117" t="str">
            <v>J411/42</v>
          </cell>
          <cell r="D6117" t="str">
            <v>The Elizabethans  1580-1603</v>
          </cell>
          <cell r="E6117" t="str">
            <v>Mr P D Parkinson</v>
          </cell>
        </row>
        <row r="6118">
          <cell r="B6118" t="str">
            <v>J411/42 The Elizabethans  1580-1603</v>
          </cell>
          <cell r="C6118" t="str">
            <v>J411/42</v>
          </cell>
          <cell r="D6118" t="str">
            <v>The Elizabethans  1580-1603</v>
          </cell>
          <cell r="E6118" t="str">
            <v>Miss K E Lockton</v>
          </cell>
        </row>
        <row r="6119">
          <cell r="B6119" t="str">
            <v>J411/42 The Elizabethans  1580-1603</v>
          </cell>
          <cell r="C6119" t="str">
            <v>J411/42</v>
          </cell>
          <cell r="D6119" t="str">
            <v>The Elizabethans  1580-1603</v>
          </cell>
          <cell r="E6119" t="str">
            <v>Dr J Edwards</v>
          </cell>
        </row>
        <row r="6120">
          <cell r="B6120" t="str">
            <v>J411/42 The Elizabethans  1580-1603</v>
          </cell>
          <cell r="C6120" t="str">
            <v>J411/42</v>
          </cell>
          <cell r="D6120" t="str">
            <v>The Elizabethans  1580-1603</v>
          </cell>
          <cell r="E6120" t="str">
            <v>Miss G Legge</v>
          </cell>
        </row>
        <row r="6121">
          <cell r="B6121" t="str">
            <v>J411/42 The Elizabethans  1580-1603</v>
          </cell>
          <cell r="C6121" t="str">
            <v>J411/42</v>
          </cell>
          <cell r="D6121" t="str">
            <v>The Elizabethans  1580-1603</v>
          </cell>
          <cell r="E6121" t="str">
            <v>Miss C Gostic</v>
          </cell>
        </row>
        <row r="6122">
          <cell r="B6122" t="str">
            <v>J411/42 The Elizabethans  1580-1603</v>
          </cell>
          <cell r="C6122" t="str">
            <v>J411/42</v>
          </cell>
          <cell r="D6122" t="str">
            <v>The Elizabethans  1580-1603</v>
          </cell>
          <cell r="E6122" t="str">
            <v>Mr J P Hewson</v>
          </cell>
        </row>
        <row r="6123">
          <cell r="B6123" t="str">
            <v>J411/42 The Elizabethans  1580-1603</v>
          </cell>
          <cell r="C6123" t="str">
            <v>J411/42</v>
          </cell>
          <cell r="D6123" t="str">
            <v>The Elizabethans  1580-1603</v>
          </cell>
          <cell r="E6123" t="str">
            <v>Miss L bullock</v>
          </cell>
        </row>
        <row r="6124">
          <cell r="B6124" t="str">
            <v>J411/43 Britain in Peace and War  1900-1918</v>
          </cell>
          <cell r="C6124" t="str">
            <v>J411/43</v>
          </cell>
          <cell r="D6124" t="str">
            <v>Britain in Peace and War  1900-1918</v>
          </cell>
          <cell r="E6124" t="str">
            <v>Ms J McCullough</v>
          </cell>
        </row>
        <row r="6125">
          <cell r="B6125" t="str">
            <v>J411/43 Britain in Peace and War  1900-1918</v>
          </cell>
          <cell r="C6125" t="str">
            <v>J411/43</v>
          </cell>
          <cell r="D6125" t="str">
            <v>Britain in Peace and War  1900-1918</v>
          </cell>
          <cell r="E6125" t="str">
            <v>Mr D Allcock</v>
          </cell>
        </row>
        <row r="6126">
          <cell r="B6126" t="str">
            <v>J411/43 Britain in Peace and War  1900-1918</v>
          </cell>
          <cell r="C6126" t="str">
            <v>J411/43</v>
          </cell>
          <cell r="D6126" t="str">
            <v>Britain in Peace and War  1900-1918</v>
          </cell>
          <cell r="E6126" t="str">
            <v>Mr D Aikman</v>
          </cell>
        </row>
        <row r="6127">
          <cell r="B6127" t="str">
            <v>J411/43 Britain in Peace and War  1900-1918</v>
          </cell>
          <cell r="C6127" t="str">
            <v>J411/43</v>
          </cell>
          <cell r="D6127" t="str">
            <v>Britain in Peace and War  1900-1918</v>
          </cell>
          <cell r="E6127" t="str">
            <v>Mrs A Barry</v>
          </cell>
        </row>
        <row r="6128">
          <cell r="B6128" t="str">
            <v>J411/51 The People's Health  c.1250 to present</v>
          </cell>
          <cell r="C6128" t="str">
            <v>J411/51</v>
          </cell>
          <cell r="D6128" t="str">
            <v>The People's Health  c.1250 to present</v>
          </cell>
          <cell r="E6128" t="str">
            <v>Mrs L M O'Gorman</v>
          </cell>
        </row>
        <row r="6129">
          <cell r="B6129" t="str">
            <v>J411/51 The People's Health  c.1250 to present</v>
          </cell>
          <cell r="C6129" t="str">
            <v>J411/51</v>
          </cell>
          <cell r="D6129" t="str">
            <v>The People's Health  c.1250 to present</v>
          </cell>
          <cell r="E6129" t="str">
            <v>Dr J Edwards</v>
          </cell>
        </row>
        <row r="6130">
          <cell r="B6130" t="str">
            <v>J411/51 The People's Health  c.1250 to present</v>
          </cell>
          <cell r="C6130" t="str">
            <v>J411/51</v>
          </cell>
          <cell r="D6130" t="str">
            <v>The People's Health  c.1250 to present</v>
          </cell>
          <cell r="E6130" t="str">
            <v>Mrs S McMillan</v>
          </cell>
        </row>
        <row r="6131">
          <cell r="B6131" t="str">
            <v>J411/51 The People's Health  c.1250 to present</v>
          </cell>
          <cell r="C6131" t="str">
            <v>J411/51</v>
          </cell>
          <cell r="D6131" t="str">
            <v>The People's Health  c.1250 to present</v>
          </cell>
          <cell r="E6131" t="str">
            <v>Mrs G Urwin</v>
          </cell>
        </row>
        <row r="6132">
          <cell r="B6132" t="str">
            <v>J411/51 The People's Health  c.1250 to present</v>
          </cell>
          <cell r="C6132" t="str">
            <v>J411/51</v>
          </cell>
          <cell r="D6132" t="str">
            <v>The People's Health  c.1250 to present</v>
          </cell>
          <cell r="E6132" t="str">
            <v>Mr M Jowett</v>
          </cell>
        </row>
        <row r="6133">
          <cell r="B6133" t="str">
            <v>J411/51 The People's Health  c.1250 to present</v>
          </cell>
          <cell r="C6133" t="str">
            <v>J411/51</v>
          </cell>
          <cell r="D6133" t="str">
            <v>The People's Health  c.1250 to present</v>
          </cell>
          <cell r="E6133" t="str">
            <v>Mr D Allcock</v>
          </cell>
        </row>
        <row r="6134">
          <cell r="B6134" t="str">
            <v>J411/51 The People's Health  c.1250 to present</v>
          </cell>
          <cell r="C6134" t="str">
            <v>J411/51</v>
          </cell>
          <cell r="D6134" t="str">
            <v>The People's Health  c.1250 to present</v>
          </cell>
          <cell r="E6134" t="str">
            <v>Mrs J Wagstaff</v>
          </cell>
        </row>
        <row r="6135">
          <cell r="B6135" t="str">
            <v>J411/51 The People's Health  c.1250 to present</v>
          </cell>
          <cell r="C6135" t="str">
            <v>J411/51</v>
          </cell>
          <cell r="D6135" t="str">
            <v>The People's Health  c.1250 to present</v>
          </cell>
          <cell r="E6135" t="str">
            <v>Mr A Marion</v>
          </cell>
        </row>
        <row r="6136">
          <cell r="B6136" t="str">
            <v>J411/51 The People's Health  c.1250 to present</v>
          </cell>
          <cell r="C6136" t="str">
            <v>J411/51</v>
          </cell>
          <cell r="D6136" t="str">
            <v>The People's Health  c.1250 to present</v>
          </cell>
          <cell r="E6136" t="str">
            <v>Ms C Waugh</v>
          </cell>
        </row>
        <row r="6137">
          <cell r="B6137" t="str">
            <v>J411/51 The People's Health  c.1250 to present</v>
          </cell>
          <cell r="C6137" t="str">
            <v>J411/51</v>
          </cell>
          <cell r="D6137" t="str">
            <v>The People's Health  c.1250 to present</v>
          </cell>
          <cell r="E6137" t="str">
            <v>Mrs S Smith</v>
          </cell>
        </row>
        <row r="6138">
          <cell r="B6138" t="str">
            <v>J411/51 The People's Health  c.1250 to present</v>
          </cell>
          <cell r="C6138" t="str">
            <v>J411/51</v>
          </cell>
          <cell r="D6138" t="str">
            <v>The People's Health  c.1250 to present</v>
          </cell>
          <cell r="E6138" t="str">
            <v>Mr S L Syplywczak</v>
          </cell>
        </row>
        <row r="6139">
          <cell r="B6139" t="str">
            <v>J411/51 The People's Health  c.1250 to present</v>
          </cell>
          <cell r="C6139" t="str">
            <v>J411/51</v>
          </cell>
          <cell r="D6139" t="str">
            <v>The People's Health  c.1250 to present</v>
          </cell>
          <cell r="E6139" t="str">
            <v>Mr J Brown</v>
          </cell>
        </row>
        <row r="6140">
          <cell r="B6140" t="str">
            <v>J411/51 The People's Health  c.1250 to present</v>
          </cell>
          <cell r="C6140" t="str">
            <v>J411/51</v>
          </cell>
          <cell r="D6140" t="str">
            <v>The People's Health  c.1250 to present</v>
          </cell>
          <cell r="E6140" t="str">
            <v>Mrs E M Ayirebi</v>
          </cell>
        </row>
        <row r="6141">
          <cell r="B6141" t="str">
            <v>J411/51 The People's Health  c.1250 to present</v>
          </cell>
          <cell r="C6141" t="str">
            <v>J411/51</v>
          </cell>
          <cell r="D6141" t="str">
            <v>The People's Health  c.1250 to present</v>
          </cell>
          <cell r="E6141" t="str">
            <v>Mr A J Jackson</v>
          </cell>
        </row>
        <row r="6142">
          <cell r="B6142" t="str">
            <v>J411/51 The People's Health  c.1250 to present</v>
          </cell>
          <cell r="C6142" t="str">
            <v>J411/51</v>
          </cell>
          <cell r="D6142" t="str">
            <v>The People's Health  c.1250 to present</v>
          </cell>
          <cell r="E6142" t="str">
            <v>Ms R J Smith</v>
          </cell>
        </row>
        <row r="6143">
          <cell r="B6143" t="str">
            <v>J411/51 The People's Health  c.1250 to present</v>
          </cell>
          <cell r="C6143" t="str">
            <v>J411/51</v>
          </cell>
          <cell r="D6143" t="str">
            <v>The People's Health  c.1250 to present</v>
          </cell>
          <cell r="E6143" t="str">
            <v>Miss R Hardman</v>
          </cell>
        </row>
        <row r="6144">
          <cell r="B6144" t="str">
            <v>J411/51 The People's Health  c.1250 to present</v>
          </cell>
          <cell r="C6144" t="str">
            <v>J411/51</v>
          </cell>
          <cell r="D6144" t="str">
            <v>The People's Health  c.1250 to present</v>
          </cell>
          <cell r="E6144" t="str">
            <v>Miss L Dunleavey</v>
          </cell>
        </row>
        <row r="6145">
          <cell r="B6145" t="str">
            <v>J411/51 The People's Health  c.1250 to present</v>
          </cell>
          <cell r="C6145" t="str">
            <v>J411/51</v>
          </cell>
          <cell r="D6145" t="str">
            <v>The People's Health  c.1250 to present</v>
          </cell>
          <cell r="E6145" t="str">
            <v>Mr D Kenyon</v>
          </cell>
        </row>
        <row r="6146">
          <cell r="B6146" t="str">
            <v>J411/51 The People's Health  c.1250 to present</v>
          </cell>
          <cell r="C6146" t="str">
            <v>J411/51</v>
          </cell>
          <cell r="D6146" t="str">
            <v>The People's Health  c.1250 to present</v>
          </cell>
          <cell r="E6146" t="str">
            <v>Mrs J A Redfern</v>
          </cell>
        </row>
        <row r="6147">
          <cell r="B6147" t="str">
            <v>J411/51 The People's Health  c.1250 to present</v>
          </cell>
          <cell r="C6147" t="str">
            <v>J411/51</v>
          </cell>
          <cell r="D6147" t="str">
            <v>The People's Health  c.1250 to present</v>
          </cell>
          <cell r="E6147" t="str">
            <v>Mrs A Barry</v>
          </cell>
        </row>
        <row r="6148">
          <cell r="B6148" t="str">
            <v>J411/51 The People's Health  c.1250 to present</v>
          </cell>
          <cell r="C6148" t="str">
            <v>J411/51</v>
          </cell>
          <cell r="D6148" t="str">
            <v>The People's Health  c.1250 to present</v>
          </cell>
          <cell r="E6148" t="str">
            <v>Ms M Whyte</v>
          </cell>
        </row>
        <row r="6149">
          <cell r="B6149" t="str">
            <v>J411/51 The People's Health  c.1250 to present</v>
          </cell>
          <cell r="C6149" t="str">
            <v>J411/51</v>
          </cell>
          <cell r="D6149" t="str">
            <v>The People's Health  c.1250 to present</v>
          </cell>
          <cell r="E6149" t="str">
            <v>Mrs F Fitzsimon</v>
          </cell>
        </row>
        <row r="6150">
          <cell r="B6150" t="str">
            <v>J411/51 The People's Health  c.1250 to present</v>
          </cell>
          <cell r="C6150" t="str">
            <v>J411/51</v>
          </cell>
          <cell r="D6150" t="str">
            <v>The People's Health  c.1250 to present</v>
          </cell>
          <cell r="E6150" t="str">
            <v>Dr S E Fox</v>
          </cell>
        </row>
        <row r="6151">
          <cell r="B6151" t="str">
            <v>J411/51 The People's Health  c.1250 to present</v>
          </cell>
          <cell r="C6151" t="str">
            <v>J411/51</v>
          </cell>
          <cell r="D6151" t="str">
            <v>The People's Health  c.1250 to present</v>
          </cell>
          <cell r="E6151" t="str">
            <v>Mr N P Gilbert</v>
          </cell>
        </row>
        <row r="6152">
          <cell r="B6152" t="str">
            <v>J411/51 The People's Health  c.1250 to present</v>
          </cell>
          <cell r="C6152" t="str">
            <v>J411/51</v>
          </cell>
          <cell r="D6152" t="str">
            <v>The People's Health  c.1250 to present</v>
          </cell>
          <cell r="E6152" t="str">
            <v>Mrs M Harty</v>
          </cell>
        </row>
        <row r="6153">
          <cell r="B6153" t="str">
            <v>J411/51 The People's Health  c.1250 to present</v>
          </cell>
          <cell r="C6153" t="str">
            <v>J411/51</v>
          </cell>
          <cell r="D6153" t="str">
            <v>The People's Health  c.1250 to present</v>
          </cell>
          <cell r="E6153" t="str">
            <v>Mr M Middlemiss</v>
          </cell>
        </row>
        <row r="6154">
          <cell r="B6154" t="str">
            <v>J411/51 The People's Health  c.1250 to present</v>
          </cell>
          <cell r="C6154" t="str">
            <v>J411/51</v>
          </cell>
          <cell r="D6154" t="str">
            <v>The People's Health  c.1250 to present</v>
          </cell>
          <cell r="E6154" t="str">
            <v>Miss J D Greenhough</v>
          </cell>
        </row>
        <row r="6155">
          <cell r="B6155" t="str">
            <v>J411/51 The People's Health  c.1250 to present</v>
          </cell>
          <cell r="C6155" t="str">
            <v>J411/51</v>
          </cell>
          <cell r="D6155" t="str">
            <v>The People's Health  c.1250 to present</v>
          </cell>
          <cell r="E6155" t="str">
            <v>Mrs J G Sheel</v>
          </cell>
        </row>
        <row r="6156">
          <cell r="B6156" t="str">
            <v>J411/51 The People's Health  c.1250 to present</v>
          </cell>
          <cell r="C6156" t="str">
            <v>J411/51</v>
          </cell>
          <cell r="D6156" t="str">
            <v>The People's Health  c.1250 to present</v>
          </cell>
          <cell r="E6156" t="str">
            <v>Ms T Hope</v>
          </cell>
        </row>
        <row r="6157">
          <cell r="B6157" t="str">
            <v>J411/51 The People's Health  c.1250 to present</v>
          </cell>
          <cell r="C6157" t="str">
            <v>J411/51</v>
          </cell>
          <cell r="D6157" t="str">
            <v>The People's Health  c.1250 to present</v>
          </cell>
          <cell r="E6157" t="str">
            <v>Miss G Haywood</v>
          </cell>
        </row>
        <row r="6158">
          <cell r="B6158" t="str">
            <v>J411/51 The People's Health  c.1250 to present</v>
          </cell>
          <cell r="C6158" t="str">
            <v>J411/51</v>
          </cell>
          <cell r="D6158" t="str">
            <v>The People's Health  c.1250 to present</v>
          </cell>
          <cell r="E6158" t="str">
            <v>Mrs T Leyman</v>
          </cell>
        </row>
        <row r="6159">
          <cell r="B6159" t="str">
            <v>J411/51 The People's Health  c.1250 to present</v>
          </cell>
          <cell r="C6159" t="str">
            <v>J411/51</v>
          </cell>
          <cell r="D6159" t="str">
            <v>The People's Health  c.1250 to present</v>
          </cell>
          <cell r="E6159" t="str">
            <v>Mr J Lowe</v>
          </cell>
        </row>
        <row r="6160">
          <cell r="B6160" t="str">
            <v>J411/51 The People's Health  c.1250 to present</v>
          </cell>
          <cell r="C6160" t="str">
            <v>J411/51</v>
          </cell>
          <cell r="D6160" t="str">
            <v>The People's Health  c.1250 to present</v>
          </cell>
          <cell r="E6160" t="str">
            <v>Mrs A Thompson</v>
          </cell>
        </row>
        <row r="6161">
          <cell r="B6161" t="str">
            <v>J411/51 The People's Health  c.1250 to present</v>
          </cell>
          <cell r="C6161" t="str">
            <v>J411/51</v>
          </cell>
          <cell r="D6161" t="str">
            <v>The People's Health  c.1250 to present</v>
          </cell>
          <cell r="E6161" t="str">
            <v>Miss R Lee</v>
          </cell>
        </row>
        <row r="6162">
          <cell r="B6162" t="str">
            <v>J411/51 The People's Health  c.1250 to present</v>
          </cell>
          <cell r="C6162" t="str">
            <v>J411/51</v>
          </cell>
          <cell r="D6162" t="str">
            <v>The People's Health  c.1250 to present</v>
          </cell>
          <cell r="E6162" t="str">
            <v>Miss E Kinghorn</v>
          </cell>
        </row>
        <row r="6163">
          <cell r="B6163" t="str">
            <v>J411/51 The People's Health  c.1250 to present</v>
          </cell>
          <cell r="C6163" t="str">
            <v>J411/51</v>
          </cell>
          <cell r="D6163" t="str">
            <v>The People's Health  c.1250 to present</v>
          </cell>
          <cell r="E6163" t="str">
            <v>Mr P Manhuwa</v>
          </cell>
        </row>
        <row r="6164">
          <cell r="B6164" t="str">
            <v>J411/51 The People's Health  c.1250 to present</v>
          </cell>
          <cell r="C6164" t="str">
            <v>J411/51</v>
          </cell>
          <cell r="D6164" t="str">
            <v>The People's Health  c.1250 to present</v>
          </cell>
          <cell r="E6164" t="str">
            <v>Mr D Aikman</v>
          </cell>
        </row>
        <row r="6165">
          <cell r="B6165" t="str">
            <v>J411/51 The People's Health  c.1250 to present</v>
          </cell>
          <cell r="C6165" t="str">
            <v>J411/51</v>
          </cell>
          <cell r="D6165" t="str">
            <v>The People's Health  c.1250 to present</v>
          </cell>
          <cell r="E6165" t="str">
            <v>Mrs H Davies-Thorneycroft</v>
          </cell>
        </row>
        <row r="6166">
          <cell r="B6166" t="str">
            <v>J411/52 Crime and Punishment  c.1250 to present</v>
          </cell>
          <cell r="C6166" t="str">
            <v>J411/52</v>
          </cell>
          <cell r="D6166" t="str">
            <v>Crime and Punishment  c.1250 to present</v>
          </cell>
          <cell r="E6166" t="str">
            <v>Mrs L C Stephen</v>
          </cell>
        </row>
        <row r="6167">
          <cell r="B6167" t="str">
            <v>J411/52 Crime and Punishment  c.1250 to present</v>
          </cell>
          <cell r="C6167" t="str">
            <v>J411/52</v>
          </cell>
          <cell r="D6167" t="str">
            <v>Crime and Punishment  c.1250 to present</v>
          </cell>
          <cell r="E6167" t="str">
            <v>Mr B Hayward</v>
          </cell>
        </row>
        <row r="6168">
          <cell r="B6168" t="str">
            <v>J411/52 Crime and Punishment  c.1250 to present</v>
          </cell>
          <cell r="C6168" t="str">
            <v>J411/52</v>
          </cell>
          <cell r="D6168" t="str">
            <v>Crime and Punishment  c.1250 to present</v>
          </cell>
          <cell r="E6168" t="str">
            <v>Miss C CondÃ©</v>
          </cell>
        </row>
        <row r="6169">
          <cell r="B6169" t="str">
            <v>J411/52 Crime and Punishment  c.1250 to present</v>
          </cell>
          <cell r="C6169" t="str">
            <v>J411/52</v>
          </cell>
          <cell r="D6169" t="str">
            <v>Crime and Punishment  c.1250 to present</v>
          </cell>
          <cell r="E6169" t="str">
            <v>Miss K G Davies</v>
          </cell>
        </row>
        <row r="6170">
          <cell r="B6170" t="str">
            <v>J411/52 Crime and Punishment  c.1250 to present</v>
          </cell>
          <cell r="C6170" t="str">
            <v>J411/52</v>
          </cell>
          <cell r="D6170" t="str">
            <v>Crime and Punishment  c.1250 to present</v>
          </cell>
          <cell r="E6170" t="str">
            <v>Miss G K Smith</v>
          </cell>
        </row>
        <row r="6171">
          <cell r="B6171" t="str">
            <v>J411/52 Crime and Punishment  c.1250 to present</v>
          </cell>
          <cell r="C6171" t="str">
            <v>J411/52</v>
          </cell>
          <cell r="D6171" t="str">
            <v>Crime and Punishment  c.1250 to present</v>
          </cell>
          <cell r="E6171" t="str">
            <v>Miss J Wilkes</v>
          </cell>
        </row>
        <row r="6172">
          <cell r="B6172" t="str">
            <v>J411/52 Crime and Punishment  c.1250 to present</v>
          </cell>
          <cell r="C6172" t="str">
            <v>J411/52</v>
          </cell>
          <cell r="D6172" t="str">
            <v>Crime and Punishment  c.1250 to present</v>
          </cell>
          <cell r="E6172" t="str">
            <v>Mr P Johnston</v>
          </cell>
        </row>
        <row r="6173">
          <cell r="B6173" t="str">
            <v>J411/52 Crime and Punishment  c.1250 to present</v>
          </cell>
          <cell r="C6173" t="str">
            <v>J411/52</v>
          </cell>
          <cell r="D6173" t="str">
            <v>Crime and Punishment  c.1250 to present</v>
          </cell>
          <cell r="E6173" t="str">
            <v>Miss E Robinson</v>
          </cell>
        </row>
        <row r="6174">
          <cell r="B6174" t="str">
            <v>J411/52 Crime and Punishment  c.1250 to present</v>
          </cell>
          <cell r="C6174" t="str">
            <v>J411/52</v>
          </cell>
          <cell r="D6174" t="str">
            <v>Crime and Punishment  c.1250 to present</v>
          </cell>
          <cell r="E6174" t="str">
            <v>Mr J O Fowle</v>
          </cell>
        </row>
        <row r="6175">
          <cell r="B6175" t="str">
            <v>J411/52 Crime and Punishment  c.1250 to present</v>
          </cell>
          <cell r="C6175" t="str">
            <v>J411/52</v>
          </cell>
          <cell r="D6175" t="str">
            <v>Crime and Punishment  c.1250 to present</v>
          </cell>
          <cell r="E6175" t="str">
            <v>Miss J M VonGyer</v>
          </cell>
        </row>
        <row r="6176">
          <cell r="B6176" t="str">
            <v>J411/52 Crime and Punishment  c.1250 to present</v>
          </cell>
          <cell r="C6176" t="str">
            <v>J411/52</v>
          </cell>
          <cell r="D6176" t="str">
            <v>Crime and Punishment  c.1250 to present</v>
          </cell>
          <cell r="E6176" t="str">
            <v>Mr P D Parkinson</v>
          </cell>
        </row>
        <row r="6177">
          <cell r="B6177" t="str">
            <v>J411/52 Crime and Punishment  c.1250 to present</v>
          </cell>
          <cell r="C6177" t="str">
            <v>J411/52</v>
          </cell>
          <cell r="D6177" t="str">
            <v>Crime and Punishment  c.1250 to present</v>
          </cell>
          <cell r="E6177" t="str">
            <v>Mrs L G Howard</v>
          </cell>
        </row>
        <row r="6178">
          <cell r="B6178" t="str">
            <v>J411/52 Crime and Punishment  c.1250 to present</v>
          </cell>
          <cell r="C6178" t="str">
            <v>J411/52</v>
          </cell>
          <cell r="D6178" t="str">
            <v>Crime and Punishment  c.1250 to present</v>
          </cell>
          <cell r="E6178" t="str">
            <v>Mr O R Reynolds</v>
          </cell>
        </row>
        <row r="6179">
          <cell r="B6179" t="str">
            <v>J411/52 Crime and Punishment  c.1250 to present</v>
          </cell>
          <cell r="C6179" t="str">
            <v>J411/52</v>
          </cell>
          <cell r="D6179" t="str">
            <v>Crime and Punishment  c.1250 to present</v>
          </cell>
          <cell r="E6179" t="str">
            <v>Miss E J Oldham</v>
          </cell>
        </row>
        <row r="6180">
          <cell r="B6180" t="str">
            <v>J411/52 Crime and Punishment  c.1250 to present</v>
          </cell>
          <cell r="C6180" t="str">
            <v>J411/52</v>
          </cell>
          <cell r="D6180" t="str">
            <v>Crime and Punishment  c.1250 to present</v>
          </cell>
          <cell r="E6180" t="str">
            <v>Ms M Whyte</v>
          </cell>
        </row>
        <row r="6181">
          <cell r="B6181" t="str">
            <v>J411/52 Crime and Punishment  c.1250 to present</v>
          </cell>
          <cell r="C6181" t="str">
            <v>J411/52</v>
          </cell>
          <cell r="D6181" t="str">
            <v>Crime and Punishment  c.1250 to present</v>
          </cell>
          <cell r="E6181" t="str">
            <v>Miss L V Driscoll</v>
          </cell>
        </row>
        <row r="6182">
          <cell r="B6182" t="str">
            <v>J411/52 Crime and Punishment  c.1250 to present</v>
          </cell>
          <cell r="C6182" t="str">
            <v>J411/52</v>
          </cell>
          <cell r="D6182" t="str">
            <v>Crime and Punishment  c.1250 to present</v>
          </cell>
          <cell r="E6182" t="str">
            <v>Mr R E Fleetwood</v>
          </cell>
        </row>
        <row r="6183">
          <cell r="B6183" t="str">
            <v>J411/53 Migrants to Britain  c.1250 to present</v>
          </cell>
          <cell r="C6183" t="str">
            <v>J411/53</v>
          </cell>
          <cell r="D6183" t="str">
            <v>Migrants to Britain  c.1250 to present</v>
          </cell>
          <cell r="E6183" t="str">
            <v>Ms J McCullough</v>
          </cell>
        </row>
        <row r="6184">
          <cell r="B6184" t="str">
            <v>J411/53 Migrants to Britain  c.1250 to present</v>
          </cell>
          <cell r="C6184" t="str">
            <v>J411/53</v>
          </cell>
          <cell r="D6184" t="str">
            <v>Migrants to Britain  c.1250 to present</v>
          </cell>
          <cell r="E6184" t="str">
            <v>Mrs D L Durston</v>
          </cell>
        </row>
        <row r="6185">
          <cell r="B6185" t="str">
            <v>J411/53 Migrants to Britain  c.1250 to present</v>
          </cell>
          <cell r="C6185" t="str">
            <v>J411/53</v>
          </cell>
          <cell r="D6185" t="str">
            <v>Migrants to Britain  c.1250 to present</v>
          </cell>
          <cell r="E6185" t="str">
            <v>Mrs R Sambrook</v>
          </cell>
        </row>
        <row r="6186">
          <cell r="B6186" t="str">
            <v>J411/53 Migrants to Britain  c.1250 to present</v>
          </cell>
          <cell r="C6186" t="str">
            <v>J411/53</v>
          </cell>
          <cell r="D6186" t="str">
            <v>Migrants to Britain  c.1250 to present</v>
          </cell>
          <cell r="E6186" t="str">
            <v>Mr D Allcock</v>
          </cell>
        </row>
        <row r="6187">
          <cell r="B6187" t="str">
            <v>J411/61 History Around Us</v>
          </cell>
          <cell r="C6187" t="str">
            <v>J411/61</v>
          </cell>
          <cell r="D6187" t="str">
            <v>History Around Us</v>
          </cell>
          <cell r="E6187" t="str">
            <v>Mrs A Broadhead</v>
          </cell>
        </row>
        <row r="6188">
          <cell r="B6188" t="str">
            <v>J411/61 History Around Us</v>
          </cell>
          <cell r="C6188" t="str">
            <v>J411/61</v>
          </cell>
          <cell r="D6188" t="str">
            <v>History Around Us</v>
          </cell>
          <cell r="E6188" t="str">
            <v>Mrs L Ravenscroft</v>
          </cell>
        </row>
        <row r="6189">
          <cell r="B6189" t="str">
            <v>J411/61 History Around Us</v>
          </cell>
          <cell r="C6189" t="str">
            <v>J411/61</v>
          </cell>
          <cell r="D6189" t="str">
            <v>History Around Us</v>
          </cell>
          <cell r="E6189" t="str">
            <v>Miss R Moore</v>
          </cell>
        </row>
        <row r="6190">
          <cell r="B6190" t="str">
            <v>J411/61 History Around Us</v>
          </cell>
          <cell r="C6190" t="str">
            <v>J411/61</v>
          </cell>
          <cell r="D6190" t="str">
            <v>History Around Us</v>
          </cell>
          <cell r="E6190" t="str">
            <v>Miss V Bradley</v>
          </cell>
        </row>
        <row r="6191">
          <cell r="B6191" t="str">
            <v>J411/61 History Around Us</v>
          </cell>
          <cell r="C6191" t="str">
            <v>J411/61</v>
          </cell>
          <cell r="D6191" t="str">
            <v>History Around Us</v>
          </cell>
          <cell r="E6191" t="str">
            <v>Miss M K Brannigan</v>
          </cell>
        </row>
        <row r="6192">
          <cell r="B6192" t="str">
            <v>J411/61 History Around Us</v>
          </cell>
          <cell r="C6192" t="str">
            <v>J411/61</v>
          </cell>
          <cell r="D6192" t="str">
            <v>History Around Us</v>
          </cell>
          <cell r="E6192" t="str">
            <v>Mrs R Buckingham</v>
          </cell>
        </row>
        <row r="6193">
          <cell r="B6193" t="str">
            <v>J411/61 History Around Us</v>
          </cell>
          <cell r="C6193" t="str">
            <v>J411/61</v>
          </cell>
          <cell r="D6193" t="str">
            <v>History Around Us</v>
          </cell>
          <cell r="E6193" t="str">
            <v>Mrs K J Wilkinson</v>
          </cell>
        </row>
        <row r="6194">
          <cell r="B6194" t="str">
            <v>J411/61 History Around Us</v>
          </cell>
          <cell r="C6194" t="str">
            <v>J411/61</v>
          </cell>
          <cell r="D6194" t="str">
            <v>History Around Us</v>
          </cell>
          <cell r="E6194" t="str">
            <v>Mrs N Trout</v>
          </cell>
        </row>
        <row r="6195">
          <cell r="B6195" t="str">
            <v>J411/61 History Around Us</v>
          </cell>
          <cell r="C6195" t="str">
            <v>J411/61</v>
          </cell>
          <cell r="D6195" t="str">
            <v>History Around Us</v>
          </cell>
          <cell r="E6195" t="str">
            <v>Mr M Middlemiss</v>
          </cell>
        </row>
        <row r="6196">
          <cell r="B6196" t="str">
            <v>J411/61 History Around Us</v>
          </cell>
          <cell r="C6196" t="str">
            <v>J411/61</v>
          </cell>
          <cell r="D6196" t="str">
            <v>History Around Us</v>
          </cell>
          <cell r="E6196" t="str">
            <v>Dr L Clare</v>
          </cell>
        </row>
        <row r="6197">
          <cell r="B6197" t="str">
            <v>J411/61 History Around Us</v>
          </cell>
          <cell r="C6197" t="str">
            <v>J411/61</v>
          </cell>
          <cell r="D6197" t="str">
            <v>History Around Us</v>
          </cell>
          <cell r="E6197" t="str">
            <v>Mr M E Clayton</v>
          </cell>
        </row>
        <row r="6198">
          <cell r="B6198" t="str">
            <v>J411/61 History Around Us</v>
          </cell>
          <cell r="C6198" t="str">
            <v>J411/61</v>
          </cell>
          <cell r="D6198" t="str">
            <v>History Around Us</v>
          </cell>
          <cell r="E6198" t="str">
            <v>Mrs H M Cornwall</v>
          </cell>
        </row>
        <row r="6199">
          <cell r="B6199" t="str">
            <v>J411/61 History Around Us</v>
          </cell>
          <cell r="C6199" t="str">
            <v>J411/61</v>
          </cell>
          <cell r="D6199" t="str">
            <v>History Around Us</v>
          </cell>
          <cell r="E6199" t="str">
            <v>Mrs C Dorrofield</v>
          </cell>
        </row>
        <row r="6200">
          <cell r="B6200" t="str">
            <v>J411/61 History Around Us</v>
          </cell>
          <cell r="C6200" t="str">
            <v>J411/61</v>
          </cell>
          <cell r="D6200" t="str">
            <v>History Around Us</v>
          </cell>
          <cell r="E6200" t="str">
            <v>Mr O R Reynolds</v>
          </cell>
        </row>
        <row r="6201">
          <cell r="B6201" t="str">
            <v>J411/61 History Around Us</v>
          </cell>
          <cell r="C6201" t="str">
            <v>J411/61</v>
          </cell>
          <cell r="D6201" t="str">
            <v>History Around Us</v>
          </cell>
          <cell r="E6201" t="str">
            <v>Mrs F Goddard</v>
          </cell>
        </row>
        <row r="6202">
          <cell r="B6202" t="str">
            <v>J411/61 History Around Us</v>
          </cell>
          <cell r="C6202" t="str">
            <v>J411/61</v>
          </cell>
          <cell r="D6202" t="str">
            <v>History Around Us</v>
          </cell>
          <cell r="E6202" t="str">
            <v>Mr D L Pedro</v>
          </cell>
        </row>
        <row r="6203">
          <cell r="B6203" t="str">
            <v>J411/61 History Around Us</v>
          </cell>
          <cell r="C6203" t="str">
            <v>J411/61</v>
          </cell>
          <cell r="D6203" t="str">
            <v>History Around Us</v>
          </cell>
          <cell r="E6203" t="str">
            <v>Mr D R Humphreys</v>
          </cell>
        </row>
        <row r="6204">
          <cell r="B6204" t="str">
            <v>J411/61 History Around Us</v>
          </cell>
          <cell r="C6204" t="str">
            <v>J411/61</v>
          </cell>
          <cell r="D6204" t="str">
            <v>History Around Us</v>
          </cell>
          <cell r="E6204" t="str">
            <v>Mrs J Jarrett</v>
          </cell>
        </row>
        <row r="6205">
          <cell r="B6205" t="str">
            <v>J411/61 History Around Us</v>
          </cell>
          <cell r="C6205" t="str">
            <v>J411/61</v>
          </cell>
          <cell r="D6205" t="str">
            <v>History Around Us</v>
          </cell>
          <cell r="E6205" t="str">
            <v>Mrs C Laycock</v>
          </cell>
        </row>
        <row r="6206">
          <cell r="B6206" t="str">
            <v>J411/61 History Around Us</v>
          </cell>
          <cell r="C6206" t="str">
            <v>J411/61</v>
          </cell>
          <cell r="D6206" t="str">
            <v>History Around Us</v>
          </cell>
          <cell r="E6206" t="str">
            <v>Mr J O Walker</v>
          </cell>
        </row>
        <row r="6207">
          <cell r="B6207" t="str">
            <v>J411/61 History Around Us</v>
          </cell>
          <cell r="C6207" t="str">
            <v>J411/61</v>
          </cell>
          <cell r="D6207" t="str">
            <v>History Around Us</v>
          </cell>
          <cell r="E6207" t="str">
            <v>Miss E E Hancox</v>
          </cell>
        </row>
        <row r="6208">
          <cell r="B6208" t="str">
            <v>J411/61 History Around Us</v>
          </cell>
          <cell r="C6208" t="str">
            <v>J411/61</v>
          </cell>
          <cell r="D6208" t="str">
            <v>History Around Us</v>
          </cell>
          <cell r="E6208" t="str">
            <v>Miss N Hurst</v>
          </cell>
        </row>
        <row r="6209">
          <cell r="B6209" t="str">
            <v>J411/61 History Around Us</v>
          </cell>
          <cell r="C6209" t="str">
            <v>J411/61</v>
          </cell>
          <cell r="D6209" t="str">
            <v>History Around Us</v>
          </cell>
          <cell r="E6209" t="str">
            <v>Mr S Desborough</v>
          </cell>
        </row>
        <row r="6210">
          <cell r="B6210" t="str">
            <v>J411/61 History Around Us</v>
          </cell>
          <cell r="C6210" t="str">
            <v>J411/61</v>
          </cell>
          <cell r="D6210" t="str">
            <v>History Around Us</v>
          </cell>
          <cell r="E6210" t="str">
            <v>Mr B E Harrison</v>
          </cell>
        </row>
        <row r="6211">
          <cell r="B6211" t="str">
            <v>J411/61 History Around Us</v>
          </cell>
          <cell r="C6211" t="str">
            <v>J411/61</v>
          </cell>
          <cell r="D6211" t="str">
            <v>History Around Us</v>
          </cell>
          <cell r="E6211" t="str">
            <v>Mrs N Jenkins</v>
          </cell>
        </row>
        <row r="6212">
          <cell r="B6212" t="str">
            <v>J411/61 History Around Us</v>
          </cell>
          <cell r="C6212" t="str">
            <v>J411/61</v>
          </cell>
          <cell r="D6212" t="str">
            <v>History Around Us</v>
          </cell>
          <cell r="E6212" t="str">
            <v>Mr A Kay</v>
          </cell>
        </row>
        <row r="6213">
          <cell r="B6213" t="str">
            <v>J411/61 History Around Us</v>
          </cell>
          <cell r="C6213" t="str">
            <v>J411/61</v>
          </cell>
          <cell r="D6213" t="str">
            <v>History Around Us</v>
          </cell>
          <cell r="E6213" t="str">
            <v>Mrs B Lockhat</v>
          </cell>
        </row>
        <row r="6214">
          <cell r="B6214" t="str">
            <v>J411/61 History Around Us</v>
          </cell>
          <cell r="C6214" t="str">
            <v>J411/61</v>
          </cell>
          <cell r="D6214" t="str">
            <v>History Around Us</v>
          </cell>
          <cell r="E6214" t="str">
            <v>Mrs E M Ayirebi</v>
          </cell>
        </row>
        <row r="6215">
          <cell r="B6215" t="str">
            <v>J411/61 History Around Us</v>
          </cell>
          <cell r="C6215" t="str">
            <v>J411/61</v>
          </cell>
          <cell r="D6215" t="str">
            <v>History Around Us</v>
          </cell>
          <cell r="E6215" t="str">
            <v>Mr S Diskin</v>
          </cell>
        </row>
        <row r="6216">
          <cell r="B6216" t="str">
            <v>J411/61 History Around Us</v>
          </cell>
          <cell r="C6216" t="str">
            <v>J411/61</v>
          </cell>
          <cell r="D6216" t="str">
            <v>History Around Us</v>
          </cell>
          <cell r="E6216" t="str">
            <v>Mrs G R Pulman</v>
          </cell>
        </row>
        <row r="6217">
          <cell r="B6217" t="str">
            <v>J411/61 History Around Us</v>
          </cell>
          <cell r="C6217" t="str">
            <v>J411/61</v>
          </cell>
          <cell r="D6217" t="str">
            <v>History Around Us</v>
          </cell>
          <cell r="E6217" t="str">
            <v>Mrs K Sowden</v>
          </cell>
        </row>
        <row r="6218">
          <cell r="B6218" t="str">
            <v>J411/61 History Around Us</v>
          </cell>
          <cell r="C6218" t="str">
            <v>J411/61</v>
          </cell>
          <cell r="D6218" t="str">
            <v>History Around Us</v>
          </cell>
          <cell r="E6218" t="str">
            <v>Miss D Thomas</v>
          </cell>
        </row>
        <row r="6219">
          <cell r="B6219" t="str">
            <v>J411/61 History Around Us</v>
          </cell>
          <cell r="C6219" t="str">
            <v>J411/61</v>
          </cell>
          <cell r="D6219" t="str">
            <v>History Around Us</v>
          </cell>
          <cell r="E6219" t="str">
            <v>Mrs H R Birch</v>
          </cell>
        </row>
        <row r="6220">
          <cell r="B6220" t="str">
            <v>J411/61 History Around Us</v>
          </cell>
          <cell r="C6220" t="str">
            <v>J411/61</v>
          </cell>
          <cell r="D6220" t="str">
            <v>History Around Us</v>
          </cell>
          <cell r="E6220" t="str">
            <v>Miss J Atkinson</v>
          </cell>
        </row>
        <row r="6221">
          <cell r="B6221" t="str">
            <v>J411/61 History Around Us</v>
          </cell>
          <cell r="C6221" t="str">
            <v>J411/61</v>
          </cell>
          <cell r="D6221" t="str">
            <v>History Around Us</v>
          </cell>
          <cell r="E6221" t="str">
            <v>Mr G Barklam</v>
          </cell>
        </row>
        <row r="6222">
          <cell r="B6222" t="str">
            <v>J411/61 History Around Us</v>
          </cell>
          <cell r="C6222" t="str">
            <v>J411/61</v>
          </cell>
          <cell r="D6222" t="str">
            <v>History Around Us</v>
          </cell>
          <cell r="E6222" t="str">
            <v>Mr A Powell</v>
          </cell>
        </row>
        <row r="6223">
          <cell r="B6223" t="str">
            <v>J411/61 History Around Us</v>
          </cell>
          <cell r="C6223" t="str">
            <v>J411/61</v>
          </cell>
          <cell r="D6223" t="str">
            <v>History Around Us</v>
          </cell>
          <cell r="E6223" t="str">
            <v>Mr T I Zugic</v>
          </cell>
        </row>
        <row r="6224">
          <cell r="B6224" t="str">
            <v>J411/61 History Around Us</v>
          </cell>
          <cell r="C6224" t="str">
            <v>J411/61</v>
          </cell>
          <cell r="D6224" t="str">
            <v>History Around Us</v>
          </cell>
          <cell r="E6224" t="str">
            <v>Miss G Wright</v>
          </cell>
        </row>
        <row r="6225">
          <cell r="B6225" t="str">
            <v>J411/61 History Around Us</v>
          </cell>
          <cell r="C6225" t="str">
            <v>J411/61</v>
          </cell>
          <cell r="D6225" t="str">
            <v>History Around Us</v>
          </cell>
          <cell r="E6225" t="str">
            <v>Miss C L Scott</v>
          </cell>
        </row>
        <row r="6226">
          <cell r="B6226" t="str">
            <v>J411/71 Viking Expansion  c.750-c.1050</v>
          </cell>
          <cell r="C6226" t="str">
            <v>J411/71</v>
          </cell>
          <cell r="D6226" t="str">
            <v>Viking Expansion  c.750-c.1050</v>
          </cell>
          <cell r="E6226" t="str">
            <v>Mr W Marriott</v>
          </cell>
        </row>
        <row r="6227">
          <cell r="B6227" t="str">
            <v>J411/71 Viking Expansion  c.750-c.1050</v>
          </cell>
          <cell r="C6227" t="str">
            <v>J411/71</v>
          </cell>
          <cell r="D6227" t="str">
            <v>Viking Expansion  c.750-c.1050</v>
          </cell>
          <cell r="E6227" t="str">
            <v>Mr W Mohammed</v>
          </cell>
        </row>
        <row r="6228">
          <cell r="B6228" t="str">
            <v>J411/71 Viking Expansion  c.750-c.1050</v>
          </cell>
          <cell r="C6228" t="str">
            <v>J411/71</v>
          </cell>
          <cell r="D6228" t="str">
            <v>Viking Expansion  c.750-c.1050</v>
          </cell>
          <cell r="E6228" t="str">
            <v>Mrs A Broadhead</v>
          </cell>
        </row>
        <row r="6229">
          <cell r="B6229" t="str">
            <v>J411/71 Viking Expansion  c.750-c.1050</v>
          </cell>
          <cell r="C6229" t="str">
            <v>J411/71</v>
          </cell>
          <cell r="D6229" t="str">
            <v>Viking Expansion  c.750-c.1050</v>
          </cell>
          <cell r="E6229" t="str">
            <v>Mr B Townsend</v>
          </cell>
        </row>
        <row r="6230">
          <cell r="B6230" t="str">
            <v>J411/72 The Mughal Empire  1526-1707</v>
          </cell>
          <cell r="C6230" t="str">
            <v>J411/72</v>
          </cell>
          <cell r="D6230" t="str">
            <v>The Mughal Empire  1526-1707</v>
          </cell>
          <cell r="E6230" t="str">
            <v>Mrs A Barry</v>
          </cell>
        </row>
        <row r="6231">
          <cell r="B6231" t="str">
            <v>J411/72 The Mughal Empire  1526-1707</v>
          </cell>
          <cell r="C6231" t="str">
            <v>J411/72</v>
          </cell>
          <cell r="D6231" t="str">
            <v>The Mughal Empire  1526-1707</v>
          </cell>
          <cell r="E6231" t="str">
            <v>Mrs L C Stephen</v>
          </cell>
        </row>
        <row r="6232">
          <cell r="B6232" t="str">
            <v>J411/72 The Mughal Empire  1526-1707</v>
          </cell>
          <cell r="C6232" t="str">
            <v>J411/72</v>
          </cell>
          <cell r="D6232" t="str">
            <v>The Mughal Empire  1526-1707</v>
          </cell>
          <cell r="E6232" t="str">
            <v>Mrs L M O'Gorman</v>
          </cell>
        </row>
        <row r="6233">
          <cell r="B6233" t="str">
            <v>J411/73 The Making of America  1789-1900</v>
          </cell>
          <cell r="C6233" t="str">
            <v>J411/73</v>
          </cell>
          <cell r="D6233" t="str">
            <v>The Making of America  1789-1900</v>
          </cell>
          <cell r="E6233" t="str">
            <v>Mr A S Milner</v>
          </cell>
        </row>
        <row r="6234">
          <cell r="B6234" t="str">
            <v>J411/73 The Making of America  1789-1900</v>
          </cell>
          <cell r="C6234" t="str">
            <v>J411/73</v>
          </cell>
          <cell r="D6234" t="str">
            <v>The Making of America  1789-1900</v>
          </cell>
          <cell r="E6234" t="str">
            <v>Mr I Tanner</v>
          </cell>
        </row>
        <row r="6235">
          <cell r="B6235" t="str">
            <v>J411/73 The Making of America  1789-1900</v>
          </cell>
          <cell r="C6235" t="str">
            <v>J411/73</v>
          </cell>
          <cell r="D6235" t="str">
            <v>The Making of America  1789-1900</v>
          </cell>
          <cell r="E6235" t="str">
            <v>Mr A T Larkin</v>
          </cell>
        </row>
        <row r="6236">
          <cell r="B6236" t="str">
            <v>J411/73 The Making of America  1789-1900</v>
          </cell>
          <cell r="C6236" t="str">
            <v>J411/73</v>
          </cell>
          <cell r="D6236" t="str">
            <v>The Making of America  1789-1900</v>
          </cell>
          <cell r="E6236" t="str">
            <v>Mr J Greaves</v>
          </cell>
        </row>
        <row r="6237">
          <cell r="B6237" t="str">
            <v>J411/73 The Making of America  1789-1900</v>
          </cell>
          <cell r="C6237" t="str">
            <v>J411/73</v>
          </cell>
          <cell r="D6237" t="str">
            <v>The Making of America  1789-1900</v>
          </cell>
          <cell r="E6237" t="str">
            <v>Mrs J S Jones</v>
          </cell>
        </row>
        <row r="6238">
          <cell r="B6238" t="str">
            <v>J411/73 The Making of America  1789-1900</v>
          </cell>
          <cell r="C6238" t="str">
            <v>J411/73</v>
          </cell>
          <cell r="D6238" t="str">
            <v>The Making of America  1789-1900</v>
          </cell>
          <cell r="E6238" t="str">
            <v>Mrs M Line</v>
          </cell>
        </row>
        <row r="6239">
          <cell r="B6239" t="str">
            <v>J411/73 The Making of America  1789-1900</v>
          </cell>
          <cell r="C6239" t="str">
            <v>J411/73</v>
          </cell>
          <cell r="D6239" t="str">
            <v>The Making of America  1789-1900</v>
          </cell>
          <cell r="E6239" t="str">
            <v>Miss K Mazelin</v>
          </cell>
        </row>
        <row r="6240">
          <cell r="B6240" t="str">
            <v>J411/73 The Making of America  1789-1900</v>
          </cell>
          <cell r="C6240" t="str">
            <v>J411/73</v>
          </cell>
          <cell r="D6240" t="str">
            <v>The Making of America  1789-1900</v>
          </cell>
          <cell r="E6240" t="str">
            <v>Mr S Birkett</v>
          </cell>
        </row>
        <row r="6241">
          <cell r="B6241" t="str">
            <v>J411/73 The Making of America  1789-1900</v>
          </cell>
          <cell r="C6241" t="str">
            <v>J411/73</v>
          </cell>
          <cell r="D6241" t="str">
            <v>The Making of America  1789-1900</v>
          </cell>
          <cell r="E6241" t="str">
            <v>Mr S H Brown</v>
          </cell>
        </row>
        <row r="6242">
          <cell r="B6242" t="str">
            <v>J411/73 The Making of America  1789-1900</v>
          </cell>
          <cell r="C6242" t="str">
            <v>J411/73</v>
          </cell>
          <cell r="D6242" t="str">
            <v>The Making of America  1789-1900</v>
          </cell>
          <cell r="E6242" t="str">
            <v>Mr H Warburton</v>
          </cell>
        </row>
        <row r="6243">
          <cell r="B6243" t="str">
            <v>J411/73 The Making of America  1789-1900</v>
          </cell>
          <cell r="C6243" t="str">
            <v>J411/73</v>
          </cell>
          <cell r="D6243" t="str">
            <v>The Making of America  1789-1900</v>
          </cell>
          <cell r="E6243" t="str">
            <v>Miss D Thomas</v>
          </cell>
        </row>
        <row r="6244">
          <cell r="B6244" t="str">
            <v>J411/73 The Making of America  1789-1900</v>
          </cell>
          <cell r="C6244" t="str">
            <v>J411/73</v>
          </cell>
          <cell r="D6244" t="str">
            <v>The Making of America  1789-1900</v>
          </cell>
          <cell r="E6244" t="str">
            <v>Dr A Bryne</v>
          </cell>
        </row>
        <row r="6245">
          <cell r="B6245" t="str">
            <v>J411/73 The Making of America  1789-1900</v>
          </cell>
          <cell r="C6245" t="str">
            <v>J411/73</v>
          </cell>
          <cell r="D6245" t="str">
            <v>The Making of America  1789-1900</v>
          </cell>
          <cell r="E6245" t="str">
            <v>Dr M Sankey</v>
          </cell>
        </row>
        <row r="6246">
          <cell r="B6246" t="str">
            <v>J411/73 The Making of America  1789-1900</v>
          </cell>
          <cell r="C6246" t="str">
            <v>J411/73</v>
          </cell>
          <cell r="D6246" t="str">
            <v>The Making of America  1789-1900</v>
          </cell>
          <cell r="E6246" t="str">
            <v>Miss J Quick</v>
          </cell>
        </row>
        <row r="6247">
          <cell r="B6247" t="str">
            <v>J411/73 The Making of America  1789-1900</v>
          </cell>
          <cell r="C6247" t="str">
            <v>J411/73</v>
          </cell>
          <cell r="D6247" t="str">
            <v>The Making of America  1789-1900</v>
          </cell>
          <cell r="E6247" t="str">
            <v>Miss E E Hancox</v>
          </cell>
        </row>
        <row r="6248">
          <cell r="B6248" t="str">
            <v>J411/73 The Making of America  1789-1900</v>
          </cell>
          <cell r="C6248" t="str">
            <v>J411/73</v>
          </cell>
          <cell r="D6248" t="str">
            <v>The Making of America  1789-1900</v>
          </cell>
          <cell r="E6248" t="str">
            <v>Mrs N F J Chalmers</v>
          </cell>
        </row>
        <row r="6249">
          <cell r="B6249" t="str">
            <v>J411/73 The Making of America  1789-1900</v>
          </cell>
          <cell r="C6249" t="str">
            <v>J411/73</v>
          </cell>
          <cell r="D6249" t="str">
            <v>The Making of America  1789-1900</v>
          </cell>
          <cell r="E6249" t="str">
            <v>Mrs S Todd</v>
          </cell>
        </row>
        <row r="6250">
          <cell r="B6250" t="str">
            <v>J411/73 The Making of America  1789-1900</v>
          </cell>
          <cell r="C6250" t="str">
            <v>J411/73</v>
          </cell>
          <cell r="D6250" t="str">
            <v>The Making of America  1789-1900</v>
          </cell>
          <cell r="E6250" t="str">
            <v>Miss R Stark</v>
          </cell>
        </row>
        <row r="6251">
          <cell r="B6251" t="str">
            <v>J411/73 The Making of America  1789-1900</v>
          </cell>
          <cell r="C6251" t="str">
            <v>J411/73</v>
          </cell>
          <cell r="D6251" t="str">
            <v>The Making of America  1789-1900</v>
          </cell>
          <cell r="E6251" t="str">
            <v>Mr F Ward</v>
          </cell>
        </row>
        <row r="6252">
          <cell r="B6252" t="str">
            <v>J411/73 The Making of America  1789-1900</v>
          </cell>
          <cell r="C6252" t="str">
            <v>J411/73</v>
          </cell>
          <cell r="D6252" t="str">
            <v>The Making of America  1789-1900</v>
          </cell>
          <cell r="E6252" t="str">
            <v>Ms G Thomas</v>
          </cell>
        </row>
        <row r="6253">
          <cell r="B6253" t="str">
            <v>J411/73 The Making of America  1789-1900</v>
          </cell>
          <cell r="C6253" t="str">
            <v>J411/73</v>
          </cell>
          <cell r="D6253" t="str">
            <v>The Making of America  1789-1900</v>
          </cell>
          <cell r="E6253" t="str">
            <v>Mr K A Davis</v>
          </cell>
        </row>
        <row r="6254">
          <cell r="B6254" t="str">
            <v>J411/73 The Making of America  1789-1900</v>
          </cell>
          <cell r="C6254" t="str">
            <v>J411/73</v>
          </cell>
          <cell r="D6254" t="str">
            <v>The Making of America  1789-1900</v>
          </cell>
          <cell r="E6254" t="str">
            <v>Ms C Forrester</v>
          </cell>
        </row>
        <row r="6255">
          <cell r="B6255" t="str">
            <v>J411/73 The Making of America  1789-1900</v>
          </cell>
          <cell r="C6255" t="str">
            <v>J411/73</v>
          </cell>
          <cell r="D6255" t="str">
            <v>The Making of America  1789-1900</v>
          </cell>
          <cell r="E6255" t="str">
            <v>Mrs S Kingscote</v>
          </cell>
        </row>
        <row r="6256">
          <cell r="B6256" t="str">
            <v>J411/73 The Making of America  1789-1900</v>
          </cell>
          <cell r="C6256" t="str">
            <v>J411/73</v>
          </cell>
          <cell r="D6256" t="str">
            <v>The Making of America  1789-1900</v>
          </cell>
          <cell r="E6256" t="str">
            <v>Miss S Ashworth</v>
          </cell>
        </row>
        <row r="6257">
          <cell r="B6257" t="str">
            <v>J411/73 The Making of America  1789-1900</v>
          </cell>
          <cell r="C6257" t="str">
            <v>J411/73</v>
          </cell>
          <cell r="D6257" t="str">
            <v>The Making of America  1789-1900</v>
          </cell>
          <cell r="E6257" t="str">
            <v>Ms A J Beaumont</v>
          </cell>
        </row>
        <row r="6258">
          <cell r="B6258" t="str">
            <v>J411/73 The Making of America  1789-1900</v>
          </cell>
          <cell r="C6258" t="str">
            <v>J411/73</v>
          </cell>
          <cell r="D6258" t="str">
            <v>The Making of America  1789-1900</v>
          </cell>
          <cell r="E6258" t="str">
            <v>Mrs R Derrington</v>
          </cell>
        </row>
        <row r="6259">
          <cell r="B6259" t="str">
            <v>J411/73 The Making of America  1789-1900</v>
          </cell>
          <cell r="C6259" t="str">
            <v>J411/73</v>
          </cell>
          <cell r="D6259" t="str">
            <v>The Making of America  1789-1900</v>
          </cell>
          <cell r="E6259" t="str">
            <v>Mrs K A Handley</v>
          </cell>
        </row>
        <row r="6260">
          <cell r="B6260" t="str">
            <v>J411/73 The Making of America  1789-1900</v>
          </cell>
          <cell r="C6260" t="str">
            <v>J411/73</v>
          </cell>
          <cell r="D6260" t="str">
            <v>The Making of America  1789-1900</v>
          </cell>
          <cell r="E6260" t="str">
            <v>Mrs M Mathias-Baker</v>
          </cell>
        </row>
        <row r="6261">
          <cell r="B6261" t="str">
            <v>J411/73 The Making of America  1789-1900</v>
          </cell>
          <cell r="C6261" t="str">
            <v>J411/73</v>
          </cell>
          <cell r="D6261" t="str">
            <v>The Making of America  1789-1900</v>
          </cell>
          <cell r="E6261" t="str">
            <v>Mrs C Ellinor</v>
          </cell>
        </row>
        <row r="6262">
          <cell r="B6262" t="str">
            <v>J411/73 The Making of America  1789-1900</v>
          </cell>
          <cell r="C6262" t="str">
            <v>J411/73</v>
          </cell>
          <cell r="D6262" t="str">
            <v>The Making of America  1789-1900</v>
          </cell>
          <cell r="E6262" t="str">
            <v>Mr G E Rossiter</v>
          </cell>
        </row>
        <row r="6263">
          <cell r="B6263" t="str">
            <v>J411/73 The Making of America  1789-1900</v>
          </cell>
          <cell r="C6263" t="str">
            <v>J411/73</v>
          </cell>
          <cell r="D6263" t="str">
            <v>The Making of America  1789-1900</v>
          </cell>
          <cell r="E6263" t="str">
            <v>Mrs S Kemp</v>
          </cell>
        </row>
        <row r="6264">
          <cell r="B6264" t="str">
            <v>J411/73 The Making of America  1789-1900</v>
          </cell>
          <cell r="C6264" t="str">
            <v>J411/73</v>
          </cell>
          <cell r="D6264" t="str">
            <v>The Making of America  1789-1900</v>
          </cell>
          <cell r="E6264" t="str">
            <v>Mr M Rayner</v>
          </cell>
        </row>
        <row r="6265">
          <cell r="B6265" t="str">
            <v>J411/73 The Making of America  1789-1900</v>
          </cell>
          <cell r="C6265" t="str">
            <v>J411/73</v>
          </cell>
          <cell r="D6265" t="str">
            <v>The Making of America  1789-1900</v>
          </cell>
          <cell r="E6265" t="str">
            <v>Mr A Morris</v>
          </cell>
        </row>
        <row r="6266">
          <cell r="B6266" t="str">
            <v>J411/73 The Making of America  1789-1900</v>
          </cell>
          <cell r="C6266" t="str">
            <v>J411/73</v>
          </cell>
          <cell r="D6266" t="str">
            <v>The Making of America  1789-1900</v>
          </cell>
          <cell r="E6266" t="str">
            <v>Mrs L C Stephen</v>
          </cell>
        </row>
        <row r="6267">
          <cell r="B6267" t="str">
            <v>J411/73 The Making of America  1789-1900</v>
          </cell>
          <cell r="C6267" t="str">
            <v>J411/73</v>
          </cell>
          <cell r="D6267" t="str">
            <v>The Making of America  1789-1900</v>
          </cell>
          <cell r="E6267" t="str">
            <v>Mr C Terry</v>
          </cell>
        </row>
        <row r="6268">
          <cell r="B6268" t="str">
            <v>J411/81 The First Crusade  c.1070-1100</v>
          </cell>
          <cell r="C6268" t="str">
            <v>J411/81</v>
          </cell>
          <cell r="D6268" t="str">
            <v>The First Crusade  c.1070-1100</v>
          </cell>
          <cell r="E6268" t="str">
            <v>Mrs A Barry</v>
          </cell>
        </row>
        <row r="6269">
          <cell r="B6269" t="str">
            <v>J411/81 The First Crusade  c.1070-1100</v>
          </cell>
          <cell r="C6269" t="str">
            <v>J411/81</v>
          </cell>
          <cell r="D6269" t="str">
            <v>The First Crusade  c.1070-1100</v>
          </cell>
          <cell r="E6269" t="str">
            <v>Mr I Tanner</v>
          </cell>
        </row>
        <row r="6270">
          <cell r="B6270" t="str">
            <v>J411/81 The First Crusade  c.1070-1100</v>
          </cell>
          <cell r="C6270" t="str">
            <v>J411/81</v>
          </cell>
          <cell r="D6270" t="str">
            <v>The First Crusade  c.1070-1100</v>
          </cell>
          <cell r="E6270" t="str">
            <v>Dr J Edwards</v>
          </cell>
        </row>
        <row r="6271">
          <cell r="B6271" t="str">
            <v>J411/82 Aztecs and the Spanish Conquest  1519-1535</v>
          </cell>
          <cell r="C6271" t="str">
            <v>J411/82</v>
          </cell>
          <cell r="D6271" t="str">
            <v>Aztecs and the Spanish Conquest  1519-1535</v>
          </cell>
          <cell r="E6271" t="str">
            <v>Mrs A Barry</v>
          </cell>
        </row>
        <row r="6272">
          <cell r="B6272" t="str">
            <v>J411/82 Aztecs and the Spanish Conquest  1519-1535</v>
          </cell>
          <cell r="C6272" t="str">
            <v>J411/82</v>
          </cell>
          <cell r="D6272" t="str">
            <v>Aztecs and the Spanish Conquest  1519-1535</v>
          </cell>
          <cell r="E6272" t="str">
            <v>Mr B Townsend</v>
          </cell>
        </row>
        <row r="6273">
          <cell r="B6273" t="str">
            <v>J411/82 Aztecs and the Spanish Conquest  1519-1535</v>
          </cell>
          <cell r="C6273" t="str">
            <v>J411/82</v>
          </cell>
          <cell r="D6273" t="str">
            <v>Aztecs and the Spanish Conquest  1519-1535</v>
          </cell>
          <cell r="E6273" t="str">
            <v>Mrs L C Stephen</v>
          </cell>
        </row>
        <row r="6274">
          <cell r="B6274" t="str">
            <v>J411/82 Aztecs and the Spanish Conquest  1519-1535</v>
          </cell>
          <cell r="C6274" t="str">
            <v>J411/82</v>
          </cell>
          <cell r="D6274" t="str">
            <v>Aztecs and the Spanish Conquest  1519-1535</v>
          </cell>
          <cell r="E6274" t="str">
            <v>Dr J Edwards</v>
          </cell>
        </row>
        <row r="6275">
          <cell r="B6275" t="str">
            <v>J411/83 Living under Nazi Rule  1933-1945</v>
          </cell>
          <cell r="C6275" t="str">
            <v>J411/83</v>
          </cell>
          <cell r="D6275" t="str">
            <v>Living under Nazi Rule  1933-1945</v>
          </cell>
          <cell r="E6275" t="str">
            <v>Miss L Smith</v>
          </cell>
        </row>
        <row r="6276">
          <cell r="B6276" t="str">
            <v>J411/83 Living under Nazi Rule  1933-1945</v>
          </cell>
          <cell r="C6276" t="str">
            <v>J411/83</v>
          </cell>
          <cell r="D6276" t="str">
            <v>Living under Nazi Rule  1933-1945</v>
          </cell>
          <cell r="E6276" t="str">
            <v>Mr I Tanner</v>
          </cell>
        </row>
        <row r="6277">
          <cell r="B6277" t="str">
            <v>J411/83 Living under Nazi Rule  1933-1945</v>
          </cell>
          <cell r="C6277" t="str">
            <v>J411/83</v>
          </cell>
          <cell r="D6277" t="str">
            <v>Living under Nazi Rule  1933-1945</v>
          </cell>
          <cell r="E6277" t="str">
            <v>Miss D S Haigh</v>
          </cell>
        </row>
        <row r="6278">
          <cell r="B6278" t="str">
            <v>J411/83 Living under Nazi Rule  1933-1945</v>
          </cell>
          <cell r="C6278" t="str">
            <v>J411/83</v>
          </cell>
          <cell r="D6278" t="str">
            <v>Living under Nazi Rule  1933-1945</v>
          </cell>
          <cell r="E6278" t="str">
            <v>Mrs M Marshall</v>
          </cell>
        </row>
        <row r="6279">
          <cell r="B6279" t="str">
            <v>J411/83 Living under Nazi Rule  1933-1945</v>
          </cell>
          <cell r="C6279" t="str">
            <v>J411/83</v>
          </cell>
          <cell r="D6279" t="str">
            <v>Living under Nazi Rule  1933-1945</v>
          </cell>
          <cell r="E6279" t="str">
            <v>Ms C Forrester</v>
          </cell>
        </row>
        <row r="6280">
          <cell r="B6280" t="str">
            <v>J411/83 Living under Nazi Rule  1933-1945</v>
          </cell>
          <cell r="C6280" t="str">
            <v>J411/83</v>
          </cell>
          <cell r="D6280" t="str">
            <v>Living under Nazi Rule  1933-1945</v>
          </cell>
          <cell r="E6280" t="str">
            <v>Mrs A Garnham</v>
          </cell>
        </row>
        <row r="6281">
          <cell r="B6281" t="str">
            <v>J411/83 Living under Nazi Rule  1933-1945</v>
          </cell>
          <cell r="C6281" t="str">
            <v>J411/83</v>
          </cell>
          <cell r="D6281" t="str">
            <v>Living under Nazi Rule  1933-1945</v>
          </cell>
          <cell r="E6281" t="str">
            <v>Mr G S Anderson</v>
          </cell>
        </row>
        <row r="6282">
          <cell r="B6282" t="str">
            <v>J411/83 Living under Nazi Rule  1933-1945</v>
          </cell>
          <cell r="C6282" t="str">
            <v>J411/83</v>
          </cell>
          <cell r="D6282" t="str">
            <v>Living under Nazi Rule  1933-1945</v>
          </cell>
          <cell r="E6282" t="str">
            <v>Mrs R Sambrook</v>
          </cell>
        </row>
        <row r="6283">
          <cell r="B6283" t="str">
            <v>J411/83 Living under Nazi Rule  1933-1945</v>
          </cell>
          <cell r="C6283" t="str">
            <v>J411/83</v>
          </cell>
          <cell r="D6283" t="str">
            <v>Living under Nazi Rule  1933-1945</v>
          </cell>
          <cell r="E6283" t="str">
            <v>Mr J O Walker</v>
          </cell>
        </row>
        <row r="6284">
          <cell r="B6284" t="str">
            <v>J411/83 Living under Nazi Rule  1933-1945</v>
          </cell>
          <cell r="C6284" t="str">
            <v>J411/83</v>
          </cell>
          <cell r="D6284" t="str">
            <v>Living under Nazi Rule  1933-1945</v>
          </cell>
          <cell r="E6284" t="str">
            <v>Mrs S Kemp</v>
          </cell>
        </row>
        <row r="6285">
          <cell r="B6285" t="str">
            <v>J411/83 Living under Nazi Rule  1933-1945</v>
          </cell>
          <cell r="C6285" t="str">
            <v>J411/83</v>
          </cell>
          <cell r="D6285" t="str">
            <v>Living under Nazi Rule  1933-1945</v>
          </cell>
          <cell r="E6285" t="str">
            <v>Mr S Birkett</v>
          </cell>
        </row>
        <row r="6286">
          <cell r="B6286" t="str">
            <v>J411/83 Living under Nazi Rule  1933-1945</v>
          </cell>
          <cell r="C6286" t="str">
            <v>J411/83</v>
          </cell>
          <cell r="D6286" t="str">
            <v>Living under Nazi Rule  1933-1945</v>
          </cell>
          <cell r="E6286" t="str">
            <v>Mr A S Milner</v>
          </cell>
        </row>
        <row r="6287">
          <cell r="B6287" t="str">
            <v>J411/83 Living under Nazi Rule  1933-1945</v>
          </cell>
          <cell r="C6287" t="str">
            <v>J411/83</v>
          </cell>
          <cell r="D6287" t="str">
            <v>Living under Nazi Rule  1933-1945</v>
          </cell>
          <cell r="E6287" t="str">
            <v>Ms R J Smith</v>
          </cell>
        </row>
        <row r="6288">
          <cell r="B6288" t="str">
            <v>J411/83 Living under Nazi Rule  1933-1945</v>
          </cell>
          <cell r="C6288" t="str">
            <v>J411/83</v>
          </cell>
          <cell r="D6288" t="str">
            <v>Living under Nazi Rule  1933-1945</v>
          </cell>
          <cell r="E6288" t="str">
            <v>Mr G T Storey</v>
          </cell>
        </row>
        <row r="6289">
          <cell r="B6289" t="str">
            <v>J411/83 Living under Nazi Rule  1933-1945</v>
          </cell>
          <cell r="C6289" t="str">
            <v>J411/83</v>
          </cell>
          <cell r="D6289" t="str">
            <v>Living under Nazi Rule  1933-1945</v>
          </cell>
          <cell r="E6289" t="str">
            <v>Miss T Mills</v>
          </cell>
        </row>
        <row r="6290">
          <cell r="B6290" t="str">
            <v>J411/83 Living under Nazi Rule  1933-1945</v>
          </cell>
          <cell r="C6290" t="str">
            <v>J411/83</v>
          </cell>
          <cell r="D6290" t="str">
            <v>Living under Nazi Rule  1933-1945</v>
          </cell>
          <cell r="E6290" t="str">
            <v>Mr A Morris</v>
          </cell>
        </row>
        <row r="6291">
          <cell r="B6291" t="str">
            <v>J411/83 Living under Nazi Rule  1933-1945</v>
          </cell>
          <cell r="C6291" t="str">
            <v>J411/83</v>
          </cell>
          <cell r="D6291" t="str">
            <v>Living under Nazi Rule  1933-1945</v>
          </cell>
          <cell r="E6291" t="str">
            <v>Mr K A Davis</v>
          </cell>
        </row>
        <row r="6292">
          <cell r="B6292" t="str">
            <v>J411/83 Living under Nazi Rule  1933-1945</v>
          </cell>
          <cell r="C6292" t="str">
            <v>J411/83</v>
          </cell>
          <cell r="D6292" t="str">
            <v>Living under Nazi Rule  1933-1945</v>
          </cell>
          <cell r="E6292" t="str">
            <v>Mr A T Larkin</v>
          </cell>
        </row>
        <row r="6293">
          <cell r="B6293" t="str">
            <v>J411/83 Living under Nazi Rule  1933-1945</v>
          </cell>
          <cell r="C6293" t="str">
            <v>J411/83</v>
          </cell>
          <cell r="D6293" t="str">
            <v>Living under Nazi Rule  1933-1945</v>
          </cell>
          <cell r="E6293" t="str">
            <v>Miss E E Hancox</v>
          </cell>
        </row>
        <row r="6294">
          <cell r="B6294" t="str">
            <v>J411/83 Living under Nazi Rule  1933-1945</v>
          </cell>
          <cell r="C6294" t="str">
            <v>J411/83</v>
          </cell>
          <cell r="D6294" t="str">
            <v>Living under Nazi Rule  1933-1945</v>
          </cell>
          <cell r="E6294" t="str">
            <v>Mrs J G Nicholson</v>
          </cell>
        </row>
        <row r="6295">
          <cell r="B6295" t="str">
            <v>J411/83 Living under Nazi Rule  1933-1945</v>
          </cell>
          <cell r="C6295" t="str">
            <v>J411/83</v>
          </cell>
          <cell r="D6295" t="str">
            <v>Living under Nazi Rule  1933-1945</v>
          </cell>
          <cell r="E6295" t="str">
            <v>Mrs S Todd</v>
          </cell>
        </row>
        <row r="6296">
          <cell r="B6296" t="str">
            <v>J411/83 Living under Nazi Rule  1933-1945</v>
          </cell>
          <cell r="C6296" t="str">
            <v>J411/83</v>
          </cell>
          <cell r="D6296" t="str">
            <v>Living under Nazi Rule  1933-1945</v>
          </cell>
          <cell r="E6296" t="str">
            <v>Mrs A EYKELESTAM</v>
          </cell>
        </row>
        <row r="6297">
          <cell r="B6297" t="str">
            <v>J411/83 Living under Nazi Rule  1933-1945</v>
          </cell>
          <cell r="C6297" t="str">
            <v>J411/83</v>
          </cell>
          <cell r="D6297" t="str">
            <v>Living under Nazi Rule  1933-1945</v>
          </cell>
          <cell r="E6297" t="str">
            <v>Miss J Quick</v>
          </cell>
        </row>
        <row r="6298">
          <cell r="B6298" t="str">
            <v>J411/83 Living under Nazi Rule  1933-1945</v>
          </cell>
          <cell r="C6298" t="str">
            <v>J411/83</v>
          </cell>
          <cell r="D6298" t="str">
            <v>Living under Nazi Rule  1933-1945</v>
          </cell>
          <cell r="E6298" t="str">
            <v>Mr M Rayner</v>
          </cell>
        </row>
        <row r="6299">
          <cell r="B6299" t="str">
            <v>J411/83 Living under Nazi Rule  1933-1945</v>
          </cell>
          <cell r="C6299" t="str">
            <v>J411/83</v>
          </cell>
          <cell r="D6299" t="str">
            <v>Living under Nazi Rule  1933-1945</v>
          </cell>
          <cell r="E6299" t="str">
            <v>Mr R J Broomhall</v>
          </cell>
        </row>
        <row r="6300">
          <cell r="B6300" t="str">
            <v>J411/83 Living under Nazi Rule  1933-1945</v>
          </cell>
          <cell r="C6300" t="str">
            <v>J411/83</v>
          </cell>
          <cell r="D6300" t="str">
            <v>Living under Nazi Rule  1933-1945</v>
          </cell>
          <cell r="E6300" t="str">
            <v>Miss C L Scott</v>
          </cell>
        </row>
        <row r="6301">
          <cell r="B6301" t="str">
            <v>J411/83 Living under Nazi Rule  1933-1945</v>
          </cell>
          <cell r="C6301" t="str">
            <v>J411/83</v>
          </cell>
          <cell r="D6301" t="str">
            <v>Living under Nazi Rule  1933-1945</v>
          </cell>
          <cell r="E6301" t="str">
            <v>Mrs A Harrison-Beaumont</v>
          </cell>
        </row>
        <row r="6302">
          <cell r="B6302" t="str">
            <v>J411/83 Living under Nazi Rule  1933-1945</v>
          </cell>
          <cell r="C6302" t="str">
            <v>J411/83</v>
          </cell>
          <cell r="D6302" t="str">
            <v>Living under Nazi Rule  1933-1945</v>
          </cell>
          <cell r="E6302" t="str">
            <v>Mr C Terry</v>
          </cell>
        </row>
        <row r="6303">
          <cell r="B6303" t="str">
            <v>J411/83 Living under Nazi Rule  1933-1945</v>
          </cell>
          <cell r="C6303" t="str">
            <v>J411/83</v>
          </cell>
          <cell r="D6303" t="str">
            <v>Living under Nazi Rule  1933-1945</v>
          </cell>
          <cell r="E6303" t="str">
            <v>Mrs C Jackson</v>
          </cell>
        </row>
        <row r="6304">
          <cell r="B6304" t="str">
            <v>J411/83 Living under Nazi Rule  1933-1945</v>
          </cell>
          <cell r="C6304" t="str">
            <v>J411/83</v>
          </cell>
          <cell r="D6304" t="str">
            <v>Living under Nazi Rule  1933-1945</v>
          </cell>
          <cell r="E6304" t="str">
            <v>Mr J Greaves</v>
          </cell>
        </row>
        <row r="6305">
          <cell r="B6305" t="str">
            <v>J411/83 Living under Nazi Rule  1933-1945</v>
          </cell>
          <cell r="C6305" t="str">
            <v>J411/83</v>
          </cell>
          <cell r="D6305" t="str">
            <v>Living under Nazi Rule  1933-1945</v>
          </cell>
          <cell r="E6305" t="str">
            <v>Mrs C Brind</v>
          </cell>
        </row>
        <row r="6306">
          <cell r="B6306" t="str">
            <v>J411/83 Living under Nazi Rule  1933-1945</v>
          </cell>
          <cell r="C6306" t="str">
            <v>J411/83</v>
          </cell>
          <cell r="D6306" t="str">
            <v>Living under Nazi Rule  1933-1945</v>
          </cell>
          <cell r="E6306" t="str">
            <v>Mrs L C Stephen</v>
          </cell>
        </row>
        <row r="6307">
          <cell r="B6307" t="str">
            <v>J411/83 Living under Nazi Rule  1933-1945</v>
          </cell>
          <cell r="C6307" t="str">
            <v>J411/83</v>
          </cell>
          <cell r="D6307" t="str">
            <v>Living under Nazi Rule  1933-1945</v>
          </cell>
          <cell r="E6307" t="str">
            <v>Mr J P Griffiths</v>
          </cell>
        </row>
        <row r="6308">
          <cell r="B6308" t="str">
            <v>J411/83 Living under Nazi Rule  1933-1945</v>
          </cell>
          <cell r="C6308" t="str">
            <v>J411/83</v>
          </cell>
          <cell r="D6308" t="str">
            <v>Living under Nazi Rule  1933-1945</v>
          </cell>
          <cell r="E6308" t="str">
            <v>Dr K Bailey</v>
          </cell>
        </row>
        <row r="6309">
          <cell r="B6309" t="str">
            <v>J411/83 Living under Nazi Rule  1933-1945</v>
          </cell>
          <cell r="C6309" t="str">
            <v>J411/83</v>
          </cell>
          <cell r="D6309" t="str">
            <v>Living under Nazi Rule  1933-1945</v>
          </cell>
          <cell r="E6309" t="str">
            <v>Mrs R Derrington</v>
          </cell>
        </row>
        <row r="6310">
          <cell r="B6310" t="str">
            <v>J411/83 Living under Nazi Rule  1933-1945</v>
          </cell>
          <cell r="C6310" t="str">
            <v>J411/83</v>
          </cell>
          <cell r="D6310" t="str">
            <v>Living under Nazi Rule  1933-1945</v>
          </cell>
          <cell r="E6310" t="str">
            <v>Dr P McDonald</v>
          </cell>
        </row>
        <row r="6311">
          <cell r="B6311" t="str">
            <v>J411/83 Living under Nazi Rule  1933-1945</v>
          </cell>
          <cell r="C6311" t="str">
            <v>J411/83</v>
          </cell>
          <cell r="D6311" t="str">
            <v>Living under Nazi Rule  1933-1945</v>
          </cell>
          <cell r="E6311" t="str">
            <v>Mr A Meyerhoff</v>
          </cell>
        </row>
        <row r="6312">
          <cell r="B6312" t="str">
            <v>J411/83 Living under Nazi Rule  1933-1945</v>
          </cell>
          <cell r="C6312" t="str">
            <v>J411/83</v>
          </cell>
          <cell r="D6312" t="str">
            <v>Living under Nazi Rule  1933-1945</v>
          </cell>
          <cell r="E6312" t="str">
            <v>Mrs M Mathias-Baker</v>
          </cell>
        </row>
        <row r="6313">
          <cell r="B6313" t="str">
            <v>J411/83 Living under Nazi Rule  1933-1945</v>
          </cell>
          <cell r="C6313" t="str">
            <v>J411/83</v>
          </cell>
          <cell r="D6313" t="str">
            <v>Living under Nazi Rule  1933-1945</v>
          </cell>
          <cell r="E6313" t="str">
            <v>Mrs L Barker</v>
          </cell>
        </row>
        <row r="6314">
          <cell r="B6314" t="str">
            <v>J411/83 Living under Nazi Rule  1933-1945</v>
          </cell>
          <cell r="C6314" t="str">
            <v>J411/83</v>
          </cell>
          <cell r="D6314" t="str">
            <v>Living under Nazi Rule  1933-1945</v>
          </cell>
          <cell r="E6314" t="str">
            <v>Mrs N Jenkins</v>
          </cell>
        </row>
        <row r="6315">
          <cell r="B6315" t="str">
            <v>J411/83 Living under Nazi Rule  1933-1945</v>
          </cell>
          <cell r="C6315" t="str">
            <v>J411/83</v>
          </cell>
          <cell r="D6315" t="str">
            <v>Living under Nazi Rule  1933-1945</v>
          </cell>
          <cell r="E6315" t="str">
            <v>Ms M Whyte</v>
          </cell>
        </row>
        <row r="6316">
          <cell r="B6316" t="str">
            <v>J411/83 Living under Nazi Rule  1933-1945</v>
          </cell>
          <cell r="C6316" t="str">
            <v>J411/83</v>
          </cell>
          <cell r="D6316" t="str">
            <v>Living under Nazi Rule  1933-1945</v>
          </cell>
          <cell r="E6316" t="str">
            <v>Dr A Bryne</v>
          </cell>
        </row>
        <row r="6317">
          <cell r="B6317" t="str">
            <v>J411/83 Living under Nazi Rule  1933-1945</v>
          </cell>
          <cell r="C6317" t="str">
            <v>J411/83</v>
          </cell>
          <cell r="D6317" t="str">
            <v>Living under Nazi Rule  1933-1945</v>
          </cell>
          <cell r="E6317" t="str">
            <v>Mr S H Brown</v>
          </cell>
        </row>
        <row r="6318">
          <cell r="B6318" t="str">
            <v>J411/83 Living under Nazi Rule  1933-1945</v>
          </cell>
          <cell r="C6318" t="str">
            <v>J411/83</v>
          </cell>
          <cell r="D6318" t="str">
            <v>Living under Nazi Rule  1933-1945</v>
          </cell>
          <cell r="E6318" t="str">
            <v>Miss E Woolnough</v>
          </cell>
        </row>
        <row r="6319">
          <cell r="B6319" t="str">
            <v>J411/83 Living under Nazi Rule  1933-1945</v>
          </cell>
          <cell r="C6319" t="str">
            <v>J411/83</v>
          </cell>
          <cell r="D6319" t="str">
            <v>Living under Nazi Rule  1933-1945</v>
          </cell>
          <cell r="E6319" t="str">
            <v>Miss K Spencer</v>
          </cell>
        </row>
        <row r="6320">
          <cell r="B6320" t="str">
            <v>J411/83 Living under Nazi Rule  1933-1945</v>
          </cell>
          <cell r="C6320" t="str">
            <v>J411/83</v>
          </cell>
          <cell r="D6320" t="str">
            <v>Living under Nazi Rule  1933-1945</v>
          </cell>
          <cell r="E6320" t="str">
            <v>Mr J Holder</v>
          </cell>
        </row>
        <row r="6321">
          <cell r="B6321" t="str">
            <v>J411/83 Living under Nazi Rule  1933-1945</v>
          </cell>
          <cell r="C6321" t="str">
            <v>J411/83</v>
          </cell>
          <cell r="D6321" t="str">
            <v>Living under Nazi Rule  1933-1945</v>
          </cell>
          <cell r="E6321" t="str">
            <v>Mrs J S Jones</v>
          </cell>
        </row>
        <row r="6322">
          <cell r="B6322" t="str">
            <v>J411/83 Living under Nazi Rule  1933-1945</v>
          </cell>
          <cell r="C6322" t="str">
            <v>J411/83</v>
          </cell>
          <cell r="D6322" t="str">
            <v>Living under Nazi Rule  1933-1945</v>
          </cell>
          <cell r="E6322" t="str">
            <v>Miss J Rutter</v>
          </cell>
        </row>
        <row r="6323">
          <cell r="B6323" t="str">
            <v>J411/83 Living under Nazi Rule  1933-1945</v>
          </cell>
          <cell r="C6323" t="str">
            <v>J411/83</v>
          </cell>
          <cell r="D6323" t="str">
            <v>Living under Nazi Rule  1933-1945</v>
          </cell>
          <cell r="E6323" t="str">
            <v>Miss L Derbyshire</v>
          </cell>
        </row>
        <row r="6324">
          <cell r="B6324" t="str">
            <v>J411/83 Living under Nazi Rule  1933-1945</v>
          </cell>
          <cell r="C6324" t="str">
            <v>J411/83</v>
          </cell>
          <cell r="D6324" t="str">
            <v>Living under Nazi Rule  1933-1945</v>
          </cell>
          <cell r="E6324" t="str">
            <v>Mr W Marriott</v>
          </cell>
        </row>
        <row r="6325">
          <cell r="B6325" t="str">
            <v>J411/83 Living under Nazi Rule  1933-1945</v>
          </cell>
          <cell r="C6325" t="str">
            <v>J411/83</v>
          </cell>
          <cell r="D6325" t="str">
            <v>Living under Nazi Rule  1933-1945</v>
          </cell>
          <cell r="E6325" t="str">
            <v>Ms J McCullough</v>
          </cell>
        </row>
        <row r="6326">
          <cell r="B6326" t="str">
            <v>J411/83 Living under Nazi Rule  1933-1945</v>
          </cell>
          <cell r="C6326" t="str">
            <v>J411/83</v>
          </cell>
          <cell r="D6326" t="str">
            <v>Living under Nazi Rule  1933-1945</v>
          </cell>
          <cell r="E6326" t="str">
            <v>Mrs N F J Chalmers</v>
          </cell>
        </row>
        <row r="6327">
          <cell r="B6327" t="str">
            <v>J411/83 Living under Nazi Rule  1933-1945</v>
          </cell>
          <cell r="C6327" t="str">
            <v>J411/83</v>
          </cell>
          <cell r="D6327" t="str">
            <v>Living under Nazi Rule  1933-1945</v>
          </cell>
          <cell r="E6327" t="str">
            <v>Mr A Graham</v>
          </cell>
        </row>
        <row r="6328">
          <cell r="B6328" t="str">
            <v>J411/83 Living under Nazi Rule  1933-1945</v>
          </cell>
          <cell r="C6328" t="str">
            <v>J411/83</v>
          </cell>
          <cell r="D6328" t="str">
            <v>Living under Nazi Rule  1933-1945</v>
          </cell>
          <cell r="E6328" t="str">
            <v>Miss R Stark</v>
          </cell>
        </row>
        <row r="6329">
          <cell r="B6329" t="str">
            <v>J411/83 Living under Nazi Rule  1933-1945</v>
          </cell>
          <cell r="C6329" t="str">
            <v>J411/83</v>
          </cell>
          <cell r="D6329" t="str">
            <v>Living under Nazi Rule  1933-1945</v>
          </cell>
          <cell r="E6329" t="str">
            <v>Miss L V Driscoll</v>
          </cell>
        </row>
        <row r="6330">
          <cell r="B6330" t="str">
            <v>J411/83 Living under Nazi Rule  1933-1945</v>
          </cell>
          <cell r="C6330" t="str">
            <v>J411/83</v>
          </cell>
          <cell r="D6330" t="str">
            <v>Living under Nazi Rule  1933-1945</v>
          </cell>
          <cell r="E6330" t="str">
            <v>Miss E Nicholls</v>
          </cell>
        </row>
        <row r="6331">
          <cell r="B6331" t="str">
            <v>J411/83 Living under Nazi Rule  1933-1945</v>
          </cell>
          <cell r="C6331" t="str">
            <v>J411/83</v>
          </cell>
          <cell r="D6331" t="str">
            <v>Living under Nazi Rule  1933-1945</v>
          </cell>
          <cell r="E6331" t="str">
            <v>Dr C Dobbing</v>
          </cell>
        </row>
        <row r="6332">
          <cell r="B6332" t="str">
            <v>J411/83 Living under Nazi Rule  1933-1945</v>
          </cell>
          <cell r="C6332" t="str">
            <v>J411/83</v>
          </cell>
          <cell r="D6332" t="str">
            <v>Living under Nazi Rule  1933-1945</v>
          </cell>
          <cell r="E6332" t="str">
            <v>Mr J M Nassau</v>
          </cell>
        </row>
        <row r="6333">
          <cell r="B6333" t="str">
            <v>J411/83 Living under Nazi Rule  1933-1945</v>
          </cell>
          <cell r="C6333" t="str">
            <v>J411/83</v>
          </cell>
          <cell r="D6333" t="str">
            <v>Living under Nazi Rule  1933-1945</v>
          </cell>
          <cell r="E6333" t="str">
            <v>Mrs S Kingscote</v>
          </cell>
        </row>
        <row r="6334">
          <cell r="B6334" t="str">
            <v>J411/83 Living under Nazi Rule  1933-1945</v>
          </cell>
          <cell r="C6334" t="str">
            <v>J411/83</v>
          </cell>
          <cell r="D6334" t="str">
            <v>Living under Nazi Rule  1933-1945</v>
          </cell>
          <cell r="E6334" t="str">
            <v>Mr B Townsend</v>
          </cell>
        </row>
        <row r="6335">
          <cell r="B6335" t="str">
            <v>J411/83 Living under Nazi Rule  1933-1945</v>
          </cell>
          <cell r="C6335" t="str">
            <v>J411/83</v>
          </cell>
          <cell r="D6335" t="str">
            <v>Living under Nazi Rule  1933-1945</v>
          </cell>
          <cell r="E6335" t="str">
            <v>Mrs T Griffiths</v>
          </cell>
        </row>
        <row r="6336">
          <cell r="B6336" t="str">
            <v>J411/83 Living under Nazi Rule  1933-1945</v>
          </cell>
          <cell r="C6336" t="str">
            <v>J411/83</v>
          </cell>
          <cell r="D6336" t="str">
            <v>Living under Nazi Rule  1933-1945</v>
          </cell>
          <cell r="E6336" t="str">
            <v>Mr L Henson</v>
          </cell>
        </row>
        <row r="6337">
          <cell r="B6337" t="str">
            <v>J411/83 Living under Nazi Rule  1933-1945</v>
          </cell>
          <cell r="C6337" t="str">
            <v>J411/83</v>
          </cell>
          <cell r="D6337" t="str">
            <v>Living under Nazi Rule  1933-1945</v>
          </cell>
          <cell r="E6337" t="str">
            <v>Miss K Mazelin</v>
          </cell>
        </row>
        <row r="6338">
          <cell r="B6338" t="str">
            <v>J411/83 Living under Nazi Rule  1933-1945</v>
          </cell>
          <cell r="C6338" t="str">
            <v>J411/83</v>
          </cell>
          <cell r="D6338" t="str">
            <v>Living under Nazi Rule  1933-1945</v>
          </cell>
          <cell r="E6338" t="str">
            <v>Miss J L Birchall</v>
          </cell>
        </row>
        <row r="6339">
          <cell r="B6339" t="str">
            <v>J411/83 Living under Nazi Rule  1933-1945</v>
          </cell>
          <cell r="C6339" t="str">
            <v>J411/83</v>
          </cell>
          <cell r="D6339" t="str">
            <v>Living under Nazi Rule  1933-1945</v>
          </cell>
          <cell r="E6339" t="str">
            <v>Miss G M Ben</v>
          </cell>
        </row>
        <row r="6340">
          <cell r="B6340" t="str">
            <v>J411/83 Living under Nazi Rule  1933-1945</v>
          </cell>
          <cell r="C6340" t="str">
            <v>J411/83</v>
          </cell>
          <cell r="D6340" t="str">
            <v>Living under Nazi Rule  1933-1945</v>
          </cell>
          <cell r="E6340" t="str">
            <v>Mrs A Broadhead</v>
          </cell>
        </row>
        <row r="6341">
          <cell r="B6341" t="str">
            <v>J411/83 Living under Nazi Rule  1933-1945</v>
          </cell>
          <cell r="C6341" t="str">
            <v>J411/83</v>
          </cell>
          <cell r="D6341" t="str">
            <v>Living under Nazi Rule  1933-1945</v>
          </cell>
          <cell r="E6341" t="str">
            <v>Miss A Smith</v>
          </cell>
        </row>
        <row r="6342">
          <cell r="B6342" t="str">
            <v>J411/83 Living under Nazi Rule  1933-1945</v>
          </cell>
          <cell r="C6342" t="str">
            <v>J411/83</v>
          </cell>
          <cell r="D6342" t="str">
            <v>Living under Nazi Rule  1933-1945</v>
          </cell>
          <cell r="E6342" t="str">
            <v>Mr B J Bassett</v>
          </cell>
        </row>
        <row r="6343">
          <cell r="B6343" t="str">
            <v>J411/83 Living under Nazi Rule  1933-1945</v>
          </cell>
          <cell r="C6343" t="str">
            <v>J411/83</v>
          </cell>
          <cell r="D6343" t="str">
            <v>Living under Nazi Rule  1933-1945</v>
          </cell>
          <cell r="E6343" t="str">
            <v>Mr A Boutle</v>
          </cell>
        </row>
        <row r="6344">
          <cell r="B6344" t="str">
            <v>J411/83 Living under Nazi Rule  1933-1945</v>
          </cell>
          <cell r="C6344" t="str">
            <v>J411/83</v>
          </cell>
          <cell r="D6344" t="str">
            <v>Living under Nazi Rule  1933-1945</v>
          </cell>
          <cell r="E6344" t="str">
            <v>Ms G Thomas</v>
          </cell>
        </row>
        <row r="6345">
          <cell r="B6345" t="str">
            <v>J411/83 Living under Nazi Rule  1933-1945</v>
          </cell>
          <cell r="C6345" t="str">
            <v>J411/83</v>
          </cell>
          <cell r="D6345" t="str">
            <v>Living under Nazi Rule  1933-1945</v>
          </cell>
          <cell r="E6345" t="str">
            <v>Ms C J WANGILA</v>
          </cell>
        </row>
        <row r="6346">
          <cell r="B6346" t="str">
            <v>J411/83 Living under Nazi Rule  1933-1945</v>
          </cell>
          <cell r="C6346" t="str">
            <v>J411/83</v>
          </cell>
          <cell r="D6346" t="str">
            <v>Living under Nazi Rule  1933-1945</v>
          </cell>
          <cell r="E6346" t="str">
            <v>Miss D Thomas</v>
          </cell>
        </row>
        <row r="6347">
          <cell r="B6347" t="str">
            <v>J411/83 Living under Nazi Rule  1933-1945</v>
          </cell>
          <cell r="C6347" t="str">
            <v>J411/83</v>
          </cell>
          <cell r="D6347" t="str">
            <v>Living under Nazi Rule  1933-1945</v>
          </cell>
          <cell r="E6347" t="str">
            <v>Mr M Jowett</v>
          </cell>
        </row>
        <row r="6348">
          <cell r="B6348" t="str">
            <v>J411/83 Living under Nazi Rule  1933-1945</v>
          </cell>
          <cell r="C6348" t="str">
            <v>J411/83</v>
          </cell>
          <cell r="D6348" t="str">
            <v>Living under Nazi Rule  1933-1945</v>
          </cell>
          <cell r="E6348" t="str">
            <v>Mr J Merry</v>
          </cell>
        </row>
        <row r="6349">
          <cell r="B6349" t="str">
            <v>J411/83 Living under Nazi Rule  1933-1945</v>
          </cell>
          <cell r="C6349" t="str">
            <v>J411/83</v>
          </cell>
          <cell r="D6349" t="str">
            <v>Living under Nazi Rule  1933-1945</v>
          </cell>
          <cell r="E6349" t="str">
            <v>Miss E S Jobson</v>
          </cell>
        </row>
        <row r="6350">
          <cell r="B6350" t="str">
            <v>J411/83 Living under Nazi Rule  1933-1945</v>
          </cell>
          <cell r="C6350" t="str">
            <v>J411/83</v>
          </cell>
          <cell r="D6350" t="str">
            <v>Living under Nazi Rule  1933-1945</v>
          </cell>
          <cell r="E6350" t="str">
            <v>Mrs S Frampton</v>
          </cell>
        </row>
        <row r="6351">
          <cell r="B6351" t="str">
            <v>J411/83 Living under Nazi Rule  1933-1945</v>
          </cell>
          <cell r="C6351" t="str">
            <v>J411/83</v>
          </cell>
          <cell r="D6351" t="str">
            <v>Living under Nazi Rule  1933-1945</v>
          </cell>
          <cell r="E6351" t="str">
            <v>Mr A J Jackson</v>
          </cell>
        </row>
        <row r="6352">
          <cell r="B6352" t="str">
            <v>J411/83 Living under Nazi Rule  1933-1945</v>
          </cell>
          <cell r="C6352" t="str">
            <v>J411/83</v>
          </cell>
          <cell r="D6352" t="str">
            <v>Living under Nazi Rule  1933-1945</v>
          </cell>
          <cell r="E6352" t="str">
            <v>Mr F Ward</v>
          </cell>
        </row>
        <row r="6353">
          <cell r="B6353" t="str">
            <v>J411/83 Living under Nazi Rule  1933-1945</v>
          </cell>
          <cell r="C6353" t="str">
            <v>J411/83</v>
          </cell>
          <cell r="D6353" t="str">
            <v>Living under Nazi Rule  1933-1945</v>
          </cell>
          <cell r="E6353" t="str">
            <v>Miss E L Lancaster</v>
          </cell>
        </row>
        <row r="6354">
          <cell r="B6354" t="str">
            <v>J411/83 Living under Nazi Rule  1933-1945</v>
          </cell>
          <cell r="C6354" t="str">
            <v>J411/83</v>
          </cell>
          <cell r="D6354" t="str">
            <v>Living under Nazi Rule  1933-1945</v>
          </cell>
          <cell r="E6354" t="str">
            <v>Miss H Gubbins</v>
          </cell>
        </row>
        <row r="6355">
          <cell r="B6355" t="str">
            <v>J411/83 Living under Nazi Rule  1933-1945</v>
          </cell>
          <cell r="C6355" t="str">
            <v>J411/83</v>
          </cell>
          <cell r="D6355" t="str">
            <v>Living under Nazi Rule  1933-1945</v>
          </cell>
          <cell r="E6355" t="str">
            <v>Mr J Broom</v>
          </cell>
        </row>
        <row r="6356">
          <cell r="B6356" t="str">
            <v>J411/83 Living under Nazi Rule  1933-1945</v>
          </cell>
          <cell r="C6356" t="str">
            <v>J411/83</v>
          </cell>
          <cell r="D6356" t="str">
            <v>Living under Nazi Rule  1933-1945</v>
          </cell>
          <cell r="E6356" t="str">
            <v>Mr C Omissi</v>
          </cell>
        </row>
        <row r="6357">
          <cell r="B6357" t="str">
            <v>J411/83 Living under Nazi Rule  1933-1945</v>
          </cell>
          <cell r="C6357" t="str">
            <v>J411/83</v>
          </cell>
          <cell r="D6357" t="str">
            <v>Living under Nazi Rule  1933-1945</v>
          </cell>
          <cell r="E6357" t="str">
            <v>Miss N R Burrows</v>
          </cell>
        </row>
        <row r="6358">
          <cell r="B6358" t="str">
            <v>J411/83 Living under Nazi Rule  1933-1945</v>
          </cell>
          <cell r="C6358" t="str">
            <v>J411/83</v>
          </cell>
          <cell r="D6358" t="str">
            <v>Living under Nazi Rule  1933-1945</v>
          </cell>
          <cell r="E6358" t="str">
            <v>Mr M R Scott</v>
          </cell>
        </row>
        <row r="6359">
          <cell r="B6359" t="str">
            <v>J536/01/02 Music   Integrated Portfolio</v>
          </cell>
          <cell r="C6359" t="str">
            <v>J536/01/02</v>
          </cell>
          <cell r="D6359" t="str">
            <v>Music   Integrated Portfolio</v>
          </cell>
          <cell r="E6359" t="str">
            <v>Mr T Hounsome</v>
          </cell>
        </row>
        <row r="6360">
          <cell r="B6360" t="str">
            <v>J536/01/02 Music   Integrated Portfolio</v>
          </cell>
          <cell r="C6360" t="str">
            <v>J536/01/02</v>
          </cell>
          <cell r="D6360" t="str">
            <v>Music   Integrated Portfolio</v>
          </cell>
          <cell r="E6360" t="str">
            <v>OCR D Cambridge Assessment</v>
          </cell>
        </row>
        <row r="6361">
          <cell r="B6361" t="str">
            <v>J536/01/02 Music   Integrated Portfolio</v>
          </cell>
          <cell r="C6361" t="str">
            <v>J536/01/02</v>
          </cell>
          <cell r="D6361" t="str">
            <v>Music   Integrated Portfolio</v>
          </cell>
          <cell r="E6361" t="str">
            <v>Mr A Asbridge</v>
          </cell>
        </row>
        <row r="6362">
          <cell r="B6362" t="str">
            <v>J536/01/02 Music   Integrated Portfolio</v>
          </cell>
          <cell r="C6362" t="str">
            <v>J536/01/02</v>
          </cell>
          <cell r="D6362" t="str">
            <v>Music   Integrated Portfolio</v>
          </cell>
          <cell r="E6362" t="str">
            <v>Mrs S Glover</v>
          </cell>
        </row>
        <row r="6363">
          <cell r="B6363" t="str">
            <v>J536/01/02 Music   Integrated Portfolio</v>
          </cell>
          <cell r="C6363" t="str">
            <v>J536/01/02</v>
          </cell>
          <cell r="D6363" t="str">
            <v>Music   Integrated Portfolio</v>
          </cell>
          <cell r="E6363" t="str">
            <v>Mrs G F Mudge</v>
          </cell>
        </row>
        <row r="6364">
          <cell r="B6364" t="str">
            <v>J536/01/02 Music   Integrated Portfolio</v>
          </cell>
          <cell r="C6364" t="str">
            <v>J536/01/02</v>
          </cell>
          <cell r="D6364" t="str">
            <v>Music   Integrated Portfolio</v>
          </cell>
          <cell r="E6364" t="str">
            <v>Mr V P Davy</v>
          </cell>
        </row>
        <row r="6365">
          <cell r="B6365" t="str">
            <v>J536/01/02 Music   Integrated Portfolio</v>
          </cell>
          <cell r="C6365" t="str">
            <v>J536/01/02</v>
          </cell>
          <cell r="D6365" t="str">
            <v>Music   Integrated Portfolio</v>
          </cell>
          <cell r="E6365" t="str">
            <v>Mrs E Sharam</v>
          </cell>
        </row>
        <row r="6366">
          <cell r="B6366" t="str">
            <v>J536/01/02 Music   Integrated Portfolio</v>
          </cell>
          <cell r="C6366" t="str">
            <v>J536/01/02</v>
          </cell>
          <cell r="D6366" t="str">
            <v>Music   Integrated Portfolio</v>
          </cell>
          <cell r="E6366" t="str">
            <v>Mr M Austen</v>
          </cell>
        </row>
        <row r="6367">
          <cell r="B6367" t="str">
            <v>J536/01/02 Music   Integrated Portfolio</v>
          </cell>
          <cell r="C6367" t="str">
            <v>J536/01/02</v>
          </cell>
          <cell r="D6367" t="str">
            <v>Music   Integrated Portfolio</v>
          </cell>
          <cell r="E6367" t="str">
            <v>Mrs D C Hanna</v>
          </cell>
        </row>
        <row r="6368">
          <cell r="B6368" t="str">
            <v>J536/01/02 Music   Integrated Portfolio</v>
          </cell>
          <cell r="C6368" t="str">
            <v>J536/01/02</v>
          </cell>
          <cell r="D6368" t="str">
            <v>Music   Integrated Portfolio</v>
          </cell>
          <cell r="E6368" t="str">
            <v>Mr M Salter</v>
          </cell>
        </row>
        <row r="6369">
          <cell r="B6369" t="str">
            <v>J536/01/02 Music   Integrated Portfolio</v>
          </cell>
          <cell r="C6369" t="str">
            <v>J536/01/02</v>
          </cell>
          <cell r="D6369" t="str">
            <v>Music   Integrated Portfolio</v>
          </cell>
          <cell r="E6369" t="str">
            <v>Miss L Tugwell</v>
          </cell>
        </row>
        <row r="6370">
          <cell r="B6370" t="str">
            <v>J536/01/02 Music   Integrated Portfolio</v>
          </cell>
          <cell r="C6370" t="str">
            <v>J536/01/02</v>
          </cell>
          <cell r="D6370" t="str">
            <v>Music   Integrated Portfolio</v>
          </cell>
          <cell r="E6370" t="str">
            <v>Miss H M Nash</v>
          </cell>
        </row>
        <row r="6371">
          <cell r="B6371" t="str">
            <v>J536/01/02 Music   Integrated Portfolio</v>
          </cell>
          <cell r="C6371" t="str">
            <v>J536/01/02</v>
          </cell>
          <cell r="D6371" t="str">
            <v>Music   Integrated Portfolio</v>
          </cell>
          <cell r="E6371" t="str">
            <v>Mrs H Temple</v>
          </cell>
        </row>
        <row r="6372">
          <cell r="B6372" t="str">
            <v>J536/01/02 Music   Integrated Portfolio</v>
          </cell>
          <cell r="C6372" t="str">
            <v>J536/01/02</v>
          </cell>
          <cell r="D6372" t="str">
            <v>Music   Integrated Portfolio</v>
          </cell>
          <cell r="E6372" t="str">
            <v>Miss R Neale</v>
          </cell>
        </row>
        <row r="6373">
          <cell r="B6373" t="str">
            <v>J536/01/02 Music   Integrated Portfolio</v>
          </cell>
          <cell r="C6373" t="str">
            <v>J536/01/02</v>
          </cell>
          <cell r="D6373" t="str">
            <v>Music   Integrated Portfolio</v>
          </cell>
          <cell r="E6373" t="str">
            <v>Mrs S McMullin</v>
          </cell>
        </row>
        <row r="6374">
          <cell r="B6374" t="str">
            <v>J536/01/02 Music   Integrated Portfolio</v>
          </cell>
          <cell r="C6374" t="str">
            <v>J536/01/02</v>
          </cell>
          <cell r="D6374" t="str">
            <v>Music   Integrated Portfolio</v>
          </cell>
          <cell r="E6374" t="str">
            <v>Miss W Brown</v>
          </cell>
        </row>
        <row r="6375">
          <cell r="B6375" t="str">
            <v>J536/01/02 Music   Integrated Portfolio</v>
          </cell>
          <cell r="C6375" t="str">
            <v>J536/01/02</v>
          </cell>
          <cell r="D6375" t="str">
            <v>Music   Integrated Portfolio</v>
          </cell>
          <cell r="E6375" t="str">
            <v>Mrs S J Coultas</v>
          </cell>
        </row>
        <row r="6376">
          <cell r="B6376" t="str">
            <v>J536/01/02 Music   Integrated Portfolio</v>
          </cell>
          <cell r="C6376" t="str">
            <v>J536/01/02</v>
          </cell>
          <cell r="D6376" t="str">
            <v>Music   Integrated Portfolio</v>
          </cell>
          <cell r="E6376" t="str">
            <v>Dr L M Hardy</v>
          </cell>
        </row>
        <row r="6377">
          <cell r="B6377" t="str">
            <v>J536/01/02 Music   Integrated Portfolio</v>
          </cell>
          <cell r="C6377" t="str">
            <v>J536/01/02</v>
          </cell>
          <cell r="D6377" t="str">
            <v>Music   Integrated Portfolio</v>
          </cell>
          <cell r="E6377" t="str">
            <v>Mr J M Whittaker</v>
          </cell>
        </row>
        <row r="6378">
          <cell r="B6378" t="str">
            <v>J536/01/02 Music   Integrated Portfolio</v>
          </cell>
          <cell r="C6378" t="str">
            <v>J536/01/02</v>
          </cell>
          <cell r="D6378" t="str">
            <v>Music   Integrated Portfolio</v>
          </cell>
          <cell r="E6378" t="str">
            <v>Dr E J Debenham</v>
          </cell>
        </row>
        <row r="6379">
          <cell r="B6379" t="str">
            <v>J536/01/02 Music   Integrated Portfolio</v>
          </cell>
          <cell r="C6379" t="str">
            <v>J536/01/02</v>
          </cell>
          <cell r="D6379" t="str">
            <v>Music   Integrated Portfolio</v>
          </cell>
          <cell r="E6379" t="str">
            <v>Mr P Fletcher</v>
          </cell>
        </row>
        <row r="6380">
          <cell r="B6380" t="str">
            <v>J536/01/02 Music   Integrated Portfolio</v>
          </cell>
          <cell r="C6380" t="str">
            <v>J536/01/02</v>
          </cell>
          <cell r="D6380" t="str">
            <v>Music   Integrated Portfolio</v>
          </cell>
          <cell r="E6380" t="str">
            <v>Mrs H M Perks</v>
          </cell>
        </row>
        <row r="6381">
          <cell r="B6381" t="str">
            <v>J536/01/02 Music   Integrated Portfolio</v>
          </cell>
          <cell r="C6381" t="str">
            <v>J536/01/02</v>
          </cell>
          <cell r="D6381" t="str">
            <v>Music   Integrated Portfolio</v>
          </cell>
          <cell r="E6381" t="str">
            <v>Mrs P Davies</v>
          </cell>
        </row>
        <row r="6382">
          <cell r="B6382" t="str">
            <v>J536/01/02 Music   Integrated Portfolio</v>
          </cell>
          <cell r="C6382" t="str">
            <v>J536/01/02</v>
          </cell>
          <cell r="D6382" t="str">
            <v>Music   Integrated Portfolio</v>
          </cell>
          <cell r="E6382" t="str">
            <v>Mr P Stinchcombe</v>
          </cell>
        </row>
        <row r="6383">
          <cell r="B6383" t="str">
            <v>J536/01/02 Music   Integrated Portfolio</v>
          </cell>
          <cell r="C6383" t="str">
            <v>J536/01/02</v>
          </cell>
          <cell r="D6383" t="str">
            <v>Music   Integrated Portfolio</v>
          </cell>
          <cell r="E6383" t="str">
            <v>Mrs A Whitestone</v>
          </cell>
        </row>
        <row r="6384">
          <cell r="B6384" t="str">
            <v>J536/01/02 Music   Integrated Portfolio</v>
          </cell>
          <cell r="C6384" t="str">
            <v>J536/01/02</v>
          </cell>
          <cell r="D6384" t="str">
            <v>Music   Integrated Portfolio</v>
          </cell>
          <cell r="E6384" t="str">
            <v>Mrs E Luing</v>
          </cell>
        </row>
        <row r="6385">
          <cell r="B6385" t="str">
            <v>J536/01/02 Music   Integrated Portfolio</v>
          </cell>
          <cell r="C6385" t="str">
            <v>J536/01/02</v>
          </cell>
          <cell r="D6385" t="str">
            <v>Music   Integrated Portfolio</v>
          </cell>
          <cell r="E6385" t="str">
            <v>Mrs B E Ashby</v>
          </cell>
        </row>
        <row r="6386">
          <cell r="B6386" t="str">
            <v>J536/01/02 Music   Integrated Portfolio</v>
          </cell>
          <cell r="C6386" t="str">
            <v>J536/01/02</v>
          </cell>
          <cell r="D6386" t="str">
            <v>Music   Integrated Portfolio</v>
          </cell>
          <cell r="E6386" t="str">
            <v>Mrs S J Thomson</v>
          </cell>
        </row>
        <row r="6387">
          <cell r="B6387" t="str">
            <v>J536/01/02 Music   Integrated Portfolio</v>
          </cell>
          <cell r="C6387" t="str">
            <v>J536/01/02</v>
          </cell>
          <cell r="D6387" t="str">
            <v>Music   Integrated Portfolio</v>
          </cell>
          <cell r="E6387" t="str">
            <v>Mr A Shaw</v>
          </cell>
        </row>
        <row r="6388">
          <cell r="B6388" t="str">
            <v>J536/01/02 Music   Integrated Portfolio</v>
          </cell>
          <cell r="C6388" t="str">
            <v>J536/01/02</v>
          </cell>
          <cell r="D6388" t="str">
            <v>Music   Integrated Portfolio</v>
          </cell>
          <cell r="E6388" t="str">
            <v>Mr R Hessey</v>
          </cell>
        </row>
        <row r="6389">
          <cell r="B6389" t="str">
            <v>J536/01/02 Music   Integrated Portfolio</v>
          </cell>
          <cell r="C6389" t="str">
            <v>J536/01/02</v>
          </cell>
          <cell r="D6389" t="str">
            <v>Music   Integrated Portfolio</v>
          </cell>
          <cell r="E6389" t="str">
            <v>Mrs A Brooks</v>
          </cell>
        </row>
        <row r="6390">
          <cell r="B6390" t="str">
            <v>J536/01/02 Music   Integrated Portfolio</v>
          </cell>
          <cell r="C6390" t="str">
            <v>J536/01/02</v>
          </cell>
          <cell r="D6390" t="str">
            <v>Music   Integrated Portfolio</v>
          </cell>
          <cell r="E6390" t="str">
            <v>Mr S K Aston</v>
          </cell>
        </row>
        <row r="6391">
          <cell r="B6391" t="str">
            <v>J536/05 Music   Listening and Appraising</v>
          </cell>
          <cell r="C6391" t="str">
            <v>J536/05</v>
          </cell>
          <cell r="D6391" t="str">
            <v>Music   Listening and Appraising</v>
          </cell>
          <cell r="E6391" t="str">
            <v>Mrs B E Ashby</v>
          </cell>
        </row>
        <row r="6392">
          <cell r="B6392" t="str">
            <v>J536/05 Music   Listening and Appraising</v>
          </cell>
          <cell r="C6392" t="str">
            <v>J536/05</v>
          </cell>
          <cell r="D6392" t="str">
            <v>Music   Listening and Appraising</v>
          </cell>
          <cell r="E6392" t="str">
            <v>Dr T Toumpoulidis</v>
          </cell>
        </row>
        <row r="6393">
          <cell r="B6393" t="str">
            <v>J536/05 Music   Listening and Appraising</v>
          </cell>
          <cell r="C6393" t="str">
            <v>J536/05</v>
          </cell>
          <cell r="D6393" t="str">
            <v>Music   Listening and Appraising</v>
          </cell>
          <cell r="E6393" t="str">
            <v>Mrs S Dobbyn</v>
          </cell>
        </row>
        <row r="6394">
          <cell r="B6394" t="str">
            <v>J536/05 Music   Listening and Appraising</v>
          </cell>
          <cell r="C6394" t="str">
            <v>J536/05</v>
          </cell>
          <cell r="D6394" t="str">
            <v>Music   Listening and Appraising</v>
          </cell>
          <cell r="E6394" t="str">
            <v>Mr J Clarke</v>
          </cell>
        </row>
        <row r="6395">
          <cell r="B6395" t="str">
            <v>J536/05 Music   Listening and Appraising</v>
          </cell>
          <cell r="C6395" t="str">
            <v>J536/05</v>
          </cell>
          <cell r="D6395" t="str">
            <v>Music   Listening and Appraising</v>
          </cell>
          <cell r="E6395" t="str">
            <v>Mrs M C Harrison</v>
          </cell>
        </row>
        <row r="6396">
          <cell r="B6396" t="str">
            <v>J536/05 Music   Listening and Appraising</v>
          </cell>
          <cell r="C6396" t="str">
            <v>J536/05</v>
          </cell>
          <cell r="D6396" t="str">
            <v>Music   Listening and Appraising</v>
          </cell>
          <cell r="E6396" t="str">
            <v>Mr S Hardacre</v>
          </cell>
        </row>
        <row r="6397">
          <cell r="B6397" t="str">
            <v>J536/05 Music   Listening and Appraising</v>
          </cell>
          <cell r="C6397" t="str">
            <v>J536/05</v>
          </cell>
          <cell r="D6397" t="str">
            <v>Music   Listening and Appraising</v>
          </cell>
          <cell r="E6397" t="str">
            <v>Mr T E Atkins</v>
          </cell>
        </row>
        <row r="6398">
          <cell r="B6398" t="str">
            <v>J536/05 Music   Listening and Appraising</v>
          </cell>
          <cell r="C6398" t="str">
            <v>J536/05</v>
          </cell>
          <cell r="D6398" t="str">
            <v>Music   Listening and Appraising</v>
          </cell>
          <cell r="E6398" t="str">
            <v>Mr R Amey</v>
          </cell>
        </row>
        <row r="6399">
          <cell r="B6399" t="str">
            <v>J536/05 Music   Listening and Appraising</v>
          </cell>
          <cell r="C6399" t="str">
            <v>J536/05</v>
          </cell>
          <cell r="D6399" t="str">
            <v>Music   Listening and Appraising</v>
          </cell>
          <cell r="E6399" t="str">
            <v>Mrs L Clelford</v>
          </cell>
        </row>
        <row r="6400">
          <cell r="B6400" t="str">
            <v>J536/05 Music   Listening and Appraising</v>
          </cell>
          <cell r="C6400" t="str">
            <v>J536/05</v>
          </cell>
          <cell r="D6400" t="str">
            <v>Music   Listening and Appraising</v>
          </cell>
          <cell r="E6400" t="str">
            <v>Mr S K Aston</v>
          </cell>
        </row>
        <row r="6401">
          <cell r="B6401" t="str">
            <v>J536/05 Music   Listening and Appraising</v>
          </cell>
          <cell r="C6401" t="str">
            <v>J536/05</v>
          </cell>
          <cell r="D6401" t="str">
            <v>Music   Listening and Appraising</v>
          </cell>
          <cell r="E6401" t="str">
            <v>Mr A G Knox</v>
          </cell>
        </row>
        <row r="6402">
          <cell r="B6402" t="str">
            <v>J536/05 Music   Listening and Appraising</v>
          </cell>
          <cell r="C6402" t="str">
            <v>J536/05</v>
          </cell>
          <cell r="D6402" t="str">
            <v>Music   Listening and Appraising</v>
          </cell>
          <cell r="E6402" t="str">
            <v>Mrs H C Birtley</v>
          </cell>
        </row>
        <row r="6403">
          <cell r="B6403" t="str">
            <v>J536/05 Music   Listening and Appraising</v>
          </cell>
          <cell r="C6403" t="str">
            <v>J536/05</v>
          </cell>
          <cell r="D6403" t="str">
            <v>Music   Listening and Appraising</v>
          </cell>
          <cell r="E6403" t="str">
            <v>Mrs S J Coultas</v>
          </cell>
        </row>
        <row r="6404">
          <cell r="B6404" t="str">
            <v>J536/05 Music   Listening and Appraising</v>
          </cell>
          <cell r="C6404" t="str">
            <v>J536/05</v>
          </cell>
          <cell r="D6404" t="str">
            <v>Music   Listening and Appraising</v>
          </cell>
          <cell r="E6404" t="str">
            <v>Miss R Lewis</v>
          </cell>
        </row>
        <row r="6405">
          <cell r="B6405" t="str">
            <v>J536/05 Music   Listening and Appraising</v>
          </cell>
          <cell r="C6405" t="str">
            <v>J536/05</v>
          </cell>
          <cell r="D6405" t="str">
            <v>Music   Listening and Appraising</v>
          </cell>
          <cell r="E6405" t="str">
            <v>Mrs C Casey</v>
          </cell>
        </row>
        <row r="6406">
          <cell r="B6406" t="str">
            <v>J536/05 Music   Listening and Appraising</v>
          </cell>
          <cell r="C6406" t="str">
            <v>J536/05</v>
          </cell>
          <cell r="D6406" t="str">
            <v>Music   Listening and Appraising</v>
          </cell>
          <cell r="E6406" t="str">
            <v>Ms K Pledger</v>
          </cell>
        </row>
        <row r="6407">
          <cell r="B6407" t="str">
            <v>J536/05 Music   Listening and Appraising</v>
          </cell>
          <cell r="C6407" t="str">
            <v>J536/05</v>
          </cell>
          <cell r="D6407" t="str">
            <v>Music   Listening and Appraising</v>
          </cell>
          <cell r="E6407" t="str">
            <v>Mr J Reeves</v>
          </cell>
        </row>
        <row r="6408">
          <cell r="B6408" t="str">
            <v>J536/05 Music   Listening and Appraising</v>
          </cell>
          <cell r="C6408" t="str">
            <v>J536/05</v>
          </cell>
          <cell r="D6408" t="str">
            <v>Music   Listening and Appraising</v>
          </cell>
          <cell r="E6408" t="str">
            <v>Mrs S Nelson-Fish</v>
          </cell>
        </row>
        <row r="6409">
          <cell r="B6409" t="str">
            <v>J536/05 Music   Listening and Appraising</v>
          </cell>
          <cell r="C6409" t="str">
            <v>J536/05</v>
          </cell>
          <cell r="D6409" t="str">
            <v>Music   Listening and Appraising</v>
          </cell>
          <cell r="E6409" t="str">
            <v>Miss T Thurlow</v>
          </cell>
        </row>
        <row r="6410">
          <cell r="B6410" t="str">
            <v>J536/05 Music   Listening and Appraising</v>
          </cell>
          <cell r="C6410" t="str">
            <v>J536/05</v>
          </cell>
          <cell r="D6410" t="str">
            <v>Music   Listening and Appraising</v>
          </cell>
          <cell r="E6410" t="str">
            <v>Mrs L J Redpath</v>
          </cell>
        </row>
        <row r="6411">
          <cell r="B6411" t="str">
            <v>J536/05 Music   Listening and Appraising</v>
          </cell>
          <cell r="C6411" t="str">
            <v>J536/05</v>
          </cell>
          <cell r="D6411" t="str">
            <v>Music   Listening and Appraising</v>
          </cell>
          <cell r="E6411" t="str">
            <v>Miss R S Deekes</v>
          </cell>
        </row>
        <row r="6412">
          <cell r="B6412" t="str">
            <v>J536/05 Music   Listening and Appraising</v>
          </cell>
          <cell r="C6412" t="str">
            <v>J536/05</v>
          </cell>
          <cell r="D6412" t="str">
            <v>Music   Listening and Appraising</v>
          </cell>
          <cell r="E6412" t="str">
            <v>Mrs S Powell</v>
          </cell>
        </row>
        <row r="6413">
          <cell r="B6413" t="str">
            <v>J536/05 Music   Listening and Appraising</v>
          </cell>
          <cell r="C6413" t="str">
            <v>J536/05</v>
          </cell>
          <cell r="D6413" t="str">
            <v>Music   Listening and Appraising</v>
          </cell>
          <cell r="E6413" t="str">
            <v>Mrs M B Dye</v>
          </cell>
        </row>
        <row r="6414">
          <cell r="B6414" t="str">
            <v>J536/05 Music   Listening and Appraising</v>
          </cell>
          <cell r="C6414" t="str">
            <v>J536/05</v>
          </cell>
          <cell r="D6414" t="str">
            <v>Music   Listening and Appraising</v>
          </cell>
          <cell r="E6414" t="str">
            <v>Mr M Austen</v>
          </cell>
        </row>
        <row r="6415">
          <cell r="B6415" t="str">
            <v>J536/05 Music   Listening and Appraising</v>
          </cell>
          <cell r="C6415" t="str">
            <v>J536/05</v>
          </cell>
          <cell r="D6415" t="str">
            <v>Music   Listening and Appraising</v>
          </cell>
          <cell r="E6415" t="str">
            <v>Miss E Braverman</v>
          </cell>
        </row>
        <row r="6416">
          <cell r="B6416" t="str">
            <v>J536/05 Music   Listening and Appraising</v>
          </cell>
          <cell r="C6416" t="str">
            <v>J536/05</v>
          </cell>
          <cell r="D6416" t="str">
            <v>Music   Listening and Appraising</v>
          </cell>
          <cell r="E6416" t="str">
            <v>Mr A Hansford</v>
          </cell>
        </row>
        <row r="6417">
          <cell r="B6417" t="str">
            <v>J536/05 Music   Listening and Appraising</v>
          </cell>
          <cell r="C6417" t="str">
            <v>J536/05</v>
          </cell>
          <cell r="D6417" t="str">
            <v>Music   Listening and Appraising</v>
          </cell>
          <cell r="E6417" t="str">
            <v>Mr S Chambers</v>
          </cell>
        </row>
        <row r="6418">
          <cell r="B6418" t="str">
            <v>J536/05 Music   Listening and Appraising</v>
          </cell>
          <cell r="C6418" t="str">
            <v>J536/05</v>
          </cell>
          <cell r="D6418" t="str">
            <v>Music   Listening and Appraising</v>
          </cell>
          <cell r="E6418" t="str">
            <v>Mrs S Glover</v>
          </cell>
        </row>
        <row r="6419">
          <cell r="B6419" t="str">
            <v>J536/05 Music   Listening and Appraising</v>
          </cell>
          <cell r="C6419" t="str">
            <v>J536/05</v>
          </cell>
          <cell r="D6419" t="str">
            <v>Music   Listening and Appraising</v>
          </cell>
          <cell r="E6419" t="str">
            <v>Dr H W Murphy</v>
          </cell>
        </row>
        <row r="6420">
          <cell r="B6420" t="str">
            <v>J536/05 Music   Listening and Appraising</v>
          </cell>
          <cell r="C6420" t="str">
            <v>J536/05</v>
          </cell>
          <cell r="D6420" t="str">
            <v>Music   Listening and Appraising</v>
          </cell>
          <cell r="E6420" t="str">
            <v>Mrs L Arnold</v>
          </cell>
        </row>
        <row r="6421">
          <cell r="B6421" t="str">
            <v>J536/05 Music   Listening and Appraising</v>
          </cell>
          <cell r="C6421" t="str">
            <v>J536/05</v>
          </cell>
          <cell r="D6421" t="str">
            <v>Music   Listening and Appraising</v>
          </cell>
          <cell r="E6421" t="str">
            <v>Mrs S Henton</v>
          </cell>
        </row>
        <row r="6422">
          <cell r="B6422" t="str">
            <v>J536/05 Music   Listening and Appraising</v>
          </cell>
          <cell r="C6422" t="str">
            <v>J536/05</v>
          </cell>
          <cell r="D6422" t="str">
            <v>Music   Listening and Appraising</v>
          </cell>
          <cell r="E6422" t="str">
            <v>Dr O Tack</v>
          </cell>
        </row>
        <row r="6423">
          <cell r="B6423" t="str">
            <v>J536/05 Music   Listening and Appraising</v>
          </cell>
          <cell r="C6423" t="str">
            <v>J536/05</v>
          </cell>
          <cell r="D6423" t="str">
            <v>Music   Listening and Appraising</v>
          </cell>
          <cell r="E6423" t="str">
            <v>Mrs R Oliver</v>
          </cell>
        </row>
        <row r="6424">
          <cell r="B6424" t="str">
            <v>J536/05 Music   Listening and Appraising</v>
          </cell>
          <cell r="C6424" t="str">
            <v>J536/05</v>
          </cell>
          <cell r="D6424" t="str">
            <v>Music   Listening and Appraising</v>
          </cell>
          <cell r="E6424" t="str">
            <v>Mr J R A Crabtree</v>
          </cell>
        </row>
        <row r="6425">
          <cell r="B6425" t="str">
            <v>J536/05 Music   Listening and Appraising</v>
          </cell>
          <cell r="C6425" t="str">
            <v>J536/05</v>
          </cell>
          <cell r="D6425" t="str">
            <v>Music   Listening and Appraising</v>
          </cell>
          <cell r="E6425" t="str">
            <v>Mrs D C Hanna</v>
          </cell>
        </row>
        <row r="6426">
          <cell r="B6426" t="str">
            <v>J536/05 Music   Listening and Appraising</v>
          </cell>
          <cell r="C6426" t="str">
            <v>J536/05</v>
          </cell>
          <cell r="D6426" t="str">
            <v>Music   Listening and Appraising</v>
          </cell>
          <cell r="E6426" t="str">
            <v>Mrs K Willmer</v>
          </cell>
        </row>
        <row r="6427">
          <cell r="B6427" t="str">
            <v>J536/05 Music   Listening and Appraising</v>
          </cell>
          <cell r="C6427" t="str">
            <v>J536/05</v>
          </cell>
          <cell r="D6427" t="str">
            <v>Music   Listening and Appraising</v>
          </cell>
          <cell r="E6427" t="str">
            <v>Mr K White</v>
          </cell>
        </row>
        <row r="6428">
          <cell r="B6428" t="str">
            <v>J536/05 Music   Listening and Appraising</v>
          </cell>
          <cell r="C6428" t="str">
            <v>J536/05</v>
          </cell>
          <cell r="D6428" t="str">
            <v>Music   Listening and Appraising</v>
          </cell>
          <cell r="E6428" t="str">
            <v>Mr A P Rozsa</v>
          </cell>
        </row>
        <row r="6429">
          <cell r="B6429" t="str">
            <v>J536/05 Music   Listening and Appraising</v>
          </cell>
          <cell r="C6429" t="str">
            <v>J536/05</v>
          </cell>
          <cell r="D6429" t="str">
            <v>Music   Listening and Appraising</v>
          </cell>
          <cell r="E6429" t="str">
            <v>Mrs H Briner</v>
          </cell>
        </row>
        <row r="6430">
          <cell r="B6430" t="str">
            <v>J560/01 Mathematics: Paper 1 (Foundation tier)</v>
          </cell>
          <cell r="C6430" t="str">
            <v>J560/01</v>
          </cell>
          <cell r="D6430" t="str">
            <v>Mathematics: Paper 1 (Foundation tier)</v>
          </cell>
          <cell r="E6430" t="str">
            <v>Mrs R Crookes</v>
          </cell>
        </row>
        <row r="6431">
          <cell r="B6431" t="str">
            <v>J560/01 Mathematics: Paper 1 (Foundation tier)</v>
          </cell>
          <cell r="C6431" t="str">
            <v>J560/01</v>
          </cell>
          <cell r="D6431" t="str">
            <v>Mathematics: Paper 1 (Foundation tier)</v>
          </cell>
          <cell r="E6431" t="str">
            <v>Mrs L Lindemann</v>
          </cell>
        </row>
        <row r="6432">
          <cell r="B6432" t="str">
            <v>J560/01 Mathematics: Paper 1 (Foundation tier)</v>
          </cell>
          <cell r="C6432" t="str">
            <v>J560/01</v>
          </cell>
          <cell r="D6432" t="str">
            <v>Mathematics: Paper 1 (Foundation tier)</v>
          </cell>
          <cell r="E6432" t="str">
            <v>Mr C Talbot</v>
          </cell>
        </row>
        <row r="6433">
          <cell r="B6433" t="str">
            <v>J560/01 Mathematics: Paper 1 (Foundation tier)</v>
          </cell>
          <cell r="C6433" t="str">
            <v>J560/01</v>
          </cell>
          <cell r="D6433" t="str">
            <v>Mathematics: Paper 1 (Foundation tier)</v>
          </cell>
          <cell r="E6433" t="str">
            <v>Mrs O BAKARE</v>
          </cell>
        </row>
        <row r="6434">
          <cell r="B6434" t="str">
            <v>J560/01 Mathematics: Paper 1 (Foundation tier)</v>
          </cell>
          <cell r="C6434" t="str">
            <v>J560/01</v>
          </cell>
          <cell r="D6434" t="str">
            <v>Mathematics: Paper 1 (Foundation tier)</v>
          </cell>
          <cell r="E6434" t="str">
            <v>Mrs S E Evans</v>
          </cell>
        </row>
        <row r="6435">
          <cell r="B6435" t="str">
            <v>J560/01 Mathematics: Paper 1 (Foundation tier)</v>
          </cell>
          <cell r="C6435" t="str">
            <v>J560/01</v>
          </cell>
          <cell r="D6435" t="str">
            <v>Mathematics: Paper 1 (Foundation tier)</v>
          </cell>
          <cell r="E6435" t="str">
            <v>Mr C Roberts</v>
          </cell>
        </row>
        <row r="6436">
          <cell r="B6436" t="str">
            <v>J560/01 Mathematics: Paper 1 (Foundation tier)</v>
          </cell>
          <cell r="C6436" t="str">
            <v>J560/01</v>
          </cell>
          <cell r="D6436" t="str">
            <v>Mathematics: Paper 1 (Foundation tier)</v>
          </cell>
          <cell r="E6436" t="str">
            <v>Mrs J Anderson</v>
          </cell>
        </row>
        <row r="6437">
          <cell r="B6437" t="str">
            <v>J560/01 Mathematics: Paper 1 (Foundation tier)</v>
          </cell>
          <cell r="C6437" t="str">
            <v>J560/01</v>
          </cell>
          <cell r="D6437" t="str">
            <v>Mathematics: Paper 1 (Foundation tier)</v>
          </cell>
          <cell r="E6437" t="str">
            <v>Mrs S Farrell</v>
          </cell>
        </row>
        <row r="6438">
          <cell r="B6438" t="str">
            <v>J560/01 Mathematics: Paper 1 (Foundation tier)</v>
          </cell>
          <cell r="C6438" t="str">
            <v>J560/01</v>
          </cell>
          <cell r="D6438" t="str">
            <v>Mathematics: Paper 1 (Foundation tier)</v>
          </cell>
          <cell r="E6438" t="str">
            <v>Mr C M Mann</v>
          </cell>
        </row>
        <row r="6439">
          <cell r="B6439" t="str">
            <v>J560/01 Mathematics: Paper 1 (Foundation tier)</v>
          </cell>
          <cell r="C6439" t="str">
            <v>J560/01</v>
          </cell>
          <cell r="D6439" t="str">
            <v>Mathematics: Paper 1 (Foundation tier)</v>
          </cell>
          <cell r="E6439" t="str">
            <v>Mr P A Bland</v>
          </cell>
        </row>
        <row r="6440">
          <cell r="B6440" t="str">
            <v>J560/01 Mathematics: Paper 1 (Foundation tier)</v>
          </cell>
          <cell r="C6440" t="str">
            <v>J560/01</v>
          </cell>
          <cell r="D6440" t="str">
            <v>Mathematics: Paper 1 (Foundation tier)</v>
          </cell>
          <cell r="E6440" t="str">
            <v>Miss S J Foxwell</v>
          </cell>
        </row>
        <row r="6441">
          <cell r="B6441" t="str">
            <v>J560/01 Mathematics: Paper 1 (Foundation tier)</v>
          </cell>
          <cell r="C6441" t="str">
            <v>J560/01</v>
          </cell>
          <cell r="D6441" t="str">
            <v>Mathematics: Paper 1 (Foundation tier)</v>
          </cell>
          <cell r="E6441" t="str">
            <v>Miss K Occleshaw</v>
          </cell>
        </row>
        <row r="6442">
          <cell r="B6442" t="str">
            <v>J560/01 Mathematics: Paper 1 (Foundation tier)</v>
          </cell>
          <cell r="C6442" t="str">
            <v>J560/01</v>
          </cell>
          <cell r="D6442" t="str">
            <v>Mathematics: Paper 1 (Foundation tier)</v>
          </cell>
          <cell r="E6442" t="str">
            <v>Mr J Denton</v>
          </cell>
        </row>
        <row r="6443">
          <cell r="B6443" t="str">
            <v>J560/01 Mathematics: Paper 1 (Foundation tier)</v>
          </cell>
          <cell r="C6443" t="str">
            <v>J560/01</v>
          </cell>
          <cell r="D6443" t="str">
            <v>Mathematics: Paper 1 (Foundation tier)</v>
          </cell>
          <cell r="E6443" t="str">
            <v>Miss A Jones</v>
          </cell>
        </row>
        <row r="6444">
          <cell r="B6444" t="str">
            <v>J560/01 Mathematics: Paper 1 (Foundation tier)</v>
          </cell>
          <cell r="C6444" t="str">
            <v>J560/01</v>
          </cell>
          <cell r="D6444" t="str">
            <v>Mathematics: Paper 1 (Foundation tier)</v>
          </cell>
          <cell r="E6444" t="str">
            <v>Mrs C Cherry</v>
          </cell>
        </row>
        <row r="6445">
          <cell r="B6445" t="str">
            <v>J560/01 Mathematics: Paper 1 (Foundation tier)</v>
          </cell>
          <cell r="C6445" t="str">
            <v>J560/01</v>
          </cell>
          <cell r="D6445" t="str">
            <v>Mathematics: Paper 1 (Foundation tier)</v>
          </cell>
          <cell r="E6445" t="str">
            <v>Mrs J Howard</v>
          </cell>
        </row>
        <row r="6446">
          <cell r="B6446" t="str">
            <v>J560/01 Mathematics: Paper 1 (Foundation tier)</v>
          </cell>
          <cell r="C6446" t="str">
            <v>J560/01</v>
          </cell>
          <cell r="D6446" t="str">
            <v>Mathematics: Paper 1 (Foundation tier)</v>
          </cell>
          <cell r="E6446" t="str">
            <v>Mrs C Gibbins</v>
          </cell>
        </row>
        <row r="6447">
          <cell r="B6447" t="str">
            <v>J560/01 Mathematics: Paper 1 (Foundation tier)</v>
          </cell>
          <cell r="C6447" t="str">
            <v>J560/01</v>
          </cell>
          <cell r="D6447" t="str">
            <v>Mathematics: Paper 1 (Foundation tier)</v>
          </cell>
          <cell r="E6447" t="str">
            <v>Mrs P A Ilsley</v>
          </cell>
        </row>
        <row r="6448">
          <cell r="B6448" t="str">
            <v>J560/01 Mathematics: Paper 1 (Foundation tier)</v>
          </cell>
          <cell r="C6448" t="str">
            <v>J560/01</v>
          </cell>
          <cell r="D6448" t="str">
            <v>Mathematics: Paper 1 (Foundation tier)</v>
          </cell>
          <cell r="E6448" t="str">
            <v>Mr G Haylett</v>
          </cell>
        </row>
        <row r="6449">
          <cell r="B6449" t="str">
            <v>J560/01 Mathematics: Paper 1 (Foundation tier)</v>
          </cell>
          <cell r="C6449" t="str">
            <v>J560/01</v>
          </cell>
          <cell r="D6449" t="str">
            <v>Mathematics: Paper 1 (Foundation tier)</v>
          </cell>
          <cell r="E6449" t="str">
            <v>Dr C Njoku</v>
          </cell>
        </row>
        <row r="6450">
          <cell r="B6450" t="str">
            <v>J560/01 Mathematics: Paper 1 (Foundation tier)</v>
          </cell>
          <cell r="C6450" t="str">
            <v>J560/01</v>
          </cell>
          <cell r="D6450" t="str">
            <v>Mathematics: Paper 1 (Foundation tier)</v>
          </cell>
          <cell r="E6450" t="str">
            <v>Miss A Johnston</v>
          </cell>
        </row>
        <row r="6451">
          <cell r="B6451" t="str">
            <v>J560/01 Mathematics: Paper 1 (Foundation tier)</v>
          </cell>
          <cell r="C6451" t="str">
            <v>J560/01</v>
          </cell>
          <cell r="D6451" t="str">
            <v>Mathematics: Paper 1 (Foundation tier)</v>
          </cell>
          <cell r="E6451" t="str">
            <v>Mrs M Summerton</v>
          </cell>
        </row>
        <row r="6452">
          <cell r="B6452" t="str">
            <v>J560/01 Mathematics: Paper 1 (Foundation tier)</v>
          </cell>
          <cell r="C6452" t="str">
            <v>J560/01</v>
          </cell>
          <cell r="D6452" t="str">
            <v>Mathematics: Paper 1 (Foundation tier)</v>
          </cell>
          <cell r="E6452" t="str">
            <v>Mr R J Stevenson</v>
          </cell>
        </row>
        <row r="6453">
          <cell r="B6453" t="str">
            <v>J560/01 Mathematics: Paper 1 (Foundation tier)</v>
          </cell>
          <cell r="C6453" t="str">
            <v>J560/01</v>
          </cell>
          <cell r="D6453" t="str">
            <v>Mathematics: Paper 1 (Foundation tier)</v>
          </cell>
          <cell r="E6453" t="str">
            <v>Mr S G Cavill</v>
          </cell>
        </row>
        <row r="6454">
          <cell r="B6454" t="str">
            <v>J560/01 Mathematics: Paper 1 (Foundation tier)</v>
          </cell>
          <cell r="C6454" t="str">
            <v>J560/01</v>
          </cell>
          <cell r="D6454" t="str">
            <v>Mathematics: Paper 1 (Foundation tier)</v>
          </cell>
          <cell r="E6454" t="str">
            <v>Mrs R Long</v>
          </cell>
        </row>
        <row r="6455">
          <cell r="B6455" t="str">
            <v>J560/01 Mathematics: Paper 1 (Foundation tier)</v>
          </cell>
          <cell r="C6455" t="str">
            <v>J560/01</v>
          </cell>
          <cell r="D6455" t="str">
            <v>Mathematics: Paper 1 (Foundation tier)</v>
          </cell>
          <cell r="E6455" t="str">
            <v>Mr M Bagaglia</v>
          </cell>
        </row>
        <row r="6456">
          <cell r="B6456" t="str">
            <v>J560/01 Mathematics: Paper 1 (Foundation tier)</v>
          </cell>
          <cell r="C6456" t="str">
            <v>J560/01</v>
          </cell>
          <cell r="D6456" t="str">
            <v>Mathematics: Paper 1 (Foundation tier)</v>
          </cell>
          <cell r="E6456" t="str">
            <v>Mr B Gladstone-Smith</v>
          </cell>
        </row>
        <row r="6457">
          <cell r="B6457" t="str">
            <v>J560/01 Mathematics: Paper 1 (Foundation tier)</v>
          </cell>
          <cell r="C6457" t="str">
            <v>J560/01</v>
          </cell>
          <cell r="D6457" t="str">
            <v>Mathematics: Paper 1 (Foundation tier)</v>
          </cell>
          <cell r="E6457" t="str">
            <v>Mr D Umbers</v>
          </cell>
        </row>
        <row r="6458">
          <cell r="B6458" t="str">
            <v>J560/01 Mathematics: Paper 1 (Foundation tier)</v>
          </cell>
          <cell r="C6458" t="str">
            <v>J560/01</v>
          </cell>
          <cell r="D6458" t="str">
            <v>Mathematics: Paper 1 (Foundation tier)</v>
          </cell>
          <cell r="E6458" t="str">
            <v>Mr R M Trevaskis</v>
          </cell>
        </row>
        <row r="6459">
          <cell r="B6459" t="str">
            <v>J560/01 Mathematics: Paper 1 (Foundation tier)</v>
          </cell>
          <cell r="C6459" t="str">
            <v>J560/01</v>
          </cell>
          <cell r="D6459" t="str">
            <v>Mathematics: Paper 1 (Foundation tier)</v>
          </cell>
          <cell r="E6459" t="str">
            <v>Miss H J Thomas</v>
          </cell>
        </row>
        <row r="6460">
          <cell r="B6460" t="str">
            <v>J560/01 Mathematics: Paper 1 (Foundation tier)</v>
          </cell>
          <cell r="C6460" t="str">
            <v>J560/01</v>
          </cell>
          <cell r="D6460" t="str">
            <v>Mathematics: Paper 1 (Foundation tier)</v>
          </cell>
          <cell r="E6460" t="str">
            <v>Miss K Cooper</v>
          </cell>
        </row>
        <row r="6461">
          <cell r="B6461" t="str">
            <v>J560/01 Mathematics: Paper 1 (Foundation tier)</v>
          </cell>
          <cell r="C6461" t="str">
            <v>J560/01</v>
          </cell>
          <cell r="D6461" t="str">
            <v>Mathematics: Paper 1 (Foundation tier)</v>
          </cell>
          <cell r="E6461" t="str">
            <v>Mrs M P Winch</v>
          </cell>
        </row>
        <row r="6462">
          <cell r="B6462" t="str">
            <v>J560/01 Mathematics: Paper 1 (Foundation tier)</v>
          </cell>
          <cell r="C6462" t="str">
            <v>J560/01</v>
          </cell>
          <cell r="D6462" t="str">
            <v>Mathematics: Paper 1 (Foundation tier)</v>
          </cell>
          <cell r="E6462" t="str">
            <v>Miss R D Hayward</v>
          </cell>
        </row>
        <row r="6463">
          <cell r="B6463" t="str">
            <v>J560/01 Mathematics: Paper 1 (Foundation tier)</v>
          </cell>
          <cell r="C6463" t="str">
            <v>J560/01</v>
          </cell>
          <cell r="D6463" t="str">
            <v>Mathematics: Paper 1 (Foundation tier)</v>
          </cell>
          <cell r="E6463" t="str">
            <v>Mr C J Larn</v>
          </cell>
        </row>
        <row r="6464">
          <cell r="B6464" t="str">
            <v>J560/01 Mathematics: Paper 1 (Foundation tier)</v>
          </cell>
          <cell r="C6464" t="str">
            <v>J560/01</v>
          </cell>
          <cell r="D6464" t="str">
            <v>Mathematics: Paper 1 (Foundation tier)</v>
          </cell>
          <cell r="E6464" t="str">
            <v>Dr L Andrews</v>
          </cell>
        </row>
        <row r="6465">
          <cell r="B6465" t="str">
            <v>J560/01 Mathematics: Paper 1 (Foundation tier)</v>
          </cell>
          <cell r="C6465" t="str">
            <v>J560/01</v>
          </cell>
          <cell r="D6465" t="str">
            <v>Mathematics: Paper 1 (Foundation tier)</v>
          </cell>
          <cell r="E6465" t="str">
            <v>Miss A Bell</v>
          </cell>
        </row>
        <row r="6466">
          <cell r="B6466" t="str">
            <v>J560/01 Mathematics: Paper 1 (Foundation tier)</v>
          </cell>
          <cell r="C6466" t="str">
            <v>J560/01</v>
          </cell>
          <cell r="D6466" t="str">
            <v>Mathematics: Paper 1 (Foundation tier)</v>
          </cell>
          <cell r="E6466" t="str">
            <v>Mr O Banji</v>
          </cell>
        </row>
        <row r="6467">
          <cell r="B6467" t="str">
            <v>J560/01 Mathematics: Paper 1 (Foundation tier)</v>
          </cell>
          <cell r="C6467" t="str">
            <v>J560/01</v>
          </cell>
          <cell r="D6467" t="str">
            <v>Mathematics: Paper 1 (Foundation tier)</v>
          </cell>
          <cell r="E6467" t="str">
            <v>Dr R Chen</v>
          </cell>
        </row>
        <row r="6468">
          <cell r="B6468" t="str">
            <v>J560/01 Mathematics: Paper 1 (Foundation tier)</v>
          </cell>
          <cell r="C6468" t="str">
            <v>J560/01</v>
          </cell>
          <cell r="D6468" t="str">
            <v>Mathematics: Paper 1 (Foundation tier)</v>
          </cell>
          <cell r="E6468" t="str">
            <v>Mrs N R Everard</v>
          </cell>
        </row>
        <row r="6469">
          <cell r="B6469" t="str">
            <v>J560/01 Mathematics: Paper 1 (Foundation tier)</v>
          </cell>
          <cell r="C6469" t="str">
            <v>J560/01</v>
          </cell>
          <cell r="D6469" t="str">
            <v>Mathematics: Paper 1 (Foundation tier)</v>
          </cell>
          <cell r="E6469" t="str">
            <v>Mr G B Phelps</v>
          </cell>
        </row>
        <row r="6470">
          <cell r="B6470" t="str">
            <v>J560/01 Mathematics: Paper 1 (Foundation tier)</v>
          </cell>
          <cell r="C6470" t="str">
            <v>J560/01</v>
          </cell>
          <cell r="D6470" t="str">
            <v>Mathematics: Paper 1 (Foundation tier)</v>
          </cell>
          <cell r="E6470" t="str">
            <v>Mrs F Wood</v>
          </cell>
        </row>
        <row r="6471">
          <cell r="B6471" t="str">
            <v>J560/01 Mathematics: Paper 1 (Foundation tier)</v>
          </cell>
          <cell r="C6471" t="str">
            <v>J560/01</v>
          </cell>
          <cell r="D6471" t="str">
            <v>Mathematics: Paper 1 (Foundation tier)</v>
          </cell>
          <cell r="E6471" t="str">
            <v>Mrs C S Johnson</v>
          </cell>
        </row>
        <row r="6472">
          <cell r="B6472" t="str">
            <v>J560/01 Mathematics: Paper 1 (Foundation tier)</v>
          </cell>
          <cell r="C6472" t="str">
            <v>J560/01</v>
          </cell>
          <cell r="D6472" t="str">
            <v>Mathematics: Paper 1 (Foundation tier)</v>
          </cell>
          <cell r="E6472" t="str">
            <v>Miss K Brookes</v>
          </cell>
        </row>
        <row r="6473">
          <cell r="B6473" t="str">
            <v>J560/01 Mathematics: Paper 1 (Foundation tier)</v>
          </cell>
          <cell r="C6473" t="str">
            <v>J560/01</v>
          </cell>
          <cell r="D6473" t="str">
            <v>Mathematics: Paper 1 (Foundation tier)</v>
          </cell>
          <cell r="E6473" t="str">
            <v>Mrs M E Williams</v>
          </cell>
        </row>
        <row r="6474">
          <cell r="B6474" t="str">
            <v>J560/01 Mathematics: Paper 1 (Foundation tier)</v>
          </cell>
          <cell r="C6474" t="str">
            <v>J560/01</v>
          </cell>
          <cell r="D6474" t="str">
            <v>Mathematics: Paper 1 (Foundation tier)</v>
          </cell>
          <cell r="E6474" t="str">
            <v>Mr K AKANDE</v>
          </cell>
        </row>
        <row r="6475">
          <cell r="B6475" t="str">
            <v>J560/01 Mathematics: Paper 1 (Foundation tier)</v>
          </cell>
          <cell r="C6475" t="str">
            <v>J560/01</v>
          </cell>
          <cell r="D6475" t="str">
            <v>Mathematics: Paper 1 (Foundation tier)</v>
          </cell>
          <cell r="E6475" t="str">
            <v>Mrs J M Davies</v>
          </cell>
        </row>
        <row r="6476">
          <cell r="B6476" t="str">
            <v>J560/01 Mathematics: Paper 1 (Foundation tier)</v>
          </cell>
          <cell r="C6476" t="str">
            <v>J560/01</v>
          </cell>
          <cell r="D6476" t="str">
            <v>Mathematics: Paper 1 (Foundation tier)</v>
          </cell>
          <cell r="E6476" t="str">
            <v>Mr A Yetik</v>
          </cell>
        </row>
        <row r="6477">
          <cell r="B6477" t="str">
            <v>J560/01 Mathematics: Paper 1 (Foundation tier)</v>
          </cell>
          <cell r="C6477" t="str">
            <v>J560/01</v>
          </cell>
          <cell r="D6477" t="str">
            <v>Mathematics: Paper 1 (Foundation tier)</v>
          </cell>
          <cell r="E6477" t="str">
            <v>Miss J H King</v>
          </cell>
        </row>
        <row r="6478">
          <cell r="B6478" t="str">
            <v>J560/01 Mathematics: Paper 1 (Foundation tier)</v>
          </cell>
          <cell r="C6478" t="str">
            <v>J560/01</v>
          </cell>
          <cell r="D6478" t="str">
            <v>Mathematics: Paper 1 (Foundation tier)</v>
          </cell>
          <cell r="E6478" t="str">
            <v>Mrs S Khanom</v>
          </cell>
        </row>
        <row r="6479">
          <cell r="B6479" t="str">
            <v>J560/01 Mathematics: Paper 1 (Foundation tier)</v>
          </cell>
          <cell r="C6479" t="str">
            <v>J560/01</v>
          </cell>
          <cell r="D6479" t="str">
            <v>Mathematics: Paper 1 (Foundation tier)</v>
          </cell>
          <cell r="E6479" t="str">
            <v>Ms R A Cole</v>
          </cell>
        </row>
        <row r="6480">
          <cell r="B6480" t="str">
            <v>J560/01 Mathematics: Paper 1 (Foundation tier)</v>
          </cell>
          <cell r="C6480" t="str">
            <v>J560/01</v>
          </cell>
          <cell r="D6480" t="str">
            <v>Mathematics: Paper 1 (Foundation tier)</v>
          </cell>
          <cell r="E6480" t="str">
            <v>Mr A L Bassett</v>
          </cell>
        </row>
        <row r="6481">
          <cell r="B6481" t="str">
            <v>J560/01 Mathematics: Paper 1 (Foundation tier)</v>
          </cell>
          <cell r="C6481" t="str">
            <v>J560/01</v>
          </cell>
          <cell r="D6481" t="str">
            <v>Mathematics: Paper 1 (Foundation tier)</v>
          </cell>
          <cell r="E6481" t="str">
            <v>Mrs Z Akinwande</v>
          </cell>
        </row>
        <row r="6482">
          <cell r="B6482" t="str">
            <v>J560/01 Mathematics: Paper 1 (Foundation tier)</v>
          </cell>
          <cell r="C6482" t="str">
            <v>J560/01</v>
          </cell>
          <cell r="D6482" t="str">
            <v>Mathematics: Paper 1 (Foundation tier)</v>
          </cell>
          <cell r="E6482" t="str">
            <v>Mrs M Versey</v>
          </cell>
        </row>
        <row r="6483">
          <cell r="B6483" t="str">
            <v>J560/01 Mathematics: Paper 1 (Foundation tier)</v>
          </cell>
          <cell r="C6483" t="str">
            <v>J560/01</v>
          </cell>
          <cell r="D6483" t="str">
            <v>Mathematics: Paper 1 (Foundation tier)</v>
          </cell>
          <cell r="E6483" t="str">
            <v>Miss A Poppleton</v>
          </cell>
        </row>
        <row r="6484">
          <cell r="B6484" t="str">
            <v>J560/01 Mathematics: Paper 1 (Foundation tier)</v>
          </cell>
          <cell r="C6484" t="str">
            <v>J560/01</v>
          </cell>
          <cell r="D6484" t="str">
            <v>Mathematics: Paper 1 (Foundation tier)</v>
          </cell>
          <cell r="E6484" t="str">
            <v>Mrs O Adigwe</v>
          </cell>
        </row>
        <row r="6485">
          <cell r="B6485" t="str">
            <v>J560/01 Mathematics: Paper 1 (Foundation tier)</v>
          </cell>
          <cell r="C6485" t="str">
            <v>J560/01</v>
          </cell>
          <cell r="D6485" t="str">
            <v>Mathematics: Paper 1 (Foundation tier)</v>
          </cell>
          <cell r="E6485" t="str">
            <v>Mr P M Ryan</v>
          </cell>
        </row>
        <row r="6486">
          <cell r="B6486" t="str">
            <v>J560/01 Mathematics: Paper 1 (Foundation tier)</v>
          </cell>
          <cell r="C6486" t="str">
            <v>J560/01</v>
          </cell>
          <cell r="D6486" t="str">
            <v>Mathematics: Paper 1 (Foundation tier)</v>
          </cell>
          <cell r="E6486" t="str">
            <v>Mr G Young</v>
          </cell>
        </row>
        <row r="6487">
          <cell r="B6487" t="str">
            <v>J560/01 Mathematics: Paper 1 (Foundation tier)</v>
          </cell>
          <cell r="C6487" t="str">
            <v>J560/01</v>
          </cell>
          <cell r="D6487" t="str">
            <v>Mathematics: Paper 1 (Foundation tier)</v>
          </cell>
          <cell r="E6487" t="str">
            <v>Mrs E Cowlishaw</v>
          </cell>
        </row>
        <row r="6488">
          <cell r="B6488" t="str">
            <v>J560/01 Mathematics: Paper 1 (Foundation tier)</v>
          </cell>
          <cell r="C6488" t="str">
            <v>J560/01</v>
          </cell>
          <cell r="D6488" t="str">
            <v>Mathematics: Paper 1 (Foundation tier)</v>
          </cell>
          <cell r="E6488" t="str">
            <v>Mrs N H McGarty</v>
          </cell>
        </row>
        <row r="6489">
          <cell r="B6489" t="str">
            <v>J560/01 Mathematics: Paper 1 (Foundation tier)</v>
          </cell>
          <cell r="C6489" t="str">
            <v>J560/01</v>
          </cell>
          <cell r="D6489" t="str">
            <v>Mathematics: Paper 1 (Foundation tier)</v>
          </cell>
          <cell r="E6489" t="str">
            <v>Mr R W Lamb</v>
          </cell>
        </row>
        <row r="6490">
          <cell r="B6490" t="str">
            <v>J560/01 Mathematics: Paper 1 (Foundation tier)</v>
          </cell>
          <cell r="C6490" t="str">
            <v>J560/01</v>
          </cell>
          <cell r="D6490" t="str">
            <v>Mathematics: Paper 1 (Foundation tier)</v>
          </cell>
          <cell r="E6490" t="str">
            <v>Miss A E Moon</v>
          </cell>
        </row>
        <row r="6491">
          <cell r="B6491" t="str">
            <v>J560/01 Mathematics: Paper 1 (Foundation tier)</v>
          </cell>
          <cell r="C6491" t="str">
            <v>J560/01</v>
          </cell>
          <cell r="D6491" t="str">
            <v>Mathematics: Paper 1 (Foundation tier)</v>
          </cell>
          <cell r="E6491" t="str">
            <v>Miss G Trowler</v>
          </cell>
        </row>
        <row r="6492">
          <cell r="B6492" t="str">
            <v>J560/01 Mathematics: Paper 1 (Foundation tier)</v>
          </cell>
          <cell r="C6492" t="str">
            <v>J560/01</v>
          </cell>
          <cell r="D6492" t="str">
            <v>Mathematics: Paper 1 (Foundation tier)</v>
          </cell>
          <cell r="E6492" t="str">
            <v>Mr D Abroquah</v>
          </cell>
        </row>
        <row r="6493">
          <cell r="B6493" t="str">
            <v>J560/01 Mathematics: Paper 1 (Foundation tier)</v>
          </cell>
          <cell r="C6493" t="str">
            <v>J560/01</v>
          </cell>
          <cell r="D6493" t="str">
            <v>Mathematics: Paper 1 (Foundation tier)</v>
          </cell>
          <cell r="E6493" t="str">
            <v>Mr J R Card</v>
          </cell>
        </row>
        <row r="6494">
          <cell r="B6494" t="str">
            <v>J560/01 Mathematics: Paper 1 (Foundation tier)</v>
          </cell>
          <cell r="C6494" t="str">
            <v>J560/01</v>
          </cell>
          <cell r="D6494" t="str">
            <v>Mathematics: Paper 1 (Foundation tier)</v>
          </cell>
          <cell r="E6494" t="str">
            <v>Mr N Hopwood</v>
          </cell>
        </row>
        <row r="6495">
          <cell r="B6495" t="str">
            <v>J560/01 Mathematics: Paper 1 (Foundation tier)</v>
          </cell>
          <cell r="C6495" t="str">
            <v>J560/01</v>
          </cell>
          <cell r="D6495" t="str">
            <v>Mathematics: Paper 1 (Foundation tier)</v>
          </cell>
          <cell r="E6495" t="str">
            <v>Mrs D Barton</v>
          </cell>
        </row>
        <row r="6496">
          <cell r="B6496" t="str">
            <v>J560/01 Mathematics: Paper 1 (Foundation tier)</v>
          </cell>
          <cell r="C6496" t="str">
            <v>J560/01</v>
          </cell>
          <cell r="D6496" t="str">
            <v>Mathematics: Paper 1 (Foundation tier)</v>
          </cell>
          <cell r="E6496" t="str">
            <v>Mrs R Brownsmith</v>
          </cell>
        </row>
        <row r="6497">
          <cell r="B6497" t="str">
            <v>J560/01 Mathematics: Paper 1 (Foundation tier)</v>
          </cell>
          <cell r="C6497" t="str">
            <v>J560/01</v>
          </cell>
          <cell r="D6497" t="str">
            <v>Mathematics: Paper 1 (Foundation tier)</v>
          </cell>
          <cell r="E6497" t="str">
            <v>Mrs M Abbott</v>
          </cell>
        </row>
        <row r="6498">
          <cell r="B6498" t="str">
            <v>J560/01 Mathematics: Paper 1 (Foundation tier)</v>
          </cell>
          <cell r="C6498" t="str">
            <v>J560/01</v>
          </cell>
          <cell r="D6498" t="str">
            <v>Mathematics: Paper 1 (Foundation tier)</v>
          </cell>
          <cell r="E6498" t="str">
            <v>Miss E Chambers</v>
          </cell>
        </row>
        <row r="6499">
          <cell r="B6499" t="str">
            <v>J560/01 Mathematics: Paper 1 (Foundation tier)</v>
          </cell>
          <cell r="C6499" t="str">
            <v>J560/01</v>
          </cell>
          <cell r="D6499" t="str">
            <v>Mathematics: Paper 1 (Foundation tier)</v>
          </cell>
          <cell r="E6499" t="str">
            <v>Mr J Bennington</v>
          </cell>
        </row>
        <row r="6500">
          <cell r="B6500" t="str">
            <v>J560/01 Mathematics: Paper 1 (Foundation tier)</v>
          </cell>
          <cell r="C6500" t="str">
            <v>J560/01</v>
          </cell>
          <cell r="D6500" t="str">
            <v>Mathematics: Paper 1 (Foundation tier)</v>
          </cell>
          <cell r="E6500" t="str">
            <v>Miss L Mallaburn</v>
          </cell>
        </row>
        <row r="6501">
          <cell r="B6501" t="str">
            <v>J560/01 Mathematics: Paper 1 (Foundation tier)</v>
          </cell>
          <cell r="C6501" t="str">
            <v>J560/01</v>
          </cell>
          <cell r="D6501" t="str">
            <v>Mathematics: Paper 1 (Foundation tier)</v>
          </cell>
          <cell r="E6501" t="str">
            <v>Mr C Needham</v>
          </cell>
        </row>
        <row r="6502">
          <cell r="B6502" t="str">
            <v>J560/01 Mathematics: Paper 1 (Foundation tier)</v>
          </cell>
          <cell r="C6502" t="str">
            <v>J560/01</v>
          </cell>
          <cell r="D6502" t="str">
            <v>Mathematics: Paper 1 (Foundation tier)</v>
          </cell>
          <cell r="E6502" t="str">
            <v>Mr K Stirling</v>
          </cell>
        </row>
        <row r="6503">
          <cell r="B6503" t="str">
            <v>J560/01 Mathematics: Paper 1 (Foundation tier)</v>
          </cell>
          <cell r="C6503" t="str">
            <v>J560/01</v>
          </cell>
          <cell r="D6503" t="str">
            <v>Mathematics: Paper 1 (Foundation tier)</v>
          </cell>
          <cell r="E6503" t="str">
            <v>Miss N J Carless</v>
          </cell>
        </row>
        <row r="6504">
          <cell r="B6504" t="str">
            <v>J560/01 Mathematics: Paper 1 (Foundation tier)</v>
          </cell>
          <cell r="C6504" t="str">
            <v>J560/01</v>
          </cell>
          <cell r="D6504" t="str">
            <v>Mathematics: Paper 1 (Foundation tier)</v>
          </cell>
          <cell r="E6504" t="str">
            <v>Mrs J Nowak</v>
          </cell>
        </row>
        <row r="6505">
          <cell r="B6505" t="str">
            <v>J560/01 Mathematics: Paper 1 (Foundation tier)</v>
          </cell>
          <cell r="C6505" t="str">
            <v>J560/01</v>
          </cell>
          <cell r="D6505" t="str">
            <v>Mathematics: Paper 1 (Foundation tier)</v>
          </cell>
          <cell r="E6505" t="str">
            <v>Mr L Dodd</v>
          </cell>
        </row>
        <row r="6506">
          <cell r="B6506" t="str">
            <v>J560/01 Mathematics: Paper 1 (Foundation tier)</v>
          </cell>
          <cell r="C6506" t="str">
            <v>J560/01</v>
          </cell>
          <cell r="D6506" t="str">
            <v>Mathematics: Paper 1 (Foundation tier)</v>
          </cell>
          <cell r="E6506" t="str">
            <v>Ms R Birring</v>
          </cell>
        </row>
        <row r="6507">
          <cell r="B6507" t="str">
            <v>J560/01 Mathematics: Paper 1 (Foundation tier)</v>
          </cell>
          <cell r="C6507" t="str">
            <v>J560/01</v>
          </cell>
          <cell r="D6507" t="str">
            <v>Mathematics: Paper 1 (Foundation tier)</v>
          </cell>
          <cell r="E6507" t="str">
            <v>Mr N Hart</v>
          </cell>
        </row>
        <row r="6508">
          <cell r="B6508" t="str">
            <v>J560/01 Mathematics: Paper 1 (Foundation tier)</v>
          </cell>
          <cell r="C6508" t="str">
            <v>J560/01</v>
          </cell>
          <cell r="D6508" t="str">
            <v>Mathematics: Paper 1 (Foundation tier)</v>
          </cell>
          <cell r="E6508" t="str">
            <v>Mrs R Powell</v>
          </cell>
        </row>
        <row r="6509">
          <cell r="B6509" t="str">
            <v>J560/01 Mathematics: Paper 1 (Foundation tier)</v>
          </cell>
          <cell r="C6509" t="str">
            <v>J560/01</v>
          </cell>
          <cell r="D6509" t="str">
            <v>Mathematics: Paper 1 (Foundation tier)</v>
          </cell>
          <cell r="E6509" t="str">
            <v>Mr J Mace</v>
          </cell>
        </row>
        <row r="6510">
          <cell r="B6510" t="str">
            <v>J560/01 Mathematics: Paper 1 (Foundation tier)</v>
          </cell>
          <cell r="C6510" t="str">
            <v>J560/01</v>
          </cell>
          <cell r="D6510" t="str">
            <v>Mathematics: Paper 1 (Foundation tier)</v>
          </cell>
          <cell r="E6510" t="str">
            <v>Mr M Porter</v>
          </cell>
        </row>
        <row r="6511">
          <cell r="B6511" t="str">
            <v>J560/01 Mathematics: Paper 1 (Foundation tier)</v>
          </cell>
          <cell r="C6511" t="str">
            <v>J560/01</v>
          </cell>
          <cell r="D6511" t="str">
            <v>Mathematics: Paper 1 (Foundation tier)</v>
          </cell>
          <cell r="E6511" t="str">
            <v>Dr J Mouland</v>
          </cell>
        </row>
        <row r="6512">
          <cell r="B6512" t="str">
            <v>J560/01 Mathematics: Paper 1 (Foundation tier)</v>
          </cell>
          <cell r="C6512" t="str">
            <v>J560/01</v>
          </cell>
          <cell r="D6512" t="str">
            <v>Mathematics: Paper 1 (Foundation tier)</v>
          </cell>
          <cell r="E6512" t="str">
            <v>Miss H D Cook</v>
          </cell>
        </row>
        <row r="6513">
          <cell r="B6513" t="str">
            <v>J560/01 Mathematics: Paper 1 (Foundation tier)</v>
          </cell>
          <cell r="C6513" t="str">
            <v>J560/01</v>
          </cell>
          <cell r="D6513" t="str">
            <v>Mathematics: Paper 1 (Foundation tier)</v>
          </cell>
          <cell r="E6513" t="str">
            <v>Mr T Scotland</v>
          </cell>
        </row>
        <row r="6514">
          <cell r="B6514" t="str">
            <v>J560/01 Mathematics: Paper 1 (Foundation tier)</v>
          </cell>
          <cell r="C6514" t="str">
            <v>J560/01</v>
          </cell>
          <cell r="D6514" t="str">
            <v>Mathematics: Paper 1 (Foundation tier)</v>
          </cell>
          <cell r="E6514" t="str">
            <v>Mrs J Yeo</v>
          </cell>
        </row>
        <row r="6515">
          <cell r="B6515" t="str">
            <v>J560/01 Mathematics: Paper 1 (Foundation tier)</v>
          </cell>
          <cell r="C6515" t="str">
            <v>J560/01</v>
          </cell>
          <cell r="D6515" t="str">
            <v>Mathematics: Paper 1 (Foundation tier)</v>
          </cell>
          <cell r="E6515" t="str">
            <v>Mrs M Mercer</v>
          </cell>
        </row>
        <row r="6516">
          <cell r="B6516" t="str">
            <v>J560/01 Mathematics: Paper 1 (Foundation tier)</v>
          </cell>
          <cell r="C6516" t="str">
            <v>J560/01</v>
          </cell>
          <cell r="D6516" t="str">
            <v>Mathematics: Paper 1 (Foundation tier)</v>
          </cell>
          <cell r="E6516" t="str">
            <v>Miss L Walker</v>
          </cell>
        </row>
        <row r="6517">
          <cell r="B6517" t="str">
            <v>J560/01 Mathematics: Paper 1 (Foundation tier)</v>
          </cell>
          <cell r="C6517" t="str">
            <v>J560/01</v>
          </cell>
          <cell r="D6517" t="str">
            <v>Mathematics: Paper 1 (Foundation tier)</v>
          </cell>
          <cell r="E6517" t="str">
            <v>Mrs V Graham</v>
          </cell>
        </row>
        <row r="6518">
          <cell r="B6518" t="str">
            <v>J560/01 Mathematics: Paper 1 (Foundation tier)</v>
          </cell>
          <cell r="C6518" t="str">
            <v>J560/01</v>
          </cell>
          <cell r="D6518" t="str">
            <v>Mathematics: Paper 1 (Foundation tier)</v>
          </cell>
          <cell r="E6518" t="str">
            <v>Dr B R Smith</v>
          </cell>
        </row>
        <row r="6519">
          <cell r="B6519" t="str">
            <v>J560/01 Mathematics: Paper 1 (Foundation tier)</v>
          </cell>
          <cell r="C6519" t="str">
            <v>J560/01</v>
          </cell>
          <cell r="D6519" t="str">
            <v>Mathematics: Paper 1 (Foundation tier)</v>
          </cell>
          <cell r="E6519" t="str">
            <v>Mrs D Brotherton</v>
          </cell>
        </row>
        <row r="6520">
          <cell r="B6520" t="str">
            <v>J560/01 Mathematics: Paper 1 (Foundation tier)</v>
          </cell>
          <cell r="C6520" t="str">
            <v>J560/01</v>
          </cell>
          <cell r="D6520" t="str">
            <v>Mathematics: Paper 1 (Foundation tier)</v>
          </cell>
          <cell r="E6520" t="str">
            <v>Mrs D E Richardson</v>
          </cell>
        </row>
        <row r="6521">
          <cell r="B6521" t="str">
            <v>J560/01 Mathematics: Paper 1 (Foundation tier)</v>
          </cell>
          <cell r="C6521" t="str">
            <v>J560/01</v>
          </cell>
          <cell r="D6521" t="str">
            <v>Mathematics: Paper 1 (Foundation tier)</v>
          </cell>
          <cell r="E6521" t="str">
            <v>Mrs B Kellett</v>
          </cell>
        </row>
        <row r="6522">
          <cell r="B6522" t="str">
            <v>J560/01 Mathematics: Paper 1 (Foundation tier)</v>
          </cell>
          <cell r="C6522" t="str">
            <v>J560/01</v>
          </cell>
          <cell r="D6522" t="str">
            <v>Mathematics: Paper 1 (Foundation tier)</v>
          </cell>
          <cell r="E6522" t="str">
            <v>Ms L J Burt</v>
          </cell>
        </row>
        <row r="6523">
          <cell r="B6523" t="str">
            <v>J560/01 Mathematics: Paper 1 (Foundation tier)</v>
          </cell>
          <cell r="C6523" t="str">
            <v>J560/01</v>
          </cell>
          <cell r="D6523" t="str">
            <v>Mathematics: Paper 1 (Foundation tier)</v>
          </cell>
          <cell r="E6523" t="str">
            <v>Mr K J Thirlaway</v>
          </cell>
        </row>
        <row r="6524">
          <cell r="B6524" t="str">
            <v>J560/01 Mathematics: Paper 1 (Foundation tier)</v>
          </cell>
          <cell r="C6524" t="str">
            <v>J560/01</v>
          </cell>
          <cell r="D6524" t="str">
            <v>Mathematics: Paper 1 (Foundation tier)</v>
          </cell>
          <cell r="E6524" t="str">
            <v>Miss E Jones</v>
          </cell>
        </row>
        <row r="6525">
          <cell r="B6525" t="str">
            <v>J560/01 Mathematics: Paper 1 (Foundation tier)</v>
          </cell>
          <cell r="C6525" t="str">
            <v>J560/01</v>
          </cell>
          <cell r="D6525" t="str">
            <v>Mathematics: Paper 1 (Foundation tier)</v>
          </cell>
          <cell r="E6525" t="str">
            <v>Mr C Blaxland</v>
          </cell>
        </row>
        <row r="6526">
          <cell r="B6526" t="str">
            <v>J560/01 Mathematics: Paper 1 (Foundation tier)</v>
          </cell>
          <cell r="C6526" t="str">
            <v>J560/01</v>
          </cell>
          <cell r="D6526" t="str">
            <v>Mathematics: Paper 1 (Foundation tier)</v>
          </cell>
          <cell r="E6526" t="str">
            <v>Mrs S Ashley</v>
          </cell>
        </row>
        <row r="6527">
          <cell r="B6527" t="str">
            <v>J560/01 Mathematics: Paper 1 (Foundation tier)</v>
          </cell>
          <cell r="C6527" t="str">
            <v>J560/01</v>
          </cell>
          <cell r="D6527" t="str">
            <v>Mathematics: Paper 1 (Foundation tier)</v>
          </cell>
          <cell r="E6527" t="str">
            <v>Mr I B Westwood</v>
          </cell>
        </row>
        <row r="6528">
          <cell r="B6528" t="str">
            <v>J560/01 Mathematics: Paper 1 (Foundation tier)</v>
          </cell>
          <cell r="C6528" t="str">
            <v>J560/01</v>
          </cell>
          <cell r="D6528" t="str">
            <v>Mathematics: Paper 1 (Foundation tier)</v>
          </cell>
          <cell r="E6528" t="str">
            <v>Miss A Onileere</v>
          </cell>
        </row>
        <row r="6529">
          <cell r="B6529" t="str">
            <v>J560/01 Mathematics: Paper 1 (Foundation tier)</v>
          </cell>
          <cell r="C6529" t="str">
            <v>J560/01</v>
          </cell>
          <cell r="D6529" t="str">
            <v>Mathematics: Paper 1 (Foundation tier)</v>
          </cell>
          <cell r="E6529" t="str">
            <v>Miss K Howard</v>
          </cell>
        </row>
        <row r="6530">
          <cell r="B6530" t="str">
            <v>J560/01 Mathematics: Paper 1 (Foundation tier)</v>
          </cell>
          <cell r="C6530" t="str">
            <v>J560/01</v>
          </cell>
          <cell r="D6530" t="str">
            <v>Mathematics: Paper 1 (Foundation tier)</v>
          </cell>
          <cell r="E6530" t="str">
            <v>Mr A P Chambers</v>
          </cell>
        </row>
        <row r="6531">
          <cell r="B6531" t="str">
            <v>J560/01 Mathematics: Paper 1 (Foundation tier)</v>
          </cell>
          <cell r="C6531" t="str">
            <v>J560/01</v>
          </cell>
          <cell r="D6531" t="str">
            <v>Mathematics: Paper 1 (Foundation tier)</v>
          </cell>
          <cell r="E6531" t="str">
            <v>Ms C Hollands</v>
          </cell>
        </row>
        <row r="6532">
          <cell r="B6532" t="str">
            <v>J560/01 Mathematics: Paper 1 (Foundation tier)</v>
          </cell>
          <cell r="C6532" t="str">
            <v>J560/01</v>
          </cell>
          <cell r="D6532" t="str">
            <v>Mathematics: Paper 1 (Foundation tier)</v>
          </cell>
          <cell r="E6532" t="str">
            <v>Miss L Ackroyd</v>
          </cell>
        </row>
        <row r="6533">
          <cell r="B6533" t="str">
            <v>J560/01 Mathematics: Paper 1 (Foundation tier)</v>
          </cell>
          <cell r="C6533" t="str">
            <v>J560/01</v>
          </cell>
          <cell r="D6533" t="str">
            <v>Mathematics: Paper 1 (Foundation tier)</v>
          </cell>
          <cell r="E6533" t="str">
            <v>Ms N Sharda</v>
          </cell>
        </row>
        <row r="6534">
          <cell r="B6534" t="str">
            <v>J560/01 Mathematics: Paper 1 (Foundation tier)</v>
          </cell>
          <cell r="C6534" t="str">
            <v>J560/01</v>
          </cell>
          <cell r="D6534" t="str">
            <v>Mathematics: Paper 1 (Foundation tier)</v>
          </cell>
          <cell r="E6534" t="str">
            <v>Mr N Jacklin</v>
          </cell>
        </row>
        <row r="6535">
          <cell r="B6535" t="str">
            <v>J560/01 Mathematics: Paper 1 (Foundation tier)</v>
          </cell>
          <cell r="C6535" t="str">
            <v>J560/01</v>
          </cell>
          <cell r="D6535" t="str">
            <v>Mathematics: Paper 1 (Foundation tier)</v>
          </cell>
          <cell r="E6535" t="str">
            <v>Mrs A Heathcock</v>
          </cell>
        </row>
        <row r="6536">
          <cell r="B6536" t="str">
            <v>J560/01 Mathematics: Paper 1 (Foundation tier)</v>
          </cell>
          <cell r="C6536" t="str">
            <v>J560/01</v>
          </cell>
          <cell r="D6536" t="str">
            <v>Mathematics: Paper 1 (Foundation tier)</v>
          </cell>
          <cell r="E6536" t="str">
            <v>Mr A P Harris</v>
          </cell>
        </row>
        <row r="6537">
          <cell r="B6537" t="str">
            <v>J560/01 Mathematics: Paper 1 (Foundation tier)</v>
          </cell>
          <cell r="C6537" t="str">
            <v>J560/01</v>
          </cell>
          <cell r="D6537" t="str">
            <v>Mathematics: Paper 1 (Foundation tier)</v>
          </cell>
          <cell r="E6537" t="str">
            <v>Mr R Hibbard</v>
          </cell>
        </row>
        <row r="6538">
          <cell r="B6538" t="str">
            <v>J560/01 Mathematics: Paper 1 (Foundation tier)</v>
          </cell>
          <cell r="C6538" t="str">
            <v>J560/01</v>
          </cell>
          <cell r="D6538" t="str">
            <v>Mathematics: Paper 1 (Foundation tier)</v>
          </cell>
          <cell r="E6538" t="str">
            <v>Mr J Burgess</v>
          </cell>
        </row>
        <row r="6539">
          <cell r="B6539" t="str">
            <v>J560/01 Mathematics: Paper 1 (Foundation tier)</v>
          </cell>
          <cell r="C6539" t="str">
            <v>J560/01</v>
          </cell>
          <cell r="D6539" t="str">
            <v>Mathematics: Paper 1 (Foundation tier)</v>
          </cell>
          <cell r="E6539" t="str">
            <v>Mr H Smith</v>
          </cell>
        </row>
        <row r="6540">
          <cell r="B6540" t="str">
            <v>J560/01 Mathematics: Paper 1 (Foundation tier)</v>
          </cell>
          <cell r="C6540" t="str">
            <v>J560/01</v>
          </cell>
          <cell r="D6540" t="str">
            <v>Mathematics: Paper 1 (Foundation tier)</v>
          </cell>
          <cell r="E6540" t="str">
            <v>Miss H R Morris</v>
          </cell>
        </row>
        <row r="6541">
          <cell r="B6541" t="str">
            <v>J560/01 Mathematics: Paper 1 (Foundation tier)</v>
          </cell>
          <cell r="C6541" t="str">
            <v>J560/01</v>
          </cell>
          <cell r="D6541" t="str">
            <v>Mathematics: Paper 1 (Foundation tier)</v>
          </cell>
          <cell r="E6541" t="str">
            <v>Mrs J Readings</v>
          </cell>
        </row>
        <row r="6542">
          <cell r="B6542" t="str">
            <v>J560/01 Mathematics: Paper 1 (Foundation tier)</v>
          </cell>
          <cell r="C6542" t="str">
            <v>J560/01</v>
          </cell>
          <cell r="D6542" t="str">
            <v>Mathematics: Paper 1 (Foundation tier)</v>
          </cell>
          <cell r="E6542" t="str">
            <v>Miss T Beukes</v>
          </cell>
        </row>
        <row r="6543">
          <cell r="B6543" t="str">
            <v>J560/01 Mathematics: Paper 1 (Foundation tier)</v>
          </cell>
          <cell r="C6543" t="str">
            <v>J560/01</v>
          </cell>
          <cell r="D6543" t="str">
            <v>Mathematics: Paper 1 (Foundation tier)</v>
          </cell>
          <cell r="E6543" t="str">
            <v>Mrs T Richmond</v>
          </cell>
        </row>
        <row r="6544">
          <cell r="B6544" t="str">
            <v>J560/01 Mathematics: Paper 1 (Foundation tier)</v>
          </cell>
          <cell r="C6544" t="str">
            <v>J560/01</v>
          </cell>
          <cell r="D6544" t="str">
            <v>Mathematics: Paper 1 (Foundation tier)</v>
          </cell>
          <cell r="E6544" t="str">
            <v>Miss N Haththotuwa</v>
          </cell>
        </row>
        <row r="6545">
          <cell r="B6545" t="str">
            <v>J560/01 Mathematics: Paper 1 (Foundation tier)</v>
          </cell>
          <cell r="C6545" t="str">
            <v>J560/01</v>
          </cell>
          <cell r="D6545" t="str">
            <v>Mathematics: Paper 1 (Foundation tier)</v>
          </cell>
          <cell r="E6545" t="str">
            <v>Mr B Beaumont</v>
          </cell>
        </row>
        <row r="6546">
          <cell r="B6546" t="str">
            <v>J560/01 Mathematics: Paper 1 (Foundation tier)</v>
          </cell>
          <cell r="C6546" t="str">
            <v>J560/01</v>
          </cell>
          <cell r="D6546" t="str">
            <v>Mathematics: Paper 1 (Foundation tier)</v>
          </cell>
          <cell r="E6546" t="str">
            <v>Mr M Robinson</v>
          </cell>
        </row>
        <row r="6547">
          <cell r="B6547" t="str">
            <v>J560/01 Mathematics: Paper 1 (Foundation tier)</v>
          </cell>
          <cell r="C6547" t="str">
            <v>J560/01</v>
          </cell>
          <cell r="D6547" t="str">
            <v>Mathematics: Paper 1 (Foundation tier)</v>
          </cell>
          <cell r="E6547" t="str">
            <v>Mrs T Palmer</v>
          </cell>
        </row>
        <row r="6548">
          <cell r="B6548" t="str">
            <v>J560/01 Mathematics: Paper 1 (Foundation tier)</v>
          </cell>
          <cell r="C6548" t="str">
            <v>J560/01</v>
          </cell>
          <cell r="D6548" t="str">
            <v>Mathematics: Paper 1 (Foundation tier)</v>
          </cell>
          <cell r="E6548" t="str">
            <v>Mrs M H Padgett</v>
          </cell>
        </row>
        <row r="6549">
          <cell r="B6549" t="str">
            <v>J560/02 Mathematics: Paper 2 (Foundation tier)</v>
          </cell>
          <cell r="C6549" t="str">
            <v>J560/02</v>
          </cell>
          <cell r="D6549" t="str">
            <v>Mathematics: Paper 2 (Foundation tier)</v>
          </cell>
          <cell r="E6549" t="str">
            <v>Ms R Garner</v>
          </cell>
        </row>
        <row r="6550">
          <cell r="B6550" t="str">
            <v>J560/02 Mathematics: Paper 2 (Foundation tier)</v>
          </cell>
          <cell r="C6550" t="str">
            <v>J560/02</v>
          </cell>
          <cell r="D6550" t="str">
            <v>Mathematics: Paper 2 (Foundation tier)</v>
          </cell>
          <cell r="E6550" t="str">
            <v>Mr P N Wilson</v>
          </cell>
        </row>
        <row r="6551">
          <cell r="B6551" t="str">
            <v>J560/02 Mathematics: Paper 2 (Foundation tier)</v>
          </cell>
          <cell r="C6551" t="str">
            <v>J560/02</v>
          </cell>
          <cell r="D6551" t="str">
            <v>Mathematics: Paper 2 (Foundation tier)</v>
          </cell>
          <cell r="E6551" t="str">
            <v>Mr K Stirling</v>
          </cell>
        </row>
        <row r="6552">
          <cell r="B6552" t="str">
            <v>J560/02 Mathematics: Paper 2 (Foundation tier)</v>
          </cell>
          <cell r="C6552" t="str">
            <v>J560/02</v>
          </cell>
          <cell r="D6552" t="str">
            <v>Mathematics: Paper 2 (Foundation tier)</v>
          </cell>
          <cell r="E6552" t="str">
            <v>Mrs T Sayani</v>
          </cell>
        </row>
        <row r="6553">
          <cell r="B6553" t="str">
            <v>J560/02 Mathematics: Paper 2 (Foundation tier)</v>
          </cell>
          <cell r="C6553" t="str">
            <v>J560/02</v>
          </cell>
          <cell r="D6553" t="str">
            <v>Mathematics: Paper 2 (Foundation tier)</v>
          </cell>
          <cell r="E6553" t="str">
            <v>Mr S MOSES</v>
          </cell>
        </row>
        <row r="6554">
          <cell r="B6554" t="str">
            <v>J560/02 Mathematics: Paper 2 (Foundation tier)</v>
          </cell>
          <cell r="C6554" t="str">
            <v>J560/02</v>
          </cell>
          <cell r="D6554" t="str">
            <v>Mathematics: Paper 2 (Foundation tier)</v>
          </cell>
          <cell r="E6554" t="str">
            <v>Miss L Walker</v>
          </cell>
        </row>
        <row r="6555">
          <cell r="B6555" t="str">
            <v>J560/02 Mathematics: Paper 2 (Foundation tier)</v>
          </cell>
          <cell r="C6555" t="str">
            <v>J560/02</v>
          </cell>
          <cell r="D6555" t="str">
            <v>Mathematics: Paper 2 (Foundation tier)</v>
          </cell>
          <cell r="E6555" t="str">
            <v>Mr C Roberts</v>
          </cell>
        </row>
        <row r="6556">
          <cell r="B6556" t="str">
            <v>J560/02 Mathematics: Paper 2 (Foundation tier)</v>
          </cell>
          <cell r="C6556" t="str">
            <v>J560/02</v>
          </cell>
          <cell r="D6556" t="str">
            <v>Mathematics: Paper 2 (Foundation tier)</v>
          </cell>
          <cell r="E6556" t="str">
            <v>Mr M Runacres</v>
          </cell>
        </row>
        <row r="6557">
          <cell r="B6557" t="str">
            <v>J560/02 Mathematics: Paper 2 (Foundation tier)</v>
          </cell>
          <cell r="C6557" t="str">
            <v>J560/02</v>
          </cell>
          <cell r="D6557" t="str">
            <v>Mathematics: Paper 2 (Foundation tier)</v>
          </cell>
          <cell r="E6557" t="str">
            <v>Mr D J Grace</v>
          </cell>
        </row>
        <row r="6558">
          <cell r="B6558" t="str">
            <v>J560/02 Mathematics: Paper 2 (Foundation tier)</v>
          </cell>
          <cell r="C6558" t="str">
            <v>J560/02</v>
          </cell>
          <cell r="D6558" t="str">
            <v>Mathematics: Paper 2 (Foundation tier)</v>
          </cell>
          <cell r="E6558" t="str">
            <v>Mr A Palombo</v>
          </cell>
        </row>
        <row r="6559">
          <cell r="B6559" t="str">
            <v>J560/02 Mathematics: Paper 2 (Foundation tier)</v>
          </cell>
          <cell r="C6559" t="str">
            <v>J560/02</v>
          </cell>
          <cell r="D6559" t="str">
            <v>Mathematics: Paper 2 (Foundation tier)</v>
          </cell>
          <cell r="E6559" t="str">
            <v>Ms L J Burt</v>
          </cell>
        </row>
        <row r="6560">
          <cell r="B6560" t="str">
            <v>J560/02 Mathematics: Paper 2 (Foundation tier)</v>
          </cell>
          <cell r="C6560" t="str">
            <v>J560/02</v>
          </cell>
          <cell r="D6560" t="str">
            <v>Mathematics: Paper 2 (Foundation tier)</v>
          </cell>
          <cell r="E6560" t="str">
            <v>Ms S B Nnaggayi</v>
          </cell>
        </row>
        <row r="6561">
          <cell r="B6561" t="str">
            <v>J560/02 Mathematics: Paper 2 (Foundation tier)</v>
          </cell>
          <cell r="C6561" t="str">
            <v>J560/02</v>
          </cell>
          <cell r="D6561" t="str">
            <v>Mathematics: Paper 2 (Foundation tier)</v>
          </cell>
          <cell r="E6561" t="str">
            <v>Mrs K Champaneri</v>
          </cell>
        </row>
        <row r="6562">
          <cell r="B6562" t="str">
            <v>J560/02 Mathematics: Paper 2 (Foundation tier)</v>
          </cell>
          <cell r="C6562" t="str">
            <v>J560/02</v>
          </cell>
          <cell r="D6562" t="str">
            <v>Mathematics: Paper 2 (Foundation tier)</v>
          </cell>
          <cell r="E6562" t="str">
            <v>Mr K J Thirlaway</v>
          </cell>
        </row>
        <row r="6563">
          <cell r="B6563" t="str">
            <v>J560/02 Mathematics: Paper 2 (Foundation tier)</v>
          </cell>
          <cell r="C6563" t="str">
            <v>J560/02</v>
          </cell>
          <cell r="D6563" t="str">
            <v>Mathematics: Paper 2 (Foundation tier)</v>
          </cell>
          <cell r="E6563" t="str">
            <v>Miss J Bailey</v>
          </cell>
        </row>
        <row r="6564">
          <cell r="B6564" t="str">
            <v>J560/02 Mathematics: Paper 2 (Foundation tier)</v>
          </cell>
          <cell r="C6564" t="str">
            <v>J560/02</v>
          </cell>
          <cell r="D6564" t="str">
            <v>Mathematics: Paper 2 (Foundation tier)</v>
          </cell>
          <cell r="E6564" t="str">
            <v>Mrs A Cates</v>
          </cell>
        </row>
        <row r="6565">
          <cell r="B6565" t="str">
            <v>J560/02 Mathematics: Paper 2 (Foundation tier)</v>
          </cell>
          <cell r="C6565" t="str">
            <v>J560/02</v>
          </cell>
          <cell r="D6565" t="str">
            <v>Mathematics: Paper 2 (Foundation tier)</v>
          </cell>
          <cell r="E6565" t="str">
            <v>Mr P Howland</v>
          </cell>
        </row>
        <row r="6566">
          <cell r="B6566" t="str">
            <v>J560/02 Mathematics: Paper 2 (Foundation tier)</v>
          </cell>
          <cell r="C6566" t="str">
            <v>J560/02</v>
          </cell>
          <cell r="D6566" t="str">
            <v>Mathematics: Paper 2 (Foundation tier)</v>
          </cell>
          <cell r="E6566" t="str">
            <v>Mr S O Onyongho</v>
          </cell>
        </row>
        <row r="6567">
          <cell r="B6567" t="str">
            <v>J560/02 Mathematics: Paper 2 (Foundation tier)</v>
          </cell>
          <cell r="C6567" t="str">
            <v>J560/02</v>
          </cell>
          <cell r="D6567" t="str">
            <v>Mathematics: Paper 2 (Foundation tier)</v>
          </cell>
          <cell r="E6567" t="str">
            <v>Mr M Abdul-Mohid</v>
          </cell>
        </row>
        <row r="6568">
          <cell r="B6568" t="str">
            <v>J560/02 Mathematics: Paper 2 (Foundation tier)</v>
          </cell>
          <cell r="C6568" t="str">
            <v>J560/02</v>
          </cell>
          <cell r="D6568" t="str">
            <v>Mathematics: Paper 2 (Foundation tier)</v>
          </cell>
          <cell r="E6568" t="str">
            <v>Mrs C Jones</v>
          </cell>
        </row>
        <row r="6569">
          <cell r="B6569" t="str">
            <v>J560/02 Mathematics: Paper 2 (Foundation tier)</v>
          </cell>
          <cell r="C6569" t="str">
            <v>J560/02</v>
          </cell>
          <cell r="D6569" t="str">
            <v>Mathematics: Paper 2 (Foundation tier)</v>
          </cell>
          <cell r="E6569" t="str">
            <v>Mr D Munday</v>
          </cell>
        </row>
        <row r="6570">
          <cell r="B6570" t="str">
            <v>J560/02 Mathematics: Paper 2 (Foundation tier)</v>
          </cell>
          <cell r="C6570" t="str">
            <v>J560/02</v>
          </cell>
          <cell r="D6570" t="str">
            <v>Mathematics: Paper 2 (Foundation tier)</v>
          </cell>
          <cell r="E6570" t="str">
            <v>Mrs R Long</v>
          </cell>
        </row>
        <row r="6571">
          <cell r="B6571" t="str">
            <v>J560/02 Mathematics: Paper 2 (Foundation tier)</v>
          </cell>
          <cell r="C6571" t="str">
            <v>J560/02</v>
          </cell>
          <cell r="D6571" t="str">
            <v>Mathematics: Paper 2 (Foundation tier)</v>
          </cell>
          <cell r="E6571" t="str">
            <v>Mr D O Oyier</v>
          </cell>
        </row>
        <row r="6572">
          <cell r="B6572" t="str">
            <v>J560/02 Mathematics: Paper 2 (Foundation tier)</v>
          </cell>
          <cell r="C6572" t="str">
            <v>J560/02</v>
          </cell>
          <cell r="D6572" t="str">
            <v>Mathematics: Paper 2 (Foundation tier)</v>
          </cell>
          <cell r="E6572" t="str">
            <v>Mrs E J Browne</v>
          </cell>
        </row>
        <row r="6573">
          <cell r="B6573" t="str">
            <v>J560/02 Mathematics: Paper 2 (Foundation tier)</v>
          </cell>
          <cell r="C6573" t="str">
            <v>J560/02</v>
          </cell>
          <cell r="D6573" t="str">
            <v>Mathematics: Paper 2 (Foundation tier)</v>
          </cell>
          <cell r="E6573" t="str">
            <v>Mrs S Taylor</v>
          </cell>
        </row>
        <row r="6574">
          <cell r="B6574" t="str">
            <v>J560/02 Mathematics: Paper 2 (Foundation tier)</v>
          </cell>
          <cell r="C6574" t="str">
            <v>J560/02</v>
          </cell>
          <cell r="D6574" t="str">
            <v>Mathematics: Paper 2 (Foundation tier)</v>
          </cell>
          <cell r="E6574" t="str">
            <v>Mr A Diver</v>
          </cell>
        </row>
        <row r="6575">
          <cell r="B6575" t="str">
            <v>J560/02 Mathematics: Paper 2 (Foundation tier)</v>
          </cell>
          <cell r="C6575" t="str">
            <v>J560/02</v>
          </cell>
          <cell r="D6575" t="str">
            <v>Mathematics: Paper 2 (Foundation tier)</v>
          </cell>
          <cell r="E6575" t="str">
            <v>Mrs L Ward</v>
          </cell>
        </row>
        <row r="6576">
          <cell r="B6576" t="str">
            <v>J560/02 Mathematics: Paper 2 (Foundation tier)</v>
          </cell>
          <cell r="C6576" t="str">
            <v>J560/02</v>
          </cell>
          <cell r="D6576" t="str">
            <v>Mathematics: Paper 2 (Foundation tier)</v>
          </cell>
          <cell r="E6576" t="str">
            <v>Mr A R Jones</v>
          </cell>
        </row>
        <row r="6577">
          <cell r="B6577" t="str">
            <v>J560/02 Mathematics: Paper 2 (Foundation tier)</v>
          </cell>
          <cell r="C6577" t="str">
            <v>J560/02</v>
          </cell>
          <cell r="D6577" t="str">
            <v>Mathematics: Paper 2 (Foundation tier)</v>
          </cell>
          <cell r="E6577" t="str">
            <v>Dr J Eyles</v>
          </cell>
        </row>
        <row r="6578">
          <cell r="B6578" t="str">
            <v>J560/02 Mathematics: Paper 2 (Foundation tier)</v>
          </cell>
          <cell r="C6578" t="str">
            <v>J560/02</v>
          </cell>
          <cell r="D6578" t="str">
            <v>Mathematics: Paper 2 (Foundation tier)</v>
          </cell>
          <cell r="E6578" t="str">
            <v>Mr O MICHAEL</v>
          </cell>
        </row>
        <row r="6579">
          <cell r="B6579" t="str">
            <v>J560/02 Mathematics: Paper 2 (Foundation tier)</v>
          </cell>
          <cell r="C6579" t="str">
            <v>J560/02</v>
          </cell>
          <cell r="D6579" t="str">
            <v>Mathematics: Paper 2 (Foundation tier)</v>
          </cell>
          <cell r="E6579" t="str">
            <v>Mr L Welsh</v>
          </cell>
        </row>
        <row r="6580">
          <cell r="B6580" t="str">
            <v>J560/02 Mathematics: Paper 2 (Foundation tier)</v>
          </cell>
          <cell r="C6580" t="str">
            <v>J560/02</v>
          </cell>
          <cell r="D6580" t="str">
            <v>Mathematics: Paper 2 (Foundation tier)</v>
          </cell>
          <cell r="E6580" t="str">
            <v>Mr R Carmichael</v>
          </cell>
        </row>
        <row r="6581">
          <cell r="B6581" t="str">
            <v>J560/02 Mathematics: Paper 2 (Foundation tier)</v>
          </cell>
          <cell r="C6581" t="str">
            <v>J560/02</v>
          </cell>
          <cell r="D6581" t="str">
            <v>Mathematics: Paper 2 (Foundation tier)</v>
          </cell>
          <cell r="E6581" t="str">
            <v>Mr M Keeling</v>
          </cell>
        </row>
        <row r="6582">
          <cell r="B6582" t="str">
            <v>J560/02 Mathematics: Paper 2 (Foundation tier)</v>
          </cell>
          <cell r="C6582" t="str">
            <v>J560/02</v>
          </cell>
          <cell r="D6582" t="str">
            <v>Mathematics: Paper 2 (Foundation tier)</v>
          </cell>
          <cell r="E6582" t="str">
            <v>Mr P Birch</v>
          </cell>
        </row>
        <row r="6583">
          <cell r="B6583" t="str">
            <v>J560/02 Mathematics: Paper 2 (Foundation tier)</v>
          </cell>
          <cell r="C6583" t="str">
            <v>J560/02</v>
          </cell>
          <cell r="D6583" t="str">
            <v>Mathematics: Paper 2 (Foundation tier)</v>
          </cell>
          <cell r="E6583" t="str">
            <v>Mrs K Amaradasa</v>
          </cell>
        </row>
        <row r="6584">
          <cell r="B6584" t="str">
            <v>J560/02 Mathematics: Paper 2 (Foundation tier)</v>
          </cell>
          <cell r="C6584" t="str">
            <v>J560/02</v>
          </cell>
          <cell r="D6584" t="str">
            <v>Mathematics: Paper 2 (Foundation tier)</v>
          </cell>
          <cell r="E6584" t="str">
            <v>Mrs V Machen</v>
          </cell>
        </row>
        <row r="6585">
          <cell r="B6585" t="str">
            <v>J560/02 Mathematics: Paper 2 (Foundation tier)</v>
          </cell>
          <cell r="C6585" t="str">
            <v>J560/02</v>
          </cell>
          <cell r="D6585" t="str">
            <v>Mathematics: Paper 2 (Foundation tier)</v>
          </cell>
          <cell r="E6585" t="str">
            <v>Mr A Kettle</v>
          </cell>
        </row>
        <row r="6586">
          <cell r="B6586" t="str">
            <v>J560/02 Mathematics: Paper 2 (Foundation tier)</v>
          </cell>
          <cell r="C6586" t="str">
            <v>J560/02</v>
          </cell>
          <cell r="D6586" t="str">
            <v>Mathematics: Paper 2 (Foundation tier)</v>
          </cell>
          <cell r="E6586" t="str">
            <v>Mr M Fox</v>
          </cell>
        </row>
        <row r="6587">
          <cell r="B6587" t="str">
            <v>J560/02 Mathematics: Paper 2 (Foundation tier)</v>
          </cell>
          <cell r="C6587" t="str">
            <v>J560/02</v>
          </cell>
          <cell r="D6587" t="str">
            <v>Mathematics: Paper 2 (Foundation tier)</v>
          </cell>
          <cell r="E6587" t="str">
            <v>Mr S A Baxter</v>
          </cell>
        </row>
        <row r="6588">
          <cell r="B6588" t="str">
            <v>J560/02 Mathematics: Paper 2 (Foundation tier)</v>
          </cell>
          <cell r="C6588" t="str">
            <v>J560/02</v>
          </cell>
          <cell r="D6588" t="str">
            <v>Mathematics: Paper 2 (Foundation tier)</v>
          </cell>
          <cell r="E6588" t="str">
            <v>Mr A L Bassett</v>
          </cell>
        </row>
        <row r="6589">
          <cell r="B6589" t="str">
            <v>J560/02 Mathematics: Paper 2 (Foundation tier)</v>
          </cell>
          <cell r="C6589" t="str">
            <v>J560/02</v>
          </cell>
          <cell r="D6589" t="str">
            <v>Mathematics: Paper 2 (Foundation tier)</v>
          </cell>
          <cell r="E6589" t="str">
            <v>Mr P T Adekunle</v>
          </cell>
        </row>
        <row r="6590">
          <cell r="B6590" t="str">
            <v>J560/02 Mathematics: Paper 2 (Foundation tier)</v>
          </cell>
          <cell r="C6590" t="str">
            <v>J560/02</v>
          </cell>
          <cell r="D6590" t="str">
            <v>Mathematics: Paper 2 (Foundation tier)</v>
          </cell>
          <cell r="E6590" t="str">
            <v>Mrs K Cheshire</v>
          </cell>
        </row>
        <row r="6591">
          <cell r="B6591" t="str">
            <v>J560/02 Mathematics: Paper 2 (Foundation tier)</v>
          </cell>
          <cell r="C6591" t="str">
            <v>J560/02</v>
          </cell>
          <cell r="D6591" t="str">
            <v>Mathematics: Paper 2 (Foundation tier)</v>
          </cell>
          <cell r="E6591" t="str">
            <v>Mr M H Pepper</v>
          </cell>
        </row>
        <row r="6592">
          <cell r="B6592" t="str">
            <v>J560/02 Mathematics: Paper 2 (Foundation tier)</v>
          </cell>
          <cell r="C6592" t="str">
            <v>J560/02</v>
          </cell>
          <cell r="D6592" t="str">
            <v>Mathematics: Paper 2 (Foundation tier)</v>
          </cell>
          <cell r="E6592" t="str">
            <v>Mr P Thompson</v>
          </cell>
        </row>
        <row r="6593">
          <cell r="B6593" t="str">
            <v>J560/02 Mathematics: Paper 2 (Foundation tier)</v>
          </cell>
          <cell r="C6593" t="str">
            <v>J560/02</v>
          </cell>
          <cell r="D6593" t="str">
            <v>Mathematics: Paper 2 (Foundation tier)</v>
          </cell>
          <cell r="E6593" t="str">
            <v>Dr V Teeluck</v>
          </cell>
        </row>
        <row r="6594">
          <cell r="B6594" t="str">
            <v>J560/02 Mathematics: Paper 2 (Foundation tier)</v>
          </cell>
          <cell r="C6594" t="str">
            <v>J560/02</v>
          </cell>
          <cell r="D6594" t="str">
            <v>Mathematics: Paper 2 (Foundation tier)</v>
          </cell>
          <cell r="E6594" t="str">
            <v>Miss M sattar</v>
          </cell>
        </row>
        <row r="6595">
          <cell r="B6595" t="str">
            <v>J560/02 Mathematics: Paper 2 (Foundation tier)</v>
          </cell>
          <cell r="C6595" t="str">
            <v>J560/02</v>
          </cell>
          <cell r="D6595" t="str">
            <v>Mathematics: Paper 2 (Foundation tier)</v>
          </cell>
          <cell r="E6595" t="str">
            <v>Miss H Taylor</v>
          </cell>
        </row>
        <row r="6596">
          <cell r="B6596" t="str">
            <v>J560/02 Mathematics: Paper 2 (Foundation tier)</v>
          </cell>
          <cell r="C6596" t="str">
            <v>J560/02</v>
          </cell>
          <cell r="D6596" t="str">
            <v>Mathematics: Paper 2 (Foundation tier)</v>
          </cell>
          <cell r="E6596" t="str">
            <v>Mr C O Nyanya</v>
          </cell>
        </row>
        <row r="6597">
          <cell r="B6597" t="str">
            <v>J560/02 Mathematics: Paper 2 (Foundation tier)</v>
          </cell>
          <cell r="C6597" t="str">
            <v>J560/02</v>
          </cell>
          <cell r="D6597" t="str">
            <v>Mathematics: Paper 2 (Foundation tier)</v>
          </cell>
          <cell r="E6597" t="str">
            <v>Mrs K clark</v>
          </cell>
        </row>
        <row r="6598">
          <cell r="B6598" t="str">
            <v>J560/02 Mathematics: Paper 2 (Foundation tier)</v>
          </cell>
          <cell r="C6598" t="str">
            <v>J560/02</v>
          </cell>
          <cell r="D6598" t="str">
            <v>Mathematics: Paper 2 (Foundation tier)</v>
          </cell>
          <cell r="E6598" t="str">
            <v>Mr C Workman</v>
          </cell>
        </row>
        <row r="6599">
          <cell r="B6599" t="str">
            <v>J560/02 Mathematics: Paper 2 (Foundation tier)</v>
          </cell>
          <cell r="C6599" t="str">
            <v>J560/02</v>
          </cell>
          <cell r="D6599" t="str">
            <v>Mathematics: Paper 2 (Foundation tier)</v>
          </cell>
          <cell r="E6599" t="str">
            <v>Mr J T C Sleath</v>
          </cell>
        </row>
        <row r="6600">
          <cell r="B6600" t="str">
            <v>J560/02 Mathematics: Paper 2 (Foundation tier)</v>
          </cell>
          <cell r="C6600" t="str">
            <v>J560/02</v>
          </cell>
          <cell r="D6600" t="str">
            <v>Mathematics: Paper 2 (Foundation tier)</v>
          </cell>
          <cell r="E6600" t="str">
            <v>Mr G Owino</v>
          </cell>
        </row>
        <row r="6601">
          <cell r="B6601" t="str">
            <v>J560/02 Mathematics: Paper 2 (Foundation tier)</v>
          </cell>
          <cell r="C6601" t="str">
            <v>J560/02</v>
          </cell>
          <cell r="D6601" t="str">
            <v>Mathematics: Paper 2 (Foundation tier)</v>
          </cell>
          <cell r="E6601" t="str">
            <v>Mr P Hammersley</v>
          </cell>
        </row>
        <row r="6602">
          <cell r="B6602" t="str">
            <v>J560/02 Mathematics: Paper 2 (Foundation tier)</v>
          </cell>
          <cell r="C6602" t="str">
            <v>J560/02</v>
          </cell>
          <cell r="D6602" t="str">
            <v>Mathematics: Paper 2 (Foundation tier)</v>
          </cell>
          <cell r="E6602" t="str">
            <v>Mrs C McCourt</v>
          </cell>
        </row>
        <row r="6603">
          <cell r="B6603" t="str">
            <v>J560/02 Mathematics: Paper 2 (Foundation tier)</v>
          </cell>
          <cell r="C6603" t="str">
            <v>J560/02</v>
          </cell>
          <cell r="D6603" t="str">
            <v>Mathematics: Paper 2 (Foundation tier)</v>
          </cell>
          <cell r="E6603" t="str">
            <v>Mr R Wilkinson</v>
          </cell>
        </row>
        <row r="6604">
          <cell r="B6604" t="str">
            <v>J560/02 Mathematics: Paper 2 (Foundation tier)</v>
          </cell>
          <cell r="C6604" t="str">
            <v>J560/02</v>
          </cell>
          <cell r="D6604" t="str">
            <v>Mathematics: Paper 2 (Foundation tier)</v>
          </cell>
          <cell r="E6604" t="str">
            <v>Mrs M J Clarke</v>
          </cell>
        </row>
        <row r="6605">
          <cell r="B6605" t="str">
            <v>J560/02 Mathematics: Paper 2 (Foundation tier)</v>
          </cell>
          <cell r="C6605" t="str">
            <v>J560/02</v>
          </cell>
          <cell r="D6605" t="str">
            <v>Mathematics: Paper 2 (Foundation tier)</v>
          </cell>
          <cell r="E6605" t="str">
            <v>Mr J Shell</v>
          </cell>
        </row>
        <row r="6606">
          <cell r="B6606" t="str">
            <v>J560/02 Mathematics: Paper 2 (Foundation tier)</v>
          </cell>
          <cell r="C6606" t="str">
            <v>J560/02</v>
          </cell>
          <cell r="D6606" t="str">
            <v>Mathematics: Paper 2 (Foundation tier)</v>
          </cell>
          <cell r="E6606" t="str">
            <v>Mrs M P Winch</v>
          </cell>
        </row>
        <row r="6607">
          <cell r="B6607" t="str">
            <v>J560/02 Mathematics: Paper 2 (Foundation tier)</v>
          </cell>
          <cell r="C6607" t="str">
            <v>J560/02</v>
          </cell>
          <cell r="D6607" t="str">
            <v>Mathematics: Paper 2 (Foundation tier)</v>
          </cell>
          <cell r="E6607" t="str">
            <v>Mr M A Mireku</v>
          </cell>
        </row>
        <row r="6608">
          <cell r="B6608" t="str">
            <v>J560/02 Mathematics: Paper 2 (Foundation tier)</v>
          </cell>
          <cell r="C6608" t="str">
            <v>J560/02</v>
          </cell>
          <cell r="D6608" t="str">
            <v>Mathematics: Paper 2 (Foundation tier)</v>
          </cell>
          <cell r="E6608" t="str">
            <v>Mr A G Adekunle</v>
          </cell>
        </row>
        <row r="6609">
          <cell r="B6609" t="str">
            <v>J560/02 Mathematics: Paper 2 (Foundation tier)</v>
          </cell>
          <cell r="C6609" t="str">
            <v>J560/02</v>
          </cell>
          <cell r="D6609" t="str">
            <v>Mathematics: Paper 2 (Foundation tier)</v>
          </cell>
          <cell r="E6609" t="str">
            <v>Miss K Occleshaw</v>
          </cell>
        </row>
        <row r="6610">
          <cell r="B6610" t="str">
            <v>J560/02 Mathematics: Paper 2 (Foundation tier)</v>
          </cell>
          <cell r="C6610" t="str">
            <v>J560/02</v>
          </cell>
          <cell r="D6610" t="str">
            <v>Mathematics: Paper 2 (Foundation tier)</v>
          </cell>
          <cell r="E6610" t="str">
            <v>Mrs N Mashford</v>
          </cell>
        </row>
        <row r="6611">
          <cell r="B6611" t="str">
            <v>J560/02 Mathematics: Paper 2 (Foundation tier)</v>
          </cell>
          <cell r="C6611" t="str">
            <v>J560/02</v>
          </cell>
          <cell r="D6611" t="str">
            <v>Mathematics: Paper 2 (Foundation tier)</v>
          </cell>
          <cell r="E6611" t="str">
            <v>Miss A Mitchell</v>
          </cell>
        </row>
        <row r="6612">
          <cell r="B6612" t="str">
            <v>J560/02 Mathematics: Paper 2 (Foundation tier)</v>
          </cell>
          <cell r="C6612" t="str">
            <v>J560/02</v>
          </cell>
          <cell r="D6612" t="str">
            <v>Mathematics: Paper 2 (Foundation tier)</v>
          </cell>
          <cell r="E6612" t="str">
            <v>Mrs S Hodge</v>
          </cell>
        </row>
        <row r="6613">
          <cell r="B6613" t="str">
            <v>J560/02 Mathematics: Paper 2 (Foundation tier)</v>
          </cell>
          <cell r="C6613" t="str">
            <v>J560/02</v>
          </cell>
          <cell r="D6613" t="str">
            <v>Mathematics: Paper 2 (Foundation tier)</v>
          </cell>
          <cell r="E6613" t="str">
            <v>Miss T Biddle</v>
          </cell>
        </row>
        <row r="6614">
          <cell r="B6614" t="str">
            <v>J560/02 Mathematics: Paper 2 (Foundation tier)</v>
          </cell>
          <cell r="C6614" t="str">
            <v>J560/02</v>
          </cell>
          <cell r="D6614" t="str">
            <v>Mathematics: Paper 2 (Foundation tier)</v>
          </cell>
          <cell r="E6614" t="str">
            <v>Mrs L M Matravers</v>
          </cell>
        </row>
        <row r="6615">
          <cell r="B6615" t="str">
            <v>J560/02 Mathematics: Paper 2 (Foundation tier)</v>
          </cell>
          <cell r="C6615" t="str">
            <v>J560/02</v>
          </cell>
          <cell r="D6615" t="str">
            <v>Mathematics: Paper 2 (Foundation tier)</v>
          </cell>
          <cell r="E6615" t="str">
            <v>Mrs M E Williams</v>
          </cell>
        </row>
        <row r="6616">
          <cell r="B6616" t="str">
            <v>J560/02 Mathematics: Paper 2 (Foundation tier)</v>
          </cell>
          <cell r="C6616" t="str">
            <v>J560/02</v>
          </cell>
          <cell r="D6616" t="str">
            <v>Mathematics: Paper 2 (Foundation tier)</v>
          </cell>
          <cell r="E6616" t="str">
            <v>Mr F O Awosika</v>
          </cell>
        </row>
        <row r="6617">
          <cell r="B6617" t="str">
            <v>J560/02 Mathematics: Paper 2 (Foundation tier)</v>
          </cell>
          <cell r="C6617" t="str">
            <v>J560/02</v>
          </cell>
          <cell r="D6617" t="str">
            <v>Mathematics: Paper 2 (Foundation tier)</v>
          </cell>
          <cell r="E6617" t="str">
            <v>Mr M Nazakit</v>
          </cell>
        </row>
        <row r="6618">
          <cell r="B6618" t="str">
            <v>J560/02 Mathematics: Paper 2 (Foundation tier)</v>
          </cell>
          <cell r="C6618" t="str">
            <v>J560/02</v>
          </cell>
          <cell r="D6618" t="str">
            <v>Mathematics: Paper 2 (Foundation tier)</v>
          </cell>
          <cell r="E6618" t="str">
            <v>Dr B Newland</v>
          </cell>
        </row>
        <row r="6619">
          <cell r="B6619" t="str">
            <v>J560/02 Mathematics: Paper 2 (Foundation tier)</v>
          </cell>
          <cell r="C6619" t="str">
            <v>J560/02</v>
          </cell>
          <cell r="D6619" t="str">
            <v>Mathematics: Paper 2 (Foundation tier)</v>
          </cell>
          <cell r="E6619" t="str">
            <v>Mr D Roberts</v>
          </cell>
        </row>
        <row r="6620">
          <cell r="B6620" t="str">
            <v>J560/02 Mathematics: Paper 2 (Foundation tier)</v>
          </cell>
          <cell r="C6620" t="str">
            <v>J560/02</v>
          </cell>
          <cell r="D6620" t="str">
            <v>Mathematics: Paper 2 (Foundation tier)</v>
          </cell>
          <cell r="E6620" t="str">
            <v>Mr R G Coslett</v>
          </cell>
        </row>
        <row r="6621">
          <cell r="B6621" t="str">
            <v>J560/02 Mathematics: Paper 2 (Foundation tier)</v>
          </cell>
          <cell r="C6621" t="str">
            <v>J560/02</v>
          </cell>
          <cell r="D6621" t="str">
            <v>Mathematics: Paper 2 (Foundation tier)</v>
          </cell>
          <cell r="E6621" t="str">
            <v>Mrs C Brown</v>
          </cell>
        </row>
        <row r="6622">
          <cell r="B6622" t="str">
            <v>J560/02 Mathematics: Paper 2 (Foundation tier)</v>
          </cell>
          <cell r="C6622" t="str">
            <v>J560/02</v>
          </cell>
          <cell r="D6622" t="str">
            <v>Mathematics: Paper 2 (Foundation tier)</v>
          </cell>
          <cell r="E6622" t="str">
            <v>Miss V Suen</v>
          </cell>
        </row>
        <row r="6623">
          <cell r="B6623" t="str">
            <v>J560/02 Mathematics: Paper 2 (Foundation tier)</v>
          </cell>
          <cell r="C6623" t="str">
            <v>J560/02</v>
          </cell>
          <cell r="D6623" t="str">
            <v>Mathematics: Paper 2 (Foundation tier)</v>
          </cell>
          <cell r="E6623" t="str">
            <v>Mrs N Clayton</v>
          </cell>
        </row>
        <row r="6624">
          <cell r="B6624" t="str">
            <v>J560/02 Mathematics: Paper 2 (Foundation tier)</v>
          </cell>
          <cell r="C6624" t="str">
            <v>J560/02</v>
          </cell>
          <cell r="D6624" t="str">
            <v>Mathematics: Paper 2 (Foundation tier)</v>
          </cell>
          <cell r="E6624" t="str">
            <v>Mr A OLADELE</v>
          </cell>
        </row>
        <row r="6625">
          <cell r="B6625" t="str">
            <v>J560/02 Mathematics: Paper 2 (Foundation tier)</v>
          </cell>
          <cell r="C6625" t="str">
            <v>J560/02</v>
          </cell>
          <cell r="D6625" t="str">
            <v>Mathematics: Paper 2 (Foundation tier)</v>
          </cell>
          <cell r="E6625" t="str">
            <v>Mr N Hart</v>
          </cell>
        </row>
        <row r="6626">
          <cell r="B6626" t="str">
            <v>J560/02 Mathematics: Paper 2 (Foundation tier)</v>
          </cell>
          <cell r="C6626" t="str">
            <v>J560/02</v>
          </cell>
          <cell r="D6626" t="str">
            <v>Mathematics: Paper 2 (Foundation tier)</v>
          </cell>
          <cell r="E6626" t="str">
            <v>Miss L Snell</v>
          </cell>
        </row>
        <row r="6627">
          <cell r="B6627" t="str">
            <v>J560/02 Mathematics: Paper 2 (Foundation tier)</v>
          </cell>
          <cell r="C6627" t="str">
            <v>J560/02</v>
          </cell>
          <cell r="D6627" t="str">
            <v>Mathematics: Paper 2 (Foundation tier)</v>
          </cell>
          <cell r="E6627" t="str">
            <v>Miss S Campbell</v>
          </cell>
        </row>
        <row r="6628">
          <cell r="B6628" t="str">
            <v>J560/02 Mathematics: Paper 2 (Foundation tier)</v>
          </cell>
          <cell r="C6628" t="str">
            <v>J560/02</v>
          </cell>
          <cell r="D6628" t="str">
            <v>Mathematics: Paper 2 (Foundation tier)</v>
          </cell>
          <cell r="E6628" t="str">
            <v>Mrs C Chambers</v>
          </cell>
        </row>
        <row r="6629">
          <cell r="B6629" t="str">
            <v>J560/02 Mathematics: Paper 2 (Foundation tier)</v>
          </cell>
          <cell r="C6629" t="str">
            <v>J560/02</v>
          </cell>
          <cell r="D6629" t="str">
            <v>Mathematics: Paper 2 (Foundation tier)</v>
          </cell>
          <cell r="E6629" t="str">
            <v>Mrs G Smith</v>
          </cell>
        </row>
        <row r="6630">
          <cell r="B6630" t="str">
            <v>J560/02 Mathematics: Paper 2 (Foundation tier)</v>
          </cell>
          <cell r="C6630" t="str">
            <v>J560/02</v>
          </cell>
          <cell r="D6630" t="str">
            <v>Mathematics: Paper 2 (Foundation tier)</v>
          </cell>
          <cell r="E6630" t="str">
            <v>Mrs J Penrose</v>
          </cell>
        </row>
        <row r="6631">
          <cell r="B6631" t="str">
            <v>J560/02 Mathematics: Paper 2 (Foundation tier)</v>
          </cell>
          <cell r="C6631" t="str">
            <v>J560/02</v>
          </cell>
          <cell r="D6631" t="str">
            <v>Mathematics: Paper 2 (Foundation tier)</v>
          </cell>
          <cell r="E6631" t="str">
            <v>Mrs D Barton</v>
          </cell>
        </row>
        <row r="6632">
          <cell r="B6632" t="str">
            <v>J560/02 Mathematics: Paper 2 (Foundation tier)</v>
          </cell>
          <cell r="C6632" t="str">
            <v>J560/02</v>
          </cell>
          <cell r="D6632" t="str">
            <v>Mathematics: Paper 2 (Foundation tier)</v>
          </cell>
          <cell r="E6632" t="str">
            <v>Mr D Fung</v>
          </cell>
        </row>
        <row r="6633">
          <cell r="B6633" t="str">
            <v>J560/02 Mathematics: Paper 2 (Foundation tier)</v>
          </cell>
          <cell r="C6633" t="str">
            <v>J560/02</v>
          </cell>
          <cell r="D6633" t="str">
            <v>Mathematics: Paper 2 (Foundation tier)</v>
          </cell>
          <cell r="E6633" t="str">
            <v>Mrs S J Ashton</v>
          </cell>
        </row>
        <row r="6634">
          <cell r="B6634" t="str">
            <v>J560/02 Mathematics: Paper 2 (Foundation tier)</v>
          </cell>
          <cell r="C6634" t="str">
            <v>J560/02</v>
          </cell>
          <cell r="D6634" t="str">
            <v>Mathematics: Paper 2 (Foundation tier)</v>
          </cell>
          <cell r="E6634" t="str">
            <v>Mr G Meehan</v>
          </cell>
        </row>
        <row r="6635">
          <cell r="B6635" t="str">
            <v>J560/02 Mathematics: Paper 2 (Foundation tier)</v>
          </cell>
          <cell r="C6635" t="str">
            <v>J560/02</v>
          </cell>
          <cell r="D6635" t="str">
            <v>Mathematics: Paper 2 (Foundation tier)</v>
          </cell>
          <cell r="E6635" t="str">
            <v>Mrs J Howard</v>
          </cell>
        </row>
        <row r="6636">
          <cell r="B6636" t="str">
            <v>J560/02 Mathematics: Paper 2 (Foundation tier)</v>
          </cell>
          <cell r="C6636" t="str">
            <v>J560/02</v>
          </cell>
          <cell r="D6636" t="str">
            <v>Mathematics: Paper 2 (Foundation tier)</v>
          </cell>
          <cell r="E6636" t="str">
            <v>Mrs A Granleese</v>
          </cell>
        </row>
        <row r="6637">
          <cell r="B6637" t="str">
            <v>J560/02 Mathematics: Paper 2 (Foundation tier)</v>
          </cell>
          <cell r="C6637" t="str">
            <v>J560/02</v>
          </cell>
          <cell r="D6637" t="str">
            <v>Mathematics: Paper 2 (Foundation tier)</v>
          </cell>
          <cell r="E6637" t="str">
            <v>Mr V EMILE ABONG</v>
          </cell>
        </row>
        <row r="6638">
          <cell r="B6638" t="str">
            <v>J560/02 Mathematics: Paper 2 (Foundation tier)</v>
          </cell>
          <cell r="C6638" t="str">
            <v>J560/02</v>
          </cell>
          <cell r="D6638" t="str">
            <v>Mathematics: Paper 2 (Foundation tier)</v>
          </cell>
          <cell r="E6638" t="str">
            <v>Mrs N H McGarty</v>
          </cell>
        </row>
        <row r="6639">
          <cell r="B6639" t="str">
            <v>J560/02 Mathematics: Paper 2 (Foundation tier)</v>
          </cell>
          <cell r="C6639" t="str">
            <v>J560/02</v>
          </cell>
          <cell r="D6639" t="str">
            <v>Mathematics: Paper 2 (Foundation tier)</v>
          </cell>
          <cell r="E6639" t="str">
            <v>Dr N Millar</v>
          </cell>
        </row>
        <row r="6640">
          <cell r="B6640" t="str">
            <v>J560/02 Mathematics: Paper 2 (Foundation tier)</v>
          </cell>
          <cell r="C6640" t="str">
            <v>J560/02</v>
          </cell>
          <cell r="D6640" t="str">
            <v>Mathematics: Paper 2 (Foundation tier)</v>
          </cell>
          <cell r="E6640" t="str">
            <v>Mr L Dodd</v>
          </cell>
        </row>
        <row r="6641">
          <cell r="B6641" t="str">
            <v>J560/02 Mathematics: Paper 2 (Foundation tier)</v>
          </cell>
          <cell r="C6641" t="str">
            <v>J560/02</v>
          </cell>
          <cell r="D6641" t="str">
            <v>Mathematics: Paper 2 (Foundation tier)</v>
          </cell>
          <cell r="E6641" t="str">
            <v>Mrs H Moore</v>
          </cell>
        </row>
        <row r="6642">
          <cell r="B6642" t="str">
            <v>J560/02 Mathematics: Paper 2 (Foundation tier)</v>
          </cell>
          <cell r="C6642" t="str">
            <v>J560/02</v>
          </cell>
          <cell r="D6642" t="str">
            <v>Mathematics: Paper 2 (Foundation tier)</v>
          </cell>
          <cell r="E6642" t="str">
            <v>Mr B G Levesley</v>
          </cell>
        </row>
        <row r="6643">
          <cell r="B6643" t="str">
            <v>J560/02 Mathematics: Paper 2 (Foundation tier)</v>
          </cell>
          <cell r="C6643" t="str">
            <v>J560/02</v>
          </cell>
          <cell r="D6643" t="str">
            <v>Mathematics: Paper 2 (Foundation tier)</v>
          </cell>
          <cell r="E6643" t="str">
            <v>Mr P Core</v>
          </cell>
        </row>
        <row r="6644">
          <cell r="B6644" t="str">
            <v>J560/02 Mathematics: Paper 2 (Foundation tier)</v>
          </cell>
          <cell r="C6644" t="str">
            <v>J560/02</v>
          </cell>
          <cell r="D6644" t="str">
            <v>Mathematics: Paper 2 (Foundation tier)</v>
          </cell>
          <cell r="E6644" t="str">
            <v>Miss S Adams</v>
          </cell>
        </row>
        <row r="6645">
          <cell r="B6645" t="str">
            <v>J560/02 Mathematics: Paper 2 (Foundation tier)</v>
          </cell>
          <cell r="C6645" t="str">
            <v>J560/02</v>
          </cell>
          <cell r="D6645" t="str">
            <v>Mathematics: Paper 2 (Foundation tier)</v>
          </cell>
          <cell r="E6645" t="str">
            <v>Miss S Brewer</v>
          </cell>
        </row>
        <row r="6646">
          <cell r="B6646" t="str">
            <v>J560/02 Mathematics: Paper 2 (Foundation tier)</v>
          </cell>
          <cell r="C6646" t="str">
            <v>J560/02</v>
          </cell>
          <cell r="D6646" t="str">
            <v>Mathematics: Paper 2 (Foundation tier)</v>
          </cell>
          <cell r="E6646" t="str">
            <v>Ms L E Vernon</v>
          </cell>
        </row>
        <row r="6647">
          <cell r="B6647" t="str">
            <v>J560/02 Mathematics: Paper 2 (Foundation tier)</v>
          </cell>
          <cell r="C6647" t="str">
            <v>J560/02</v>
          </cell>
          <cell r="D6647" t="str">
            <v>Mathematics: Paper 2 (Foundation tier)</v>
          </cell>
          <cell r="E6647" t="str">
            <v>Mrs C Redmond</v>
          </cell>
        </row>
        <row r="6648">
          <cell r="B6648" t="str">
            <v>J560/02 Mathematics: Paper 2 (Foundation tier)</v>
          </cell>
          <cell r="C6648" t="str">
            <v>J560/02</v>
          </cell>
          <cell r="D6648" t="str">
            <v>Mathematics: Paper 2 (Foundation tier)</v>
          </cell>
          <cell r="E6648" t="str">
            <v>Mrs M Thomas</v>
          </cell>
        </row>
        <row r="6649">
          <cell r="B6649" t="str">
            <v>J560/02 Mathematics: Paper 2 (Foundation tier)</v>
          </cell>
          <cell r="C6649" t="str">
            <v>J560/02</v>
          </cell>
          <cell r="D6649" t="str">
            <v>Mathematics: Paper 2 (Foundation tier)</v>
          </cell>
          <cell r="E6649" t="str">
            <v>Miss A H Smith</v>
          </cell>
        </row>
        <row r="6650">
          <cell r="B6650" t="str">
            <v>J560/02 Mathematics: Paper 2 (Foundation tier)</v>
          </cell>
          <cell r="C6650" t="str">
            <v>J560/02</v>
          </cell>
          <cell r="D6650" t="str">
            <v>Mathematics: Paper 2 (Foundation tier)</v>
          </cell>
          <cell r="E6650" t="str">
            <v>Mr P M Hanraads</v>
          </cell>
        </row>
        <row r="6651">
          <cell r="B6651" t="str">
            <v>J560/02 Mathematics: Paper 2 (Foundation tier)</v>
          </cell>
          <cell r="C6651" t="str">
            <v>J560/02</v>
          </cell>
          <cell r="D6651" t="str">
            <v>Mathematics: Paper 2 (Foundation tier)</v>
          </cell>
          <cell r="E6651" t="str">
            <v>Mr R Hibbard</v>
          </cell>
        </row>
        <row r="6652">
          <cell r="B6652" t="str">
            <v>J560/02 Mathematics: Paper 2 (Foundation tier)</v>
          </cell>
          <cell r="C6652" t="str">
            <v>J560/02</v>
          </cell>
          <cell r="D6652" t="str">
            <v>Mathematics: Paper 2 (Foundation tier)</v>
          </cell>
          <cell r="E6652" t="str">
            <v>Mr D Marshall</v>
          </cell>
        </row>
        <row r="6653">
          <cell r="B6653" t="str">
            <v>J560/02 Mathematics: Paper 2 (Foundation tier)</v>
          </cell>
          <cell r="C6653" t="str">
            <v>J560/02</v>
          </cell>
          <cell r="D6653" t="str">
            <v>Mathematics: Paper 2 (Foundation tier)</v>
          </cell>
          <cell r="E6653" t="str">
            <v>Mr A Nyangolo</v>
          </cell>
        </row>
        <row r="6654">
          <cell r="B6654" t="str">
            <v>J560/02 Mathematics: Paper 2 (Foundation tier)</v>
          </cell>
          <cell r="C6654" t="str">
            <v>J560/02</v>
          </cell>
          <cell r="D6654" t="str">
            <v>Mathematics: Paper 2 (Foundation tier)</v>
          </cell>
          <cell r="E6654" t="str">
            <v>Mr T Briggs</v>
          </cell>
        </row>
        <row r="6655">
          <cell r="B6655" t="str">
            <v>J560/02 Mathematics: Paper 2 (Foundation tier)</v>
          </cell>
          <cell r="C6655" t="str">
            <v>J560/02</v>
          </cell>
          <cell r="D6655" t="str">
            <v>Mathematics: Paper 2 (Foundation tier)</v>
          </cell>
          <cell r="E6655" t="str">
            <v>Mr N A Scarrott</v>
          </cell>
        </row>
        <row r="6656">
          <cell r="B6656" t="str">
            <v>J560/02 Mathematics: Paper 2 (Foundation tier)</v>
          </cell>
          <cell r="C6656" t="str">
            <v>J560/02</v>
          </cell>
          <cell r="D6656" t="str">
            <v>Mathematics: Paper 2 (Foundation tier)</v>
          </cell>
          <cell r="E6656" t="str">
            <v>Dr L Yushchenko</v>
          </cell>
        </row>
        <row r="6657">
          <cell r="B6657" t="str">
            <v>J560/02 Mathematics: Paper 2 (Foundation tier)</v>
          </cell>
          <cell r="C6657" t="str">
            <v>J560/02</v>
          </cell>
          <cell r="D6657" t="str">
            <v>Mathematics: Paper 2 (Foundation tier)</v>
          </cell>
          <cell r="E6657" t="str">
            <v>Mr H Bales</v>
          </cell>
        </row>
        <row r="6658">
          <cell r="B6658" t="str">
            <v>J560/02 Mathematics: Paper 2 (Foundation tier)</v>
          </cell>
          <cell r="C6658" t="str">
            <v>J560/02</v>
          </cell>
          <cell r="D6658" t="str">
            <v>Mathematics: Paper 2 (Foundation tier)</v>
          </cell>
          <cell r="E6658" t="str">
            <v>Mrs J Hopkins</v>
          </cell>
        </row>
        <row r="6659">
          <cell r="B6659" t="str">
            <v>J560/02 Mathematics: Paper 2 (Foundation tier)</v>
          </cell>
          <cell r="C6659" t="str">
            <v>J560/02</v>
          </cell>
          <cell r="D6659" t="str">
            <v>Mathematics: Paper 2 (Foundation tier)</v>
          </cell>
          <cell r="E6659" t="str">
            <v>Mr K W G Adamson</v>
          </cell>
        </row>
        <row r="6660">
          <cell r="B6660" t="str">
            <v>J560/02 Mathematics: Paper 2 (Foundation tier)</v>
          </cell>
          <cell r="C6660" t="str">
            <v>J560/02</v>
          </cell>
          <cell r="D6660" t="str">
            <v>Mathematics: Paper 2 (Foundation tier)</v>
          </cell>
          <cell r="E6660" t="str">
            <v>Mr A Emadian</v>
          </cell>
        </row>
        <row r="6661">
          <cell r="B6661" t="str">
            <v>J560/02 Mathematics: Paper 2 (Foundation tier)</v>
          </cell>
          <cell r="C6661" t="str">
            <v>J560/02</v>
          </cell>
          <cell r="D6661" t="str">
            <v>Mathematics: Paper 2 (Foundation tier)</v>
          </cell>
          <cell r="E6661" t="str">
            <v>Mr K tosin</v>
          </cell>
        </row>
        <row r="6662">
          <cell r="B6662" t="str">
            <v>J560/02 Mathematics: Paper 2 (Foundation tier)</v>
          </cell>
          <cell r="C6662" t="str">
            <v>J560/02</v>
          </cell>
          <cell r="D6662" t="str">
            <v>Mathematics: Paper 2 (Foundation tier)</v>
          </cell>
          <cell r="E6662" t="str">
            <v>Mrs D Brotherton</v>
          </cell>
        </row>
        <row r="6663">
          <cell r="B6663" t="str">
            <v>J560/02 Mathematics: Paper 2 (Foundation tier)</v>
          </cell>
          <cell r="C6663" t="str">
            <v>J560/02</v>
          </cell>
          <cell r="D6663" t="str">
            <v>Mathematics: Paper 2 (Foundation tier)</v>
          </cell>
          <cell r="E6663" t="str">
            <v>Mrs N Okwu</v>
          </cell>
        </row>
        <row r="6664">
          <cell r="B6664" t="str">
            <v>J560/02 Mathematics: Paper 2 (Foundation tier)</v>
          </cell>
          <cell r="C6664" t="str">
            <v>J560/02</v>
          </cell>
          <cell r="D6664" t="str">
            <v>Mathematics: Paper 2 (Foundation tier)</v>
          </cell>
          <cell r="E6664" t="str">
            <v>Mr A Mansaray</v>
          </cell>
        </row>
        <row r="6665">
          <cell r="B6665" t="str">
            <v>J560/02 Mathematics: Paper 2 (Foundation tier)</v>
          </cell>
          <cell r="C6665" t="str">
            <v>J560/02</v>
          </cell>
          <cell r="D6665" t="str">
            <v>Mathematics: Paper 2 (Foundation tier)</v>
          </cell>
          <cell r="E6665" t="str">
            <v>Mr D N Bird</v>
          </cell>
        </row>
        <row r="6666">
          <cell r="B6666" t="str">
            <v>J560/02 Mathematics: Paper 2 (Foundation tier)</v>
          </cell>
          <cell r="C6666" t="str">
            <v>J560/02</v>
          </cell>
          <cell r="D6666" t="str">
            <v>Mathematics: Paper 2 (Foundation tier)</v>
          </cell>
          <cell r="E6666" t="str">
            <v>Mrs A Ward</v>
          </cell>
        </row>
        <row r="6667">
          <cell r="B6667" t="str">
            <v>J560/02 Mathematics: Paper 2 (Foundation tier)</v>
          </cell>
          <cell r="C6667" t="str">
            <v>J560/02</v>
          </cell>
          <cell r="D6667" t="str">
            <v>Mathematics: Paper 2 (Foundation tier)</v>
          </cell>
          <cell r="E6667" t="str">
            <v>Mr J Pover</v>
          </cell>
        </row>
        <row r="6668">
          <cell r="B6668" t="str">
            <v>J560/03 Mathematics: Paper 3 (Foundation tier)</v>
          </cell>
          <cell r="C6668" t="str">
            <v>J560/03</v>
          </cell>
          <cell r="D6668" t="str">
            <v>Mathematics: Paper 3 (Foundation tier)</v>
          </cell>
          <cell r="E6668" t="str">
            <v>Mr G Gibb</v>
          </cell>
        </row>
        <row r="6669">
          <cell r="B6669" t="str">
            <v>J560/03 Mathematics: Paper 3 (Foundation tier)</v>
          </cell>
          <cell r="C6669" t="str">
            <v>J560/03</v>
          </cell>
          <cell r="D6669" t="str">
            <v>Mathematics: Paper 3 (Foundation tier)</v>
          </cell>
          <cell r="E6669" t="str">
            <v>Mrs P S Andrews</v>
          </cell>
        </row>
        <row r="6670">
          <cell r="B6670" t="str">
            <v>J560/03 Mathematics: Paper 3 (Foundation tier)</v>
          </cell>
          <cell r="C6670" t="str">
            <v>J560/03</v>
          </cell>
          <cell r="D6670" t="str">
            <v>Mathematics: Paper 3 (Foundation tier)</v>
          </cell>
          <cell r="E6670" t="str">
            <v>Miss H Megaw</v>
          </cell>
        </row>
        <row r="6671">
          <cell r="B6671" t="str">
            <v>J560/03 Mathematics: Paper 3 (Foundation tier)</v>
          </cell>
          <cell r="C6671" t="str">
            <v>J560/03</v>
          </cell>
          <cell r="D6671" t="str">
            <v>Mathematics: Paper 3 (Foundation tier)</v>
          </cell>
          <cell r="E6671" t="str">
            <v>Miss E Spetch</v>
          </cell>
        </row>
        <row r="6672">
          <cell r="B6672" t="str">
            <v>J560/03 Mathematics: Paper 3 (Foundation tier)</v>
          </cell>
          <cell r="C6672" t="str">
            <v>J560/03</v>
          </cell>
          <cell r="D6672" t="str">
            <v>Mathematics: Paper 3 (Foundation tier)</v>
          </cell>
          <cell r="E6672" t="str">
            <v>Mr S Kelly</v>
          </cell>
        </row>
        <row r="6673">
          <cell r="B6673" t="str">
            <v>J560/03 Mathematics: Paper 3 (Foundation tier)</v>
          </cell>
          <cell r="C6673" t="str">
            <v>J560/03</v>
          </cell>
          <cell r="D6673" t="str">
            <v>Mathematics: Paper 3 (Foundation tier)</v>
          </cell>
          <cell r="E6673" t="str">
            <v>Mr M F Festus</v>
          </cell>
        </row>
        <row r="6674">
          <cell r="B6674" t="str">
            <v>J560/03 Mathematics: Paper 3 (Foundation tier)</v>
          </cell>
          <cell r="C6674" t="str">
            <v>J560/03</v>
          </cell>
          <cell r="D6674" t="str">
            <v>Mathematics: Paper 3 (Foundation tier)</v>
          </cell>
          <cell r="E6674" t="str">
            <v>Ms Y Xu</v>
          </cell>
        </row>
        <row r="6675">
          <cell r="B6675" t="str">
            <v>J560/03 Mathematics: Paper 3 (Foundation tier)</v>
          </cell>
          <cell r="C6675" t="str">
            <v>J560/03</v>
          </cell>
          <cell r="D6675" t="str">
            <v>Mathematics: Paper 3 (Foundation tier)</v>
          </cell>
          <cell r="E6675" t="str">
            <v>Mr A D Walder</v>
          </cell>
        </row>
        <row r="6676">
          <cell r="B6676" t="str">
            <v>J560/03 Mathematics: Paper 3 (Foundation tier)</v>
          </cell>
          <cell r="C6676" t="str">
            <v>J560/03</v>
          </cell>
          <cell r="D6676" t="str">
            <v>Mathematics: Paper 3 (Foundation tier)</v>
          </cell>
          <cell r="E6676" t="str">
            <v>Mrs J Howard</v>
          </cell>
        </row>
        <row r="6677">
          <cell r="B6677" t="str">
            <v>J560/03 Mathematics: Paper 3 (Foundation tier)</v>
          </cell>
          <cell r="C6677" t="str">
            <v>J560/03</v>
          </cell>
          <cell r="D6677" t="str">
            <v>Mathematics: Paper 3 (Foundation tier)</v>
          </cell>
          <cell r="E6677" t="str">
            <v>Mr K W Howard</v>
          </cell>
        </row>
        <row r="6678">
          <cell r="B6678" t="str">
            <v>J560/03 Mathematics: Paper 3 (Foundation tier)</v>
          </cell>
          <cell r="C6678" t="str">
            <v>J560/03</v>
          </cell>
          <cell r="D6678" t="str">
            <v>Mathematics: Paper 3 (Foundation tier)</v>
          </cell>
          <cell r="E6678" t="str">
            <v>Miss H R Morris</v>
          </cell>
        </row>
        <row r="6679">
          <cell r="B6679" t="str">
            <v>J560/03 Mathematics: Paper 3 (Foundation tier)</v>
          </cell>
          <cell r="C6679" t="str">
            <v>J560/03</v>
          </cell>
          <cell r="D6679" t="str">
            <v>Mathematics: Paper 3 (Foundation tier)</v>
          </cell>
          <cell r="E6679" t="str">
            <v>Mr S K Alabi</v>
          </cell>
        </row>
        <row r="6680">
          <cell r="B6680" t="str">
            <v>J560/03 Mathematics: Paper 3 (Foundation tier)</v>
          </cell>
          <cell r="C6680" t="str">
            <v>J560/03</v>
          </cell>
          <cell r="D6680" t="str">
            <v>Mathematics: Paper 3 (Foundation tier)</v>
          </cell>
          <cell r="E6680" t="str">
            <v>Mr C Hulme</v>
          </cell>
        </row>
        <row r="6681">
          <cell r="B6681" t="str">
            <v>J560/03 Mathematics: Paper 3 (Foundation tier)</v>
          </cell>
          <cell r="C6681" t="str">
            <v>J560/03</v>
          </cell>
          <cell r="D6681" t="str">
            <v>Mathematics: Paper 3 (Foundation tier)</v>
          </cell>
          <cell r="E6681" t="str">
            <v>Miss N Lindfield</v>
          </cell>
        </row>
        <row r="6682">
          <cell r="B6682" t="str">
            <v>J560/03 Mathematics: Paper 3 (Foundation tier)</v>
          </cell>
          <cell r="C6682" t="str">
            <v>J560/03</v>
          </cell>
          <cell r="D6682" t="str">
            <v>Mathematics: Paper 3 (Foundation tier)</v>
          </cell>
          <cell r="E6682" t="str">
            <v>Mr M Jenkin</v>
          </cell>
        </row>
        <row r="6683">
          <cell r="B6683" t="str">
            <v>J560/03 Mathematics: Paper 3 (Foundation tier)</v>
          </cell>
          <cell r="C6683" t="str">
            <v>J560/03</v>
          </cell>
          <cell r="D6683" t="str">
            <v>Mathematics: Paper 3 (Foundation tier)</v>
          </cell>
          <cell r="E6683" t="str">
            <v>Mr K J Thirlaway</v>
          </cell>
        </row>
        <row r="6684">
          <cell r="B6684" t="str">
            <v>J560/03 Mathematics: Paper 3 (Foundation tier)</v>
          </cell>
          <cell r="C6684" t="str">
            <v>J560/03</v>
          </cell>
          <cell r="D6684" t="str">
            <v>Mathematics: Paper 3 (Foundation tier)</v>
          </cell>
          <cell r="E6684" t="str">
            <v>Mrs A M Peers</v>
          </cell>
        </row>
        <row r="6685">
          <cell r="B6685" t="str">
            <v>J560/03 Mathematics: Paper 3 (Foundation tier)</v>
          </cell>
          <cell r="C6685" t="str">
            <v>J560/03</v>
          </cell>
          <cell r="D6685" t="str">
            <v>Mathematics: Paper 3 (Foundation tier)</v>
          </cell>
          <cell r="E6685" t="str">
            <v>Ms I Chiriac</v>
          </cell>
        </row>
        <row r="6686">
          <cell r="B6686" t="str">
            <v>J560/03 Mathematics: Paper 3 (Foundation tier)</v>
          </cell>
          <cell r="C6686" t="str">
            <v>J560/03</v>
          </cell>
          <cell r="D6686" t="str">
            <v>Mathematics: Paper 3 (Foundation tier)</v>
          </cell>
          <cell r="E6686" t="str">
            <v>Mrs S J Lambell</v>
          </cell>
        </row>
        <row r="6687">
          <cell r="B6687" t="str">
            <v>J560/03 Mathematics: Paper 3 (Foundation tier)</v>
          </cell>
          <cell r="C6687" t="str">
            <v>J560/03</v>
          </cell>
          <cell r="D6687" t="str">
            <v>Mathematics: Paper 3 (Foundation tier)</v>
          </cell>
          <cell r="E6687" t="str">
            <v>Mrs H M Cavanagh</v>
          </cell>
        </row>
        <row r="6688">
          <cell r="B6688" t="str">
            <v>J560/03 Mathematics: Paper 3 (Foundation tier)</v>
          </cell>
          <cell r="C6688" t="str">
            <v>J560/03</v>
          </cell>
          <cell r="D6688" t="str">
            <v>Mathematics: Paper 3 (Foundation tier)</v>
          </cell>
          <cell r="E6688" t="str">
            <v>Miss H Brownlow</v>
          </cell>
        </row>
        <row r="6689">
          <cell r="B6689" t="str">
            <v>J560/03 Mathematics: Paper 3 (Foundation tier)</v>
          </cell>
          <cell r="C6689" t="str">
            <v>J560/03</v>
          </cell>
          <cell r="D6689" t="str">
            <v>Mathematics: Paper 3 (Foundation tier)</v>
          </cell>
          <cell r="E6689" t="str">
            <v>Mrs B Kellett</v>
          </cell>
        </row>
        <row r="6690">
          <cell r="B6690" t="str">
            <v>J560/03 Mathematics: Paper 3 (Foundation tier)</v>
          </cell>
          <cell r="C6690" t="str">
            <v>J560/03</v>
          </cell>
          <cell r="D6690" t="str">
            <v>Mathematics: Paper 3 (Foundation tier)</v>
          </cell>
          <cell r="E6690" t="str">
            <v>Mrs R Crookes</v>
          </cell>
        </row>
        <row r="6691">
          <cell r="B6691" t="str">
            <v>J560/03 Mathematics: Paper 3 (Foundation tier)</v>
          </cell>
          <cell r="C6691" t="str">
            <v>J560/03</v>
          </cell>
          <cell r="D6691" t="str">
            <v>Mathematics: Paper 3 (Foundation tier)</v>
          </cell>
          <cell r="E6691" t="str">
            <v>Mrs J Beauvoisin</v>
          </cell>
        </row>
        <row r="6692">
          <cell r="B6692" t="str">
            <v>J560/03 Mathematics: Paper 3 (Foundation tier)</v>
          </cell>
          <cell r="C6692" t="str">
            <v>J560/03</v>
          </cell>
          <cell r="D6692" t="str">
            <v>Mathematics: Paper 3 (Foundation tier)</v>
          </cell>
          <cell r="E6692" t="str">
            <v>Mr C M Mann</v>
          </cell>
        </row>
        <row r="6693">
          <cell r="B6693" t="str">
            <v>J560/03 Mathematics: Paper 3 (Foundation tier)</v>
          </cell>
          <cell r="C6693" t="str">
            <v>J560/03</v>
          </cell>
          <cell r="D6693" t="str">
            <v>Mathematics: Paper 3 (Foundation tier)</v>
          </cell>
          <cell r="E6693" t="str">
            <v>Mr N J Ballard</v>
          </cell>
        </row>
        <row r="6694">
          <cell r="B6694" t="str">
            <v>J560/03 Mathematics: Paper 3 (Foundation tier)</v>
          </cell>
          <cell r="C6694" t="str">
            <v>J560/03</v>
          </cell>
          <cell r="D6694" t="str">
            <v>Mathematics: Paper 3 (Foundation tier)</v>
          </cell>
          <cell r="E6694" t="str">
            <v>Mrs L Kilvert</v>
          </cell>
        </row>
        <row r="6695">
          <cell r="B6695" t="str">
            <v>J560/03 Mathematics: Paper 3 (Foundation tier)</v>
          </cell>
          <cell r="C6695" t="str">
            <v>J560/03</v>
          </cell>
          <cell r="D6695" t="str">
            <v>Mathematics: Paper 3 (Foundation tier)</v>
          </cell>
          <cell r="E6695" t="str">
            <v>Mrs J Watts</v>
          </cell>
        </row>
        <row r="6696">
          <cell r="B6696" t="str">
            <v>J560/03 Mathematics: Paper 3 (Foundation tier)</v>
          </cell>
          <cell r="C6696" t="str">
            <v>J560/03</v>
          </cell>
          <cell r="D6696" t="str">
            <v>Mathematics: Paper 3 (Foundation tier)</v>
          </cell>
          <cell r="E6696" t="str">
            <v>Mr J Dean</v>
          </cell>
        </row>
        <row r="6697">
          <cell r="B6697" t="str">
            <v>J560/03 Mathematics: Paper 3 (Foundation tier)</v>
          </cell>
          <cell r="C6697" t="str">
            <v>J560/03</v>
          </cell>
          <cell r="D6697" t="str">
            <v>Mathematics: Paper 3 (Foundation tier)</v>
          </cell>
          <cell r="E6697" t="str">
            <v>Mr M Mohammed</v>
          </cell>
        </row>
        <row r="6698">
          <cell r="B6698" t="str">
            <v>J560/03 Mathematics: Paper 3 (Foundation tier)</v>
          </cell>
          <cell r="C6698" t="str">
            <v>J560/03</v>
          </cell>
          <cell r="D6698" t="str">
            <v>Mathematics: Paper 3 (Foundation tier)</v>
          </cell>
          <cell r="E6698" t="str">
            <v>Mrs E Duffin</v>
          </cell>
        </row>
        <row r="6699">
          <cell r="B6699" t="str">
            <v>J560/03 Mathematics: Paper 3 (Foundation tier)</v>
          </cell>
          <cell r="C6699" t="str">
            <v>J560/03</v>
          </cell>
          <cell r="D6699" t="str">
            <v>Mathematics: Paper 3 (Foundation tier)</v>
          </cell>
          <cell r="E6699" t="str">
            <v>Mrs N Clayton</v>
          </cell>
        </row>
        <row r="6700">
          <cell r="B6700" t="str">
            <v>J560/03 Mathematics: Paper 3 (Foundation tier)</v>
          </cell>
          <cell r="C6700" t="str">
            <v>J560/03</v>
          </cell>
          <cell r="D6700" t="str">
            <v>Mathematics: Paper 3 (Foundation tier)</v>
          </cell>
          <cell r="E6700" t="str">
            <v>Mrs M A Morales Robson</v>
          </cell>
        </row>
        <row r="6701">
          <cell r="B6701" t="str">
            <v>J560/03 Mathematics: Paper 3 (Foundation tier)</v>
          </cell>
          <cell r="C6701" t="str">
            <v>J560/03</v>
          </cell>
          <cell r="D6701" t="str">
            <v>Mathematics: Paper 3 (Foundation tier)</v>
          </cell>
          <cell r="E6701" t="str">
            <v>Mr M Plackowski</v>
          </cell>
        </row>
        <row r="6702">
          <cell r="B6702" t="str">
            <v>J560/03 Mathematics: Paper 3 (Foundation tier)</v>
          </cell>
          <cell r="C6702" t="str">
            <v>J560/03</v>
          </cell>
          <cell r="D6702" t="str">
            <v>Mathematics: Paper 3 (Foundation tier)</v>
          </cell>
          <cell r="E6702" t="str">
            <v>Mr M Bebbington</v>
          </cell>
        </row>
        <row r="6703">
          <cell r="B6703" t="str">
            <v>J560/03 Mathematics: Paper 3 (Foundation tier)</v>
          </cell>
          <cell r="C6703" t="str">
            <v>J560/03</v>
          </cell>
          <cell r="D6703" t="str">
            <v>Mathematics: Paper 3 (Foundation tier)</v>
          </cell>
          <cell r="E6703" t="str">
            <v>Mr L Barkley</v>
          </cell>
        </row>
        <row r="6704">
          <cell r="B6704" t="str">
            <v>J560/03 Mathematics: Paper 3 (Foundation tier)</v>
          </cell>
          <cell r="C6704" t="str">
            <v>J560/03</v>
          </cell>
          <cell r="D6704" t="str">
            <v>Mathematics: Paper 3 (Foundation tier)</v>
          </cell>
          <cell r="E6704" t="str">
            <v>Mr A Sivanandan</v>
          </cell>
        </row>
        <row r="6705">
          <cell r="B6705" t="str">
            <v>J560/03 Mathematics: Paper 3 (Foundation tier)</v>
          </cell>
          <cell r="C6705" t="str">
            <v>J560/03</v>
          </cell>
          <cell r="D6705" t="str">
            <v>Mathematics: Paper 3 (Foundation tier)</v>
          </cell>
          <cell r="E6705" t="str">
            <v>Miss L Walker</v>
          </cell>
        </row>
        <row r="6706">
          <cell r="B6706" t="str">
            <v>J560/03 Mathematics: Paper 3 (Foundation tier)</v>
          </cell>
          <cell r="C6706" t="str">
            <v>J560/03</v>
          </cell>
          <cell r="D6706" t="str">
            <v>Mathematics: Paper 3 (Foundation tier)</v>
          </cell>
          <cell r="E6706" t="str">
            <v>Mrs V Graham</v>
          </cell>
        </row>
        <row r="6707">
          <cell r="B6707" t="str">
            <v>J560/03 Mathematics: Paper 3 (Foundation tier)</v>
          </cell>
          <cell r="C6707" t="str">
            <v>J560/03</v>
          </cell>
          <cell r="D6707" t="str">
            <v>Mathematics: Paper 3 (Foundation tier)</v>
          </cell>
          <cell r="E6707" t="str">
            <v>Ms C Hollands</v>
          </cell>
        </row>
        <row r="6708">
          <cell r="B6708" t="str">
            <v>J560/03 Mathematics: Paper 3 (Foundation tier)</v>
          </cell>
          <cell r="C6708" t="str">
            <v>J560/03</v>
          </cell>
          <cell r="D6708" t="str">
            <v>Mathematics: Paper 3 (Foundation tier)</v>
          </cell>
          <cell r="E6708" t="str">
            <v>Mr N Campbell</v>
          </cell>
        </row>
        <row r="6709">
          <cell r="B6709" t="str">
            <v>J560/03 Mathematics: Paper 3 (Foundation tier)</v>
          </cell>
          <cell r="C6709" t="str">
            <v>J560/03</v>
          </cell>
          <cell r="D6709" t="str">
            <v>Mathematics: Paper 3 (Foundation tier)</v>
          </cell>
          <cell r="E6709" t="str">
            <v>Mr P Jones</v>
          </cell>
        </row>
        <row r="6710">
          <cell r="B6710" t="str">
            <v>J560/03 Mathematics: Paper 3 (Foundation tier)</v>
          </cell>
          <cell r="C6710" t="str">
            <v>J560/03</v>
          </cell>
          <cell r="D6710" t="str">
            <v>Mathematics: Paper 3 (Foundation tier)</v>
          </cell>
          <cell r="E6710" t="str">
            <v>Miss M Robinson</v>
          </cell>
        </row>
        <row r="6711">
          <cell r="B6711" t="str">
            <v>J560/03 Mathematics: Paper 3 (Foundation tier)</v>
          </cell>
          <cell r="C6711" t="str">
            <v>J560/03</v>
          </cell>
          <cell r="D6711" t="str">
            <v>Mathematics: Paper 3 (Foundation tier)</v>
          </cell>
          <cell r="E6711" t="str">
            <v>Mrs S Groom</v>
          </cell>
        </row>
        <row r="6712">
          <cell r="B6712" t="str">
            <v>J560/03 Mathematics: Paper 3 (Foundation tier)</v>
          </cell>
          <cell r="C6712" t="str">
            <v>J560/03</v>
          </cell>
          <cell r="D6712" t="str">
            <v>Mathematics: Paper 3 (Foundation tier)</v>
          </cell>
          <cell r="E6712" t="str">
            <v>Mrs L Thomas</v>
          </cell>
        </row>
        <row r="6713">
          <cell r="B6713" t="str">
            <v>J560/03 Mathematics: Paper 3 (Foundation tier)</v>
          </cell>
          <cell r="C6713" t="str">
            <v>J560/03</v>
          </cell>
          <cell r="D6713" t="str">
            <v>Mathematics: Paper 3 (Foundation tier)</v>
          </cell>
          <cell r="E6713" t="str">
            <v>Mrs N Wheatland</v>
          </cell>
        </row>
        <row r="6714">
          <cell r="B6714" t="str">
            <v>J560/03 Mathematics: Paper 3 (Foundation tier)</v>
          </cell>
          <cell r="C6714" t="str">
            <v>J560/03</v>
          </cell>
          <cell r="D6714" t="str">
            <v>Mathematics: Paper 3 (Foundation tier)</v>
          </cell>
          <cell r="E6714" t="str">
            <v>Mrs M Towersey</v>
          </cell>
        </row>
        <row r="6715">
          <cell r="B6715" t="str">
            <v>J560/03 Mathematics: Paper 3 (Foundation tier)</v>
          </cell>
          <cell r="C6715" t="str">
            <v>J560/03</v>
          </cell>
          <cell r="D6715" t="str">
            <v>Mathematics: Paper 3 (Foundation tier)</v>
          </cell>
          <cell r="E6715" t="str">
            <v>Mrs S Khanom</v>
          </cell>
        </row>
        <row r="6716">
          <cell r="B6716" t="str">
            <v>J560/03 Mathematics: Paper 3 (Foundation tier)</v>
          </cell>
          <cell r="C6716" t="str">
            <v>J560/03</v>
          </cell>
          <cell r="D6716" t="str">
            <v>Mathematics: Paper 3 (Foundation tier)</v>
          </cell>
          <cell r="E6716" t="str">
            <v>Dr L Andrews</v>
          </cell>
        </row>
        <row r="6717">
          <cell r="B6717" t="str">
            <v>J560/03 Mathematics: Paper 3 (Foundation tier)</v>
          </cell>
          <cell r="C6717" t="str">
            <v>J560/03</v>
          </cell>
          <cell r="D6717" t="str">
            <v>Mathematics: Paper 3 (Foundation tier)</v>
          </cell>
          <cell r="E6717" t="str">
            <v>Mrs Y M Campbell</v>
          </cell>
        </row>
        <row r="6718">
          <cell r="B6718" t="str">
            <v>J560/03 Mathematics: Paper 3 (Foundation tier)</v>
          </cell>
          <cell r="C6718" t="str">
            <v>J560/03</v>
          </cell>
          <cell r="D6718" t="str">
            <v>Mathematics: Paper 3 (Foundation tier)</v>
          </cell>
          <cell r="E6718" t="str">
            <v>Mrs J Speed</v>
          </cell>
        </row>
        <row r="6719">
          <cell r="B6719" t="str">
            <v>J560/03 Mathematics: Paper 3 (Foundation tier)</v>
          </cell>
          <cell r="C6719" t="str">
            <v>J560/03</v>
          </cell>
          <cell r="D6719" t="str">
            <v>Mathematics: Paper 3 (Foundation tier)</v>
          </cell>
          <cell r="E6719" t="str">
            <v>Mr I Troughton</v>
          </cell>
        </row>
        <row r="6720">
          <cell r="B6720" t="str">
            <v>J560/03 Mathematics: Paper 3 (Foundation tier)</v>
          </cell>
          <cell r="C6720" t="str">
            <v>J560/03</v>
          </cell>
          <cell r="D6720" t="str">
            <v>Mathematics: Paper 3 (Foundation tier)</v>
          </cell>
          <cell r="E6720" t="str">
            <v>Mr E Russell</v>
          </cell>
        </row>
        <row r="6721">
          <cell r="B6721" t="str">
            <v>J560/03 Mathematics: Paper 3 (Foundation tier)</v>
          </cell>
          <cell r="C6721" t="str">
            <v>J560/03</v>
          </cell>
          <cell r="D6721" t="str">
            <v>Mathematics: Paper 3 (Foundation tier)</v>
          </cell>
          <cell r="E6721" t="str">
            <v>Mr S Kay</v>
          </cell>
        </row>
        <row r="6722">
          <cell r="B6722" t="str">
            <v>J560/03 Mathematics: Paper 3 (Foundation tier)</v>
          </cell>
          <cell r="C6722" t="str">
            <v>J560/03</v>
          </cell>
          <cell r="D6722" t="str">
            <v>Mathematics: Paper 3 (Foundation tier)</v>
          </cell>
          <cell r="E6722" t="str">
            <v>Mrs G Mitchell</v>
          </cell>
        </row>
        <row r="6723">
          <cell r="B6723" t="str">
            <v>J560/03 Mathematics: Paper 3 (Foundation tier)</v>
          </cell>
          <cell r="C6723" t="str">
            <v>J560/03</v>
          </cell>
          <cell r="D6723" t="str">
            <v>Mathematics: Paper 3 (Foundation tier)</v>
          </cell>
          <cell r="E6723" t="str">
            <v>Mr K Stirling</v>
          </cell>
        </row>
        <row r="6724">
          <cell r="B6724" t="str">
            <v>J560/03 Mathematics: Paper 3 (Foundation tier)</v>
          </cell>
          <cell r="C6724" t="str">
            <v>J560/03</v>
          </cell>
          <cell r="D6724" t="str">
            <v>Mathematics: Paper 3 (Foundation tier)</v>
          </cell>
          <cell r="E6724" t="str">
            <v>Miss E Blackburn</v>
          </cell>
        </row>
        <row r="6725">
          <cell r="B6725" t="str">
            <v>J560/03 Mathematics: Paper 3 (Foundation tier)</v>
          </cell>
          <cell r="C6725" t="str">
            <v>J560/03</v>
          </cell>
          <cell r="D6725" t="str">
            <v>Mathematics: Paper 3 (Foundation tier)</v>
          </cell>
          <cell r="E6725" t="str">
            <v>Mr J Gurnhill</v>
          </cell>
        </row>
        <row r="6726">
          <cell r="B6726" t="str">
            <v>J560/03 Mathematics: Paper 3 (Foundation tier)</v>
          </cell>
          <cell r="C6726" t="str">
            <v>J560/03</v>
          </cell>
          <cell r="D6726" t="str">
            <v>Mathematics: Paper 3 (Foundation tier)</v>
          </cell>
          <cell r="E6726" t="str">
            <v>Mr D Sloan</v>
          </cell>
        </row>
        <row r="6727">
          <cell r="B6727" t="str">
            <v>J560/03 Mathematics: Paper 3 (Foundation tier)</v>
          </cell>
          <cell r="C6727" t="str">
            <v>J560/03</v>
          </cell>
          <cell r="D6727" t="str">
            <v>Mathematics: Paper 3 (Foundation tier)</v>
          </cell>
          <cell r="E6727" t="str">
            <v>Mr T Scotland</v>
          </cell>
        </row>
        <row r="6728">
          <cell r="B6728" t="str">
            <v>J560/03 Mathematics: Paper 3 (Foundation tier)</v>
          </cell>
          <cell r="C6728" t="str">
            <v>J560/03</v>
          </cell>
          <cell r="D6728" t="str">
            <v>Mathematics: Paper 3 (Foundation tier)</v>
          </cell>
          <cell r="E6728" t="str">
            <v>Mrs R E Hobbs</v>
          </cell>
        </row>
        <row r="6729">
          <cell r="B6729" t="str">
            <v>J560/03 Mathematics: Paper 3 (Foundation tier)</v>
          </cell>
          <cell r="C6729" t="str">
            <v>J560/03</v>
          </cell>
          <cell r="D6729" t="str">
            <v>Mathematics: Paper 3 (Foundation tier)</v>
          </cell>
          <cell r="E6729" t="str">
            <v>Mr J Maina</v>
          </cell>
        </row>
        <row r="6730">
          <cell r="B6730" t="str">
            <v>J560/03 Mathematics: Paper 3 (Foundation tier)</v>
          </cell>
          <cell r="C6730" t="str">
            <v>J560/03</v>
          </cell>
          <cell r="D6730" t="str">
            <v>Mathematics: Paper 3 (Foundation tier)</v>
          </cell>
          <cell r="E6730" t="str">
            <v>Mr P D Benson</v>
          </cell>
        </row>
        <row r="6731">
          <cell r="B6731" t="str">
            <v>J560/03 Mathematics: Paper 3 (Foundation tier)</v>
          </cell>
          <cell r="C6731" t="str">
            <v>J560/03</v>
          </cell>
          <cell r="D6731" t="str">
            <v>Mathematics: Paper 3 (Foundation tier)</v>
          </cell>
          <cell r="E6731" t="str">
            <v>Miss J McMullen</v>
          </cell>
        </row>
        <row r="6732">
          <cell r="B6732" t="str">
            <v>J560/03 Mathematics: Paper 3 (Foundation tier)</v>
          </cell>
          <cell r="C6732" t="str">
            <v>J560/03</v>
          </cell>
          <cell r="D6732" t="str">
            <v>Mathematics: Paper 3 (Foundation tier)</v>
          </cell>
          <cell r="E6732" t="str">
            <v>Mrs B J Garde</v>
          </cell>
        </row>
        <row r="6733">
          <cell r="B6733" t="str">
            <v>J560/03 Mathematics: Paper 3 (Foundation tier)</v>
          </cell>
          <cell r="C6733" t="str">
            <v>J560/03</v>
          </cell>
          <cell r="D6733" t="str">
            <v>Mathematics: Paper 3 (Foundation tier)</v>
          </cell>
          <cell r="E6733" t="str">
            <v>Mrs J Portugal</v>
          </cell>
        </row>
        <row r="6734">
          <cell r="B6734" t="str">
            <v>J560/03 Mathematics: Paper 3 (Foundation tier)</v>
          </cell>
          <cell r="C6734" t="str">
            <v>J560/03</v>
          </cell>
          <cell r="D6734" t="str">
            <v>Mathematics: Paper 3 (Foundation tier)</v>
          </cell>
          <cell r="E6734" t="str">
            <v>Mr V M Orero Montaner</v>
          </cell>
        </row>
        <row r="6735">
          <cell r="B6735" t="str">
            <v>J560/03 Mathematics: Paper 3 (Foundation tier)</v>
          </cell>
          <cell r="C6735" t="str">
            <v>J560/03</v>
          </cell>
          <cell r="D6735" t="str">
            <v>Mathematics: Paper 3 (Foundation tier)</v>
          </cell>
          <cell r="E6735" t="str">
            <v>Mr K Tam</v>
          </cell>
        </row>
        <row r="6736">
          <cell r="B6736" t="str">
            <v>J560/03 Mathematics: Paper 3 (Foundation tier)</v>
          </cell>
          <cell r="C6736" t="str">
            <v>J560/03</v>
          </cell>
          <cell r="D6736" t="str">
            <v>Mathematics: Paper 3 (Foundation tier)</v>
          </cell>
          <cell r="E6736" t="str">
            <v>Mrs P Bromley</v>
          </cell>
        </row>
        <row r="6737">
          <cell r="B6737" t="str">
            <v>J560/03 Mathematics: Paper 3 (Foundation tier)</v>
          </cell>
          <cell r="C6737" t="str">
            <v>J560/03</v>
          </cell>
          <cell r="D6737" t="str">
            <v>Mathematics: Paper 3 (Foundation tier)</v>
          </cell>
          <cell r="E6737" t="str">
            <v>Dr R Chen</v>
          </cell>
        </row>
        <row r="6738">
          <cell r="B6738" t="str">
            <v>J560/03 Mathematics: Paper 3 (Foundation tier)</v>
          </cell>
          <cell r="C6738" t="str">
            <v>J560/03</v>
          </cell>
          <cell r="D6738" t="str">
            <v>Mathematics: Paper 3 (Foundation tier)</v>
          </cell>
          <cell r="E6738" t="str">
            <v>Miss V Underwood</v>
          </cell>
        </row>
        <row r="6739">
          <cell r="B6739" t="str">
            <v>J560/03 Mathematics: Paper 3 (Foundation tier)</v>
          </cell>
          <cell r="C6739" t="str">
            <v>J560/03</v>
          </cell>
          <cell r="D6739" t="str">
            <v>Mathematics: Paper 3 (Foundation tier)</v>
          </cell>
          <cell r="E6739" t="str">
            <v>Mrs S Dilworth</v>
          </cell>
        </row>
        <row r="6740">
          <cell r="B6740" t="str">
            <v>J560/03 Mathematics: Paper 3 (Foundation tier)</v>
          </cell>
          <cell r="C6740" t="str">
            <v>J560/03</v>
          </cell>
          <cell r="D6740" t="str">
            <v>Mathematics: Paper 3 (Foundation tier)</v>
          </cell>
          <cell r="E6740" t="str">
            <v>Mrs S Ibrahim</v>
          </cell>
        </row>
        <row r="6741">
          <cell r="B6741" t="str">
            <v>J560/03 Mathematics: Paper 3 (Foundation tier)</v>
          </cell>
          <cell r="C6741" t="str">
            <v>J560/03</v>
          </cell>
          <cell r="D6741" t="str">
            <v>Mathematics: Paper 3 (Foundation tier)</v>
          </cell>
          <cell r="E6741" t="str">
            <v>Mr J Chaturvedi</v>
          </cell>
        </row>
        <row r="6742">
          <cell r="B6742" t="str">
            <v>J560/03 Mathematics: Paper 3 (Foundation tier)</v>
          </cell>
          <cell r="C6742" t="str">
            <v>J560/03</v>
          </cell>
          <cell r="D6742" t="str">
            <v>Mathematics: Paper 3 (Foundation tier)</v>
          </cell>
          <cell r="E6742" t="str">
            <v>Mr H Choong</v>
          </cell>
        </row>
        <row r="6743">
          <cell r="B6743" t="str">
            <v>J560/03 Mathematics: Paper 3 (Foundation tier)</v>
          </cell>
          <cell r="C6743" t="str">
            <v>J560/03</v>
          </cell>
          <cell r="D6743" t="str">
            <v>Mathematics: Paper 3 (Foundation tier)</v>
          </cell>
          <cell r="E6743" t="str">
            <v>Mrs S M Edwards</v>
          </cell>
        </row>
        <row r="6744">
          <cell r="B6744" t="str">
            <v>J560/03 Mathematics: Paper 3 (Foundation tier)</v>
          </cell>
          <cell r="C6744" t="str">
            <v>J560/03</v>
          </cell>
          <cell r="D6744" t="str">
            <v>Mathematics: Paper 3 (Foundation tier)</v>
          </cell>
          <cell r="E6744" t="str">
            <v>Ms L Lowton</v>
          </cell>
        </row>
        <row r="6745">
          <cell r="B6745" t="str">
            <v>J560/03 Mathematics: Paper 3 (Foundation tier)</v>
          </cell>
          <cell r="C6745" t="str">
            <v>J560/03</v>
          </cell>
          <cell r="D6745" t="str">
            <v>Mathematics: Paper 3 (Foundation tier)</v>
          </cell>
          <cell r="E6745" t="str">
            <v>Dr Z Ahmad</v>
          </cell>
        </row>
        <row r="6746">
          <cell r="B6746" t="str">
            <v>J560/03 Mathematics: Paper 3 (Foundation tier)</v>
          </cell>
          <cell r="C6746" t="str">
            <v>J560/03</v>
          </cell>
          <cell r="D6746" t="str">
            <v>Mathematics: Paper 3 (Foundation tier)</v>
          </cell>
          <cell r="E6746" t="str">
            <v>Mrs V A Power</v>
          </cell>
        </row>
        <row r="6747">
          <cell r="B6747" t="str">
            <v>J560/03 Mathematics: Paper 3 (Foundation tier)</v>
          </cell>
          <cell r="C6747" t="str">
            <v>J560/03</v>
          </cell>
          <cell r="D6747" t="str">
            <v>Mathematics: Paper 3 (Foundation tier)</v>
          </cell>
          <cell r="E6747" t="str">
            <v>Ms F James</v>
          </cell>
        </row>
        <row r="6748">
          <cell r="B6748" t="str">
            <v>J560/03 Mathematics: Paper 3 (Foundation tier)</v>
          </cell>
          <cell r="C6748" t="str">
            <v>J560/03</v>
          </cell>
          <cell r="D6748" t="str">
            <v>Mathematics: Paper 3 (Foundation tier)</v>
          </cell>
          <cell r="E6748" t="str">
            <v>Mr Y A Ogundipe</v>
          </cell>
        </row>
        <row r="6749">
          <cell r="B6749" t="str">
            <v>J560/03 Mathematics: Paper 3 (Foundation tier)</v>
          </cell>
          <cell r="C6749" t="str">
            <v>J560/03</v>
          </cell>
          <cell r="D6749" t="str">
            <v>Mathematics: Paper 3 (Foundation tier)</v>
          </cell>
          <cell r="E6749" t="str">
            <v>Miss S Hedley</v>
          </cell>
        </row>
        <row r="6750">
          <cell r="B6750" t="str">
            <v>J560/03 Mathematics: Paper 3 (Foundation tier)</v>
          </cell>
          <cell r="C6750" t="str">
            <v>J560/03</v>
          </cell>
          <cell r="D6750" t="str">
            <v>Mathematics: Paper 3 (Foundation tier)</v>
          </cell>
          <cell r="E6750" t="str">
            <v>Mr M K Amoo</v>
          </cell>
        </row>
        <row r="6751">
          <cell r="B6751" t="str">
            <v>J560/03 Mathematics: Paper 3 (Foundation tier)</v>
          </cell>
          <cell r="C6751" t="str">
            <v>J560/03</v>
          </cell>
          <cell r="D6751" t="str">
            <v>Mathematics: Paper 3 (Foundation tier)</v>
          </cell>
          <cell r="E6751" t="str">
            <v>Miss E Chambers</v>
          </cell>
        </row>
        <row r="6752">
          <cell r="B6752" t="str">
            <v>J560/03 Mathematics: Paper 3 (Foundation tier)</v>
          </cell>
          <cell r="C6752" t="str">
            <v>J560/03</v>
          </cell>
          <cell r="D6752" t="str">
            <v>Mathematics: Paper 3 (Foundation tier)</v>
          </cell>
          <cell r="E6752" t="str">
            <v>Mrs L Mcneillie</v>
          </cell>
        </row>
        <row r="6753">
          <cell r="B6753" t="str">
            <v>J560/03 Mathematics: Paper 3 (Foundation tier)</v>
          </cell>
          <cell r="C6753" t="str">
            <v>J560/03</v>
          </cell>
          <cell r="D6753" t="str">
            <v>Mathematics: Paper 3 (Foundation tier)</v>
          </cell>
          <cell r="E6753" t="str">
            <v>Mrs F L Lewendon</v>
          </cell>
        </row>
        <row r="6754">
          <cell r="B6754" t="str">
            <v>J560/03 Mathematics: Paper 3 (Foundation tier)</v>
          </cell>
          <cell r="C6754" t="str">
            <v>J560/03</v>
          </cell>
          <cell r="D6754" t="str">
            <v>Mathematics: Paper 3 (Foundation tier)</v>
          </cell>
          <cell r="E6754" t="str">
            <v>Ms H Mogiti</v>
          </cell>
        </row>
        <row r="6755">
          <cell r="B6755" t="str">
            <v>J560/03 Mathematics: Paper 3 (Foundation tier)</v>
          </cell>
          <cell r="C6755" t="str">
            <v>J560/03</v>
          </cell>
          <cell r="D6755" t="str">
            <v>Mathematics: Paper 3 (Foundation tier)</v>
          </cell>
          <cell r="E6755" t="str">
            <v>Mrs J A Owen</v>
          </cell>
        </row>
        <row r="6756">
          <cell r="B6756" t="str">
            <v>J560/03 Mathematics: Paper 3 (Foundation tier)</v>
          </cell>
          <cell r="C6756" t="str">
            <v>J560/03</v>
          </cell>
          <cell r="D6756" t="str">
            <v>Mathematics: Paper 3 (Foundation tier)</v>
          </cell>
          <cell r="E6756" t="str">
            <v>Ms A Hume</v>
          </cell>
        </row>
        <row r="6757">
          <cell r="B6757" t="str">
            <v>J560/03 Mathematics: Paper 3 (Foundation tier)</v>
          </cell>
          <cell r="C6757" t="str">
            <v>J560/03</v>
          </cell>
          <cell r="D6757" t="str">
            <v>Mathematics: Paper 3 (Foundation tier)</v>
          </cell>
          <cell r="E6757" t="str">
            <v>Mr R Wilkinson</v>
          </cell>
        </row>
        <row r="6758">
          <cell r="B6758" t="str">
            <v>J560/03 Mathematics: Paper 3 (Foundation tier)</v>
          </cell>
          <cell r="C6758" t="str">
            <v>J560/03</v>
          </cell>
          <cell r="D6758" t="str">
            <v>Mathematics: Paper 3 (Foundation tier)</v>
          </cell>
          <cell r="E6758" t="str">
            <v>Miss H Brand</v>
          </cell>
        </row>
        <row r="6759">
          <cell r="B6759" t="str">
            <v>J560/03 Mathematics: Paper 3 (Foundation tier)</v>
          </cell>
          <cell r="C6759" t="str">
            <v>J560/03</v>
          </cell>
          <cell r="D6759" t="str">
            <v>Mathematics: Paper 3 (Foundation tier)</v>
          </cell>
          <cell r="E6759" t="str">
            <v>Dr H Y Mallard</v>
          </cell>
        </row>
        <row r="6760">
          <cell r="B6760" t="str">
            <v>J560/03 Mathematics: Paper 3 (Foundation tier)</v>
          </cell>
          <cell r="C6760" t="str">
            <v>J560/03</v>
          </cell>
          <cell r="D6760" t="str">
            <v>Mathematics: Paper 3 (Foundation tier)</v>
          </cell>
          <cell r="E6760" t="str">
            <v>Mr J T C Sleath</v>
          </cell>
        </row>
        <row r="6761">
          <cell r="B6761" t="str">
            <v>J560/03 Mathematics: Paper 3 (Foundation tier)</v>
          </cell>
          <cell r="C6761" t="str">
            <v>J560/03</v>
          </cell>
          <cell r="D6761" t="str">
            <v>Mathematics: Paper 3 (Foundation tier)</v>
          </cell>
          <cell r="E6761" t="str">
            <v>Mr M J Harwood</v>
          </cell>
        </row>
        <row r="6762">
          <cell r="B6762" t="str">
            <v>J560/03 Mathematics: Paper 3 (Foundation tier)</v>
          </cell>
          <cell r="C6762" t="str">
            <v>J560/03</v>
          </cell>
          <cell r="D6762" t="str">
            <v>Mathematics: Paper 3 (Foundation tier)</v>
          </cell>
          <cell r="E6762" t="str">
            <v>Mrs S Shafi</v>
          </cell>
        </row>
        <row r="6763">
          <cell r="B6763" t="str">
            <v>J560/03 Mathematics: Paper 3 (Foundation tier)</v>
          </cell>
          <cell r="C6763" t="str">
            <v>J560/03</v>
          </cell>
          <cell r="D6763" t="str">
            <v>Mathematics: Paper 3 (Foundation tier)</v>
          </cell>
          <cell r="E6763" t="str">
            <v>Miss A E Moon</v>
          </cell>
        </row>
        <row r="6764">
          <cell r="B6764" t="str">
            <v>J560/03 Mathematics: Paper 3 (Foundation tier)</v>
          </cell>
          <cell r="C6764" t="str">
            <v>J560/03</v>
          </cell>
          <cell r="D6764" t="str">
            <v>Mathematics: Paper 3 (Foundation tier)</v>
          </cell>
          <cell r="E6764" t="str">
            <v>Mrs M Snellgrove</v>
          </cell>
        </row>
        <row r="6765">
          <cell r="B6765" t="str">
            <v>J560/03 Mathematics: Paper 3 (Foundation tier)</v>
          </cell>
          <cell r="C6765" t="str">
            <v>J560/03</v>
          </cell>
          <cell r="D6765" t="str">
            <v>Mathematics: Paper 3 (Foundation tier)</v>
          </cell>
          <cell r="E6765" t="str">
            <v>Mr M J Kisululu</v>
          </cell>
        </row>
        <row r="6766">
          <cell r="B6766" t="str">
            <v>J560/03 Mathematics: Paper 3 (Foundation tier)</v>
          </cell>
          <cell r="C6766" t="str">
            <v>J560/03</v>
          </cell>
          <cell r="D6766" t="str">
            <v>Mathematics: Paper 3 (Foundation tier)</v>
          </cell>
          <cell r="E6766" t="str">
            <v>Mrs C B Irons</v>
          </cell>
        </row>
        <row r="6767">
          <cell r="B6767" t="str">
            <v>J560/03 Mathematics: Paper 3 (Foundation tier)</v>
          </cell>
          <cell r="C6767" t="str">
            <v>J560/03</v>
          </cell>
          <cell r="D6767" t="str">
            <v>Mathematics: Paper 3 (Foundation tier)</v>
          </cell>
          <cell r="E6767" t="str">
            <v>Ms F Critchley</v>
          </cell>
        </row>
        <row r="6768">
          <cell r="B6768" t="str">
            <v>J560/03 Mathematics: Paper 3 (Foundation tier)</v>
          </cell>
          <cell r="C6768" t="str">
            <v>J560/03</v>
          </cell>
          <cell r="D6768" t="str">
            <v>Mathematics: Paper 3 (Foundation tier)</v>
          </cell>
          <cell r="E6768" t="str">
            <v>Mr O T EMMANUEL</v>
          </cell>
        </row>
        <row r="6769">
          <cell r="B6769" t="str">
            <v>J560/03 Mathematics: Paper 3 (Foundation tier)</v>
          </cell>
          <cell r="C6769" t="str">
            <v>J560/03</v>
          </cell>
          <cell r="D6769" t="str">
            <v>Mathematics: Paper 3 (Foundation tier)</v>
          </cell>
          <cell r="E6769" t="str">
            <v>Mrs S J Draisey-Kerr</v>
          </cell>
        </row>
        <row r="6770">
          <cell r="B6770" t="str">
            <v>J560/03 Mathematics: Paper 3 (Foundation tier)</v>
          </cell>
          <cell r="C6770" t="str">
            <v>J560/03</v>
          </cell>
          <cell r="D6770" t="str">
            <v>Mathematics: Paper 3 (Foundation tier)</v>
          </cell>
          <cell r="E6770" t="str">
            <v>Miss L Mallaburn</v>
          </cell>
        </row>
        <row r="6771">
          <cell r="B6771" t="str">
            <v>J560/03 Mathematics: Paper 3 (Foundation tier)</v>
          </cell>
          <cell r="C6771" t="str">
            <v>J560/03</v>
          </cell>
          <cell r="D6771" t="str">
            <v>Mathematics: Paper 3 (Foundation tier)</v>
          </cell>
          <cell r="E6771" t="str">
            <v>Mrs F Dean</v>
          </cell>
        </row>
        <row r="6772">
          <cell r="B6772" t="str">
            <v>J560/03 Mathematics: Paper 3 (Foundation tier)</v>
          </cell>
          <cell r="C6772" t="str">
            <v>J560/03</v>
          </cell>
          <cell r="D6772" t="str">
            <v>Mathematics: Paper 3 (Foundation tier)</v>
          </cell>
          <cell r="E6772" t="str">
            <v>Miss O Price</v>
          </cell>
        </row>
        <row r="6773">
          <cell r="B6773" t="str">
            <v>J560/03 Mathematics: Paper 3 (Foundation tier)</v>
          </cell>
          <cell r="C6773" t="str">
            <v>J560/03</v>
          </cell>
          <cell r="D6773" t="str">
            <v>Mathematics: Paper 3 (Foundation tier)</v>
          </cell>
          <cell r="E6773" t="str">
            <v>Miss H E Wright</v>
          </cell>
        </row>
        <row r="6774">
          <cell r="B6774" t="str">
            <v>J560/03 Mathematics: Paper 3 (Foundation tier)</v>
          </cell>
          <cell r="C6774" t="str">
            <v>J560/03</v>
          </cell>
          <cell r="D6774" t="str">
            <v>Mathematics: Paper 3 (Foundation tier)</v>
          </cell>
          <cell r="E6774" t="str">
            <v>Dr J Mouland</v>
          </cell>
        </row>
        <row r="6775">
          <cell r="B6775" t="str">
            <v>J560/03 Mathematics: Paper 3 (Foundation tier)</v>
          </cell>
          <cell r="C6775" t="str">
            <v>J560/03</v>
          </cell>
          <cell r="D6775" t="str">
            <v>Mathematics: Paper 3 (Foundation tier)</v>
          </cell>
          <cell r="E6775" t="str">
            <v>Mrs C O Alakija</v>
          </cell>
        </row>
        <row r="6776">
          <cell r="B6776" t="str">
            <v>J560/03 Mathematics: Paper 3 (Foundation tier)</v>
          </cell>
          <cell r="C6776" t="str">
            <v>J560/03</v>
          </cell>
          <cell r="D6776" t="str">
            <v>Mathematics: Paper 3 (Foundation tier)</v>
          </cell>
          <cell r="E6776" t="str">
            <v>Mr P A Bland</v>
          </cell>
        </row>
        <row r="6777">
          <cell r="B6777" t="str">
            <v>J560/03 Mathematics: Paper 3 (Foundation tier)</v>
          </cell>
          <cell r="C6777" t="str">
            <v>J560/03</v>
          </cell>
          <cell r="D6777" t="str">
            <v>Mathematics: Paper 3 (Foundation tier)</v>
          </cell>
          <cell r="E6777" t="str">
            <v>Mr J Roberts</v>
          </cell>
        </row>
        <row r="6778">
          <cell r="B6778" t="str">
            <v>J560/03 Mathematics: Paper 3 (Foundation tier)</v>
          </cell>
          <cell r="C6778" t="str">
            <v>J560/03</v>
          </cell>
          <cell r="D6778" t="str">
            <v>Mathematics: Paper 3 (Foundation tier)</v>
          </cell>
          <cell r="E6778" t="str">
            <v>Mr N Bhatti</v>
          </cell>
        </row>
        <row r="6779">
          <cell r="B6779" t="str">
            <v>J560/03 Mathematics: Paper 3 (Foundation tier)</v>
          </cell>
          <cell r="C6779" t="str">
            <v>J560/03</v>
          </cell>
          <cell r="D6779" t="str">
            <v>Mathematics: Paper 3 (Foundation tier)</v>
          </cell>
          <cell r="E6779" t="str">
            <v>Mr M Moyakhe</v>
          </cell>
        </row>
        <row r="6780">
          <cell r="B6780" t="str">
            <v>J560/03 Mathematics: Paper 3 (Foundation tier)</v>
          </cell>
          <cell r="C6780" t="str">
            <v>J560/03</v>
          </cell>
          <cell r="D6780" t="str">
            <v>Mathematics: Paper 3 (Foundation tier)</v>
          </cell>
          <cell r="E6780" t="str">
            <v>Mr B Harman</v>
          </cell>
        </row>
        <row r="6781">
          <cell r="B6781" t="str">
            <v>J560/03 Mathematics: Paper 3 (Foundation tier)</v>
          </cell>
          <cell r="C6781" t="str">
            <v>J560/03</v>
          </cell>
          <cell r="D6781" t="str">
            <v>Mathematics: Paper 3 (Foundation tier)</v>
          </cell>
          <cell r="E6781" t="str">
            <v>Mr M Fullerton</v>
          </cell>
        </row>
        <row r="6782">
          <cell r="B6782" t="str">
            <v>J560/03 Mathematics: Paper 3 (Foundation tier)</v>
          </cell>
          <cell r="C6782" t="str">
            <v>J560/03</v>
          </cell>
          <cell r="D6782" t="str">
            <v>Mathematics: Paper 3 (Foundation tier)</v>
          </cell>
          <cell r="E6782" t="str">
            <v>Mrs K E Doano</v>
          </cell>
        </row>
        <row r="6783">
          <cell r="B6783" t="str">
            <v>J560/03 Mathematics: Paper 3 (Foundation tier)</v>
          </cell>
          <cell r="C6783" t="str">
            <v>J560/03</v>
          </cell>
          <cell r="D6783" t="str">
            <v>Mathematics: Paper 3 (Foundation tier)</v>
          </cell>
          <cell r="E6783" t="str">
            <v>Mr I Hepke</v>
          </cell>
        </row>
        <row r="6784">
          <cell r="B6784" t="str">
            <v>J560/03 Mathematics: Paper 3 (Foundation tier)</v>
          </cell>
          <cell r="C6784" t="str">
            <v>J560/03</v>
          </cell>
          <cell r="D6784" t="str">
            <v>Mathematics: Paper 3 (Foundation tier)</v>
          </cell>
          <cell r="E6784" t="str">
            <v>Mr B Beaumont</v>
          </cell>
        </row>
        <row r="6785">
          <cell r="B6785" t="str">
            <v>J560/03 Mathematics: Paper 3 (Foundation tier)</v>
          </cell>
          <cell r="C6785" t="str">
            <v>J560/03</v>
          </cell>
          <cell r="D6785" t="str">
            <v>Mathematics: Paper 3 (Foundation tier)</v>
          </cell>
          <cell r="E6785" t="str">
            <v>Mr J M Wallace</v>
          </cell>
        </row>
        <row r="6786">
          <cell r="B6786" t="str">
            <v>J560/03 Mathematics: Paper 3 (Foundation tier)</v>
          </cell>
          <cell r="C6786" t="str">
            <v>J560/03</v>
          </cell>
          <cell r="D6786" t="str">
            <v>Mathematics: Paper 3 (Foundation tier)</v>
          </cell>
          <cell r="E6786" t="str">
            <v>Mr S Williams</v>
          </cell>
        </row>
        <row r="6787">
          <cell r="B6787" t="str">
            <v>J560/03 Mathematics: Paper 3 (Foundation tier)</v>
          </cell>
          <cell r="C6787" t="str">
            <v>J560/03</v>
          </cell>
          <cell r="D6787" t="str">
            <v>Mathematics: Paper 3 (Foundation tier)</v>
          </cell>
          <cell r="E6787" t="str">
            <v>Mrs L Lindemann</v>
          </cell>
        </row>
        <row r="6788">
          <cell r="B6788" t="str">
            <v>J560/04 Mathematics:Paper 4 (Higher tier)</v>
          </cell>
          <cell r="C6788" t="str">
            <v>J560/04</v>
          </cell>
          <cell r="D6788" t="str">
            <v>Mathematics:Paper 4 (Higher tier)</v>
          </cell>
          <cell r="E6788" t="str">
            <v>Mr C C White</v>
          </cell>
        </row>
        <row r="6789">
          <cell r="B6789" t="str">
            <v>J560/04 Mathematics:Paper 4 (Higher tier)</v>
          </cell>
          <cell r="C6789" t="str">
            <v>J560/04</v>
          </cell>
          <cell r="D6789" t="str">
            <v>Mathematics:Paper 4 (Higher tier)</v>
          </cell>
          <cell r="E6789" t="str">
            <v>Mrs S Hodge</v>
          </cell>
        </row>
        <row r="6790">
          <cell r="B6790" t="str">
            <v>J560/04 Mathematics:Paper 4 (Higher tier)</v>
          </cell>
          <cell r="C6790" t="str">
            <v>J560/04</v>
          </cell>
          <cell r="D6790" t="str">
            <v>Mathematics:Paper 4 (Higher tier)</v>
          </cell>
          <cell r="E6790" t="str">
            <v>Mrs E Mills</v>
          </cell>
        </row>
        <row r="6791">
          <cell r="B6791" t="str">
            <v>J560/04 Mathematics:Paper 4 (Higher tier)</v>
          </cell>
          <cell r="C6791" t="str">
            <v>J560/04</v>
          </cell>
          <cell r="D6791" t="str">
            <v>Mathematics:Paper 4 (Higher tier)</v>
          </cell>
          <cell r="E6791" t="str">
            <v>Mrs S J Adams</v>
          </cell>
        </row>
        <row r="6792">
          <cell r="B6792" t="str">
            <v>J560/04 Mathematics:Paper 4 (Higher tier)</v>
          </cell>
          <cell r="C6792" t="str">
            <v>J560/04</v>
          </cell>
          <cell r="D6792" t="str">
            <v>Mathematics:Paper 4 (Higher tier)</v>
          </cell>
          <cell r="E6792" t="str">
            <v>Mrs P Smith</v>
          </cell>
        </row>
        <row r="6793">
          <cell r="B6793" t="str">
            <v>J560/04 Mathematics:Paper 4 (Higher tier)</v>
          </cell>
          <cell r="C6793" t="str">
            <v>J560/04</v>
          </cell>
          <cell r="D6793" t="str">
            <v>Mathematics:Paper 4 (Higher tier)</v>
          </cell>
          <cell r="E6793" t="str">
            <v>Miss E Guthrie</v>
          </cell>
        </row>
        <row r="6794">
          <cell r="B6794" t="str">
            <v>J560/04 Mathematics:Paper 4 (Higher tier)</v>
          </cell>
          <cell r="C6794" t="str">
            <v>J560/04</v>
          </cell>
          <cell r="D6794" t="str">
            <v>Mathematics:Paper 4 (Higher tier)</v>
          </cell>
          <cell r="E6794" t="str">
            <v>Mrs R Hewitt</v>
          </cell>
        </row>
        <row r="6795">
          <cell r="B6795" t="str">
            <v>J560/04 Mathematics:Paper 4 (Higher tier)</v>
          </cell>
          <cell r="C6795" t="str">
            <v>J560/04</v>
          </cell>
          <cell r="D6795" t="str">
            <v>Mathematics:Paper 4 (Higher tier)</v>
          </cell>
          <cell r="E6795" t="str">
            <v>Mr J Richardson</v>
          </cell>
        </row>
        <row r="6796">
          <cell r="B6796" t="str">
            <v>J560/04 Mathematics:Paper 4 (Higher tier)</v>
          </cell>
          <cell r="C6796" t="str">
            <v>J560/04</v>
          </cell>
          <cell r="D6796" t="str">
            <v>Mathematics:Paper 4 (Higher tier)</v>
          </cell>
          <cell r="E6796" t="str">
            <v>Mrs J Garg</v>
          </cell>
        </row>
        <row r="6797">
          <cell r="B6797" t="str">
            <v>J560/04 Mathematics:Paper 4 (Higher tier)</v>
          </cell>
          <cell r="C6797" t="str">
            <v>J560/04</v>
          </cell>
          <cell r="D6797" t="str">
            <v>Mathematics:Paper 4 (Higher tier)</v>
          </cell>
          <cell r="E6797" t="str">
            <v>Mr G KIMARA</v>
          </cell>
        </row>
        <row r="6798">
          <cell r="B6798" t="str">
            <v>J560/04 Mathematics:Paper 4 (Higher tier)</v>
          </cell>
          <cell r="C6798" t="str">
            <v>J560/04</v>
          </cell>
          <cell r="D6798" t="str">
            <v>Mathematics:Paper 4 (Higher tier)</v>
          </cell>
          <cell r="E6798" t="str">
            <v>Mrs J Bracken</v>
          </cell>
        </row>
        <row r="6799">
          <cell r="B6799" t="str">
            <v>J560/04 Mathematics:Paper 4 (Higher tier)</v>
          </cell>
          <cell r="C6799" t="str">
            <v>J560/04</v>
          </cell>
          <cell r="D6799" t="str">
            <v>Mathematics:Paper 4 (Higher tier)</v>
          </cell>
          <cell r="E6799" t="str">
            <v>Mrs A P Turner</v>
          </cell>
        </row>
        <row r="6800">
          <cell r="B6800" t="str">
            <v>J560/04 Mathematics:Paper 4 (Higher tier)</v>
          </cell>
          <cell r="C6800" t="str">
            <v>J560/04</v>
          </cell>
          <cell r="D6800" t="str">
            <v>Mathematics:Paper 4 (Higher tier)</v>
          </cell>
          <cell r="E6800" t="str">
            <v>Miss H Taylor</v>
          </cell>
        </row>
        <row r="6801">
          <cell r="B6801" t="str">
            <v>J560/04 Mathematics:Paper 4 (Higher tier)</v>
          </cell>
          <cell r="C6801" t="str">
            <v>J560/04</v>
          </cell>
          <cell r="D6801" t="str">
            <v>Mathematics:Paper 4 (Higher tier)</v>
          </cell>
          <cell r="E6801" t="str">
            <v>Mr P Salmons</v>
          </cell>
        </row>
        <row r="6802">
          <cell r="B6802" t="str">
            <v>J560/04 Mathematics:Paper 4 (Higher tier)</v>
          </cell>
          <cell r="C6802" t="str">
            <v>J560/04</v>
          </cell>
          <cell r="D6802" t="str">
            <v>Mathematics:Paper 4 (Higher tier)</v>
          </cell>
          <cell r="E6802" t="str">
            <v>Miss Z Bibi</v>
          </cell>
        </row>
        <row r="6803">
          <cell r="B6803" t="str">
            <v>J560/04 Mathematics:Paper 4 (Higher tier)</v>
          </cell>
          <cell r="C6803" t="str">
            <v>J560/04</v>
          </cell>
          <cell r="D6803" t="str">
            <v>Mathematics:Paper 4 (Higher tier)</v>
          </cell>
          <cell r="E6803" t="str">
            <v>Miss S Hedley</v>
          </cell>
        </row>
        <row r="6804">
          <cell r="B6804" t="str">
            <v>J560/04 Mathematics:Paper 4 (Higher tier)</v>
          </cell>
          <cell r="C6804" t="str">
            <v>J560/04</v>
          </cell>
          <cell r="D6804" t="str">
            <v>Mathematics:Paper 4 (Higher tier)</v>
          </cell>
          <cell r="E6804" t="str">
            <v>Miss S Davies</v>
          </cell>
        </row>
        <row r="6805">
          <cell r="B6805" t="str">
            <v>J560/04 Mathematics:Paper 4 (Higher tier)</v>
          </cell>
          <cell r="C6805" t="str">
            <v>J560/04</v>
          </cell>
          <cell r="D6805" t="str">
            <v>Mathematics:Paper 4 (Higher tier)</v>
          </cell>
          <cell r="E6805" t="str">
            <v>Mrs Y M Campbell</v>
          </cell>
        </row>
        <row r="6806">
          <cell r="B6806" t="str">
            <v>J560/04 Mathematics:Paper 4 (Higher tier)</v>
          </cell>
          <cell r="C6806" t="str">
            <v>J560/04</v>
          </cell>
          <cell r="D6806" t="str">
            <v>Mathematics:Paper 4 (Higher tier)</v>
          </cell>
          <cell r="E6806" t="str">
            <v>Mr J R Main</v>
          </cell>
        </row>
        <row r="6807">
          <cell r="B6807" t="str">
            <v>J560/04 Mathematics:Paper 4 (Higher tier)</v>
          </cell>
          <cell r="C6807" t="str">
            <v>J560/04</v>
          </cell>
          <cell r="D6807" t="str">
            <v>Mathematics:Paper 4 (Higher tier)</v>
          </cell>
          <cell r="E6807" t="str">
            <v>Mrs R Edwards</v>
          </cell>
        </row>
        <row r="6808">
          <cell r="B6808" t="str">
            <v>J560/04 Mathematics:Paper 4 (Higher tier)</v>
          </cell>
          <cell r="C6808" t="str">
            <v>J560/04</v>
          </cell>
          <cell r="D6808" t="str">
            <v>Mathematics:Paper 4 (Higher tier)</v>
          </cell>
          <cell r="E6808" t="str">
            <v>Mrs S Thurston</v>
          </cell>
        </row>
        <row r="6809">
          <cell r="B6809" t="str">
            <v>J560/04 Mathematics:Paper 4 (Higher tier)</v>
          </cell>
          <cell r="C6809" t="str">
            <v>J560/04</v>
          </cell>
          <cell r="D6809" t="str">
            <v>Mathematics:Paper 4 (Higher tier)</v>
          </cell>
          <cell r="E6809" t="str">
            <v>Mrs A C Poulter</v>
          </cell>
        </row>
        <row r="6810">
          <cell r="B6810" t="str">
            <v>J560/04 Mathematics:Paper 4 (Higher tier)</v>
          </cell>
          <cell r="C6810" t="str">
            <v>J560/04</v>
          </cell>
          <cell r="D6810" t="str">
            <v>Mathematics:Paper 4 (Higher tier)</v>
          </cell>
          <cell r="E6810" t="str">
            <v>Mr A O ADEGBINDIN</v>
          </cell>
        </row>
        <row r="6811">
          <cell r="B6811" t="str">
            <v>J560/04 Mathematics:Paper 4 (Higher tier)</v>
          </cell>
          <cell r="C6811" t="str">
            <v>J560/04</v>
          </cell>
          <cell r="D6811" t="str">
            <v>Mathematics:Paper 4 (Higher tier)</v>
          </cell>
          <cell r="E6811" t="str">
            <v>Mrs P M Kimpton</v>
          </cell>
        </row>
        <row r="6812">
          <cell r="B6812" t="str">
            <v>J560/04 Mathematics:Paper 4 (Higher tier)</v>
          </cell>
          <cell r="C6812" t="str">
            <v>J560/04</v>
          </cell>
          <cell r="D6812" t="str">
            <v>Mathematics:Paper 4 (Higher tier)</v>
          </cell>
          <cell r="E6812" t="str">
            <v>Mr S Phillips</v>
          </cell>
        </row>
        <row r="6813">
          <cell r="B6813" t="str">
            <v>J560/04 Mathematics:Paper 4 (Higher tier)</v>
          </cell>
          <cell r="C6813" t="str">
            <v>J560/04</v>
          </cell>
          <cell r="D6813" t="str">
            <v>Mathematics:Paper 4 (Higher tier)</v>
          </cell>
          <cell r="E6813" t="str">
            <v>Mrs M Darlington</v>
          </cell>
        </row>
        <row r="6814">
          <cell r="B6814" t="str">
            <v>J560/04 Mathematics:Paper 4 (Higher tier)</v>
          </cell>
          <cell r="C6814" t="str">
            <v>J560/04</v>
          </cell>
          <cell r="D6814" t="str">
            <v>Mathematics:Paper 4 (Higher tier)</v>
          </cell>
          <cell r="E6814" t="str">
            <v>Ms C Simmons</v>
          </cell>
        </row>
        <row r="6815">
          <cell r="B6815" t="str">
            <v>J560/04 Mathematics:Paper 4 (Higher tier)</v>
          </cell>
          <cell r="C6815" t="str">
            <v>J560/04</v>
          </cell>
          <cell r="D6815" t="str">
            <v>Mathematics:Paper 4 (Higher tier)</v>
          </cell>
          <cell r="E6815" t="str">
            <v>Dr H Sivardeen</v>
          </cell>
        </row>
        <row r="6816">
          <cell r="B6816" t="str">
            <v>J560/04 Mathematics:Paper 4 (Higher tier)</v>
          </cell>
          <cell r="C6816" t="str">
            <v>J560/04</v>
          </cell>
          <cell r="D6816" t="str">
            <v>Mathematics:Paper 4 (Higher tier)</v>
          </cell>
          <cell r="E6816" t="str">
            <v>Mr J M Pitts</v>
          </cell>
        </row>
        <row r="6817">
          <cell r="B6817" t="str">
            <v>J560/04 Mathematics:Paper 4 (Higher tier)</v>
          </cell>
          <cell r="C6817" t="str">
            <v>J560/04</v>
          </cell>
          <cell r="D6817" t="str">
            <v>Mathematics:Paper 4 (Higher tier)</v>
          </cell>
          <cell r="E6817" t="str">
            <v>Miss G Wood</v>
          </cell>
        </row>
        <row r="6818">
          <cell r="B6818" t="str">
            <v>J560/04 Mathematics:Paper 4 (Higher tier)</v>
          </cell>
          <cell r="C6818" t="str">
            <v>J560/04</v>
          </cell>
          <cell r="D6818" t="str">
            <v>Mathematics:Paper 4 (Higher tier)</v>
          </cell>
          <cell r="E6818" t="str">
            <v>Mr G Stiff</v>
          </cell>
        </row>
        <row r="6819">
          <cell r="B6819" t="str">
            <v>J560/04 Mathematics:Paper 4 (Higher tier)</v>
          </cell>
          <cell r="C6819" t="str">
            <v>J560/04</v>
          </cell>
          <cell r="D6819" t="str">
            <v>Mathematics:Paper 4 (Higher tier)</v>
          </cell>
          <cell r="E6819" t="str">
            <v>Mr I Lubega</v>
          </cell>
        </row>
        <row r="6820">
          <cell r="B6820" t="str">
            <v>J560/04 Mathematics:Paper 4 (Higher tier)</v>
          </cell>
          <cell r="C6820" t="str">
            <v>J560/04</v>
          </cell>
          <cell r="D6820" t="str">
            <v>Mathematics:Paper 4 (Higher tier)</v>
          </cell>
          <cell r="E6820" t="str">
            <v>Mr S S Thiara</v>
          </cell>
        </row>
        <row r="6821">
          <cell r="B6821" t="str">
            <v>J560/04 Mathematics:Paper 4 (Higher tier)</v>
          </cell>
          <cell r="C6821" t="str">
            <v>J560/04</v>
          </cell>
          <cell r="D6821" t="str">
            <v>Mathematics:Paper 4 (Higher tier)</v>
          </cell>
          <cell r="E6821" t="str">
            <v>Miss J Bassett</v>
          </cell>
        </row>
        <row r="6822">
          <cell r="B6822" t="str">
            <v>J560/04 Mathematics:Paper 4 (Higher tier)</v>
          </cell>
          <cell r="C6822" t="str">
            <v>J560/04</v>
          </cell>
          <cell r="D6822" t="str">
            <v>Mathematics:Paper 4 (Higher tier)</v>
          </cell>
          <cell r="E6822" t="str">
            <v>Mrs E Baker</v>
          </cell>
        </row>
        <row r="6823">
          <cell r="B6823" t="str">
            <v>J560/04 Mathematics:Paper 4 (Higher tier)</v>
          </cell>
          <cell r="C6823" t="str">
            <v>J560/04</v>
          </cell>
          <cell r="D6823" t="str">
            <v>Mathematics:Paper 4 (Higher tier)</v>
          </cell>
          <cell r="E6823" t="str">
            <v>Ms J Shields</v>
          </cell>
        </row>
        <row r="6824">
          <cell r="B6824" t="str">
            <v>J560/04 Mathematics:Paper 4 (Higher tier)</v>
          </cell>
          <cell r="C6824" t="str">
            <v>J560/04</v>
          </cell>
          <cell r="D6824" t="str">
            <v>Mathematics:Paper 4 (Higher tier)</v>
          </cell>
          <cell r="E6824" t="str">
            <v>Mrs P A Fowle</v>
          </cell>
        </row>
        <row r="6825">
          <cell r="B6825" t="str">
            <v>J560/04 Mathematics:Paper 4 (Higher tier)</v>
          </cell>
          <cell r="C6825" t="str">
            <v>J560/04</v>
          </cell>
          <cell r="D6825" t="str">
            <v>Mathematics:Paper 4 (Higher tier)</v>
          </cell>
          <cell r="E6825" t="str">
            <v>Mr M H Pepper</v>
          </cell>
        </row>
        <row r="6826">
          <cell r="B6826" t="str">
            <v>J560/04 Mathematics:Paper 4 (Higher tier)</v>
          </cell>
          <cell r="C6826" t="str">
            <v>J560/04</v>
          </cell>
          <cell r="D6826" t="str">
            <v>Mathematics:Paper 4 (Higher tier)</v>
          </cell>
          <cell r="E6826" t="str">
            <v>Miss A Poole</v>
          </cell>
        </row>
        <row r="6827">
          <cell r="B6827" t="str">
            <v>J560/04 Mathematics:Paper 4 (Higher tier)</v>
          </cell>
          <cell r="C6827" t="str">
            <v>J560/04</v>
          </cell>
          <cell r="D6827" t="str">
            <v>Mathematics:Paper 4 (Higher tier)</v>
          </cell>
          <cell r="E6827" t="str">
            <v>Mrs S Osborne</v>
          </cell>
        </row>
        <row r="6828">
          <cell r="B6828" t="str">
            <v>J560/04 Mathematics:Paper 4 (Higher tier)</v>
          </cell>
          <cell r="C6828" t="str">
            <v>J560/04</v>
          </cell>
          <cell r="D6828" t="str">
            <v>Mathematics:Paper 4 (Higher tier)</v>
          </cell>
          <cell r="E6828" t="str">
            <v>Miss N Pinnock</v>
          </cell>
        </row>
        <row r="6829">
          <cell r="B6829" t="str">
            <v>J560/04 Mathematics:Paper 4 (Higher tier)</v>
          </cell>
          <cell r="C6829" t="str">
            <v>J560/04</v>
          </cell>
          <cell r="D6829" t="str">
            <v>Mathematics:Paper 4 (Higher tier)</v>
          </cell>
          <cell r="E6829" t="str">
            <v>Mrs K E Doano</v>
          </cell>
        </row>
        <row r="6830">
          <cell r="B6830" t="str">
            <v>J560/04 Mathematics:Paper 4 (Higher tier)</v>
          </cell>
          <cell r="C6830" t="str">
            <v>J560/04</v>
          </cell>
          <cell r="D6830" t="str">
            <v>Mathematics:Paper 4 (Higher tier)</v>
          </cell>
          <cell r="E6830" t="str">
            <v>Mr A Jinks</v>
          </cell>
        </row>
        <row r="6831">
          <cell r="B6831" t="str">
            <v>J560/04 Mathematics:Paper 4 (Higher tier)</v>
          </cell>
          <cell r="C6831" t="str">
            <v>J560/04</v>
          </cell>
          <cell r="D6831" t="str">
            <v>Mathematics:Paper 4 (Higher tier)</v>
          </cell>
          <cell r="E6831" t="str">
            <v>Mr M Gainsford</v>
          </cell>
        </row>
        <row r="6832">
          <cell r="B6832" t="str">
            <v>J560/04 Mathematics:Paper 4 (Higher tier)</v>
          </cell>
          <cell r="C6832" t="str">
            <v>J560/04</v>
          </cell>
          <cell r="D6832" t="str">
            <v>Mathematics:Paper 4 (Higher tier)</v>
          </cell>
          <cell r="E6832" t="str">
            <v>Mr R Cooke</v>
          </cell>
        </row>
        <row r="6833">
          <cell r="B6833" t="str">
            <v>J560/04 Mathematics:Paper 4 (Higher tier)</v>
          </cell>
          <cell r="C6833" t="str">
            <v>J560/04</v>
          </cell>
          <cell r="D6833" t="str">
            <v>Mathematics:Paper 4 (Higher tier)</v>
          </cell>
          <cell r="E6833" t="str">
            <v>Mrs A Glanville</v>
          </cell>
        </row>
        <row r="6834">
          <cell r="B6834" t="str">
            <v>J560/04 Mathematics:Paper 4 (Higher tier)</v>
          </cell>
          <cell r="C6834" t="str">
            <v>J560/04</v>
          </cell>
          <cell r="D6834" t="str">
            <v>Mathematics:Paper 4 (Higher tier)</v>
          </cell>
          <cell r="E6834" t="str">
            <v>Mr I Patten</v>
          </cell>
        </row>
        <row r="6835">
          <cell r="B6835" t="str">
            <v>J560/04 Mathematics:Paper 4 (Higher tier)</v>
          </cell>
          <cell r="C6835" t="str">
            <v>J560/04</v>
          </cell>
          <cell r="D6835" t="str">
            <v>Mathematics:Paper 4 (Higher tier)</v>
          </cell>
          <cell r="E6835" t="str">
            <v>Mr R Wilkinson</v>
          </cell>
        </row>
        <row r="6836">
          <cell r="B6836" t="str">
            <v>J560/04 Mathematics:Paper 4 (Higher tier)</v>
          </cell>
          <cell r="C6836" t="str">
            <v>J560/04</v>
          </cell>
          <cell r="D6836" t="str">
            <v>Mathematics:Paper 4 (Higher tier)</v>
          </cell>
          <cell r="E6836" t="str">
            <v>Mrs T V Chipangura</v>
          </cell>
        </row>
        <row r="6837">
          <cell r="B6837" t="str">
            <v>J560/04 Mathematics:Paper 4 (Higher tier)</v>
          </cell>
          <cell r="C6837" t="str">
            <v>J560/04</v>
          </cell>
          <cell r="D6837" t="str">
            <v>Mathematics:Paper 4 (Higher tier)</v>
          </cell>
          <cell r="E6837" t="str">
            <v>Mr A Jackson</v>
          </cell>
        </row>
        <row r="6838">
          <cell r="B6838" t="str">
            <v>J560/04 Mathematics:Paper 4 (Higher tier)</v>
          </cell>
          <cell r="C6838" t="str">
            <v>J560/04</v>
          </cell>
          <cell r="D6838" t="str">
            <v>Mathematics:Paper 4 (Higher tier)</v>
          </cell>
          <cell r="E6838" t="str">
            <v>Mrs J Harvey</v>
          </cell>
        </row>
        <row r="6839">
          <cell r="B6839" t="str">
            <v>J560/04 Mathematics:Paper 4 (Higher tier)</v>
          </cell>
          <cell r="C6839" t="str">
            <v>J560/04</v>
          </cell>
          <cell r="D6839" t="str">
            <v>Mathematics:Paper 4 (Higher tier)</v>
          </cell>
          <cell r="E6839" t="str">
            <v>Miss V Beggs</v>
          </cell>
        </row>
        <row r="6840">
          <cell r="B6840" t="str">
            <v>J560/04 Mathematics:Paper 4 (Higher tier)</v>
          </cell>
          <cell r="C6840" t="str">
            <v>J560/04</v>
          </cell>
          <cell r="D6840" t="str">
            <v>Mathematics:Paper 4 (Higher tier)</v>
          </cell>
          <cell r="E6840" t="str">
            <v>Miss L J Newman</v>
          </cell>
        </row>
        <row r="6841">
          <cell r="B6841" t="str">
            <v>J560/04 Mathematics:Paper 4 (Higher tier)</v>
          </cell>
          <cell r="C6841" t="str">
            <v>J560/04</v>
          </cell>
          <cell r="D6841" t="str">
            <v>Mathematics:Paper 4 (Higher tier)</v>
          </cell>
          <cell r="E6841" t="str">
            <v>Mr P Titmas</v>
          </cell>
        </row>
        <row r="6842">
          <cell r="B6842" t="str">
            <v>J560/04 Mathematics:Paper 4 (Higher tier)</v>
          </cell>
          <cell r="C6842" t="str">
            <v>J560/04</v>
          </cell>
          <cell r="D6842" t="str">
            <v>Mathematics:Paper 4 (Higher tier)</v>
          </cell>
          <cell r="E6842" t="str">
            <v>Mrs G Hayes</v>
          </cell>
        </row>
        <row r="6843">
          <cell r="B6843" t="str">
            <v>J560/04 Mathematics:Paper 4 (Higher tier)</v>
          </cell>
          <cell r="C6843" t="str">
            <v>J560/04</v>
          </cell>
          <cell r="D6843" t="str">
            <v>Mathematics:Paper 4 (Higher tier)</v>
          </cell>
          <cell r="E6843" t="str">
            <v>Miss S Hully</v>
          </cell>
        </row>
        <row r="6844">
          <cell r="B6844" t="str">
            <v>J560/04 Mathematics:Paper 4 (Higher tier)</v>
          </cell>
          <cell r="C6844" t="str">
            <v>J560/04</v>
          </cell>
          <cell r="D6844" t="str">
            <v>Mathematics:Paper 4 (Higher tier)</v>
          </cell>
          <cell r="E6844" t="str">
            <v>Mrs S C Ward</v>
          </cell>
        </row>
        <row r="6845">
          <cell r="B6845" t="str">
            <v>J560/04 Mathematics:Paper 4 (Higher tier)</v>
          </cell>
          <cell r="C6845" t="str">
            <v>J560/04</v>
          </cell>
          <cell r="D6845" t="str">
            <v>Mathematics:Paper 4 (Higher tier)</v>
          </cell>
          <cell r="E6845" t="str">
            <v>Mr G M Carey</v>
          </cell>
        </row>
        <row r="6846">
          <cell r="B6846" t="str">
            <v>J560/04 Mathematics:Paper 4 (Higher tier)</v>
          </cell>
          <cell r="C6846" t="str">
            <v>J560/04</v>
          </cell>
          <cell r="D6846" t="str">
            <v>Mathematics:Paper 4 (Higher tier)</v>
          </cell>
          <cell r="E6846" t="str">
            <v>Miss L Drake</v>
          </cell>
        </row>
        <row r="6847">
          <cell r="B6847" t="str">
            <v>J560/04 Mathematics:Paper 4 (Higher tier)</v>
          </cell>
          <cell r="C6847" t="str">
            <v>J560/04</v>
          </cell>
          <cell r="D6847" t="str">
            <v>Mathematics:Paper 4 (Higher tier)</v>
          </cell>
          <cell r="E6847" t="str">
            <v>Mr M C Sowerby</v>
          </cell>
        </row>
        <row r="6848">
          <cell r="B6848" t="str">
            <v>J560/04 Mathematics:Paper 4 (Higher tier)</v>
          </cell>
          <cell r="C6848" t="str">
            <v>J560/04</v>
          </cell>
          <cell r="D6848" t="str">
            <v>Mathematics:Paper 4 (Higher tier)</v>
          </cell>
          <cell r="E6848" t="str">
            <v>Mr A Goodier</v>
          </cell>
        </row>
        <row r="6849">
          <cell r="B6849" t="str">
            <v>J560/04 Mathematics:Paper 4 (Higher tier)</v>
          </cell>
          <cell r="C6849" t="str">
            <v>J560/04</v>
          </cell>
          <cell r="D6849" t="str">
            <v>Mathematics:Paper 4 (Higher tier)</v>
          </cell>
          <cell r="E6849" t="str">
            <v>Mrs C J Green</v>
          </cell>
        </row>
        <row r="6850">
          <cell r="B6850" t="str">
            <v>J560/04 Mathematics:Paper 4 (Higher tier)</v>
          </cell>
          <cell r="C6850" t="str">
            <v>J560/04</v>
          </cell>
          <cell r="D6850" t="str">
            <v>Mathematics:Paper 4 (Higher tier)</v>
          </cell>
          <cell r="E6850" t="str">
            <v>Mrs A Gurnham</v>
          </cell>
        </row>
        <row r="6851">
          <cell r="B6851" t="str">
            <v>J560/04 Mathematics:Paper 4 (Higher tier)</v>
          </cell>
          <cell r="C6851" t="str">
            <v>J560/04</v>
          </cell>
          <cell r="D6851" t="str">
            <v>Mathematics:Paper 4 (Higher tier)</v>
          </cell>
          <cell r="E6851" t="str">
            <v>Mrs D IBUAKU- PATRICK</v>
          </cell>
        </row>
        <row r="6852">
          <cell r="B6852" t="str">
            <v>J560/04 Mathematics:Paper 4 (Higher tier)</v>
          </cell>
          <cell r="C6852" t="str">
            <v>J560/04</v>
          </cell>
          <cell r="D6852" t="str">
            <v>Mathematics:Paper 4 (Higher tier)</v>
          </cell>
          <cell r="E6852" t="str">
            <v>Ms C E Shaw</v>
          </cell>
        </row>
        <row r="6853">
          <cell r="B6853" t="str">
            <v>J560/04 Mathematics:Paper 4 (Higher tier)</v>
          </cell>
          <cell r="C6853" t="str">
            <v>J560/04</v>
          </cell>
          <cell r="D6853" t="str">
            <v>Mathematics:Paper 4 (Higher tier)</v>
          </cell>
          <cell r="E6853" t="str">
            <v>Mr W Riley</v>
          </cell>
        </row>
        <row r="6854">
          <cell r="B6854" t="str">
            <v>J560/04 Mathematics:Paper 4 (Higher tier)</v>
          </cell>
          <cell r="C6854" t="str">
            <v>J560/04</v>
          </cell>
          <cell r="D6854" t="str">
            <v>Mathematics:Paper 4 (Higher tier)</v>
          </cell>
          <cell r="E6854" t="str">
            <v>Miss T S Nightingale</v>
          </cell>
        </row>
        <row r="6855">
          <cell r="B6855" t="str">
            <v>J560/04 Mathematics:Paper 4 (Higher tier)</v>
          </cell>
          <cell r="C6855" t="str">
            <v>J560/04</v>
          </cell>
          <cell r="D6855" t="str">
            <v>Mathematics:Paper 4 (Higher tier)</v>
          </cell>
          <cell r="E6855" t="str">
            <v>Mrs S Hodder</v>
          </cell>
        </row>
        <row r="6856">
          <cell r="B6856" t="str">
            <v>J560/04 Mathematics:Paper 4 (Higher tier)</v>
          </cell>
          <cell r="C6856" t="str">
            <v>J560/04</v>
          </cell>
          <cell r="D6856" t="str">
            <v>Mathematics:Paper 4 (Higher tier)</v>
          </cell>
          <cell r="E6856" t="str">
            <v>Ms J E Graham</v>
          </cell>
        </row>
        <row r="6857">
          <cell r="B6857" t="str">
            <v>J560/04 Mathematics:Paper 4 (Higher tier)</v>
          </cell>
          <cell r="C6857" t="str">
            <v>J560/04</v>
          </cell>
          <cell r="D6857" t="str">
            <v>Mathematics:Paper 4 (Higher tier)</v>
          </cell>
          <cell r="E6857" t="str">
            <v>Mrs E Duffin</v>
          </cell>
        </row>
        <row r="6858">
          <cell r="B6858" t="str">
            <v>J560/04 Mathematics:Paper 4 (Higher tier)</v>
          </cell>
          <cell r="C6858" t="str">
            <v>J560/04</v>
          </cell>
          <cell r="D6858" t="str">
            <v>Mathematics:Paper 4 (Higher tier)</v>
          </cell>
          <cell r="E6858" t="str">
            <v>Mr S annis</v>
          </cell>
        </row>
        <row r="6859">
          <cell r="B6859" t="str">
            <v>J560/04 Mathematics:Paper 4 (Higher tier)</v>
          </cell>
          <cell r="C6859" t="str">
            <v>J560/04</v>
          </cell>
          <cell r="D6859" t="str">
            <v>Mathematics:Paper 4 (Higher tier)</v>
          </cell>
          <cell r="E6859" t="str">
            <v>Mrs R Manteghi</v>
          </cell>
        </row>
        <row r="6860">
          <cell r="B6860" t="str">
            <v>J560/04 Mathematics:Paper 4 (Higher tier)</v>
          </cell>
          <cell r="C6860" t="str">
            <v>J560/04</v>
          </cell>
          <cell r="D6860" t="str">
            <v>Mathematics:Paper 4 (Higher tier)</v>
          </cell>
          <cell r="E6860" t="str">
            <v>Miss D Hill</v>
          </cell>
        </row>
        <row r="6861">
          <cell r="B6861" t="str">
            <v>J560/04 Mathematics:Paper 4 (Higher tier)</v>
          </cell>
          <cell r="C6861" t="str">
            <v>J560/04</v>
          </cell>
          <cell r="D6861" t="str">
            <v>Mathematics:Paper 4 (Higher tier)</v>
          </cell>
          <cell r="E6861" t="str">
            <v>Mrs V Talwar</v>
          </cell>
        </row>
        <row r="6862">
          <cell r="B6862" t="str">
            <v>J560/04 Mathematics:Paper 4 (Higher tier)</v>
          </cell>
          <cell r="C6862" t="str">
            <v>J560/04</v>
          </cell>
          <cell r="D6862" t="str">
            <v>Mathematics:Paper 4 (Higher tier)</v>
          </cell>
          <cell r="E6862" t="str">
            <v>Mr R Singh</v>
          </cell>
        </row>
        <row r="6863">
          <cell r="B6863" t="str">
            <v>J560/05 Mathematics:Paper 5 (Higher tier)</v>
          </cell>
          <cell r="C6863" t="str">
            <v>J560/05</v>
          </cell>
          <cell r="D6863" t="str">
            <v>Mathematics:Paper 5 (Higher tier)</v>
          </cell>
          <cell r="E6863" t="str">
            <v>Mr S Bullock</v>
          </cell>
        </row>
        <row r="6864">
          <cell r="B6864" t="str">
            <v>J560/05 Mathematics:Paper 5 (Higher tier)</v>
          </cell>
          <cell r="C6864" t="str">
            <v>J560/05</v>
          </cell>
          <cell r="D6864" t="str">
            <v>Mathematics:Paper 5 (Higher tier)</v>
          </cell>
          <cell r="E6864" t="str">
            <v>Mrs R Swinton</v>
          </cell>
        </row>
        <row r="6865">
          <cell r="B6865" t="str">
            <v>J560/05 Mathematics:Paper 5 (Higher tier)</v>
          </cell>
          <cell r="C6865" t="str">
            <v>J560/05</v>
          </cell>
          <cell r="D6865" t="str">
            <v>Mathematics:Paper 5 (Higher tier)</v>
          </cell>
          <cell r="E6865" t="str">
            <v>Mr G Wayland</v>
          </cell>
        </row>
        <row r="6866">
          <cell r="B6866" t="str">
            <v>J560/05 Mathematics:Paper 5 (Higher tier)</v>
          </cell>
          <cell r="C6866" t="str">
            <v>J560/05</v>
          </cell>
          <cell r="D6866" t="str">
            <v>Mathematics:Paper 5 (Higher tier)</v>
          </cell>
          <cell r="E6866" t="str">
            <v>Mrs E Duffin</v>
          </cell>
        </row>
        <row r="6867">
          <cell r="B6867" t="str">
            <v>J560/05 Mathematics:Paper 5 (Higher tier)</v>
          </cell>
          <cell r="C6867" t="str">
            <v>J560/05</v>
          </cell>
          <cell r="D6867" t="str">
            <v>Mathematics:Paper 5 (Higher tier)</v>
          </cell>
          <cell r="E6867" t="str">
            <v>Mrs G Hayes</v>
          </cell>
        </row>
        <row r="6868">
          <cell r="B6868" t="str">
            <v>J560/05 Mathematics:Paper 5 (Higher tier)</v>
          </cell>
          <cell r="C6868" t="str">
            <v>J560/05</v>
          </cell>
          <cell r="D6868" t="str">
            <v>Mathematics:Paper 5 (Higher tier)</v>
          </cell>
          <cell r="E6868" t="str">
            <v>Miss N Lindfield</v>
          </cell>
        </row>
        <row r="6869">
          <cell r="B6869" t="str">
            <v>J560/05 Mathematics:Paper 5 (Higher tier)</v>
          </cell>
          <cell r="C6869" t="str">
            <v>J560/05</v>
          </cell>
          <cell r="D6869" t="str">
            <v>Mathematics:Paper 5 (Higher tier)</v>
          </cell>
          <cell r="E6869" t="str">
            <v>Miss R Hosey</v>
          </cell>
        </row>
        <row r="6870">
          <cell r="B6870" t="str">
            <v>J560/05 Mathematics:Paper 5 (Higher tier)</v>
          </cell>
          <cell r="C6870" t="str">
            <v>J560/05</v>
          </cell>
          <cell r="D6870" t="str">
            <v>Mathematics:Paper 5 (Higher tier)</v>
          </cell>
          <cell r="E6870" t="str">
            <v>Mr D Gibson</v>
          </cell>
        </row>
        <row r="6871">
          <cell r="B6871" t="str">
            <v>J560/05 Mathematics:Paper 5 (Higher tier)</v>
          </cell>
          <cell r="C6871" t="str">
            <v>J560/05</v>
          </cell>
          <cell r="D6871" t="str">
            <v>Mathematics:Paper 5 (Higher tier)</v>
          </cell>
          <cell r="E6871" t="str">
            <v>Mrs A Conboy</v>
          </cell>
        </row>
        <row r="6872">
          <cell r="B6872" t="str">
            <v>J560/05 Mathematics:Paper 5 (Higher tier)</v>
          </cell>
          <cell r="C6872" t="str">
            <v>J560/05</v>
          </cell>
          <cell r="D6872" t="str">
            <v>Mathematics:Paper 5 (Higher tier)</v>
          </cell>
          <cell r="E6872" t="str">
            <v>Mr M Ibrahim</v>
          </cell>
        </row>
        <row r="6873">
          <cell r="B6873" t="str">
            <v>J560/05 Mathematics:Paper 5 (Higher tier)</v>
          </cell>
          <cell r="C6873" t="str">
            <v>J560/05</v>
          </cell>
          <cell r="D6873" t="str">
            <v>Mathematics:Paper 5 (Higher tier)</v>
          </cell>
          <cell r="E6873" t="str">
            <v>Miss A J Elliott</v>
          </cell>
        </row>
        <row r="6874">
          <cell r="B6874" t="str">
            <v>J560/05 Mathematics:Paper 5 (Higher tier)</v>
          </cell>
          <cell r="C6874" t="str">
            <v>J560/05</v>
          </cell>
          <cell r="D6874" t="str">
            <v>Mathematics:Paper 5 (Higher tier)</v>
          </cell>
          <cell r="E6874" t="str">
            <v>Mrs J M Rushby</v>
          </cell>
        </row>
        <row r="6875">
          <cell r="B6875" t="str">
            <v>J560/05 Mathematics:Paper 5 (Higher tier)</v>
          </cell>
          <cell r="C6875" t="str">
            <v>J560/05</v>
          </cell>
          <cell r="D6875" t="str">
            <v>Mathematics:Paper 5 (Higher tier)</v>
          </cell>
          <cell r="E6875" t="str">
            <v>Mr S Sloan</v>
          </cell>
        </row>
        <row r="6876">
          <cell r="B6876" t="str">
            <v>J560/05 Mathematics:Paper 5 (Higher tier)</v>
          </cell>
          <cell r="C6876" t="str">
            <v>J560/05</v>
          </cell>
          <cell r="D6876" t="str">
            <v>Mathematics:Paper 5 (Higher tier)</v>
          </cell>
          <cell r="E6876" t="str">
            <v>Mrs A Riches</v>
          </cell>
        </row>
        <row r="6877">
          <cell r="B6877" t="str">
            <v>J560/05 Mathematics:Paper 5 (Higher tier)</v>
          </cell>
          <cell r="C6877" t="str">
            <v>J560/05</v>
          </cell>
          <cell r="D6877" t="str">
            <v>Mathematics:Paper 5 (Higher tier)</v>
          </cell>
          <cell r="E6877" t="str">
            <v>Ms S E Porter</v>
          </cell>
        </row>
        <row r="6878">
          <cell r="B6878" t="str">
            <v>J560/05 Mathematics:Paper 5 (Higher tier)</v>
          </cell>
          <cell r="C6878" t="str">
            <v>J560/05</v>
          </cell>
          <cell r="D6878" t="str">
            <v>Mathematics:Paper 5 (Higher tier)</v>
          </cell>
          <cell r="E6878" t="str">
            <v>Mr R Sneddon</v>
          </cell>
        </row>
        <row r="6879">
          <cell r="B6879" t="str">
            <v>J560/05 Mathematics:Paper 5 (Higher tier)</v>
          </cell>
          <cell r="C6879" t="str">
            <v>J560/05</v>
          </cell>
          <cell r="D6879" t="str">
            <v>Mathematics:Paper 5 (Higher tier)</v>
          </cell>
          <cell r="E6879" t="str">
            <v>Miss S Hully</v>
          </cell>
        </row>
        <row r="6880">
          <cell r="B6880" t="str">
            <v>J560/05 Mathematics:Paper 5 (Higher tier)</v>
          </cell>
          <cell r="C6880" t="str">
            <v>J560/05</v>
          </cell>
          <cell r="D6880" t="str">
            <v>Mathematics:Paper 5 (Higher tier)</v>
          </cell>
          <cell r="E6880" t="str">
            <v>Mrs A Lonsdale</v>
          </cell>
        </row>
        <row r="6881">
          <cell r="B6881" t="str">
            <v>J560/05 Mathematics:Paper 5 (Higher tier)</v>
          </cell>
          <cell r="C6881" t="str">
            <v>J560/05</v>
          </cell>
          <cell r="D6881" t="str">
            <v>Mathematics:Paper 5 (Higher tier)</v>
          </cell>
          <cell r="E6881" t="str">
            <v>Mrs S Taylor</v>
          </cell>
        </row>
        <row r="6882">
          <cell r="B6882" t="str">
            <v>J560/05 Mathematics:Paper 5 (Higher tier)</v>
          </cell>
          <cell r="C6882" t="str">
            <v>J560/05</v>
          </cell>
          <cell r="D6882" t="str">
            <v>Mathematics:Paper 5 (Higher tier)</v>
          </cell>
          <cell r="E6882" t="str">
            <v>Mrs P Mulcahy</v>
          </cell>
        </row>
        <row r="6883">
          <cell r="B6883" t="str">
            <v>J560/05 Mathematics:Paper 5 (Higher tier)</v>
          </cell>
          <cell r="C6883" t="str">
            <v>J560/05</v>
          </cell>
          <cell r="D6883" t="str">
            <v>Mathematics:Paper 5 (Higher tier)</v>
          </cell>
          <cell r="E6883" t="str">
            <v>Ms A M McConnell</v>
          </cell>
        </row>
        <row r="6884">
          <cell r="B6884" t="str">
            <v>J560/05 Mathematics:Paper 5 (Higher tier)</v>
          </cell>
          <cell r="C6884" t="str">
            <v>J560/05</v>
          </cell>
          <cell r="D6884" t="str">
            <v>Mathematics:Paper 5 (Higher tier)</v>
          </cell>
          <cell r="E6884" t="str">
            <v>Mrs V Sasikant</v>
          </cell>
        </row>
        <row r="6885">
          <cell r="B6885" t="str">
            <v>J560/05 Mathematics:Paper 5 (Higher tier)</v>
          </cell>
          <cell r="C6885" t="str">
            <v>J560/05</v>
          </cell>
          <cell r="D6885" t="str">
            <v>Mathematics:Paper 5 (Higher tier)</v>
          </cell>
          <cell r="E6885" t="str">
            <v>Mrs J Healey</v>
          </cell>
        </row>
        <row r="6886">
          <cell r="B6886" t="str">
            <v>J560/05 Mathematics:Paper 5 (Higher tier)</v>
          </cell>
          <cell r="C6886" t="str">
            <v>J560/05</v>
          </cell>
          <cell r="D6886" t="str">
            <v>Mathematics:Paper 5 (Higher tier)</v>
          </cell>
          <cell r="E6886" t="str">
            <v>Mr L J G Sobey</v>
          </cell>
        </row>
        <row r="6887">
          <cell r="B6887" t="str">
            <v>J560/05 Mathematics:Paper 5 (Higher tier)</v>
          </cell>
          <cell r="C6887" t="str">
            <v>J560/05</v>
          </cell>
          <cell r="D6887" t="str">
            <v>Mathematics:Paper 5 (Higher tier)</v>
          </cell>
          <cell r="E6887" t="str">
            <v>Mrs D Llewellyn</v>
          </cell>
        </row>
        <row r="6888">
          <cell r="B6888" t="str">
            <v>J560/05 Mathematics:Paper 5 (Higher tier)</v>
          </cell>
          <cell r="C6888" t="str">
            <v>J560/05</v>
          </cell>
          <cell r="D6888" t="str">
            <v>Mathematics:Paper 5 (Higher tier)</v>
          </cell>
          <cell r="E6888" t="str">
            <v>Mr R Khumra</v>
          </cell>
        </row>
        <row r="6889">
          <cell r="B6889" t="str">
            <v>J560/05 Mathematics:Paper 5 (Higher tier)</v>
          </cell>
          <cell r="C6889" t="str">
            <v>J560/05</v>
          </cell>
          <cell r="D6889" t="str">
            <v>Mathematics:Paper 5 (Higher tier)</v>
          </cell>
          <cell r="E6889" t="str">
            <v>Mr T Munro</v>
          </cell>
        </row>
        <row r="6890">
          <cell r="B6890" t="str">
            <v>J560/05 Mathematics:Paper 5 (Higher tier)</v>
          </cell>
          <cell r="C6890" t="str">
            <v>J560/05</v>
          </cell>
          <cell r="D6890" t="str">
            <v>Mathematics:Paper 5 (Higher tier)</v>
          </cell>
          <cell r="E6890" t="str">
            <v>Miss S Tummon</v>
          </cell>
        </row>
        <row r="6891">
          <cell r="B6891" t="str">
            <v>J560/05 Mathematics:Paper 5 (Higher tier)</v>
          </cell>
          <cell r="C6891" t="str">
            <v>J560/05</v>
          </cell>
          <cell r="D6891" t="str">
            <v>Mathematics:Paper 5 (Higher tier)</v>
          </cell>
          <cell r="E6891" t="str">
            <v>Mr T Marday</v>
          </cell>
        </row>
        <row r="6892">
          <cell r="B6892" t="str">
            <v>J560/05 Mathematics:Paper 5 (Higher tier)</v>
          </cell>
          <cell r="C6892" t="str">
            <v>J560/05</v>
          </cell>
          <cell r="D6892" t="str">
            <v>Mathematics:Paper 5 (Higher tier)</v>
          </cell>
          <cell r="E6892" t="str">
            <v>Mrs A Glanville</v>
          </cell>
        </row>
        <row r="6893">
          <cell r="B6893" t="str">
            <v>J560/05 Mathematics:Paper 5 (Higher tier)</v>
          </cell>
          <cell r="C6893" t="str">
            <v>J560/05</v>
          </cell>
          <cell r="D6893" t="str">
            <v>Mathematics:Paper 5 (Higher tier)</v>
          </cell>
          <cell r="E6893" t="str">
            <v>Mr J Mulligan</v>
          </cell>
        </row>
        <row r="6894">
          <cell r="B6894" t="str">
            <v>J560/05 Mathematics:Paper 5 (Higher tier)</v>
          </cell>
          <cell r="C6894" t="str">
            <v>J560/05</v>
          </cell>
          <cell r="D6894" t="str">
            <v>Mathematics:Paper 5 (Higher tier)</v>
          </cell>
          <cell r="E6894" t="str">
            <v>Mr P Meade</v>
          </cell>
        </row>
        <row r="6895">
          <cell r="B6895" t="str">
            <v>J560/05 Mathematics:Paper 5 (Higher tier)</v>
          </cell>
          <cell r="C6895" t="str">
            <v>J560/05</v>
          </cell>
          <cell r="D6895" t="str">
            <v>Mathematics:Paper 5 (Higher tier)</v>
          </cell>
          <cell r="E6895" t="str">
            <v>Ms J Ash</v>
          </cell>
        </row>
        <row r="6896">
          <cell r="B6896" t="str">
            <v>J560/05 Mathematics:Paper 5 (Higher tier)</v>
          </cell>
          <cell r="C6896" t="str">
            <v>J560/05</v>
          </cell>
          <cell r="D6896" t="str">
            <v>Mathematics:Paper 5 (Higher tier)</v>
          </cell>
          <cell r="E6896" t="str">
            <v>Miss H Sunderland</v>
          </cell>
        </row>
        <row r="6897">
          <cell r="B6897" t="str">
            <v>J560/05 Mathematics:Paper 5 (Higher tier)</v>
          </cell>
          <cell r="C6897" t="str">
            <v>J560/05</v>
          </cell>
          <cell r="D6897" t="str">
            <v>Mathematics:Paper 5 (Higher tier)</v>
          </cell>
          <cell r="E6897" t="str">
            <v>Mrs S J Joyce</v>
          </cell>
        </row>
        <row r="6898">
          <cell r="B6898" t="str">
            <v>J560/05 Mathematics:Paper 5 (Higher tier)</v>
          </cell>
          <cell r="C6898" t="str">
            <v>J560/05</v>
          </cell>
          <cell r="D6898" t="str">
            <v>Mathematics:Paper 5 (Higher tier)</v>
          </cell>
          <cell r="E6898" t="str">
            <v>Mr N Wynne</v>
          </cell>
        </row>
        <row r="6899">
          <cell r="B6899" t="str">
            <v>J560/05 Mathematics:Paper 5 (Higher tier)</v>
          </cell>
          <cell r="C6899" t="str">
            <v>J560/05</v>
          </cell>
          <cell r="D6899" t="str">
            <v>Mathematics:Paper 5 (Higher tier)</v>
          </cell>
          <cell r="E6899" t="str">
            <v>Miss G Wood</v>
          </cell>
        </row>
        <row r="6900">
          <cell r="B6900" t="str">
            <v>J560/05 Mathematics:Paper 5 (Higher tier)</v>
          </cell>
          <cell r="C6900" t="str">
            <v>J560/05</v>
          </cell>
          <cell r="D6900" t="str">
            <v>Mathematics:Paper 5 (Higher tier)</v>
          </cell>
          <cell r="E6900" t="str">
            <v>Mrs K Clare</v>
          </cell>
        </row>
        <row r="6901">
          <cell r="B6901" t="str">
            <v>J560/05 Mathematics:Paper 5 (Higher tier)</v>
          </cell>
          <cell r="C6901" t="str">
            <v>J560/05</v>
          </cell>
          <cell r="D6901" t="str">
            <v>Mathematics:Paper 5 (Higher tier)</v>
          </cell>
          <cell r="E6901" t="str">
            <v>Mr P Chapman</v>
          </cell>
        </row>
        <row r="6902">
          <cell r="B6902" t="str">
            <v>J560/05 Mathematics:Paper 5 (Higher tier)</v>
          </cell>
          <cell r="C6902" t="str">
            <v>J560/05</v>
          </cell>
          <cell r="D6902" t="str">
            <v>Mathematics:Paper 5 (Higher tier)</v>
          </cell>
          <cell r="E6902" t="str">
            <v>Mrs S M Gibson</v>
          </cell>
        </row>
        <row r="6903">
          <cell r="B6903" t="str">
            <v>J560/05 Mathematics:Paper 5 (Higher tier)</v>
          </cell>
          <cell r="C6903" t="str">
            <v>J560/05</v>
          </cell>
          <cell r="D6903" t="str">
            <v>Mathematics:Paper 5 (Higher tier)</v>
          </cell>
          <cell r="E6903" t="str">
            <v>Miss S Gooch</v>
          </cell>
        </row>
        <row r="6904">
          <cell r="B6904" t="str">
            <v>J560/05 Mathematics:Paper 5 (Higher tier)</v>
          </cell>
          <cell r="C6904" t="str">
            <v>J560/05</v>
          </cell>
          <cell r="D6904" t="str">
            <v>Mathematics:Paper 5 (Higher tier)</v>
          </cell>
          <cell r="E6904" t="str">
            <v>Miss G K Shakespeare</v>
          </cell>
        </row>
        <row r="6905">
          <cell r="B6905" t="str">
            <v>J560/05 Mathematics:Paper 5 (Higher tier)</v>
          </cell>
          <cell r="C6905" t="str">
            <v>J560/05</v>
          </cell>
          <cell r="D6905" t="str">
            <v>Mathematics:Paper 5 (Higher tier)</v>
          </cell>
          <cell r="E6905" t="str">
            <v>Mrs J Larton</v>
          </cell>
        </row>
        <row r="6906">
          <cell r="B6906" t="str">
            <v>J560/05 Mathematics:Paper 5 (Higher tier)</v>
          </cell>
          <cell r="C6906" t="str">
            <v>J560/05</v>
          </cell>
          <cell r="D6906" t="str">
            <v>Mathematics:Paper 5 (Higher tier)</v>
          </cell>
          <cell r="E6906" t="str">
            <v>Mr P E Hines</v>
          </cell>
        </row>
        <row r="6907">
          <cell r="B6907" t="str">
            <v>J560/05 Mathematics:Paper 5 (Higher tier)</v>
          </cell>
          <cell r="C6907" t="str">
            <v>J560/05</v>
          </cell>
          <cell r="D6907" t="str">
            <v>Mathematics:Paper 5 (Higher tier)</v>
          </cell>
          <cell r="E6907" t="str">
            <v>Mr C M Mann</v>
          </cell>
        </row>
        <row r="6908">
          <cell r="B6908" t="str">
            <v>J560/05 Mathematics:Paper 5 (Higher tier)</v>
          </cell>
          <cell r="C6908" t="str">
            <v>J560/05</v>
          </cell>
          <cell r="D6908" t="str">
            <v>Mathematics:Paper 5 (Higher tier)</v>
          </cell>
          <cell r="E6908" t="str">
            <v>Miss F A Connell</v>
          </cell>
        </row>
        <row r="6909">
          <cell r="B6909" t="str">
            <v>J560/05 Mathematics:Paper 5 (Higher tier)</v>
          </cell>
          <cell r="C6909" t="str">
            <v>J560/05</v>
          </cell>
          <cell r="D6909" t="str">
            <v>Mathematics:Paper 5 (Higher tier)</v>
          </cell>
          <cell r="E6909" t="str">
            <v>Mr P Walker</v>
          </cell>
        </row>
        <row r="6910">
          <cell r="B6910" t="str">
            <v>J560/05 Mathematics:Paper 5 (Higher tier)</v>
          </cell>
          <cell r="C6910" t="str">
            <v>J560/05</v>
          </cell>
          <cell r="D6910" t="str">
            <v>Mathematics:Paper 5 (Higher tier)</v>
          </cell>
          <cell r="E6910" t="str">
            <v>Mr P Reeves</v>
          </cell>
        </row>
        <row r="6911">
          <cell r="B6911" t="str">
            <v>J560/05 Mathematics:Paper 5 (Higher tier)</v>
          </cell>
          <cell r="C6911" t="str">
            <v>J560/05</v>
          </cell>
          <cell r="D6911" t="str">
            <v>Mathematics:Paper 5 (Higher tier)</v>
          </cell>
          <cell r="E6911" t="str">
            <v>Ms M De Roy</v>
          </cell>
        </row>
        <row r="6912">
          <cell r="B6912" t="str">
            <v>J560/05 Mathematics:Paper 5 (Higher tier)</v>
          </cell>
          <cell r="C6912" t="str">
            <v>J560/05</v>
          </cell>
          <cell r="D6912" t="str">
            <v>Mathematics:Paper 5 (Higher tier)</v>
          </cell>
          <cell r="E6912" t="str">
            <v>Mr T Harrison</v>
          </cell>
        </row>
        <row r="6913">
          <cell r="B6913" t="str">
            <v>J560/05 Mathematics:Paper 5 (Higher tier)</v>
          </cell>
          <cell r="C6913" t="str">
            <v>J560/05</v>
          </cell>
          <cell r="D6913" t="str">
            <v>Mathematics:Paper 5 (Higher tier)</v>
          </cell>
          <cell r="E6913" t="str">
            <v>Mrs M Codling</v>
          </cell>
        </row>
        <row r="6914">
          <cell r="B6914" t="str">
            <v>J560/05 Mathematics:Paper 5 (Higher tier)</v>
          </cell>
          <cell r="C6914" t="str">
            <v>J560/05</v>
          </cell>
          <cell r="D6914" t="str">
            <v>Mathematics:Paper 5 (Higher tier)</v>
          </cell>
          <cell r="E6914" t="str">
            <v>Dr J C Herbert</v>
          </cell>
        </row>
        <row r="6915">
          <cell r="B6915" t="str">
            <v>J560/05 Mathematics:Paper 5 (Higher tier)</v>
          </cell>
          <cell r="C6915" t="str">
            <v>J560/05</v>
          </cell>
          <cell r="D6915" t="str">
            <v>Mathematics:Paper 5 (Higher tier)</v>
          </cell>
          <cell r="E6915" t="str">
            <v>Mr O Bentley</v>
          </cell>
        </row>
        <row r="6916">
          <cell r="B6916" t="str">
            <v>J560/05 Mathematics:Paper 5 (Higher tier)</v>
          </cell>
          <cell r="C6916" t="str">
            <v>J560/05</v>
          </cell>
          <cell r="D6916" t="str">
            <v>Mathematics:Paper 5 (Higher tier)</v>
          </cell>
          <cell r="E6916" t="str">
            <v>Mr D J Ross</v>
          </cell>
        </row>
        <row r="6917">
          <cell r="B6917" t="str">
            <v>J560/05 Mathematics:Paper 5 (Higher tier)</v>
          </cell>
          <cell r="C6917" t="str">
            <v>J560/05</v>
          </cell>
          <cell r="D6917" t="str">
            <v>Mathematics:Paper 5 (Higher tier)</v>
          </cell>
          <cell r="E6917" t="str">
            <v>Miss B S Barrow</v>
          </cell>
        </row>
        <row r="6918">
          <cell r="B6918" t="str">
            <v>J560/05 Mathematics:Paper 5 (Higher tier)</v>
          </cell>
          <cell r="C6918" t="str">
            <v>J560/05</v>
          </cell>
          <cell r="D6918" t="str">
            <v>Mathematics:Paper 5 (Higher tier)</v>
          </cell>
          <cell r="E6918" t="str">
            <v>Mr A Gallagher</v>
          </cell>
        </row>
        <row r="6919">
          <cell r="B6919" t="str">
            <v>J560/05 Mathematics:Paper 5 (Higher tier)</v>
          </cell>
          <cell r="C6919" t="str">
            <v>J560/05</v>
          </cell>
          <cell r="D6919" t="str">
            <v>Mathematics:Paper 5 (Higher tier)</v>
          </cell>
          <cell r="E6919" t="str">
            <v>Mrs M Petkova</v>
          </cell>
        </row>
        <row r="6920">
          <cell r="B6920" t="str">
            <v>J560/05 Mathematics:Paper 5 (Higher tier)</v>
          </cell>
          <cell r="C6920" t="str">
            <v>J560/05</v>
          </cell>
          <cell r="D6920" t="str">
            <v>Mathematics:Paper 5 (Higher tier)</v>
          </cell>
          <cell r="E6920" t="str">
            <v>Mr O O ONDITI</v>
          </cell>
        </row>
        <row r="6921">
          <cell r="B6921" t="str">
            <v>J560/05 Mathematics:Paper 5 (Higher tier)</v>
          </cell>
          <cell r="C6921" t="str">
            <v>J560/05</v>
          </cell>
          <cell r="D6921" t="str">
            <v>Mathematics:Paper 5 (Higher tier)</v>
          </cell>
          <cell r="E6921" t="str">
            <v>Mrs C Foreman</v>
          </cell>
        </row>
        <row r="6922">
          <cell r="B6922" t="str">
            <v>J560/05 Mathematics:Paper 5 (Higher tier)</v>
          </cell>
          <cell r="C6922" t="str">
            <v>J560/05</v>
          </cell>
          <cell r="D6922" t="str">
            <v>Mathematics:Paper 5 (Higher tier)</v>
          </cell>
          <cell r="E6922" t="str">
            <v>Miss M Khan</v>
          </cell>
        </row>
        <row r="6923">
          <cell r="B6923" t="str">
            <v>J560/05 Mathematics:Paper 5 (Higher tier)</v>
          </cell>
          <cell r="C6923" t="str">
            <v>J560/05</v>
          </cell>
          <cell r="D6923" t="str">
            <v>Mathematics:Paper 5 (Higher tier)</v>
          </cell>
          <cell r="E6923" t="str">
            <v>Mrs C J Green</v>
          </cell>
        </row>
        <row r="6924">
          <cell r="B6924" t="str">
            <v>J560/05 Mathematics:Paper 5 (Higher tier)</v>
          </cell>
          <cell r="C6924" t="str">
            <v>J560/05</v>
          </cell>
          <cell r="D6924" t="str">
            <v>Mathematics:Paper 5 (Higher tier)</v>
          </cell>
          <cell r="E6924" t="str">
            <v>Miss L Walker</v>
          </cell>
        </row>
        <row r="6925">
          <cell r="B6925" t="str">
            <v>J560/05 Mathematics:Paper 5 (Higher tier)</v>
          </cell>
          <cell r="C6925" t="str">
            <v>J560/05</v>
          </cell>
          <cell r="D6925" t="str">
            <v>Mathematics:Paper 5 (Higher tier)</v>
          </cell>
          <cell r="E6925" t="str">
            <v>Mr R Edge</v>
          </cell>
        </row>
        <row r="6926">
          <cell r="B6926" t="str">
            <v>J560/05 Mathematics:Paper 5 (Higher tier)</v>
          </cell>
          <cell r="C6926" t="str">
            <v>J560/05</v>
          </cell>
          <cell r="D6926" t="str">
            <v>Mathematics:Paper 5 (Higher tier)</v>
          </cell>
          <cell r="E6926" t="str">
            <v>Miss B Draper</v>
          </cell>
        </row>
        <row r="6927">
          <cell r="B6927" t="str">
            <v>J560/05 Mathematics:Paper 5 (Higher tier)</v>
          </cell>
          <cell r="C6927" t="str">
            <v>J560/05</v>
          </cell>
          <cell r="D6927" t="str">
            <v>Mathematics:Paper 5 (Higher tier)</v>
          </cell>
          <cell r="E6927" t="str">
            <v>Miss N Horan</v>
          </cell>
        </row>
        <row r="6928">
          <cell r="B6928" t="str">
            <v>J560/05 Mathematics:Paper 5 (Higher tier)</v>
          </cell>
          <cell r="C6928" t="str">
            <v>J560/05</v>
          </cell>
          <cell r="D6928" t="str">
            <v>Mathematics:Paper 5 (Higher tier)</v>
          </cell>
          <cell r="E6928" t="str">
            <v>Mrs W Wilson</v>
          </cell>
        </row>
        <row r="6929">
          <cell r="B6929" t="str">
            <v>J560/05 Mathematics:Paper 5 (Higher tier)</v>
          </cell>
          <cell r="C6929" t="str">
            <v>J560/05</v>
          </cell>
          <cell r="D6929" t="str">
            <v>Mathematics:Paper 5 (Higher tier)</v>
          </cell>
          <cell r="E6929" t="str">
            <v>Mrs M Walters De Veerman</v>
          </cell>
        </row>
        <row r="6930">
          <cell r="B6930" t="str">
            <v>J560/05 Mathematics:Paper 5 (Higher tier)</v>
          </cell>
          <cell r="C6930" t="str">
            <v>J560/05</v>
          </cell>
          <cell r="D6930" t="str">
            <v>Mathematics:Paper 5 (Higher tier)</v>
          </cell>
          <cell r="E6930" t="str">
            <v>Mr M Sambhi</v>
          </cell>
        </row>
        <row r="6931">
          <cell r="B6931" t="str">
            <v>J560/05 Mathematics:Paper 5 (Higher tier)</v>
          </cell>
          <cell r="C6931" t="str">
            <v>J560/05</v>
          </cell>
          <cell r="D6931" t="str">
            <v>Mathematics:Paper 5 (Higher tier)</v>
          </cell>
          <cell r="E6931" t="str">
            <v>Mrs P A Fowle</v>
          </cell>
        </row>
        <row r="6932">
          <cell r="B6932" t="str">
            <v>J560/05 Mathematics:Paper 5 (Higher tier)</v>
          </cell>
          <cell r="C6932" t="str">
            <v>J560/05</v>
          </cell>
          <cell r="D6932" t="str">
            <v>Mathematics:Paper 5 (Higher tier)</v>
          </cell>
          <cell r="E6932" t="str">
            <v>Mrs F S Hussain</v>
          </cell>
        </row>
        <row r="6933">
          <cell r="B6933" t="str">
            <v>J560/05 Mathematics:Paper 5 (Higher tier)</v>
          </cell>
          <cell r="C6933" t="str">
            <v>J560/05</v>
          </cell>
          <cell r="D6933" t="str">
            <v>Mathematics:Paper 5 (Higher tier)</v>
          </cell>
          <cell r="E6933" t="str">
            <v>Mrs T franklin-clifford</v>
          </cell>
        </row>
        <row r="6934">
          <cell r="B6934" t="str">
            <v>J560/05 Mathematics:Paper 5 (Higher tier)</v>
          </cell>
          <cell r="C6934" t="str">
            <v>J560/05</v>
          </cell>
          <cell r="D6934" t="str">
            <v>Mathematics:Paper 5 (Higher tier)</v>
          </cell>
          <cell r="E6934" t="str">
            <v>Mr L D Twitchin</v>
          </cell>
        </row>
        <row r="6935">
          <cell r="B6935" t="str">
            <v>J560/05 Mathematics:Paper 5 (Higher tier)</v>
          </cell>
          <cell r="C6935" t="str">
            <v>J560/05</v>
          </cell>
          <cell r="D6935" t="str">
            <v>Mathematics:Paper 5 (Higher tier)</v>
          </cell>
          <cell r="E6935" t="str">
            <v>Mr M G Holloway</v>
          </cell>
        </row>
        <row r="6936">
          <cell r="B6936" t="str">
            <v>J560/05 Mathematics:Paper 5 (Higher tier)</v>
          </cell>
          <cell r="C6936" t="str">
            <v>J560/05</v>
          </cell>
          <cell r="D6936" t="str">
            <v>Mathematics:Paper 5 (Higher tier)</v>
          </cell>
          <cell r="E6936" t="str">
            <v>Mr M Emmott</v>
          </cell>
        </row>
        <row r="6937">
          <cell r="B6937" t="str">
            <v>J560/05 Mathematics:Paper 5 (Higher tier)</v>
          </cell>
          <cell r="C6937" t="str">
            <v>J560/05</v>
          </cell>
          <cell r="D6937" t="str">
            <v>Mathematics:Paper 5 (Higher tier)</v>
          </cell>
          <cell r="E6937" t="str">
            <v>Mrs E A Purser</v>
          </cell>
        </row>
        <row r="6938">
          <cell r="B6938" t="str">
            <v>J560/06 Mathematics:Paper 6 (Higher tier)</v>
          </cell>
          <cell r="C6938" t="str">
            <v>J560/06</v>
          </cell>
          <cell r="D6938" t="str">
            <v>Mathematics:Paper 6 (Higher tier)</v>
          </cell>
          <cell r="E6938" t="str">
            <v>Mr G Young</v>
          </cell>
        </row>
        <row r="6939">
          <cell r="B6939" t="str">
            <v>J560/06 Mathematics:Paper 6 (Higher tier)</v>
          </cell>
          <cell r="C6939" t="str">
            <v>J560/06</v>
          </cell>
          <cell r="D6939" t="str">
            <v>Mathematics:Paper 6 (Higher tier)</v>
          </cell>
          <cell r="E6939" t="str">
            <v>Mr B Williams</v>
          </cell>
        </row>
        <row r="6940">
          <cell r="B6940" t="str">
            <v>J560/06 Mathematics:Paper 6 (Higher tier)</v>
          </cell>
          <cell r="C6940" t="str">
            <v>J560/06</v>
          </cell>
          <cell r="D6940" t="str">
            <v>Mathematics:Paper 6 (Higher tier)</v>
          </cell>
          <cell r="E6940" t="str">
            <v>Miss N Burnett</v>
          </cell>
        </row>
        <row r="6941">
          <cell r="B6941" t="str">
            <v>J560/06 Mathematics:Paper 6 (Higher tier)</v>
          </cell>
          <cell r="C6941" t="str">
            <v>J560/06</v>
          </cell>
          <cell r="D6941" t="str">
            <v>Mathematics:Paper 6 (Higher tier)</v>
          </cell>
          <cell r="E6941" t="str">
            <v>Mr W Hinds</v>
          </cell>
        </row>
        <row r="6942">
          <cell r="B6942" t="str">
            <v>J560/06 Mathematics:Paper 6 (Higher tier)</v>
          </cell>
          <cell r="C6942" t="str">
            <v>J560/06</v>
          </cell>
          <cell r="D6942" t="str">
            <v>Mathematics:Paper 6 (Higher tier)</v>
          </cell>
          <cell r="E6942" t="str">
            <v>Mrs A Palaiologou</v>
          </cell>
        </row>
        <row r="6943">
          <cell r="B6943" t="str">
            <v>J560/06 Mathematics:Paper 6 (Higher tier)</v>
          </cell>
          <cell r="C6943" t="str">
            <v>J560/06</v>
          </cell>
          <cell r="D6943" t="str">
            <v>Mathematics:Paper 6 (Higher tier)</v>
          </cell>
          <cell r="E6943" t="str">
            <v>Mr N DANIEL</v>
          </cell>
        </row>
        <row r="6944">
          <cell r="B6944" t="str">
            <v>J560/06 Mathematics:Paper 6 (Higher tier)</v>
          </cell>
          <cell r="C6944" t="str">
            <v>J560/06</v>
          </cell>
          <cell r="D6944" t="str">
            <v>Mathematics:Paper 6 (Higher tier)</v>
          </cell>
          <cell r="E6944" t="str">
            <v>Mrs L E Stewart</v>
          </cell>
        </row>
        <row r="6945">
          <cell r="B6945" t="str">
            <v>J560/06 Mathematics:Paper 6 (Higher tier)</v>
          </cell>
          <cell r="C6945" t="str">
            <v>J560/06</v>
          </cell>
          <cell r="D6945" t="str">
            <v>Mathematics:Paper 6 (Higher tier)</v>
          </cell>
          <cell r="E6945" t="str">
            <v>Mr S Crossman</v>
          </cell>
        </row>
        <row r="6946">
          <cell r="B6946" t="str">
            <v>J560/06 Mathematics:Paper 6 (Higher tier)</v>
          </cell>
          <cell r="C6946" t="str">
            <v>J560/06</v>
          </cell>
          <cell r="D6946" t="str">
            <v>Mathematics:Paper 6 (Higher tier)</v>
          </cell>
          <cell r="E6946" t="str">
            <v>Mrs J R Matthews</v>
          </cell>
        </row>
        <row r="6947">
          <cell r="B6947" t="str">
            <v>J560/06 Mathematics:Paper 6 (Higher tier)</v>
          </cell>
          <cell r="C6947" t="str">
            <v>J560/06</v>
          </cell>
          <cell r="D6947" t="str">
            <v>Mathematics:Paper 6 (Higher tier)</v>
          </cell>
          <cell r="E6947" t="str">
            <v>Mrs C J Green</v>
          </cell>
        </row>
        <row r="6948">
          <cell r="B6948" t="str">
            <v>J560/06 Mathematics:Paper 6 (Higher tier)</v>
          </cell>
          <cell r="C6948" t="str">
            <v>J560/06</v>
          </cell>
          <cell r="D6948" t="str">
            <v>Mathematics:Paper 6 (Higher tier)</v>
          </cell>
          <cell r="E6948" t="str">
            <v>Mr A P Harris</v>
          </cell>
        </row>
        <row r="6949">
          <cell r="B6949" t="str">
            <v>J560/06 Mathematics:Paper 6 (Higher tier)</v>
          </cell>
          <cell r="C6949" t="str">
            <v>J560/06</v>
          </cell>
          <cell r="D6949" t="str">
            <v>Mathematics:Paper 6 (Higher tier)</v>
          </cell>
          <cell r="E6949" t="str">
            <v>Miss J Burr</v>
          </cell>
        </row>
        <row r="6950">
          <cell r="B6950" t="str">
            <v>J560/06 Mathematics:Paper 6 (Higher tier)</v>
          </cell>
          <cell r="C6950" t="str">
            <v>J560/06</v>
          </cell>
          <cell r="D6950" t="str">
            <v>Mathematics:Paper 6 (Higher tier)</v>
          </cell>
          <cell r="E6950" t="str">
            <v>Mrs D J Harris</v>
          </cell>
        </row>
        <row r="6951">
          <cell r="B6951" t="str">
            <v>J560/06 Mathematics:Paper 6 (Higher tier)</v>
          </cell>
          <cell r="C6951" t="str">
            <v>J560/06</v>
          </cell>
          <cell r="D6951" t="str">
            <v>Mathematics:Paper 6 (Higher tier)</v>
          </cell>
          <cell r="E6951" t="str">
            <v>Mr Y A Lamidi</v>
          </cell>
        </row>
        <row r="6952">
          <cell r="B6952" t="str">
            <v>J560/06 Mathematics:Paper 6 (Higher tier)</v>
          </cell>
          <cell r="C6952" t="str">
            <v>J560/06</v>
          </cell>
          <cell r="D6952" t="str">
            <v>Mathematics:Paper 6 (Higher tier)</v>
          </cell>
          <cell r="E6952" t="str">
            <v>Miss N Pickering</v>
          </cell>
        </row>
        <row r="6953">
          <cell r="B6953" t="str">
            <v>J560/06 Mathematics:Paper 6 (Higher tier)</v>
          </cell>
          <cell r="C6953" t="str">
            <v>J560/06</v>
          </cell>
          <cell r="D6953" t="str">
            <v>Mathematics:Paper 6 (Higher tier)</v>
          </cell>
          <cell r="E6953" t="str">
            <v>Mrs S Wright</v>
          </cell>
        </row>
        <row r="6954">
          <cell r="B6954" t="str">
            <v>J560/06 Mathematics:Paper 6 (Higher tier)</v>
          </cell>
          <cell r="C6954" t="str">
            <v>J560/06</v>
          </cell>
          <cell r="D6954" t="str">
            <v>Mathematics:Paper 6 (Higher tier)</v>
          </cell>
          <cell r="E6954" t="str">
            <v>Mr I Lubega</v>
          </cell>
        </row>
        <row r="6955">
          <cell r="B6955" t="str">
            <v>J560/06 Mathematics:Paper 6 (Higher tier)</v>
          </cell>
          <cell r="C6955" t="str">
            <v>J560/06</v>
          </cell>
          <cell r="D6955" t="str">
            <v>Mathematics:Paper 6 (Higher tier)</v>
          </cell>
          <cell r="E6955" t="str">
            <v>Mrs P Smith</v>
          </cell>
        </row>
        <row r="6956">
          <cell r="B6956" t="str">
            <v>J560/06 Mathematics:Paper 6 (Higher tier)</v>
          </cell>
          <cell r="C6956" t="str">
            <v>J560/06</v>
          </cell>
          <cell r="D6956" t="str">
            <v>Mathematics:Paper 6 (Higher tier)</v>
          </cell>
          <cell r="E6956" t="str">
            <v>Mr A R Barry</v>
          </cell>
        </row>
        <row r="6957">
          <cell r="B6957" t="str">
            <v>J560/06 Mathematics:Paper 6 (Higher tier)</v>
          </cell>
          <cell r="C6957" t="str">
            <v>J560/06</v>
          </cell>
          <cell r="D6957" t="str">
            <v>Mathematics:Paper 6 (Higher tier)</v>
          </cell>
          <cell r="E6957" t="str">
            <v>Mr D W Liniker</v>
          </cell>
        </row>
        <row r="6958">
          <cell r="B6958" t="str">
            <v>J560/06 Mathematics:Paper 6 (Higher tier)</v>
          </cell>
          <cell r="C6958" t="str">
            <v>J560/06</v>
          </cell>
          <cell r="D6958" t="str">
            <v>Mathematics:Paper 6 (Higher tier)</v>
          </cell>
          <cell r="E6958" t="str">
            <v>Mr A Goodier</v>
          </cell>
        </row>
        <row r="6959">
          <cell r="B6959" t="str">
            <v>J560/06 Mathematics:Paper 6 (Higher tier)</v>
          </cell>
          <cell r="C6959" t="str">
            <v>J560/06</v>
          </cell>
          <cell r="D6959" t="str">
            <v>Mathematics:Paper 6 (Higher tier)</v>
          </cell>
          <cell r="E6959" t="str">
            <v>Mrs J Bracken</v>
          </cell>
        </row>
        <row r="6960">
          <cell r="B6960" t="str">
            <v>J560/06 Mathematics:Paper 6 (Higher tier)</v>
          </cell>
          <cell r="C6960" t="str">
            <v>J560/06</v>
          </cell>
          <cell r="D6960" t="str">
            <v>Mathematics:Paper 6 (Higher tier)</v>
          </cell>
          <cell r="E6960" t="str">
            <v>Dr J E Oswell</v>
          </cell>
        </row>
        <row r="6961">
          <cell r="B6961" t="str">
            <v>J560/06 Mathematics:Paper 6 (Higher tier)</v>
          </cell>
          <cell r="C6961" t="str">
            <v>J560/06</v>
          </cell>
          <cell r="D6961" t="str">
            <v>Mathematics:Paper 6 (Higher tier)</v>
          </cell>
          <cell r="E6961" t="str">
            <v>Mrs N Reed</v>
          </cell>
        </row>
        <row r="6962">
          <cell r="B6962" t="str">
            <v>J560/06 Mathematics:Paper 6 (Higher tier)</v>
          </cell>
          <cell r="C6962" t="str">
            <v>J560/06</v>
          </cell>
          <cell r="D6962" t="str">
            <v>Mathematics:Paper 6 (Higher tier)</v>
          </cell>
          <cell r="E6962" t="str">
            <v>Dr S Crook</v>
          </cell>
        </row>
        <row r="6963">
          <cell r="B6963" t="str">
            <v>J560/06 Mathematics:Paper 6 (Higher tier)</v>
          </cell>
          <cell r="C6963" t="str">
            <v>J560/06</v>
          </cell>
          <cell r="D6963" t="str">
            <v>Mathematics:Paper 6 (Higher tier)</v>
          </cell>
          <cell r="E6963" t="str">
            <v>Mrs V A MacFarlane Travers</v>
          </cell>
        </row>
        <row r="6964">
          <cell r="B6964" t="str">
            <v>J560/06 Mathematics:Paper 6 (Higher tier)</v>
          </cell>
          <cell r="C6964" t="str">
            <v>J560/06</v>
          </cell>
          <cell r="D6964" t="str">
            <v>Mathematics:Paper 6 (Higher tier)</v>
          </cell>
          <cell r="E6964" t="str">
            <v>Mrs C Hinton</v>
          </cell>
        </row>
        <row r="6965">
          <cell r="B6965" t="str">
            <v>J560/06 Mathematics:Paper 6 (Higher tier)</v>
          </cell>
          <cell r="C6965" t="str">
            <v>J560/06</v>
          </cell>
          <cell r="D6965" t="str">
            <v>Mathematics:Paper 6 (Higher tier)</v>
          </cell>
          <cell r="E6965" t="str">
            <v>Mr A D Hemsley</v>
          </cell>
        </row>
        <row r="6966">
          <cell r="B6966" t="str">
            <v>J560/06 Mathematics:Paper 6 (Higher tier)</v>
          </cell>
          <cell r="C6966" t="str">
            <v>J560/06</v>
          </cell>
          <cell r="D6966" t="str">
            <v>Mathematics:Paper 6 (Higher tier)</v>
          </cell>
          <cell r="E6966" t="str">
            <v>Mrs S J Adams</v>
          </cell>
        </row>
        <row r="6967">
          <cell r="B6967" t="str">
            <v>J560/06 Mathematics:Paper 6 (Higher tier)</v>
          </cell>
          <cell r="C6967" t="str">
            <v>J560/06</v>
          </cell>
          <cell r="D6967" t="str">
            <v>Mathematics:Paper 6 (Higher tier)</v>
          </cell>
          <cell r="E6967" t="str">
            <v>Mr T Chapman</v>
          </cell>
        </row>
        <row r="6968">
          <cell r="B6968" t="str">
            <v>J560/06 Mathematics:Paper 6 (Higher tier)</v>
          </cell>
          <cell r="C6968" t="str">
            <v>J560/06</v>
          </cell>
          <cell r="D6968" t="str">
            <v>Mathematics:Paper 6 (Higher tier)</v>
          </cell>
          <cell r="E6968" t="str">
            <v>Mr E T Oluwalana</v>
          </cell>
        </row>
        <row r="6969">
          <cell r="B6969" t="str">
            <v>J560/06 Mathematics:Paper 6 (Higher tier)</v>
          </cell>
          <cell r="C6969" t="str">
            <v>J560/06</v>
          </cell>
          <cell r="D6969" t="str">
            <v>Mathematics:Paper 6 (Higher tier)</v>
          </cell>
          <cell r="E6969" t="str">
            <v>Mrs D A Evans</v>
          </cell>
        </row>
        <row r="6970">
          <cell r="B6970" t="str">
            <v>J560/06 Mathematics:Paper 6 (Higher tier)</v>
          </cell>
          <cell r="C6970" t="str">
            <v>J560/06</v>
          </cell>
          <cell r="D6970" t="str">
            <v>Mathematics:Paper 6 (Higher tier)</v>
          </cell>
          <cell r="E6970" t="str">
            <v>Mrs E Wall</v>
          </cell>
        </row>
        <row r="6971">
          <cell r="B6971" t="str">
            <v>J560/06 Mathematics:Paper 6 (Higher tier)</v>
          </cell>
          <cell r="C6971" t="str">
            <v>J560/06</v>
          </cell>
          <cell r="D6971" t="str">
            <v>Mathematics:Paper 6 (Higher tier)</v>
          </cell>
          <cell r="E6971" t="str">
            <v>Mr O Bull</v>
          </cell>
        </row>
        <row r="6972">
          <cell r="B6972" t="str">
            <v>J560/06 Mathematics:Paper 6 (Higher tier)</v>
          </cell>
          <cell r="C6972" t="str">
            <v>J560/06</v>
          </cell>
          <cell r="D6972" t="str">
            <v>Mathematics:Paper 6 (Higher tier)</v>
          </cell>
          <cell r="E6972" t="str">
            <v>Miss L Cacace</v>
          </cell>
        </row>
        <row r="6973">
          <cell r="B6973" t="str">
            <v>J560/06 Mathematics:Paper 6 (Higher tier)</v>
          </cell>
          <cell r="C6973" t="str">
            <v>J560/06</v>
          </cell>
          <cell r="D6973" t="str">
            <v>Mathematics:Paper 6 (Higher tier)</v>
          </cell>
          <cell r="E6973" t="str">
            <v>Mrs D E Richardson</v>
          </cell>
        </row>
        <row r="6974">
          <cell r="B6974" t="str">
            <v>J560/06 Mathematics:Paper 6 (Higher tier)</v>
          </cell>
          <cell r="C6974" t="str">
            <v>J560/06</v>
          </cell>
          <cell r="D6974" t="str">
            <v>Mathematics:Paper 6 (Higher tier)</v>
          </cell>
          <cell r="E6974" t="str">
            <v>Mrs S Wright</v>
          </cell>
        </row>
        <row r="6975">
          <cell r="B6975" t="str">
            <v>J560/06 Mathematics:Paper 6 (Higher tier)</v>
          </cell>
          <cell r="C6975" t="str">
            <v>J560/06</v>
          </cell>
          <cell r="D6975" t="str">
            <v>Mathematics:Paper 6 (Higher tier)</v>
          </cell>
          <cell r="E6975" t="str">
            <v>Miss H Roberts</v>
          </cell>
        </row>
        <row r="6976">
          <cell r="B6976" t="str">
            <v>J560/06 Mathematics:Paper 6 (Higher tier)</v>
          </cell>
          <cell r="C6976" t="str">
            <v>J560/06</v>
          </cell>
          <cell r="D6976" t="str">
            <v>Mathematics:Paper 6 (Higher tier)</v>
          </cell>
          <cell r="E6976" t="str">
            <v>Mrs R Edwards</v>
          </cell>
        </row>
        <row r="6977">
          <cell r="B6977" t="str">
            <v>J560/06 Mathematics:Paper 6 (Higher tier)</v>
          </cell>
          <cell r="C6977" t="str">
            <v>J560/06</v>
          </cell>
          <cell r="D6977" t="str">
            <v>Mathematics:Paper 6 (Higher tier)</v>
          </cell>
          <cell r="E6977" t="str">
            <v>Mr J H Slater</v>
          </cell>
        </row>
        <row r="6978">
          <cell r="B6978" t="str">
            <v>J560/06 Mathematics:Paper 6 (Higher tier)</v>
          </cell>
          <cell r="C6978" t="str">
            <v>J560/06</v>
          </cell>
          <cell r="D6978" t="str">
            <v>Mathematics:Paper 6 (Higher tier)</v>
          </cell>
          <cell r="E6978" t="str">
            <v>Mr T Broomhead</v>
          </cell>
        </row>
        <row r="6979">
          <cell r="B6979" t="str">
            <v>J560/06 Mathematics:Paper 6 (Higher tier)</v>
          </cell>
          <cell r="C6979" t="str">
            <v>J560/06</v>
          </cell>
          <cell r="D6979" t="str">
            <v>Mathematics:Paper 6 (Higher tier)</v>
          </cell>
          <cell r="E6979" t="str">
            <v>Mr K A Martin</v>
          </cell>
        </row>
        <row r="6980">
          <cell r="B6980" t="str">
            <v>J560/06 Mathematics:Paper 6 (Higher tier)</v>
          </cell>
          <cell r="C6980" t="str">
            <v>J560/06</v>
          </cell>
          <cell r="D6980" t="str">
            <v>Mathematics:Paper 6 (Higher tier)</v>
          </cell>
          <cell r="E6980" t="str">
            <v>Mr H Johnson</v>
          </cell>
        </row>
        <row r="6981">
          <cell r="B6981" t="str">
            <v>J560/06 Mathematics:Paper 6 (Higher tier)</v>
          </cell>
          <cell r="C6981" t="str">
            <v>J560/06</v>
          </cell>
          <cell r="D6981" t="str">
            <v>Mathematics:Paper 6 (Higher tier)</v>
          </cell>
          <cell r="E6981" t="str">
            <v>Miss S Barratt</v>
          </cell>
        </row>
        <row r="6982">
          <cell r="B6982" t="str">
            <v>J560/06 Mathematics:Paper 6 (Higher tier)</v>
          </cell>
          <cell r="C6982" t="str">
            <v>J560/06</v>
          </cell>
          <cell r="D6982" t="str">
            <v>Mathematics:Paper 6 (Higher tier)</v>
          </cell>
          <cell r="E6982" t="str">
            <v>Mr J A Barnes</v>
          </cell>
        </row>
        <row r="6983">
          <cell r="B6983" t="str">
            <v>J560/06 Mathematics:Paper 6 (Higher tier)</v>
          </cell>
          <cell r="C6983" t="str">
            <v>J560/06</v>
          </cell>
          <cell r="D6983" t="str">
            <v>Mathematics:Paper 6 (Higher tier)</v>
          </cell>
          <cell r="E6983" t="str">
            <v>Miss L Walker</v>
          </cell>
        </row>
        <row r="6984">
          <cell r="B6984" t="str">
            <v>J560/06 Mathematics:Paper 6 (Higher tier)</v>
          </cell>
          <cell r="C6984" t="str">
            <v>J560/06</v>
          </cell>
          <cell r="D6984" t="str">
            <v>Mathematics:Paper 6 (Higher tier)</v>
          </cell>
          <cell r="E6984" t="str">
            <v>Mr M Sahota</v>
          </cell>
        </row>
        <row r="6985">
          <cell r="B6985" t="str">
            <v>J560/06 Mathematics:Paper 6 (Higher tier)</v>
          </cell>
          <cell r="C6985" t="str">
            <v>J560/06</v>
          </cell>
          <cell r="D6985" t="str">
            <v>Mathematics:Paper 6 (Higher tier)</v>
          </cell>
          <cell r="E6985" t="str">
            <v>Ms J Lambert</v>
          </cell>
        </row>
        <row r="6986">
          <cell r="B6986" t="str">
            <v>J560/06 Mathematics:Paper 6 (Higher tier)</v>
          </cell>
          <cell r="C6986" t="str">
            <v>J560/06</v>
          </cell>
          <cell r="D6986" t="str">
            <v>Mathematics:Paper 6 (Higher tier)</v>
          </cell>
          <cell r="E6986" t="str">
            <v>Miss S Convery</v>
          </cell>
        </row>
        <row r="6987">
          <cell r="B6987" t="str">
            <v>J560/06 Mathematics:Paper 6 (Higher tier)</v>
          </cell>
          <cell r="C6987" t="str">
            <v>J560/06</v>
          </cell>
          <cell r="D6987" t="str">
            <v>Mathematics:Paper 6 (Higher tier)</v>
          </cell>
          <cell r="E6987" t="str">
            <v>Mr J J Fair</v>
          </cell>
        </row>
        <row r="6988">
          <cell r="B6988" t="str">
            <v>J560/06 Mathematics:Paper 6 (Higher tier)</v>
          </cell>
          <cell r="C6988" t="str">
            <v>J560/06</v>
          </cell>
          <cell r="D6988" t="str">
            <v>Mathematics:Paper 6 (Higher tier)</v>
          </cell>
          <cell r="E6988" t="str">
            <v>Mr K Stirling</v>
          </cell>
        </row>
        <row r="6989">
          <cell r="B6989" t="str">
            <v>J560/06 Mathematics:Paper 6 (Higher tier)</v>
          </cell>
          <cell r="C6989" t="str">
            <v>J560/06</v>
          </cell>
          <cell r="D6989" t="str">
            <v>Mathematics:Paper 6 (Higher tier)</v>
          </cell>
          <cell r="E6989" t="str">
            <v>Dr M J Ismail</v>
          </cell>
        </row>
        <row r="6990">
          <cell r="B6990" t="str">
            <v>J560/06 Mathematics:Paper 6 (Higher tier)</v>
          </cell>
          <cell r="C6990" t="str">
            <v>J560/06</v>
          </cell>
          <cell r="D6990" t="str">
            <v>Mathematics:Paper 6 (Higher tier)</v>
          </cell>
          <cell r="E6990" t="str">
            <v>Mr W Riley</v>
          </cell>
        </row>
        <row r="6991">
          <cell r="B6991" t="str">
            <v>J560/06 Mathematics:Paper 6 (Higher tier)</v>
          </cell>
          <cell r="C6991" t="str">
            <v>J560/06</v>
          </cell>
          <cell r="D6991" t="str">
            <v>Mathematics:Paper 6 (Higher tier)</v>
          </cell>
          <cell r="E6991" t="str">
            <v>Miss H Hemingway</v>
          </cell>
        </row>
        <row r="6992">
          <cell r="B6992" t="str">
            <v>J560/06 Mathematics:Paper 6 (Higher tier)</v>
          </cell>
          <cell r="C6992" t="str">
            <v>J560/06</v>
          </cell>
          <cell r="D6992" t="str">
            <v>Mathematics:Paper 6 (Higher tier)</v>
          </cell>
          <cell r="E6992" t="str">
            <v>Ms F Wilson</v>
          </cell>
        </row>
        <row r="6993">
          <cell r="B6993" t="str">
            <v>J560/06 Mathematics:Paper 6 (Higher tier)</v>
          </cell>
          <cell r="C6993" t="str">
            <v>J560/06</v>
          </cell>
          <cell r="D6993" t="str">
            <v>Mathematics:Paper 6 (Higher tier)</v>
          </cell>
          <cell r="E6993" t="str">
            <v>Mr J Royal</v>
          </cell>
        </row>
        <row r="6994">
          <cell r="B6994" t="str">
            <v>J560/06 Mathematics:Paper 6 (Higher tier)</v>
          </cell>
          <cell r="C6994" t="str">
            <v>J560/06</v>
          </cell>
          <cell r="D6994" t="str">
            <v>Mathematics:Paper 6 (Higher tier)</v>
          </cell>
          <cell r="E6994" t="str">
            <v>Mr V Aboudara</v>
          </cell>
        </row>
        <row r="6995">
          <cell r="B6995" t="str">
            <v>J560/06 Mathematics:Paper 6 (Higher tier)</v>
          </cell>
          <cell r="C6995" t="str">
            <v>J560/06</v>
          </cell>
          <cell r="D6995" t="str">
            <v>Mathematics:Paper 6 (Higher tier)</v>
          </cell>
          <cell r="E6995" t="str">
            <v>Mr K Wallis</v>
          </cell>
        </row>
        <row r="6996">
          <cell r="B6996" t="str">
            <v>J560/06 Mathematics:Paper 6 (Higher tier)</v>
          </cell>
          <cell r="C6996" t="str">
            <v>J560/06</v>
          </cell>
          <cell r="D6996" t="str">
            <v>Mathematics:Paper 6 (Higher tier)</v>
          </cell>
          <cell r="E6996" t="str">
            <v>Mr C Bee</v>
          </cell>
        </row>
        <row r="6997">
          <cell r="B6997" t="str">
            <v>J560/06 Mathematics:Paper 6 (Higher tier)</v>
          </cell>
          <cell r="C6997" t="str">
            <v>J560/06</v>
          </cell>
          <cell r="D6997" t="str">
            <v>Mathematics:Paper 6 (Higher tier)</v>
          </cell>
          <cell r="E6997" t="str">
            <v>Mr W Ahmed</v>
          </cell>
        </row>
        <row r="6998">
          <cell r="B6998" t="str">
            <v>J560/06 Mathematics:Paper 6 (Higher tier)</v>
          </cell>
          <cell r="C6998" t="str">
            <v>J560/06</v>
          </cell>
          <cell r="D6998" t="str">
            <v>Mathematics:Paper 6 (Higher tier)</v>
          </cell>
          <cell r="E6998" t="str">
            <v>Dr M van Beek</v>
          </cell>
        </row>
        <row r="6999">
          <cell r="B6999" t="str">
            <v>J560/06 Mathematics:Paper 6 (Higher tier)</v>
          </cell>
          <cell r="C6999" t="str">
            <v>J560/06</v>
          </cell>
          <cell r="D6999" t="str">
            <v>Mathematics:Paper 6 (Higher tier)</v>
          </cell>
          <cell r="E6999" t="str">
            <v>Miss A Poole</v>
          </cell>
        </row>
        <row r="7000">
          <cell r="B7000" t="str">
            <v>J560/06 Mathematics:Paper 6 (Higher tier)</v>
          </cell>
          <cell r="C7000" t="str">
            <v>J560/06</v>
          </cell>
          <cell r="D7000" t="str">
            <v>Mathematics:Paper 6 (Higher tier)</v>
          </cell>
          <cell r="E7000" t="str">
            <v>Mr S Taylor</v>
          </cell>
        </row>
        <row r="7001">
          <cell r="B7001" t="str">
            <v>J560/06 Mathematics:Paper 6 (Higher tier)</v>
          </cell>
          <cell r="C7001" t="str">
            <v>J560/06</v>
          </cell>
          <cell r="D7001" t="str">
            <v>Mathematics:Paper 6 (Higher tier)</v>
          </cell>
          <cell r="E7001" t="str">
            <v>Mrs N Sparling</v>
          </cell>
        </row>
        <row r="7002">
          <cell r="B7002" t="str">
            <v>J560/06 Mathematics:Paper 6 (Higher tier)</v>
          </cell>
          <cell r="C7002" t="str">
            <v>J560/06</v>
          </cell>
          <cell r="D7002" t="str">
            <v>Mathematics:Paper 6 (Higher tier)</v>
          </cell>
          <cell r="E7002" t="str">
            <v>Miss P H Janson</v>
          </cell>
        </row>
        <row r="7003">
          <cell r="B7003" t="str">
            <v>J560/06 Mathematics:Paper 6 (Higher tier)</v>
          </cell>
          <cell r="C7003" t="str">
            <v>J560/06</v>
          </cell>
          <cell r="D7003" t="str">
            <v>Mathematics:Paper 6 (Higher tier)</v>
          </cell>
          <cell r="E7003" t="str">
            <v>Mr J Lee</v>
          </cell>
        </row>
        <row r="7004">
          <cell r="B7004" t="str">
            <v>J560/06 Mathematics:Paper 6 (Higher tier)</v>
          </cell>
          <cell r="C7004" t="str">
            <v>J560/06</v>
          </cell>
          <cell r="D7004" t="str">
            <v>Mathematics:Paper 6 (Higher tier)</v>
          </cell>
          <cell r="E7004" t="str">
            <v>Mr I Wadey</v>
          </cell>
        </row>
        <row r="7005">
          <cell r="B7005" t="str">
            <v>J560/06 Mathematics:Paper 6 (Higher tier)</v>
          </cell>
          <cell r="C7005" t="str">
            <v>J560/06</v>
          </cell>
          <cell r="D7005" t="str">
            <v>Mathematics:Paper 6 (Higher tier)</v>
          </cell>
          <cell r="E7005" t="str">
            <v>Dr J C Herbert</v>
          </cell>
        </row>
        <row r="7006">
          <cell r="B7006" t="str">
            <v>J560/06 Mathematics:Paper 6 (Higher tier)</v>
          </cell>
          <cell r="C7006" t="str">
            <v>J560/06</v>
          </cell>
          <cell r="D7006" t="str">
            <v>Mathematics:Paper 6 (Higher tier)</v>
          </cell>
          <cell r="E7006" t="str">
            <v>Mrs H Scott</v>
          </cell>
        </row>
        <row r="7007">
          <cell r="B7007" t="str">
            <v>J560/06 Mathematics:Paper 6 (Higher tier)</v>
          </cell>
          <cell r="C7007" t="str">
            <v>J560/06</v>
          </cell>
          <cell r="D7007" t="str">
            <v>Mathematics:Paper 6 (Higher tier)</v>
          </cell>
          <cell r="E7007" t="str">
            <v>Mr W Lamb</v>
          </cell>
        </row>
        <row r="7008">
          <cell r="B7008" t="str">
            <v>J560/06 Mathematics:Paper 6 (Higher tier)</v>
          </cell>
          <cell r="C7008" t="str">
            <v>J560/06</v>
          </cell>
          <cell r="D7008" t="str">
            <v>Mathematics:Paper 6 (Higher tier)</v>
          </cell>
          <cell r="E7008" t="str">
            <v>Mr M FRANCIS</v>
          </cell>
        </row>
        <row r="7009">
          <cell r="B7009" t="str">
            <v>J560/06 Mathematics:Paper 6 (Higher tier)</v>
          </cell>
          <cell r="C7009" t="str">
            <v>J560/06</v>
          </cell>
          <cell r="D7009" t="str">
            <v>Mathematics:Paper 6 (Higher tier)</v>
          </cell>
          <cell r="E7009" t="str">
            <v>Dr C Onions</v>
          </cell>
        </row>
        <row r="7010">
          <cell r="B7010" t="str">
            <v>J560/06 Mathematics:Paper 6 (Higher tier)</v>
          </cell>
          <cell r="C7010" t="str">
            <v>J560/06</v>
          </cell>
          <cell r="D7010" t="str">
            <v>Mathematics:Paper 6 (Higher tier)</v>
          </cell>
          <cell r="E7010" t="str">
            <v>Mr D Butterworth</v>
          </cell>
        </row>
        <row r="7011">
          <cell r="B7011" t="str">
            <v>J560/06 Mathematics:Paper 6 (Higher tier)</v>
          </cell>
          <cell r="C7011" t="str">
            <v>J560/06</v>
          </cell>
          <cell r="D7011" t="str">
            <v>Mathematics:Paper 6 (Higher tier)</v>
          </cell>
          <cell r="E7011" t="str">
            <v>Mr A M Rogers</v>
          </cell>
        </row>
        <row r="7012">
          <cell r="B7012" t="str">
            <v>J560/06 Mathematics:Paper 6 (Higher tier)</v>
          </cell>
          <cell r="C7012" t="str">
            <v>J560/06</v>
          </cell>
          <cell r="D7012" t="str">
            <v>Mathematics:Paper 6 (Higher tier)</v>
          </cell>
          <cell r="E7012" t="str">
            <v>Mr M Gallagher</v>
          </cell>
        </row>
        <row r="7013">
          <cell r="B7013" t="str">
            <v>J560/06 Mathematics:Paper 6 (Higher tier)</v>
          </cell>
          <cell r="C7013" t="str">
            <v>J560/06</v>
          </cell>
          <cell r="D7013" t="str">
            <v>Mathematics:Paper 6 (Higher tier)</v>
          </cell>
          <cell r="E7013" t="str">
            <v>Mr R Hibbard</v>
          </cell>
        </row>
        <row r="7014">
          <cell r="B7014" t="str">
            <v>J587/01 Physical Education  Physical factors affecting performance</v>
          </cell>
          <cell r="C7014" t="str">
            <v>J587/01</v>
          </cell>
          <cell r="D7014" t="str">
            <v>Physical Education  Physical factors affecting performance</v>
          </cell>
          <cell r="E7014" t="str">
            <v>Mr N Hughes</v>
          </cell>
        </row>
        <row r="7015">
          <cell r="B7015" t="str">
            <v>J587/01 Physical Education  Physical factors affecting performance</v>
          </cell>
          <cell r="C7015" t="str">
            <v>J587/01</v>
          </cell>
          <cell r="D7015" t="str">
            <v>Physical Education  Physical factors affecting performance</v>
          </cell>
          <cell r="E7015" t="str">
            <v>Mrs J E Styles</v>
          </cell>
        </row>
        <row r="7016">
          <cell r="B7016" t="str">
            <v>J587/01 Physical Education  Physical factors affecting performance</v>
          </cell>
          <cell r="C7016" t="str">
            <v>J587/01</v>
          </cell>
          <cell r="D7016" t="str">
            <v>Physical Education  Physical factors affecting performance</v>
          </cell>
          <cell r="E7016" t="str">
            <v>Mr M Edwards</v>
          </cell>
        </row>
        <row r="7017">
          <cell r="B7017" t="str">
            <v>J587/01 Physical Education  Physical factors affecting performance</v>
          </cell>
          <cell r="C7017" t="str">
            <v>J587/01</v>
          </cell>
          <cell r="D7017" t="str">
            <v>Physical Education  Physical factors affecting performance</v>
          </cell>
          <cell r="E7017" t="str">
            <v>Mr D J Brennan</v>
          </cell>
        </row>
        <row r="7018">
          <cell r="B7018" t="str">
            <v>J587/01 Physical Education  Physical factors affecting performance</v>
          </cell>
          <cell r="C7018" t="str">
            <v>J587/01</v>
          </cell>
          <cell r="D7018" t="str">
            <v>Physical Education  Physical factors affecting performance</v>
          </cell>
          <cell r="E7018" t="str">
            <v>Mrs C H Chester</v>
          </cell>
        </row>
        <row r="7019">
          <cell r="B7019" t="str">
            <v>J587/01 Physical Education  Physical factors affecting performance</v>
          </cell>
          <cell r="C7019" t="str">
            <v>J587/01</v>
          </cell>
          <cell r="D7019" t="str">
            <v>Physical Education  Physical factors affecting performance</v>
          </cell>
          <cell r="E7019" t="str">
            <v>Mrs C Jones</v>
          </cell>
        </row>
        <row r="7020">
          <cell r="B7020" t="str">
            <v>J587/01 Physical Education  Physical factors affecting performance</v>
          </cell>
          <cell r="C7020" t="str">
            <v>J587/01</v>
          </cell>
          <cell r="D7020" t="str">
            <v>Physical Education  Physical factors affecting performance</v>
          </cell>
          <cell r="E7020" t="str">
            <v>Mr A Cruchley</v>
          </cell>
        </row>
        <row r="7021">
          <cell r="B7021" t="str">
            <v>J587/01 Physical Education  Physical factors affecting performance</v>
          </cell>
          <cell r="C7021" t="str">
            <v>J587/01</v>
          </cell>
          <cell r="D7021" t="str">
            <v>Physical Education  Physical factors affecting performance</v>
          </cell>
          <cell r="E7021" t="str">
            <v>Miss H L Pugh</v>
          </cell>
        </row>
        <row r="7022">
          <cell r="B7022" t="str">
            <v>J587/01 Physical Education  Physical factors affecting performance</v>
          </cell>
          <cell r="C7022" t="str">
            <v>J587/01</v>
          </cell>
          <cell r="D7022" t="str">
            <v>Physical Education  Physical factors affecting performance</v>
          </cell>
          <cell r="E7022" t="str">
            <v>Mr D Bolzon</v>
          </cell>
        </row>
        <row r="7023">
          <cell r="B7023" t="str">
            <v>J587/01 Physical Education  Physical factors affecting performance</v>
          </cell>
          <cell r="C7023" t="str">
            <v>J587/01</v>
          </cell>
          <cell r="D7023" t="str">
            <v>Physical Education  Physical factors affecting performance</v>
          </cell>
          <cell r="E7023" t="str">
            <v>Mr K J Smith</v>
          </cell>
        </row>
        <row r="7024">
          <cell r="B7024" t="str">
            <v>J587/01 Physical Education  Physical factors affecting performance</v>
          </cell>
          <cell r="C7024" t="str">
            <v>J587/01</v>
          </cell>
          <cell r="D7024" t="str">
            <v>Physical Education  Physical factors affecting performance</v>
          </cell>
          <cell r="E7024" t="str">
            <v>Mr R Curzon</v>
          </cell>
        </row>
        <row r="7025">
          <cell r="B7025" t="str">
            <v>J587/01 Physical Education  Physical factors affecting performance</v>
          </cell>
          <cell r="C7025" t="str">
            <v>J587/01</v>
          </cell>
          <cell r="D7025" t="str">
            <v>Physical Education  Physical factors affecting performance</v>
          </cell>
          <cell r="E7025" t="str">
            <v>Miss P Gordon</v>
          </cell>
        </row>
        <row r="7026">
          <cell r="B7026" t="str">
            <v>J587/01 Physical Education  Physical factors affecting performance</v>
          </cell>
          <cell r="C7026" t="str">
            <v>J587/01</v>
          </cell>
          <cell r="D7026" t="str">
            <v>Physical Education  Physical factors affecting performance</v>
          </cell>
          <cell r="E7026" t="str">
            <v>Miss C owens</v>
          </cell>
        </row>
        <row r="7027">
          <cell r="B7027" t="str">
            <v>J587/01 Physical Education  Physical factors affecting performance</v>
          </cell>
          <cell r="C7027" t="str">
            <v>J587/01</v>
          </cell>
          <cell r="D7027" t="str">
            <v>Physical Education  Physical factors affecting performance</v>
          </cell>
          <cell r="E7027" t="str">
            <v>Miss A Johnson</v>
          </cell>
        </row>
        <row r="7028">
          <cell r="B7028" t="str">
            <v>J587/01 Physical Education  Physical factors affecting performance</v>
          </cell>
          <cell r="C7028" t="str">
            <v>J587/01</v>
          </cell>
          <cell r="D7028" t="str">
            <v>Physical Education  Physical factors affecting performance</v>
          </cell>
          <cell r="E7028" t="str">
            <v>Mr A Wellington</v>
          </cell>
        </row>
        <row r="7029">
          <cell r="B7029" t="str">
            <v>J587/01 Physical Education  Physical factors affecting performance</v>
          </cell>
          <cell r="C7029" t="str">
            <v>J587/01</v>
          </cell>
          <cell r="D7029" t="str">
            <v>Physical Education  Physical factors affecting performance</v>
          </cell>
          <cell r="E7029" t="str">
            <v>Mr G Metcalf</v>
          </cell>
        </row>
        <row r="7030">
          <cell r="B7030" t="str">
            <v>J587/01 Physical Education  Physical factors affecting performance</v>
          </cell>
          <cell r="C7030" t="str">
            <v>J587/01</v>
          </cell>
          <cell r="D7030" t="str">
            <v>Physical Education  Physical factors affecting performance</v>
          </cell>
          <cell r="E7030" t="str">
            <v>Mrs J C Bishopp</v>
          </cell>
        </row>
        <row r="7031">
          <cell r="B7031" t="str">
            <v>J587/01 Physical Education  Physical factors affecting performance</v>
          </cell>
          <cell r="C7031" t="str">
            <v>J587/01</v>
          </cell>
          <cell r="D7031" t="str">
            <v>Physical Education  Physical factors affecting performance</v>
          </cell>
          <cell r="E7031" t="str">
            <v>Miss L Ball</v>
          </cell>
        </row>
        <row r="7032">
          <cell r="B7032" t="str">
            <v>J587/01 Physical Education  Physical factors affecting performance</v>
          </cell>
          <cell r="C7032" t="str">
            <v>J587/01</v>
          </cell>
          <cell r="D7032" t="str">
            <v>Physical Education  Physical factors affecting performance</v>
          </cell>
          <cell r="E7032" t="str">
            <v>Mr J E Coupland</v>
          </cell>
        </row>
        <row r="7033">
          <cell r="B7033" t="str">
            <v>J587/01 Physical Education  Physical factors affecting performance</v>
          </cell>
          <cell r="C7033" t="str">
            <v>J587/01</v>
          </cell>
          <cell r="D7033" t="str">
            <v>Physical Education  Physical factors affecting performance</v>
          </cell>
          <cell r="E7033" t="str">
            <v>Mr I Morrison</v>
          </cell>
        </row>
        <row r="7034">
          <cell r="B7034" t="str">
            <v>J587/01 Physical Education  Physical factors affecting performance</v>
          </cell>
          <cell r="C7034" t="str">
            <v>J587/01</v>
          </cell>
          <cell r="D7034" t="str">
            <v>Physical Education  Physical factors affecting performance</v>
          </cell>
          <cell r="E7034" t="str">
            <v>Ms E Baker</v>
          </cell>
        </row>
        <row r="7035">
          <cell r="B7035" t="str">
            <v>J587/01 Physical Education  Physical factors affecting performance</v>
          </cell>
          <cell r="C7035" t="str">
            <v>J587/01</v>
          </cell>
          <cell r="D7035" t="str">
            <v>Physical Education  Physical factors affecting performance</v>
          </cell>
          <cell r="E7035" t="str">
            <v>Mr D Dalmedo</v>
          </cell>
        </row>
        <row r="7036">
          <cell r="B7036" t="str">
            <v>J587/01 Physical Education  Physical factors affecting performance</v>
          </cell>
          <cell r="C7036" t="str">
            <v>J587/01</v>
          </cell>
          <cell r="D7036" t="str">
            <v>Physical Education  Physical factors affecting performance</v>
          </cell>
          <cell r="E7036" t="str">
            <v>Miss R J Brown</v>
          </cell>
        </row>
        <row r="7037">
          <cell r="B7037" t="str">
            <v>J587/01 Physical Education  Physical factors affecting performance</v>
          </cell>
          <cell r="C7037" t="str">
            <v>J587/01</v>
          </cell>
          <cell r="D7037" t="str">
            <v>Physical Education  Physical factors affecting performance</v>
          </cell>
          <cell r="E7037" t="str">
            <v>Mr I R W Thomas</v>
          </cell>
        </row>
        <row r="7038">
          <cell r="B7038" t="str">
            <v>J587/01 Physical Education  Physical factors affecting performance</v>
          </cell>
          <cell r="C7038" t="str">
            <v>J587/01</v>
          </cell>
          <cell r="D7038" t="str">
            <v>Physical Education  Physical factors affecting performance</v>
          </cell>
          <cell r="E7038" t="str">
            <v>Mrs R Aboud-Love</v>
          </cell>
        </row>
        <row r="7039">
          <cell r="B7039" t="str">
            <v>J587/01 Physical Education  Physical factors affecting performance</v>
          </cell>
          <cell r="C7039" t="str">
            <v>J587/01</v>
          </cell>
          <cell r="D7039" t="str">
            <v>Physical Education  Physical factors affecting performance</v>
          </cell>
          <cell r="E7039" t="str">
            <v>Mr J Davison</v>
          </cell>
        </row>
        <row r="7040">
          <cell r="B7040" t="str">
            <v>J587/01 Physical Education  Physical factors affecting performance</v>
          </cell>
          <cell r="C7040" t="str">
            <v>J587/01</v>
          </cell>
          <cell r="D7040" t="str">
            <v>Physical Education  Physical factors affecting performance</v>
          </cell>
          <cell r="E7040" t="str">
            <v>Mr S Smith</v>
          </cell>
        </row>
        <row r="7041">
          <cell r="B7041" t="str">
            <v>J587/01 Physical Education  Physical factors affecting performance</v>
          </cell>
          <cell r="C7041" t="str">
            <v>J587/01</v>
          </cell>
          <cell r="D7041" t="str">
            <v>Physical Education  Physical factors affecting performance</v>
          </cell>
          <cell r="E7041" t="str">
            <v>Miss A Maddocks</v>
          </cell>
        </row>
        <row r="7042">
          <cell r="B7042" t="str">
            <v>J587/01 Physical Education  Physical factors affecting performance</v>
          </cell>
          <cell r="C7042" t="str">
            <v>J587/01</v>
          </cell>
          <cell r="D7042" t="str">
            <v>Physical Education  Physical factors affecting performance</v>
          </cell>
          <cell r="E7042" t="str">
            <v>Miss K Lupton</v>
          </cell>
        </row>
        <row r="7043">
          <cell r="B7043" t="str">
            <v>J587/01 Physical Education  Physical factors affecting performance</v>
          </cell>
          <cell r="C7043" t="str">
            <v>J587/01</v>
          </cell>
          <cell r="D7043" t="str">
            <v>Physical Education  Physical factors affecting performance</v>
          </cell>
          <cell r="E7043" t="str">
            <v>Mr J Robinson</v>
          </cell>
        </row>
        <row r="7044">
          <cell r="B7044" t="str">
            <v>J587/01 Physical Education  Physical factors affecting performance</v>
          </cell>
          <cell r="C7044" t="str">
            <v>J587/01</v>
          </cell>
          <cell r="D7044" t="str">
            <v>Physical Education  Physical factors affecting performance</v>
          </cell>
          <cell r="E7044" t="str">
            <v>Mrs K Guise</v>
          </cell>
        </row>
        <row r="7045">
          <cell r="B7045" t="str">
            <v>J587/01 Physical Education  Physical factors affecting performance</v>
          </cell>
          <cell r="C7045" t="str">
            <v>J587/01</v>
          </cell>
          <cell r="D7045" t="str">
            <v>Physical Education  Physical factors affecting performance</v>
          </cell>
          <cell r="E7045" t="str">
            <v>Mrs K N Riley</v>
          </cell>
        </row>
        <row r="7046">
          <cell r="B7046" t="str">
            <v>J587/01 Physical Education  Physical factors affecting performance</v>
          </cell>
          <cell r="C7046" t="str">
            <v>J587/01</v>
          </cell>
          <cell r="D7046" t="str">
            <v>Physical Education  Physical factors affecting performance</v>
          </cell>
          <cell r="E7046" t="str">
            <v>Mr J Kunnassery</v>
          </cell>
        </row>
        <row r="7047">
          <cell r="B7047" t="str">
            <v>J587/01 Physical Education  Physical factors affecting performance</v>
          </cell>
          <cell r="C7047" t="str">
            <v>J587/01</v>
          </cell>
          <cell r="D7047" t="str">
            <v>Physical Education  Physical factors affecting performance</v>
          </cell>
          <cell r="E7047" t="str">
            <v>Miss N Wilkinson</v>
          </cell>
        </row>
        <row r="7048">
          <cell r="B7048" t="str">
            <v>J587/01 Physical Education  Physical factors affecting performance</v>
          </cell>
          <cell r="C7048" t="str">
            <v>J587/01</v>
          </cell>
          <cell r="D7048" t="str">
            <v>Physical Education  Physical factors affecting performance</v>
          </cell>
          <cell r="E7048" t="str">
            <v>Miss R Miller</v>
          </cell>
        </row>
        <row r="7049">
          <cell r="B7049" t="str">
            <v>J587/01 Physical Education  Physical factors affecting performance</v>
          </cell>
          <cell r="C7049" t="str">
            <v>J587/01</v>
          </cell>
          <cell r="D7049" t="str">
            <v>Physical Education  Physical factors affecting performance</v>
          </cell>
          <cell r="E7049" t="str">
            <v>Mr S Hopkins</v>
          </cell>
        </row>
        <row r="7050">
          <cell r="B7050" t="str">
            <v>J587/01 Physical Education  Physical factors affecting performance</v>
          </cell>
          <cell r="C7050" t="str">
            <v>J587/01</v>
          </cell>
          <cell r="D7050" t="str">
            <v>Physical Education  Physical factors affecting performance</v>
          </cell>
          <cell r="E7050" t="str">
            <v>Miss K Hill</v>
          </cell>
        </row>
        <row r="7051">
          <cell r="B7051" t="str">
            <v>J587/01 Physical Education  Physical factors affecting performance</v>
          </cell>
          <cell r="C7051" t="str">
            <v>J587/01</v>
          </cell>
          <cell r="D7051" t="str">
            <v>Physical Education  Physical factors affecting performance</v>
          </cell>
          <cell r="E7051" t="str">
            <v>Mr T Bodley</v>
          </cell>
        </row>
        <row r="7052">
          <cell r="B7052" t="str">
            <v>J587/01 Physical Education  Physical factors affecting performance</v>
          </cell>
          <cell r="C7052" t="str">
            <v>J587/01</v>
          </cell>
          <cell r="D7052" t="str">
            <v>Physical Education  Physical factors affecting performance</v>
          </cell>
          <cell r="E7052" t="str">
            <v>Mrs D T Brennan</v>
          </cell>
        </row>
        <row r="7053">
          <cell r="B7053" t="str">
            <v>J587/01 Physical Education  Physical factors affecting performance</v>
          </cell>
          <cell r="C7053" t="str">
            <v>J587/01</v>
          </cell>
          <cell r="D7053" t="str">
            <v>Physical Education  Physical factors affecting performance</v>
          </cell>
          <cell r="E7053" t="str">
            <v>Mrs F Abbiss</v>
          </cell>
        </row>
        <row r="7054">
          <cell r="B7054" t="str">
            <v>J587/01 Physical Education  Physical factors affecting performance</v>
          </cell>
          <cell r="C7054" t="str">
            <v>J587/01</v>
          </cell>
          <cell r="D7054" t="str">
            <v>Physical Education  Physical factors affecting performance</v>
          </cell>
          <cell r="E7054" t="str">
            <v>Mrs E Sadler</v>
          </cell>
        </row>
        <row r="7055">
          <cell r="B7055" t="str">
            <v>J587/01 Physical Education  Physical factors affecting performance</v>
          </cell>
          <cell r="C7055" t="str">
            <v>J587/01</v>
          </cell>
          <cell r="D7055" t="str">
            <v>Physical Education  Physical factors affecting performance</v>
          </cell>
          <cell r="E7055" t="str">
            <v>Miss C Gray</v>
          </cell>
        </row>
        <row r="7056">
          <cell r="B7056" t="str">
            <v>J587/01 Physical Education  Physical factors affecting performance</v>
          </cell>
          <cell r="C7056" t="str">
            <v>J587/01</v>
          </cell>
          <cell r="D7056" t="str">
            <v>Physical Education  Physical factors affecting performance</v>
          </cell>
          <cell r="E7056" t="str">
            <v>Mr G Littlechild</v>
          </cell>
        </row>
        <row r="7057">
          <cell r="B7057" t="str">
            <v>J587/01 Physical Education  Physical factors affecting performance</v>
          </cell>
          <cell r="C7057" t="str">
            <v>J587/01</v>
          </cell>
          <cell r="D7057" t="str">
            <v>Physical Education  Physical factors affecting performance</v>
          </cell>
          <cell r="E7057" t="str">
            <v>Miss M L Kitchen</v>
          </cell>
        </row>
        <row r="7058">
          <cell r="B7058" t="str">
            <v>J587/01 Physical Education  Physical factors affecting performance</v>
          </cell>
          <cell r="C7058" t="str">
            <v>J587/01</v>
          </cell>
          <cell r="D7058" t="str">
            <v>Physical Education  Physical factors affecting performance</v>
          </cell>
          <cell r="E7058" t="str">
            <v>Miss A L Hall</v>
          </cell>
        </row>
        <row r="7059">
          <cell r="B7059" t="str">
            <v>J587/01 Physical Education  Physical factors affecting performance</v>
          </cell>
          <cell r="C7059" t="str">
            <v>J587/01</v>
          </cell>
          <cell r="D7059" t="str">
            <v>Physical Education  Physical factors affecting performance</v>
          </cell>
          <cell r="E7059" t="str">
            <v>Mr A J Neal</v>
          </cell>
        </row>
        <row r="7060">
          <cell r="B7060" t="str">
            <v>J587/01 Physical Education  Physical factors affecting performance</v>
          </cell>
          <cell r="C7060" t="str">
            <v>J587/01</v>
          </cell>
          <cell r="D7060" t="str">
            <v>Physical Education  Physical factors affecting performance</v>
          </cell>
          <cell r="E7060" t="str">
            <v>Miss R Simpson</v>
          </cell>
        </row>
        <row r="7061">
          <cell r="B7061" t="str">
            <v>J587/01 Physical Education  Physical factors affecting performance</v>
          </cell>
          <cell r="C7061" t="str">
            <v>J587/01</v>
          </cell>
          <cell r="D7061" t="str">
            <v>Physical Education  Physical factors affecting performance</v>
          </cell>
          <cell r="E7061" t="str">
            <v>Miss K Waldron</v>
          </cell>
        </row>
        <row r="7062">
          <cell r="B7062" t="str">
            <v>J587/01 Physical Education  Physical factors affecting performance</v>
          </cell>
          <cell r="C7062" t="str">
            <v>J587/01</v>
          </cell>
          <cell r="D7062" t="str">
            <v>Physical Education  Physical factors affecting performance</v>
          </cell>
          <cell r="E7062" t="str">
            <v>Mr D Dineen</v>
          </cell>
        </row>
        <row r="7063">
          <cell r="B7063" t="str">
            <v>J587/01 Physical Education  Physical factors affecting performance</v>
          </cell>
          <cell r="C7063" t="str">
            <v>J587/01</v>
          </cell>
          <cell r="D7063" t="str">
            <v>Physical Education  Physical factors affecting performance</v>
          </cell>
          <cell r="E7063" t="str">
            <v>Mr J Birch</v>
          </cell>
        </row>
        <row r="7064">
          <cell r="B7064" t="str">
            <v>J587/01 Physical Education  Physical factors affecting performance</v>
          </cell>
          <cell r="C7064" t="str">
            <v>J587/01</v>
          </cell>
          <cell r="D7064" t="str">
            <v>Physical Education  Physical factors affecting performance</v>
          </cell>
          <cell r="E7064" t="str">
            <v>Mrs S J Sampson</v>
          </cell>
        </row>
        <row r="7065">
          <cell r="B7065" t="str">
            <v>J587/01 Physical Education  Physical factors affecting performance</v>
          </cell>
          <cell r="C7065" t="str">
            <v>J587/01</v>
          </cell>
          <cell r="D7065" t="str">
            <v>Physical Education  Physical factors affecting performance</v>
          </cell>
          <cell r="E7065" t="str">
            <v>Mr M Dodd</v>
          </cell>
        </row>
        <row r="7066">
          <cell r="B7066" t="str">
            <v>J587/01 Physical Education  Physical factors affecting performance</v>
          </cell>
          <cell r="C7066" t="str">
            <v>J587/01</v>
          </cell>
          <cell r="D7066" t="str">
            <v>Physical Education  Physical factors affecting performance</v>
          </cell>
          <cell r="E7066" t="str">
            <v>Miss J Grey</v>
          </cell>
        </row>
        <row r="7067">
          <cell r="B7067" t="str">
            <v>J587/01 Physical Education  Physical factors affecting performance</v>
          </cell>
          <cell r="C7067" t="str">
            <v>J587/01</v>
          </cell>
          <cell r="D7067" t="str">
            <v>Physical Education  Physical factors affecting performance</v>
          </cell>
          <cell r="E7067" t="str">
            <v>Mrs J Robinson</v>
          </cell>
        </row>
        <row r="7068">
          <cell r="B7068" t="str">
            <v>J587/01 Physical Education  Physical factors affecting performance</v>
          </cell>
          <cell r="C7068" t="str">
            <v>J587/01</v>
          </cell>
          <cell r="D7068" t="str">
            <v>Physical Education  Physical factors affecting performance</v>
          </cell>
          <cell r="E7068" t="str">
            <v>Mrs A Blackburn</v>
          </cell>
        </row>
        <row r="7069">
          <cell r="B7069" t="str">
            <v>J587/01 Physical Education  Physical factors affecting performance</v>
          </cell>
          <cell r="C7069" t="str">
            <v>J587/01</v>
          </cell>
          <cell r="D7069" t="str">
            <v>Physical Education  Physical factors affecting performance</v>
          </cell>
          <cell r="E7069" t="str">
            <v>Mr S Hussain</v>
          </cell>
        </row>
        <row r="7070">
          <cell r="B7070" t="str">
            <v>J587/01 Physical Education  Physical factors affecting performance</v>
          </cell>
          <cell r="C7070" t="str">
            <v>J587/01</v>
          </cell>
          <cell r="D7070" t="str">
            <v>Physical Education  Physical factors affecting performance</v>
          </cell>
          <cell r="E7070" t="str">
            <v>Mrs V Cathcart</v>
          </cell>
        </row>
        <row r="7071">
          <cell r="B7071" t="str">
            <v>J587/01 Physical Education  Physical factors affecting performance</v>
          </cell>
          <cell r="C7071" t="str">
            <v>J587/01</v>
          </cell>
          <cell r="D7071" t="str">
            <v>Physical Education  Physical factors affecting performance</v>
          </cell>
          <cell r="E7071" t="str">
            <v>Mr H Beenham</v>
          </cell>
        </row>
        <row r="7072">
          <cell r="B7072" t="str">
            <v>J587/01 Physical Education  Physical factors affecting performance</v>
          </cell>
          <cell r="C7072" t="str">
            <v>J587/01</v>
          </cell>
          <cell r="D7072" t="str">
            <v>Physical Education  Physical factors affecting performance</v>
          </cell>
          <cell r="E7072" t="str">
            <v>Mr M Behan</v>
          </cell>
        </row>
        <row r="7073">
          <cell r="B7073" t="str">
            <v>J587/01 Physical Education  Physical factors affecting performance</v>
          </cell>
          <cell r="C7073" t="str">
            <v>J587/01</v>
          </cell>
          <cell r="D7073" t="str">
            <v>Physical Education  Physical factors affecting performance</v>
          </cell>
          <cell r="E7073" t="str">
            <v>Mrs S L Church - Jones</v>
          </cell>
        </row>
        <row r="7074">
          <cell r="B7074" t="str">
            <v>J587/01 Physical Education  Physical factors affecting performance</v>
          </cell>
          <cell r="C7074" t="str">
            <v>J587/01</v>
          </cell>
          <cell r="D7074" t="str">
            <v>Physical Education  Physical factors affecting performance</v>
          </cell>
          <cell r="E7074" t="str">
            <v>Miss A Meaden</v>
          </cell>
        </row>
        <row r="7075">
          <cell r="B7075" t="str">
            <v>J587/01 Physical Education  Physical factors affecting performance</v>
          </cell>
          <cell r="C7075" t="str">
            <v>J587/01</v>
          </cell>
          <cell r="D7075" t="str">
            <v>Physical Education  Physical factors affecting performance</v>
          </cell>
          <cell r="E7075" t="str">
            <v>Mrs E R Gott</v>
          </cell>
        </row>
        <row r="7076">
          <cell r="B7076" t="str">
            <v>J587/01 Physical Education  Physical factors affecting performance</v>
          </cell>
          <cell r="C7076" t="str">
            <v>J587/01</v>
          </cell>
          <cell r="D7076" t="str">
            <v>Physical Education  Physical factors affecting performance</v>
          </cell>
          <cell r="E7076" t="str">
            <v>Mrs R Devlin</v>
          </cell>
        </row>
        <row r="7077">
          <cell r="B7077" t="str">
            <v>J587/01 Physical Education  Physical factors affecting performance</v>
          </cell>
          <cell r="C7077" t="str">
            <v>J587/01</v>
          </cell>
          <cell r="D7077" t="str">
            <v>Physical Education  Physical factors affecting performance</v>
          </cell>
          <cell r="E7077" t="str">
            <v>Mr C J Lamb</v>
          </cell>
        </row>
        <row r="7078">
          <cell r="B7078" t="str">
            <v>J587/01 Physical Education  Physical factors affecting performance</v>
          </cell>
          <cell r="C7078" t="str">
            <v>J587/01</v>
          </cell>
          <cell r="D7078" t="str">
            <v>Physical Education  Physical factors affecting performance</v>
          </cell>
          <cell r="E7078" t="str">
            <v>Mr M A Crusham</v>
          </cell>
        </row>
        <row r="7079">
          <cell r="B7079" t="str">
            <v>J587/01 Physical Education  Physical factors affecting performance</v>
          </cell>
          <cell r="C7079" t="str">
            <v>J587/01</v>
          </cell>
          <cell r="D7079" t="str">
            <v>Physical Education  Physical factors affecting performance</v>
          </cell>
          <cell r="E7079" t="str">
            <v>Mrs A Carter</v>
          </cell>
        </row>
        <row r="7080">
          <cell r="B7080" t="str">
            <v>J587/01 Physical Education  Physical factors affecting performance</v>
          </cell>
          <cell r="C7080" t="str">
            <v>J587/01</v>
          </cell>
          <cell r="D7080" t="str">
            <v>Physical Education  Physical factors affecting performance</v>
          </cell>
          <cell r="E7080" t="str">
            <v>Mr M Hawkes</v>
          </cell>
        </row>
        <row r="7081">
          <cell r="B7081" t="str">
            <v>J587/01 Physical Education  Physical factors affecting performance</v>
          </cell>
          <cell r="C7081" t="str">
            <v>J587/01</v>
          </cell>
          <cell r="D7081" t="str">
            <v>Physical Education  Physical factors affecting performance</v>
          </cell>
          <cell r="E7081" t="str">
            <v>Mrs L Middlebrook</v>
          </cell>
        </row>
        <row r="7082">
          <cell r="B7082" t="str">
            <v>J587/01 Physical Education  Physical factors affecting performance</v>
          </cell>
          <cell r="C7082" t="str">
            <v>J587/01</v>
          </cell>
          <cell r="D7082" t="str">
            <v>Physical Education  Physical factors affecting performance</v>
          </cell>
          <cell r="E7082" t="str">
            <v>Mr E Fahy</v>
          </cell>
        </row>
        <row r="7083">
          <cell r="B7083" t="str">
            <v>J587/01 Physical Education  Physical factors affecting performance</v>
          </cell>
          <cell r="C7083" t="str">
            <v>J587/01</v>
          </cell>
          <cell r="D7083" t="str">
            <v>Physical Education  Physical factors affecting performance</v>
          </cell>
          <cell r="E7083" t="str">
            <v>Mr N McCollin</v>
          </cell>
        </row>
        <row r="7084">
          <cell r="B7084" t="str">
            <v>J587/01 Physical Education  Physical factors affecting performance</v>
          </cell>
          <cell r="C7084" t="str">
            <v>J587/01</v>
          </cell>
          <cell r="D7084" t="str">
            <v>Physical Education  Physical factors affecting performance</v>
          </cell>
          <cell r="E7084" t="str">
            <v>Mr A Simonneau</v>
          </cell>
        </row>
        <row r="7085">
          <cell r="B7085" t="str">
            <v>J587/01 Physical Education  Physical factors affecting performance</v>
          </cell>
          <cell r="C7085" t="str">
            <v>J587/01</v>
          </cell>
          <cell r="D7085" t="str">
            <v>Physical Education  Physical factors affecting performance</v>
          </cell>
          <cell r="E7085" t="str">
            <v>Mr D Heron</v>
          </cell>
        </row>
        <row r="7086">
          <cell r="B7086" t="str">
            <v>J587/01 Physical Education  Physical factors affecting performance</v>
          </cell>
          <cell r="C7086" t="str">
            <v>J587/01</v>
          </cell>
          <cell r="D7086" t="str">
            <v>Physical Education  Physical factors affecting performance</v>
          </cell>
          <cell r="E7086" t="str">
            <v>Miss E R Lewis</v>
          </cell>
        </row>
        <row r="7087">
          <cell r="B7087" t="str">
            <v>J587/01 Physical Education  Physical factors affecting performance</v>
          </cell>
          <cell r="C7087" t="str">
            <v>J587/01</v>
          </cell>
          <cell r="D7087" t="str">
            <v>Physical Education  Physical factors affecting performance</v>
          </cell>
          <cell r="E7087" t="str">
            <v>Mr D Flynn</v>
          </cell>
        </row>
        <row r="7088">
          <cell r="B7088" t="str">
            <v>J587/01 Physical Education  Physical factors affecting performance</v>
          </cell>
          <cell r="C7088" t="str">
            <v>J587/01</v>
          </cell>
          <cell r="D7088" t="str">
            <v>Physical Education  Physical factors affecting performance</v>
          </cell>
          <cell r="E7088" t="str">
            <v>Mr I Gregory</v>
          </cell>
        </row>
        <row r="7089">
          <cell r="B7089" t="str">
            <v>J587/01 Physical Education  Physical factors affecting performance</v>
          </cell>
          <cell r="C7089" t="str">
            <v>J587/01</v>
          </cell>
          <cell r="D7089" t="str">
            <v>Physical Education  Physical factors affecting performance</v>
          </cell>
          <cell r="E7089" t="str">
            <v>Mrs R Ardley</v>
          </cell>
        </row>
        <row r="7090">
          <cell r="B7090" t="str">
            <v>J587/01 Physical Education  Physical factors affecting performance</v>
          </cell>
          <cell r="C7090" t="str">
            <v>J587/01</v>
          </cell>
          <cell r="D7090" t="str">
            <v>Physical Education  Physical factors affecting performance</v>
          </cell>
          <cell r="E7090" t="str">
            <v>Miss A J Bell</v>
          </cell>
        </row>
        <row r="7091">
          <cell r="B7091" t="str">
            <v>J587/01 Physical Education  Physical factors affecting performance</v>
          </cell>
          <cell r="C7091" t="str">
            <v>J587/01</v>
          </cell>
          <cell r="D7091" t="str">
            <v>Physical Education  Physical factors affecting performance</v>
          </cell>
          <cell r="E7091" t="str">
            <v>Mr G S Connor</v>
          </cell>
        </row>
        <row r="7092">
          <cell r="B7092" t="str">
            <v>J587/01 Physical Education  Physical factors affecting performance</v>
          </cell>
          <cell r="C7092" t="str">
            <v>J587/01</v>
          </cell>
          <cell r="D7092" t="str">
            <v>Physical Education  Physical factors affecting performance</v>
          </cell>
          <cell r="E7092" t="str">
            <v>Ms C L Bannon</v>
          </cell>
        </row>
        <row r="7093">
          <cell r="B7093" t="str">
            <v>J587/01 Physical Education  Physical factors affecting performance</v>
          </cell>
          <cell r="C7093" t="str">
            <v>J587/01</v>
          </cell>
          <cell r="D7093" t="str">
            <v>Physical Education  Physical factors affecting performance</v>
          </cell>
          <cell r="E7093" t="str">
            <v>Miss F Pridie</v>
          </cell>
        </row>
        <row r="7094">
          <cell r="B7094" t="str">
            <v>J587/01 Physical Education  Physical factors affecting performance</v>
          </cell>
          <cell r="C7094" t="str">
            <v>J587/01</v>
          </cell>
          <cell r="D7094" t="str">
            <v>Physical Education  Physical factors affecting performance</v>
          </cell>
          <cell r="E7094" t="str">
            <v>Mrs L Harper</v>
          </cell>
        </row>
        <row r="7095">
          <cell r="B7095" t="str">
            <v>J587/01 Physical Education  Physical factors affecting performance</v>
          </cell>
          <cell r="C7095" t="str">
            <v>J587/01</v>
          </cell>
          <cell r="D7095" t="str">
            <v>Physical Education  Physical factors affecting performance</v>
          </cell>
          <cell r="E7095" t="str">
            <v>Miss H Preston</v>
          </cell>
        </row>
        <row r="7096">
          <cell r="B7096" t="str">
            <v>J587/01 Physical Education  Physical factors affecting performance</v>
          </cell>
          <cell r="C7096" t="str">
            <v>J587/01</v>
          </cell>
          <cell r="D7096" t="str">
            <v>Physical Education  Physical factors affecting performance</v>
          </cell>
          <cell r="E7096" t="str">
            <v>Miss S Sheppard</v>
          </cell>
        </row>
        <row r="7097">
          <cell r="B7097" t="str">
            <v>J587/01 Physical Education  Physical factors affecting performance</v>
          </cell>
          <cell r="C7097" t="str">
            <v>J587/01</v>
          </cell>
          <cell r="D7097" t="str">
            <v>Physical Education  Physical factors affecting performance</v>
          </cell>
          <cell r="E7097" t="str">
            <v>Mrs C Best</v>
          </cell>
        </row>
        <row r="7098">
          <cell r="B7098" t="str">
            <v>J587/01 Physical Education  Physical factors affecting performance</v>
          </cell>
          <cell r="C7098" t="str">
            <v>J587/01</v>
          </cell>
          <cell r="D7098" t="str">
            <v>Physical Education  Physical factors affecting performance</v>
          </cell>
          <cell r="E7098" t="str">
            <v>Mr B Rudkin</v>
          </cell>
        </row>
        <row r="7099">
          <cell r="B7099" t="str">
            <v>J587/01 Physical Education  Physical factors affecting performance</v>
          </cell>
          <cell r="C7099" t="str">
            <v>J587/01</v>
          </cell>
          <cell r="D7099" t="str">
            <v>Physical Education  Physical factors affecting performance</v>
          </cell>
          <cell r="E7099" t="str">
            <v>Miss R Duckers</v>
          </cell>
        </row>
        <row r="7100">
          <cell r="B7100" t="str">
            <v>J587/01 Physical Education  Physical factors affecting performance</v>
          </cell>
          <cell r="C7100" t="str">
            <v>J587/01</v>
          </cell>
          <cell r="D7100" t="str">
            <v>Physical Education  Physical factors affecting performance</v>
          </cell>
          <cell r="E7100" t="str">
            <v>Miss R Newlands</v>
          </cell>
        </row>
        <row r="7101">
          <cell r="B7101" t="str">
            <v>J587/01 Physical Education  Physical factors affecting performance</v>
          </cell>
          <cell r="C7101" t="str">
            <v>J587/01</v>
          </cell>
          <cell r="D7101" t="str">
            <v>Physical Education  Physical factors affecting performance</v>
          </cell>
          <cell r="E7101" t="str">
            <v>Miss H A Scullion</v>
          </cell>
        </row>
        <row r="7102">
          <cell r="B7102" t="str">
            <v>J587/01 Physical Education  Physical factors affecting performance</v>
          </cell>
          <cell r="C7102" t="str">
            <v>J587/01</v>
          </cell>
          <cell r="D7102" t="str">
            <v>Physical Education  Physical factors affecting performance</v>
          </cell>
          <cell r="E7102" t="str">
            <v>Mr D L Harries</v>
          </cell>
        </row>
        <row r="7103">
          <cell r="B7103" t="str">
            <v>J587/01 Physical Education  Physical factors affecting performance</v>
          </cell>
          <cell r="C7103" t="str">
            <v>J587/01</v>
          </cell>
          <cell r="D7103" t="str">
            <v>Physical Education  Physical factors affecting performance</v>
          </cell>
          <cell r="E7103" t="str">
            <v>Mr M Middleton</v>
          </cell>
        </row>
        <row r="7104">
          <cell r="B7104" t="str">
            <v>J587/01 Physical Education  Physical factors affecting performance</v>
          </cell>
          <cell r="C7104" t="str">
            <v>J587/01</v>
          </cell>
          <cell r="D7104" t="str">
            <v>Physical Education  Physical factors affecting performance</v>
          </cell>
          <cell r="E7104" t="str">
            <v>Miss H Wright</v>
          </cell>
        </row>
        <row r="7105">
          <cell r="B7105" t="str">
            <v>J587/02 Physical Education: Socio-cultural issues and sports psychology</v>
          </cell>
          <cell r="C7105" t="str">
            <v>J587/02</v>
          </cell>
          <cell r="D7105" t="str">
            <v>Physical Education: Socio-cultural issues and sports psychology</v>
          </cell>
          <cell r="E7105" t="str">
            <v>Mrs K Moorhouse</v>
          </cell>
        </row>
        <row r="7106">
          <cell r="B7106" t="str">
            <v>J587/02 Physical Education: Socio-cultural issues and sports psychology</v>
          </cell>
          <cell r="C7106" t="str">
            <v>J587/02</v>
          </cell>
          <cell r="D7106" t="str">
            <v>Physical Education: Socio-cultural issues and sports psychology</v>
          </cell>
          <cell r="E7106" t="str">
            <v>Mr M E Haysom</v>
          </cell>
        </row>
        <row r="7107">
          <cell r="B7107" t="str">
            <v>J587/02 Physical Education: Socio-cultural issues and sports psychology</v>
          </cell>
          <cell r="C7107" t="str">
            <v>J587/02</v>
          </cell>
          <cell r="D7107" t="str">
            <v>Physical Education: Socio-cultural issues and sports psychology</v>
          </cell>
          <cell r="E7107" t="str">
            <v>Mr G Baker</v>
          </cell>
        </row>
        <row r="7108">
          <cell r="B7108" t="str">
            <v>J587/02 Physical Education: Socio-cultural issues and sports psychology</v>
          </cell>
          <cell r="C7108" t="str">
            <v>J587/02</v>
          </cell>
          <cell r="D7108" t="str">
            <v>Physical Education: Socio-cultural issues and sports psychology</v>
          </cell>
          <cell r="E7108" t="str">
            <v>Miss R Newlands</v>
          </cell>
        </row>
        <row r="7109">
          <cell r="B7109" t="str">
            <v>J587/02 Physical Education: Socio-cultural issues and sports psychology</v>
          </cell>
          <cell r="C7109" t="str">
            <v>J587/02</v>
          </cell>
          <cell r="D7109" t="str">
            <v>Physical Education: Socio-cultural issues and sports psychology</v>
          </cell>
          <cell r="E7109" t="str">
            <v>Miss N Greaves</v>
          </cell>
        </row>
        <row r="7110">
          <cell r="B7110" t="str">
            <v>J587/02 Physical Education: Socio-cultural issues and sports psychology</v>
          </cell>
          <cell r="C7110" t="str">
            <v>J587/02</v>
          </cell>
          <cell r="D7110" t="str">
            <v>Physical Education: Socio-cultural issues and sports psychology</v>
          </cell>
          <cell r="E7110" t="str">
            <v>Mr M Katoroz</v>
          </cell>
        </row>
        <row r="7111">
          <cell r="B7111" t="str">
            <v>J587/02 Physical Education: Socio-cultural issues and sports psychology</v>
          </cell>
          <cell r="C7111" t="str">
            <v>J587/02</v>
          </cell>
          <cell r="D7111" t="str">
            <v>Physical Education: Socio-cultural issues and sports psychology</v>
          </cell>
          <cell r="E7111" t="str">
            <v>Mr T Bodley</v>
          </cell>
        </row>
        <row r="7112">
          <cell r="B7112" t="str">
            <v>J587/02 Physical Education: Socio-cultural issues and sports psychology</v>
          </cell>
          <cell r="C7112" t="str">
            <v>J587/02</v>
          </cell>
          <cell r="D7112" t="str">
            <v>Physical Education: Socio-cultural issues and sports psychology</v>
          </cell>
          <cell r="E7112" t="str">
            <v>Mr A Davies</v>
          </cell>
        </row>
        <row r="7113">
          <cell r="B7113" t="str">
            <v>J587/02 Physical Education: Socio-cultural issues and sports psychology</v>
          </cell>
          <cell r="C7113" t="str">
            <v>J587/02</v>
          </cell>
          <cell r="D7113" t="str">
            <v>Physical Education: Socio-cultural issues and sports psychology</v>
          </cell>
          <cell r="E7113" t="str">
            <v>Mr A Conyers</v>
          </cell>
        </row>
        <row r="7114">
          <cell r="B7114" t="str">
            <v>J587/02 Physical Education: Socio-cultural issues and sports psychology</v>
          </cell>
          <cell r="C7114" t="str">
            <v>J587/02</v>
          </cell>
          <cell r="D7114" t="str">
            <v>Physical Education: Socio-cultural issues and sports psychology</v>
          </cell>
          <cell r="E7114" t="str">
            <v>Mr C Jeffrey</v>
          </cell>
        </row>
        <row r="7115">
          <cell r="B7115" t="str">
            <v>J587/02 Physical Education: Socio-cultural issues and sports psychology</v>
          </cell>
          <cell r="C7115" t="str">
            <v>J587/02</v>
          </cell>
          <cell r="D7115" t="str">
            <v>Physical Education: Socio-cultural issues and sports psychology</v>
          </cell>
          <cell r="E7115" t="str">
            <v>Mrs L Walker</v>
          </cell>
        </row>
        <row r="7116">
          <cell r="B7116" t="str">
            <v>J587/02 Physical Education: Socio-cultural issues and sports psychology</v>
          </cell>
          <cell r="C7116" t="str">
            <v>J587/02</v>
          </cell>
          <cell r="D7116" t="str">
            <v>Physical Education: Socio-cultural issues and sports psychology</v>
          </cell>
          <cell r="E7116" t="str">
            <v>Miss V Moore</v>
          </cell>
        </row>
        <row r="7117">
          <cell r="B7117" t="str">
            <v>J587/02 Physical Education: Socio-cultural issues and sports psychology</v>
          </cell>
          <cell r="C7117" t="str">
            <v>J587/02</v>
          </cell>
          <cell r="D7117" t="str">
            <v>Physical Education: Socio-cultural issues and sports psychology</v>
          </cell>
          <cell r="E7117" t="str">
            <v>Mrs V Cathcart</v>
          </cell>
        </row>
        <row r="7118">
          <cell r="B7118" t="str">
            <v>J587/02 Physical Education: Socio-cultural issues and sports psychology</v>
          </cell>
          <cell r="C7118" t="str">
            <v>J587/02</v>
          </cell>
          <cell r="D7118" t="str">
            <v>Physical Education: Socio-cultural issues and sports psychology</v>
          </cell>
          <cell r="E7118" t="str">
            <v>Mr S Wade</v>
          </cell>
        </row>
        <row r="7119">
          <cell r="B7119" t="str">
            <v>J587/02 Physical Education: Socio-cultural issues and sports psychology</v>
          </cell>
          <cell r="C7119" t="str">
            <v>J587/02</v>
          </cell>
          <cell r="D7119" t="str">
            <v>Physical Education: Socio-cultural issues and sports psychology</v>
          </cell>
          <cell r="E7119" t="str">
            <v>Mrs D Bailey-Farragher</v>
          </cell>
        </row>
        <row r="7120">
          <cell r="B7120" t="str">
            <v>J587/02 Physical Education: Socio-cultural issues and sports psychology</v>
          </cell>
          <cell r="C7120" t="str">
            <v>J587/02</v>
          </cell>
          <cell r="D7120" t="str">
            <v>Physical Education: Socio-cultural issues and sports psychology</v>
          </cell>
          <cell r="E7120" t="str">
            <v>Mr P A Given</v>
          </cell>
        </row>
        <row r="7121">
          <cell r="B7121" t="str">
            <v>J587/02 Physical Education: Socio-cultural issues and sports psychology</v>
          </cell>
          <cell r="C7121" t="str">
            <v>J587/02</v>
          </cell>
          <cell r="D7121" t="str">
            <v>Physical Education: Socio-cultural issues and sports psychology</v>
          </cell>
          <cell r="E7121" t="str">
            <v>Miss S Franklin</v>
          </cell>
        </row>
        <row r="7122">
          <cell r="B7122" t="str">
            <v>J587/02 Physical Education: Socio-cultural issues and sports psychology</v>
          </cell>
          <cell r="C7122" t="str">
            <v>J587/02</v>
          </cell>
          <cell r="D7122" t="str">
            <v>Physical Education: Socio-cultural issues and sports psychology</v>
          </cell>
          <cell r="E7122" t="str">
            <v>Mr A J Mather</v>
          </cell>
        </row>
        <row r="7123">
          <cell r="B7123" t="str">
            <v>J587/02 Physical Education: Socio-cultural issues and sports psychology</v>
          </cell>
          <cell r="C7123" t="str">
            <v>J587/02</v>
          </cell>
          <cell r="D7123" t="str">
            <v>Physical Education: Socio-cultural issues and sports psychology</v>
          </cell>
          <cell r="E7123" t="str">
            <v>Mr P L Cully</v>
          </cell>
        </row>
        <row r="7124">
          <cell r="B7124" t="str">
            <v>J587/02 Physical Education: Socio-cultural issues and sports psychology</v>
          </cell>
          <cell r="C7124" t="str">
            <v>J587/02</v>
          </cell>
          <cell r="D7124" t="str">
            <v>Physical Education: Socio-cultural issues and sports psychology</v>
          </cell>
          <cell r="E7124" t="str">
            <v>Mr N Coxon</v>
          </cell>
        </row>
        <row r="7125">
          <cell r="B7125" t="str">
            <v>J587/02 Physical Education: Socio-cultural issues and sports psychology</v>
          </cell>
          <cell r="C7125" t="str">
            <v>J587/02</v>
          </cell>
          <cell r="D7125" t="str">
            <v>Physical Education: Socio-cultural issues and sports psychology</v>
          </cell>
          <cell r="E7125" t="str">
            <v>Miss H L Pugh</v>
          </cell>
        </row>
        <row r="7126">
          <cell r="B7126" t="str">
            <v>J587/02 Physical Education: Socio-cultural issues and sports psychology</v>
          </cell>
          <cell r="C7126" t="str">
            <v>J587/02</v>
          </cell>
          <cell r="D7126" t="str">
            <v>Physical Education: Socio-cultural issues and sports psychology</v>
          </cell>
          <cell r="E7126" t="str">
            <v>Ms E Baker</v>
          </cell>
        </row>
        <row r="7127">
          <cell r="B7127" t="str">
            <v>J587/02 Physical Education: Socio-cultural issues and sports psychology</v>
          </cell>
          <cell r="C7127" t="str">
            <v>J587/02</v>
          </cell>
          <cell r="D7127" t="str">
            <v>Physical Education: Socio-cultural issues and sports psychology</v>
          </cell>
          <cell r="E7127" t="str">
            <v>Ms C Dowsland</v>
          </cell>
        </row>
        <row r="7128">
          <cell r="B7128" t="str">
            <v>J587/02 Physical Education: Socio-cultural issues and sports psychology</v>
          </cell>
          <cell r="C7128" t="str">
            <v>J587/02</v>
          </cell>
          <cell r="D7128" t="str">
            <v>Physical Education: Socio-cultural issues and sports psychology</v>
          </cell>
          <cell r="E7128" t="str">
            <v>Mr G Hughes</v>
          </cell>
        </row>
        <row r="7129">
          <cell r="B7129" t="str">
            <v>J587/02 Physical Education: Socio-cultural issues and sports psychology</v>
          </cell>
          <cell r="C7129" t="str">
            <v>J587/02</v>
          </cell>
          <cell r="D7129" t="str">
            <v>Physical Education: Socio-cultural issues and sports psychology</v>
          </cell>
          <cell r="E7129" t="str">
            <v>Mrs G Gleeson</v>
          </cell>
        </row>
        <row r="7130">
          <cell r="B7130" t="str">
            <v>J587/02 Physical Education: Socio-cultural issues and sports psychology</v>
          </cell>
          <cell r="C7130" t="str">
            <v>J587/02</v>
          </cell>
          <cell r="D7130" t="str">
            <v>Physical Education: Socio-cultural issues and sports psychology</v>
          </cell>
          <cell r="E7130" t="str">
            <v>Miss R Duggan</v>
          </cell>
        </row>
        <row r="7131">
          <cell r="B7131" t="str">
            <v>J587/02 Physical Education: Socio-cultural issues and sports psychology</v>
          </cell>
          <cell r="C7131" t="str">
            <v>J587/02</v>
          </cell>
          <cell r="D7131" t="str">
            <v>Physical Education: Socio-cultural issues and sports psychology</v>
          </cell>
          <cell r="E7131" t="str">
            <v>Ms B Moore</v>
          </cell>
        </row>
        <row r="7132">
          <cell r="B7132" t="str">
            <v>J587/02 Physical Education: Socio-cultural issues and sports psychology</v>
          </cell>
          <cell r="C7132" t="str">
            <v>J587/02</v>
          </cell>
          <cell r="D7132" t="str">
            <v>Physical Education: Socio-cultural issues and sports psychology</v>
          </cell>
          <cell r="E7132" t="str">
            <v>Mr M Lamming</v>
          </cell>
        </row>
        <row r="7133">
          <cell r="B7133" t="str">
            <v>J587/02 Physical Education: Socio-cultural issues and sports psychology</v>
          </cell>
          <cell r="C7133" t="str">
            <v>J587/02</v>
          </cell>
          <cell r="D7133" t="str">
            <v>Physical Education: Socio-cultural issues and sports psychology</v>
          </cell>
          <cell r="E7133" t="str">
            <v>Miss A Meaden</v>
          </cell>
        </row>
        <row r="7134">
          <cell r="B7134" t="str">
            <v>J587/02 Physical Education: Socio-cultural issues and sports psychology</v>
          </cell>
          <cell r="C7134" t="str">
            <v>J587/02</v>
          </cell>
          <cell r="D7134" t="str">
            <v>Physical Education: Socio-cultural issues and sports psychology</v>
          </cell>
          <cell r="E7134" t="str">
            <v>Mr G Flack</v>
          </cell>
        </row>
        <row r="7135">
          <cell r="B7135" t="str">
            <v>J587/02 Physical Education: Socio-cultural issues and sports psychology</v>
          </cell>
          <cell r="C7135" t="str">
            <v>J587/02</v>
          </cell>
          <cell r="D7135" t="str">
            <v>Physical Education: Socio-cultural issues and sports psychology</v>
          </cell>
          <cell r="E7135" t="str">
            <v>Mrs K N Riley</v>
          </cell>
        </row>
        <row r="7136">
          <cell r="B7136" t="str">
            <v>J587/02 Physical Education: Socio-cultural issues and sports psychology</v>
          </cell>
          <cell r="C7136" t="str">
            <v>J587/02</v>
          </cell>
          <cell r="D7136" t="str">
            <v>Physical Education: Socio-cultural issues and sports psychology</v>
          </cell>
          <cell r="E7136" t="str">
            <v>Mr S Simms</v>
          </cell>
        </row>
        <row r="7137">
          <cell r="B7137" t="str">
            <v>J587/02 Physical Education: Socio-cultural issues and sports psychology</v>
          </cell>
          <cell r="C7137" t="str">
            <v>J587/02</v>
          </cell>
          <cell r="D7137" t="str">
            <v>Physical Education: Socio-cultural issues and sports psychology</v>
          </cell>
          <cell r="E7137" t="str">
            <v>Miss E R Lewis</v>
          </cell>
        </row>
        <row r="7138">
          <cell r="B7138" t="str">
            <v>J587/02 Physical Education: Socio-cultural issues and sports psychology</v>
          </cell>
          <cell r="C7138" t="str">
            <v>J587/02</v>
          </cell>
          <cell r="D7138" t="str">
            <v>Physical Education: Socio-cultural issues and sports psychology</v>
          </cell>
          <cell r="E7138" t="str">
            <v>Miss K M Wells</v>
          </cell>
        </row>
        <row r="7139">
          <cell r="B7139" t="str">
            <v>J587/02 Physical Education: Socio-cultural issues and sports psychology</v>
          </cell>
          <cell r="C7139" t="str">
            <v>J587/02</v>
          </cell>
          <cell r="D7139" t="str">
            <v>Physical Education: Socio-cultural issues and sports psychology</v>
          </cell>
          <cell r="E7139" t="str">
            <v>Mr J Bowles</v>
          </cell>
        </row>
        <row r="7140">
          <cell r="B7140" t="str">
            <v>J587/02 Physical Education: Socio-cultural issues and sports psychology</v>
          </cell>
          <cell r="C7140" t="str">
            <v>J587/02</v>
          </cell>
          <cell r="D7140" t="str">
            <v>Physical Education: Socio-cultural issues and sports psychology</v>
          </cell>
          <cell r="E7140" t="str">
            <v>Mr T A Day</v>
          </cell>
        </row>
        <row r="7141">
          <cell r="B7141" t="str">
            <v>J587/02 Physical Education: Socio-cultural issues and sports psychology</v>
          </cell>
          <cell r="C7141" t="str">
            <v>J587/02</v>
          </cell>
          <cell r="D7141" t="str">
            <v>Physical Education: Socio-cultural issues and sports psychology</v>
          </cell>
          <cell r="E7141" t="str">
            <v>Mr G Metcalf</v>
          </cell>
        </row>
        <row r="7142">
          <cell r="B7142" t="str">
            <v>J587/02 Physical Education: Socio-cultural issues and sports psychology</v>
          </cell>
          <cell r="C7142" t="str">
            <v>J587/02</v>
          </cell>
          <cell r="D7142" t="str">
            <v>Physical Education: Socio-cultural issues and sports psychology</v>
          </cell>
          <cell r="E7142" t="str">
            <v>Mr B Dancer-Tudgay</v>
          </cell>
        </row>
        <row r="7143">
          <cell r="B7143" t="str">
            <v>J587/02 Physical Education: Socio-cultural issues and sports psychology</v>
          </cell>
          <cell r="C7143" t="str">
            <v>J587/02</v>
          </cell>
          <cell r="D7143" t="str">
            <v>Physical Education: Socio-cultural issues and sports psychology</v>
          </cell>
          <cell r="E7143" t="str">
            <v>Mrs D Lienau</v>
          </cell>
        </row>
        <row r="7144">
          <cell r="B7144" t="str">
            <v>J587/02 Physical Education: Socio-cultural issues and sports psychology</v>
          </cell>
          <cell r="C7144" t="str">
            <v>J587/02</v>
          </cell>
          <cell r="D7144" t="str">
            <v>Physical Education: Socio-cultural issues and sports psychology</v>
          </cell>
          <cell r="E7144" t="str">
            <v>Mrs L Mannion</v>
          </cell>
        </row>
        <row r="7145">
          <cell r="B7145" t="str">
            <v>J587/02 Physical Education: Socio-cultural issues and sports psychology</v>
          </cell>
          <cell r="C7145" t="str">
            <v>J587/02</v>
          </cell>
          <cell r="D7145" t="str">
            <v>Physical Education: Socio-cultural issues and sports psychology</v>
          </cell>
          <cell r="E7145" t="str">
            <v>Miss V A Topping</v>
          </cell>
        </row>
        <row r="7146">
          <cell r="B7146" t="str">
            <v>J587/02 Physical Education: Socio-cultural issues and sports psychology</v>
          </cell>
          <cell r="C7146" t="str">
            <v>J587/02</v>
          </cell>
          <cell r="D7146" t="str">
            <v>Physical Education: Socio-cultural issues and sports psychology</v>
          </cell>
          <cell r="E7146" t="str">
            <v>Mr S Mitchell</v>
          </cell>
        </row>
        <row r="7147">
          <cell r="B7147" t="str">
            <v>J587/02 Physical Education: Socio-cultural issues and sports psychology</v>
          </cell>
          <cell r="C7147" t="str">
            <v>J587/02</v>
          </cell>
          <cell r="D7147" t="str">
            <v>Physical Education: Socio-cultural issues and sports psychology</v>
          </cell>
          <cell r="E7147" t="str">
            <v>Miss H Miller</v>
          </cell>
        </row>
        <row r="7148">
          <cell r="B7148" t="str">
            <v>J587/02 Physical Education: Socio-cultural issues and sports psychology</v>
          </cell>
          <cell r="C7148" t="str">
            <v>J587/02</v>
          </cell>
          <cell r="D7148" t="str">
            <v>Physical Education: Socio-cultural issues and sports psychology</v>
          </cell>
          <cell r="E7148" t="str">
            <v>Mrs N Morton</v>
          </cell>
        </row>
        <row r="7149">
          <cell r="B7149" t="str">
            <v>J587/02 Physical Education: Socio-cultural issues and sports psychology</v>
          </cell>
          <cell r="C7149" t="str">
            <v>J587/02</v>
          </cell>
          <cell r="D7149" t="str">
            <v>Physical Education: Socio-cultural issues and sports psychology</v>
          </cell>
          <cell r="E7149" t="str">
            <v>Miss B H Merriman</v>
          </cell>
        </row>
        <row r="7150">
          <cell r="B7150" t="str">
            <v>J587/02 Physical Education: Socio-cultural issues and sports psychology</v>
          </cell>
          <cell r="C7150" t="str">
            <v>J587/02</v>
          </cell>
          <cell r="D7150" t="str">
            <v>Physical Education: Socio-cultural issues and sports psychology</v>
          </cell>
          <cell r="E7150" t="str">
            <v>Mrs H L Davenport</v>
          </cell>
        </row>
        <row r="7151">
          <cell r="B7151" t="str">
            <v>J587/02 Physical Education: Socio-cultural issues and sports psychology</v>
          </cell>
          <cell r="C7151" t="str">
            <v>J587/02</v>
          </cell>
          <cell r="D7151" t="str">
            <v>Physical Education: Socio-cultural issues and sports psychology</v>
          </cell>
          <cell r="E7151" t="str">
            <v>Miss S Lee</v>
          </cell>
        </row>
        <row r="7152">
          <cell r="B7152" t="str">
            <v>J587/02 Physical Education: Socio-cultural issues and sports psychology</v>
          </cell>
          <cell r="C7152" t="str">
            <v>J587/02</v>
          </cell>
          <cell r="D7152" t="str">
            <v>Physical Education: Socio-cultural issues and sports psychology</v>
          </cell>
          <cell r="E7152" t="str">
            <v>Miss C Gray</v>
          </cell>
        </row>
        <row r="7153">
          <cell r="B7153" t="str">
            <v>J587/02 Physical Education: Socio-cultural issues and sports psychology</v>
          </cell>
          <cell r="C7153" t="str">
            <v>J587/02</v>
          </cell>
          <cell r="D7153" t="str">
            <v>Physical Education: Socio-cultural issues and sports psychology</v>
          </cell>
          <cell r="E7153" t="str">
            <v>Mr N HEWITT</v>
          </cell>
        </row>
        <row r="7154">
          <cell r="B7154" t="str">
            <v>J587/02 Physical Education: Socio-cultural issues and sports psychology</v>
          </cell>
          <cell r="C7154" t="str">
            <v>J587/02</v>
          </cell>
          <cell r="D7154" t="str">
            <v>Physical Education: Socio-cultural issues and sports psychology</v>
          </cell>
          <cell r="E7154" t="str">
            <v>Mrs J Haines</v>
          </cell>
        </row>
        <row r="7155">
          <cell r="B7155" t="str">
            <v>J587/02 Physical Education: Socio-cultural issues and sports psychology</v>
          </cell>
          <cell r="C7155" t="str">
            <v>J587/02</v>
          </cell>
          <cell r="D7155" t="str">
            <v>Physical Education: Socio-cultural issues and sports psychology</v>
          </cell>
          <cell r="E7155" t="str">
            <v>Mr I Morrison</v>
          </cell>
        </row>
        <row r="7156">
          <cell r="B7156" t="str">
            <v>J587/02 Physical Education: Socio-cultural issues and sports psychology</v>
          </cell>
          <cell r="C7156" t="str">
            <v>J587/02</v>
          </cell>
          <cell r="D7156" t="str">
            <v>Physical Education: Socio-cultural issues and sports psychology</v>
          </cell>
          <cell r="E7156" t="str">
            <v>Mr W R Nolde</v>
          </cell>
        </row>
        <row r="7157">
          <cell r="B7157" t="str">
            <v>J587/02 Physical Education: Socio-cultural issues and sports psychology</v>
          </cell>
          <cell r="C7157" t="str">
            <v>J587/02</v>
          </cell>
          <cell r="D7157" t="str">
            <v>Physical Education: Socio-cultural issues and sports psychology</v>
          </cell>
          <cell r="E7157" t="str">
            <v>Mrs J Thurlow</v>
          </cell>
        </row>
        <row r="7158">
          <cell r="B7158" t="str">
            <v>J587/02 Physical Education: Socio-cultural issues and sports psychology</v>
          </cell>
          <cell r="C7158" t="str">
            <v>J587/02</v>
          </cell>
          <cell r="D7158" t="str">
            <v>Physical Education: Socio-cultural issues and sports psychology</v>
          </cell>
          <cell r="E7158" t="str">
            <v>Mr D L Harries</v>
          </cell>
        </row>
        <row r="7159">
          <cell r="B7159" t="str">
            <v>J587/02 Physical Education: Socio-cultural issues and sports psychology</v>
          </cell>
          <cell r="C7159" t="str">
            <v>J587/02</v>
          </cell>
          <cell r="D7159" t="str">
            <v>Physical Education: Socio-cultural issues and sports psychology</v>
          </cell>
          <cell r="E7159" t="str">
            <v>Miss L Dean</v>
          </cell>
        </row>
        <row r="7160">
          <cell r="B7160" t="str">
            <v>J587/02 Physical Education: Socio-cultural issues and sports psychology</v>
          </cell>
          <cell r="C7160" t="str">
            <v>J587/02</v>
          </cell>
          <cell r="D7160" t="str">
            <v>Physical Education: Socio-cultural issues and sports psychology</v>
          </cell>
          <cell r="E7160" t="str">
            <v>Mr C Sullivan</v>
          </cell>
        </row>
        <row r="7161">
          <cell r="B7161" t="str">
            <v>J587/02 Physical Education: Socio-cultural issues and sports psychology</v>
          </cell>
          <cell r="C7161" t="str">
            <v>J587/02</v>
          </cell>
          <cell r="D7161" t="str">
            <v>Physical Education: Socio-cultural issues and sports psychology</v>
          </cell>
          <cell r="E7161" t="str">
            <v>Mr L Smith</v>
          </cell>
        </row>
        <row r="7162">
          <cell r="B7162" t="str">
            <v>J587/02 Physical Education: Socio-cultural issues and sports psychology</v>
          </cell>
          <cell r="C7162" t="str">
            <v>J587/02</v>
          </cell>
          <cell r="D7162" t="str">
            <v>Physical Education: Socio-cultural issues and sports psychology</v>
          </cell>
          <cell r="E7162" t="str">
            <v>Miss R Hope</v>
          </cell>
        </row>
        <row r="7163">
          <cell r="B7163" t="str">
            <v>J587/02 Physical Education: Socio-cultural issues and sports psychology</v>
          </cell>
          <cell r="C7163" t="str">
            <v>J587/02</v>
          </cell>
          <cell r="D7163" t="str">
            <v>Physical Education: Socio-cultural issues and sports psychology</v>
          </cell>
          <cell r="E7163" t="str">
            <v>Miss H Gregory</v>
          </cell>
        </row>
        <row r="7164">
          <cell r="B7164" t="str">
            <v>J587/02 Physical Education: Socio-cultural issues and sports psychology</v>
          </cell>
          <cell r="C7164" t="str">
            <v>J587/02</v>
          </cell>
          <cell r="D7164" t="str">
            <v>Physical Education: Socio-cultural issues and sports psychology</v>
          </cell>
          <cell r="E7164" t="str">
            <v>Mrs S M Dawkins</v>
          </cell>
        </row>
        <row r="7165">
          <cell r="B7165" t="str">
            <v>J587/02 Physical Education: Socio-cultural issues and sports psychology</v>
          </cell>
          <cell r="C7165" t="str">
            <v>J587/02</v>
          </cell>
          <cell r="D7165" t="str">
            <v>Physical Education: Socio-cultural issues and sports psychology</v>
          </cell>
          <cell r="E7165" t="str">
            <v>Mrs C Jardine</v>
          </cell>
        </row>
        <row r="7166">
          <cell r="B7166" t="str">
            <v>J587/02 Physical Education: Socio-cultural issues and sports psychology</v>
          </cell>
          <cell r="C7166" t="str">
            <v>J587/02</v>
          </cell>
          <cell r="D7166" t="str">
            <v>Physical Education: Socio-cultural issues and sports psychology</v>
          </cell>
          <cell r="E7166" t="str">
            <v>Miss A L Hall</v>
          </cell>
        </row>
        <row r="7167">
          <cell r="B7167" t="str">
            <v>J587/02 Physical Education: Socio-cultural issues and sports psychology</v>
          </cell>
          <cell r="C7167" t="str">
            <v>J587/02</v>
          </cell>
          <cell r="D7167" t="str">
            <v>Physical Education: Socio-cultural issues and sports psychology</v>
          </cell>
          <cell r="E7167" t="str">
            <v>Mr G E Nunney</v>
          </cell>
        </row>
        <row r="7168">
          <cell r="B7168" t="str">
            <v>J587/02 Physical Education: Socio-cultural issues and sports psychology</v>
          </cell>
          <cell r="C7168" t="str">
            <v>J587/02</v>
          </cell>
          <cell r="D7168" t="str">
            <v>Physical Education: Socio-cultural issues and sports psychology</v>
          </cell>
          <cell r="E7168" t="str">
            <v>Miss M Wilkinson</v>
          </cell>
        </row>
        <row r="7169">
          <cell r="B7169" t="str">
            <v>J587/02 Physical Education: Socio-cultural issues and sports psychology</v>
          </cell>
          <cell r="C7169" t="str">
            <v>J587/02</v>
          </cell>
          <cell r="D7169" t="str">
            <v>Physical Education: Socio-cultural issues and sports psychology</v>
          </cell>
          <cell r="E7169" t="str">
            <v>Miss N Harvey</v>
          </cell>
        </row>
        <row r="7170">
          <cell r="B7170" t="str">
            <v>J587/02 Physical Education: Socio-cultural issues and sports psychology</v>
          </cell>
          <cell r="C7170" t="str">
            <v>J587/02</v>
          </cell>
          <cell r="D7170" t="str">
            <v>Physical Education: Socio-cultural issues and sports psychology</v>
          </cell>
          <cell r="E7170" t="str">
            <v>Mr G Jervis</v>
          </cell>
        </row>
        <row r="7171">
          <cell r="B7171" t="str">
            <v>J587/02 Physical Education: Socio-cultural issues and sports psychology</v>
          </cell>
          <cell r="C7171" t="str">
            <v>J587/02</v>
          </cell>
          <cell r="D7171" t="str">
            <v>Physical Education: Socio-cultural issues and sports psychology</v>
          </cell>
          <cell r="E7171" t="str">
            <v>Miss K E Rennox</v>
          </cell>
        </row>
        <row r="7172">
          <cell r="B7172" t="str">
            <v>J587/02 Physical Education: Socio-cultural issues and sports psychology</v>
          </cell>
          <cell r="C7172" t="str">
            <v>J587/02</v>
          </cell>
          <cell r="D7172" t="str">
            <v>Physical Education: Socio-cultural issues and sports psychology</v>
          </cell>
          <cell r="E7172" t="str">
            <v>Mr G S Connor</v>
          </cell>
        </row>
        <row r="7173">
          <cell r="B7173" t="str">
            <v>J587/02 Physical Education: Socio-cultural issues and sports psychology</v>
          </cell>
          <cell r="C7173" t="str">
            <v>J587/02</v>
          </cell>
          <cell r="D7173" t="str">
            <v>Physical Education: Socio-cultural issues and sports psychology</v>
          </cell>
          <cell r="E7173" t="str">
            <v>Miss H Riley</v>
          </cell>
        </row>
        <row r="7174">
          <cell r="B7174" t="str">
            <v>J587/02 Physical Education: Socio-cultural issues and sports psychology</v>
          </cell>
          <cell r="C7174" t="str">
            <v>J587/02</v>
          </cell>
          <cell r="D7174" t="str">
            <v>Physical Education: Socio-cultural issues and sports psychology</v>
          </cell>
          <cell r="E7174" t="str">
            <v>Miss S Sheppard</v>
          </cell>
        </row>
        <row r="7175">
          <cell r="B7175" t="str">
            <v>J587/02 Physical Education: Socio-cultural issues and sports psychology</v>
          </cell>
          <cell r="C7175" t="str">
            <v>J587/02</v>
          </cell>
          <cell r="D7175" t="str">
            <v>Physical Education: Socio-cultural issues and sports psychology</v>
          </cell>
          <cell r="E7175" t="str">
            <v>Miss R Simpson</v>
          </cell>
        </row>
        <row r="7176">
          <cell r="B7176" t="str">
            <v>J587/02 Physical Education: Socio-cultural issues and sports psychology</v>
          </cell>
          <cell r="C7176" t="str">
            <v>J587/02</v>
          </cell>
          <cell r="D7176" t="str">
            <v>Physical Education: Socio-cultural issues and sports psychology</v>
          </cell>
          <cell r="E7176" t="str">
            <v>Mr D Heron</v>
          </cell>
        </row>
        <row r="7177">
          <cell r="B7177" t="str">
            <v>J587/02 Physical Education: Socio-cultural issues and sports psychology</v>
          </cell>
          <cell r="C7177" t="str">
            <v>J587/02</v>
          </cell>
          <cell r="D7177" t="str">
            <v>Physical Education: Socio-cultural issues and sports psychology</v>
          </cell>
          <cell r="E7177" t="str">
            <v>Mr S Simpson</v>
          </cell>
        </row>
        <row r="7178">
          <cell r="B7178" t="str">
            <v>J587/02 Physical Education: Socio-cultural issues and sports psychology</v>
          </cell>
          <cell r="C7178" t="str">
            <v>J587/02</v>
          </cell>
          <cell r="D7178" t="str">
            <v>Physical Education: Socio-cultural issues and sports psychology</v>
          </cell>
          <cell r="E7178" t="str">
            <v>Mr A Kildea</v>
          </cell>
        </row>
        <row r="7179">
          <cell r="B7179" t="str">
            <v>J587/02 Physical Education: Socio-cultural issues and sports psychology</v>
          </cell>
          <cell r="C7179" t="str">
            <v>J587/02</v>
          </cell>
          <cell r="D7179" t="str">
            <v>Physical Education: Socio-cultural issues and sports psychology</v>
          </cell>
          <cell r="E7179" t="str">
            <v>Miss A Scruton</v>
          </cell>
        </row>
        <row r="7180">
          <cell r="B7180" t="str">
            <v>J587/02 Physical Education: Socio-cultural issues and sports psychology</v>
          </cell>
          <cell r="C7180" t="str">
            <v>J587/02</v>
          </cell>
          <cell r="D7180" t="str">
            <v>Physical Education: Socio-cultural issues and sports psychology</v>
          </cell>
          <cell r="E7180" t="str">
            <v>Mrs R Lucas</v>
          </cell>
        </row>
        <row r="7181">
          <cell r="B7181" t="str">
            <v>J587/02 Physical Education: Socio-cultural issues and sports psychology</v>
          </cell>
          <cell r="C7181" t="str">
            <v>J587/02</v>
          </cell>
          <cell r="D7181" t="str">
            <v>Physical Education: Socio-cultural issues and sports psychology</v>
          </cell>
          <cell r="E7181" t="str">
            <v>Mr D Flynn</v>
          </cell>
        </row>
        <row r="7182">
          <cell r="B7182" t="str">
            <v>J587/02 Physical Education: Socio-cultural issues and sports psychology</v>
          </cell>
          <cell r="C7182" t="str">
            <v>J587/02</v>
          </cell>
          <cell r="D7182" t="str">
            <v>Physical Education: Socio-cultural issues and sports psychology</v>
          </cell>
          <cell r="E7182" t="str">
            <v>Miss H Wright</v>
          </cell>
        </row>
        <row r="7183">
          <cell r="B7183" t="str">
            <v>J587/02 Physical Education: Socio-cultural issues and sports psychology</v>
          </cell>
          <cell r="C7183" t="str">
            <v>J587/02</v>
          </cell>
          <cell r="D7183" t="str">
            <v>Physical Education: Socio-cultural issues and sports psychology</v>
          </cell>
          <cell r="E7183" t="str">
            <v>Mrs J Wright</v>
          </cell>
        </row>
        <row r="7184">
          <cell r="B7184" t="str">
            <v>J587/02 Physical Education: Socio-cultural issues and sports psychology</v>
          </cell>
          <cell r="C7184" t="str">
            <v>J587/02</v>
          </cell>
          <cell r="D7184" t="str">
            <v>Physical Education: Socio-cultural issues and sports psychology</v>
          </cell>
          <cell r="E7184" t="str">
            <v>Miss C owens</v>
          </cell>
        </row>
        <row r="7185">
          <cell r="B7185" t="str">
            <v>J587/02 Physical Education: Socio-cultural issues and sports psychology</v>
          </cell>
          <cell r="C7185" t="str">
            <v>J587/02</v>
          </cell>
          <cell r="D7185" t="str">
            <v>Physical Education: Socio-cultural issues and sports psychology</v>
          </cell>
          <cell r="E7185" t="str">
            <v>Mrs K Cooke</v>
          </cell>
        </row>
        <row r="7186">
          <cell r="B7186" t="str">
            <v>J587/02 Physical Education: Socio-cultural issues and sports psychology</v>
          </cell>
          <cell r="C7186" t="str">
            <v>J587/02</v>
          </cell>
          <cell r="D7186" t="str">
            <v>Physical Education: Socio-cultural issues and sports psychology</v>
          </cell>
          <cell r="E7186" t="str">
            <v>Miss R J Brown</v>
          </cell>
        </row>
        <row r="7187">
          <cell r="B7187" t="str">
            <v>J587/02 Physical Education: Socio-cultural issues and sports psychology</v>
          </cell>
          <cell r="C7187" t="str">
            <v>J587/02</v>
          </cell>
          <cell r="D7187" t="str">
            <v>Physical Education: Socio-cultural issues and sports psychology</v>
          </cell>
          <cell r="E7187" t="str">
            <v>Mrs H Cracknell</v>
          </cell>
        </row>
        <row r="7188">
          <cell r="B7188" t="str">
            <v>J587/02 Physical Education: Socio-cultural issues and sports psychology</v>
          </cell>
          <cell r="C7188" t="str">
            <v>J587/02</v>
          </cell>
          <cell r="D7188" t="str">
            <v>Physical Education: Socio-cultural issues and sports psychology</v>
          </cell>
          <cell r="E7188" t="str">
            <v>Miss V Stancer</v>
          </cell>
        </row>
        <row r="7189">
          <cell r="B7189" t="str">
            <v>J587/02 Physical Education: Socio-cultural issues and sports psychology</v>
          </cell>
          <cell r="C7189" t="str">
            <v>J587/02</v>
          </cell>
          <cell r="D7189" t="str">
            <v>Physical Education: Socio-cultural issues and sports psychology</v>
          </cell>
          <cell r="E7189" t="str">
            <v>Mr M S Virk</v>
          </cell>
        </row>
        <row r="7190">
          <cell r="B7190" t="str">
            <v>J587/02 Physical Education: Socio-cultural issues and sports psychology</v>
          </cell>
          <cell r="C7190" t="str">
            <v>J587/02</v>
          </cell>
          <cell r="D7190" t="str">
            <v>Physical Education: Socio-cultural issues and sports psychology</v>
          </cell>
          <cell r="E7190" t="str">
            <v>Mr K J Grundy</v>
          </cell>
        </row>
        <row r="7191">
          <cell r="B7191" t="str">
            <v>J587/02 Physical Education: Socio-cultural issues and sports psychology</v>
          </cell>
          <cell r="C7191" t="str">
            <v>J587/02</v>
          </cell>
          <cell r="D7191" t="str">
            <v>Physical Education: Socio-cultural issues and sports psychology</v>
          </cell>
          <cell r="E7191" t="str">
            <v>Mr D Savage</v>
          </cell>
        </row>
        <row r="7192">
          <cell r="B7192" t="str">
            <v>J587/02 Physical Education: Socio-cultural issues and sports psychology</v>
          </cell>
          <cell r="C7192" t="str">
            <v>J587/02</v>
          </cell>
          <cell r="D7192" t="str">
            <v>Physical Education: Socio-cultural issues and sports psychology</v>
          </cell>
          <cell r="E7192" t="str">
            <v>Mr S Smith</v>
          </cell>
        </row>
        <row r="7193">
          <cell r="B7193" t="str">
            <v>J587/02 Physical Education: Socio-cultural issues and sports psychology</v>
          </cell>
          <cell r="C7193" t="str">
            <v>J587/02</v>
          </cell>
          <cell r="D7193" t="str">
            <v>Physical Education: Socio-cultural issues and sports psychology</v>
          </cell>
          <cell r="E7193" t="str">
            <v>Mr S Friswell</v>
          </cell>
        </row>
        <row r="7194">
          <cell r="B7194" t="str">
            <v>J587/02 Physical Education: Socio-cultural issues and sports psychology</v>
          </cell>
          <cell r="C7194" t="str">
            <v>J587/02</v>
          </cell>
          <cell r="D7194" t="str">
            <v>Physical Education: Socio-cultural issues and sports psychology</v>
          </cell>
          <cell r="E7194" t="str">
            <v>Mr I R Blower</v>
          </cell>
        </row>
        <row r="7195">
          <cell r="B7195" t="str">
            <v>J587/02 Physical Education: Socio-cultural issues and sports psychology</v>
          </cell>
          <cell r="C7195" t="str">
            <v>J587/02</v>
          </cell>
          <cell r="D7195" t="str">
            <v>Physical Education: Socio-cultural issues and sports psychology</v>
          </cell>
          <cell r="E7195" t="str">
            <v>Miss R A Guttridge</v>
          </cell>
        </row>
        <row r="7196">
          <cell r="B7196" t="str">
            <v>J587/02 Physical Education: Socio-cultural issues and sports psychology</v>
          </cell>
          <cell r="C7196" t="str">
            <v>J587/02</v>
          </cell>
          <cell r="D7196" t="str">
            <v>Physical Education: Socio-cultural issues and sports psychology</v>
          </cell>
          <cell r="E7196" t="str">
            <v>Mr B Still</v>
          </cell>
        </row>
        <row r="7197">
          <cell r="B7197" t="str">
            <v>J587/02 Physical Education: Socio-cultural issues and sports psychology</v>
          </cell>
          <cell r="C7197" t="str">
            <v>J587/02</v>
          </cell>
          <cell r="D7197" t="str">
            <v>Physical Education: Socio-cultural issues and sports psychology</v>
          </cell>
          <cell r="E7197" t="str">
            <v>Mr D G Mills</v>
          </cell>
        </row>
        <row r="7198">
          <cell r="B7198" t="str">
            <v>J587/02 Physical Education: Socio-cultural issues and sports psychology</v>
          </cell>
          <cell r="C7198" t="str">
            <v>J587/02</v>
          </cell>
          <cell r="D7198" t="str">
            <v>Physical Education: Socio-cultural issues and sports psychology</v>
          </cell>
          <cell r="E7198" t="str">
            <v>Mr D Bolzon</v>
          </cell>
        </row>
        <row r="7199">
          <cell r="B7199" t="str">
            <v>J587/02 Physical Education: Socio-cultural issues and sports psychology</v>
          </cell>
          <cell r="C7199" t="str">
            <v>J587/02</v>
          </cell>
          <cell r="D7199" t="str">
            <v>Physical Education: Socio-cultural issues and sports psychology</v>
          </cell>
          <cell r="E7199" t="str">
            <v>Mr S Russell</v>
          </cell>
        </row>
        <row r="7200">
          <cell r="B7200" t="str">
            <v>J587/02 Physical Education: Socio-cultural issues and sports psychology</v>
          </cell>
          <cell r="C7200" t="str">
            <v>J587/02</v>
          </cell>
          <cell r="D7200" t="str">
            <v>Physical Education: Socio-cultural issues and sports psychology</v>
          </cell>
          <cell r="E7200" t="str">
            <v>Mr I Roper</v>
          </cell>
        </row>
        <row r="7201">
          <cell r="B7201" t="str">
            <v>J587/02 Physical Education: Socio-cultural issues and sports psychology</v>
          </cell>
          <cell r="C7201" t="str">
            <v>J587/02</v>
          </cell>
          <cell r="D7201" t="str">
            <v>Physical Education: Socio-cultural issues and sports psychology</v>
          </cell>
          <cell r="E7201" t="str">
            <v>Mr R Walker</v>
          </cell>
        </row>
        <row r="7202">
          <cell r="B7202" t="str">
            <v>J587/02 Physical Education: Socio-cultural issues and sports psychology</v>
          </cell>
          <cell r="C7202" t="str">
            <v>J587/02</v>
          </cell>
          <cell r="D7202" t="str">
            <v>Physical Education: Socio-cultural issues and sports psychology</v>
          </cell>
          <cell r="E7202" t="str">
            <v>Mrs R Aboud-Love</v>
          </cell>
        </row>
        <row r="7203">
          <cell r="B7203" t="str">
            <v>J587/02 Physical Education: Socio-cultural issues and sports psychology</v>
          </cell>
          <cell r="C7203" t="str">
            <v>J587/02</v>
          </cell>
          <cell r="D7203" t="str">
            <v>Physical Education: Socio-cultural issues and sports psychology</v>
          </cell>
          <cell r="E7203" t="str">
            <v>Mrs L Jackson-Fayle</v>
          </cell>
        </row>
        <row r="7204">
          <cell r="B7204" t="str">
            <v>J587/02 Physical Education: Socio-cultural issues and sports psychology</v>
          </cell>
          <cell r="C7204" t="str">
            <v>J587/02</v>
          </cell>
          <cell r="D7204" t="str">
            <v>Physical Education: Socio-cultural issues and sports psychology</v>
          </cell>
          <cell r="E7204" t="str">
            <v>Miss L Ball</v>
          </cell>
        </row>
        <row r="7205">
          <cell r="B7205" t="str">
            <v>J587/02 Physical Education: Socio-cultural issues and sports psychology</v>
          </cell>
          <cell r="C7205" t="str">
            <v>J587/02</v>
          </cell>
          <cell r="D7205" t="str">
            <v>Physical Education: Socio-cultural issues and sports psychology</v>
          </cell>
          <cell r="E7205" t="str">
            <v>Mrs H Buck</v>
          </cell>
        </row>
        <row r="7206">
          <cell r="B7206" t="str">
            <v>J587/02 Physical Education: Socio-cultural issues and sports psychology</v>
          </cell>
          <cell r="C7206" t="str">
            <v>J587/02</v>
          </cell>
          <cell r="D7206" t="str">
            <v>Physical Education: Socio-cultural issues and sports psychology</v>
          </cell>
          <cell r="E7206" t="str">
            <v>Mr J Robinson</v>
          </cell>
        </row>
        <row r="7207">
          <cell r="B7207" t="str">
            <v>J587/02 Physical Education: Socio-cultural issues and sports psychology</v>
          </cell>
          <cell r="C7207" t="str">
            <v>J587/02</v>
          </cell>
          <cell r="D7207" t="str">
            <v>Physical Education: Socio-cultural issues and sports psychology</v>
          </cell>
          <cell r="E7207" t="str">
            <v>Miss G Mc Garry</v>
          </cell>
        </row>
        <row r="7208">
          <cell r="B7208" t="str">
            <v>J587/04 Practical Performance</v>
          </cell>
          <cell r="C7208" t="str">
            <v>J587/04</v>
          </cell>
          <cell r="D7208" t="str">
            <v>Practical Performance</v>
          </cell>
          <cell r="E7208" t="str">
            <v>Mr K J Smith</v>
          </cell>
        </row>
        <row r="7209">
          <cell r="B7209" t="str">
            <v>J587/04 Practical Performance</v>
          </cell>
          <cell r="C7209" t="str">
            <v>J587/04</v>
          </cell>
          <cell r="D7209" t="str">
            <v>Practical Performance</v>
          </cell>
          <cell r="E7209" t="str">
            <v>OCR D Cambridge Assessment</v>
          </cell>
        </row>
        <row r="7210">
          <cell r="B7210" t="str">
            <v>J587/04 Practical Performance</v>
          </cell>
          <cell r="C7210" t="str">
            <v>J587/04</v>
          </cell>
          <cell r="D7210" t="str">
            <v>Practical Performance</v>
          </cell>
          <cell r="E7210" t="str">
            <v>Mr D Morton</v>
          </cell>
        </row>
        <row r="7211">
          <cell r="B7211" t="str">
            <v>J587/04 Practical Performance</v>
          </cell>
          <cell r="C7211" t="str">
            <v>J587/04</v>
          </cell>
          <cell r="D7211" t="str">
            <v>Practical Performance</v>
          </cell>
          <cell r="E7211" t="str">
            <v>Mr N Briggs</v>
          </cell>
        </row>
        <row r="7212">
          <cell r="B7212" t="str">
            <v>J587/04 Practical Performance</v>
          </cell>
          <cell r="C7212" t="str">
            <v>J587/04</v>
          </cell>
          <cell r="D7212" t="str">
            <v>Practical Performance</v>
          </cell>
          <cell r="E7212" t="str">
            <v>Mr J M Fuller</v>
          </cell>
        </row>
        <row r="7213">
          <cell r="B7213" t="str">
            <v>J587/04 Practical Performance</v>
          </cell>
          <cell r="C7213" t="str">
            <v>J587/04</v>
          </cell>
          <cell r="D7213" t="str">
            <v>Practical Performance</v>
          </cell>
          <cell r="E7213" t="str">
            <v>Mr T Stokes</v>
          </cell>
        </row>
        <row r="7214">
          <cell r="B7214" t="str">
            <v>J587/04 Practical Performance</v>
          </cell>
          <cell r="C7214" t="str">
            <v>J587/04</v>
          </cell>
          <cell r="D7214" t="str">
            <v>Practical Performance</v>
          </cell>
          <cell r="E7214" t="str">
            <v>Mrs K Clarke</v>
          </cell>
        </row>
        <row r="7215">
          <cell r="B7215" t="str">
            <v>J587/04 Practical Performance</v>
          </cell>
          <cell r="C7215" t="str">
            <v>J587/04</v>
          </cell>
          <cell r="D7215" t="str">
            <v>Practical Performance</v>
          </cell>
          <cell r="E7215" t="str">
            <v>Miss K Lupton</v>
          </cell>
        </row>
        <row r="7216">
          <cell r="B7216" t="str">
            <v>J587/04 Practical Performance</v>
          </cell>
          <cell r="C7216" t="str">
            <v>J587/04</v>
          </cell>
          <cell r="D7216" t="str">
            <v>Practical Performance</v>
          </cell>
          <cell r="E7216" t="str">
            <v>Mr M Lamming</v>
          </cell>
        </row>
        <row r="7217">
          <cell r="B7217" t="str">
            <v>J587/04 Practical Performance</v>
          </cell>
          <cell r="C7217" t="str">
            <v>J587/04</v>
          </cell>
          <cell r="D7217" t="str">
            <v>Practical Performance</v>
          </cell>
          <cell r="E7217" t="str">
            <v>Mr M Taylor</v>
          </cell>
        </row>
        <row r="7218">
          <cell r="B7218" t="str">
            <v>J587/04 Practical Performance</v>
          </cell>
          <cell r="C7218" t="str">
            <v>J587/04</v>
          </cell>
          <cell r="D7218" t="str">
            <v>Practical Performance</v>
          </cell>
          <cell r="E7218" t="str">
            <v>Miss J Cawthorn</v>
          </cell>
        </row>
        <row r="7219">
          <cell r="B7219" t="str">
            <v>J587/04 Practical Performance</v>
          </cell>
          <cell r="C7219" t="str">
            <v>J587/04</v>
          </cell>
          <cell r="D7219" t="str">
            <v>Practical Performance</v>
          </cell>
          <cell r="E7219" t="str">
            <v>Mr A Davies</v>
          </cell>
        </row>
        <row r="7220">
          <cell r="B7220" t="str">
            <v>J587/04 Practical Performance</v>
          </cell>
          <cell r="C7220" t="str">
            <v>J587/04</v>
          </cell>
          <cell r="D7220" t="str">
            <v>Practical Performance</v>
          </cell>
          <cell r="E7220" t="str">
            <v>Mrs C J Brown</v>
          </cell>
        </row>
        <row r="7221">
          <cell r="B7221" t="str">
            <v>J587/04 Practical Performance</v>
          </cell>
          <cell r="C7221" t="str">
            <v>J587/04</v>
          </cell>
          <cell r="D7221" t="str">
            <v>Practical Performance</v>
          </cell>
          <cell r="E7221" t="str">
            <v>Mrs C Cox</v>
          </cell>
        </row>
        <row r="7222">
          <cell r="B7222" t="str">
            <v>J587/04 Practical Performance</v>
          </cell>
          <cell r="C7222" t="str">
            <v>J587/04</v>
          </cell>
          <cell r="D7222" t="str">
            <v>Practical Performance</v>
          </cell>
          <cell r="E7222" t="str">
            <v>Mr J Boucher</v>
          </cell>
        </row>
        <row r="7223">
          <cell r="B7223" t="str">
            <v>J587/04 Practical Performance</v>
          </cell>
          <cell r="C7223" t="str">
            <v>J587/04</v>
          </cell>
          <cell r="D7223" t="str">
            <v>Practical Performance</v>
          </cell>
          <cell r="E7223" t="str">
            <v>Mr B Franklin</v>
          </cell>
        </row>
        <row r="7224">
          <cell r="B7224" t="str">
            <v>J587/04 Practical Performance</v>
          </cell>
          <cell r="C7224" t="str">
            <v>J587/04</v>
          </cell>
          <cell r="D7224" t="str">
            <v>Practical Performance</v>
          </cell>
          <cell r="E7224" t="str">
            <v>Ms C Dowsland</v>
          </cell>
        </row>
        <row r="7225">
          <cell r="B7225" t="str">
            <v>J587/04 Practical Performance</v>
          </cell>
          <cell r="C7225" t="str">
            <v>J587/04</v>
          </cell>
          <cell r="D7225" t="str">
            <v>Practical Performance</v>
          </cell>
          <cell r="E7225" t="str">
            <v>Mr P Brennan</v>
          </cell>
        </row>
        <row r="7226">
          <cell r="B7226" t="str">
            <v>J587/04 Practical Performance</v>
          </cell>
          <cell r="C7226" t="str">
            <v>J587/04</v>
          </cell>
          <cell r="D7226" t="str">
            <v>Practical Performance</v>
          </cell>
          <cell r="E7226" t="str">
            <v>Mr A Jacobs</v>
          </cell>
        </row>
        <row r="7227">
          <cell r="B7227" t="str">
            <v>J587/04 Practical Performance</v>
          </cell>
          <cell r="C7227" t="str">
            <v>J587/04</v>
          </cell>
          <cell r="D7227" t="str">
            <v>Practical Performance</v>
          </cell>
          <cell r="E7227" t="str">
            <v>Miss T Binns</v>
          </cell>
        </row>
        <row r="7228">
          <cell r="B7228" t="str">
            <v>J587/04 Practical Performance</v>
          </cell>
          <cell r="C7228" t="str">
            <v>J587/04</v>
          </cell>
          <cell r="D7228" t="str">
            <v>Practical Performance</v>
          </cell>
          <cell r="E7228" t="str">
            <v>Mrs J Haysom</v>
          </cell>
        </row>
        <row r="7229">
          <cell r="B7229" t="str">
            <v>J587/04 Practical Performance</v>
          </cell>
          <cell r="C7229" t="str">
            <v>J587/04</v>
          </cell>
          <cell r="D7229" t="str">
            <v>Practical Performance</v>
          </cell>
          <cell r="E7229" t="str">
            <v>Miss R Sullivan</v>
          </cell>
        </row>
        <row r="7230">
          <cell r="B7230" t="str">
            <v>J587/04 Practical Performance</v>
          </cell>
          <cell r="C7230" t="str">
            <v>J587/04</v>
          </cell>
          <cell r="D7230" t="str">
            <v>Practical Performance</v>
          </cell>
          <cell r="E7230" t="str">
            <v>Mr G Littlechild</v>
          </cell>
        </row>
        <row r="7231">
          <cell r="B7231" t="str">
            <v>J587/04 Practical Performance</v>
          </cell>
          <cell r="C7231" t="str">
            <v>J587/04</v>
          </cell>
          <cell r="D7231" t="str">
            <v>Practical Performance</v>
          </cell>
          <cell r="E7231" t="str">
            <v>Mr C Stroud</v>
          </cell>
        </row>
        <row r="7232">
          <cell r="B7232" t="str">
            <v>J587/04 Practical Performance</v>
          </cell>
          <cell r="C7232" t="str">
            <v>J587/04</v>
          </cell>
          <cell r="D7232" t="str">
            <v>Practical Performance</v>
          </cell>
          <cell r="E7232" t="str">
            <v>Mr I R W Thomas</v>
          </cell>
        </row>
        <row r="7233">
          <cell r="B7233" t="str">
            <v>J587/04 Practical Performance</v>
          </cell>
          <cell r="C7233" t="str">
            <v>J587/04</v>
          </cell>
          <cell r="D7233" t="str">
            <v>Practical Performance</v>
          </cell>
          <cell r="E7233" t="str">
            <v>Mrs E Durston</v>
          </cell>
        </row>
        <row r="7234">
          <cell r="B7234" t="str">
            <v>J587/04 Practical Performance</v>
          </cell>
          <cell r="C7234" t="str">
            <v>J587/04</v>
          </cell>
          <cell r="D7234" t="str">
            <v>Practical Performance</v>
          </cell>
          <cell r="E7234" t="str">
            <v>Mr D Hoyle</v>
          </cell>
        </row>
        <row r="7235">
          <cell r="B7235" t="str">
            <v>J587/04 Practical Performance</v>
          </cell>
          <cell r="C7235" t="str">
            <v>J587/04</v>
          </cell>
          <cell r="D7235" t="str">
            <v>Practical Performance</v>
          </cell>
          <cell r="E7235" t="str">
            <v>Mrs C H Chester</v>
          </cell>
        </row>
        <row r="7236">
          <cell r="B7236" t="str">
            <v>J587/04 Practical Performance</v>
          </cell>
          <cell r="C7236" t="str">
            <v>J587/04</v>
          </cell>
          <cell r="D7236" t="str">
            <v>Practical Performance</v>
          </cell>
          <cell r="E7236" t="str">
            <v>Miss E L Thornbury</v>
          </cell>
        </row>
        <row r="7237">
          <cell r="B7237" t="str">
            <v>J587/04 Practical Performance</v>
          </cell>
          <cell r="C7237" t="str">
            <v>J587/04</v>
          </cell>
          <cell r="D7237" t="str">
            <v>Practical Performance</v>
          </cell>
          <cell r="E7237" t="str">
            <v>Mr M Howgate</v>
          </cell>
        </row>
        <row r="7238">
          <cell r="B7238" t="str">
            <v>J587/04 Practical Performance</v>
          </cell>
          <cell r="C7238" t="str">
            <v>J587/04</v>
          </cell>
          <cell r="D7238" t="str">
            <v>Practical Performance</v>
          </cell>
          <cell r="E7238" t="str">
            <v>Mr A Crowther</v>
          </cell>
        </row>
        <row r="7239">
          <cell r="B7239" t="str">
            <v>J587/04 Practical Performance</v>
          </cell>
          <cell r="C7239" t="str">
            <v>J587/04</v>
          </cell>
          <cell r="D7239" t="str">
            <v>Practical Performance</v>
          </cell>
          <cell r="E7239" t="str">
            <v>Mr S Garrison</v>
          </cell>
        </row>
        <row r="7240">
          <cell r="B7240" t="str">
            <v>J587/04 Practical Performance</v>
          </cell>
          <cell r="C7240" t="str">
            <v>J587/04</v>
          </cell>
          <cell r="D7240" t="str">
            <v>Practical Performance</v>
          </cell>
          <cell r="E7240" t="str">
            <v>Mr A Ballantine</v>
          </cell>
        </row>
        <row r="7241">
          <cell r="B7241" t="str">
            <v>J587/04 Practical Performance</v>
          </cell>
          <cell r="C7241" t="str">
            <v>J587/04</v>
          </cell>
          <cell r="D7241" t="str">
            <v>Practical Performance</v>
          </cell>
          <cell r="E7241" t="str">
            <v>Mr K D Jones</v>
          </cell>
        </row>
        <row r="7242">
          <cell r="B7242" t="str">
            <v>J587/04 Practical Performance</v>
          </cell>
          <cell r="C7242" t="str">
            <v>J587/04</v>
          </cell>
          <cell r="D7242" t="str">
            <v>Practical Performance</v>
          </cell>
          <cell r="E7242" t="str">
            <v>Mr G Holt</v>
          </cell>
        </row>
        <row r="7243">
          <cell r="B7243" t="str">
            <v>J587/04 Practical Performance</v>
          </cell>
          <cell r="C7243" t="str">
            <v>J587/04</v>
          </cell>
          <cell r="D7243" t="str">
            <v>Practical Performance</v>
          </cell>
          <cell r="E7243" t="str">
            <v>Mrs S Passfield</v>
          </cell>
        </row>
        <row r="7244">
          <cell r="B7244" t="str">
            <v>J587/04 Practical Performance</v>
          </cell>
          <cell r="C7244" t="str">
            <v>J587/04</v>
          </cell>
          <cell r="D7244" t="str">
            <v>Practical Performance</v>
          </cell>
          <cell r="E7244" t="str">
            <v>Mr M Garden</v>
          </cell>
        </row>
        <row r="7245">
          <cell r="B7245" t="str">
            <v>J587/04 Practical Performance</v>
          </cell>
          <cell r="C7245" t="str">
            <v>J587/04</v>
          </cell>
          <cell r="D7245" t="str">
            <v>Practical Performance</v>
          </cell>
          <cell r="E7245" t="str">
            <v>Miss N Greaves</v>
          </cell>
        </row>
        <row r="7246">
          <cell r="B7246" t="str">
            <v>J587/04 Practical Performance</v>
          </cell>
          <cell r="C7246" t="str">
            <v>J587/04</v>
          </cell>
          <cell r="D7246" t="str">
            <v>Practical Performance</v>
          </cell>
          <cell r="E7246" t="str">
            <v>Mr E Yusuf</v>
          </cell>
        </row>
        <row r="7247">
          <cell r="B7247" t="str">
            <v>J587/04 Practical Performance</v>
          </cell>
          <cell r="C7247" t="str">
            <v>J587/04</v>
          </cell>
          <cell r="D7247" t="str">
            <v>Practical Performance</v>
          </cell>
          <cell r="E7247" t="str">
            <v>Mr R M Byrom</v>
          </cell>
        </row>
        <row r="7248">
          <cell r="B7248" t="str">
            <v>J587/04 Practical Performance</v>
          </cell>
          <cell r="C7248" t="str">
            <v>J587/04</v>
          </cell>
          <cell r="D7248" t="str">
            <v>Practical Performance</v>
          </cell>
          <cell r="E7248" t="str">
            <v>Mr D Alton</v>
          </cell>
        </row>
        <row r="7249">
          <cell r="B7249" t="str">
            <v>J587/04 Practical Performance</v>
          </cell>
          <cell r="C7249" t="str">
            <v>J587/04</v>
          </cell>
          <cell r="D7249" t="str">
            <v>Practical Performance</v>
          </cell>
          <cell r="E7249" t="str">
            <v>Mr J M BUTTON</v>
          </cell>
        </row>
        <row r="7250">
          <cell r="B7250" t="str">
            <v>J587/04 Practical Performance</v>
          </cell>
          <cell r="C7250" t="str">
            <v>J587/04</v>
          </cell>
          <cell r="D7250" t="str">
            <v>Practical Performance</v>
          </cell>
          <cell r="E7250" t="str">
            <v>Mrs J E Styles</v>
          </cell>
        </row>
        <row r="7251">
          <cell r="B7251" t="str">
            <v>J587/04 Practical Performance</v>
          </cell>
          <cell r="C7251" t="str">
            <v>J587/04</v>
          </cell>
          <cell r="D7251" t="str">
            <v>Practical Performance</v>
          </cell>
          <cell r="E7251" t="str">
            <v>Mr M G Hollindale</v>
          </cell>
        </row>
        <row r="7252">
          <cell r="B7252" t="str">
            <v>J587/04 Practical Performance</v>
          </cell>
          <cell r="C7252" t="str">
            <v>J587/04</v>
          </cell>
          <cell r="D7252" t="str">
            <v>Practical Performance</v>
          </cell>
          <cell r="E7252" t="str">
            <v>Mr C Stephens</v>
          </cell>
        </row>
        <row r="7253">
          <cell r="B7253" t="str">
            <v>J587/04 Practical Performance</v>
          </cell>
          <cell r="C7253" t="str">
            <v>J587/04</v>
          </cell>
          <cell r="D7253" t="str">
            <v>Practical Performance</v>
          </cell>
          <cell r="E7253" t="str">
            <v>Mr A Pillinger</v>
          </cell>
        </row>
        <row r="7254">
          <cell r="B7254" t="str">
            <v>J587/04 Practical Performance</v>
          </cell>
          <cell r="C7254" t="str">
            <v>J587/04</v>
          </cell>
          <cell r="D7254" t="str">
            <v>Practical Performance</v>
          </cell>
          <cell r="E7254" t="str">
            <v>Mrs S A Stroud</v>
          </cell>
        </row>
        <row r="7255">
          <cell r="B7255" t="str">
            <v>J587/04 Practical Performance</v>
          </cell>
          <cell r="C7255" t="str">
            <v>J587/04</v>
          </cell>
          <cell r="D7255" t="str">
            <v>Practical Performance</v>
          </cell>
          <cell r="E7255" t="str">
            <v>Mrs D Vincent</v>
          </cell>
        </row>
        <row r="7256">
          <cell r="B7256" t="str">
            <v>J587/04 Practical Performance</v>
          </cell>
          <cell r="C7256" t="str">
            <v>J587/04</v>
          </cell>
          <cell r="D7256" t="str">
            <v>Practical Performance</v>
          </cell>
          <cell r="E7256" t="str">
            <v>Mrs C Best</v>
          </cell>
        </row>
        <row r="7257">
          <cell r="B7257" t="str">
            <v>J587/04 Practical Performance</v>
          </cell>
          <cell r="C7257" t="str">
            <v>J587/04</v>
          </cell>
          <cell r="D7257" t="str">
            <v>Practical Performance</v>
          </cell>
          <cell r="E7257" t="str">
            <v>Mrs J L Evans</v>
          </cell>
        </row>
        <row r="7258">
          <cell r="B7258" t="str">
            <v>J587/04 Practical Performance</v>
          </cell>
          <cell r="C7258" t="str">
            <v>J587/04</v>
          </cell>
          <cell r="D7258" t="str">
            <v>Practical Performance</v>
          </cell>
          <cell r="E7258" t="str">
            <v>Mr D . Hyde</v>
          </cell>
        </row>
        <row r="7259">
          <cell r="B7259" t="str">
            <v>J587/04 Practical Performance</v>
          </cell>
          <cell r="C7259" t="str">
            <v>J587/04</v>
          </cell>
          <cell r="D7259" t="str">
            <v>Practical Performance</v>
          </cell>
          <cell r="E7259" t="str">
            <v>Mrs C A Read</v>
          </cell>
        </row>
        <row r="7260">
          <cell r="B7260" t="str">
            <v>J587/04 Practical Performance</v>
          </cell>
          <cell r="C7260" t="str">
            <v>J587/04</v>
          </cell>
          <cell r="D7260" t="str">
            <v>Practical Performance</v>
          </cell>
          <cell r="E7260" t="str">
            <v>Mr N Hughes</v>
          </cell>
        </row>
        <row r="7261">
          <cell r="B7261" t="str">
            <v>J587/04 Practical Performance</v>
          </cell>
          <cell r="C7261" t="str">
            <v>J587/04</v>
          </cell>
          <cell r="D7261" t="str">
            <v>Practical Performance</v>
          </cell>
          <cell r="E7261" t="str">
            <v>Mr M A Crusham</v>
          </cell>
        </row>
        <row r="7262">
          <cell r="B7262" t="str">
            <v>J587/04 Practical Performance</v>
          </cell>
          <cell r="C7262" t="str">
            <v>J587/04</v>
          </cell>
          <cell r="D7262" t="str">
            <v>Practical Performance</v>
          </cell>
          <cell r="E7262" t="str">
            <v>Mr S Low</v>
          </cell>
        </row>
        <row r="7263">
          <cell r="B7263" t="str">
            <v>J587/04 Practical Performance</v>
          </cell>
          <cell r="C7263" t="str">
            <v>J587/04</v>
          </cell>
          <cell r="D7263" t="str">
            <v>Practical Performance</v>
          </cell>
          <cell r="E7263" t="str">
            <v>Mr I Gregory</v>
          </cell>
        </row>
        <row r="7264">
          <cell r="B7264" t="str">
            <v>J587/05/06 Analysing and Evaluating Performance</v>
          </cell>
          <cell r="C7264" t="str">
            <v>J587/05/06</v>
          </cell>
          <cell r="D7264" t="str">
            <v>Analysing and Evaluating Performance</v>
          </cell>
          <cell r="E7264" t="str">
            <v>Mr K J Smith</v>
          </cell>
        </row>
        <row r="7265">
          <cell r="B7265" t="str">
            <v>J587/05/06 Analysing and Evaluating Performance</v>
          </cell>
          <cell r="C7265" t="str">
            <v>J587/05/06</v>
          </cell>
          <cell r="D7265" t="str">
            <v>Analysing and Evaluating Performance</v>
          </cell>
          <cell r="E7265" t="str">
            <v>OCR D Cambridge Assessment</v>
          </cell>
        </row>
        <row r="7266">
          <cell r="B7266" t="str">
            <v>J587/05/06 Analysing and Evaluating Performance</v>
          </cell>
          <cell r="C7266" t="str">
            <v>J587/05/06</v>
          </cell>
          <cell r="D7266" t="str">
            <v>Analysing and Evaluating Performance</v>
          </cell>
          <cell r="E7266" t="str">
            <v>Mr D Morton</v>
          </cell>
        </row>
        <row r="7267">
          <cell r="B7267" t="str">
            <v>J587/05/06 Analysing and Evaluating Performance</v>
          </cell>
          <cell r="C7267" t="str">
            <v>J587/05/06</v>
          </cell>
          <cell r="D7267" t="str">
            <v>Analysing and Evaluating Performance</v>
          </cell>
          <cell r="E7267" t="str">
            <v>Miss R Simpson</v>
          </cell>
        </row>
        <row r="7268">
          <cell r="B7268" t="str">
            <v>J587/05/06 Analysing and Evaluating Performance</v>
          </cell>
          <cell r="C7268" t="str">
            <v>J587/05/06</v>
          </cell>
          <cell r="D7268" t="str">
            <v>Analysing and Evaluating Performance</v>
          </cell>
          <cell r="E7268" t="str">
            <v>Mr O Moderator</v>
          </cell>
        </row>
        <row r="7269">
          <cell r="B7269" t="str">
            <v>J587/05/06 Analysing and Evaluating Performance</v>
          </cell>
          <cell r="C7269" t="str">
            <v>J587/05/06</v>
          </cell>
          <cell r="D7269" t="str">
            <v>Analysing and Evaluating Performance</v>
          </cell>
          <cell r="E7269" t="str">
            <v>Mr N Briggs</v>
          </cell>
        </row>
        <row r="7270">
          <cell r="B7270" t="str">
            <v>J587/05/06 Analysing and Evaluating Performance</v>
          </cell>
          <cell r="C7270" t="str">
            <v>J587/05/06</v>
          </cell>
          <cell r="D7270" t="str">
            <v>Analysing and Evaluating Performance</v>
          </cell>
          <cell r="E7270" t="str">
            <v>Mr J M Fuller</v>
          </cell>
        </row>
        <row r="7271">
          <cell r="B7271" t="str">
            <v>J587/05/06 Analysing and Evaluating Performance</v>
          </cell>
          <cell r="C7271" t="str">
            <v>J587/05/06</v>
          </cell>
          <cell r="D7271" t="str">
            <v>Analysing and Evaluating Performance</v>
          </cell>
          <cell r="E7271" t="str">
            <v>Mr T Stokes</v>
          </cell>
        </row>
        <row r="7272">
          <cell r="B7272" t="str">
            <v>J587/05/06 Analysing and Evaluating Performance</v>
          </cell>
          <cell r="C7272" t="str">
            <v>J587/05/06</v>
          </cell>
          <cell r="D7272" t="str">
            <v>Analysing and Evaluating Performance</v>
          </cell>
          <cell r="E7272" t="str">
            <v>Mrs K Clarke</v>
          </cell>
        </row>
        <row r="7273">
          <cell r="B7273" t="str">
            <v>J587/05/06 Analysing and Evaluating Performance</v>
          </cell>
          <cell r="C7273" t="str">
            <v>J587/05/06</v>
          </cell>
          <cell r="D7273" t="str">
            <v>Analysing and Evaluating Performance</v>
          </cell>
          <cell r="E7273" t="str">
            <v>Miss K Lupton</v>
          </cell>
        </row>
        <row r="7274">
          <cell r="B7274" t="str">
            <v>J587/05/06 Analysing and Evaluating Performance</v>
          </cell>
          <cell r="C7274" t="str">
            <v>J587/05/06</v>
          </cell>
          <cell r="D7274" t="str">
            <v>Analysing and Evaluating Performance</v>
          </cell>
          <cell r="E7274" t="str">
            <v>Mr M Lamming</v>
          </cell>
        </row>
        <row r="7275">
          <cell r="B7275" t="str">
            <v>J587/05/06 Analysing and Evaluating Performance</v>
          </cell>
          <cell r="C7275" t="str">
            <v>J587/05/06</v>
          </cell>
          <cell r="D7275" t="str">
            <v>Analysing and Evaluating Performance</v>
          </cell>
          <cell r="E7275" t="str">
            <v>Mr M Taylor</v>
          </cell>
        </row>
        <row r="7276">
          <cell r="B7276" t="str">
            <v>J587/05/06 Analysing and Evaluating Performance</v>
          </cell>
          <cell r="C7276" t="str">
            <v>J587/05/06</v>
          </cell>
          <cell r="D7276" t="str">
            <v>Analysing and Evaluating Performance</v>
          </cell>
          <cell r="E7276" t="str">
            <v>Miss J Cawthorn</v>
          </cell>
        </row>
        <row r="7277">
          <cell r="B7277" t="str">
            <v>J587/05/06 Analysing and Evaluating Performance</v>
          </cell>
          <cell r="C7277" t="str">
            <v>J587/05/06</v>
          </cell>
          <cell r="D7277" t="str">
            <v>Analysing and Evaluating Performance</v>
          </cell>
          <cell r="E7277" t="str">
            <v>Mr A Davies</v>
          </cell>
        </row>
        <row r="7278">
          <cell r="B7278" t="str">
            <v>J587/05/06 Analysing and Evaluating Performance</v>
          </cell>
          <cell r="C7278" t="str">
            <v>J587/05/06</v>
          </cell>
          <cell r="D7278" t="str">
            <v>Analysing and Evaluating Performance</v>
          </cell>
          <cell r="E7278" t="str">
            <v>Mrs C J Brown</v>
          </cell>
        </row>
        <row r="7279">
          <cell r="B7279" t="str">
            <v>J587/05/06 Analysing and Evaluating Performance</v>
          </cell>
          <cell r="C7279" t="str">
            <v>J587/05/06</v>
          </cell>
          <cell r="D7279" t="str">
            <v>Analysing and Evaluating Performance</v>
          </cell>
          <cell r="E7279" t="str">
            <v>Mrs C Cox</v>
          </cell>
        </row>
        <row r="7280">
          <cell r="B7280" t="str">
            <v>J587/05/06 Analysing and Evaluating Performance</v>
          </cell>
          <cell r="C7280" t="str">
            <v>J587/05/06</v>
          </cell>
          <cell r="D7280" t="str">
            <v>Analysing and Evaluating Performance</v>
          </cell>
          <cell r="E7280" t="str">
            <v>Mr J Boucher</v>
          </cell>
        </row>
        <row r="7281">
          <cell r="B7281" t="str">
            <v>J587/05/06 Analysing and Evaluating Performance</v>
          </cell>
          <cell r="C7281" t="str">
            <v>J587/05/06</v>
          </cell>
          <cell r="D7281" t="str">
            <v>Analysing and Evaluating Performance</v>
          </cell>
          <cell r="E7281" t="str">
            <v>Mr B Franklin</v>
          </cell>
        </row>
        <row r="7282">
          <cell r="B7282" t="str">
            <v>J587/05/06 Analysing and Evaluating Performance</v>
          </cell>
          <cell r="C7282" t="str">
            <v>J587/05/06</v>
          </cell>
          <cell r="D7282" t="str">
            <v>Analysing and Evaluating Performance</v>
          </cell>
          <cell r="E7282" t="str">
            <v>Ms C Dowsland</v>
          </cell>
        </row>
        <row r="7283">
          <cell r="B7283" t="str">
            <v>J587/05/06 Analysing and Evaluating Performance</v>
          </cell>
          <cell r="C7283" t="str">
            <v>J587/05/06</v>
          </cell>
          <cell r="D7283" t="str">
            <v>Analysing and Evaluating Performance</v>
          </cell>
          <cell r="E7283" t="str">
            <v>Mr P Brennan</v>
          </cell>
        </row>
        <row r="7284">
          <cell r="B7284" t="str">
            <v>J587/05/06 Analysing and Evaluating Performance</v>
          </cell>
          <cell r="C7284" t="str">
            <v>J587/05/06</v>
          </cell>
          <cell r="D7284" t="str">
            <v>Analysing and Evaluating Performance</v>
          </cell>
          <cell r="E7284" t="str">
            <v>Mr A Jacobs</v>
          </cell>
        </row>
        <row r="7285">
          <cell r="B7285" t="str">
            <v>J587/05/06 Analysing and Evaluating Performance</v>
          </cell>
          <cell r="C7285" t="str">
            <v>J587/05/06</v>
          </cell>
          <cell r="D7285" t="str">
            <v>Analysing and Evaluating Performance</v>
          </cell>
          <cell r="E7285" t="str">
            <v>Miss T Binns</v>
          </cell>
        </row>
        <row r="7286">
          <cell r="B7286" t="str">
            <v>J587/05/06 Analysing and Evaluating Performance</v>
          </cell>
          <cell r="C7286" t="str">
            <v>J587/05/06</v>
          </cell>
          <cell r="D7286" t="str">
            <v>Analysing and Evaluating Performance</v>
          </cell>
          <cell r="E7286" t="str">
            <v>Mrs J Haysom</v>
          </cell>
        </row>
        <row r="7287">
          <cell r="B7287" t="str">
            <v>J587/05/06 Analysing and Evaluating Performance</v>
          </cell>
          <cell r="C7287" t="str">
            <v>J587/05/06</v>
          </cell>
          <cell r="D7287" t="str">
            <v>Analysing and Evaluating Performance</v>
          </cell>
          <cell r="E7287" t="str">
            <v>Miss R Sullivan</v>
          </cell>
        </row>
        <row r="7288">
          <cell r="B7288" t="str">
            <v>J587/05/06 Analysing and Evaluating Performance</v>
          </cell>
          <cell r="C7288" t="str">
            <v>J587/05/06</v>
          </cell>
          <cell r="D7288" t="str">
            <v>Analysing and Evaluating Performance</v>
          </cell>
          <cell r="E7288" t="str">
            <v>Mr G Littlechild</v>
          </cell>
        </row>
        <row r="7289">
          <cell r="B7289" t="str">
            <v>J587/05/06 Analysing and Evaluating Performance</v>
          </cell>
          <cell r="C7289" t="str">
            <v>J587/05/06</v>
          </cell>
          <cell r="D7289" t="str">
            <v>Analysing and Evaluating Performance</v>
          </cell>
          <cell r="E7289" t="str">
            <v>Mr C Stroud</v>
          </cell>
        </row>
        <row r="7290">
          <cell r="B7290" t="str">
            <v>J587/05/06 Analysing and Evaluating Performance</v>
          </cell>
          <cell r="C7290" t="str">
            <v>J587/05/06</v>
          </cell>
          <cell r="D7290" t="str">
            <v>Analysing and Evaluating Performance</v>
          </cell>
          <cell r="E7290" t="str">
            <v>Mr I R W Thomas</v>
          </cell>
        </row>
        <row r="7291">
          <cell r="B7291" t="str">
            <v>J587/05/06 Analysing and Evaluating Performance</v>
          </cell>
          <cell r="C7291" t="str">
            <v>J587/05/06</v>
          </cell>
          <cell r="D7291" t="str">
            <v>Analysing and Evaluating Performance</v>
          </cell>
          <cell r="E7291" t="str">
            <v>Mrs E Durston</v>
          </cell>
        </row>
        <row r="7292">
          <cell r="B7292" t="str">
            <v>J587/05/06 Analysing and Evaluating Performance</v>
          </cell>
          <cell r="C7292" t="str">
            <v>J587/05/06</v>
          </cell>
          <cell r="D7292" t="str">
            <v>Analysing and Evaluating Performance</v>
          </cell>
          <cell r="E7292" t="str">
            <v>Mr D Hoyle</v>
          </cell>
        </row>
        <row r="7293">
          <cell r="B7293" t="str">
            <v>J587/05/06 Analysing and Evaluating Performance</v>
          </cell>
          <cell r="C7293" t="str">
            <v>J587/05/06</v>
          </cell>
          <cell r="D7293" t="str">
            <v>Analysing and Evaluating Performance</v>
          </cell>
          <cell r="E7293" t="str">
            <v>Mrs C H Chester</v>
          </cell>
        </row>
        <row r="7294">
          <cell r="B7294" t="str">
            <v>J587/05/06 Analysing and Evaluating Performance</v>
          </cell>
          <cell r="C7294" t="str">
            <v>J587/05/06</v>
          </cell>
          <cell r="D7294" t="str">
            <v>Analysing and Evaluating Performance</v>
          </cell>
          <cell r="E7294" t="str">
            <v>Miss E L Thornbury</v>
          </cell>
        </row>
        <row r="7295">
          <cell r="B7295" t="str">
            <v>J587/05/06 Analysing and Evaluating Performance</v>
          </cell>
          <cell r="C7295" t="str">
            <v>J587/05/06</v>
          </cell>
          <cell r="D7295" t="str">
            <v>Analysing and Evaluating Performance</v>
          </cell>
          <cell r="E7295" t="str">
            <v>Mr M Howgate</v>
          </cell>
        </row>
        <row r="7296">
          <cell r="B7296" t="str">
            <v>J587/05/06 Analysing and Evaluating Performance</v>
          </cell>
          <cell r="C7296" t="str">
            <v>J587/05/06</v>
          </cell>
          <cell r="D7296" t="str">
            <v>Analysing and Evaluating Performance</v>
          </cell>
          <cell r="E7296" t="str">
            <v>Mr A Crowther</v>
          </cell>
        </row>
        <row r="7297">
          <cell r="B7297" t="str">
            <v>J587/05/06 Analysing and Evaluating Performance</v>
          </cell>
          <cell r="C7297" t="str">
            <v>J587/05/06</v>
          </cell>
          <cell r="D7297" t="str">
            <v>Analysing and Evaluating Performance</v>
          </cell>
          <cell r="E7297" t="str">
            <v>Mr S Garrison</v>
          </cell>
        </row>
        <row r="7298">
          <cell r="B7298" t="str">
            <v>J587/05/06 Analysing and Evaluating Performance</v>
          </cell>
          <cell r="C7298" t="str">
            <v>J587/05/06</v>
          </cell>
          <cell r="D7298" t="str">
            <v>Analysing and Evaluating Performance</v>
          </cell>
          <cell r="E7298" t="str">
            <v>Mr A Ballantine</v>
          </cell>
        </row>
        <row r="7299">
          <cell r="B7299" t="str">
            <v>J587/05/06 Analysing and Evaluating Performance</v>
          </cell>
          <cell r="C7299" t="str">
            <v>J587/05/06</v>
          </cell>
          <cell r="D7299" t="str">
            <v>Analysing and Evaluating Performance</v>
          </cell>
          <cell r="E7299" t="str">
            <v>Mr K D Jones</v>
          </cell>
        </row>
        <row r="7300">
          <cell r="B7300" t="str">
            <v>J587/05/06 Analysing and Evaluating Performance</v>
          </cell>
          <cell r="C7300" t="str">
            <v>J587/05/06</v>
          </cell>
          <cell r="D7300" t="str">
            <v>Analysing and Evaluating Performance</v>
          </cell>
          <cell r="E7300" t="str">
            <v>Mr G Holt</v>
          </cell>
        </row>
        <row r="7301">
          <cell r="B7301" t="str">
            <v>J587/05/06 Analysing and Evaluating Performance</v>
          </cell>
          <cell r="C7301" t="str">
            <v>J587/05/06</v>
          </cell>
          <cell r="D7301" t="str">
            <v>Analysing and Evaluating Performance</v>
          </cell>
          <cell r="E7301" t="str">
            <v>Mrs S Passfield</v>
          </cell>
        </row>
        <row r="7302">
          <cell r="B7302" t="str">
            <v>J587/05/06 Analysing and Evaluating Performance</v>
          </cell>
          <cell r="C7302" t="str">
            <v>J587/05/06</v>
          </cell>
          <cell r="D7302" t="str">
            <v>Analysing and Evaluating Performance</v>
          </cell>
          <cell r="E7302" t="str">
            <v>Mr M Garden</v>
          </cell>
        </row>
        <row r="7303">
          <cell r="B7303" t="str">
            <v>J587/05/06 Analysing and Evaluating Performance</v>
          </cell>
          <cell r="C7303" t="str">
            <v>J587/05/06</v>
          </cell>
          <cell r="D7303" t="str">
            <v>Analysing and Evaluating Performance</v>
          </cell>
          <cell r="E7303" t="str">
            <v>Miss N Greaves</v>
          </cell>
        </row>
        <row r="7304">
          <cell r="B7304" t="str">
            <v>J587/05/06 Analysing and Evaluating Performance</v>
          </cell>
          <cell r="C7304" t="str">
            <v>J587/05/06</v>
          </cell>
          <cell r="D7304" t="str">
            <v>Analysing and Evaluating Performance</v>
          </cell>
          <cell r="E7304" t="str">
            <v>Mr E Yusuf</v>
          </cell>
        </row>
        <row r="7305">
          <cell r="B7305" t="str">
            <v>J587/05/06 Analysing and Evaluating Performance</v>
          </cell>
          <cell r="C7305" t="str">
            <v>J587/05/06</v>
          </cell>
          <cell r="D7305" t="str">
            <v>Analysing and Evaluating Performance</v>
          </cell>
          <cell r="E7305" t="str">
            <v>Mr R M Byrom</v>
          </cell>
        </row>
        <row r="7306">
          <cell r="B7306" t="str">
            <v>J587/05/06 Analysing and Evaluating Performance</v>
          </cell>
          <cell r="C7306" t="str">
            <v>J587/05/06</v>
          </cell>
          <cell r="D7306" t="str">
            <v>Analysing and Evaluating Performance</v>
          </cell>
          <cell r="E7306" t="str">
            <v>Mr D Alton</v>
          </cell>
        </row>
        <row r="7307">
          <cell r="B7307" t="str">
            <v>J587/05/06 Analysing and Evaluating Performance</v>
          </cell>
          <cell r="C7307" t="str">
            <v>J587/05/06</v>
          </cell>
          <cell r="D7307" t="str">
            <v>Analysing and Evaluating Performance</v>
          </cell>
          <cell r="E7307" t="str">
            <v>Mr J M BUTTON</v>
          </cell>
        </row>
        <row r="7308">
          <cell r="B7308" t="str">
            <v>J587/05/06 Analysing and Evaluating Performance</v>
          </cell>
          <cell r="C7308" t="str">
            <v>J587/05/06</v>
          </cell>
          <cell r="D7308" t="str">
            <v>Analysing and Evaluating Performance</v>
          </cell>
          <cell r="E7308" t="str">
            <v>Mrs J E Styles</v>
          </cell>
        </row>
        <row r="7309">
          <cell r="B7309" t="str">
            <v>J587/05/06 Analysing and Evaluating Performance</v>
          </cell>
          <cell r="C7309" t="str">
            <v>J587/05/06</v>
          </cell>
          <cell r="D7309" t="str">
            <v>Analysing and Evaluating Performance</v>
          </cell>
          <cell r="E7309" t="str">
            <v>Mr M G Hollindale</v>
          </cell>
        </row>
        <row r="7310">
          <cell r="B7310" t="str">
            <v>J587/05/06 Analysing and Evaluating Performance</v>
          </cell>
          <cell r="C7310" t="str">
            <v>J587/05/06</v>
          </cell>
          <cell r="D7310" t="str">
            <v>Analysing and Evaluating Performance</v>
          </cell>
          <cell r="E7310" t="str">
            <v>Mr C Stephens</v>
          </cell>
        </row>
        <row r="7311">
          <cell r="B7311" t="str">
            <v>J587/05/06 Analysing and Evaluating Performance</v>
          </cell>
          <cell r="C7311" t="str">
            <v>J587/05/06</v>
          </cell>
          <cell r="D7311" t="str">
            <v>Analysing and Evaluating Performance</v>
          </cell>
          <cell r="E7311" t="str">
            <v>Mr A Pillinger</v>
          </cell>
        </row>
        <row r="7312">
          <cell r="B7312" t="str">
            <v>J587/05/06 Analysing and Evaluating Performance</v>
          </cell>
          <cell r="C7312" t="str">
            <v>J587/05/06</v>
          </cell>
          <cell r="D7312" t="str">
            <v>Analysing and Evaluating Performance</v>
          </cell>
          <cell r="E7312" t="str">
            <v>Mrs S A Stroud</v>
          </cell>
        </row>
        <row r="7313">
          <cell r="B7313" t="str">
            <v>J587/05/06 Analysing and Evaluating Performance</v>
          </cell>
          <cell r="C7313" t="str">
            <v>J587/05/06</v>
          </cell>
          <cell r="D7313" t="str">
            <v>Analysing and Evaluating Performance</v>
          </cell>
          <cell r="E7313" t="str">
            <v>Mrs D Vincent</v>
          </cell>
        </row>
        <row r="7314">
          <cell r="B7314" t="str">
            <v>J587/05/06 Analysing and Evaluating Performance</v>
          </cell>
          <cell r="C7314" t="str">
            <v>J587/05/06</v>
          </cell>
          <cell r="D7314" t="str">
            <v>Analysing and Evaluating Performance</v>
          </cell>
          <cell r="E7314" t="str">
            <v>Mrs C Best</v>
          </cell>
        </row>
        <row r="7315">
          <cell r="B7315" t="str">
            <v>J587/05/06 Analysing and Evaluating Performance</v>
          </cell>
          <cell r="C7315" t="str">
            <v>J587/05/06</v>
          </cell>
          <cell r="D7315" t="str">
            <v>Analysing and Evaluating Performance</v>
          </cell>
          <cell r="E7315" t="str">
            <v>Mrs J L Evans</v>
          </cell>
        </row>
        <row r="7316">
          <cell r="B7316" t="str">
            <v>J587/05/06 Analysing and Evaluating Performance</v>
          </cell>
          <cell r="C7316" t="str">
            <v>J587/05/06</v>
          </cell>
          <cell r="D7316" t="str">
            <v>Analysing and Evaluating Performance</v>
          </cell>
          <cell r="E7316" t="str">
            <v>Mr D . Hyde</v>
          </cell>
        </row>
        <row r="7317">
          <cell r="B7317" t="str">
            <v>J587/05/06 Analysing and Evaluating Performance</v>
          </cell>
          <cell r="C7317" t="str">
            <v>J587/05/06</v>
          </cell>
          <cell r="D7317" t="str">
            <v>Analysing and Evaluating Performance</v>
          </cell>
          <cell r="E7317" t="str">
            <v>Mrs C A Read</v>
          </cell>
        </row>
        <row r="7318">
          <cell r="B7318" t="str">
            <v>J587/05/06 Analysing and Evaluating Performance</v>
          </cell>
          <cell r="C7318" t="str">
            <v>J587/05/06</v>
          </cell>
          <cell r="D7318" t="str">
            <v>Analysing and Evaluating Performance</v>
          </cell>
          <cell r="E7318" t="str">
            <v>Mr N Hughes</v>
          </cell>
        </row>
        <row r="7319">
          <cell r="B7319" t="str">
            <v>J587/05/06 Analysing and Evaluating Performance</v>
          </cell>
          <cell r="C7319" t="str">
            <v>J587/05/06</v>
          </cell>
          <cell r="D7319" t="str">
            <v>Analysing and Evaluating Performance</v>
          </cell>
          <cell r="E7319" t="str">
            <v>Mr M A Crusham</v>
          </cell>
        </row>
        <row r="7320">
          <cell r="B7320" t="str">
            <v>J587/05/06 Analysing and Evaluating Performance</v>
          </cell>
          <cell r="C7320" t="str">
            <v>J587/05/06</v>
          </cell>
          <cell r="D7320" t="str">
            <v>Analysing and Evaluating Performance</v>
          </cell>
          <cell r="E7320" t="str">
            <v>Mr S Low</v>
          </cell>
        </row>
        <row r="7321">
          <cell r="B7321" t="str">
            <v>J587/05/06 Analysing and Evaluating Performance</v>
          </cell>
          <cell r="C7321" t="str">
            <v>J587/05/06</v>
          </cell>
          <cell r="D7321" t="str">
            <v>Analysing and Evaluating Performance</v>
          </cell>
          <cell r="E7321" t="str">
            <v>Mr I Gregory</v>
          </cell>
        </row>
        <row r="7322">
          <cell r="B7322" t="str">
            <v>J625/01 RS Christianity Beliefs and Teachings &amp; Practices</v>
          </cell>
          <cell r="C7322" t="str">
            <v>J625/01</v>
          </cell>
          <cell r="D7322" t="str">
            <v>RS Christianity Beliefs and Teachings &amp; Practices</v>
          </cell>
          <cell r="E7322" t="str">
            <v>Mr G W Kay</v>
          </cell>
        </row>
        <row r="7323">
          <cell r="B7323" t="str">
            <v>J625/01 RS Christianity Beliefs and Teachings &amp; Practices</v>
          </cell>
          <cell r="C7323" t="str">
            <v>J625/01</v>
          </cell>
          <cell r="D7323" t="str">
            <v>RS Christianity Beliefs and Teachings &amp; Practices</v>
          </cell>
          <cell r="E7323" t="str">
            <v>Mrs G M Atkinson</v>
          </cell>
        </row>
        <row r="7324">
          <cell r="B7324" t="str">
            <v>J625/01 RS Christianity Beliefs and Teachings &amp; Practices</v>
          </cell>
          <cell r="C7324" t="str">
            <v>J625/01</v>
          </cell>
          <cell r="D7324" t="str">
            <v>RS Christianity Beliefs and Teachings &amp; Practices</v>
          </cell>
          <cell r="E7324" t="str">
            <v>Mr Y Ishaque</v>
          </cell>
        </row>
        <row r="7325">
          <cell r="B7325" t="str">
            <v>J625/01 RS Christianity Beliefs and Teachings &amp; Practices</v>
          </cell>
          <cell r="C7325" t="str">
            <v>J625/01</v>
          </cell>
          <cell r="D7325" t="str">
            <v>RS Christianity Beliefs and Teachings &amp; Practices</v>
          </cell>
          <cell r="E7325" t="str">
            <v>Mrs L E Murphy</v>
          </cell>
        </row>
        <row r="7326">
          <cell r="B7326" t="str">
            <v>J625/01 RS Christianity Beliefs and Teachings &amp; Practices</v>
          </cell>
          <cell r="C7326" t="str">
            <v>J625/01</v>
          </cell>
          <cell r="D7326" t="str">
            <v>RS Christianity Beliefs and Teachings &amp; Practices</v>
          </cell>
          <cell r="E7326" t="str">
            <v>Miss L Hawthornthwaite</v>
          </cell>
        </row>
        <row r="7327">
          <cell r="B7327" t="str">
            <v>J625/01 RS Christianity Beliefs and Teachings &amp; Practices</v>
          </cell>
          <cell r="C7327" t="str">
            <v>J625/01</v>
          </cell>
          <cell r="D7327" t="str">
            <v>RS Christianity Beliefs and Teachings &amp; Practices</v>
          </cell>
          <cell r="E7327" t="str">
            <v>Mrs G C R Gill</v>
          </cell>
        </row>
        <row r="7328">
          <cell r="B7328" t="str">
            <v>J625/01 RS Christianity Beliefs and Teachings &amp; Practices</v>
          </cell>
          <cell r="C7328" t="str">
            <v>J625/01</v>
          </cell>
          <cell r="D7328" t="str">
            <v>RS Christianity Beliefs and Teachings &amp; Practices</v>
          </cell>
          <cell r="E7328" t="str">
            <v>Miss E Summers</v>
          </cell>
        </row>
        <row r="7329">
          <cell r="B7329" t="str">
            <v>J625/01 RS Christianity Beliefs and Teachings &amp; Practices</v>
          </cell>
          <cell r="C7329" t="str">
            <v>J625/01</v>
          </cell>
          <cell r="D7329" t="str">
            <v>RS Christianity Beliefs and Teachings &amp; Practices</v>
          </cell>
          <cell r="E7329" t="str">
            <v>Mr L Murray</v>
          </cell>
        </row>
        <row r="7330">
          <cell r="B7330" t="str">
            <v>J625/01 RS Christianity Beliefs and Teachings &amp; Practices</v>
          </cell>
          <cell r="C7330" t="str">
            <v>J625/01</v>
          </cell>
          <cell r="D7330" t="str">
            <v>RS Christianity Beliefs and Teachings &amp; Practices</v>
          </cell>
          <cell r="E7330" t="str">
            <v>Mrs R L Conn-Pearson</v>
          </cell>
        </row>
        <row r="7331">
          <cell r="B7331" t="str">
            <v>J625/01 RS Christianity Beliefs and Teachings &amp; Practices</v>
          </cell>
          <cell r="C7331" t="str">
            <v>J625/01</v>
          </cell>
          <cell r="D7331" t="str">
            <v>RS Christianity Beliefs and Teachings &amp; Practices</v>
          </cell>
          <cell r="E7331" t="str">
            <v>Mrs S R Cook</v>
          </cell>
        </row>
        <row r="7332">
          <cell r="B7332" t="str">
            <v>J625/01 RS Christianity Beliefs and Teachings &amp; Practices</v>
          </cell>
          <cell r="C7332" t="str">
            <v>J625/01</v>
          </cell>
          <cell r="D7332" t="str">
            <v>RS Christianity Beliefs and Teachings &amp; Practices</v>
          </cell>
          <cell r="E7332" t="str">
            <v>Mrs C R Chandler Mears</v>
          </cell>
        </row>
        <row r="7333">
          <cell r="B7333" t="str">
            <v>J625/01 RS Christianity Beliefs and Teachings &amp; Practices</v>
          </cell>
          <cell r="C7333" t="str">
            <v>J625/01</v>
          </cell>
          <cell r="D7333" t="str">
            <v>RS Christianity Beliefs and Teachings &amp; Practices</v>
          </cell>
          <cell r="E7333" t="str">
            <v>Mrs N C Elvin</v>
          </cell>
        </row>
        <row r="7334">
          <cell r="B7334" t="str">
            <v>J625/01 RS Christianity Beliefs and Teachings &amp; Practices</v>
          </cell>
          <cell r="C7334" t="str">
            <v>J625/01</v>
          </cell>
          <cell r="D7334" t="str">
            <v>RS Christianity Beliefs and Teachings &amp; Practices</v>
          </cell>
          <cell r="E7334" t="str">
            <v>Mr A Thorpe</v>
          </cell>
        </row>
        <row r="7335">
          <cell r="B7335" t="str">
            <v>J625/01 RS Christianity Beliefs and Teachings &amp; Practices</v>
          </cell>
          <cell r="C7335" t="str">
            <v>J625/01</v>
          </cell>
          <cell r="D7335" t="str">
            <v>RS Christianity Beliefs and Teachings &amp; Practices</v>
          </cell>
          <cell r="E7335" t="str">
            <v>Miss R Keighley</v>
          </cell>
        </row>
        <row r="7336">
          <cell r="B7336" t="str">
            <v>J625/01 RS Christianity Beliefs and Teachings &amp; Practices</v>
          </cell>
          <cell r="C7336" t="str">
            <v>J625/01</v>
          </cell>
          <cell r="D7336" t="str">
            <v>RS Christianity Beliefs and Teachings &amp; Practices</v>
          </cell>
          <cell r="E7336" t="str">
            <v>Mr M J Macaulay</v>
          </cell>
        </row>
        <row r="7337">
          <cell r="B7337" t="str">
            <v>J625/01 RS Christianity Beliefs and Teachings &amp; Practices</v>
          </cell>
          <cell r="C7337" t="str">
            <v>J625/01</v>
          </cell>
          <cell r="D7337" t="str">
            <v>RS Christianity Beliefs and Teachings &amp; Practices</v>
          </cell>
          <cell r="E7337" t="str">
            <v>Miss M Kent</v>
          </cell>
        </row>
        <row r="7338">
          <cell r="B7338" t="str">
            <v>J625/01 RS Christianity Beliefs and Teachings &amp; Practices</v>
          </cell>
          <cell r="C7338" t="str">
            <v>J625/01</v>
          </cell>
          <cell r="D7338" t="str">
            <v>RS Christianity Beliefs and Teachings &amp; Practices</v>
          </cell>
          <cell r="E7338" t="str">
            <v>Mrs C L Evry</v>
          </cell>
        </row>
        <row r="7339">
          <cell r="B7339" t="str">
            <v>J625/01 RS Christianity Beliefs and Teachings &amp; Practices</v>
          </cell>
          <cell r="C7339" t="str">
            <v>J625/01</v>
          </cell>
          <cell r="D7339" t="str">
            <v>RS Christianity Beliefs and Teachings &amp; Practices</v>
          </cell>
          <cell r="E7339" t="str">
            <v>Mrs S Papaioannou</v>
          </cell>
        </row>
        <row r="7340">
          <cell r="B7340" t="str">
            <v>J625/01 RS Christianity Beliefs and Teachings &amp; Practices</v>
          </cell>
          <cell r="C7340" t="str">
            <v>J625/01</v>
          </cell>
          <cell r="D7340" t="str">
            <v>RS Christianity Beliefs and Teachings &amp; Practices</v>
          </cell>
          <cell r="E7340" t="str">
            <v>Ms J Dosoo</v>
          </cell>
        </row>
        <row r="7341">
          <cell r="B7341" t="str">
            <v>J625/01 RS Christianity Beliefs and Teachings &amp; Practices</v>
          </cell>
          <cell r="C7341" t="str">
            <v>J625/01</v>
          </cell>
          <cell r="D7341" t="str">
            <v>RS Christianity Beliefs and Teachings &amp; Practices</v>
          </cell>
          <cell r="E7341" t="str">
            <v>Mrs J A James</v>
          </cell>
        </row>
        <row r="7342">
          <cell r="B7342" t="str">
            <v>J625/01 RS Christianity Beliefs and Teachings &amp; Practices</v>
          </cell>
          <cell r="C7342" t="str">
            <v>J625/01</v>
          </cell>
          <cell r="D7342" t="str">
            <v>RS Christianity Beliefs and Teachings &amp; Practices</v>
          </cell>
          <cell r="E7342" t="str">
            <v>Miss K Foley</v>
          </cell>
        </row>
        <row r="7343">
          <cell r="B7343" t="str">
            <v>J625/01 RS Christianity Beliefs and Teachings &amp; Practices</v>
          </cell>
          <cell r="C7343" t="str">
            <v>J625/01</v>
          </cell>
          <cell r="D7343" t="str">
            <v>RS Christianity Beliefs and Teachings &amp; Practices</v>
          </cell>
          <cell r="E7343" t="str">
            <v>Mr M J S Keys</v>
          </cell>
        </row>
        <row r="7344">
          <cell r="B7344" t="str">
            <v>J625/01 RS Christianity Beliefs and Teachings &amp; Practices</v>
          </cell>
          <cell r="C7344" t="str">
            <v>J625/01</v>
          </cell>
          <cell r="D7344" t="str">
            <v>RS Christianity Beliefs and Teachings &amp; Practices</v>
          </cell>
          <cell r="E7344" t="str">
            <v>Mrs H J Wilson</v>
          </cell>
        </row>
        <row r="7345">
          <cell r="B7345" t="str">
            <v>J625/01 RS Christianity Beliefs and Teachings &amp; Practices</v>
          </cell>
          <cell r="C7345" t="str">
            <v>J625/01</v>
          </cell>
          <cell r="D7345" t="str">
            <v>RS Christianity Beliefs and Teachings &amp; Practices</v>
          </cell>
          <cell r="E7345" t="str">
            <v>Miss L Jones</v>
          </cell>
        </row>
        <row r="7346">
          <cell r="B7346" t="str">
            <v>J625/01 RS Christianity Beliefs and Teachings &amp; Practices</v>
          </cell>
          <cell r="C7346" t="str">
            <v>J625/01</v>
          </cell>
          <cell r="D7346" t="str">
            <v>RS Christianity Beliefs and Teachings &amp; Practices</v>
          </cell>
          <cell r="E7346" t="str">
            <v>Mrs J E Chrich</v>
          </cell>
        </row>
        <row r="7347">
          <cell r="B7347" t="str">
            <v>J625/01 RS Christianity Beliefs and Teachings &amp; Practices</v>
          </cell>
          <cell r="C7347" t="str">
            <v>J625/01</v>
          </cell>
          <cell r="D7347" t="str">
            <v>RS Christianity Beliefs and Teachings &amp; Practices</v>
          </cell>
          <cell r="E7347" t="str">
            <v>Mrs P Weights</v>
          </cell>
        </row>
        <row r="7348">
          <cell r="B7348" t="str">
            <v>J625/01 RS Christianity Beliefs and Teachings &amp; Practices</v>
          </cell>
          <cell r="C7348" t="str">
            <v>J625/01</v>
          </cell>
          <cell r="D7348" t="str">
            <v>RS Christianity Beliefs and Teachings &amp; Practices</v>
          </cell>
          <cell r="E7348" t="str">
            <v>Mr R A Wardman</v>
          </cell>
        </row>
        <row r="7349">
          <cell r="B7349" t="str">
            <v>J625/01 RS Christianity Beliefs and Teachings &amp; Practices</v>
          </cell>
          <cell r="C7349" t="str">
            <v>J625/01</v>
          </cell>
          <cell r="D7349" t="str">
            <v>RS Christianity Beliefs and Teachings &amp; Practices</v>
          </cell>
          <cell r="E7349" t="str">
            <v>Mrs G Waker</v>
          </cell>
        </row>
        <row r="7350">
          <cell r="B7350" t="str">
            <v>J625/02 RS Islam Beliefs Teachings &amp; Practices</v>
          </cell>
          <cell r="C7350" t="str">
            <v>J625/02</v>
          </cell>
          <cell r="D7350" t="str">
            <v>RS Islam Beliefs Teachings &amp; Practices</v>
          </cell>
          <cell r="E7350" t="str">
            <v>Dr A Robertson</v>
          </cell>
        </row>
        <row r="7351">
          <cell r="B7351" t="str">
            <v>J625/02 RS Islam Beliefs Teachings &amp; Practices</v>
          </cell>
          <cell r="C7351" t="str">
            <v>J625/02</v>
          </cell>
          <cell r="D7351" t="str">
            <v>RS Islam Beliefs Teachings &amp; Practices</v>
          </cell>
          <cell r="E7351" t="str">
            <v>Mrs S Coopey</v>
          </cell>
        </row>
        <row r="7352">
          <cell r="B7352" t="str">
            <v>J625/02 RS Islam Beliefs Teachings &amp; Practices</v>
          </cell>
          <cell r="C7352" t="str">
            <v>J625/02</v>
          </cell>
          <cell r="D7352" t="str">
            <v>RS Islam Beliefs Teachings &amp; Practices</v>
          </cell>
          <cell r="E7352" t="str">
            <v>Mr M J Clayton</v>
          </cell>
        </row>
        <row r="7353">
          <cell r="B7353" t="str">
            <v>J625/02 RS Islam Beliefs Teachings &amp; Practices</v>
          </cell>
          <cell r="C7353" t="str">
            <v>J625/02</v>
          </cell>
          <cell r="D7353" t="str">
            <v>RS Islam Beliefs Teachings &amp; Practices</v>
          </cell>
          <cell r="E7353" t="str">
            <v>Ms R Kausar</v>
          </cell>
        </row>
        <row r="7354">
          <cell r="B7354" t="str">
            <v>J625/02 RS Islam Beliefs Teachings &amp; Practices</v>
          </cell>
          <cell r="C7354" t="str">
            <v>J625/02</v>
          </cell>
          <cell r="D7354" t="str">
            <v>RS Islam Beliefs Teachings &amp; Practices</v>
          </cell>
          <cell r="E7354" t="str">
            <v>Ms K D Roberts</v>
          </cell>
        </row>
        <row r="7355">
          <cell r="B7355" t="str">
            <v>J625/02 RS Islam Beliefs Teachings &amp; Practices</v>
          </cell>
          <cell r="C7355" t="str">
            <v>J625/02</v>
          </cell>
          <cell r="D7355" t="str">
            <v>RS Islam Beliefs Teachings &amp; Practices</v>
          </cell>
          <cell r="E7355" t="str">
            <v>Mrs D Newton</v>
          </cell>
        </row>
        <row r="7356">
          <cell r="B7356" t="str">
            <v>J625/02 RS Islam Beliefs Teachings &amp; Practices</v>
          </cell>
          <cell r="C7356" t="str">
            <v>J625/02</v>
          </cell>
          <cell r="D7356" t="str">
            <v>RS Islam Beliefs Teachings &amp; Practices</v>
          </cell>
          <cell r="E7356" t="str">
            <v>Mr P Singleton</v>
          </cell>
        </row>
        <row r="7357">
          <cell r="B7357" t="str">
            <v>J625/02 RS Islam Beliefs Teachings &amp; Practices</v>
          </cell>
          <cell r="C7357" t="str">
            <v>J625/02</v>
          </cell>
          <cell r="D7357" t="str">
            <v>RS Islam Beliefs Teachings &amp; Practices</v>
          </cell>
          <cell r="E7357" t="str">
            <v>Miss H Clarkson</v>
          </cell>
        </row>
        <row r="7358">
          <cell r="B7358" t="str">
            <v>J625/02 RS Islam Beliefs Teachings &amp; Practices</v>
          </cell>
          <cell r="C7358" t="str">
            <v>J625/02</v>
          </cell>
          <cell r="D7358" t="str">
            <v>RS Islam Beliefs Teachings &amp; Practices</v>
          </cell>
          <cell r="E7358" t="str">
            <v>Mr A Majeed</v>
          </cell>
        </row>
        <row r="7359">
          <cell r="B7359" t="str">
            <v>J625/02 RS Islam Beliefs Teachings &amp; Practices</v>
          </cell>
          <cell r="C7359" t="str">
            <v>J625/02</v>
          </cell>
          <cell r="D7359" t="str">
            <v>RS Islam Beliefs Teachings &amp; Practices</v>
          </cell>
          <cell r="E7359" t="str">
            <v>Mr G Akinwumi</v>
          </cell>
        </row>
        <row r="7360">
          <cell r="B7360" t="str">
            <v>J625/02 RS Islam Beliefs Teachings &amp; Practices</v>
          </cell>
          <cell r="C7360" t="str">
            <v>J625/02</v>
          </cell>
          <cell r="D7360" t="str">
            <v>RS Islam Beliefs Teachings &amp; Practices</v>
          </cell>
          <cell r="E7360" t="str">
            <v>Mrs J McMillan</v>
          </cell>
        </row>
        <row r="7361">
          <cell r="B7361" t="str">
            <v>J625/02 RS Islam Beliefs Teachings &amp; Practices</v>
          </cell>
          <cell r="C7361" t="str">
            <v>J625/02</v>
          </cell>
          <cell r="D7361" t="str">
            <v>RS Islam Beliefs Teachings &amp; Practices</v>
          </cell>
          <cell r="E7361" t="str">
            <v>Mrs A Borchert</v>
          </cell>
        </row>
        <row r="7362">
          <cell r="B7362" t="str">
            <v>J625/02 RS Islam Beliefs Teachings &amp; Practices</v>
          </cell>
          <cell r="C7362" t="str">
            <v>J625/02</v>
          </cell>
          <cell r="D7362" t="str">
            <v>RS Islam Beliefs Teachings &amp; Practices</v>
          </cell>
          <cell r="E7362" t="str">
            <v>Mrs J R Al-Timimi</v>
          </cell>
        </row>
        <row r="7363">
          <cell r="B7363" t="str">
            <v>J625/02 RS Islam Beliefs Teachings &amp; Practices</v>
          </cell>
          <cell r="C7363" t="str">
            <v>J625/02</v>
          </cell>
          <cell r="D7363" t="str">
            <v>RS Islam Beliefs Teachings &amp; Practices</v>
          </cell>
          <cell r="E7363" t="str">
            <v>Mrs D Ciupala</v>
          </cell>
        </row>
        <row r="7364">
          <cell r="B7364" t="str">
            <v>J625/02 RS Islam Beliefs Teachings &amp; Practices</v>
          </cell>
          <cell r="C7364" t="str">
            <v>J625/02</v>
          </cell>
          <cell r="D7364" t="str">
            <v>RS Islam Beliefs Teachings &amp; Practices</v>
          </cell>
          <cell r="E7364" t="str">
            <v>Ms A Pathan</v>
          </cell>
        </row>
        <row r="7365">
          <cell r="B7365" t="str">
            <v>J625/02 RS Islam Beliefs Teachings &amp; Practices</v>
          </cell>
          <cell r="C7365" t="str">
            <v>J625/02</v>
          </cell>
          <cell r="D7365" t="str">
            <v>RS Islam Beliefs Teachings &amp; Practices</v>
          </cell>
          <cell r="E7365" t="str">
            <v>Mrs S Tahir</v>
          </cell>
        </row>
        <row r="7366">
          <cell r="B7366" t="str">
            <v>J625/02 RS Islam Beliefs Teachings &amp; Practices</v>
          </cell>
          <cell r="C7366" t="str">
            <v>J625/02</v>
          </cell>
          <cell r="D7366" t="str">
            <v>RS Islam Beliefs Teachings &amp; Practices</v>
          </cell>
          <cell r="E7366" t="str">
            <v>Miss E Milne</v>
          </cell>
        </row>
        <row r="7367">
          <cell r="B7367" t="str">
            <v>J625/02 RS Islam Beliefs Teachings &amp; Practices</v>
          </cell>
          <cell r="C7367" t="str">
            <v>J625/02</v>
          </cell>
          <cell r="D7367" t="str">
            <v>RS Islam Beliefs Teachings &amp; Practices</v>
          </cell>
          <cell r="E7367" t="str">
            <v>Mrs F Afolabi</v>
          </cell>
        </row>
        <row r="7368">
          <cell r="B7368" t="str">
            <v>J625/02 RS Islam Beliefs Teachings &amp; Practices</v>
          </cell>
          <cell r="C7368" t="str">
            <v>J625/02</v>
          </cell>
          <cell r="D7368" t="str">
            <v>RS Islam Beliefs Teachings &amp; Practices</v>
          </cell>
          <cell r="E7368" t="str">
            <v>Miss A Parker</v>
          </cell>
        </row>
        <row r="7369">
          <cell r="B7369" t="str">
            <v>J625/02 RS Islam Beliefs Teachings &amp; Practices</v>
          </cell>
          <cell r="C7369" t="str">
            <v>J625/02</v>
          </cell>
          <cell r="D7369" t="str">
            <v>RS Islam Beliefs Teachings &amp; Practices</v>
          </cell>
          <cell r="E7369" t="str">
            <v>Ms R Chance</v>
          </cell>
        </row>
        <row r="7370">
          <cell r="B7370" t="str">
            <v>J625/02 RS Islam Beliefs Teachings &amp; Practices</v>
          </cell>
          <cell r="C7370" t="str">
            <v>J625/02</v>
          </cell>
          <cell r="D7370" t="str">
            <v>RS Islam Beliefs Teachings &amp; Practices</v>
          </cell>
          <cell r="E7370" t="str">
            <v>Mrs S L Smith</v>
          </cell>
        </row>
        <row r="7371">
          <cell r="B7371" t="str">
            <v>J625/02 RS Islam Beliefs Teachings &amp; Practices</v>
          </cell>
          <cell r="C7371" t="str">
            <v>J625/02</v>
          </cell>
          <cell r="D7371" t="str">
            <v>RS Islam Beliefs Teachings &amp; Practices</v>
          </cell>
          <cell r="E7371" t="str">
            <v>Mrs P Gallagher</v>
          </cell>
        </row>
        <row r="7372">
          <cell r="B7372" t="str">
            <v>J625/03 RS Judaism Beliefs Teachings &amp; Practices</v>
          </cell>
          <cell r="C7372" t="str">
            <v>J625/03</v>
          </cell>
          <cell r="D7372" t="str">
            <v>RS Judaism Beliefs Teachings &amp; Practices</v>
          </cell>
          <cell r="E7372" t="str">
            <v>Mr A Goddard</v>
          </cell>
        </row>
        <row r="7373">
          <cell r="B7373" t="str">
            <v>J625/03 RS Judaism Beliefs Teachings &amp; Practices</v>
          </cell>
          <cell r="C7373" t="str">
            <v>J625/03</v>
          </cell>
          <cell r="D7373" t="str">
            <v>RS Judaism Beliefs Teachings &amp; Practices</v>
          </cell>
          <cell r="E7373" t="str">
            <v>Mrs D Newton</v>
          </cell>
        </row>
        <row r="7374">
          <cell r="B7374" t="str">
            <v>J625/03 RS Judaism Beliefs Teachings &amp; Practices</v>
          </cell>
          <cell r="C7374" t="str">
            <v>J625/03</v>
          </cell>
          <cell r="D7374" t="str">
            <v>RS Judaism Beliefs Teachings &amp; Practices</v>
          </cell>
          <cell r="E7374" t="str">
            <v>Mrs L Masidlover</v>
          </cell>
        </row>
        <row r="7375">
          <cell r="B7375" t="str">
            <v>J625/03 RS Judaism Beliefs Teachings &amp; Practices</v>
          </cell>
          <cell r="C7375" t="str">
            <v>J625/03</v>
          </cell>
          <cell r="D7375" t="str">
            <v>RS Judaism Beliefs Teachings &amp; Practices</v>
          </cell>
          <cell r="E7375" t="str">
            <v>Ms A Stephenson</v>
          </cell>
        </row>
        <row r="7376">
          <cell r="B7376" t="str">
            <v>J625/03 RS Judaism Beliefs Teachings &amp; Practices</v>
          </cell>
          <cell r="C7376" t="str">
            <v>J625/03</v>
          </cell>
          <cell r="D7376" t="str">
            <v>RS Judaism Beliefs Teachings &amp; Practices</v>
          </cell>
          <cell r="E7376" t="str">
            <v>Ms E Bednarek</v>
          </cell>
        </row>
        <row r="7377">
          <cell r="B7377" t="str">
            <v>J625/03 RS Judaism Beliefs Teachings &amp; Practices</v>
          </cell>
          <cell r="C7377" t="str">
            <v>J625/03</v>
          </cell>
          <cell r="D7377" t="str">
            <v>RS Judaism Beliefs Teachings &amp; Practices</v>
          </cell>
          <cell r="E7377" t="str">
            <v>Mrs K Boyd</v>
          </cell>
        </row>
        <row r="7378">
          <cell r="B7378" t="str">
            <v>J625/04 RS Buddhism Beliefs  Teachings &amp; Practices</v>
          </cell>
          <cell r="C7378" t="str">
            <v>J625/04</v>
          </cell>
          <cell r="D7378" t="str">
            <v>RS Buddhism Beliefs  Teachings &amp; Practices</v>
          </cell>
          <cell r="E7378" t="str">
            <v>Ms J S Uzzell</v>
          </cell>
        </row>
        <row r="7379">
          <cell r="B7379" t="str">
            <v>J625/04 RS Buddhism Beliefs  Teachings &amp; Practices</v>
          </cell>
          <cell r="C7379" t="str">
            <v>J625/04</v>
          </cell>
          <cell r="D7379" t="str">
            <v>RS Buddhism Beliefs  Teachings &amp; Practices</v>
          </cell>
          <cell r="E7379" t="str">
            <v>Mr R C Knight</v>
          </cell>
        </row>
        <row r="7380">
          <cell r="B7380" t="str">
            <v>J625/04 RS Buddhism Beliefs  Teachings &amp; Practices</v>
          </cell>
          <cell r="C7380" t="str">
            <v>J625/04</v>
          </cell>
          <cell r="D7380" t="str">
            <v>RS Buddhism Beliefs  Teachings &amp; Practices</v>
          </cell>
          <cell r="E7380" t="str">
            <v>Mrs A L Innalls</v>
          </cell>
        </row>
        <row r="7381">
          <cell r="B7381" t="str">
            <v>J625/05 RS Hinduism Beliefs Teachings &amp; Practices</v>
          </cell>
          <cell r="C7381" t="str">
            <v>J625/05</v>
          </cell>
          <cell r="D7381" t="str">
            <v>RS Hinduism Beliefs Teachings &amp; Practices</v>
          </cell>
          <cell r="E7381" t="str">
            <v>Dr A Robertson</v>
          </cell>
        </row>
        <row r="7382">
          <cell r="B7382" t="str">
            <v>J625/05 RS Hinduism Beliefs Teachings &amp; Practices</v>
          </cell>
          <cell r="C7382" t="str">
            <v>J625/05</v>
          </cell>
          <cell r="D7382" t="str">
            <v>RS Hinduism Beliefs Teachings &amp; Practices</v>
          </cell>
          <cell r="E7382" t="str">
            <v>Miss A S Clark</v>
          </cell>
        </row>
        <row r="7383">
          <cell r="B7383" t="str">
            <v>J625/05 RS Hinduism Beliefs Teachings &amp; Practices</v>
          </cell>
          <cell r="C7383" t="str">
            <v>J625/05</v>
          </cell>
          <cell r="D7383" t="str">
            <v>RS Hinduism Beliefs Teachings &amp; Practices</v>
          </cell>
          <cell r="E7383" t="str">
            <v>Mrs G M Atkinson</v>
          </cell>
        </row>
        <row r="7384">
          <cell r="B7384" t="str">
            <v>J625/06 RS Phil &amp; Ethics in the Mod World from a Christian Perspective</v>
          </cell>
          <cell r="C7384" t="str">
            <v>J625/06</v>
          </cell>
          <cell r="D7384" t="str">
            <v>RS Phil &amp; Ethics in the Mod World from a Christian Perspective</v>
          </cell>
          <cell r="E7384" t="str">
            <v>Mrs C R Chandler Mears</v>
          </cell>
        </row>
        <row r="7385">
          <cell r="B7385" t="str">
            <v>J625/06 RS Phil &amp; Ethics in the Mod World from a Christian Perspective</v>
          </cell>
          <cell r="C7385" t="str">
            <v>J625/06</v>
          </cell>
          <cell r="D7385" t="str">
            <v>RS Phil &amp; Ethics in the Mod World from a Christian Perspective</v>
          </cell>
          <cell r="E7385" t="str">
            <v>Mr A P Hall</v>
          </cell>
        </row>
        <row r="7386">
          <cell r="B7386" t="str">
            <v>J625/06 RS Phil &amp; Ethics in the Mod World from a Christian Perspective</v>
          </cell>
          <cell r="C7386" t="str">
            <v>J625/06</v>
          </cell>
          <cell r="D7386" t="str">
            <v>RS Phil &amp; Ethics in the Mod World from a Christian Perspective</v>
          </cell>
          <cell r="E7386" t="str">
            <v>Mr T P Wainaina</v>
          </cell>
        </row>
        <row r="7387">
          <cell r="B7387" t="str">
            <v>J625/06 RS Phil &amp; Ethics in the Mod World from a Christian Perspective</v>
          </cell>
          <cell r="C7387" t="str">
            <v>J625/06</v>
          </cell>
          <cell r="D7387" t="str">
            <v>RS Phil &amp; Ethics in the Mod World from a Christian Perspective</v>
          </cell>
          <cell r="E7387" t="str">
            <v>Mrs R Linehan</v>
          </cell>
        </row>
        <row r="7388">
          <cell r="B7388" t="str">
            <v>J625/06 RS Phil &amp; Ethics in the Mod World from a Christian Perspective</v>
          </cell>
          <cell r="C7388" t="str">
            <v>J625/06</v>
          </cell>
          <cell r="D7388" t="str">
            <v>RS Phil &amp; Ethics in the Mod World from a Christian Perspective</v>
          </cell>
          <cell r="E7388" t="str">
            <v>Mrs S Manipon</v>
          </cell>
        </row>
        <row r="7389">
          <cell r="B7389" t="str">
            <v>J625/06 RS Phil &amp; Ethics in the Mod World from a Christian Perspective</v>
          </cell>
          <cell r="C7389" t="str">
            <v>J625/06</v>
          </cell>
          <cell r="D7389" t="str">
            <v>RS Phil &amp; Ethics in the Mod World from a Christian Perspective</v>
          </cell>
          <cell r="E7389" t="str">
            <v>Mr L Murray</v>
          </cell>
        </row>
        <row r="7390">
          <cell r="B7390" t="str">
            <v>J625/06 RS Phil &amp; Ethics in the Mod World from a Christian Perspective</v>
          </cell>
          <cell r="C7390" t="str">
            <v>J625/06</v>
          </cell>
          <cell r="D7390" t="str">
            <v>RS Phil &amp; Ethics in the Mod World from a Christian Perspective</v>
          </cell>
          <cell r="E7390" t="str">
            <v>Miss D peters</v>
          </cell>
        </row>
        <row r="7391">
          <cell r="B7391" t="str">
            <v>J625/06 RS Phil &amp; Ethics in the Mod World from a Christian Perspective</v>
          </cell>
          <cell r="C7391" t="str">
            <v>J625/06</v>
          </cell>
          <cell r="D7391" t="str">
            <v>RS Phil &amp; Ethics in the Mod World from a Christian Perspective</v>
          </cell>
          <cell r="E7391" t="str">
            <v>Mrs M Saunyama</v>
          </cell>
        </row>
        <row r="7392">
          <cell r="B7392" t="str">
            <v>J625/06 RS Phil &amp; Ethics in the Mod World from a Christian Perspective</v>
          </cell>
          <cell r="C7392" t="str">
            <v>J625/06</v>
          </cell>
          <cell r="D7392" t="str">
            <v>RS Phil &amp; Ethics in the Mod World from a Christian Perspective</v>
          </cell>
          <cell r="E7392" t="str">
            <v>Ms P Larsen</v>
          </cell>
        </row>
        <row r="7393">
          <cell r="B7393" t="str">
            <v>J625/06 RS Phil &amp; Ethics in the Mod World from a Christian Perspective</v>
          </cell>
          <cell r="C7393" t="str">
            <v>J625/06</v>
          </cell>
          <cell r="D7393" t="str">
            <v>RS Phil &amp; Ethics in the Mod World from a Christian Perspective</v>
          </cell>
          <cell r="E7393" t="str">
            <v>Mr J Young</v>
          </cell>
        </row>
        <row r="7394">
          <cell r="B7394" t="str">
            <v>J625/06 RS Phil &amp; Ethics in the Mod World from a Christian Perspective</v>
          </cell>
          <cell r="C7394" t="str">
            <v>J625/06</v>
          </cell>
          <cell r="D7394" t="str">
            <v>RS Phil &amp; Ethics in the Mod World from a Christian Perspective</v>
          </cell>
          <cell r="E7394" t="str">
            <v>Dr T McCormack</v>
          </cell>
        </row>
        <row r="7395">
          <cell r="B7395" t="str">
            <v>J625/06 RS Phil &amp; Ethics in the Mod World from a Christian Perspective</v>
          </cell>
          <cell r="C7395" t="str">
            <v>J625/06</v>
          </cell>
          <cell r="D7395" t="str">
            <v>RS Phil &amp; Ethics in the Mod World from a Christian Perspective</v>
          </cell>
          <cell r="E7395" t="str">
            <v>Mr A K Chitsakamile</v>
          </cell>
        </row>
        <row r="7396">
          <cell r="B7396" t="str">
            <v>J625/06 RS Phil &amp; Ethics in the Mod World from a Christian Perspective</v>
          </cell>
          <cell r="C7396" t="str">
            <v>J625/06</v>
          </cell>
          <cell r="D7396" t="str">
            <v>RS Phil &amp; Ethics in the Mod World from a Christian Perspective</v>
          </cell>
          <cell r="E7396" t="str">
            <v>Mrs R Halfpenny</v>
          </cell>
        </row>
        <row r="7397">
          <cell r="B7397" t="str">
            <v>J625/06 RS Phil &amp; Ethics in the Mod World from a Christian Perspective</v>
          </cell>
          <cell r="C7397" t="str">
            <v>J625/06</v>
          </cell>
          <cell r="D7397" t="str">
            <v>RS Phil &amp; Ethics in the Mod World from a Christian Perspective</v>
          </cell>
          <cell r="E7397" t="str">
            <v>Mrs D Newton</v>
          </cell>
        </row>
        <row r="7398">
          <cell r="B7398" t="str">
            <v>J625/06 RS Phil &amp; Ethics in the Mod World from a Christian Perspective</v>
          </cell>
          <cell r="C7398" t="str">
            <v>J625/06</v>
          </cell>
          <cell r="D7398" t="str">
            <v>RS Phil &amp; Ethics in the Mod World from a Christian Perspective</v>
          </cell>
          <cell r="E7398" t="str">
            <v>Mrs G M Atkinson</v>
          </cell>
        </row>
        <row r="7399">
          <cell r="B7399" t="str">
            <v>J625/06 RS Phil &amp; Ethics in the Mod World from a Christian Perspective</v>
          </cell>
          <cell r="C7399" t="str">
            <v>J625/06</v>
          </cell>
          <cell r="D7399" t="str">
            <v>RS Phil &amp; Ethics in the Mod World from a Christian Perspective</v>
          </cell>
          <cell r="E7399" t="str">
            <v>Mrs C Merricks</v>
          </cell>
        </row>
        <row r="7400">
          <cell r="B7400" t="str">
            <v>J625/06 RS Phil &amp; Ethics in the Mod World from a Christian Perspective</v>
          </cell>
          <cell r="C7400" t="str">
            <v>J625/06</v>
          </cell>
          <cell r="D7400" t="str">
            <v>RS Phil &amp; Ethics in the Mod World from a Christian Perspective</v>
          </cell>
          <cell r="E7400" t="str">
            <v>Miss L Hawthornthwaite</v>
          </cell>
        </row>
        <row r="7401">
          <cell r="B7401" t="str">
            <v>J625/06 RS Phil &amp; Ethics in the Mod World from a Christian Perspective</v>
          </cell>
          <cell r="C7401" t="str">
            <v>J625/06</v>
          </cell>
          <cell r="D7401" t="str">
            <v>RS Phil &amp; Ethics in the Mod World from a Christian Perspective</v>
          </cell>
          <cell r="E7401" t="str">
            <v>Mr B Ackerman</v>
          </cell>
        </row>
        <row r="7402">
          <cell r="B7402" t="str">
            <v>J625/06 RS Phil &amp; Ethics in the Mod World from a Christian Perspective</v>
          </cell>
          <cell r="C7402" t="str">
            <v>J625/06</v>
          </cell>
          <cell r="D7402" t="str">
            <v>RS Phil &amp; Ethics in the Mod World from a Christian Perspective</v>
          </cell>
          <cell r="E7402" t="str">
            <v>Miss A Parker</v>
          </cell>
        </row>
        <row r="7403">
          <cell r="B7403" t="str">
            <v>J625/06 RS Phil &amp; Ethics in the Mod World from a Christian Perspective</v>
          </cell>
          <cell r="C7403" t="str">
            <v>J625/06</v>
          </cell>
          <cell r="D7403" t="str">
            <v>RS Phil &amp; Ethics in the Mod World from a Christian Perspective</v>
          </cell>
          <cell r="E7403" t="str">
            <v>Dr R A Adekoya</v>
          </cell>
        </row>
        <row r="7404">
          <cell r="B7404" t="str">
            <v>J625/06 RS Phil &amp; Ethics in the Mod World from a Christian Perspective</v>
          </cell>
          <cell r="C7404" t="str">
            <v>J625/06</v>
          </cell>
          <cell r="D7404" t="str">
            <v>RS Phil &amp; Ethics in the Mod World from a Christian Perspective</v>
          </cell>
          <cell r="E7404" t="str">
            <v>Mr M J S Keys</v>
          </cell>
        </row>
        <row r="7405">
          <cell r="B7405" t="str">
            <v>J625/06 RS Phil &amp; Ethics in the Mod World from a Christian Perspective</v>
          </cell>
          <cell r="C7405" t="str">
            <v>J625/06</v>
          </cell>
          <cell r="D7405" t="str">
            <v>RS Phil &amp; Ethics in the Mod World from a Christian Perspective</v>
          </cell>
          <cell r="E7405" t="str">
            <v>Mr A Majeed</v>
          </cell>
        </row>
        <row r="7406">
          <cell r="B7406" t="str">
            <v>J625/06 RS Phil &amp; Ethics in the Mod World from a Christian Perspective</v>
          </cell>
          <cell r="C7406" t="str">
            <v>J625/06</v>
          </cell>
          <cell r="D7406" t="str">
            <v>RS Phil &amp; Ethics in the Mod World from a Christian Perspective</v>
          </cell>
          <cell r="E7406" t="str">
            <v>Mrs S Coopey</v>
          </cell>
        </row>
        <row r="7407">
          <cell r="B7407" t="str">
            <v>J625/06 RS Phil &amp; Ethics in the Mod World from a Christian Perspective</v>
          </cell>
          <cell r="C7407" t="str">
            <v>J625/06</v>
          </cell>
          <cell r="D7407" t="str">
            <v>RS Phil &amp; Ethics in the Mod World from a Christian Perspective</v>
          </cell>
          <cell r="E7407" t="str">
            <v>Mr R J Woods</v>
          </cell>
        </row>
        <row r="7408">
          <cell r="B7408" t="str">
            <v>J625/06 RS Phil &amp; Ethics in the Mod World from a Christian Perspective</v>
          </cell>
          <cell r="C7408" t="str">
            <v>J625/06</v>
          </cell>
          <cell r="D7408" t="str">
            <v>RS Phil &amp; Ethics in the Mod World from a Christian Perspective</v>
          </cell>
          <cell r="E7408" t="str">
            <v>Mr B A Whitaker</v>
          </cell>
        </row>
        <row r="7409">
          <cell r="B7409" t="str">
            <v>J625/06 RS Phil &amp; Ethics in the Mod World from a Christian Perspective</v>
          </cell>
          <cell r="C7409" t="str">
            <v>J625/06</v>
          </cell>
          <cell r="D7409" t="str">
            <v>RS Phil &amp; Ethics in the Mod World from a Christian Perspective</v>
          </cell>
          <cell r="E7409" t="str">
            <v>Miss S Brooks</v>
          </cell>
        </row>
        <row r="7410">
          <cell r="B7410" t="str">
            <v>J625/06 RS Phil &amp; Ethics in the Mod World from a Christian Perspective</v>
          </cell>
          <cell r="C7410" t="str">
            <v>J625/06</v>
          </cell>
          <cell r="D7410" t="str">
            <v>RS Phil &amp; Ethics in the Mod World from a Christian Perspective</v>
          </cell>
          <cell r="E7410" t="str">
            <v>Mr K D Hughes</v>
          </cell>
        </row>
        <row r="7411">
          <cell r="B7411" t="str">
            <v>J625/06 RS Phil &amp; Ethics in the Mod World from a Christian Perspective</v>
          </cell>
          <cell r="C7411" t="str">
            <v>J625/06</v>
          </cell>
          <cell r="D7411" t="str">
            <v>RS Phil &amp; Ethics in the Mod World from a Christian Perspective</v>
          </cell>
          <cell r="E7411" t="str">
            <v>Mrs T J Wilkins</v>
          </cell>
        </row>
        <row r="7412">
          <cell r="B7412" t="str">
            <v>J625/06 RS Phil &amp; Ethics in the Mod World from a Christian Perspective</v>
          </cell>
          <cell r="C7412" t="str">
            <v>J625/06</v>
          </cell>
          <cell r="D7412" t="str">
            <v>RS Phil &amp; Ethics in the Mod World from a Christian Perspective</v>
          </cell>
          <cell r="E7412" t="str">
            <v>Mrs S Papaioannou</v>
          </cell>
        </row>
        <row r="7413">
          <cell r="B7413" t="str">
            <v>J625/07 RS Phil &amp; Ethics in the Mod World from a Muslim Perspective</v>
          </cell>
          <cell r="C7413" t="str">
            <v>J625/07</v>
          </cell>
          <cell r="D7413" t="str">
            <v>RS Phil &amp; Ethics in the Mod World from a Muslim Perspective</v>
          </cell>
          <cell r="E7413" t="str">
            <v>Mr F G Bruce</v>
          </cell>
        </row>
        <row r="7414">
          <cell r="B7414" t="str">
            <v>J625/07 RS Phil &amp; Ethics in the Mod World from a Muslim Perspective</v>
          </cell>
          <cell r="C7414" t="str">
            <v>J625/07</v>
          </cell>
          <cell r="D7414" t="str">
            <v>RS Phil &amp; Ethics in the Mod World from a Muslim Perspective</v>
          </cell>
          <cell r="E7414" t="str">
            <v>Dr A Robertson</v>
          </cell>
        </row>
        <row r="7415">
          <cell r="B7415" t="str">
            <v>J625/07 RS Phil &amp; Ethics in the Mod World from a Muslim Perspective</v>
          </cell>
          <cell r="C7415" t="str">
            <v>J625/07</v>
          </cell>
          <cell r="D7415" t="str">
            <v>RS Phil &amp; Ethics in the Mod World from a Muslim Perspective</v>
          </cell>
          <cell r="E7415" t="str">
            <v>Ms J S Uzzell</v>
          </cell>
        </row>
        <row r="7416">
          <cell r="B7416" t="str">
            <v>J625/08 Relig Stud Relig Phil &amp; Ethics mod world Jewish Perspective</v>
          </cell>
          <cell r="C7416" t="str">
            <v>J625/08</v>
          </cell>
          <cell r="D7416" t="str">
            <v>Relig Stud Relig Phil &amp; Ethics mod world Jewish Perspective</v>
          </cell>
          <cell r="E7416" t="str">
            <v>Mrs D Newton</v>
          </cell>
        </row>
        <row r="7417">
          <cell r="B7417" t="str">
            <v>J625/08 Relig Stud Relig Phil &amp; Ethics mod world Jewish Perspective</v>
          </cell>
          <cell r="C7417" t="str">
            <v>J625/08</v>
          </cell>
          <cell r="D7417" t="str">
            <v>Relig Stud Relig Phil &amp; Ethics mod world Jewish Perspective</v>
          </cell>
          <cell r="E7417" t="str">
            <v>Mrs G M Atkinson</v>
          </cell>
        </row>
        <row r="7418">
          <cell r="B7418" t="str">
            <v>J625/09 RS Relig Phil &amp; Ethics in the mod world Buddhist Perspective</v>
          </cell>
          <cell r="C7418" t="str">
            <v>J625/09</v>
          </cell>
          <cell r="D7418" t="str">
            <v>RS Relig Phil &amp; Ethics in the mod world Buddhist Perspective</v>
          </cell>
          <cell r="E7418" t="str">
            <v>Ms J S Uzzell</v>
          </cell>
        </row>
        <row r="7419">
          <cell r="B7419" t="str">
            <v>J625/09 RS Relig Phil &amp; Ethics in the mod world Buddhist Perspective</v>
          </cell>
          <cell r="C7419" t="str">
            <v>J625/09</v>
          </cell>
          <cell r="D7419" t="str">
            <v>RS Relig Phil &amp; Ethics in the mod world Buddhist Perspective</v>
          </cell>
          <cell r="E7419" t="str">
            <v>Dr A Robertson</v>
          </cell>
        </row>
        <row r="7420">
          <cell r="B7420" t="str">
            <v>J625/10 RS Relig Phil &amp; Ethics in the mod world Hindu Perspective</v>
          </cell>
          <cell r="C7420" t="str">
            <v>J625/10</v>
          </cell>
          <cell r="D7420" t="str">
            <v>RS Relig Phil &amp; Ethics in the mod world Hindu Perspective</v>
          </cell>
          <cell r="E7420" t="str">
            <v>Dr A Robertson</v>
          </cell>
        </row>
        <row r="7421">
          <cell r="B7421" t="str">
            <v>J625/10 RS Relig Phil &amp; Ethics in the mod world Hindu Perspective</v>
          </cell>
          <cell r="C7421" t="str">
            <v>J625/10</v>
          </cell>
          <cell r="D7421" t="str">
            <v>RS Relig Phil &amp; Ethics in the mod world Hindu Perspective</v>
          </cell>
          <cell r="E7421" t="str">
            <v>Dr K L O'Brien</v>
          </cell>
        </row>
        <row r="7422">
          <cell r="B7422" t="str">
            <v>R012/01 IT  Understanding Tools  techs  methods &amp; processes for tech solutions</v>
          </cell>
          <cell r="C7422" t="str">
            <v>R012/01</v>
          </cell>
          <cell r="D7422" t="str">
            <v>IT  Understanding Tools  techs  methods &amp; processes for tech solutions</v>
          </cell>
          <cell r="E7422" t="str">
            <v>Mr G Manson</v>
          </cell>
        </row>
        <row r="7423">
          <cell r="B7423" t="str">
            <v>R012/01 IT  Understanding Tools  techs  methods &amp; processes for tech solutions</v>
          </cell>
          <cell r="C7423" t="str">
            <v>R012/01</v>
          </cell>
          <cell r="D7423" t="str">
            <v>IT  Understanding Tools  techs  methods &amp; processes for tech solutions</v>
          </cell>
          <cell r="E7423" t="str">
            <v>Mr I Purcell</v>
          </cell>
        </row>
        <row r="7424">
          <cell r="B7424" t="str">
            <v>R012/01 IT  Understanding Tools  techs  methods &amp; processes for tech solutions</v>
          </cell>
          <cell r="C7424" t="str">
            <v>R012/01</v>
          </cell>
          <cell r="D7424" t="str">
            <v>IT  Understanding Tools  techs  methods &amp; processes for tech solutions</v>
          </cell>
          <cell r="E7424" t="str">
            <v>Mrs R Jones</v>
          </cell>
        </row>
        <row r="7425">
          <cell r="B7425" t="str">
            <v>R012/01 IT  Understanding Tools  techs  methods &amp; processes for tech solutions</v>
          </cell>
          <cell r="C7425" t="str">
            <v>R012/01</v>
          </cell>
          <cell r="D7425" t="str">
            <v>IT  Understanding Tools  techs  methods &amp; processes for tech solutions</v>
          </cell>
          <cell r="E7425" t="str">
            <v>Mrs K Entwistle</v>
          </cell>
        </row>
        <row r="7426">
          <cell r="B7426" t="str">
            <v>R012/01 IT  Understanding Tools  techs  methods &amp; processes for tech solutions</v>
          </cell>
          <cell r="C7426" t="str">
            <v>R012/01</v>
          </cell>
          <cell r="D7426" t="str">
            <v>IT  Understanding Tools  techs  methods &amp; processes for tech solutions</v>
          </cell>
          <cell r="E7426" t="str">
            <v>Mrs L Lawson</v>
          </cell>
        </row>
        <row r="7427">
          <cell r="B7427" t="str">
            <v>R012/01 IT  Understanding Tools  techs  methods &amp; processes for tech solutions</v>
          </cell>
          <cell r="C7427" t="str">
            <v>R012/01</v>
          </cell>
          <cell r="D7427" t="str">
            <v>IT  Understanding Tools  techs  methods &amp; processes for tech solutions</v>
          </cell>
          <cell r="E7427" t="str">
            <v>Mr D Gale</v>
          </cell>
        </row>
        <row r="7428">
          <cell r="B7428" t="str">
            <v>R012/01 IT  Understanding Tools  techs  methods &amp; processes for tech solutions</v>
          </cell>
          <cell r="C7428" t="str">
            <v>R012/01</v>
          </cell>
          <cell r="D7428" t="str">
            <v>IT  Understanding Tools  techs  methods &amp; processes for tech solutions</v>
          </cell>
          <cell r="E7428" t="str">
            <v>Miss T Mayhead</v>
          </cell>
        </row>
        <row r="7429">
          <cell r="B7429" t="str">
            <v>R012/01 IT  Understanding Tools  techs  methods &amp; processes for tech solutions</v>
          </cell>
          <cell r="C7429" t="str">
            <v>R012/01</v>
          </cell>
          <cell r="D7429" t="str">
            <v>IT  Understanding Tools  techs  methods &amp; processes for tech solutions</v>
          </cell>
          <cell r="E7429" t="str">
            <v>Mrs P Harrison-Blake</v>
          </cell>
        </row>
        <row r="7430">
          <cell r="B7430" t="str">
            <v>R012/01 IT  Understanding Tools  techs  methods &amp; processes for tech solutions</v>
          </cell>
          <cell r="C7430" t="str">
            <v>R012/01</v>
          </cell>
          <cell r="D7430" t="str">
            <v>IT  Understanding Tools  techs  methods &amp; processes for tech solutions</v>
          </cell>
          <cell r="E7430" t="str">
            <v>Mrs N Faramroz</v>
          </cell>
        </row>
        <row r="7431">
          <cell r="B7431" t="str">
            <v>R012/01 IT  Understanding Tools  techs  methods &amp; processes for tech solutions</v>
          </cell>
          <cell r="C7431" t="str">
            <v>R012/01</v>
          </cell>
          <cell r="D7431" t="str">
            <v>IT  Understanding Tools  techs  methods &amp; processes for tech solutions</v>
          </cell>
          <cell r="E7431" t="str">
            <v>Mrs L Carlisle</v>
          </cell>
        </row>
        <row r="7432">
          <cell r="B7432" t="str">
            <v>R012/01 IT  Understanding Tools  techs  methods &amp; processes for tech solutions</v>
          </cell>
          <cell r="C7432" t="str">
            <v>R012/01</v>
          </cell>
          <cell r="D7432" t="str">
            <v>IT  Understanding Tools  techs  methods &amp; processes for tech solutions</v>
          </cell>
          <cell r="E7432" t="str">
            <v>Miss M Nowak</v>
          </cell>
        </row>
        <row r="7433">
          <cell r="B7433" t="str">
            <v>R012/01 IT  Understanding Tools  techs  methods &amp; processes for tech solutions</v>
          </cell>
          <cell r="C7433" t="str">
            <v>R012/01</v>
          </cell>
          <cell r="D7433" t="str">
            <v>IT  Understanding Tools  techs  methods &amp; processes for tech solutions</v>
          </cell>
          <cell r="E7433" t="str">
            <v>Mrs N Kauser</v>
          </cell>
        </row>
        <row r="7434">
          <cell r="B7434" t="str">
            <v>R012/01 IT  Understanding Tools  techs  methods &amp; processes for tech solutions</v>
          </cell>
          <cell r="C7434" t="str">
            <v>R012/01</v>
          </cell>
          <cell r="D7434" t="str">
            <v>IT  Understanding Tools  techs  methods &amp; processes for tech solutions</v>
          </cell>
          <cell r="E7434" t="str">
            <v>Miss C Austen</v>
          </cell>
        </row>
        <row r="7435">
          <cell r="B7435" t="str">
            <v>R012/01 IT  Understanding Tools  techs  methods &amp; processes for tech solutions</v>
          </cell>
          <cell r="C7435" t="str">
            <v>R012/01</v>
          </cell>
          <cell r="D7435" t="str">
            <v>IT  Understanding Tools  techs  methods &amp; processes for tech solutions</v>
          </cell>
          <cell r="E7435" t="str">
            <v>Mr E Serry</v>
          </cell>
        </row>
        <row r="7436">
          <cell r="B7436" t="str">
            <v>R012/01 IT  Understanding Tools  techs  methods &amp; processes for tech solutions</v>
          </cell>
          <cell r="C7436" t="str">
            <v>R012/01</v>
          </cell>
          <cell r="D7436" t="str">
            <v>IT  Understanding Tools  techs  methods &amp; processes for tech solutions</v>
          </cell>
          <cell r="E7436" t="str">
            <v>Mr J S Ciereszko</v>
          </cell>
        </row>
        <row r="7437">
          <cell r="B7437" t="str">
            <v>R012/01 IT  Understanding Tools  techs  methods &amp; processes for tech solutions</v>
          </cell>
          <cell r="C7437" t="str">
            <v>R012/01</v>
          </cell>
          <cell r="D7437" t="str">
            <v>IT  Understanding Tools  techs  methods &amp; processes for tech solutions</v>
          </cell>
          <cell r="E7437" t="str">
            <v>Mr S Berne</v>
          </cell>
        </row>
        <row r="7438">
          <cell r="B7438" t="str">
            <v>R012/01 IT  Understanding Tools  techs  methods &amp; processes for tech solutions</v>
          </cell>
          <cell r="C7438" t="str">
            <v>R012/01</v>
          </cell>
          <cell r="D7438" t="str">
            <v>IT  Understanding Tools  techs  methods &amp; processes for tech solutions</v>
          </cell>
          <cell r="E7438" t="str">
            <v>Miss E Brown</v>
          </cell>
        </row>
        <row r="7439">
          <cell r="B7439" t="str">
            <v>R012/01 IT  Understanding Tools  techs  methods &amp; processes for tech solutions</v>
          </cell>
          <cell r="C7439" t="str">
            <v>R012/01</v>
          </cell>
          <cell r="D7439" t="str">
            <v>IT  Understanding Tools  techs  methods &amp; processes for tech solutions</v>
          </cell>
          <cell r="E7439" t="str">
            <v>Mr B L Gillinder</v>
          </cell>
        </row>
        <row r="7440">
          <cell r="B7440" t="str">
            <v>R012/01 IT  Understanding Tools  techs  methods &amp; processes for tech solutions</v>
          </cell>
          <cell r="C7440" t="str">
            <v>R012/01</v>
          </cell>
          <cell r="D7440" t="str">
            <v>IT  Understanding Tools  techs  methods &amp; processes for tech solutions</v>
          </cell>
          <cell r="E7440" t="str">
            <v>Mr S Ahmed</v>
          </cell>
        </row>
        <row r="7441">
          <cell r="B7441" t="str">
            <v>R012/01 IT  Understanding Tools  techs  methods &amp; processes for tech solutions</v>
          </cell>
          <cell r="C7441" t="str">
            <v>R012/01</v>
          </cell>
          <cell r="D7441" t="str">
            <v>IT  Understanding Tools  techs  methods &amp; processes for tech solutions</v>
          </cell>
          <cell r="E7441" t="str">
            <v>Mrs L Weatherley</v>
          </cell>
        </row>
        <row r="7442">
          <cell r="B7442" t="str">
            <v>R012/01 IT  Understanding Tools  techs  methods &amp; processes for tech solutions</v>
          </cell>
          <cell r="C7442" t="str">
            <v>R012/01</v>
          </cell>
          <cell r="D7442" t="str">
            <v>IT  Understanding Tools  techs  methods &amp; processes for tech solutions</v>
          </cell>
          <cell r="E7442" t="str">
            <v>Mrs R Robinson</v>
          </cell>
        </row>
        <row r="7443">
          <cell r="B7443" t="str">
            <v>R012/01 IT  Understanding Tools  techs  methods &amp; processes for tech solutions</v>
          </cell>
          <cell r="C7443" t="str">
            <v>R012/01</v>
          </cell>
          <cell r="D7443" t="str">
            <v>IT  Understanding Tools  techs  methods &amp; processes for tech solutions</v>
          </cell>
          <cell r="E7443" t="str">
            <v>Mrs K Melia</v>
          </cell>
        </row>
        <row r="7444">
          <cell r="B7444" t="str">
            <v>R012/01 IT  Understanding Tools  techs  methods &amp; processes for tech solutions</v>
          </cell>
          <cell r="C7444" t="str">
            <v>R012/01</v>
          </cell>
          <cell r="D7444" t="str">
            <v>IT  Understanding Tools  techs  methods &amp; processes for tech solutions</v>
          </cell>
          <cell r="E7444" t="str">
            <v>Mr M Pouncey</v>
          </cell>
        </row>
        <row r="7445">
          <cell r="B7445" t="str">
            <v>R012/01 IT  Understanding Tools  techs  methods &amp; processes for tech solutions</v>
          </cell>
          <cell r="C7445" t="str">
            <v>R012/01</v>
          </cell>
          <cell r="D7445" t="str">
            <v>IT  Understanding Tools  techs  methods &amp; processes for tech solutions</v>
          </cell>
          <cell r="E7445" t="str">
            <v>Mrs J Hartley</v>
          </cell>
        </row>
        <row r="7446">
          <cell r="B7446" t="str">
            <v>R012/01 IT  Understanding Tools  techs  methods &amp; processes for tech solutions</v>
          </cell>
          <cell r="C7446" t="str">
            <v>R012/01</v>
          </cell>
          <cell r="D7446" t="str">
            <v>IT  Understanding Tools  techs  methods &amp; processes for tech solutions</v>
          </cell>
          <cell r="E7446" t="str">
            <v>Mr S Whitwell</v>
          </cell>
        </row>
        <row r="7447">
          <cell r="B7447" t="str">
            <v>R012/01 IT  Understanding Tools  techs  methods &amp; processes for tech solutions</v>
          </cell>
          <cell r="C7447" t="str">
            <v>R012/01</v>
          </cell>
          <cell r="D7447" t="str">
            <v>IT  Understanding Tools  techs  methods &amp; processes for tech solutions</v>
          </cell>
          <cell r="E7447" t="str">
            <v>Mrs S Jenner</v>
          </cell>
        </row>
        <row r="7448">
          <cell r="B7448" t="str">
            <v>R012/01 IT  Understanding Tools  techs  methods &amp; processes for tech solutions</v>
          </cell>
          <cell r="C7448" t="str">
            <v>R012/01</v>
          </cell>
          <cell r="D7448" t="str">
            <v>IT  Understanding Tools  techs  methods &amp; processes for tech solutions</v>
          </cell>
          <cell r="E7448" t="str">
            <v>Mr J S Bola</v>
          </cell>
        </row>
        <row r="7449">
          <cell r="B7449" t="str">
            <v>R012/01 IT  Understanding Tools  techs  methods &amp; processes for tech solutions</v>
          </cell>
          <cell r="C7449" t="str">
            <v>R012/01</v>
          </cell>
          <cell r="D7449" t="str">
            <v>IT  Understanding Tools  techs  methods &amp; processes for tech solutions</v>
          </cell>
          <cell r="E7449" t="str">
            <v>Mr A Budge</v>
          </cell>
        </row>
        <row r="7450">
          <cell r="B7450" t="str">
            <v>R012/01 IT  Understanding Tools  techs  methods &amp; processes for tech solutions</v>
          </cell>
          <cell r="C7450" t="str">
            <v>R012/01</v>
          </cell>
          <cell r="D7450" t="str">
            <v>IT  Understanding Tools  techs  methods &amp; processes for tech solutions</v>
          </cell>
          <cell r="E7450" t="str">
            <v>Miss C Thomson</v>
          </cell>
        </row>
        <row r="7451">
          <cell r="B7451" t="str">
            <v>R012/01 IT  Understanding Tools  techs  methods &amp; processes for tech solutions</v>
          </cell>
          <cell r="C7451" t="str">
            <v>R012/01</v>
          </cell>
          <cell r="D7451" t="str">
            <v>IT  Understanding Tools  techs  methods &amp; processes for tech solutions</v>
          </cell>
          <cell r="E7451" t="str">
            <v>Mr S Hossain</v>
          </cell>
        </row>
        <row r="7452">
          <cell r="B7452" t="str">
            <v>R012/01 IT  Understanding Tools  techs  methods &amp; processes for tech solutions</v>
          </cell>
          <cell r="C7452" t="str">
            <v>R012/01</v>
          </cell>
          <cell r="D7452" t="str">
            <v>IT  Understanding Tools  techs  methods &amp; processes for tech solutions</v>
          </cell>
          <cell r="E7452" t="str">
            <v>Mr T Greaves</v>
          </cell>
        </row>
        <row r="7453">
          <cell r="B7453" t="str">
            <v>R012/01 IT  Understanding Tools  techs  methods &amp; processes for tech solutions</v>
          </cell>
          <cell r="C7453" t="str">
            <v>R012/01</v>
          </cell>
          <cell r="D7453" t="str">
            <v>IT  Understanding Tools  techs  methods &amp; processes for tech solutions</v>
          </cell>
          <cell r="E7453" t="str">
            <v>Miss A Bates</v>
          </cell>
        </row>
        <row r="7454">
          <cell r="B7454" t="str">
            <v>R012/01 IT  Understanding Tools  techs  methods &amp; processes for tech solutions</v>
          </cell>
          <cell r="C7454" t="str">
            <v>R012/01</v>
          </cell>
          <cell r="D7454" t="str">
            <v>IT  Understanding Tools  techs  methods &amp; processes for tech solutions</v>
          </cell>
          <cell r="E7454" t="str">
            <v>Mr D J Lant</v>
          </cell>
        </row>
        <row r="7455">
          <cell r="B7455" t="str">
            <v>R012/01 IT  Understanding Tools  techs  methods &amp; processes for tech solutions</v>
          </cell>
          <cell r="C7455" t="str">
            <v>R012/01</v>
          </cell>
          <cell r="D7455" t="str">
            <v>IT  Understanding Tools  techs  methods &amp; processes for tech solutions</v>
          </cell>
          <cell r="E7455" t="str">
            <v>Mr M Adamson</v>
          </cell>
        </row>
        <row r="7456">
          <cell r="B7456" t="str">
            <v>R013/01/02 Information Technologies: Developing technological solutions</v>
          </cell>
          <cell r="C7456" t="str">
            <v>R013/01/02</v>
          </cell>
          <cell r="D7456" t="str">
            <v>Information Technologies: Developing technological solutions</v>
          </cell>
          <cell r="E7456" t="str">
            <v>Mr R Howe</v>
          </cell>
        </row>
        <row r="7457">
          <cell r="B7457" t="str">
            <v>R013/01/02 Information Technologies: Developing technological solutions</v>
          </cell>
          <cell r="C7457" t="str">
            <v>R013/01/02</v>
          </cell>
          <cell r="D7457" t="str">
            <v>Information Technologies: Developing technological solutions</v>
          </cell>
          <cell r="E7457" t="str">
            <v>OCR D Cambridge Assessment</v>
          </cell>
        </row>
        <row r="7458">
          <cell r="B7458" t="str">
            <v>R013/01/02 Information Technologies: Developing technological solutions</v>
          </cell>
          <cell r="C7458" t="str">
            <v>R013/01/02</v>
          </cell>
          <cell r="D7458" t="str">
            <v>Information Technologies: Developing technological solutions</v>
          </cell>
          <cell r="E7458" t="str">
            <v>Mrs R McGaw</v>
          </cell>
        </row>
        <row r="7459">
          <cell r="B7459" t="str">
            <v>R013/01/02 Information Technologies: Developing technological solutions</v>
          </cell>
          <cell r="C7459" t="str">
            <v>R013/01/02</v>
          </cell>
          <cell r="D7459" t="str">
            <v>Information Technologies: Developing technological solutions</v>
          </cell>
          <cell r="E7459" t="str">
            <v>Miss A Phillips</v>
          </cell>
        </row>
        <row r="7460">
          <cell r="B7460" t="str">
            <v>R013/01/02 Information Technologies: Developing technological solutions</v>
          </cell>
          <cell r="C7460" t="str">
            <v>R013/01/02</v>
          </cell>
          <cell r="D7460" t="str">
            <v>Information Technologies: Developing technological solutions</v>
          </cell>
          <cell r="E7460" t="str">
            <v>Ms S Bailey</v>
          </cell>
        </row>
        <row r="7461">
          <cell r="B7461" t="str">
            <v>R013/01/02 Information Technologies: Developing technological solutions</v>
          </cell>
          <cell r="C7461" t="str">
            <v>R013/01/02</v>
          </cell>
          <cell r="D7461" t="str">
            <v>Information Technologies: Developing technological solutions</v>
          </cell>
          <cell r="E7461" t="str">
            <v>Mr P Beckett</v>
          </cell>
        </row>
        <row r="7462">
          <cell r="B7462" t="str">
            <v>R013/01/02 Information Technologies: Developing technological solutions</v>
          </cell>
          <cell r="C7462" t="str">
            <v>R013/01/02</v>
          </cell>
          <cell r="D7462" t="str">
            <v>Information Technologies: Developing technological solutions</v>
          </cell>
          <cell r="E7462" t="str">
            <v>Mrs N Thoseby</v>
          </cell>
        </row>
        <row r="7463">
          <cell r="B7463" t="str">
            <v>R013/01/02 Information Technologies: Developing technological solutions</v>
          </cell>
          <cell r="C7463" t="str">
            <v>R013/01/02</v>
          </cell>
          <cell r="D7463" t="str">
            <v>Information Technologies: Developing technological solutions</v>
          </cell>
          <cell r="E7463" t="str">
            <v>Mrs P Barry</v>
          </cell>
        </row>
        <row r="7464">
          <cell r="B7464" t="str">
            <v>R013/01/02 Information Technologies: Developing technological solutions</v>
          </cell>
          <cell r="C7464" t="str">
            <v>R013/01/02</v>
          </cell>
          <cell r="D7464" t="str">
            <v>Information Technologies: Developing technological solutions</v>
          </cell>
          <cell r="E7464" t="str">
            <v>Ms D Mccracken</v>
          </cell>
        </row>
        <row r="7465">
          <cell r="B7465" t="str">
            <v>R013/01/02 Information Technologies: Developing technological solutions</v>
          </cell>
          <cell r="C7465" t="str">
            <v>R013/01/02</v>
          </cell>
          <cell r="D7465" t="str">
            <v>Information Technologies: Developing technological solutions</v>
          </cell>
          <cell r="E7465" t="str">
            <v>Mrs K E Storer</v>
          </cell>
        </row>
        <row r="7466">
          <cell r="B7466" t="str">
            <v>R013/01/02 Information Technologies: Developing technological solutions</v>
          </cell>
          <cell r="C7466" t="str">
            <v>R013/01/02</v>
          </cell>
          <cell r="D7466" t="str">
            <v>Information Technologies: Developing technological solutions</v>
          </cell>
          <cell r="E7466" t="str">
            <v>Miss M Mcardle</v>
          </cell>
        </row>
        <row r="7467">
          <cell r="B7467" t="str">
            <v>R013/01/02 Information Technologies: Developing technological solutions</v>
          </cell>
          <cell r="C7467" t="str">
            <v>R013/01/02</v>
          </cell>
          <cell r="D7467" t="str">
            <v>Information Technologies: Developing technological solutions</v>
          </cell>
          <cell r="E7467" t="str">
            <v>Ms N Thirlwell</v>
          </cell>
        </row>
        <row r="7468">
          <cell r="B7468" t="str">
            <v>R013/01/02 Information Technologies: Developing technological solutions</v>
          </cell>
          <cell r="C7468" t="str">
            <v>R013/01/02</v>
          </cell>
          <cell r="D7468" t="str">
            <v>Information Technologies: Developing technological solutions</v>
          </cell>
          <cell r="E7468" t="str">
            <v>Mrs M Pearson</v>
          </cell>
        </row>
        <row r="7469">
          <cell r="B7469" t="str">
            <v>R013/01/02 Information Technologies: Developing technological solutions</v>
          </cell>
          <cell r="C7469" t="str">
            <v>R013/01/02</v>
          </cell>
          <cell r="D7469" t="str">
            <v>Information Technologies: Developing technological solutions</v>
          </cell>
          <cell r="E7469" t="str">
            <v>Miss J King</v>
          </cell>
        </row>
        <row r="7470">
          <cell r="B7470" t="str">
            <v>R013/01/02 Information Technologies: Developing technological solutions</v>
          </cell>
          <cell r="C7470" t="str">
            <v>R013/01/02</v>
          </cell>
          <cell r="D7470" t="str">
            <v>Information Technologies: Developing technological solutions</v>
          </cell>
          <cell r="E7470" t="str">
            <v>Mrs L A Bostock</v>
          </cell>
        </row>
        <row r="7471">
          <cell r="B7471" t="str">
            <v>R013/01/02 Information Technologies: Developing technological solutions</v>
          </cell>
          <cell r="C7471" t="str">
            <v>R013/01/02</v>
          </cell>
          <cell r="D7471" t="str">
            <v>Information Technologies: Developing technological solutions</v>
          </cell>
          <cell r="E7471" t="str">
            <v>Mrs P Hill</v>
          </cell>
        </row>
        <row r="7472">
          <cell r="B7472" t="str">
            <v>R013/01/02 Information Technologies: Developing technological solutions</v>
          </cell>
          <cell r="C7472" t="str">
            <v>R013/01/02</v>
          </cell>
          <cell r="D7472" t="str">
            <v>Information Technologies: Developing technological solutions</v>
          </cell>
          <cell r="E7472" t="str">
            <v>Ms S Stuart</v>
          </cell>
        </row>
        <row r="7473">
          <cell r="B7473" t="str">
            <v>R013/01/02 Information Technologies: Developing technological solutions</v>
          </cell>
          <cell r="C7473" t="str">
            <v>R013/01/02</v>
          </cell>
          <cell r="D7473" t="str">
            <v>Information Technologies: Developing technological solutions</v>
          </cell>
          <cell r="E7473" t="str">
            <v>Mrs M Bailey</v>
          </cell>
        </row>
        <row r="7474">
          <cell r="B7474" t="str">
            <v>R013/01/02 Information Technologies: Developing technological solutions</v>
          </cell>
          <cell r="C7474" t="str">
            <v>R013/01/02</v>
          </cell>
          <cell r="D7474" t="str">
            <v>Information Technologies: Developing technological solutions</v>
          </cell>
          <cell r="E7474" t="str">
            <v>Mr C Hassard</v>
          </cell>
        </row>
        <row r="7475">
          <cell r="B7475" t="str">
            <v>R013/01/02 Information Technologies: Developing technological solutions</v>
          </cell>
          <cell r="C7475" t="str">
            <v>R013/01/02</v>
          </cell>
          <cell r="D7475" t="str">
            <v>Information Technologies: Developing technological solutions</v>
          </cell>
          <cell r="E7475" t="str">
            <v>Mr D Jones</v>
          </cell>
        </row>
        <row r="7476">
          <cell r="B7476" t="str">
            <v>R013/01/02 Information Technologies: Developing technological solutions</v>
          </cell>
          <cell r="C7476" t="str">
            <v>R013/01/02</v>
          </cell>
          <cell r="D7476" t="str">
            <v>Information Technologies: Developing technological solutions</v>
          </cell>
          <cell r="E7476" t="str">
            <v>Miss S Fatima</v>
          </cell>
        </row>
        <row r="7477">
          <cell r="B7477" t="str">
            <v>R013/01/02 Information Technologies: Developing technological solutions</v>
          </cell>
          <cell r="C7477" t="str">
            <v>R013/01/02</v>
          </cell>
          <cell r="D7477" t="str">
            <v>Information Technologies: Developing technological solutions</v>
          </cell>
          <cell r="E7477" t="str">
            <v>Mrs A Williams</v>
          </cell>
        </row>
        <row r="7478">
          <cell r="B7478" t="str">
            <v>R013/01/02 Information Technologies: Developing technological solutions</v>
          </cell>
          <cell r="C7478" t="str">
            <v>R013/01/02</v>
          </cell>
          <cell r="D7478" t="str">
            <v>Information Technologies: Developing technological solutions</v>
          </cell>
          <cell r="E7478" t="str">
            <v>Mr E P Jundi</v>
          </cell>
        </row>
        <row r="7479">
          <cell r="B7479" t="str">
            <v>R013/01/02 Information Technologies: Developing technological solutions</v>
          </cell>
          <cell r="C7479" t="str">
            <v>R013/01/02</v>
          </cell>
          <cell r="D7479" t="str">
            <v>Information Technologies: Developing technological solutions</v>
          </cell>
          <cell r="E7479" t="str">
            <v>Mrs F Faulkner</v>
          </cell>
        </row>
        <row r="7480">
          <cell r="B7480" t="str">
            <v>R013/01/02 Information Technologies: Developing technological solutions</v>
          </cell>
          <cell r="C7480" t="str">
            <v>R013/01/02</v>
          </cell>
          <cell r="D7480" t="str">
            <v>Information Technologies: Developing technological solutions</v>
          </cell>
          <cell r="E7480" t="str">
            <v>Ms S Turton</v>
          </cell>
        </row>
        <row r="7481">
          <cell r="B7481" t="str">
            <v>R013/01/02 Information Technologies: Developing technological solutions</v>
          </cell>
          <cell r="C7481" t="str">
            <v>R013/01/02</v>
          </cell>
          <cell r="D7481" t="str">
            <v>Information Technologies: Developing technological solutions</v>
          </cell>
          <cell r="E7481" t="str">
            <v>Miss L Bointon</v>
          </cell>
        </row>
        <row r="7482">
          <cell r="B7482" t="str">
            <v>R013/01/02 Information Technologies: Developing technological solutions</v>
          </cell>
          <cell r="C7482" t="str">
            <v>R013/01/02</v>
          </cell>
          <cell r="D7482" t="str">
            <v>Information Technologies: Developing technological solutions</v>
          </cell>
          <cell r="E7482" t="str">
            <v>Mrs S K Morris</v>
          </cell>
        </row>
        <row r="7483">
          <cell r="B7483" t="str">
            <v>R013/01/02 Information Technologies: Developing technological solutions</v>
          </cell>
          <cell r="C7483" t="str">
            <v>R013/01/02</v>
          </cell>
          <cell r="D7483" t="str">
            <v>Information Technologies: Developing technological solutions</v>
          </cell>
          <cell r="E7483" t="str">
            <v>Ms E Tita</v>
          </cell>
        </row>
        <row r="7484">
          <cell r="B7484" t="str">
            <v>R013/01/02 Information Technologies: Developing technological solutions</v>
          </cell>
          <cell r="C7484" t="str">
            <v>R013/01/02</v>
          </cell>
          <cell r="D7484" t="str">
            <v>Information Technologies: Developing technological solutions</v>
          </cell>
          <cell r="E7484" t="str">
            <v>Mr H Ilonah</v>
          </cell>
        </row>
        <row r="7485">
          <cell r="B7485" t="str">
            <v>R013/01/02 Information Technologies: Developing technological solutions</v>
          </cell>
          <cell r="C7485" t="str">
            <v>R013/01/02</v>
          </cell>
          <cell r="D7485" t="str">
            <v>Information Technologies: Developing technological solutions</v>
          </cell>
          <cell r="E7485" t="str">
            <v>Mrs M Doran</v>
          </cell>
        </row>
        <row r="7486">
          <cell r="B7486" t="str">
            <v>R018/01 Health &amp; well being for child development</v>
          </cell>
          <cell r="C7486" t="str">
            <v>R018/01</v>
          </cell>
          <cell r="D7486" t="str">
            <v>Health &amp; well being for child development</v>
          </cell>
          <cell r="E7486" t="str">
            <v>Mrs J Adams</v>
          </cell>
        </row>
        <row r="7487">
          <cell r="B7487" t="str">
            <v>R018/01 Health &amp; well being for child development</v>
          </cell>
          <cell r="C7487" t="str">
            <v>R018/01</v>
          </cell>
          <cell r="D7487" t="str">
            <v>Health &amp; well being for child development</v>
          </cell>
          <cell r="E7487" t="str">
            <v>Mrs A Hardy</v>
          </cell>
        </row>
        <row r="7488">
          <cell r="B7488" t="str">
            <v>R018/01 Health &amp; well being for child development</v>
          </cell>
          <cell r="C7488" t="str">
            <v>R018/01</v>
          </cell>
          <cell r="D7488" t="str">
            <v>Health &amp; well being for child development</v>
          </cell>
          <cell r="E7488" t="str">
            <v>Miss L Wells</v>
          </cell>
        </row>
        <row r="7489">
          <cell r="B7489" t="str">
            <v>R018/01 Health &amp; well being for child development</v>
          </cell>
          <cell r="C7489" t="str">
            <v>R018/01</v>
          </cell>
          <cell r="D7489" t="str">
            <v>Health &amp; well being for child development</v>
          </cell>
          <cell r="E7489" t="str">
            <v>Ms V Wood</v>
          </cell>
        </row>
        <row r="7490">
          <cell r="B7490" t="str">
            <v>R018/01 Health &amp; well being for child development</v>
          </cell>
          <cell r="C7490" t="str">
            <v>R018/01</v>
          </cell>
          <cell r="D7490" t="str">
            <v>Health &amp; well being for child development</v>
          </cell>
          <cell r="E7490" t="str">
            <v>Miss K Hodgson</v>
          </cell>
        </row>
        <row r="7491">
          <cell r="B7491" t="str">
            <v>R018/01 Health &amp; well being for child development</v>
          </cell>
          <cell r="C7491" t="str">
            <v>R018/01</v>
          </cell>
          <cell r="D7491" t="str">
            <v>Health &amp; well being for child development</v>
          </cell>
          <cell r="E7491" t="str">
            <v>Mrs S Woodward</v>
          </cell>
        </row>
        <row r="7492">
          <cell r="B7492" t="str">
            <v>R018/01 Health &amp; well being for child development</v>
          </cell>
          <cell r="C7492" t="str">
            <v>R018/01</v>
          </cell>
          <cell r="D7492" t="str">
            <v>Health &amp; well being for child development</v>
          </cell>
          <cell r="E7492" t="str">
            <v>Ms M Riley</v>
          </cell>
        </row>
        <row r="7493">
          <cell r="B7493" t="str">
            <v>R018/01 Health &amp; well being for child development</v>
          </cell>
          <cell r="C7493" t="str">
            <v>R018/01</v>
          </cell>
          <cell r="D7493" t="str">
            <v>Health &amp; well being for child development</v>
          </cell>
          <cell r="E7493" t="str">
            <v>Mrs H Truelove</v>
          </cell>
        </row>
        <row r="7494">
          <cell r="B7494" t="str">
            <v>R018/01 Health &amp; well being for child development</v>
          </cell>
          <cell r="C7494" t="str">
            <v>R018/01</v>
          </cell>
          <cell r="D7494" t="str">
            <v>Health &amp; well being for child development</v>
          </cell>
          <cell r="E7494" t="str">
            <v>Mrs D E Sharpe</v>
          </cell>
        </row>
        <row r="7495">
          <cell r="B7495" t="str">
            <v>R018/01 Health &amp; well being for child development</v>
          </cell>
          <cell r="C7495" t="str">
            <v>R018/01</v>
          </cell>
          <cell r="D7495" t="str">
            <v>Health &amp; well being for child development</v>
          </cell>
          <cell r="E7495" t="str">
            <v>Mrs H Parker-Guest</v>
          </cell>
        </row>
        <row r="7496">
          <cell r="B7496" t="str">
            <v>R018/01 Health &amp; well being for child development</v>
          </cell>
          <cell r="C7496" t="str">
            <v>R018/01</v>
          </cell>
          <cell r="D7496" t="str">
            <v>Health &amp; well being for child development</v>
          </cell>
          <cell r="E7496" t="str">
            <v>Mrs A McCoy</v>
          </cell>
        </row>
        <row r="7497">
          <cell r="B7497" t="str">
            <v>R018/01 Health &amp; well being for child development</v>
          </cell>
          <cell r="C7497" t="str">
            <v>R018/01</v>
          </cell>
          <cell r="D7497" t="str">
            <v>Health &amp; well being for child development</v>
          </cell>
          <cell r="E7497" t="str">
            <v>Miss P Harris</v>
          </cell>
        </row>
        <row r="7498">
          <cell r="B7498" t="str">
            <v>R018/01 Health &amp; well being for child development</v>
          </cell>
          <cell r="C7498" t="str">
            <v>R018/01</v>
          </cell>
          <cell r="D7498" t="str">
            <v>Health &amp; well being for child development</v>
          </cell>
          <cell r="E7498" t="str">
            <v>Mrs C A Blackmore</v>
          </cell>
        </row>
        <row r="7499">
          <cell r="B7499" t="str">
            <v>R018/01 Health &amp; well being for child development</v>
          </cell>
          <cell r="C7499" t="str">
            <v>R018/01</v>
          </cell>
          <cell r="D7499" t="str">
            <v>Health &amp; well being for child development</v>
          </cell>
          <cell r="E7499" t="str">
            <v>Miss N Tiik</v>
          </cell>
        </row>
        <row r="7500">
          <cell r="B7500" t="str">
            <v>R018/01 Health &amp; well being for child development</v>
          </cell>
          <cell r="C7500" t="str">
            <v>R018/01</v>
          </cell>
          <cell r="D7500" t="str">
            <v>Health &amp; well being for child development</v>
          </cell>
          <cell r="E7500" t="str">
            <v>Mrs R A Jones</v>
          </cell>
        </row>
        <row r="7501">
          <cell r="B7501" t="str">
            <v>R018/01 Health &amp; well being for child development</v>
          </cell>
          <cell r="C7501" t="str">
            <v>R018/01</v>
          </cell>
          <cell r="D7501" t="str">
            <v>Health &amp; well being for child development</v>
          </cell>
          <cell r="E7501" t="str">
            <v>Miss R Mack</v>
          </cell>
        </row>
        <row r="7502">
          <cell r="B7502" t="str">
            <v>R018/01 Health &amp; well being for child development</v>
          </cell>
          <cell r="C7502" t="str">
            <v>R018/01</v>
          </cell>
          <cell r="D7502" t="str">
            <v>Health &amp; well being for child development</v>
          </cell>
          <cell r="E7502" t="str">
            <v>Mrs L Tonner</v>
          </cell>
        </row>
        <row r="7503">
          <cell r="B7503" t="str">
            <v>R018/01 Health &amp; well being for child development</v>
          </cell>
          <cell r="C7503" t="str">
            <v>R018/01</v>
          </cell>
          <cell r="D7503" t="str">
            <v>Health &amp; well being for child development</v>
          </cell>
          <cell r="E7503" t="str">
            <v>Ms R Slater</v>
          </cell>
        </row>
        <row r="7504">
          <cell r="B7504" t="str">
            <v>R018/01 Health &amp; well being for child development</v>
          </cell>
          <cell r="C7504" t="str">
            <v>R018/01</v>
          </cell>
          <cell r="D7504" t="str">
            <v>Health &amp; well being for child development</v>
          </cell>
          <cell r="E7504" t="str">
            <v>Ms D Scowen</v>
          </cell>
        </row>
        <row r="7505">
          <cell r="B7505" t="str">
            <v>R018/01 Health &amp; well being for child development</v>
          </cell>
          <cell r="C7505" t="str">
            <v>R018/01</v>
          </cell>
          <cell r="D7505" t="str">
            <v>Health &amp; well being for child development</v>
          </cell>
          <cell r="E7505" t="str">
            <v>Miss G Sedgwick</v>
          </cell>
        </row>
        <row r="7506">
          <cell r="B7506" t="str">
            <v>R018/01 Health &amp; well being for child development</v>
          </cell>
          <cell r="C7506" t="str">
            <v>R018/01</v>
          </cell>
          <cell r="D7506" t="str">
            <v>Health &amp; well being for child development</v>
          </cell>
          <cell r="E7506" t="str">
            <v>Mrs J Sowerby</v>
          </cell>
        </row>
        <row r="7507">
          <cell r="B7507" t="str">
            <v>R018/01 Health &amp; well being for child development</v>
          </cell>
          <cell r="C7507" t="str">
            <v>R018/01</v>
          </cell>
          <cell r="D7507" t="str">
            <v>Health &amp; well being for child development</v>
          </cell>
          <cell r="E7507" t="str">
            <v>Mrs A Simpson</v>
          </cell>
        </row>
        <row r="7508">
          <cell r="B7508" t="str">
            <v>R018/01 Health &amp; well being for child development</v>
          </cell>
          <cell r="C7508" t="str">
            <v>R018/01</v>
          </cell>
          <cell r="D7508" t="str">
            <v>Health &amp; well being for child development</v>
          </cell>
          <cell r="E7508" t="str">
            <v>Miss S Johnson</v>
          </cell>
        </row>
        <row r="7509">
          <cell r="B7509" t="str">
            <v>R018/01 Health &amp; well being for child development</v>
          </cell>
          <cell r="C7509" t="str">
            <v>R018/01</v>
          </cell>
          <cell r="D7509" t="str">
            <v>Health &amp; well being for child development</v>
          </cell>
          <cell r="E7509" t="str">
            <v>Mrs R Ellis</v>
          </cell>
        </row>
        <row r="7510">
          <cell r="B7510" t="str">
            <v>R018/01 Health &amp; well being for child development</v>
          </cell>
          <cell r="C7510" t="str">
            <v>R018/01</v>
          </cell>
          <cell r="D7510" t="str">
            <v>Health &amp; well being for child development</v>
          </cell>
          <cell r="E7510" t="str">
            <v>Mrs H Okoth</v>
          </cell>
        </row>
        <row r="7511">
          <cell r="B7511" t="str">
            <v>R018/01 Health &amp; well being for child development</v>
          </cell>
          <cell r="C7511" t="str">
            <v>R018/01</v>
          </cell>
          <cell r="D7511" t="str">
            <v>Health &amp; well being for child development</v>
          </cell>
          <cell r="E7511" t="str">
            <v>Mrs M Robb</v>
          </cell>
        </row>
        <row r="7512">
          <cell r="B7512" t="str">
            <v>R018/01 Health &amp; well being for child development</v>
          </cell>
          <cell r="C7512" t="str">
            <v>R018/01</v>
          </cell>
          <cell r="D7512" t="str">
            <v>Health &amp; well being for child development</v>
          </cell>
          <cell r="E7512" t="str">
            <v>Mrs S Thornley</v>
          </cell>
        </row>
        <row r="7513">
          <cell r="B7513" t="str">
            <v>R018/01 Health &amp; well being for child development</v>
          </cell>
          <cell r="C7513" t="str">
            <v>R018/01</v>
          </cell>
          <cell r="D7513" t="str">
            <v>Health &amp; well being for child development</v>
          </cell>
          <cell r="E7513" t="str">
            <v>Mrs A Forrest</v>
          </cell>
        </row>
        <row r="7514">
          <cell r="B7514" t="str">
            <v>R018/01 Health &amp; well being for child development</v>
          </cell>
          <cell r="C7514" t="str">
            <v>R018/01</v>
          </cell>
          <cell r="D7514" t="str">
            <v>Health &amp; well being for child development</v>
          </cell>
          <cell r="E7514" t="str">
            <v>Mrs J Grey</v>
          </cell>
        </row>
        <row r="7515">
          <cell r="B7515" t="str">
            <v>R018/01 Health &amp; well being for child development</v>
          </cell>
          <cell r="C7515" t="str">
            <v>R018/01</v>
          </cell>
          <cell r="D7515" t="str">
            <v>Health &amp; well being for child development</v>
          </cell>
          <cell r="E7515" t="str">
            <v>Mrs E J Briers</v>
          </cell>
        </row>
        <row r="7516">
          <cell r="B7516" t="str">
            <v>R018/01 Health &amp; well being for child development</v>
          </cell>
          <cell r="C7516" t="str">
            <v>R018/01</v>
          </cell>
          <cell r="D7516" t="str">
            <v>Health &amp; well being for child development</v>
          </cell>
          <cell r="E7516" t="str">
            <v>Mrs P Gallen</v>
          </cell>
        </row>
        <row r="7517">
          <cell r="B7517" t="str">
            <v>R018/01 Health &amp; well being for child development</v>
          </cell>
          <cell r="C7517" t="str">
            <v>R018/01</v>
          </cell>
          <cell r="D7517" t="str">
            <v>Health &amp; well being for child development</v>
          </cell>
          <cell r="E7517" t="str">
            <v>Mrs N Rogers</v>
          </cell>
        </row>
        <row r="7518">
          <cell r="B7518" t="str">
            <v>R018/01 Health &amp; well being for child development</v>
          </cell>
          <cell r="C7518" t="str">
            <v>R018/01</v>
          </cell>
          <cell r="D7518" t="str">
            <v>Health &amp; well being for child development</v>
          </cell>
          <cell r="E7518" t="str">
            <v>Ms A W Brusby</v>
          </cell>
        </row>
        <row r="7519">
          <cell r="B7519" t="str">
            <v>R018/01 Health &amp; well being for child development</v>
          </cell>
          <cell r="C7519" t="str">
            <v>R018/01</v>
          </cell>
          <cell r="D7519" t="str">
            <v>Health &amp; well being for child development</v>
          </cell>
          <cell r="E7519" t="str">
            <v>Mrs A WATT</v>
          </cell>
        </row>
        <row r="7520">
          <cell r="B7520" t="str">
            <v>R018/01 Health &amp; well being for child development</v>
          </cell>
          <cell r="C7520" t="str">
            <v>R018/01</v>
          </cell>
          <cell r="D7520" t="str">
            <v>Health &amp; well being for child development</v>
          </cell>
          <cell r="E7520" t="str">
            <v>Mrs J Ellis</v>
          </cell>
        </row>
        <row r="7521">
          <cell r="B7521" t="str">
            <v>R018/01 Health &amp; well being for child development</v>
          </cell>
          <cell r="C7521" t="str">
            <v>R018/01</v>
          </cell>
          <cell r="D7521" t="str">
            <v>Health &amp; well being for child development</v>
          </cell>
          <cell r="E7521" t="str">
            <v>Miss Z Monaghan</v>
          </cell>
        </row>
        <row r="7522">
          <cell r="B7522" t="str">
            <v>R018/01 Health &amp; well being for child development</v>
          </cell>
          <cell r="C7522" t="str">
            <v>R018/01</v>
          </cell>
          <cell r="D7522" t="str">
            <v>Health &amp; well being for child development</v>
          </cell>
          <cell r="E7522" t="str">
            <v>Miss R Dorman</v>
          </cell>
        </row>
        <row r="7523">
          <cell r="B7523" t="str">
            <v>R018/01 Health &amp; well being for child development</v>
          </cell>
          <cell r="C7523" t="str">
            <v>R018/01</v>
          </cell>
          <cell r="D7523" t="str">
            <v>Health &amp; well being for child development</v>
          </cell>
          <cell r="E7523" t="str">
            <v>Miss E Machowiecka</v>
          </cell>
        </row>
        <row r="7524">
          <cell r="B7524" t="str">
            <v>R018/01 Health &amp; well being for child development</v>
          </cell>
          <cell r="C7524" t="str">
            <v>R018/01</v>
          </cell>
          <cell r="D7524" t="str">
            <v>Health &amp; well being for child development</v>
          </cell>
          <cell r="E7524" t="str">
            <v>Mrs M Beere</v>
          </cell>
        </row>
        <row r="7525">
          <cell r="B7525" t="str">
            <v>R018/01 Health &amp; well being for child development</v>
          </cell>
          <cell r="C7525" t="str">
            <v>R018/01</v>
          </cell>
          <cell r="D7525" t="str">
            <v>Health &amp; well being for child development</v>
          </cell>
          <cell r="E7525" t="str">
            <v>Miss B Quint</v>
          </cell>
        </row>
        <row r="7526">
          <cell r="B7526" t="str">
            <v>R018/01 Health &amp; well being for child development</v>
          </cell>
          <cell r="C7526" t="str">
            <v>R018/01</v>
          </cell>
          <cell r="D7526" t="str">
            <v>Health &amp; well being for child development</v>
          </cell>
          <cell r="E7526" t="str">
            <v>Mrs C Pringle</v>
          </cell>
        </row>
        <row r="7527">
          <cell r="B7527" t="str">
            <v>R018/01 Health &amp; well being for child development</v>
          </cell>
          <cell r="C7527" t="str">
            <v>R018/01</v>
          </cell>
          <cell r="D7527" t="str">
            <v>Health &amp; well being for child development</v>
          </cell>
          <cell r="E7527" t="str">
            <v>Mrs E King</v>
          </cell>
        </row>
        <row r="7528">
          <cell r="B7528" t="str">
            <v>R018/01 Health &amp; well being for child development</v>
          </cell>
          <cell r="C7528" t="str">
            <v>R018/01</v>
          </cell>
          <cell r="D7528" t="str">
            <v>Health &amp; well being for child development</v>
          </cell>
          <cell r="E7528" t="str">
            <v>Mrs H Wright</v>
          </cell>
        </row>
        <row r="7529">
          <cell r="B7529" t="str">
            <v>R018/01 Health &amp; well being for child development</v>
          </cell>
          <cell r="C7529" t="str">
            <v>R018/01</v>
          </cell>
          <cell r="D7529" t="str">
            <v>Health &amp; well being for child development</v>
          </cell>
          <cell r="E7529" t="str">
            <v>Miss A Costello</v>
          </cell>
        </row>
        <row r="7530">
          <cell r="B7530" t="str">
            <v>R018/01 Health &amp; well being for child development</v>
          </cell>
          <cell r="C7530" t="str">
            <v>R018/01</v>
          </cell>
          <cell r="D7530" t="str">
            <v>Health &amp; well being for child development</v>
          </cell>
          <cell r="E7530" t="str">
            <v>Mrs K Doherty</v>
          </cell>
        </row>
        <row r="7531">
          <cell r="B7531" t="str">
            <v>R018/01 Health &amp; well being for child development</v>
          </cell>
          <cell r="C7531" t="str">
            <v>R018/01</v>
          </cell>
          <cell r="D7531" t="str">
            <v>Health &amp; well being for child development</v>
          </cell>
          <cell r="E7531" t="str">
            <v>Mrs J C Hales</v>
          </cell>
        </row>
        <row r="7532">
          <cell r="B7532" t="str">
            <v>R018/01 Health &amp; well being for child development</v>
          </cell>
          <cell r="C7532" t="str">
            <v>R018/01</v>
          </cell>
          <cell r="D7532" t="str">
            <v>Health &amp; well being for child development</v>
          </cell>
          <cell r="E7532" t="str">
            <v>Mrs A Trilk</v>
          </cell>
        </row>
        <row r="7533">
          <cell r="B7533" t="str">
            <v>R019/01/02-R020/01/02 Child Development</v>
          </cell>
          <cell r="C7533" t="str">
            <v>R019/01/02-R020/01/02</v>
          </cell>
          <cell r="D7533" t="str">
            <v>Child Development</v>
          </cell>
          <cell r="E7533" t="str">
            <v>Mrs A Hardy</v>
          </cell>
        </row>
        <row r="7534">
          <cell r="B7534" t="str">
            <v>R019/01/02-R020/01/02 Child Development</v>
          </cell>
          <cell r="C7534" t="str">
            <v>R019/01/02-R020/01/02</v>
          </cell>
          <cell r="D7534" t="str">
            <v>Child Development</v>
          </cell>
          <cell r="E7534" t="str">
            <v>OCR D Cambridge Assessment</v>
          </cell>
        </row>
        <row r="7535">
          <cell r="B7535" t="str">
            <v>R019/01/02-R020/01/02 Child Development</v>
          </cell>
          <cell r="C7535" t="str">
            <v>R019/01/02-R020/01/02</v>
          </cell>
          <cell r="D7535" t="str">
            <v>Child Development</v>
          </cell>
          <cell r="E7535" t="str">
            <v>Miss C E Rouse</v>
          </cell>
        </row>
        <row r="7536">
          <cell r="B7536" t="str">
            <v>R019/01/02-R020/01/02 Child Development</v>
          </cell>
          <cell r="C7536" t="str">
            <v>R019/01/02-R020/01/02</v>
          </cell>
          <cell r="D7536" t="str">
            <v>Child Development</v>
          </cell>
          <cell r="E7536" t="str">
            <v>Mrs M Beere</v>
          </cell>
        </row>
        <row r="7537">
          <cell r="B7537" t="str">
            <v>R019/01/02-R020/01/02 Child Development</v>
          </cell>
          <cell r="C7537" t="str">
            <v>R019/01/02-R020/01/02</v>
          </cell>
          <cell r="D7537" t="str">
            <v>Child Development</v>
          </cell>
          <cell r="E7537" t="str">
            <v>Mrs B Clements</v>
          </cell>
        </row>
        <row r="7538">
          <cell r="B7538" t="str">
            <v>R019/01/02-R020/01/02 Child Development</v>
          </cell>
          <cell r="C7538" t="str">
            <v>R019/01/02-R020/01/02</v>
          </cell>
          <cell r="D7538" t="str">
            <v>Child Development</v>
          </cell>
          <cell r="E7538" t="str">
            <v>Mrs V M Evans</v>
          </cell>
        </row>
        <row r="7539">
          <cell r="B7539" t="str">
            <v>R019/01/02-R020/01/02 Child Development</v>
          </cell>
          <cell r="C7539" t="str">
            <v>R019/01/02-R020/01/02</v>
          </cell>
          <cell r="D7539" t="str">
            <v>Child Development</v>
          </cell>
          <cell r="E7539" t="str">
            <v>Mrs A Clow</v>
          </cell>
        </row>
        <row r="7540">
          <cell r="B7540" t="str">
            <v>R019/01/02-R020/01/02 Child Development</v>
          </cell>
          <cell r="C7540" t="str">
            <v>R019/01/02-R020/01/02</v>
          </cell>
          <cell r="D7540" t="str">
            <v>Child Development</v>
          </cell>
          <cell r="E7540" t="str">
            <v>Mrs H V Anderson</v>
          </cell>
        </row>
        <row r="7541">
          <cell r="B7541" t="str">
            <v>R019/01/02-R020/01/02 Child Development</v>
          </cell>
          <cell r="C7541" t="str">
            <v>R019/01/02-R020/01/02</v>
          </cell>
          <cell r="D7541" t="str">
            <v>Child Development</v>
          </cell>
          <cell r="E7541" t="str">
            <v>Miss K Leeming</v>
          </cell>
        </row>
        <row r="7542">
          <cell r="B7542" t="str">
            <v>R019/01/02-R020/01/02 Child Development</v>
          </cell>
          <cell r="C7542" t="str">
            <v>R019/01/02-R020/01/02</v>
          </cell>
          <cell r="D7542" t="str">
            <v>Child Development</v>
          </cell>
          <cell r="E7542" t="str">
            <v>Mrs B Sibley</v>
          </cell>
        </row>
        <row r="7543">
          <cell r="B7543" t="str">
            <v>R019/01/02-R020/01/02 Child Development</v>
          </cell>
          <cell r="C7543" t="str">
            <v>R019/01/02-R020/01/02</v>
          </cell>
          <cell r="D7543" t="str">
            <v>Child Development</v>
          </cell>
          <cell r="E7543" t="str">
            <v>Miss J Langley</v>
          </cell>
        </row>
        <row r="7544">
          <cell r="B7544" t="str">
            <v>R019/01/02-R020/01/02 Child Development</v>
          </cell>
          <cell r="C7544" t="str">
            <v>R019/01/02-R020/01/02</v>
          </cell>
          <cell r="D7544" t="str">
            <v>Child Development</v>
          </cell>
          <cell r="E7544" t="str">
            <v>Mrs N J Leppard</v>
          </cell>
        </row>
        <row r="7545">
          <cell r="B7545" t="str">
            <v>R019/01/02-R020/01/02 Child Development</v>
          </cell>
          <cell r="C7545" t="str">
            <v>R019/01/02-R020/01/02</v>
          </cell>
          <cell r="D7545" t="str">
            <v>Child Development</v>
          </cell>
          <cell r="E7545" t="str">
            <v>Ms M Riley</v>
          </cell>
        </row>
        <row r="7546">
          <cell r="B7546" t="str">
            <v>R019/01/02-R020/01/02 Child Development</v>
          </cell>
          <cell r="C7546" t="str">
            <v>R019/01/02-R020/01/02</v>
          </cell>
          <cell r="D7546" t="str">
            <v>Child Development</v>
          </cell>
          <cell r="E7546" t="str">
            <v>Mrs C Kaunda</v>
          </cell>
        </row>
        <row r="7547">
          <cell r="B7547" t="str">
            <v>R019/01/02-R020/01/02 Child Development</v>
          </cell>
          <cell r="C7547" t="str">
            <v>R019/01/02-R020/01/02</v>
          </cell>
          <cell r="D7547" t="str">
            <v>Child Development</v>
          </cell>
          <cell r="E7547" t="str">
            <v>Mrs B A Richards</v>
          </cell>
        </row>
        <row r="7548">
          <cell r="B7548" t="str">
            <v>R019/01/02-R020/01/02 Child Development</v>
          </cell>
          <cell r="C7548" t="str">
            <v>R019/01/02-R020/01/02</v>
          </cell>
          <cell r="D7548" t="str">
            <v>Child Development</v>
          </cell>
          <cell r="E7548" t="str">
            <v>Miss R Mack</v>
          </cell>
        </row>
        <row r="7549">
          <cell r="B7549" t="str">
            <v>R019/01/02-R020/01/02 Child Development</v>
          </cell>
          <cell r="C7549" t="str">
            <v>R019/01/02-R020/01/02</v>
          </cell>
          <cell r="D7549" t="str">
            <v>Child Development</v>
          </cell>
          <cell r="E7549" t="str">
            <v>Mrs G Walden</v>
          </cell>
        </row>
        <row r="7550">
          <cell r="B7550" t="str">
            <v>R019/01/02-R020/01/02 Child Development</v>
          </cell>
          <cell r="C7550" t="str">
            <v>R019/01/02-R020/01/02</v>
          </cell>
          <cell r="D7550" t="str">
            <v>Child Development</v>
          </cell>
          <cell r="E7550" t="str">
            <v>Mrs P Gallen</v>
          </cell>
        </row>
        <row r="7551">
          <cell r="B7551" t="str">
            <v>R019/01/02-R020/01/02 Child Development</v>
          </cell>
          <cell r="C7551" t="str">
            <v>R019/01/02-R020/01/02</v>
          </cell>
          <cell r="D7551" t="str">
            <v>Child Development</v>
          </cell>
          <cell r="E7551" t="str">
            <v>Ms C Hurley</v>
          </cell>
        </row>
        <row r="7552">
          <cell r="B7552" t="str">
            <v>R019/01/02-R020/01/02 Child Development</v>
          </cell>
          <cell r="C7552" t="str">
            <v>R019/01/02-R020/01/02</v>
          </cell>
          <cell r="D7552" t="str">
            <v>Child Development</v>
          </cell>
          <cell r="E7552" t="str">
            <v>Ms J I Hammond</v>
          </cell>
        </row>
        <row r="7553">
          <cell r="B7553" t="str">
            <v>R019/01/02-R020/01/02 Child Development</v>
          </cell>
          <cell r="C7553" t="str">
            <v>R019/01/02-R020/01/02</v>
          </cell>
          <cell r="D7553" t="str">
            <v>Child Development</v>
          </cell>
          <cell r="E7553" t="str">
            <v>Miss L A Robinson</v>
          </cell>
        </row>
        <row r="7554">
          <cell r="B7554" t="str">
            <v>R019/01/02-R020/01/02 Child Development</v>
          </cell>
          <cell r="C7554" t="str">
            <v>R019/01/02-R020/01/02</v>
          </cell>
          <cell r="D7554" t="str">
            <v>Child Development</v>
          </cell>
          <cell r="E7554" t="str">
            <v>Mrs D C Broomfield</v>
          </cell>
        </row>
        <row r="7555">
          <cell r="B7555" t="str">
            <v>R019/01/02-R020/01/02 Child Development</v>
          </cell>
          <cell r="C7555" t="str">
            <v>R019/01/02-R020/01/02</v>
          </cell>
          <cell r="D7555" t="str">
            <v>Child Development</v>
          </cell>
          <cell r="E7555" t="str">
            <v>Mrs J Beard</v>
          </cell>
        </row>
        <row r="7556">
          <cell r="B7556" t="str">
            <v>R019/01/02-R020/01/02 Child Development</v>
          </cell>
          <cell r="C7556" t="str">
            <v>R019/01/02-R020/01/02</v>
          </cell>
          <cell r="D7556" t="str">
            <v>Child Development</v>
          </cell>
          <cell r="E7556" t="str">
            <v>Mrs K Doherty</v>
          </cell>
        </row>
        <row r="7557">
          <cell r="B7557" t="str">
            <v>R019/01/02-R020/01/02 Child Development</v>
          </cell>
          <cell r="C7557" t="str">
            <v>R019/01/02-R020/01/02</v>
          </cell>
          <cell r="D7557" t="str">
            <v>Child Development</v>
          </cell>
          <cell r="E7557" t="str">
            <v>Ms G Shaw</v>
          </cell>
        </row>
        <row r="7558">
          <cell r="B7558" t="str">
            <v>R019/01/02-R020/01/02 Child Development</v>
          </cell>
          <cell r="C7558" t="str">
            <v>R019/01/02-R020/01/02</v>
          </cell>
          <cell r="D7558" t="str">
            <v>Child Development</v>
          </cell>
          <cell r="E7558" t="str">
            <v>Mrs A J Johnson</v>
          </cell>
        </row>
        <row r="7559">
          <cell r="B7559" t="str">
            <v>R019/01/02-R020/01/02 Child Development</v>
          </cell>
          <cell r="C7559" t="str">
            <v>R019/01/02-R020/01/02</v>
          </cell>
          <cell r="D7559" t="str">
            <v>Child Development</v>
          </cell>
          <cell r="E7559" t="str">
            <v>Mrs S Watts</v>
          </cell>
        </row>
        <row r="7560">
          <cell r="B7560" t="str">
            <v>R019/01/02-R020/01/02 Child Development</v>
          </cell>
          <cell r="C7560" t="str">
            <v>R019/01/02-R020/01/02</v>
          </cell>
          <cell r="D7560" t="str">
            <v>Child Development</v>
          </cell>
          <cell r="E7560" t="str">
            <v>Mrs D Nannetti</v>
          </cell>
        </row>
        <row r="7561">
          <cell r="B7561" t="str">
            <v>R019/01/02-R020/01/02 Child Development</v>
          </cell>
          <cell r="C7561" t="str">
            <v>R019/01/02-R020/01/02</v>
          </cell>
          <cell r="D7561" t="str">
            <v>Child Development</v>
          </cell>
          <cell r="E7561" t="str">
            <v>Mrs P Kaur</v>
          </cell>
        </row>
        <row r="7562">
          <cell r="B7562" t="str">
            <v>R019/01/02-R020/01/02 Child Development</v>
          </cell>
          <cell r="C7562" t="str">
            <v>R019/01/02-R020/01/02</v>
          </cell>
          <cell r="D7562" t="str">
            <v>Child Development</v>
          </cell>
          <cell r="E7562" t="str">
            <v>Mrs S A Hammond</v>
          </cell>
        </row>
        <row r="7563">
          <cell r="B7563" t="str">
            <v>R019/01/02-R020/01/02 Child Development</v>
          </cell>
          <cell r="C7563" t="str">
            <v>R019/01/02-R020/01/02</v>
          </cell>
          <cell r="D7563" t="str">
            <v>Child Development</v>
          </cell>
          <cell r="E7563" t="str">
            <v>Mrs C E Gould</v>
          </cell>
        </row>
        <row r="7564">
          <cell r="B7564" t="str">
            <v>R019/01/02-R020/01/02 Child Development</v>
          </cell>
          <cell r="C7564" t="str">
            <v>R019/01/02-R020/01/02</v>
          </cell>
          <cell r="D7564" t="str">
            <v>Child Development</v>
          </cell>
          <cell r="E7564" t="str">
            <v>Mrs A P Taylder</v>
          </cell>
        </row>
        <row r="7565">
          <cell r="B7565" t="str">
            <v>R019/01/02-R020/01/02 Child Development</v>
          </cell>
          <cell r="C7565" t="str">
            <v>R019/01/02-R020/01/02</v>
          </cell>
          <cell r="D7565" t="str">
            <v>Child Development</v>
          </cell>
          <cell r="E7565" t="str">
            <v>Mrs K Mitchell</v>
          </cell>
        </row>
        <row r="7566">
          <cell r="B7566" t="str">
            <v>R019/01/02-R020/01/02 Child Development</v>
          </cell>
          <cell r="C7566" t="str">
            <v>R019/01/02-R020/01/02</v>
          </cell>
          <cell r="D7566" t="str">
            <v>Child Development</v>
          </cell>
          <cell r="E7566" t="str">
            <v>Mrs A J Vickers</v>
          </cell>
        </row>
        <row r="7567">
          <cell r="B7567" t="str">
            <v>R019/01/02-R020/01/02 Child Development</v>
          </cell>
          <cell r="C7567" t="str">
            <v>R019/01/02-R020/01/02</v>
          </cell>
          <cell r="D7567" t="str">
            <v>Child Development</v>
          </cell>
          <cell r="E7567" t="str">
            <v>Mrs M Jones</v>
          </cell>
        </row>
        <row r="7568">
          <cell r="B7568" t="str">
            <v>R019/01/02-R020/01/02 Child Development</v>
          </cell>
          <cell r="C7568" t="str">
            <v>R019/01/02-R020/01/02</v>
          </cell>
          <cell r="D7568" t="str">
            <v>Child Development</v>
          </cell>
          <cell r="E7568" t="str">
            <v>Mrs D E Sharpe</v>
          </cell>
        </row>
        <row r="7569">
          <cell r="B7569" t="str">
            <v>R019/01/02-R020/01/02 Child Development</v>
          </cell>
          <cell r="C7569" t="str">
            <v>R019/01/02-R020/01/02</v>
          </cell>
          <cell r="D7569" t="str">
            <v>Child Development</v>
          </cell>
          <cell r="E7569" t="str">
            <v>Mrs G Weaver</v>
          </cell>
        </row>
        <row r="7570">
          <cell r="B7570" t="str">
            <v>R019/01/02-R020/01/02 Child Development</v>
          </cell>
          <cell r="C7570" t="str">
            <v>R019/01/02-R020/01/02</v>
          </cell>
          <cell r="D7570" t="str">
            <v>Child Development</v>
          </cell>
          <cell r="E7570" t="str">
            <v>Miss S Johnson</v>
          </cell>
        </row>
        <row r="7571">
          <cell r="B7571" t="str">
            <v>R019/01/02-R020/01/02 Child Development</v>
          </cell>
          <cell r="C7571" t="str">
            <v>R019/01/02-R020/01/02</v>
          </cell>
          <cell r="D7571" t="str">
            <v>Child Development</v>
          </cell>
          <cell r="E7571" t="str">
            <v>Ms J Stenzhorn</v>
          </cell>
        </row>
        <row r="7572">
          <cell r="B7572" t="str">
            <v>R019/01/02-R020/01/02 Child Development</v>
          </cell>
          <cell r="C7572" t="str">
            <v>R019/01/02-R020/01/02</v>
          </cell>
          <cell r="D7572" t="str">
            <v>Child Development</v>
          </cell>
          <cell r="E7572" t="str">
            <v>Miss R Hatton</v>
          </cell>
        </row>
        <row r="7573">
          <cell r="B7573" t="str">
            <v>R019/01/02-R020/01/02 Child Development</v>
          </cell>
          <cell r="C7573" t="str">
            <v>R019/01/02-R020/01/02</v>
          </cell>
          <cell r="D7573" t="str">
            <v>Child Development</v>
          </cell>
          <cell r="E7573" t="str">
            <v>Miss K J Stewart</v>
          </cell>
        </row>
        <row r="7574">
          <cell r="B7574" t="str">
            <v>R019/01/02-R020/01/02 Child Development</v>
          </cell>
          <cell r="C7574" t="str">
            <v>R019/01/02-R020/01/02</v>
          </cell>
          <cell r="D7574" t="str">
            <v>Child Development</v>
          </cell>
          <cell r="E7574" t="str">
            <v>Miss K D Morris</v>
          </cell>
        </row>
        <row r="7575">
          <cell r="B7575" t="str">
            <v>R019/01/02-R020/01/02 Child Development</v>
          </cell>
          <cell r="C7575" t="str">
            <v>R019/01/02-R020/01/02</v>
          </cell>
          <cell r="D7575" t="str">
            <v>Child Development</v>
          </cell>
          <cell r="E7575" t="str">
            <v>Mrs D A Parry</v>
          </cell>
        </row>
        <row r="7576">
          <cell r="B7576" t="str">
            <v>R019/01/02-R020/01/02 Child Development</v>
          </cell>
          <cell r="C7576" t="str">
            <v>R019/01/02-R020/01/02</v>
          </cell>
          <cell r="D7576" t="str">
            <v>Child Development</v>
          </cell>
          <cell r="E7576" t="str">
            <v>Mrs G C Theobald</v>
          </cell>
        </row>
        <row r="7577">
          <cell r="B7577" t="str">
            <v>R019/01/02-R020/01/02 Child Development</v>
          </cell>
          <cell r="C7577" t="str">
            <v>R019/01/02-R020/01/02</v>
          </cell>
          <cell r="D7577" t="str">
            <v>Child Development</v>
          </cell>
          <cell r="E7577" t="str">
            <v>Miss J Dockrill</v>
          </cell>
        </row>
        <row r="7578">
          <cell r="B7578" t="str">
            <v>R019/01/02-R020/01/02 Child Development</v>
          </cell>
          <cell r="C7578" t="str">
            <v>R019/01/02-R020/01/02</v>
          </cell>
          <cell r="D7578" t="str">
            <v>Child Development</v>
          </cell>
          <cell r="E7578" t="str">
            <v>Mrs L Conway</v>
          </cell>
        </row>
        <row r="7579">
          <cell r="B7579" t="str">
            <v>R021/01 Essential values of care for use with individuals in care settings</v>
          </cell>
          <cell r="C7579" t="str">
            <v>R021/01</v>
          </cell>
          <cell r="D7579" t="str">
            <v>Essential values of care for use with individuals in care settings</v>
          </cell>
          <cell r="E7579" t="str">
            <v>Mrs J Adams</v>
          </cell>
        </row>
        <row r="7580">
          <cell r="B7580" t="str">
            <v>R021/01 Essential values of care for use with individuals in care settings</v>
          </cell>
          <cell r="C7580" t="str">
            <v>R021/01</v>
          </cell>
          <cell r="D7580" t="str">
            <v>Essential values of care for use with individuals in care settings</v>
          </cell>
          <cell r="E7580" t="str">
            <v>Mrs P Gallen</v>
          </cell>
        </row>
        <row r="7581">
          <cell r="B7581" t="str">
            <v>R021/01 Essential values of care for use with individuals in care settings</v>
          </cell>
          <cell r="C7581" t="str">
            <v>R021/01</v>
          </cell>
          <cell r="D7581" t="str">
            <v>Essential values of care for use with individuals in care settings</v>
          </cell>
          <cell r="E7581" t="str">
            <v>Miss L Elliott</v>
          </cell>
        </row>
        <row r="7582">
          <cell r="B7582" t="str">
            <v>R021/01 Essential values of care for use with individuals in care settings</v>
          </cell>
          <cell r="C7582" t="str">
            <v>R021/01</v>
          </cell>
          <cell r="D7582" t="str">
            <v>Essential values of care for use with individuals in care settings</v>
          </cell>
          <cell r="E7582" t="str">
            <v>Mrs N Waters</v>
          </cell>
        </row>
        <row r="7583">
          <cell r="B7583" t="str">
            <v>R021/01 Essential values of care for use with individuals in care settings</v>
          </cell>
          <cell r="C7583" t="str">
            <v>R021/01</v>
          </cell>
          <cell r="D7583" t="str">
            <v>Essential values of care for use with individuals in care settings</v>
          </cell>
          <cell r="E7583" t="str">
            <v>Mrs H Rees</v>
          </cell>
        </row>
        <row r="7584">
          <cell r="B7584" t="str">
            <v>R021/01 Essential values of care for use with individuals in care settings</v>
          </cell>
          <cell r="C7584" t="str">
            <v>R021/01</v>
          </cell>
          <cell r="D7584" t="str">
            <v>Essential values of care for use with individuals in care settings</v>
          </cell>
          <cell r="E7584" t="str">
            <v>Ms S Hobbs</v>
          </cell>
        </row>
        <row r="7585">
          <cell r="B7585" t="str">
            <v>R021/01 Essential values of care for use with individuals in care settings</v>
          </cell>
          <cell r="C7585" t="str">
            <v>R021/01</v>
          </cell>
          <cell r="D7585" t="str">
            <v>Essential values of care for use with individuals in care settings</v>
          </cell>
          <cell r="E7585" t="str">
            <v>Ms A T Khanam</v>
          </cell>
        </row>
        <row r="7586">
          <cell r="B7586" t="str">
            <v>R021/01 Essential values of care for use with individuals in care settings</v>
          </cell>
          <cell r="C7586" t="str">
            <v>R021/01</v>
          </cell>
          <cell r="D7586" t="str">
            <v>Essential values of care for use with individuals in care settings</v>
          </cell>
          <cell r="E7586" t="str">
            <v>Mrs A V Martin</v>
          </cell>
        </row>
        <row r="7587">
          <cell r="B7587" t="str">
            <v>R021/01 Essential values of care for use with individuals in care settings</v>
          </cell>
          <cell r="C7587" t="str">
            <v>R021/01</v>
          </cell>
          <cell r="D7587" t="str">
            <v>Essential values of care for use with individuals in care settings</v>
          </cell>
          <cell r="E7587" t="str">
            <v>Ms M Henry</v>
          </cell>
        </row>
        <row r="7588">
          <cell r="B7588" t="str">
            <v>R021/01 Essential values of care for use with individuals in care settings</v>
          </cell>
          <cell r="C7588" t="str">
            <v>R021/01</v>
          </cell>
          <cell r="D7588" t="str">
            <v>Essential values of care for use with individuals in care settings</v>
          </cell>
          <cell r="E7588" t="str">
            <v>Mrs A Hardy</v>
          </cell>
        </row>
        <row r="7589">
          <cell r="B7589" t="str">
            <v>R021/01 Essential values of care for use with individuals in care settings</v>
          </cell>
          <cell r="C7589" t="str">
            <v>R021/01</v>
          </cell>
          <cell r="D7589" t="str">
            <v>Essential values of care for use with individuals in care settings</v>
          </cell>
          <cell r="E7589" t="str">
            <v>Ms S Sleaford</v>
          </cell>
        </row>
        <row r="7590">
          <cell r="B7590" t="str">
            <v>R021/01 Essential values of care for use with individuals in care settings</v>
          </cell>
          <cell r="C7590" t="str">
            <v>R021/01</v>
          </cell>
          <cell r="D7590" t="str">
            <v>Essential values of care for use with individuals in care settings</v>
          </cell>
          <cell r="E7590" t="str">
            <v>Miss S Johnson</v>
          </cell>
        </row>
        <row r="7591">
          <cell r="B7591" t="str">
            <v>R021/01 Essential values of care for use with individuals in care settings</v>
          </cell>
          <cell r="C7591" t="str">
            <v>R021/01</v>
          </cell>
          <cell r="D7591" t="str">
            <v>Essential values of care for use with individuals in care settings</v>
          </cell>
          <cell r="E7591" t="str">
            <v>Mrs J Bailey</v>
          </cell>
        </row>
        <row r="7592">
          <cell r="B7592" t="str">
            <v>R021/01 Essential values of care for use with individuals in care settings</v>
          </cell>
          <cell r="C7592" t="str">
            <v>R021/01</v>
          </cell>
          <cell r="D7592" t="str">
            <v>Essential values of care for use with individuals in care settings</v>
          </cell>
          <cell r="E7592" t="str">
            <v>Miss E L Fowler</v>
          </cell>
        </row>
        <row r="7593">
          <cell r="B7593" t="str">
            <v>R021/01 Essential values of care for use with individuals in care settings</v>
          </cell>
          <cell r="C7593" t="str">
            <v>R021/01</v>
          </cell>
          <cell r="D7593" t="str">
            <v>Essential values of care for use with individuals in care settings</v>
          </cell>
          <cell r="E7593" t="str">
            <v>Ms L C Smith</v>
          </cell>
        </row>
        <row r="7594">
          <cell r="B7594" t="str">
            <v>R021/01 Essential values of care for use with individuals in care settings</v>
          </cell>
          <cell r="C7594" t="str">
            <v>R021/01</v>
          </cell>
          <cell r="D7594" t="str">
            <v>Essential values of care for use with individuals in care settings</v>
          </cell>
          <cell r="E7594" t="str">
            <v>Miss J L Mortern-Davies</v>
          </cell>
        </row>
        <row r="7595">
          <cell r="B7595" t="str">
            <v>R021/01 Essential values of care for use with individuals in care settings</v>
          </cell>
          <cell r="C7595" t="str">
            <v>R021/01</v>
          </cell>
          <cell r="D7595" t="str">
            <v>Essential values of care for use with individuals in care settings</v>
          </cell>
          <cell r="E7595" t="str">
            <v>Mrs J Wathall</v>
          </cell>
        </row>
        <row r="7596">
          <cell r="B7596" t="str">
            <v>R021/01 Essential values of care for use with individuals in care settings</v>
          </cell>
          <cell r="C7596" t="str">
            <v>R021/01</v>
          </cell>
          <cell r="D7596" t="str">
            <v>Essential values of care for use with individuals in care settings</v>
          </cell>
          <cell r="E7596" t="str">
            <v>Mrs A Clow</v>
          </cell>
        </row>
        <row r="7597">
          <cell r="B7597" t="str">
            <v>R021/01 Essential values of care for use with individuals in care settings</v>
          </cell>
          <cell r="C7597" t="str">
            <v>R021/01</v>
          </cell>
          <cell r="D7597" t="str">
            <v>Essential values of care for use with individuals in care settings</v>
          </cell>
          <cell r="E7597" t="str">
            <v>Mrs A Barrett</v>
          </cell>
        </row>
        <row r="7598">
          <cell r="B7598" t="str">
            <v>R021/01 Essential values of care for use with individuals in care settings</v>
          </cell>
          <cell r="C7598" t="str">
            <v>R021/01</v>
          </cell>
          <cell r="D7598" t="str">
            <v>Essential values of care for use with individuals in care settings</v>
          </cell>
          <cell r="E7598" t="str">
            <v>Mrs L Fraser-Young</v>
          </cell>
        </row>
        <row r="7599">
          <cell r="B7599" t="str">
            <v>R021/01 Essential values of care for use with individuals in care settings</v>
          </cell>
          <cell r="C7599" t="str">
            <v>R021/01</v>
          </cell>
          <cell r="D7599" t="str">
            <v>Essential values of care for use with individuals in care settings</v>
          </cell>
          <cell r="E7599" t="str">
            <v>Mrs A Rossi</v>
          </cell>
        </row>
        <row r="7600">
          <cell r="B7600" t="str">
            <v>R021/01 Essential values of care for use with individuals in care settings</v>
          </cell>
          <cell r="C7600" t="str">
            <v>R021/01</v>
          </cell>
          <cell r="D7600" t="str">
            <v>Essential values of care for use with individuals in care settings</v>
          </cell>
          <cell r="E7600" t="str">
            <v>Mrs N Quinn - Walker</v>
          </cell>
        </row>
        <row r="7601">
          <cell r="B7601" t="str">
            <v>R021/01 Essential values of care for use with individuals in care settings</v>
          </cell>
          <cell r="C7601" t="str">
            <v>R021/01</v>
          </cell>
          <cell r="D7601" t="str">
            <v>Essential values of care for use with individuals in care settings</v>
          </cell>
          <cell r="E7601" t="str">
            <v>Mrs Z Nonas</v>
          </cell>
        </row>
        <row r="7602">
          <cell r="B7602" t="str">
            <v>R021/01 Essential values of care for use with individuals in care settings</v>
          </cell>
          <cell r="C7602" t="str">
            <v>R021/01</v>
          </cell>
          <cell r="D7602" t="str">
            <v>Essential values of care for use with individuals in care settings</v>
          </cell>
          <cell r="E7602" t="str">
            <v>Mrs L M Taylor</v>
          </cell>
        </row>
        <row r="7603">
          <cell r="B7603" t="str">
            <v>R021/01 Essential values of care for use with individuals in care settings</v>
          </cell>
          <cell r="C7603" t="str">
            <v>R021/01</v>
          </cell>
          <cell r="D7603" t="str">
            <v>Essential values of care for use with individuals in care settings</v>
          </cell>
          <cell r="E7603" t="str">
            <v>Mrs C Morris</v>
          </cell>
        </row>
        <row r="7604">
          <cell r="B7604" t="str">
            <v>R021/01 Essential values of care for use with individuals in care settings</v>
          </cell>
          <cell r="C7604" t="str">
            <v>R021/01</v>
          </cell>
          <cell r="D7604" t="str">
            <v>Essential values of care for use with individuals in care settings</v>
          </cell>
          <cell r="E7604" t="str">
            <v>Ms R Slater</v>
          </cell>
        </row>
        <row r="7605">
          <cell r="B7605" t="str">
            <v>R021/01 Essential values of care for use with individuals in care settings</v>
          </cell>
          <cell r="C7605" t="str">
            <v>R021/01</v>
          </cell>
          <cell r="D7605" t="str">
            <v>Essential values of care for use with individuals in care settings</v>
          </cell>
          <cell r="E7605" t="str">
            <v>Mrs T Custance</v>
          </cell>
        </row>
        <row r="7606">
          <cell r="B7606" t="str">
            <v>R021/01 Essential values of care for use with individuals in care settings</v>
          </cell>
          <cell r="C7606" t="str">
            <v>R021/01</v>
          </cell>
          <cell r="D7606" t="str">
            <v>Essential values of care for use with individuals in care settings</v>
          </cell>
          <cell r="E7606" t="str">
            <v>Mrs J A Dixon</v>
          </cell>
        </row>
        <row r="7607">
          <cell r="B7607" t="str">
            <v>R021/01 Essential values of care for use with individuals in care settings</v>
          </cell>
          <cell r="C7607" t="str">
            <v>R021/01</v>
          </cell>
          <cell r="D7607" t="str">
            <v>Essential values of care for use with individuals in care settings</v>
          </cell>
          <cell r="E7607" t="str">
            <v>Ms N Turner</v>
          </cell>
        </row>
        <row r="7608">
          <cell r="B7608" t="str">
            <v>R021/01 Essential values of care for use with individuals in care settings</v>
          </cell>
          <cell r="C7608" t="str">
            <v>R021/01</v>
          </cell>
          <cell r="D7608" t="str">
            <v>Essential values of care for use with individuals in care settings</v>
          </cell>
          <cell r="E7608" t="str">
            <v>Miss B Dinesen</v>
          </cell>
        </row>
        <row r="7609">
          <cell r="B7609" t="str">
            <v>R021/01 Essential values of care for use with individuals in care settings</v>
          </cell>
          <cell r="C7609" t="str">
            <v>R021/01</v>
          </cell>
          <cell r="D7609" t="str">
            <v>Essential values of care for use with individuals in care settings</v>
          </cell>
          <cell r="E7609" t="str">
            <v>Ms R Soulsby</v>
          </cell>
        </row>
        <row r="7610">
          <cell r="B7610" t="str">
            <v>R021/01 Essential values of care for use with individuals in care settings</v>
          </cell>
          <cell r="C7610" t="str">
            <v>R021/01</v>
          </cell>
          <cell r="D7610" t="str">
            <v>Essential values of care for use with individuals in care settings</v>
          </cell>
          <cell r="E7610" t="str">
            <v>Mrs G Browne</v>
          </cell>
        </row>
        <row r="7611">
          <cell r="B7611" t="str">
            <v>R021/01 Essential values of care for use with individuals in care settings</v>
          </cell>
          <cell r="C7611" t="str">
            <v>R021/01</v>
          </cell>
          <cell r="D7611" t="str">
            <v>Essential values of care for use with individuals in care settings</v>
          </cell>
          <cell r="E7611" t="str">
            <v>Mrs L Tonner</v>
          </cell>
        </row>
        <row r="7612">
          <cell r="B7612" t="str">
            <v>R021/01 Essential values of care for use with individuals in care settings</v>
          </cell>
          <cell r="C7612" t="str">
            <v>R021/01</v>
          </cell>
          <cell r="D7612" t="str">
            <v>Essential values of care for use with individuals in care settings</v>
          </cell>
          <cell r="E7612" t="str">
            <v>Miss L Churchill</v>
          </cell>
        </row>
        <row r="7613">
          <cell r="B7613" t="str">
            <v>R021/01 Essential values of care for use with individuals in care settings</v>
          </cell>
          <cell r="C7613" t="str">
            <v>R021/01</v>
          </cell>
          <cell r="D7613" t="str">
            <v>Essential values of care for use with individuals in care settings</v>
          </cell>
          <cell r="E7613" t="str">
            <v>Mrs S J Coulthard</v>
          </cell>
        </row>
        <row r="7614">
          <cell r="B7614" t="str">
            <v>R021/01 Essential values of care for use with individuals in care settings</v>
          </cell>
          <cell r="C7614" t="str">
            <v>R021/01</v>
          </cell>
          <cell r="D7614" t="str">
            <v>Essential values of care for use with individuals in care settings</v>
          </cell>
          <cell r="E7614" t="str">
            <v>Mrs C Harrison</v>
          </cell>
        </row>
        <row r="7615">
          <cell r="B7615" t="str">
            <v>R021/01 Essential values of care for use with individuals in care settings</v>
          </cell>
          <cell r="C7615" t="str">
            <v>R021/01</v>
          </cell>
          <cell r="D7615" t="str">
            <v>Essential values of care for use with individuals in care settings</v>
          </cell>
          <cell r="E7615" t="str">
            <v>Ms P Doyle</v>
          </cell>
        </row>
        <row r="7616">
          <cell r="B7616" t="str">
            <v>R021/01 Essential values of care for use with individuals in care settings</v>
          </cell>
          <cell r="C7616" t="str">
            <v>R021/01</v>
          </cell>
          <cell r="D7616" t="str">
            <v>Essential values of care for use with individuals in care settings</v>
          </cell>
          <cell r="E7616" t="str">
            <v>Ms J Lyons</v>
          </cell>
        </row>
        <row r="7617">
          <cell r="B7617" t="str">
            <v>R021/01 Essential values of care for use with individuals in care settings</v>
          </cell>
          <cell r="C7617" t="str">
            <v>R021/01</v>
          </cell>
          <cell r="D7617" t="str">
            <v>Essential values of care for use with individuals in care settings</v>
          </cell>
          <cell r="E7617" t="str">
            <v>Mrs C L Bowden</v>
          </cell>
        </row>
        <row r="7618">
          <cell r="B7618" t="str">
            <v>R021/01 Essential values of care for use with individuals in care settings</v>
          </cell>
          <cell r="C7618" t="str">
            <v>R021/01</v>
          </cell>
          <cell r="D7618" t="str">
            <v>Essential values of care for use with individuals in care settings</v>
          </cell>
          <cell r="E7618" t="str">
            <v>Mrs H Parker-Guest</v>
          </cell>
        </row>
        <row r="7619">
          <cell r="B7619" t="str">
            <v>R021/01 Essential values of care for use with individuals in care settings</v>
          </cell>
          <cell r="C7619" t="str">
            <v>R021/01</v>
          </cell>
          <cell r="D7619" t="str">
            <v>Essential values of care for use with individuals in care settings</v>
          </cell>
          <cell r="E7619" t="str">
            <v>Miss L Tillett</v>
          </cell>
        </row>
        <row r="7620">
          <cell r="B7620" t="str">
            <v>R021/01 Essential values of care for use with individuals in care settings</v>
          </cell>
          <cell r="C7620" t="str">
            <v>R021/01</v>
          </cell>
          <cell r="D7620" t="str">
            <v>Essential values of care for use with individuals in care settings</v>
          </cell>
          <cell r="E7620" t="str">
            <v>Miss J K Perkins</v>
          </cell>
        </row>
        <row r="7621">
          <cell r="B7621" t="str">
            <v>R021/01 Essential values of care for use with individuals in care settings</v>
          </cell>
          <cell r="C7621" t="str">
            <v>R021/01</v>
          </cell>
          <cell r="D7621" t="str">
            <v>Essential values of care for use with individuals in care settings</v>
          </cell>
          <cell r="E7621" t="str">
            <v>Mrs L A Greatbanks</v>
          </cell>
        </row>
        <row r="7622">
          <cell r="B7622" t="str">
            <v>R021/01 Essential values of care for use with individuals in care settings</v>
          </cell>
          <cell r="C7622" t="str">
            <v>R021/01</v>
          </cell>
          <cell r="D7622" t="str">
            <v>Essential values of care for use with individuals in care settings</v>
          </cell>
          <cell r="E7622" t="str">
            <v>Miss J L Piggott</v>
          </cell>
        </row>
        <row r="7623">
          <cell r="B7623" t="str">
            <v>R021/01 Essential values of care for use with individuals in care settings</v>
          </cell>
          <cell r="C7623" t="str">
            <v>R021/01</v>
          </cell>
          <cell r="D7623" t="str">
            <v>Essential values of care for use with individuals in care settings</v>
          </cell>
          <cell r="E7623" t="str">
            <v>Mrs W Scott</v>
          </cell>
        </row>
        <row r="7624">
          <cell r="B7624" t="str">
            <v>R021/01 Essential values of care for use with individuals in care settings</v>
          </cell>
          <cell r="C7624" t="str">
            <v>R021/01</v>
          </cell>
          <cell r="D7624" t="str">
            <v>Essential values of care for use with individuals in care settings</v>
          </cell>
          <cell r="E7624" t="str">
            <v>Mrs L Curteis</v>
          </cell>
        </row>
        <row r="7625">
          <cell r="B7625" t="str">
            <v>R021/01 Essential values of care for use with individuals in care settings</v>
          </cell>
          <cell r="C7625" t="str">
            <v>R021/01</v>
          </cell>
          <cell r="D7625" t="str">
            <v>Essential values of care for use with individuals in care settings</v>
          </cell>
          <cell r="E7625" t="str">
            <v>Mrs E J Briers</v>
          </cell>
        </row>
        <row r="7626">
          <cell r="B7626" t="str">
            <v>R021/01 Essential values of care for use with individuals in care settings</v>
          </cell>
          <cell r="C7626" t="str">
            <v>R021/01</v>
          </cell>
          <cell r="D7626" t="str">
            <v>Essential values of care for use with individuals in care settings</v>
          </cell>
          <cell r="E7626" t="str">
            <v>Miss A Asante</v>
          </cell>
        </row>
        <row r="7627">
          <cell r="B7627" t="str">
            <v>R021/01 Essential values of care for use with individuals in care settings</v>
          </cell>
          <cell r="C7627" t="str">
            <v>R021/01</v>
          </cell>
          <cell r="D7627" t="str">
            <v>Essential values of care for use with individuals in care settings</v>
          </cell>
          <cell r="E7627" t="str">
            <v>Miss M Bruley</v>
          </cell>
        </row>
        <row r="7628">
          <cell r="B7628" t="str">
            <v>R021/01 Essential values of care for use with individuals in care settings</v>
          </cell>
          <cell r="C7628" t="str">
            <v>R021/01</v>
          </cell>
          <cell r="D7628" t="str">
            <v>Essential values of care for use with individuals in care settings</v>
          </cell>
          <cell r="E7628" t="str">
            <v>Ms V Wood</v>
          </cell>
        </row>
        <row r="7629">
          <cell r="B7629" t="str">
            <v>R021/01 Essential values of care for use with individuals in care settings</v>
          </cell>
          <cell r="C7629" t="str">
            <v>R021/01</v>
          </cell>
          <cell r="D7629" t="str">
            <v>Essential values of care for use with individuals in care settings</v>
          </cell>
          <cell r="E7629" t="str">
            <v>Mrs L Northall</v>
          </cell>
        </row>
        <row r="7630">
          <cell r="B7630" t="str">
            <v>R022-R031/01/02 Health &amp; Social Care</v>
          </cell>
          <cell r="C7630" t="str">
            <v>R022-R031/01/02</v>
          </cell>
          <cell r="D7630" t="str">
            <v>Health &amp; Social Care</v>
          </cell>
          <cell r="E7630" t="str">
            <v>Mrs B Clements</v>
          </cell>
        </row>
        <row r="7631">
          <cell r="B7631" t="str">
            <v>R022-R031/01/02 Health &amp; Social Care</v>
          </cell>
          <cell r="C7631" t="str">
            <v>R022-R031/01/02</v>
          </cell>
          <cell r="D7631" t="str">
            <v>Health &amp; Social Care</v>
          </cell>
          <cell r="E7631" t="str">
            <v>OCR D Cambridge Assessment</v>
          </cell>
        </row>
        <row r="7632">
          <cell r="B7632" t="str">
            <v>R022-R031/01/02 Health &amp; Social Care</v>
          </cell>
          <cell r="C7632" t="str">
            <v>R022-R031/01/02</v>
          </cell>
          <cell r="D7632" t="str">
            <v>Health &amp; Social Care</v>
          </cell>
          <cell r="E7632" t="str">
            <v>Mrs A Hardy</v>
          </cell>
        </row>
        <row r="7633">
          <cell r="B7633" t="str">
            <v>R022-R031/01/02 Health &amp; Social Care</v>
          </cell>
          <cell r="C7633" t="str">
            <v>R022-R031/01/02</v>
          </cell>
          <cell r="D7633" t="str">
            <v>Health &amp; Social Care</v>
          </cell>
          <cell r="E7633" t="str">
            <v>Mrs S Roberts</v>
          </cell>
        </row>
        <row r="7634">
          <cell r="B7634" t="str">
            <v>R022-R031/01/02 Health &amp; Social Care</v>
          </cell>
          <cell r="C7634" t="str">
            <v>R022-R031/01/02</v>
          </cell>
          <cell r="D7634" t="str">
            <v>Health &amp; Social Care</v>
          </cell>
          <cell r="E7634" t="str">
            <v>Miss E J Lloyd</v>
          </cell>
        </row>
        <row r="7635">
          <cell r="B7635" t="str">
            <v>R022-R031/01/02 Health &amp; Social Care</v>
          </cell>
          <cell r="C7635" t="str">
            <v>R022-R031/01/02</v>
          </cell>
          <cell r="D7635" t="str">
            <v>Health &amp; Social Care</v>
          </cell>
          <cell r="E7635" t="str">
            <v>Mrs E Cieslinski</v>
          </cell>
        </row>
        <row r="7636">
          <cell r="B7636" t="str">
            <v>R022-R031/01/02 Health &amp; Social Care</v>
          </cell>
          <cell r="C7636" t="str">
            <v>R022-R031/01/02</v>
          </cell>
          <cell r="D7636" t="str">
            <v>Health &amp; Social Care</v>
          </cell>
          <cell r="E7636" t="str">
            <v>Mrs L epstein</v>
          </cell>
        </row>
        <row r="7637">
          <cell r="B7637" t="str">
            <v>R022-R031/01/02 Health &amp; Social Care</v>
          </cell>
          <cell r="C7637" t="str">
            <v>R022-R031/01/02</v>
          </cell>
          <cell r="D7637" t="str">
            <v>Health &amp; Social Care</v>
          </cell>
          <cell r="E7637" t="str">
            <v>Miss S Whyte</v>
          </cell>
        </row>
        <row r="7638">
          <cell r="B7638" t="str">
            <v>R022-R031/01/02 Health &amp; Social Care</v>
          </cell>
          <cell r="C7638" t="str">
            <v>R022-R031/01/02</v>
          </cell>
          <cell r="D7638" t="str">
            <v>Health &amp; Social Care</v>
          </cell>
          <cell r="E7638" t="str">
            <v>Miss M Osei</v>
          </cell>
        </row>
        <row r="7639">
          <cell r="B7639" t="str">
            <v>R022-R031/01/02 Health &amp; Social Care</v>
          </cell>
          <cell r="C7639" t="str">
            <v>R022-R031/01/02</v>
          </cell>
          <cell r="D7639" t="str">
            <v>Health &amp; Social Care</v>
          </cell>
          <cell r="E7639" t="str">
            <v>Miss J L Mortern-Davies</v>
          </cell>
        </row>
        <row r="7640">
          <cell r="B7640" t="str">
            <v>R022-R031/01/02 Health &amp; Social Care</v>
          </cell>
          <cell r="C7640" t="str">
            <v>R022-R031/01/02</v>
          </cell>
          <cell r="D7640" t="str">
            <v>Health &amp; Social Care</v>
          </cell>
          <cell r="E7640" t="str">
            <v>Mrs J Askew-Ford</v>
          </cell>
        </row>
        <row r="7641">
          <cell r="B7641" t="str">
            <v>R022-R031/01/02 Health &amp; Social Care</v>
          </cell>
          <cell r="C7641" t="str">
            <v>R022-R031/01/02</v>
          </cell>
          <cell r="D7641" t="str">
            <v>Health &amp; Social Care</v>
          </cell>
          <cell r="E7641" t="str">
            <v>Ms S Hobbs</v>
          </cell>
        </row>
        <row r="7642">
          <cell r="B7642" t="str">
            <v>R022-R031/01/02 Health &amp; Social Care</v>
          </cell>
          <cell r="C7642" t="str">
            <v>R022-R031/01/02</v>
          </cell>
          <cell r="D7642" t="str">
            <v>Health &amp; Social Care</v>
          </cell>
          <cell r="E7642" t="str">
            <v>Ms P Doyle</v>
          </cell>
        </row>
        <row r="7643">
          <cell r="B7643" t="str">
            <v>R022-R031/01/02 Health &amp; Social Care</v>
          </cell>
          <cell r="C7643" t="str">
            <v>R022-R031/01/02</v>
          </cell>
          <cell r="D7643" t="str">
            <v>Health &amp; Social Care</v>
          </cell>
          <cell r="E7643" t="str">
            <v>Miss L Chambers</v>
          </cell>
        </row>
        <row r="7644">
          <cell r="B7644" t="str">
            <v>R022-R031/01/02 Health &amp; Social Care</v>
          </cell>
          <cell r="C7644" t="str">
            <v>R022-R031/01/02</v>
          </cell>
          <cell r="D7644" t="str">
            <v>Health &amp; Social Care</v>
          </cell>
          <cell r="E7644" t="str">
            <v>Ms J MacLaughlin</v>
          </cell>
        </row>
        <row r="7645">
          <cell r="B7645" t="str">
            <v>R022-R031/01/02 Health &amp; Social Care</v>
          </cell>
          <cell r="C7645" t="str">
            <v>R022-R031/01/02</v>
          </cell>
          <cell r="D7645" t="str">
            <v>Health &amp; Social Care</v>
          </cell>
          <cell r="E7645" t="str">
            <v>Mrs K Bradley</v>
          </cell>
        </row>
        <row r="7646">
          <cell r="B7646" t="str">
            <v>R022-R031/01/02 Health &amp; Social Care</v>
          </cell>
          <cell r="C7646" t="str">
            <v>R022-R031/01/02</v>
          </cell>
          <cell r="D7646" t="str">
            <v>Health &amp; Social Care</v>
          </cell>
          <cell r="E7646" t="str">
            <v>Mrs D Wilde</v>
          </cell>
        </row>
        <row r="7647">
          <cell r="B7647" t="str">
            <v>R022-R031/01/02 Health &amp; Social Care</v>
          </cell>
          <cell r="C7647" t="str">
            <v>R022-R031/01/02</v>
          </cell>
          <cell r="D7647" t="str">
            <v>Health &amp; Social Care</v>
          </cell>
          <cell r="E7647" t="str">
            <v>Mrs C Stead</v>
          </cell>
        </row>
        <row r="7648">
          <cell r="B7648" t="str">
            <v>R022-R031/01/02 Health &amp; Social Care</v>
          </cell>
          <cell r="C7648" t="str">
            <v>R022-R031/01/02</v>
          </cell>
          <cell r="D7648" t="str">
            <v>Health &amp; Social Care</v>
          </cell>
          <cell r="E7648" t="str">
            <v>Mrs P Gallen</v>
          </cell>
        </row>
        <row r="7649">
          <cell r="B7649" t="str">
            <v>R022-R031/01/02 Health &amp; Social Care</v>
          </cell>
          <cell r="C7649" t="str">
            <v>R022-R031/01/02</v>
          </cell>
          <cell r="D7649" t="str">
            <v>Health &amp; Social Care</v>
          </cell>
          <cell r="E7649" t="str">
            <v>Mrs A J Johnson</v>
          </cell>
        </row>
        <row r="7650">
          <cell r="B7650" t="str">
            <v>R022-R031/01/02 Health &amp; Social Care</v>
          </cell>
          <cell r="C7650" t="str">
            <v>R022-R031/01/02</v>
          </cell>
          <cell r="D7650" t="str">
            <v>Health &amp; Social Care</v>
          </cell>
          <cell r="E7650" t="str">
            <v>Mrs A White</v>
          </cell>
        </row>
        <row r="7651">
          <cell r="B7651" t="str">
            <v>R022-R031/01/02 Health &amp; Social Care</v>
          </cell>
          <cell r="C7651" t="str">
            <v>R022-R031/01/02</v>
          </cell>
          <cell r="D7651" t="str">
            <v>Health &amp; Social Care</v>
          </cell>
          <cell r="E7651" t="str">
            <v>Miss R L Green</v>
          </cell>
        </row>
        <row r="7652">
          <cell r="B7652" t="str">
            <v>R022-R031/01/02 Health &amp; Social Care</v>
          </cell>
          <cell r="C7652" t="str">
            <v>R022-R031/01/02</v>
          </cell>
          <cell r="D7652" t="str">
            <v>Health &amp; Social Care</v>
          </cell>
          <cell r="E7652" t="str">
            <v>Miss F I Sykiotis</v>
          </cell>
        </row>
        <row r="7653">
          <cell r="B7653" t="str">
            <v>R022-R031/01/02 Health &amp; Social Care</v>
          </cell>
          <cell r="C7653" t="str">
            <v>R022-R031/01/02</v>
          </cell>
          <cell r="D7653" t="str">
            <v>Health &amp; Social Care</v>
          </cell>
          <cell r="E7653" t="str">
            <v>Miss C A Howell</v>
          </cell>
        </row>
        <row r="7654">
          <cell r="B7654" t="str">
            <v>R022-R031/01/02 Health &amp; Social Care</v>
          </cell>
          <cell r="C7654" t="str">
            <v>R022-R031/01/02</v>
          </cell>
          <cell r="D7654" t="str">
            <v>Health &amp; Social Care</v>
          </cell>
          <cell r="E7654" t="str">
            <v>Mrs H V Anderson</v>
          </cell>
        </row>
        <row r="7655">
          <cell r="B7655" t="str">
            <v>R022-R031/01/02 Health &amp; Social Care</v>
          </cell>
          <cell r="C7655" t="str">
            <v>R022-R031/01/02</v>
          </cell>
          <cell r="D7655" t="str">
            <v>Health &amp; Social Care</v>
          </cell>
          <cell r="E7655" t="str">
            <v>Mrs K Haresign</v>
          </cell>
        </row>
        <row r="7656">
          <cell r="B7656" t="str">
            <v>R022-R031/01/02 Health &amp; Social Care</v>
          </cell>
          <cell r="C7656" t="str">
            <v>R022-R031/01/02</v>
          </cell>
          <cell r="D7656" t="str">
            <v>Health &amp; Social Care</v>
          </cell>
          <cell r="E7656" t="str">
            <v>Ms M Riley</v>
          </cell>
        </row>
        <row r="7657">
          <cell r="B7657" t="str">
            <v>R022-R031/01/02 Health &amp; Social Care</v>
          </cell>
          <cell r="C7657" t="str">
            <v>R022-R031/01/02</v>
          </cell>
          <cell r="D7657" t="str">
            <v>Health &amp; Social Care</v>
          </cell>
          <cell r="E7657" t="str">
            <v>Mrs M A Killilea</v>
          </cell>
        </row>
        <row r="7658">
          <cell r="B7658" t="str">
            <v>R022-R031/01/02 Health &amp; Social Care</v>
          </cell>
          <cell r="C7658" t="str">
            <v>R022-R031/01/02</v>
          </cell>
          <cell r="D7658" t="str">
            <v>Health &amp; Social Care</v>
          </cell>
          <cell r="E7658" t="str">
            <v>Miss E Hopkins</v>
          </cell>
        </row>
        <row r="7659">
          <cell r="B7659" t="str">
            <v>R022-R031/01/02 Health &amp; Social Care</v>
          </cell>
          <cell r="C7659" t="str">
            <v>R022-R031/01/02</v>
          </cell>
          <cell r="D7659" t="str">
            <v>Health &amp; Social Care</v>
          </cell>
          <cell r="E7659" t="str">
            <v>Mrs A Sanger</v>
          </cell>
        </row>
        <row r="7660">
          <cell r="B7660" t="str">
            <v>R022-R031/01/02 Health &amp; Social Care</v>
          </cell>
          <cell r="C7660" t="str">
            <v>R022-R031/01/02</v>
          </cell>
          <cell r="D7660" t="str">
            <v>Health &amp; Social Care</v>
          </cell>
          <cell r="E7660" t="str">
            <v>Mrs C Speed</v>
          </cell>
        </row>
        <row r="7661">
          <cell r="B7661" t="str">
            <v>R022-R031/01/02 Health &amp; Social Care</v>
          </cell>
          <cell r="C7661" t="str">
            <v>R022-R031/01/02</v>
          </cell>
          <cell r="D7661" t="str">
            <v>Health &amp; Social Care</v>
          </cell>
          <cell r="E7661" t="str">
            <v>Mrs A McPeake</v>
          </cell>
        </row>
        <row r="7662">
          <cell r="B7662" t="str">
            <v>R022-R031/01/02 Health &amp; Social Care</v>
          </cell>
          <cell r="C7662" t="str">
            <v>R022-R031/01/02</v>
          </cell>
          <cell r="D7662" t="str">
            <v>Health &amp; Social Care</v>
          </cell>
          <cell r="E7662" t="str">
            <v>Mrs C Jean-Marie Benjamin</v>
          </cell>
        </row>
        <row r="7663">
          <cell r="B7663" t="str">
            <v>R022-R031/01/02 Health &amp; Social Care</v>
          </cell>
          <cell r="C7663" t="str">
            <v>R022-R031/01/02</v>
          </cell>
          <cell r="D7663" t="str">
            <v>Health &amp; Social Care</v>
          </cell>
          <cell r="E7663" t="str">
            <v>Mrs H Warren</v>
          </cell>
        </row>
        <row r="7664">
          <cell r="B7664" t="str">
            <v>R022-R031/01/02 Health &amp; Social Care</v>
          </cell>
          <cell r="C7664" t="str">
            <v>R022-R031/01/02</v>
          </cell>
          <cell r="D7664" t="str">
            <v>Health &amp; Social Care</v>
          </cell>
          <cell r="E7664" t="str">
            <v>Mrs M Jones</v>
          </cell>
        </row>
        <row r="7665">
          <cell r="B7665" t="str">
            <v>R022-R031/01/02 Health &amp; Social Care</v>
          </cell>
          <cell r="C7665" t="str">
            <v>R022-R031/01/02</v>
          </cell>
          <cell r="D7665" t="str">
            <v>Health &amp; Social Care</v>
          </cell>
          <cell r="E7665" t="str">
            <v>Mrs D Hartley</v>
          </cell>
        </row>
        <row r="7666">
          <cell r="B7666" t="str">
            <v>R022-R031/01/02 Health &amp; Social Care</v>
          </cell>
          <cell r="C7666" t="str">
            <v>R022-R031/01/02</v>
          </cell>
          <cell r="D7666" t="str">
            <v>Health &amp; Social Care</v>
          </cell>
          <cell r="E7666" t="str">
            <v>Mrs J Humphries</v>
          </cell>
        </row>
        <row r="7667">
          <cell r="B7667" t="str">
            <v>R022-R031/01/02 Health &amp; Social Care</v>
          </cell>
          <cell r="C7667" t="str">
            <v>R022-R031/01/02</v>
          </cell>
          <cell r="D7667" t="str">
            <v>Health &amp; Social Care</v>
          </cell>
          <cell r="E7667" t="str">
            <v>Mrs H Sanson</v>
          </cell>
        </row>
        <row r="7668">
          <cell r="B7668" t="str">
            <v>R022-R031/01/02 Health &amp; Social Care</v>
          </cell>
          <cell r="C7668" t="str">
            <v>R022-R031/01/02</v>
          </cell>
          <cell r="D7668" t="str">
            <v>Health &amp; Social Care</v>
          </cell>
          <cell r="E7668" t="str">
            <v>Mrs R Y SMYKE</v>
          </cell>
        </row>
        <row r="7669">
          <cell r="B7669" t="str">
            <v>R022-R031/01/02 Health &amp; Social Care</v>
          </cell>
          <cell r="C7669" t="str">
            <v>R022-R031/01/02</v>
          </cell>
          <cell r="D7669" t="str">
            <v>Health &amp; Social Care</v>
          </cell>
          <cell r="E7669" t="str">
            <v>Ms M Henry</v>
          </cell>
        </row>
        <row r="7670">
          <cell r="B7670" t="str">
            <v>R022-R031/01/02 Health &amp; Social Care</v>
          </cell>
          <cell r="C7670" t="str">
            <v>R022-R031/01/02</v>
          </cell>
          <cell r="D7670" t="str">
            <v>Health &amp; Social Care</v>
          </cell>
          <cell r="E7670" t="str">
            <v>Mr A Crouch</v>
          </cell>
        </row>
        <row r="7671">
          <cell r="B7671" t="str">
            <v>R022-R031/01/02 Health &amp; Social Care</v>
          </cell>
          <cell r="C7671" t="str">
            <v>R022-R031/01/02</v>
          </cell>
          <cell r="D7671" t="str">
            <v>Health &amp; Social Care</v>
          </cell>
          <cell r="E7671" t="str">
            <v>Mrs H J A Douglas</v>
          </cell>
        </row>
        <row r="7672">
          <cell r="B7672" t="str">
            <v>R022-R031/01/02 Health &amp; Social Care</v>
          </cell>
          <cell r="C7672" t="str">
            <v>R022-R031/01/02</v>
          </cell>
          <cell r="D7672" t="str">
            <v>Health &amp; Social Care</v>
          </cell>
          <cell r="E7672" t="str">
            <v>Mrs C Gunns</v>
          </cell>
        </row>
        <row r="7673">
          <cell r="B7673" t="str">
            <v>R022-R031/01/02 Health &amp; Social Care</v>
          </cell>
          <cell r="C7673" t="str">
            <v>R022-R031/01/02</v>
          </cell>
          <cell r="D7673" t="str">
            <v>Health &amp; Social Care</v>
          </cell>
          <cell r="E7673" t="str">
            <v>Ms L C Smith</v>
          </cell>
        </row>
        <row r="7674">
          <cell r="B7674" t="str">
            <v>R022-R031/01/02 Health &amp; Social Care</v>
          </cell>
          <cell r="C7674" t="str">
            <v>R022-R031/01/02</v>
          </cell>
          <cell r="D7674" t="str">
            <v>Health &amp; Social Care</v>
          </cell>
          <cell r="E7674" t="str">
            <v>Mrs H Scott</v>
          </cell>
        </row>
        <row r="7675">
          <cell r="B7675" t="str">
            <v>R022-R031/01/02 Health &amp; Social Care</v>
          </cell>
          <cell r="C7675" t="str">
            <v>R022-R031/01/02</v>
          </cell>
          <cell r="D7675" t="str">
            <v>Health &amp; Social Care</v>
          </cell>
          <cell r="E7675" t="str">
            <v>Mrs B A Richards</v>
          </cell>
        </row>
        <row r="7676">
          <cell r="B7676" t="str">
            <v>R022-R031/01/02 Health &amp; Social Care</v>
          </cell>
          <cell r="C7676" t="str">
            <v>R022-R031/01/02</v>
          </cell>
          <cell r="D7676" t="str">
            <v>Health &amp; Social Care</v>
          </cell>
          <cell r="E7676" t="str">
            <v>Mrs N Waters</v>
          </cell>
        </row>
        <row r="7677">
          <cell r="B7677" t="str">
            <v>R022-R031/01/02 Health &amp; Social Care</v>
          </cell>
          <cell r="C7677" t="str">
            <v>R022-R031/01/02</v>
          </cell>
          <cell r="D7677" t="str">
            <v>Health &amp; Social Care</v>
          </cell>
          <cell r="E7677" t="str">
            <v>Mrs J Wathall</v>
          </cell>
        </row>
        <row r="7678">
          <cell r="B7678" t="str">
            <v>R022-R031/01/02 Health &amp; Social Care</v>
          </cell>
          <cell r="C7678" t="str">
            <v>R022-R031/01/02</v>
          </cell>
          <cell r="D7678" t="str">
            <v>Health &amp; Social Care</v>
          </cell>
          <cell r="E7678" t="str">
            <v>Mrs A Clow</v>
          </cell>
        </row>
        <row r="7679">
          <cell r="B7679" t="str">
            <v>R041/01 Reducing the Risk of Sports Injuries</v>
          </cell>
          <cell r="C7679" t="str">
            <v>R041/01</v>
          </cell>
          <cell r="D7679" t="str">
            <v>Reducing the Risk of Sports Injuries</v>
          </cell>
          <cell r="E7679" t="str">
            <v>Mr A J Neal</v>
          </cell>
        </row>
        <row r="7680">
          <cell r="B7680" t="str">
            <v>R041/01 Reducing the Risk of Sports Injuries</v>
          </cell>
          <cell r="C7680" t="str">
            <v>R041/01</v>
          </cell>
          <cell r="D7680" t="str">
            <v>Reducing the Risk of Sports Injuries</v>
          </cell>
          <cell r="E7680" t="str">
            <v>Mrs G Belcher</v>
          </cell>
        </row>
        <row r="7681">
          <cell r="B7681" t="str">
            <v>R041/01 Reducing the Risk of Sports Injuries</v>
          </cell>
          <cell r="C7681" t="str">
            <v>R041/01</v>
          </cell>
          <cell r="D7681" t="str">
            <v>Reducing the Risk of Sports Injuries</v>
          </cell>
          <cell r="E7681" t="str">
            <v>Mr S Smith</v>
          </cell>
        </row>
        <row r="7682">
          <cell r="B7682" t="str">
            <v>R041/01 Reducing the Risk of Sports Injuries</v>
          </cell>
          <cell r="C7682" t="str">
            <v>R041/01</v>
          </cell>
          <cell r="D7682" t="str">
            <v>Reducing the Risk of Sports Injuries</v>
          </cell>
          <cell r="E7682" t="str">
            <v>Miss N S Bartrop</v>
          </cell>
        </row>
        <row r="7683">
          <cell r="B7683" t="str">
            <v>R041/01 Reducing the Risk of Sports Injuries</v>
          </cell>
          <cell r="C7683" t="str">
            <v>R041/01</v>
          </cell>
          <cell r="D7683" t="str">
            <v>Reducing the Risk of Sports Injuries</v>
          </cell>
          <cell r="E7683" t="str">
            <v>Mr M Haycock</v>
          </cell>
        </row>
        <row r="7684">
          <cell r="B7684" t="str">
            <v>R041/01 Reducing the Risk of Sports Injuries</v>
          </cell>
          <cell r="C7684" t="str">
            <v>R041/01</v>
          </cell>
          <cell r="D7684" t="str">
            <v>Reducing the Risk of Sports Injuries</v>
          </cell>
          <cell r="E7684" t="str">
            <v>Mr K D Eyre</v>
          </cell>
        </row>
        <row r="7685">
          <cell r="B7685" t="str">
            <v>R041/01 Reducing the Risk of Sports Injuries</v>
          </cell>
          <cell r="C7685" t="str">
            <v>R041/01</v>
          </cell>
          <cell r="D7685" t="str">
            <v>Reducing the Risk of Sports Injuries</v>
          </cell>
          <cell r="E7685" t="str">
            <v>Mr M Townsend</v>
          </cell>
        </row>
        <row r="7686">
          <cell r="B7686" t="str">
            <v>R041/01 Reducing the Risk of Sports Injuries</v>
          </cell>
          <cell r="C7686" t="str">
            <v>R041/01</v>
          </cell>
          <cell r="D7686" t="str">
            <v>Reducing the Risk of Sports Injuries</v>
          </cell>
          <cell r="E7686" t="str">
            <v>Mrs S L Tomlinson</v>
          </cell>
        </row>
        <row r="7687">
          <cell r="B7687" t="str">
            <v>R041/01 Reducing the Risk of Sports Injuries</v>
          </cell>
          <cell r="C7687" t="str">
            <v>R041/01</v>
          </cell>
          <cell r="D7687" t="str">
            <v>Reducing the Risk of Sports Injuries</v>
          </cell>
          <cell r="E7687" t="str">
            <v>Mr C Attwood</v>
          </cell>
        </row>
        <row r="7688">
          <cell r="B7688" t="str">
            <v>R041/01 Reducing the Risk of Sports Injuries</v>
          </cell>
          <cell r="C7688" t="str">
            <v>R041/01</v>
          </cell>
          <cell r="D7688" t="str">
            <v>Reducing the Risk of Sports Injuries</v>
          </cell>
          <cell r="E7688" t="str">
            <v>Mr S Dutson</v>
          </cell>
        </row>
        <row r="7689">
          <cell r="B7689" t="str">
            <v>R041/01 Reducing the Risk of Sports Injuries</v>
          </cell>
          <cell r="C7689" t="str">
            <v>R041/01</v>
          </cell>
          <cell r="D7689" t="str">
            <v>Reducing the Risk of Sports Injuries</v>
          </cell>
          <cell r="E7689" t="str">
            <v>Mrs F Garlick</v>
          </cell>
        </row>
        <row r="7690">
          <cell r="B7690" t="str">
            <v>R041/01 Reducing the Risk of Sports Injuries</v>
          </cell>
          <cell r="C7690" t="str">
            <v>R041/01</v>
          </cell>
          <cell r="D7690" t="str">
            <v>Reducing the Risk of Sports Injuries</v>
          </cell>
          <cell r="E7690" t="str">
            <v>Miss C Parmenter</v>
          </cell>
        </row>
        <row r="7691">
          <cell r="B7691" t="str">
            <v>R041/01 Reducing the Risk of Sports Injuries</v>
          </cell>
          <cell r="C7691" t="str">
            <v>R041/01</v>
          </cell>
          <cell r="D7691" t="str">
            <v>Reducing the Risk of Sports Injuries</v>
          </cell>
          <cell r="E7691" t="str">
            <v>Mr D Morgan</v>
          </cell>
        </row>
        <row r="7692">
          <cell r="B7692" t="str">
            <v>R041/01 Reducing the Risk of Sports Injuries</v>
          </cell>
          <cell r="C7692" t="str">
            <v>R041/01</v>
          </cell>
          <cell r="D7692" t="str">
            <v>Reducing the Risk of Sports Injuries</v>
          </cell>
          <cell r="E7692" t="str">
            <v>Mr N Collins</v>
          </cell>
        </row>
        <row r="7693">
          <cell r="B7693" t="str">
            <v>R041/01 Reducing the Risk of Sports Injuries</v>
          </cell>
          <cell r="C7693" t="str">
            <v>R041/01</v>
          </cell>
          <cell r="D7693" t="str">
            <v>Reducing the Risk of Sports Injuries</v>
          </cell>
          <cell r="E7693" t="str">
            <v>Miss N Burrell</v>
          </cell>
        </row>
        <row r="7694">
          <cell r="B7694" t="str">
            <v>R041/01 Reducing the Risk of Sports Injuries</v>
          </cell>
          <cell r="C7694" t="str">
            <v>R041/01</v>
          </cell>
          <cell r="D7694" t="str">
            <v>Reducing the Risk of Sports Injuries</v>
          </cell>
          <cell r="E7694" t="str">
            <v>Miss F Nuttall</v>
          </cell>
        </row>
        <row r="7695">
          <cell r="B7695" t="str">
            <v>R041/01 Reducing the Risk of Sports Injuries</v>
          </cell>
          <cell r="C7695" t="str">
            <v>R041/01</v>
          </cell>
          <cell r="D7695" t="str">
            <v>Reducing the Risk of Sports Injuries</v>
          </cell>
          <cell r="E7695" t="str">
            <v>Mr P Page</v>
          </cell>
        </row>
        <row r="7696">
          <cell r="B7696" t="str">
            <v>R041/01 Reducing the Risk of Sports Injuries</v>
          </cell>
          <cell r="C7696" t="str">
            <v>R041/01</v>
          </cell>
          <cell r="D7696" t="str">
            <v>Reducing the Risk of Sports Injuries</v>
          </cell>
          <cell r="E7696" t="str">
            <v>Miss J Grey</v>
          </cell>
        </row>
        <row r="7697">
          <cell r="B7697" t="str">
            <v>R041/01 Reducing the Risk of Sports Injuries</v>
          </cell>
          <cell r="C7697" t="str">
            <v>R041/01</v>
          </cell>
          <cell r="D7697" t="str">
            <v>Reducing the Risk of Sports Injuries</v>
          </cell>
          <cell r="E7697" t="str">
            <v>Mr A Aylmer</v>
          </cell>
        </row>
        <row r="7698">
          <cell r="B7698" t="str">
            <v>R041/01 Reducing the Risk of Sports Injuries</v>
          </cell>
          <cell r="C7698" t="str">
            <v>R041/01</v>
          </cell>
          <cell r="D7698" t="str">
            <v>Reducing the Risk of Sports Injuries</v>
          </cell>
          <cell r="E7698" t="str">
            <v>Mr I Makin</v>
          </cell>
        </row>
        <row r="7699">
          <cell r="B7699" t="str">
            <v>R041/01 Reducing the Risk of Sports Injuries</v>
          </cell>
          <cell r="C7699" t="str">
            <v>R041/01</v>
          </cell>
          <cell r="D7699" t="str">
            <v>Reducing the Risk of Sports Injuries</v>
          </cell>
          <cell r="E7699" t="str">
            <v>Mr K J Smith</v>
          </cell>
        </row>
        <row r="7700">
          <cell r="B7700" t="str">
            <v>R041/01 Reducing the Risk of Sports Injuries</v>
          </cell>
          <cell r="C7700" t="str">
            <v>R041/01</v>
          </cell>
          <cell r="D7700" t="str">
            <v>Reducing the Risk of Sports Injuries</v>
          </cell>
          <cell r="E7700" t="str">
            <v>Mrs J L Hughes</v>
          </cell>
        </row>
        <row r="7701">
          <cell r="B7701" t="str">
            <v>R041/01 Reducing the Risk of Sports Injuries</v>
          </cell>
          <cell r="C7701" t="str">
            <v>R041/01</v>
          </cell>
          <cell r="D7701" t="str">
            <v>Reducing the Risk of Sports Injuries</v>
          </cell>
          <cell r="E7701" t="str">
            <v>Mr R Gibbons</v>
          </cell>
        </row>
        <row r="7702">
          <cell r="B7702" t="str">
            <v>R041/01 Reducing the Risk of Sports Injuries</v>
          </cell>
          <cell r="C7702" t="str">
            <v>R041/01</v>
          </cell>
          <cell r="D7702" t="str">
            <v>Reducing the Risk of Sports Injuries</v>
          </cell>
          <cell r="E7702" t="str">
            <v>Mrs G L Bouchier</v>
          </cell>
        </row>
        <row r="7703">
          <cell r="B7703" t="str">
            <v>R041/01 Reducing the Risk of Sports Injuries</v>
          </cell>
          <cell r="C7703" t="str">
            <v>R041/01</v>
          </cell>
          <cell r="D7703" t="str">
            <v>Reducing the Risk of Sports Injuries</v>
          </cell>
          <cell r="E7703" t="str">
            <v>Mr M Lawless</v>
          </cell>
        </row>
        <row r="7704">
          <cell r="B7704" t="str">
            <v>R041/01 Reducing the Risk of Sports Injuries</v>
          </cell>
          <cell r="C7704" t="str">
            <v>R041/01</v>
          </cell>
          <cell r="D7704" t="str">
            <v>Reducing the Risk of Sports Injuries</v>
          </cell>
          <cell r="E7704" t="str">
            <v>Mrs L M Mckeon</v>
          </cell>
        </row>
        <row r="7705">
          <cell r="B7705" t="str">
            <v>R041/01 Reducing the Risk of Sports Injuries</v>
          </cell>
          <cell r="C7705" t="str">
            <v>R041/01</v>
          </cell>
          <cell r="D7705" t="str">
            <v>Reducing the Risk of Sports Injuries</v>
          </cell>
          <cell r="E7705" t="str">
            <v>Miss C Cook</v>
          </cell>
        </row>
        <row r="7706">
          <cell r="B7706" t="str">
            <v>R041/01 Reducing the Risk of Sports Injuries</v>
          </cell>
          <cell r="C7706" t="str">
            <v>R041/01</v>
          </cell>
          <cell r="D7706" t="str">
            <v>Reducing the Risk of Sports Injuries</v>
          </cell>
          <cell r="E7706" t="str">
            <v>Mrs E Jesney</v>
          </cell>
        </row>
        <row r="7707">
          <cell r="B7707" t="str">
            <v>R041/01 Reducing the Risk of Sports Injuries</v>
          </cell>
          <cell r="C7707" t="str">
            <v>R041/01</v>
          </cell>
          <cell r="D7707" t="str">
            <v>Reducing the Risk of Sports Injuries</v>
          </cell>
          <cell r="E7707" t="str">
            <v>Mrs B Harrison</v>
          </cell>
        </row>
        <row r="7708">
          <cell r="B7708" t="str">
            <v>R041/01 Reducing the Risk of Sports Injuries</v>
          </cell>
          <cell r="C7708" t="str">
            <v>R041/01</v>
          </cell>
          <cell r="D7708" t="str">
            <v>Reducing the Risk of Sports Injuries</v>
          </cell>
          <cell r="E7708" t="str">
            <v>Mrs L M Roberts</v>
          </cell>
        </row>
        <row r="7709">
          <cell r="B7709" t="str">
            <v>R041/01 Reducing the Risk of Sports Injuries</v>
          </cell>
          <cell r="C7709" t="str">
            <v>R041/01</v>
          </cell>
          <cell r="D7709" t="str">
            <v>Reducing the Risk of Sports Injuries</v>
          </cell>
          <cell r="E7709" t="str">
            <v>Mr S Marshall</v>
          </cell>
        </row>
        <row r="7710">
          <cell r="B7710" t="str">
            <v>R041/01 Reducing the Risk of Sports Injuries</v>
          </cell>
          <cell r="C7710" t="str">
            <v>R041/01</v>
          </cell>
          <cell r="D7710" t="str">
            <v>Reducing the Risk of Sports Injuries</v>
          </cell>
          <cell r="E7710" t="str">
            <v>Miss A Robinson</v>
          </cell>
        </row>
        <row r="7711">
          <cell r="B7711" t="str">
            <v>R041/01 Reducing the Risk of Sports Injuries</v>
          </cell>
          <cell r="C7711" t="str">
            <v>R041/01</v>
          </cell>
          <cell r="D7711" t="str">
            <v>Reducing the Risk of Sports Injuries</v>
          </cell>
          <cell r="E7711" t="str">
            <v>Mrs J Nelson</v>
          </cell>
        </row>
        <row r="7712">
          <cell r="B7712" t="str">
            <v>R041/01 Reducing the Risk of Sports Injuries</v>
          </cell>
          <cell r="C7712" t="str">
            <v>R041/01</v>
          </cell>
          <cell r="D7712" t="str">
            <v>Reducing the Risk of Sports Injuries</v>
          </cell>
          <cell r="E7712" t="str">
            <v>Mr M Robinson</v>
          </cell>
        </row>
        <row r="7713">
          <cell r="B7713" t="str">
            <v>R041/01 Reducing the Risk of Sports Injuries</v>
          </cell>
          <cell r="C7713" t="str">
            <v>R041/01</v>
          </cell>
          <cell r="D7713" t="str">
            <v>Reducing the Risk of Sports Injuries</v>
          </cell>
          <cell r="E7713" t="str">
            <v>Mr J A Grant</v>
          </cell>
        </row>
        <row r="7714">
          <cell r="B7714" t="str">
            <v>R041/01 Reducing the Risk of Sports Injuries</v>
          </cell>
          <cell r="C7714" t="str">
            <v>R041/01</v>
          </cell>
          <cell r="D7714" t="str">
            <v>Reducing the Risk of Sports Injuries</v>
          </cell>
          <cell r="E7714" t="str">
            <v>Mrs R M Wilkin</v>
          </cell>
        </row>
        <row r="7715">
          <cell r="B7715" t="str">
            <v>R041/01 Reducing the Risk of Sports Injuries</v>
          </cell>
          <cell r="C7715" t="str">
            <v>R041/01</v>
          </cell>
          <cell r="D7715" t="str">
            <v>Reducing the Risk of Sports Injuries</v>
          </cell>
          <cell r="E7715" t="str">
            <v>Mrs J Jennings</v>
          </cell>
        </row>
        <row r="7716">
          <cell r="B7716" t="str">
            <v>R041/01 Reducing the Risk of Sports Injuries</v>
          </cell>
          <cell r="C7716" t="str">
            <v>R041/01</v>
          </cell>
          <cell r="D7716" t="str">
            <v>Reducing the Risk of Sports Injuries</v>
          </cell>
          <cell r="E7716" t="str">
            <v>Mrs D Burree</v>
          </cell>
        </row>
        <row r="7717">
          <cell r="B7717" t="str">
            <v>R041/01 Reducing the Risk of Sports Injuries</v>
          </cell>
          <cell r="C7717" t="str">
            <v>R041/01</v>
          </cell>
          <cell r="D7717" t="str">
            <v>Reducing the Risk of Sports Injuries</v>
          </cell>
          <cell r="E7717" t="str">
            <v>Mrs N DUNNE</v>
          </cell>
        </row>
        <row r="7718">
          <cell r="B7718" t="str">
            <v>R041/01 Reducing the Risk of Sports Injuries</v>
          </cell>
          <cell r="C7718" t="str">
            <v>R041/01</v>
          </cell>
          <cell r="D7718" t="str">
            <v>Reducing the Risk of Sports Injuries</v>
          </cell>
          <cell r="E7718" t="str">
            <v>Mr D Ellis</v>
          </cell>
        </row>
        <row r="7719">
          <cell r="B7719" t="str">
            <v>R041/01 Reducing the Risk of Sports Injuries</v>
          </cell>
          <cell r="C7719" t="str">
            <v>R041/01</v>
          </cell>
          <cell r="D7719" t="str">
            <v>Reducing the Risk of Sports Injuries</v>
          </cell>
          <cell r="E7719" t="str">
            <v>Mr B J Sutcliffe</v>
          </cell>
        </row>
        <row r="7720">
          <cell r="B7720" t="str">
            <v>R041/01 Reducing the Risk of Sports Injuries</v>
          </cell>
          <cell r="C7720" t="str">
            <v>R041/01</v>
          </cell>
          <cell r="D7720" t="str">
            <v>Reducing the Risk of Sports Injuries</v>
          </cell>
          <cell r="E7720" t="str">
            <v>Mrs J L SMITH</v>
          </cell>
        </row>
        <row r="7721">
          <cell r="B7721" t="str">
            <v>R041/01 Reducing the Risk of Sports Injuries</v>
          </cell>
          <cell r="C7721" t="str">
            <v>R041/01</v>
          </cell>
          <cell r="D7721" t="str">
            <v>Reducing the Risk of Sports Injuries</v>
          </cell>
          <cell r="E7721" t="str">
            <v>Miss K A Radford</v>
          </cell>
        </row>
        <row r="7722">
          <cell r="B7722" t="str">
            <v>R041/01 Reducing the Risk of Sports Injuries</v>
          </cell>
          <cell r="C7722" t="str">
            <v>R041/01</v>
          </cell>
          <cell r="D7722" t="str">
            <v>Reducing the Risk of Sports Injuries</v>
          </cell>
          <cell r="E7722" t="str">
            <v>Mrs K Hay</v>
          </cell>
        </row>
        <row r="7723">
          <cell r="B7723" t="str">
            <v>R041/01 Reducing the Risk of Sports Injuries</v>
          </cell>
          <cell r="C7723" t="str">
            <v>R041/01</v>
          </cell>
          <cell r="D7723" t="str">
            <v>Reducing the Risk of Sports Injuries</v>
          </cell>
          <cell r="E7723" t="str">
            <v>Mr K Bennett</v>
          </cell>
        </row>
        <row r="7724">
          <cell r="B7724" t="str">
            <v>R041/01 Reducing the Risk of Sports Injuries</v>
          </cell>
          <cell r="C7724" t="str">
            <v>R041/01</v>
          </cell>
          <cell r="D7724" t="str">
            <v>Reducing the Risk of Sports Injuries</v>
          </cell>
          <cell r="E7724" t="str">
            <v>Miss E Jorden</v>
          </cell>
        </row>
        <row r="7725">
          <cell r="B7725" t="str">
            <v>R041/01 Reducing the Risk of Sports Injuries</v>
          </cell>
          <cell r="C7725" t="str">
            <v>R041/01</v>
          </cell>
          <cell r="D7725" t="str">
            <v>Reducing the Risk of Sports Injuries</v>
          </cell>
          <cell r="E7725" t="str">
            <v>Miss R E Haynes</v>
          </cell>
        </row>
        <row r="7726">
          <cell r="B7726" t="str">
            <v>R042/01/02-R056/01/02 Sport Studies</v>
          </cell>
          <cell r="C7726" t="str">
            <v>R042/01/02-R056/01/02</v>
          </cell>
          <cell r="D7726" t="str">
            <v>Sport Studies</v>
          </cell>
          <cell r="E7726" t="str">
            <v>Mrs G Knowles</v>
          </cell>
        </row>
        <row r="7727">
          <cell r="B7727" t="str">
            <v>R042/01/02-R056/01/02 Sport Studies</v>
          </cell>
          <cell r="C7727" t="str">
            <v>R042/01/02-R056/01/02</v>
          </cell>
          <cell r="D7727" t="str">
            <v>Sport Studies</v>
          </cell>
          <cell r="E7727" t="str">
            <v>OCR D Cambridge Assessment</v>
          </cell>
        </row>
        <row r="7728">
          <cell r="B7728" t="str">
            <v>R042/01/02-R056/01/02 Sport Studies</v>
          </cell>
          <cell r="C7728" t="str">
            <v>R042/01/02-R056/01/02</v>
          </cell>
          <cell r="D7728" t="str">
            <v>Sport Studies</v>
          </cell>
          <cell r="E7728" t="str">
            <v>Mrs J Fleming</v>
          </cell>
        </row>
        <row r="7729">
          <cell r="B7729" t="str">
            <v>R042/01/02-R056/01/02 Sport Studies</v>
          </cell>
          <cell r="C7729" t="str">
            <v>R042/01/02-R056/01/02</v>
          </cell>
          <cell r="D7729" t="str">
            <v>Sport Studies</v>
          </cell>
          <cell r="E7729" t="str">
            <v>Mrs S . Hill</v>
          </cell>
        </row>
        <row r="7730">
          <cell r="B7730" t="str">
            <v>R042/01/02-R056/01/02 Sport Studies</v>
          </cell>
          <cell r="C7730" t="str">
            <v>R042/01/02-R056/01/02</v>
          </cell>
          <cell r="D7730" t="str">
            <v>Sport Studies</v>
          </cell>
          <cell r="E7730" t="str">
            <v>Miss A Robinson</v>
          </cell>
        </row>
        <row r="7731">
          <cell r="B7731" t="str">
            <v>R042/01/02-R056/01/02 Sport Studies</v>
          </cell>
          <cell r="C7731" t="str">
            <v>R042/01/02-R056/01/02</v>
          </cell>
          <cell r="D7731" t="str">
            <v>Sport Studies</v>
          </cell>
          <cell r="E7731" t="str">
            <v>Miss D Hyslop</v>
          </cell>
        </row>
        <row r="7732">
          <cell r="B7732" t="str">
            <v>R042/01/02-R056/01/02 Sport Studies</v>
          </cell>
          <cell r="C7732" t="str">
            <v>R042/01/02-R056/01/02</v>
          </cell>
          <cell r="D7732" t="str">
            <v>Sport Studies</v>
          </cell>
          <cell r="E7732" t="str">
            <v>Mr D Burke</v>
          </cell>
        </row>
        <row r="7733">
          <cell r="B7733" t="str">
            <v>R042/01/02-R056/01/02 Sport Studies</v>
          </cell>
          <cell r="C7733" t="str">
            <v>R042/01/02-R056/01/02</v>
          </cell>
          <cell r="D7733" t="str">
            <v>Sport Studies</v>
          </cell>
          <cell r="E7733" t="str">
            <v>Mr A Atkinson</v>
          </cell>
        </row>
        <row r="7734">
          <cell r="B7734" t="str">
            <v>R042/01/02-R056/01/02 Sport Studies</v>
          </cell>
          <cell r="C7734" t="str">
            <v>R042/01/02-R056/01/02</v>
          </cell>
          <cell r="D7734" t="str">
            <v>Sport Studies</v>
          </cell>
          <cell r="E7734" t="str">
            <v>Mr J Knowles</v>
          </cell>
        </row>
        <row r="7735">
          <cell r="B7735" t="str">
            <v>R042/01/02-R056/01/02 Sport Studies</v>
          </cell>
          <cell r="C7735" t="str">
            <v>R042/01/02-R056/01/02</v>
          </cell>
          <cell r="D7735" t="str">
            <v>Sport Studies</v>
          </cell>
          <cell r="E7735" t="str">
            <v>Mr P Appleby</v>
          </cell>
        </row>
        <row r="7736">
          <cell r="B7736" t="str">
            <v>R042/01/02-R056/01/02 Sport Studies</v>
          </cell>
          <cell r="C7736" t="str">
            <v>R042/01/02-R056/01/02</v>
          </cell>
          <cell r="D7736" t="str">
            <v>Sport Studies</v>
          </cell>
          <cell r="E7736" t="str">
            <v>Mr D Hawkins</v>
          </cell>
        </row>
        <row r="7737">
          <cell r="B7737" t="str">
            <v>R042/01/02-R056/01/02 Sport Studies</v>
          </cell>
          <cell r="C7737" t="str">
            <v>R042/01/02-R056/01/02</v>
          </cell>
          <cell r="D7737" t="str">
            <v>Sport Studies</v>
          </cell>
          <cell r="E7737" t="str">
            <v>Mr R Greenwood</v>
          </cell>
        </row>
        <row r="7738">
          <cell r="B7738" t="str">
            <v>R042/01/02-R056/01/02 Sport Studies</v>
          </cell>
          <cell r="C7738" t="str">
            <v>R042/01/02-R056/01/02</v>
          </cell>
          <cell r="D7738" t="str">
            <v>Sport Studies</v>
          </cell>
          <cell r="E7738" t="str">
            <v>Miss J Sanderson</v>
          </cell>
        </row>
        <row r="7739">
          <cell r="B7739" t="str">
            <v>R042/01/02-R056/01/02 Sport Studies</v>
          </cell>
          <cell r="C7739" t="str">
            <v>R042/01/02-R056/01/02</v>
          </cell>
          <cell r="D7739" t="str">
            <v>Sport Studies</v>
          </cell>
          <cell r="E7739" t="str">
            <v>Mr S Sheard-Pearson</v>
          </cell>
        </row>
        <row r="7740">
          <cell r="B7740" t="str">
            <v>R042/01/02-R056/01/02 Sport Studies</v>
          </cell>
          <cell r="C7740" t="str">
            <v>R042/01/02-R056/01/02</v>
          </cell>
          <cell r="D7740" t="str">
            <v>Sport Studies</v>
          </cell>
          <cell r="E7740" t="str">
            <v>Dr K L Merry</v>
          </cell>
        </row>
        <row r="7741">
          <cell r="B7741" t="str">
            <v>R042/01/02-R056/01/02 Sport Studies</v>
          </cell>
          <cell r="C7741" t="str">
            <v>R042/01/02-R056/01/02</v>
          </cell>
          <cell r="D7741" t="str">
            <v>Sport Studies</v>
          </cell>
          <cell r="E7741" t="str">
            <v>Mrs S Allen</v>
          </cell>
        </row>
        <row r="7742">
          <cell r="B7742" t="str">
            <v>R042/01/02-R056/01/02 Sport Studies</v>
          </cell>
          <cell r="C7742" t="str">
            <v>R042/01/02-R056/01/02</v>
          </cell>
          <cell r="D7742" t="str">
            <v>Sport Studies</v>
          </cell>
          <cell r="E7742" t="str">
            <v>Mrs L A Baillie</v>
          </cell>
        </row>
        <row r="7743">
          <cell r="B7743" t="str">
            <v>R042/01/02-R056/01/02 Sport Studies</v>
          </cell>
          <cell r="C7743" t="str">
            <v>R042/01/02-R056/01/02</v>
          </cell>
          <cell r="D7743" t="str">
            <v>Sport Studies</v>
          </cell>
          <cell r="E7743" t="str">
            <v>Mrs K Cresswell-Lane</v>
          </cell>
        </row>
        <row r="7744">
          <cell r="B7744" t="str">
            <v>R042/01/02-R056/01/02 Sport Studies</v>
          </cell>
          <cell r="C7744" t="str">
            <v>R042/01/02-R056/01/02</v>
          </cell>
          <cell r="D7744" t="str">
            <v>Sport Studies</v>
          </cell>
          <cell r="E7744" t="str">
            <v>Miss S Curzon</v>
          </cell>
        </row>
        <row r="7745">
          <cell r="B7745" t="str">
            <v>R042/01/02-R056/01/02 Sport Studies</v>
          </cell>
          <cell r="C7745" t="str">
            <v>R042/01/02-R056/01/02</v>
          </cell>
          <cell r="D7745" t="str">
            <v>Sport Studies</v>
          </cell>
          <cell r="E7745" t="str">
            <v>Mr I Morrison</v>
          </cell>
        </row>
        <row r="7746">
          <cell r="B7746" t="str">
            <v>R042/01/02-R056/01/02 Sport Studies</v>
          </cell>
          <cell r="C7746" t="str">
            <v>R042/01/02-R056/01/02</v>
          </cell>
          <cell r="D7746" t="str">
            <v>Sport Studies</v>
          </cell>
          <cell r="E7746" t="str">
            <v>Mr K Dovey</v>
          </cell>
        </row>
        <row r="7747">
          <cell r="B7747" t="str">
            <v>R042/01/02-R056/01/02 Sport Studies</v>
          </cell>
          <cell r="C7747" t="str">
            <v>R042/01/02-R056/01/02</v>
          </cell>
          <cell r="D7747" t="str">
            <v>Sport Studies</v>
          </cell>
          <cell r="E7747" t="str">
            <v>Mrs K Howard</v>
          </cell>
        </row>
        <row r="7748">
          <cell r="B7748" t="str">
            <v>R042/01/02-R056/01/02 Sport Studies</v>
          </cell>
          <cell r="C7748" t="str">
            <v>R042/01/02-R056/01/02</v>
          </cell>
          <cell r="D7748" t="str">
            <v>Sport Studies</v>
          </cell>
          <cell r="E7748" t="str">
            <v>Mr B J Sutcliffe</v>
          </cell>
        </row>
        <row r="7749">
          <cell r="B7749" t="str">
            <v>R042/01/02-R056/01/02 Sport Studies</v>
          </cell>
          <cell r="C7749" t="str">
            <v>R042/01/02-R056/01/02</v>
          </cell>
          <cell r="D7749" t="str">
            <v>Sport Studies</v>
          </cell>
          <cell r="E7749" t="str">
            <v>Mr S Marshall</v>
          </cell>
        </row>
        <row r="7750">
          <cell r="B7750" t="str">
            <v>R042/01/02-R056/01/02 Sport Studies</v>
          </cell>
          <cell r="C7750" t="str">
            <v>R042/01/02-R056/01/02</v>
          </cell>
          <cell r="D7750" t="str">
            <v>Sport Studies</v>
          </cell>
          <cell r="E7750" t="str">
            <v>Mrs J Craig</v>
          </cell>
        </row>
        <row r="7751">
          <cell r="B7751" t="str">
            <v>R042/01/02-R056/01/02 Sport Studies</v>
          </cell>
          <cell r="C7751" t="str">
            <v>R042/01/02-R056/01/02</v>
          </cell>
          <cell r="D7751" t="str">
            <v>Sport Studies</v>
          </cell>
          <cell r="E7751" t="str">
            <v>Mr T Richards</v>
          </cell>
        </row>
        <row r="7752">
          <cell r="B7752" t="str">
            <v>R042/01/02-R056/01/02 Sport Studies</v>
          </cell>
          <cell r="C7752" t="str">
            <v>R042/01/02-R056/01/02</v>
          </cell>
          <cell r="D7752" t="str">
            <v>Sport Studies</v>
          </cell>
          <cell r="E7752" t="str">
            <v>Miss C Cook</v>
          </cell>
        </row>
        <row r="7753">
          <cell r="B7753" t="str">
            <v>R042/01/02-R056/01/02 Sport Studies</v>
          </cell>
          <cell r="C7753" t="str">
            <v>R042/01/02-R056/01/02</v>
          </cell>
          <cell r="D7753" t="str">
            <v>Sport Studies</v>
          </cell>
          <cell r="E7753" t="str">
            <v>Miss E Fairbank</v>
          </cell>
        </row>
        <row r="7754">
          <cell r="B7754" t="str">
            <v>R042/01/02-R056/01/02 Sport Studies</v>
          </cell>
          <cell r="C7754" t="str">
            <v>R042/01/02-R056/01/02</v>
          </cell>
          <cell r="D7754" t="str">
            <v>Sport Studies</v>
          </cell>
          <cell r="E7754" t="str">
            <v>Mr P Turrell</v>
          </cell>
        </row>
        <row r="7755">
          <cell r="B7755" t="str">
            <v>R042/01/02-R056/01/02 Sport Studies</v>
          </cell>
          <cell r="C7755" t="str">
            <v>R042/01/02-R056/01/02</v>
          </cell>
          <cell r="D7755" t="str">
            <v>Sport Studies</v>
          </cell>
          <cell r="E7755" t="str">
            <v>Mr L Madeloso</v>
          </cell>
        </row>
        <row r="7756">
          <cell r="B7756" t="str">
            <v>R042/01/02-R056/01/02 Sport Studies</v>
          </cell>
          <cell r="C7756" t="str">
            <v>R042/01/02-R056/01/02</v>
          </cell>
          <cell r="D7756" t="str">
            <v>Sport Studies</v>
          </cell>
          <cell r="E7756" t="str">
            <v>Mrs J Hill</v>
          </cell>
        </row>
        <row r="7757">
          <cell r="B7757" t="str">
            <v>R042/01/02-R056/01/02 Sport Studies</v>
          </cell>
          <cell r="C7757" t="str">
            <v>R042/01/02-R056/01/02</v>
          </cell>
          <cell r="D7757" t="str">
            <v>Sport Studies</v>
          </cell>
          <cell r="E7757" t="str">
            <v>Mr N Hughes</v>
          </cell>
        </row>
        <row r="7758">
          <cell r="B7758" t="str">
            <v>R042/01/02-R056/01/02 Sport Studies</v>
          </cell>
          <cell r="C7758" t="str">
            <v>R042/01/02-R056/01/02</v>
          </cell>
          <cell r="D7758" t="str">
            <v>Sport Studies</v>
          </cell>
          <cell r="E7758" t="str">
            <v>Mr C S Edwards</v>
          </cell>
        </row>
        <row r="7759">
          <cell r="B7759" t="str">
            <v>R042/01/02-R056/01/02 Sport Studies</v>
          </cell>
          <cell r="C7759" t="str">
            <v>R042/01/02-R056/01/02</v>
          </cell>
          <cell r="D7759" t="str">
            <v>Sport Studies</v>
          </cell>
          <cell r="E7759" t="str">
            <v>Mr T Galbraith</v>
          </cell>
        </row>
        <row r="7760">
          <cell r="B7760" t="str">
            <v>R042/01/02-R056/01/02 Sport Studies</v>
          </cell>
          <cell r="C7760" t="str">
            <v>R042/01/02-R056/01/02</v>
          </cell>
          <cell r="D7760" t="str">
            <v>Sport Studies</v>
          </cell>
          <cell r="E7760" t="str">
            <v>Miss S Eales</v>
          </cell>
        </row>
        <row r="7761">
          <cell r="B7761" t="str">
            <v>R042/01/02-R056/01/02 Sport Studies</v>
          </cell>
          <cell r="C7761" t="str">
            <v>R042/01/02-R056/01/02</v>
          </cell>
          <cell r="D7761" t="str">
            <v>Sport Studies</v>
          </cell>
          <cell r="E7761" t="str">
            <v>Mr B P Gaffney</v>
          </cell>
        </row>
        <row r="7762">
          <cell r="B7762" t="str">
            <v>R042/01/02-R056/01/02 Sport Studies</v>
          </cell>
          <cell r="C7762" t="str">
            <v>R042/01/02-R056/01/02</v>
          </cell>
          <cell r="D7762" t="str">
            <v>Sport Studies</v>
          </cell>
          <cell r="E7762" t="str">
            <v>Mr C J Wignall</v>
          </cell>
        </row>
        <row r="7763">
          <cell r="B7763" t="str">
            <v>R042/01/02-R056/01/02 Sport Studies</v>
          </cell>
          <cell r="C7763" t="str">
            <v>R042/01/02-R056/01/02</v>
          </cell>
          <cell r="D7763" t="str">
            <v>Sport Studies</v>
          </cell>
          <cell r="E7763" t="str">
            <v>Mrs D Burree</v>
          </cell>
        </row>
        <row r="7764">
          <cell r="B7764" t="str">
            <v>R042/01/02-R056/01/02 Sport Studies</v>
          </cell>
          <cell r="C7764" t="str">
            <v>R042/01/02-R056/01/02</v>
          </cell>
          <cell r="D7764" t="str">
            <v>Sport Studies</v>
          </cell>
          <cell r="E7764" t="str">
            <v>Miss C Gogar</v>
          </cell>
        </row>
        <row r="7765">
          <cell r="B7765" t="str">
            <v>R042/01/02-R056/01/02 Sport Studies</v>
          </cell>
          <cell r="C7765" t="str">
            <v>R042/01/02-R056/01/02</v>
          </cell>
          <cell r="D7765" t="str">
            <v>Sport Studies</v>
          </cell>
          <cell r="E7765" t="str">
            <v>Mr B Jones</v>
          </cell>
        </row>
        <row r="7766">
          <cell r="B7766" t="str">
            <v>R042/01/02-R056/01/02 Sport Studies</v>
          </cell>
          <cell r="C7766" t="str">
            <v>R042/01/02-R056/01/02</v>
          </cell>
          <cell r="D7766" t="str">
            <v>Sport Studies</v>
          </cell>
          <cell r="E7766" t="str">
            <v>Mrs L Taylor</v>
          </cell>
        </row>
        <row r="7767">
          <cell r="B7767" t="str">
            <v>R042/01/02-R056/01/02 Sport Studies</v>
          </cell>
          <cell r="C7767" t="str">
            <v>R042/01/02-R056/01/02</v>
          </cell>
          <cell r="D7767" t="str">
            <v>Sport Studies</v>
          </cell>
          <cell r="E7767" t="str">
            <v>Miss M Clarke</v>
          </cell>
        </row>
        <row r="7768">
          <cell r="B7768" t="str">
            <v>R042/01/02-R056/01/02 Sport Studies</v>
          </cell>
          <cell r="C7768" t="str">
            <v>R042/01/02-R056/01/02</v>
          </cell>
          <cell r="D7768" t="str">
            <v>Sport Studies</v>
          </cell>
          <cell r="E7768" t="str">
            <v>Mrs K Nicol</v>
          </cell>
        </row>
        <row r="7769">
          <cell r="B7769" t="str">
            <v>R042/01/02-R056/01/02 Sport Studies</v>
          </cell>
          <cell r="C7769" t="str">
            <v>R042/01/02-R056/01/02</v>
          </cell>
          <cell r="D7769" t="str">
            <v>Sport Studies</v>
          </cell>
          <cell r="E7769" t="str">
            <v>Mr M Thompson</v>
          </cell>
        </row>
        <row r="7770">
          <cell r="B7770" t="str">
            <v>R042/01/02-R056/01/02 Sport Studies</v>
          </cell>
          <cell r="C7770" t="str">
            <v>R042/01/02-R056/01/02</v>
          </cell>
          <cell r="D7770" t="str">
            <v>Sport Studies</v>
          </cell>
          <cell r="E7770" t="str">
            <v>Mr M Townsend</v>
          </cell>
        </row>
        <row r="7771">
          <cell r="B7771" t="str">
            <v>R042/01/02-R056/01/02 Sport Studies</v>
          </cell>
          <cell r="C7771" t="str">
            <v>R042/01/02-R056/01/02</v>
          </cell>
          <cell r="D7771" t="str">
            <v>Sport Studies</v>
          </cell>
          <cell r="E7771" t="str">
            <v>Mrs H Robinson</v>
          </cell>
        </row>
        <row r="7772">
          <cell r="B7772" t="str">
            <v>R042/01/02-R056/01/02 Sport Studies</v>
          </cell>
          <cell r="C7772" t="str">
            <v>R042/01/02-R056/01/02</v>
          </cell>
          <cell r="D7772" t="str">
            <v>Sport Studies</v>
          </cell>
          <cell r="E7772" t="str">
            <v>Mr R Siggins</v>
          </cell>
        </row>
        <row r="7773">
          <cell r="B7773" t="str">
            <v>R042/01/02-R056/01/02 Sport Studies</v>
          </cell>
          <cell r="C7773" t="str">
            <v>R042/01/02-R056/01/02</v>
          </cell>
          <cell r="D7773" t="str">
            <v>Sport Studies</v>
          </cell>
          <cell r="E7773" t="str">
            <v>Mr P Bromley</v>
          </cell>
        </row>
        <row r="7774">
          <cell r="B7774" t="str">
            <v>R042/01/02-R056/01/02 Sport Studies</v>
          </cell>
          <cell r="C7774" t="str">
            <v>R042/01/02-R056/01/02</v>
          </cell>
          <cell r="D7774" t="str">
            <v>Sport Studies</v>
          </cell>
          <cell r="E7774" t="str">
            <v>Mr S Liu</v>
          </cell>
        </row>
        <row r="7775">
          <cell r="B7775" t="str">
            <v>R042/01/02-R056/01/02 Sport Studies</v>
          </cell>
          <cell r="C7775" t="str">
            <v>R042/01/02-R056/01/02</v>
          </cell>
          <cell r="D7775" t="str">
            <v>Sport Studies</v>
          </cell>
          <cell r="E7775" t="str">
            <v>Mr N Coxon</v>
          </cell>
        </row>
        <row r="7776">
          <cell r="B7776" t="str">
            <v>R042/01/02-R056/01/02 Sport Studies</v>
          </cell>
          <cell r="C7776" t="str">
            <v>R042/01/02-R056/01/02</v>
          </cell>
          <cell r="D7776" t="str">
            <v>Sport Studies</v>
          </cell>
          <cell r="E7776" t="str">
            <v>Mr S Clark</v>
          </cell>
        </row>
        <row r="7777">
          <cell r="B7777" t="str">
            <v>R042/01/02-R056/01/02 Sport Studies</v>
          </cell>
          <cell r="C7777" t="str">
            <v>R042/01/02-R056/01/02</v>
          </cell>
          <cell r="D7777" t="str">
            <v>Sport Studies</v>
          </cell>
          <cell r="E7777" t="str">
            <v>Mrs L Donnelly</v>
          </cell>
        </row>
        <row r="7778">
          <cell r="B7778" t="str">
            <v>R042/01/02-R056/01/02 Sport Studies</v>
          </cell>
          <cell r="C7778" t="str">
            <v>R042/01/02-R056/01/02</v>
          </cell>
          <cell r="D7778" t="str">
            <v>Sport Studies</v>
          </cell>
          <cell r="E7778" t="str">
            <v>Mr T Gannon</v>
          </cell>
        </row>
        <row r="7779">
          <cell r="B7779" t="str">
            <v>R042/01/02-R056/01/02 Sport Studies</v>
          </cell>
          <cell r="C7779" t="str">
            <v>R042/01/02-R056/01/02</v>
          </cell>
          <cell r="D7779" t="str">
            <v>Sport Studies</v>
          </cell>
          <cell r="E7779" t="str">
            <v>Mr R Byrne</v>
          </cell>
        </row>
        <row r="7780">
          <cell r="B7780" t="str">
            <v>R042/01/02-R056/01/02 Sport Studies</v>
          </cell>
          <cell r="C7780" t="str">
            <v>R042/01/02-R056/01/02</v>
          </cell>
          <cell r="D7780" t="str">
            <v>Sport Studies</v>
          </cell>
          <cell r="E7780" t="str">
            <v>Mr J A Giling</v>
          </cell>
        </row>
        <row r="7781">
          <cell r="B7781" t="str">
            <v>R042/01/02-R056/01/02 Sport Studies</v>
          </cell>
          <cell r="C7781" t="str">
            <v>R042/01/02-R056/01/02</v>
          </cell>
          <cell r="D7781" t="str">
            <v>Sport Studies</v>
          </cell>
          <cell r="E7781" t="str">
            <v>Mrs A Oakley</v>
          </cell>
        </row>
        <row r="7782">
          <cell r="B7782" t="str">
            <v>R042/01/02-R056/01/02 Sport Studies</v>
          </cell>
          <cell r="C7782" t="str">
            <v>R042/01/02-R056/01/02</v>
          </cell>
          <cell r="D7782" t="str">
            <v>Sport Studies</v>
          </cell>
          <cell r="E7782" t="str">
            <v>Mr J A Morris</v>
          </cell>
        </row>
        <row r="7783">
          <cell r="B7783" t="str">
            <v>R042/01/02-R056/01/02 Sport Studies</v>
          </cell>
          <cell r="C7783" t="str">
            <v>R042/01/02-R056/01/02</v>
          </cell>
          <cell r="D7783" t="str">
            <v>Sport Studies</v>
          </cell>
          <cell r="E7783" t="str">
            <v>Mr S M Proctor</v>
          </cell>
        </row>
        <row r="7784">
          <cell r="B7784" t="str">
            <v>R042/01/02-R056/01/02 Sport Studies</v>
          </cell>
          <cell r="C7784" t="str">
            <v>R042/01/02-R056/01/02</v>
          </cell>
          <cell r="D7784" t="str">
            <v>Sport Studies</v>
          </cell>
          <cell r="E7784" t="str">
            <v>Miss L Beaumont</v>
          </cell>
        </row>
        <row r="7785">
          <cell r="B7785" t="str">
            <v>R042/01/02-R056/01/02 Sport Studies</v>
          </cell>
          <cell r="C7785" t="str">
            <v>R042/01/02-R056/01/02</v>
          </cell>
          <cell r="D7785" t="str">
            <v>Sport Studies</v>
          </cell>
          <cell r="E7785" t="str">
            <v>Mrs H Barlow</v>
          </cell>
        </row>
        <row r="7786">
          <cell r="B7786" t="str">
            <v>R042/01/02-R056/01/02 Sport Studies</v>
          </cell>
          <cell r="C7786" t="str">
            <v>R042/01/02-R056/01/02</v>
          </cell>
          <cell r="D7786" t="str">
            <v>Sport Studies</v>
          </cell>
          <cell r="E7786" t="str">
            <v>Mr C Townson</v>
          </cell>
        </row>
        <row r="7787">
          <cell r="B7787" t="str">
            <v>R042/01/02-R056/01/02 Sport Studies</v>
          </cell>
          <cell r="C7787" t="str">
            <v>R042/01/02-R056/01/02</v>
          </cell>
          <cell r="D7787" t="str">
            <v>Sport Studies</v>
          </cell>
          <cell r="E7787" t="str">
            <v>Miss S Ball</v>
          </cell>
        </row>
        <row r="7788">
          <cell r="B7788" t="str">
            <v>R042/01/02-R056/01/02 Sport Studies</v>
          </cell>
          <cell r="C7788" t="str">
            <v>R042/01/02-R056/01/02</v>
          </cell>
          <cell r="D7788" t="str">
            <v>Sport Studies</v>
          </cell>
          <cell r="E7788" t="str">
            <v>Miss R Wilkinson</v>
          </cell>
        </row>
        <row r="7789">
          <cell r="B7789" t="str">
            <v>R042/01/02-R056/01/02 Sport Studies</v>
          </cell>
          <cell r="C7789" t="str">
            <v>R042/01/02-R056/01/02</v>
          </cell>
          <cell r="D7789" t="str">
            <v>Sport Studies</v>
          </cell>
          <cell r="E7789" t="str">
            <v>Mr S Dutson</v>
          </cell>
        </row>
        <row r="7790">
          <cell r="B7790" t="str">
            <v>R042/01/02-R056/01/02 Sport Studies</v>
          </cell>
          <cell r="C7790" t="str">
            <v>R042/01/02-R056/01/02</v>
          </cell>
          <cell r="D7790" t="str">
            <v>Sport Studies</v>
          </cell>
          <cell r="E7790" t="str">
            <v>Ms J Shaw</v>
          </cell>
        </row>
        <row r="7791">
          <cell r="B7791" t="str">
            <v>R042/01/02-R056/01/02 Sport Studies</v>
          </cell>
          <cell r="C7791" t="str">
            <v>R042/01/02-R056/01/02</v>
          </cell>
          <cell r="D7791" t="str">
            <v>Sport Studies</v>
          </cell>
          <cell r="E7791" t="str">
            <v>Mr S Hussain</v>
          </cell>
        </row>
        <row r="7792">
          <cell r="B7792" t="str">
            <v>R042/01/02-R056/01/02 Sport Studies</v>
          </cell>
          <cell r="C7792" t="str">
            <v>R042/01/02-R056/01/02</v>
          </cell>
          <cell r="D7792" t="str">
            <v>Sport Studies</v>
          </cell>
          <cell r="E7792" t="str">
            <v>Mr C S Siggins</v>
          </cell>
        </row>
        <row r="7793">
          <cell r="B7793" t="str">
            <v>R042/01/02-R056/01/02 Sport Studies</v>
          </cell>
          <cell r="C7793" t="str">
            <v>R042/01/02-R056/01/02</v>
          </cell>
          <cell r="D7793" t="str">
            <v>Sport Studies</v>
          </cell>
          <cell r="E7793" t="str">
            <v>Mr L Perry</v>
          </cell>
        </row>
        <row r="7794">
          <cell r="B7794" t="str">
            <v>R042/01/02-R056/01/02 Sport Studies</v>
          </cell>
          <cell r="C7794" t="str">
            <v>R042/01/02-R056/01/02</v>
          </cell>
          <cell r="D7794" t="str">
            <v>Sport Studies</v>
          </cell>
          <cell r="E7794" t="str">
            <v>Mr M Robinson</v>
          </cell>
        </row>
        <row r="7795">
          <cell r="B7795" t="str">
            <v>R042/01/02-R056/01/02 Sport Studies</v>
          </cell>
          <cell r="C7795" t="str">
            <v>R042/01/02-R056/01/02</v>
          </cell>
          <cell r="D7795" t="str">
            <v>Sport Studies</v>
          </cell>
          <cell r="E7795" t="str">
            <v>Mr P N Greenwood</v>
          </cell>
        </row>
        <row r="7796">
          <cell r="B7796" t="str">
            <v>R042/01/02-R056/01/02 Sport Studies</v>
          </cell>
          <cell r="C7796" t="str">
            <v>R042/01/02-R056/01/02</v>
          </cell>
          <cell r="D7796" t="str">
            <v>Sport Studies</v>
          </cell>
          <cell r="E7796" t="str">
            <v>Mr L R Davis</v>
          </cell>
        </row>
        <row r="7797">
          <cell r="B7797" t="str">
            <v>R042/01/02-R056/01/02 Sport Studies</v>
          </cell>
          <cell r="C7797" t="str">
            <v>R042/01/02-R056/01/02</v>
          </cell>
          <cell r="D7797" t="str">
            <v>Sport Studies</v>
          </cell>
          <cell r="E7797" t="str">
            <v>Mr D Hughes</v>
          </cell>
        </row>
        <row r="7798">
          <cell r="B7798" t="str">
            <v>R042/01/02-R056/01/02 Sport Studies</v>
          </cell>
          <cell r="C7798" t="str">
            <v>R042/01/02-R056/01/02</v>
          </cell>
          <cell r="D7798" t="str">
            <v>Sport Studies</v>
          </cell>
          <cell r="E7798" t="str">
            <v>Mr L Reeves</v>
          </cell>
        </row>
        <row r="7799">
          <cell r="B7799" t="str">
            <v>R042/01/02-R056/01/02 Sport Studies</v>
          </cell>
          <cell r="C7799" t="str">
            <v>R042/01/02-R056/01/02</v>
          </cell>
          <cell r="D7799" t="str">
            <v>Sport Studies</v>
          </cell>
          <cell r="E7799" t="str">
            <v>Mrs L Longstaff</v>
          </cell>
        </row>
        <row r="7800">
          <cell r="B7800" t="str">
            <v>R042/01/02-R056/01/02 Sport Studies</v>
          </cell>
          <cell r="C7800" t="str">
            <v>R042/01/02-R056/01/02</v>
          </cell>
          <cell r="D7800" t="str">
            <v>Sport Studies</v>
          </cell>
          <cell r="E7800" t="str">
            <v>Mr N Collins</v>
          </cell>
        </row>
        <row r="7801">
          <cell r="B7801" t="str">
            <v>R042/01/02-R056/01/02 Sport Studies</v>
          </cell>
          <cell r="C7801" t="str">
            <v>R042/01/02-R056/01/02</v>
          </cell>
          <cell r="D7801" t="str">
            <v>Sport Studies</v>
          </cell>
          <cell r="E7801" t="str">
            <v>Mrs R Aboud-Love</v>
          </cell>
        </row>
        <row r="7802">
          <cell r="B7802" t="str">
            <v>R042/01/02-R056/01/02 Sport Studies</v>
          </cell>
          <cell r="C7802" t="str">
            <v>R042/01/02-R056/01/02</v>
          </cell>
          <cell r="D7802" t="str">
            <v>Sport Studies</v>
          </cell>
          <cell r="E7802" t="str">
            <v>Mr P Page</v>
          </cell>
        </row>
        <row r="7803">
          <cell r="B7803" t="str">
            <v>R042/01/02-R056/01/02 Sport Studies</v>
          </cell>
          <cell r="C7803" t="str">
            <v>R042/01/02-R056/01/02</v>
          </cell>
          <cell r="D7803" t="str">
            <v>Sport Studies</v>
          </cell>
          <cell r="E7803" t="str">
            <v>Mrs E Jesney</v>
          </cell>
        </row>
        <row r="7804">
          <cell r="B7804" t="str">
            <v>R042/01/02-R056/01/02 Sport Studies</v>
          </cell>
          <cell r="C7804" t="str">
            <v>R042/01/02-R056/01/02</v>
          </cell>
          <cell r="D7804" t="str">
            <v>Sport Studies</v>
          </cell>
          <cell r="E7804" t="str">
            <v>Miss N Wall</v>
          </cell>
        </row>
        <row r="7805">
          <cell r="B7805" t="str">
            <v>R042/01/02-R056/01/02 Sport Studies</v>
          </cell>
          <cell r="C7805" t="str">
            <v>R042/01/02-R056/01/02</v>
          </cell>
          <cell r="D7805" t="str">
            <v>Sport Studies</v>
          </cell>
          <cell r="E7805" t="str">
            <v>Miss C G Rigby</v>
          </cell>
        </row>
        <row r="7806">
          <cell r="B7806" t="str">
            <v>R042/01/02-R056/01/02 Sport Studies</v>
          </cell>
          <cell r="C7806" t="str">
            <v>R042/01/02-R056/01/02</v>
          </cell>
          <cell r="D7806" t="str">
            <v>Sport Studies</v>
          </cell>
          <cell r="E7806" t="str">
            <v>Mr D John</v>
          </cell>
        </row>
        <row r="7807">
          <cell r="B7807" t="str">
            <v>R042/01/02-R056/01/02 Sport Studies</v>
          </cell>
          <cell r="C7807" t="str">
            <v>R042/01/02-R056/01/02</v>
          </cell>
          <cell r="D7807" t="str">
            <v>Sport Studies</v>
          </cell>
          <cell r="E7807" t="str">
            <v>Mrs P Doxey</v>
          </cell>
        </row>
        <row r="7808">
          <cell r="B7808" t="str">
            <v>R042/01/02-R056/01/02 Sport Studies</v>
          </cell>
          <cell r="C7808" t="str">
            <v>R042/01/02-R056/01/02</v>
          </cell>
          <cell r="D7808" t="str">
            <v>Sport Studies</v>
          </cell>
          <cell r="E7808" t="str">
            <v>Mr A Price</v>
          </cell>
        </row>
        <row r="7809">
          <cell r="B7809" t="str">
            <v>R042/01/02-R056/01/02 Sport Studies</v>
          </cell>
          <cell r="C7809" t="str">
            <v>R042/01/02-R056/01/02</v>
          </cell>
          <cell r="D7809" t="str">
            <v>Sport Studies</v>
          </cell>
          <cell r="E7809" t="str">
            <v>Miss K V Park</v>
          </cell>
        </row>
        <row r="7810">
          <cell r="B7810" t="str">
            <v>R042/01/02-R056/01/02 Sport Studies</v>
          </cell>
          <cell r="C7810" t="str">
            <v>R042/01/02-R056/01/02</v>
          </cell>
          <cell r="D7810" t="str">
            <v>Sport Studies</v>
          </cell>
          <cell r="E7810" t="str">
            <v>Mrs A ruddock</v>
          </cell>
        </row>
        <row r="7811">
          <cell r="B7811" t="str">
            <v>R042/01/02-R056/01/02 Sport Studies</v>
          </cell>
          <cell r="C7811" t="str">
            <v>R042/01/02-R056/01/02</v>
          </cell>
          <cell r="D7811" t="str">
            <v>Sport Studies</v>
          </cell>
          <cell r="E7811" t="str">
            <v>Mrs L Hickson</v>
          </cell>
        </row>
        <row r="7812">
          <cell r="B7812" t="str">
            <v>R042/01/02-R056/01/02 Sport Studies</v>
          </cell>
          <cell r="C7812" t="str">
            <v>R042/01/02-R056/01/02</v>
          </cell>
          <cell r="D7812" t="str">
            <v>Sport Studies</v>
          </cell>
          <cell r="E7812" t="str">
            <v>Mr S Cadman</v>
          </cell>
        </row>
        <row r="7813">
          <cell r="B7813" t="str">
            <v>R042/01/02-R056/01/02 Sport Studies</v>
          </cell>
          <cell r="C7813" t="str">
            <v>R042/01/02-R056/01/02</v>
          </cell>
          <cell r="D7813" t="str">
            <v>Sport Studies</v>
          </cell>
          <cell r="E7813" t="str">
            <v>Mr R Fenton</v>
          </cell>
        </row>
        <row r="7814">
          <cell r="B7814" t="str">
            <v>R042/01/02-R056/01/02 Sport Studies</v>
          </cell>
          <cell r="C7814" t="str">
            <v>R042/01/02-R056/01/02</v>
          </cell>
          <cell r="D7814" t="str">
            <v>Sport Studies</v>
          </cell>
          <cell r="E7814" t="str">
            <v>Mr J Aston</v>
          </cell>
        </row>
        <row r="7815">
          <cell r="B7815" t="str">
            <v>R042/01/02-R056/01/02 Sport Studies</v>
          </cell>
          <cell r="C7815" t="str">
            <v>R042/01/02-R056/01/02</v>
          </cell>
          <cell r="D7815" t="str">
            <v>Sport Studies</v>
          </cell>
          <cell r="E7815" t="str">
            <v>Mr D Holbrook</v>
          </cell>
        </row>
        <row r="7816">
          <cell r="B7816" t="str">
            <v>R042/01/02-R056/01/02 Sport Studies</v>
          </cell>
          <cell r="C7816" t="str">
            <v>R042/01/02-R056/01/02</v>
          </cell>
          <cell r="D7816" t="str">
            <v>Sport Studies</v>
          </cell>
          <cell r="E7816" t="str">
            <v>Mr J Campbell</v>
          </cell>
        </row>
        <row r="7817">
          <cell r="B7817" t="str">
            <v>R042/01/02-R056/01/02 Sport Studies</v>
          </cell>
          <cell r="C7817" t="str">
            <v>R042/01/02-R056/01/02</v>
          </cell>
          <cell r="D7817" t="str">
            <v>Sport Studies</v>
          </cell>
          <cell r="E7817" t="str">
            <v>Miss V Henderson</v>
          </cell>
        </row>
        <row r="7818">
          <cell r="B7818" t="str">
            <v>R042/01/02-R056/01/02 Sport Studies</v>
          </cell>
          <cell r="C7818" t="str">
            <v>R042/01/02-R056/01/02</v>
          </cell>
          <cell r="D7818" t="str">
            <v>Sport Studies</v>
          </cell>
          <cell r="E7818" t="str">
            <v>Mr J P Clarke</v>
          </cell>
        </row>
        <row r="7819">
          <cell r="B7819" t="str">
            <v>R042/01/02-R056/01/02 Sport Studies</v>
          </cell>
          <cell r="C7819" t="str">
            <v>R042/01/02-R056/01/02</v>
          </cell>
          <cell r="D7819" t="str">
            <v>Sport Studies</v>
          </cell>
          <cell r="E7819" t="str">
            <v>Mrs C Wilson</v>
          </cell>
        </row>
        <row r="7820">
          <cell r="B7820" t="str">
            <v>R051/01 Contemporary Issues in Sport</v>
          </cell>
          <cell r="C7820" t="str">
            <v>R051/01</v>
          </cell>
          <cell r="D7820" t="str">
            <v>Contemporary Issues in Sport</v>
          </cell>
          <cell r="E7820" t="str">
            <v>Ms D Skelly</v>
          </cell>
        </row>
        <row r="7821">
          <cell r="B7821" t="str">
            <v>R051/01 Contemporary Issues in Sport</v>
          </cell>
          <cell r="C7821" t="str">
            <v>R051/01</v>
          </cell>
          <cell r="D7821" t="str">
            <v>Contemporary Issues in Sport</v>
          </cell>
          <cell r="E7821" t="str">
            <v>Mrs K Howard</v>
          </cell>
        </row>
        <row r="7822">
          <cell r="B7822" t="str">
            <v>R051/01 Contemporary Issues in Sport</v>
          </cell>
          <cell r="C7822" t="str">
            <v>R051/01</v>
          </cell>
          <cell r="D7822" t="str">
            <v>Contemporary Issues in Sport</v>
          </cell>
          <cell r="E7822" t="str">
            <v>Miss N Hamilton</v>
          </cell>
        </row>
        <row r="7823">
          <cell r="B7823" t="str">
            <v>R051/01 Contemporary Issues in Sport</v>
          </cell>
          <cell r="C7823" t="str">
            <v>R051/01</v>
          </cell>
          <cell r="D7823" t="str">
            <v>Contemporary Issues in Sport</v>
          </cell>
          <cell r="E7823" t="str">
            <v>Mrs C Forster</v>
          </cell>
        </row>
        <row r="7824">
          <cell r="B7824" t="str">
            <v>R051/01 Contemporary Issues in Sport</v>
          </cell>
          <cell r="C7824" t="str">
            <v>R051/01</v>
          </cell>
          <cell r="D7824" t="str">
            <v>Contemporary Issues in Sport</v>
          </cell>
          <cell r="E7824" t="str">
            <v>Mr G Hughes</v>
          </cell>
        </row>
        <row r="7825">
          <cell r="B7825" t="str">
            <v>R051/01 Contemporary Issues in Sport</v>
          </cell>
          <cell r="C7825" t="str">
            <v>R051/01</v>
          </cell>
          <cell r="D7825" t="str">
            <v>Contemporary Issues in Sport</v>
          </cell>
          <cell r="E7825" t="str">
            <v>Mr R Fenton</v>
          </cell>
        </row>
        <row r="7826">
          <cell r="B7826" t="str">
            <v>R051/01 Contemporary Issues in Sport</v>
          </cell>
          <cell r="C7826" t="str">
            <v>R051/01</v>
          </cell>
          <cell r="D7826" t="str">
            <v>Contemporary Issues in Sport</v>
          </cell>
          <cell r="E7826" t="str">
            <v>Mrs C Oliver</v>
          </cell>
        </row>
        <row r="7827">
          <cell r="B7827" t="str">
            <v>R051/01 Contemporary Issues in Sport</v>
          </cell>
          <cell r="C7827" t="str">
            <v>R051/01</v>
          </cell>
          <cell r="D7827" t="str">
            <v>Contemporary Issues in Sport</v>
          </cell>
          <cell r="E7827" t="str">
            <v>Miss R E Slater</v>
          </cell>
        </row>
        <row r="7828">
          <cell r="B7828" t="str">
            <v>R051/01 Contemporary Issues in Sport</v>
          </cell>
          <cell r="C7828" t="str">
            <v>R051/01</v>
          </cell>
          <cell r="D7828" t="str">
            <v>Contemporary Issues in Sport</v>
          </cell>
          <cell r="E7828" t="str">
            <v>Miss K Hyde</v>
          </cell>
        </row>
        <row r="7829">
          <cell r="B7829" t="str">
            <v>R051/01 Contemporary Issues in Sport</v>
          </cell>
          <cell r="C7829" t="str">
            <v>R051/01</v>
          </cell>
          <cell r="D7829" t="str">
            <v>Contemporary Issues in Sport</v>
          </cell>
          <cell r="E7829" t="str">
            <v>Mrs H Brittan</v>
          </cell>
        </row>
        <row r="7830">
          <cell r="B7830" t="str">
            <v>R051/01 Contemporary Issues in Sport</v>
          </cell>
          <cell r="C7830" t="str">
            <v>R051/01</v>
          </cell>
          <cell r="D7830" t="str">
            <v>Contemporary Issues in Sport</v>
          </cell>
          <cell r="E7830" t="str">
            <v>Miss A Dent</v>
          </cell>
        </row>
        <row r="7831">
          <cell r="B7831" t="str">
            <v>R051/01 Contemporary Issues in Sport</v>
          </cell>
          <cell r="C7831" t="str">
            <v>R051/01</v>
          </cell>
          <cell r="D7831" t="str">
            <v>Contemporary Issues in Sport</v>
          </cell>
          <cell r="E7831" t="str">
            <v>Miss L Beaumont</v>
          </cell>
        </row>
        <row r="7832">
          <cell r="B7832" t="str">
            <v>R051/01 Contemporary Issues in Sport</v>
          </cell>
          <cell r="C7832" t="str">
            <v>R051/01</v>
          </cell>
          <cell r="D7832" t="str">
            <v>Contemporary Issues in Sport</v>
          </cell>
          <cell r="E7832" t="str">
            <v>Mr D Dineen</v>
          </cell>
        </row>
        <row r="7833">
          <cell r="B7833" t="str">
            <v>R051/01 Contemporary Issues in Sport</v>
          </cell>
          <cell r="C7833" t="str">
            <v>R051/01</v>
          </cell>
          <cell r="D7833" t="str">
            <v>Contemporary Issues in Sport</v>
          </cell>
          <cell r="E7833" t="str">
            <v>Mr P Watling</v>
          </cell>
        </row>
        <row r="7834">
          <cell r="B7834" t="str">
            <v>R051/01 Contemporary Issues in Sport</v>
          </cell>
          <cell r="C7834" t="str">
            <v>R051/01</v>
          </cell>
          <cell r="D7834" t="str">
            <v>Contemporary Issues in Sport</v>
          </cell>
          <cell r="E7834" t="str">
            <v>Mrs J Fleming</v>
          </cell>
        </row>
        <row r="7835">
          <cell r="B7835" t="str">
            <v>R051/01 Contemporary Issues in Sport</v>
          </cell>
          <cell r="C7835" t="str">
            <v>R051/01</v>
          </cell>
          <cell r="D7835" t="str">
            <v>Contemporary Issues in Sport</v>
          </cell>
          <cell r="E7835" t="str">
            <v>Mr M Waine</v>
          </cell>
        </row>
        <row r="7836">
          <cell r="B7836" t="str">
            <v>R051/01 Contemporary Issues in Sport</v>
          </cell>
          <cell r="C7836" t="str">
            <v>R051/01</v>
          </cell>
          <cell r="D7836" t="str">
            <v>Contemporary Issues in Sport</v>
          </cell>
          <cell r="E7836" t="str">
            <v>Mr S J Evans</v>
          </cell>
        </row>
        <row r="7837">
          <cell r="B7837" t="str">
            <v>R051/01 Contemporary Issues in Sport</v>
          </cell>
          <cell r="C7837" t="str">
            <v>R051/01</v>
          </cell>
          <cell r="D7837" t="str">
            <v>Contemporary Issues in Sport</v>
          </cell>
          <cell r="E7837" t="str">
            <v>Mrs E Booton</v>
          </cell>
        </row>
        <row r="7838">
          <cell r="B7838" t="str">
            <v>R051/01 Contemporary Issues in Sport</v>
          </cell>
          <cell r="C7838" t="str">
            <v>R051/01</v>
          </cell>
          <cell r="D7838" t="str">
            <v>Contemporary Issues in Sport</v>
          </cell>
          <cell r="E7838" t="str">
            <v>Mr D J Yates</v>
          </cell>
        </row>
        <row r="7839">
          <cell r="B7839" t="str">
            <v>R051/01 Contemporary Issues in Sport</v>
          </cell>
          <cell r="C7839" t="str">
            <v>R051/01</v>
          </cell>
          <cell r="D7839" t="str">
            <v>Contemporary Issues in Sport</v>
          </cell>
          <cell r="E7839" t="str">
            <v>Mrs K Hay</v>
          </cell>
        </row>
        <row r="7840">
          <cell r="B7840" t="str">
            <v>R051/01 Contemporary Issues in Sport</v>
          </cell>
          <cell r="C7840" t="str">
            <v>R051/01</v>
          </cell>
          <cell r="D7840" t="str">
            <v>Contemporary Issues in Sport</v>
          </cell>
          <cell r="E7840" t="str">
            <v>Miss L Shanahan</v>
          </cell>
        </row>
        <row r="7841">
          <cell r="B7841" t="str">
            <v>R051/01 Contemporary Issues in Sport</v>
          </cell>
          <cell r="C7841" t="str">
            <v>R051/01</v>
          </cell>
          <cell r="D7841" t="str">
            <v>Contemporary Issues in Sport</v>
          </cell>
          <cell r="E7841" t="str">
            <v>Mrs K Nkonde</v>
          </cell>
        </row>
        <row r="7842">
          <cell r="B7842" t="str">
            <v>R051/01 Contemporary Issues in Sport</v>
          </cell>
          <cell r="C7842" t="str">
            <v>R051/01</v>
          </cell>
          <cell r="D7842" t="str">
            <v>Contemporary Issues in Sport</v>
          </cell>
          <cell r="E7842" t="str">
            <v>Mr D Mitchell</v>
          </cell>
        </row>
        <row r="7843">
          <cell r="B7843" t="str">
            <v>R051/01 Contemporary Issues in Sport</v>
          </cell>
          <cell r="C7843" t="str">
            <v>R051/01</v>
          </cell>
          <cell r="D7843" t="str">
            <v>Contemporary Issues in Sport</v>
          </cell>
          <cell r="E7843" t="str">
            <v>Mrs D J McAree</v>
          </cell>
        </row>
        <row r="7844">
          <cell r="B7844" t="str">
            <v>R051/01 Contemporary Issues in Sport</v>
          </cell>
          <cell r="C7844" t="str">
            <v>R051/01</v>
          </cell>
          <cell r="D7844" t="str">
            <v>Contemporary Issues in Sport</v>
          </cell>
          <cell r="E7844" t="str">
            <v>Mr E Weston</v>
          </cell>
        </row>
        <row r="7845">
          <cell r="B7845" t="str">
            <v>R051/01 Contemporary Issues in Sport</v>
          </cell>
          <cell r="C7845" t="str">
            <v>R051/01</v>
          </cell>
          <cell r="D7845" t="str">
            <v>Contemporary Issues in Sport</v>
          </cell>
          <cell r="E7845" t="str">
            <v>Mrs B Harrison</v>
          </cell>
        </row>
        <row r="7846">
          <cell r="B7846" t="str">
            <v>R051/01 Contemporary Issues in Sport</v>
          </cell>
          <cell r="C7846" t="str">
            <v>R051/01</v>
          </cell>
          <cell r="D7846" t="str">
            <v>Contemporary Issues in Sport</v>
          </cell>
          <cell r="E7846" t="str">
            <v>Mr A Jackson</v>
          </cell>
        </row>
        <row r="7847">
          <cell r="B7847" t="str">
            <v>R051/01 Contemporary Issues in Sport</v>
          </cell>
          <cell r="C7847" t="str">
            <v>R051/01</v>
          </cell>
          <cell r="D7847" t="str">
            <v>Contemporary Issues in Sport</v>
          </cell>
          <cell r="E7847" t="str">
            <v>Mr R Byrne</v>
          </cell>
        </row>
        <row r="7848">
          <cell r="B7848" t="str">
            <v>R051/01 Contemporary Issues in Sport</v>
          </cell>
          <cell r="C7848" t="str">
            <v>R051/01</v>
          </cell>
          <cell r="D7848" t="str">
            <v>Contemporary Issues in Sport</v>
          </cell>
          <cell r="E7848" t="str">
            <v>Mrs F Garlick</v>
          </cell>
        </row>
        <row r="7849">
          <cell r="B7849" t="str">
            <v>R051/01 Contemporary Issues in Sport</v>
          </cell>
          <cell r="C7849" t="str">
            <v>R051/01</v>
          </cell>
          <cell r="D7849" t="str">
            <v>Contemporary Issues in Sport</v>
          </cell>
          <cell r="E7849" t="str">
            <v>Mrs M Moon</v>
          </cell>
        </row>
        <row r="7850">
          <cell r="B7850" t="str">
            <v>R051/01 Contemporary Issues in Sport</v>
          </cell>
          <cell r="C7850" t="str">
            <v>R051/01</v>
          </cell>
          <cell r="D7850" t="str">
            <v>Contemporary Issues in Sport</v>
          </cell>
          <cell r="E7850" t="str">
            <v>Mr D Holbrook</v>
          </cell>
        </row>
        <row r="7851">
          <cell r="B7851" t="str">
            <v>R051/01 Contemporary Issues in Sport</v>
          </cell>
          <cell r="C7851" t="str">
            <v>R051/01</v>
          </cell>
          <cell r="D7851" t="str">
            <v>Contemporary Issues in Sport</v>
          </cell>
          <cell r="E7851" t="str">
            <v>Mr B M Armstrong</v>
          </cell>
        </row>
        <row r="7852">
          <cell r="B7852" t="str">
            <v>R051/01 Contemporary Issues in Sport</v>
          </cell>
          <cell r="C7852" t="str">
            <v>R051/01</v>
          </cell>
          <cell r="D7852" t="str">
            <v>Contemporary Issues in Sport</v>
          </cell>
          <cell r="E7852" t="str">
            <v>Mrs L Middlebrook</v>
          </cell>
        </row>
        <row r="7853">
          <cell r="B7853" t="str">
            <v>R051/01 Contemporary Issues in Sport</v>
          </cell>
          <cell r="C7853" t="str">
            <v>R051/01</v>
          </cell>
          <cell r="D7853" t="str">
            <v>Contemporary Issues in Sport</v>
          </cell>
          <cell r="E7853" t="str">
            <v>Mr S Hopkins</v>
          </cell>
        </row>
        <row r="7854">
          <cell r="B7854" t="str">
            <v>R051/01 Contemporary Issues in Sport</v>
          </cell>
          <cell r="C7854" t="str">
            <v>R051/01</v>
          </cell>
          <cell r="D7854" t="str">
            <v>Contemporary Issues in Sport</v>
          </cell>
          <cell r="E7854" t="str">
            <v>Miss A J Bell</v>
          </cell>
        </row>
        <row r="7855">
          <cell r="B7855" t="str">
            <v>R051/01 Contemporary Issues in Sport</v>
          </cell>
          <cell r="C7855" t="str">
            <v>R051/01</v>
          </cell>
          <cell r="D7855" t="str">
            <v>Contemporary Issues in Sport</v>
          </cell>
          <cell r="E7855" t="str">
            <v>Mr J A Morris</v>
          </cell>
        </row>
        <row r="7856">
          <cell r="B7856" t="str">
            <v>R051/01 Contemporary Issues in Sport</v>
          </cell>
          <cell r="C7856" t="str">
            <v>R051/01</v>
          </cell>
          <cell r="D7856" t="str">
            <v>Contemporary Issues in Sport</v>
          </cell>
          <cell r="E7856" t="str">
            <v>Mr S Wilkinson</v>
          </cell>
        </row>
        <row r="7857">
          <cell r="B7857" t="str">
            <v>R051/01 Contemporary Issues in Sport</v>
          </cell>
          <cell r="C7857" t="str">
            <v>R051/01</v>
          </cell>
          <cell r="D7857" t="str">
            <v>Contemporary Issues in Sport</v>
          </cell>
          <cell r="E7857" t="str">
            <v>Mr D Jagger</v>
          </cell>
        </row>
        <row r="7858">
          <cell r="B7858" t="str">
            <v>R051/01 Contemporary Issues in Sport</v>
          </cell>
          <cell r="C7858" t="str">
            <v>R051/01</v>
          </cell>
          <cell r="D7858" t="str">
            <v>Contemporary Issues in Sport</v>
          </cell>
          <cell r="E7858" t="str">
            <v>Miss T Morris</v>
          </cell>
        </row>
        <row r="7859">
          <cell r="B7859" t="str">
            <v>R051/01 Contemporary Issues in Sport</v>
          </cell>
          <cell r="C7859" t="str">
            <v>R051/01</v>
          </cell>
          <cell r="D7859" t="str">
            <v>Contemporary Issues in Sport</v>
          </cell>
          <cell r="E7859" t="str">
            <v>Mr D Marsh</v>
          </cell>
        </row>
        <row r="7860">
          <cell r="B7860" t="str">
            <v>R051/01 Contemporary Issues in Sport</v>
          </cell>
          <cell r="C7860" t="str">
            <v>R051/01</v>
          </cell>
          <cell r="D7860" t="str">
            <v>Contemporary Issues in Sport</v>
          </cell>
          <cell r="E7860" t="str">
            <v>Mr H Bessant</v>
          </cell>
        </row>
        <row r="7861">
          <cell r="B7861" t="str">
            <v>R051/01 Contemporary Issues in Sport</v>
          </cell>
          <cell r="C7861" t="str">
            <v>R051/01</v>
          </cell>
          <cell r="D7861" t="str">
            <v>Contemporary Issues in Sport</v>
          </cell>
          <cell r="E7861" t="str">
            <v>Mrs L Hickson</v>
          </cell>
        </row>
        <row r="7862">
          <cell r="B7862" t="str">
            <v>R051/01 Contemporary Issues in Sport</v>
          </cell>
          <cell r="C7862" t="str">
            <v>R051/01</v>
          </cell>
          <cell r="D7862" t="str">
            <v>Contemporary Issues in Sport</v>
          </cell>
          <cell r="E7862" t="str">
            <v>Mr S Stewart</v>
          </cell>
        </row>
        <row r="7863">
          <cell r="B7863" t="str">
            <v>R051/01 Contemporary Issues in Sport</v>
          </cell>
          <cell r="C7863" t="str">
            <v>R051/01</v>
          </cell>
          <cell r="D7863" t="str">
            <v>Contemporary Issues in Sport</v>
          </cell>
          <cell r="E7863" t="str">
            <v>Mrs R Aboud-Love</v>
          </cell>
        </row>
        <row r="7864">
          <cell r="B7864" t="str">
            <v>R051/01 Contemporary Issues in Sport</v>
          </cell>
          <cell r="C7864" t="str">
            <v>R051/01</v>
          </cell>
          <cell r="D7864" t="str">
            <v>Contemporary Issues in Sport</v>
          </cell>
          <cell r="E7864" t="str">
            <v>Mrs J Jennings</v>
          </cell>
        </row>
        <row r="7865">
          <cell r="B7865" t="str">
            <v>R051/01 Contemporary Issues in Sport</v>
          </cell>
          <cell r="C7865" t="str">
            <v>R051/01</v>
          </cell>
          <cell r="D7865" t="str">
            <v>Contemporary Issues in Sport</v>
          </cell>
          <cell r="E7865" t="str">
            <v>Mr T Gannon</v>
          </cell>
        </row>
        <row r="7866">
          <cell r="B7866" t="str">
            <v>R051/01 Contemporary Issues in Sport</v>
          </cell>
          <cell r="C7866" t="str">
            <v>R051/01</v>
          </cell>
          <cell r="D7866" t="str">
            <v>Contemporary Issues in Sport</v>
          </cell>
          <cell r="E7866" t="str">
            <v>Mr D Hardman</v>
          </cell>
        </row>
        <row r="7867">
          <cell r="B7867" t="str">
            <v>R051/01 Contemporary Issues in Sport</v>
          </cell>
          <cell r="C7867" t="str">
            <v>R051/01</v>
          </cell>
          <cell r="D7867" t="str">
            <v>Contemporary Issues in Sport</v>
          </cell>
          <cell r="E7867" t="str">
            <v>Mr S Marshall</v>
          </cell>
        </row>
        <row r="7868">
          <cell r="B7868" t="str">
            <v>R051/01 Contemporary Issues in Sport</v>
          </cell>
          <cell r="C7868" t="str">
            <v>R051/01</v>
          </cell>
          <cell r="D7868" t="str">
            <v>Contemporary Issues in Sport</v>
          </cell>
          <cell r="E7868" t="str">
            <v>Mr G Dodgson</v>
          </cell>
        </row>
        <row r="7869">
          <cell r="B7869" t="str">
            <v>R051/01 Contemporary Issues in Sport</v>
          </cell>
          <cell r="C7869" t="str">
            <v>R051/01</v>
          </cell>
          <cell r="D7869" t="str">
            <v>Contemporary Issues in Sport</v>
          </cell>
          <cell r="E7869" t="str">
            <v>Mr H Austen-Hardy</v>
          </cell>
        </row>
        <row r="7870">
          <cell r="B7870" t="str">
            <v>R051/01 Contemporary Issues in Sport</v>
          </cell>
          <cell r="C7870" t="str">
            <v>R051/01</v>
          </cell>
          <cell r="D7870" t="str">
            <v>Contemporary Issues in Sport</v>
          </cell>
          <cell r="E7870" t="str">
            <v>Mr R P Kay</v>
          </cell>
        </row>
        <row r="7871">
          <cell r="B7871" t="str">
            <v>R051/01 Contemporary Issues in Sport</v>
          </cell>
          <cell r="C7871" t="str">
            <v>R051/01</v>
          </cell>
          <cell r="D7871" t="str">
            <v>Contemporary Issues in Sport</v>
          </cell>
          <cell r="E7871" t="str">
            <v>Mrs K Platt</v>
          </cell>
        </row>
        <row r="7872">
          <cell r="B7872" t="str">
            <v>R051/01 Contemporary Issues in Sport</v>
          </cell>
          <cell r="C7872" t="str">
            <v>R051/01</v>
          </cell>
          <cell r="D7872" t="str">
            <v>Contemporary Issues in Sport</v>
          </cell>
          <cell r="E7872" t="str">
            <v>Mr T Price</v>
          </cell>
        </row>
        <row r="7873">
          <cell r="B7873" t="str">
            <v>R051/01 Contemporary Issues in Sport</v>
          </cell>
          <cell r="C7873" t="str">
            <v>R051/01</v>
          </cell>
          <cell r="D7873" t="str">
            <v>Contemporary Issues in Sport</v>
          </cell>
          <cell r="E7873" t="str">
            <v>Miss S Eales</v>
          </cell>
        </row>
        <row r="7874">
          <cell r="B7874" t="str">
            <v>R051/01 Contemporary Issues in Sport</v>
          </cell>
          <cell r="C7874" t="str">
            <v>R051/01</v>
          </cell>
          <cell r="D7874" t="str">
            <v>Contemporary Issues in Sport</v>
          </cell>
          <cell r="E7874" t="str">
            <v>Miss E C Smith</v>
          </cell>
        </row>
        <row r="7875">
          <cell r="B7875" t="str">
            <v>R051/01 Contemporary Issues in Sport</v>
          </cell>
          <cell r="C7875" t="str">
            <v>R051/01</v>
          </cell>
          <cell r="D7875" t="str">
            <v>Contemporary Issues in Sport</v>
          </cell>
          <cell r="E7875" t="str">
            <v>Mr J Sleigh</v>
          </cell>
        </row>
        <row r="7876">
          <cell r="B7876" t="str">
            <v>R051/01 Contemporary Issues in Sport</v>
          </cell>
          <cell r="C7876" t="str">
            <v>R051/01</v>
          </cell>
          <cell r="D7876" t="str">
            <v>Contemporary Issues in Sport</v>
          </cell>
          <cell r="E7876" t="str">
            <v>Mr J Lumb</v>
          </cell>
        </row>
        <row r="7877">
          <cell r="B7877" t="str">
            <v>R051/01 Contemporary Issues in Sport</v>
          </cell>
          <cell r="C7877" t="str">
            <v>R051/01</v>
          </cell>
          <cell r="D7877" t="str">
            <v>Contemporary Issues in Sport</v>
          </cell>
          <cell r="E7877" t="str">
            <v>Miss B Reynolds</v>
          </cell>
        </row>
        <row r="7878">
          <cell r="B7878" t="str">
            <v>R051/01 Contemporary Issues in Sport</v>
          </cell>
          <cell r="C7878" t="str">
            <v>R051/01</v>
          </cell>
          <cell r="D7878" t="str">
            <v>Contemporary Issues in Sport</v>
          </cell>
          <cell r="E7878" t="str">
            <v>Mr R Nicholson</v>
          </cell>
        </row>
        <row r="7879">
          <cell r="B7879" t="str">
            <v>R051/01 Contemporary Issues in Sport</v>
          </cell>
          <cell r="C7879" t="str">
            <v>R051/01</v>
          </cell>
          <cell r="D7879" t="str">
            <v>Contemporary Issues in Sport</v>
          </cell>
          <cell r="E7879" t="str">
            <v>Mrs H Elworthy</v>
          </cell>
        </row>
        <row r="7880">
          <cell r="B7880" t="str">
            <v>R051/01 Contemporary Issues in Sport</v>
          </cell>
          <cell r="C7880" t="str">
            <v>R051/01</v>
          </cell>
          <cell r="D7880" t="str">
            <v>Contemporary Issues in Sport</v>
          </cell>
          <cell r="E7880" t="str">
            <v>Mr J Smith</v>
          </cell>
        </row>
        <row r="7881">
          <cell r="B7881" t="str">
            <v>R051/01 Contemporary Issues in Sport</v>
          </cell>
          <cell r="C7881" t="str">
            <v>R051/01</v>
          </cell>
          <cell r="D7881" t="str">
            <v>Contemporary Issues in Sport</v>
          </cell>
          <cell r="E7881" t="str">
            <v>Mr M Cross</v>
          </cell>
        </row>
        <row r="7882">
          <cell r="B7882" t="str">
            <v>R051/01 Contemporary Issues in Sport</v>
          </cell>
          <cell r="C7882" t="str">
            <v>R051/01</v>
          </cell>
          <cell r="D7882" t="str">
            <v>Contemporary Issues in Sport</v>
          </cell>
          <cell r="E7882" t="str">
            <v>Mr J Campbell</v>
          </cell>
        </row>
        <row r="7883">
          <cell r="B7883" t="str">
            <v>R051/01 Contemporary Issues in Sport</v>
          </cell>
          <cell r="C7883" t="str">
            <v>R051/01</v>
          </cell>
          <cell r="D7883" t="str">
            <v>Contemporary Issues in Sport</v>
          </cell>
          <cell r="E7883" t="str">
            <v>Mr R Dobbins</v>
          </cell>
        </row>
        <row r="7884">
          <cell r="B7884" t="str">
            <v>R051/01 Contemporary Issues in Sport</v>
          </cell>
          <cell r="C7884" t="str">
            <v>R051/01</v>
          </cell>
          <cell r="D7884" t="str">
            <v>Contemporary Issues in Sport</v>
          </cell>
          <cell r="E7884" t="str">
            <v>Mr C Attwood</v>
          </cell>
        </row>
        <row r="7885">
          <cell r="B7885" t="str">
            <v>R051/01 Contemporary Issues in Sport</v>
          </cell>
          <cell r="C7885" t="str">
            <v>R051/01</v>
          </cell>
          <cell r="D7885" t="str">
            <v>Contemporary Issues in Sport</v>
          </cell>
          <cell r="E7885" t="str">
            <v>Mrs H Page</v>
          </cell>
        </row>
        <row r="7886">
          <cell r="B7886" t="str">
            <v>R051/01 Contemporary Issues in Sport</v>
          </cell>
          <cell r="C7886" t="str">
            <v>R051/01</v>
          </cell>
          <cell r="D7886" t="str">
            <v>Contemporary Issues in Sport</v>
          </cell>
          <cell r="E7886" t="str">
            <v>Mrs J Blewitt-Jenkins</v>
          </cell>
        </row>
        <row r="7887">
          <cell r="B7887" t="str">
            <v>R051/01 Contemporary Issues in Sport</v>
          </cell>
          <cell r="C7887" t="str">
            <v>R051/01</v>
          </cell>
          <cell r="D7887" t="str">
            <v>Contemporary Issues in Sport</v>
          </cell>
          <cell r="E7887" t="str">
            <v>Mr J L Roper</v>
          </cell>
        </row>
        <row r="7888">
          <cell r="B7888" t="str">
            <v>R051/01 Contemporary Issues in Sport</v>
          </cell>
          <cell r="C7888" t="str">
            <v>R051/01</v>
          </cell>
          <cell r="D7888" t="str">
            <v>Contemporary Issues in Sport</v>
          </cell>
          <cell r="E7888" t="str">
            <v>Miss J McManus</v>
          </cell>
        </row>
        <row r="7889">
          <cell r="B7889" t="str">
            <v>R051/01 Contemporary Issues in Sport</v>
          </cell>
          <cell r="C7889" t="str">
            <v>R051/01</v>
          </cell>
          <cell r="D7889" t="str">
            <v>Contemporary Issues in Sport</v>
          </cell>
          <cell r="E7889" t="str">
            <v>Mrs E L Cordery</v>
          </cell>
        </row>
        <row r="7890">
          <cell r="B7890" t="str">
            <v>R051/01 Contemporary Issues in Sport</v>
          </cell>
          <cell r="C7890" t="str">
            <v>R051/01</v>
          </cell>
          <cell r="D7890" t="str">
            <v>Contemporary Issues in Sport</v>
          </cell>
          <cell r="E7890" t="str">
            <v>Mrs E Sadler</v>
          </cell>
        </row>
        <row r="7891">
          <cell r="B7891" t="str">
            <v>R051/01 Contemporary Issues in Sport</v>
          </cell>
          <cell r="C7891" t="str">
            <v>R051/01</v>
          </cell>
          <cell r="D7891" t="str">
            <v>Contemporary Issues in Sport</v>
          </cell>
          <cell r="E7891" t="str">
            <v>Mr S Burrows</v>
          </cell>
        </row>
        <row r="7892">
          <cell r="B7892" t="str">
            <v>R051/01 Contemporary Issues in Sport</v>
          </cell>
          <cell r="C7892" t="str">
            <v>R051/01</v>
          </cell>
          <cell r="D7892" t="str">
            <v>Contemporary Issues in Sport</v>
          </cell>
          <cell r="E7892" t="str">
            <v>Miss C E Lane</v>
          </cell>
        </row>
        <row r="7893">
          <cell r="B7893" t="str">
            <v>R051/01 Contemporary Issues in Sport</v>
          </cell>
          <cell r="C7893" t="str">
            <v>R051/01</v>
          </cell>
          <cell r="D7893" t="str">
            <v>Contemporary Issues in Sport</v>
          </cell>
          <cell r="E7893" t="str">
            <v>Mr J W Eiffert</v>
          </cell>
        </row>
        <row r="7894">
          <cell r="B7894" t="str">
            <v>R051/01 Contemporary Issues in Sport</v>
          </cell>
          <cell r="C7894" t="str">
            <v>R051/01</v>
          </cell>
          <cell r="D7894" t="str">
            <v>Contemporary Issues in Sport</v>
          </cell>
          <cell r="E7894" t="str">
            <v>Mrs L Mannion</v>
          </cell>
        </row>
        <row r="7895">
          <cell r="B7895" t="str">
            <v>R051/01 Contemporary Issues in Sport</v>
          </cell>
          <cell r="C7895" t="str">
            <v>R051/01</v>
          </cell>
          <cell r="D7895" t="str">
            <v>Contemporary Issues in Sport</v>
          </cell>
          <cell r="E7895" t="str">
            <v>Mr A Price</v>
          </cell>
        </row>
        <row r="7896">
          <cell r="B7896" t="str">
            <v>R051/01 Contemporary Issues in Sport</v>
          </cell>
          <cell r="C7896" t="str">
            <v>R051/01</v>
          </cell>
          <cell r="D7896" t="str">
            <v>Contemporary Issues in Sport</v>
          </cell>
          <cell r="E7896" t="str">
            <v>Mr J Rees</v>
          </cell>
        </row>
        <row r="7897">
          <cell r="B7897" t="str">
            <v>R051/01 Contemporary Issues in Sport</v>
          </cell>
          <cell r="C7897" t="str">
            <v>R051/01</v>
          </cell>
          <cell r="D7897" t="str">
            <v>Contemporary Issues in Sport</v>
          </cell>
          <cell r="E7897" t="str">
            <v>Miss K E warren</v>
          </cell>
        </row>
        <row r="7898">
          <cell r="B7898" t="str">
            <v>R051/01 Contemporary Issues in Sport</v>
          </cell>
          <cell r="C7898" t="str">
            <v>R051/01</v>
          </cell>
          <cell r="D7898" t="str">
            <v>Contemporary Issues in Sport</v>
          </cell>
          <cell r="E7898" t="str">
            <v>Mr M Venables</v>
          </cell>
        </row>
        <row r="7899">
          <cell r="B7899" t="str">
            <v>R051/01 Contemporary Issues in Sport</v>
          </cell>
          <cell r="C7899" t="str">
            <v>R051/01</v>
          </cell>
          <cell r="D7899" t="str">
            <v>Contemporary Issues in Sport</v>
          </cell>
          <cell r="E7899" t="str">
            <v>Mr B G Chadwick</v>
          </cell>
        </row>
        <row r="7900">
          <cell r="B7900" t="str">
            <v>R051/01 Contemporary Issues in Sport</v>
          </cell>
          <cell r="C7900" t="str">
            <v>R051/01</v>
          </cell>
          <cell r="D7900" t="str">
            <v>Contemporary Issues in Sport</v>
          </cell>
          <cell r="E7900" t="str">
            <v>Mrs K Martin</v>
          </cell>
        </row>
        <row r="7901">
          <cell r="B7901" t="str">
            <v>R051/01 Contemporary Issues in Sport</v>
          </cell>
          <cell r="C7901" t="str">
            <v>R051/01</v>
          </cell>
          <cell r="D7901" t="str">
            <v>Contemporary Issues in Sport</v>
          </cell>
          <cell r="E7901" t="str">
            <v>Mr C Martin</v>
          </cell>
        </row>
        <row r="7902">
          <cell r="B7902" t="str">
            <v>R051/01 Contemporary Issues in Sport</v>
          </cell>
          <cell r="C7902" t="str">
            <v>R051/01</v>
          </cell>
          <cell r="D7902" t="str">
            <v>Contemporary Issues in Sport</v>
          </cell>
          <cell r="E7902" t="str">
            <v>Mr D P Payne</v>
          </cell>
        </row>
        <row r="7903">
          <cell r="B7903" t="str">
            <v>R051/01 Contemporary Issues in Sport</v>
          </cell>
          <cell r="C7903" t="str">
            <v>R051/01</v>
          </cell>
          <cell r="D7903" t="str">
            <v>Contemporary Issues in Sport</v>
          </cell>
          <cell r="E7903" t="str">
            <v>Mr L Carbutt</v>
          </cell>
        </row>
        <row r="7904">
          <cell r="B7904" t="str">
            <v>R051/01 Contemporary Issues in Sport</v>
          </cell>
          <cell r="C7904" t="str">
            <v>R051/01</v>
          </cell>
          <cell r="D7904" t="str">
            <v>Contemporary Issues in Sport</v>
          </cell>
          <cell r="E7904" t="str">
            <v>Mrs L Conning-Wild</v>
          </cell>
        </row>
        <row r="7905">
          <cell r="B7905" t="str">
            <v>R051/01 Contemporary Issues in Sport</v>
          </cell>
          <cell r="C7905" t="str">
            <v>R051/01</v>
          </cell>
          <cell r="D7905" t="str">
            <v>Contemporary Issues in Sport</v>
          </cell>
          <cell r="E7905" t="str">
            <v>Miss H L Pugh</v>
          </cell>
        </row>
        <row r="7906">
          <cell r="B7906" t="str">
            <v>R051/01 Contemporary Issues in Sport</v>
          </cell>
          <cell r="C7906" t="str">
            <v>R051/01</v>
          </cell>
          <cell r="D7906" t="str">
            <v>Contemporary Issues in Sport</v>
          </cell>
          <cell r="E7906" t="str">
            <v>Mr W Pickersgill</v>
          </cell>
        </row>
        <row r="7907">
          <cell r="B7907" t="str">
            <v>R051/01 Contemporary Issues in Sport</v>
          </cell>
          <cell r="C7907" t="str">
            <v>R051/01</v>
          </cell>
          <cell r="D7907" t="str">
            <v>Contemporary Issues in Sport</v>
          </cell>
          <cell r="E7907" t="str">
            <v>Mr J Aston</v>
          </cell>
        </row>
        <row r="7908">
          <cell r="B7908" t="str">
            <v>R051/01 Contemporary Issues in Sport</v>
          </cell>
          <cell r="C7908" t="str">
            <v>R051/01</v>
          </cell>
          <cell r="D7908" t="str">
            <v>Contemporary Issues in Sport</v>
          </cell>
          <cell r="E7908" t="str">
            <v>Mr S Edwards</v>
          </cell>
        </row>
        <row r="7909">
          <cell r="B7909" t="str">
            <v>R051/01 Contemporary Issues in Sport</v>
          </cell>
          <cell r="C7909" t="str">
            <v>R051/01</v>
          </cell>
          <cell r="D7909" t="str">
            <v>Contemporary Issues in Sport</v>
          </cell>
          <cell r="E7909" t="str">
            <v>Miss C Venables</v>
          </cell>
        </row>
        <row r="7910">
          <cell r="B7910" t="str">
            <v>R051/01 Contemporary Issues in Sport</v>
          </cell>
          <cell r="C7910" t="str">
            <v>R051/01</v>
          </cell>
          <cell r="D7910" t="str">
            <v>Contemporary Issues in Sport</v>
          </cell>
          <cell r="E7910" t="str">
            <v>Mr S Overton</v>
          </cell>
        </row>
        <row r="7911">
          <cell r="B7911" t="str">
            <v>R051/01 Contemporary Issues in Sport</v>
          </cell>
          <cell r="C7911" t="str">
            <v>R051/01</v>
          </cell>
          <cell r="D7911" t="str">
            <v>Contemporary Issues in Sport</v>
          </cell>
          <cell r="E7911" t="str">
            <v>Mrs R Hulley</v>
          </cell>
        </row>
        <row r="7912">
          <cell r="B7912" t="str">
            <v>R051/01 Contemporary Issues in Sport</v>
          </cell>
          <cell r="C7912" t="str">
            <v>R051/01</v>
          </cell>
          <cell r="D7912" t="str">
            <v>Contemporary Issues in Sport</v>
          </cell>
          <cell r="E7912" t="str">
            <v>Miss L McCarthy</v>
          </cell>
        </row>
        <row r="7913">
          <cell r="B7913" t="str">
            <v>R051/01 Contemporary Issues in Sport</v>
          </cell>
          <cell r="C7913" t="str">
            <v>R051/01</v>
          </cell>
          <cell r="D7913" t="str">
            <v>Contemporary Issues in Sport</v>
          </cell>
          <cell r="E7913" t="str">
            <v>Miss R Milburn</v>
          </cell>
        </row>
        <row r="7914">
          <cell r="B7914" t="str">
            <v>R051/01 Contemporary Issues in Sport</v>
          </cell>
          <cell r="C7914" t="str">
            <v>R051/01</v>
          </cell>
          <cell r="D7914" t="str">
            <v>Contemporary Issues in Sport</v>
          </cell>
          <cell r="E7914" t="str">
            <v>Prof L Ingle</v>
          </cell>
        </row>
        <row r="7915">
          <cell r="B7915" t="str">
            <v>R051/01 Contemporary Issues in Sport</v>
          </cell>
          <cell r="C7915" t="str">
            <v>R051/01</v>
          </cell>
          <cell r="D7915" t="str">
            <v>Contemporary Issues in Sport</v>
          </cell>
          <cell r="E7915" t="str">
            <v>Mr O K Bergh</v>
          </cell>
        </row>
        <row r="7916">
          <cell r="B7916" t="str">
            <v>R051/01 Contemporary Issues in Sport</v>
          </cell>
          <cell r="C7916" t="str">
            <v>R051/01</v>
          </cell>
          <cell r="D7916" t="str">
            <v>Contemporary Issues in Sport</v>
          </cell>
          <cell r="E7916" t="str">
            <v>Mr R Heathcote</v>
          </cell>
        </row>
        <row r="7917">
          <cell r="B7917" t="str">
            <v>R051/01 Contemporary Issues in Sport</v>
          </cell>
          <cell r="C7917" t="str">
            <v>R051/01</v>
          </cell>
          <cell r="D7917" t="str">
            <v>Contemporary Issues in Sport</v>
          </cell>
          <cell r="E7917" t="str">
            <v>Mrs J Hill</v>
          </cell>
        </row>
        <row r="7918">
          <cell r="B7918" t="str">
            <v>R051/01 Contemporary Issues in Sport</v>
          </cell>
          <cell r="C7918" t="str">
            <v>R051/01</v>
          </cell>
          <cell r="D7918" t="str">
            <v>Contemporary Issues in Sport</v>
          </cell>
          <cell r="E7918" t="str">
            <v>Mr J A Giling</v>
          </cell>
        </row>
        <row r="7919">
          <cell r="B7919" t="str">
            <v>R051/01 Contemporary Issues in Sport</v>
          </cell>
          <cell r="C7919" t="str">
            <v>R051/01</v>
          </cell>
          <cell r="D7919" t="str">
            <v>Contemporary Issues in Sport</v>
          </cell>
          <cell r="E7919" t="str">
            <v>Mr M Taylor</v>
          </cell>
        </row>
        <row r="7920">
          <cell r="B7920" t="str">
            <v>R051/01 Contemporary Issues in Sport</v>
          </cell>
          <cell r="C7920" t="str">
            <v>R051/01</v>
          </cell>
          <cell r="D7920" t="str">
            <v>Contemporary Issues in Sport</v>
          </cell>
          <cell r="E7920" t="str">
            <v>Mr N Harrison</v>
          </cell>
        </row>
        <row r="7921">
          <cell r="B7921" t="str">
            <v>R051/01 Contemporary Issues in Sport</v>
          </cell>
          <cell r="C7921" t="str">
            <v>R051/01</v>
          </cell>
          <cell r="D7921" t="str">
            <v>Contemporary Issues in Sport</v>
          </cell>
          <cell r="E7921" t="str">
            <v>Mr G Caplan</v>
          </cell>
        </row>
        <row r="7922">
          <cell r="B7922" t="str">
            <v>R051/01 Contemporary Issues in Sport</v>
          </cell>
          <cell r="C7922" t="str">
            <v>R051/01</v>
          </cell>
          <cell r="D7922" t="str">
            <v>Contemporary Issues in Sport</v>
          </cell>
          <cell r="E7922" t="str">
            <v>Mr C Power</v>
          </cell>
        </row>
        <row r="7923">
          <cell r="B7923" t="str">
            <v>R051/01 Contemporary Issues in Sport</v>
          </cell>
          <cell r="C7923" t="str">
            <v>R051/01</v>
          </cell>
          <cell r="D7923" t="str">
            <v>Contemporary Issues in Sport</v>
          </cell>
          <cell r="E7923" t="str">
            <v>Mrs A Blackburn</v>
          </cell>
        </row>
        <row r="7924">
          <cell r="B7924" t="str">
            <v>R064/01 Enterprise &amp; Marketing: Enterprise &amp; Marketing concepts</v>
          </cell>
          <cell r="C7924" t="str">
            <v>R064/01</v>
          </cell>
          <cell r="D7924" t="str">
            <v>Enterprise &amp; Marketing: Enterprise &amp; Marketing concepts</v>
          </cell>
          <cell r="E7924" t="str">
            <v>Mr S Wood</v>
          </cell>
        </row>
        <row r="7925">
          <cell r="B7925" t="str">
            <v>R064/01 Enterprise &amp; Marketing: Enterprise &amp; Marketing concepts</v>
          </cell>
          <cell r="C7925" t="str">
            <v>R064/01</v>
          </cell>
          <cell r="D7925" t="str">
            <v>Enterprise &amp; Marketing: Enterprise &amp; Marketing concepts</v>
          </cell>
          <cell r="E7925" t="str">
            <v>Miss K McDonagh</v>
          </cell>
        </row>
        <row r="7926">
          <cell r="B7926" t="str">
            <v>R064/01 Enterprise &amp; Marketing: Enterprise &amp; Marketing concepts</v>
          </cell>
          <cell r="C7926" t="str">
            <v>R064/01</v>
          </cell>
          <cell r="D7926" t="str">
            <v>Enterprise &amp; Marketing: Enterprise &amp; Marketing concepts</v>
          </cell>
          <cell r="E7926" t="str">
            <v>Mrs A Ejaz</v>
          </cell>
        </row>
        <row r="7927">
          <cell r="B7927" t="str">
            <v>R064/01 Enterprise &amp; Marketing: Enterprise &amp; Marketing concepts</v>
          </cell>
          <cell r="C7927" t="str">
            <v>R064/01</v>
          </cell>
          <cell r="D7927" t="str">
            <v>Enterprise &amp; Marketing: Enterprise &amp; Marketing concepts</v>
          </cell>
          <cell r="E7927" t="str">
            <v>Mrs N Farrelly</v>
          </cell>
        </row>
        <row r="7928">
          <cell r="B7928" t="str">
            <v>R064/01 Enterprise &amp; Marketing: Enterprise &amp; Marketing concepts</v>
          </cell>
          <cell r="C7928" t="str">
            <v>R064/01</v>
          </cell>
          <cell r="D7928" t="str">
            <v>Enterprise &amp; Marketing: Enterprise &amp; Marketing concepts</v>
          </cell>
          <cell r="E7928" t="str">
            <v>Miss R J Hall</v>
          </cell>
        </row>
        <row r="7929">
          <cell r="B7929" t="str">
            <v>R064/01 Enterprise &amp; Marketing: Enterprise &amp; Marketing concepts</v>
          </cell>
          <cell r="C7929" t="str">
            <v>R064/01</v>
          </cell>
          <cell r="D7929" t="str">
            <v>Enterprise &amp; Marketing: Enterprise &amp; Marketing concepts</v>
          </cell>
          <cell r="E7929" t="str">
            <v>Mr P Benson</v>
          </cell>
        </row>
        <row r="7930">
          <cell r="B7930" t="str">
            <v>R064/01 Enterprise &amp; Marketing: Enterprise &amp; Marketing concepts</v>
          </cell>
          <cell r="C7930" t="str">
            <v>R064/01</v>
          </cell>
          <cell r="D7930" t="str">
            <v>Enterprise &amp; Marketing: Enterprise &amp; Marketing concepts</v>
          </cell>
          <cell r="E7930" t="str">
            <v>Mrs H L Carter</v>
          </cell>
        </row>
        <row r="7931">
          <cell r="B7931" t="str">
            <v>R064/01 Enterprise &amp; Marketing: Enterprise &amp; Marketing concepts</v>
          </cell>
          <cell r="C7931" t="str">
            <v>R064/01</v>
          </cell>
          <cell r="D7931" t="str">
            <v>Enterprise &amp; Marketing: Enterprise &amp; Marketing concepts</v>
          </cell>
          <cell r="E7931" t="str">
            <v>Mrs N Braithwaite</v>
          </cell>
        </row>
        <row r="7932">
          <cell r="B7932" t="str">
            <v>R064/01 Enterprise &amp; Marketing: Enterprise &amp; Marketing concepts</v>
          </cell>
          <cell r="C7932" t="str">
            <v>R064/01</v>
          </cell>
          <cell r="D7932" t="str">
            <v>Enterprise &amp; Marketing: Enterprise &amp; Marketing concepts</v>
          </cell>
          <cell r="E7932" t="str">
            <v>Miss E Webb</v>
          </cell>
        </row>
        <row r="7933">
          <cell r="B7933" t="str">
            <v>R064/01 Enterprise &amp; Marketing: Enterprise &amp; Marketing concepts</v>
          </cell>
          <cell r="C7933" t="str">
            <v>R064/01</v>
          </cell>
          <cell r="D7933" t="str">
            <v>Enterprise &amp; Marketing: Enterprise &amp; Marketing concepts</v>
          </cell>
          <cell r="E7933" t="str">
            <v>Mrs N A Wiggins</v>
          </cell>
        </row>
        <row r="7934">
          <cell r="B7934" t="str">
            <v>R064/01 Enterprise &amp; Marketing: Enterprise &amp; Marketing concepts</v>
          </cell>
          <cell r="C7934" t="str">
            <v>R064/01</v>
          </cell>
          <cell r="D7934" t="str">
            <v>Enterprise &amp; Marketing: Enterprise &amp; Marketing concepts</v>
          </cell>
          <cell r="E7934" t="str">
            <v>Mrs K Basnyat</v>
          </cell>
        </row>
        <row r="7935">
          <cell r="B7935" t="str">
            <v>R064/01 Enterprise &amp; Marketing: Enterprise &amp; Marketing concepts</v>
          </cell>
          <cell r="C7935" t="str">
            <v>R064/01</v>
          </cell>
          <cell r="D7935" t="str">
            <v>Enterprise &amp; Marketing: Enterprise &amp; Marketing concepts</v>
          </cell>
          <cell r="E7935" t="str">
            <v>Mrs J Bright</v>
          </cell>
        </row>
        <row r="7936">
          <cell r="B7936" t="str">
            <v>R064/01 Enterprise &amp; Marketing: Enterprise &amp; Marketing concepts</v>
          </cell>
          <cell r="C7936" t="str">
            <v>R064/01</v>
          </cell>
          <cell r="D7936" t="str">
            <v>Enterprise &amp; Marketing: Enterprise &amp; Marketing concepts</v>
          </cell>
          <cell r="E7936" t="str">
            <v>Mrs H Mercer</v>
          </cell>
        </row>
        <row r="7937">
          <cell r="B7937" t="str">
            <v>R064/01 Enterprise &amp; Marketing: Enterprise &amp; Marketing concepts</v>
          </cell>
          <cell r="C7937" t="str">
            <v>R064/01</v>
          </cell>
          <cell r="D7937" t="str">
            <v>Enterprise &amp; Marketing: Enterprise &amp; Marketing concepts</v>
          </cell>
          <cell r="E7937" t="str">
            <v>Mrs L Wicks</v>
          </cell>
        </row>
        <row r="7938">
          <cell r="B7938" t="str">
            <v>R064/01 Enterprise &amp; Marketing: Enterprise &amp; Marketing concepts</v>
          </cell>
          <cell r="C7938" t="str">
            <v>R064/01</v>
          </cell>
          <cell r="D7938" t="str">
            <v>Enterprise &amp; Marketing: Enterprise &amp; Marketing concepts</v>
          </cell>
          <cell r="E7938" t="str">
            <v>Mrs L A Threadgold</v>
          </cell>
        </row>
        <row r="7939">
          <cell r="B7939" t="str">
            <v>R064/01 Enterprise &amp; Marketing: Enterprise &amp; Marketing concepts</v>
          </cell>
          <cell r="C7939" t="str">
            <v>R064/01</v>
          </cell>
          <cell r="D7939" t="str">
            <v>Enterprise &amp; Marketing: Enterprise &amp; Marketing concepts</v>
          </cell>
          <cell r="E7939" t="str">
            <v>Miss K Jones</v>
          </cell>
        </row>
        <row r="7940">
          <cell r="B7940" t="str">
            <v>R064/01 Enterprise &amp; Marketing: Enterprise &amp; Marketing concepts</v>
          </cell>
          <cell r="C7940" t="str">
            <v>R064/01</v>
          </cell>
          <cell r="D7940" t="str">
            <v>Enterprise &amp; Marketing: Enterprise &amp; Marketing concepts</v>
          </cell>
          <cell r="E7940" t="str">
            <v>Miss J Whatford</v>
          </cell>
        </row>
        <row r="7941">
          <cell r="B7941" t="str">
            <v>R064/01 Enterprise &amp; Marketing: Enterprise &amp; Marketing concepts</v>
          </cell>
          <cell r="C7941" t="str">
            <v>R064/01</v>
          </cell>
          <cell r="D7941" t="str">
            <v>Enterprise &amp; Marketing: Enterprise &amp; Marketing concepts</v>
          </cell>
          <cell r="E7941" t="str">
            <v>Miss R Falola</v>
          </cell>
        </row>
        <row r="7942">
          <cell r="B7942" t="str">
            <v>R064/01 Enterprise &amp; Marketing: Enterprise &amp; Marketing concepts</v>
          </cell>
          <cell r="C7942" t="str">
            <v>R064/01</v>
          </cell>
          <cell r="D7942" t="str">
            <v>Enterprise &amp; Marketing: Enterprise &amp; Marketing concepts</v>
          </cell>
          <cell r="E7942" t="str">
            <v>Mr S Deb</v>
          </cell>
        </row>
        <row r="7943">
          <cell r="B7943" t="str">
            <v>R064/01 Enterprise &amp; Marketing: Enterprise &amp; Marketing concepts</v>
          </cell>
          <cell r="C7943" t="str">
            <v>R064/01</v>
          </cell>
          <cell r="D7943" t="str">
            <v>Enterprise &amp; Marketing: Enterprise &amp; Marketing concepts</v>
          </cell>
          <cell r="E7943" t="str">
            <v>Mr M Hamer</v>
          </cell>
        </row>
        <row r="7944">
          <cell r="B7944" t="str">
            <v>R064/01 Enterprise &amp; Marketing: Enterprise &amp; Marketing concepts</v>
          </cell>
          <cell r="C7944" t="str">
            <v>R064/01</v>
          </cell>
          <cell r="D7944" t="str">
            <v>Enterprise &amp; Marketing: Enterprise &amp; Marketing concepts</v>
          </cell>
          <cell r="E7944" t="str">
            <v>Miss M G Champion</v>
          </cell>
        </row>
        <row r="7945">
          <cell r="B7945" t="str">
            <v>R064/01 Enterprise &amp; Marketing: Enterprise &amp; Marketing concepts</v>
          </cell>
          <cell r="C7945" t="str">
            <v>R064/01</v>
          </cell>
          <cell r="D7945" t="str">
            <v>Enterprise &amp; Marketing: Enterprise &amp; Marketing concepts</v>
          </cell>
          <cell r="E7945" t="str">
            <v>Miss F Marshall</v>
          </cell>
        </row>
        <row r="7946">
          <cell r="B7946" t="str">
            <v>R064/01 Enterprise &amp; Marketing: Enterprise &amp; Marketing concepts</v>
          </cell>
          <cell r="C7946" t="str">
            <v>R064/01</v>
          </cell>
          <cell r="D7946" t="str">
            <v>Enterprise &amp; Marketing: Enterprise &amp; Marketing concepts</v>
          </cell>
          <cell r="E7946" t="str">
            <v>Mr P Lucey</v>
          </cell>
        </row>
        <row r="7947">
          <cell r="B7947" t="str">
            <v>R064/01 Enterprise &amp; Marketing: Enterprise &amp; Marketing concepts</v>
          </cell>
          <cell r="C7947" t="str">
            <v>R064/01</v>
          </cell>
          <cell r="D7947" t="str">
            <v>Enterprise &amp; Marketing: Enterprise &amp; Marketing concepts</v>
          </cell>
          <cell r="E7947" t="str">
            <v>Mrs C Hanks</v>
          </cell>
        </row>
        <row r="7948">
          <cell r="B7948" t="str">
            <v>R064/01 Enterprise &amp; Marketing: Enterprise &amp; Marketing concepts</v>
          </cell>
          <cell r="C7948" t="str">
            <v>R064/01</v>
          </cell>
          <cell r="D7948" t="str">
            <v>Enterprise &amp; Marketing: Enterprise &amp; Marketing concepts</v>
          </cell>
          <cell r="E7948" t="str">
            <v>Miss C Harding</v>
          </cell>
        </row>
        <row r="7949">
          <cell r="B7949" t="str">
            <v>R064/01 Enterprise &amp; Marketing: Enterprise &amp; Marketing concepts</v>
          </cell>
          <cell r="C7949" t="str">
            <v>R064/01</v>
          </cell>
          <cell r="D7949" t="str">
            <v>Enterprise &amp; Marketing: Enterprise &amp; Marketing concepts</v>
          </cell>
          <cell r="E7949" t="str">
            <v>Mr L Holmes</v>
          </cell>
        </row>
        <row r="7950">
          <cell r="B7950" t="str">
            <v>R064/01 Enterprise &amp; Marketing: Enterprise &amp; Marketing concepts</v>
          </cell>
          <cell r="C7950" t="str">
            <v>R064/01</v>
          </cell>
          <cell r="D7950" t="str">
            <v>Enterprise &amp; Marketing: Enterprise &amp; Marketing concepts</v>
          </cell>
          <cell r="E7950" t="str">
            <v>Mr M Brown</v>
          </cell>
        </row>
        <row r="7951">
          <cell r="B7951" t="str">
            <v>R064/01 Enterprise &amp; Marketing: Enterprise &amp; Marketing concepts</v>
          </cell>
          <cell r="C7951" t="str">
            <v>R064/01</v>
          </cell>
          <cell r="D7951" t="str">
            <v>Enterprise &amp; Marketing: Enterprise &amp; Marketing concepts</v>
          </cell>
          <cell r="E7951" t="str">
            <v>Mrs F Bainbridge</v>
          </cell>
        </row>
        <row r="7952">
          <cell r="B7952" t="str">
            <v>R064/01 Enterprise &amp; Marketing: Enterprise &amp; Marketing concepts</v>
          </cell>
          <cell r="C7952" t="str">
            <v>R064/01</v>
          </cell>
          <cell r="D7952" t="str">
            <v>Enterprise &amp; Marketing: Enterprise &amp; Marketing concepts</v>
          </cell>
          <cell r="E7952" t="str">
            <v>Mr M Perry</v>
          </cell>
        </row>
        <row r="7953">
          <cell r="B7953" t="str">
            <v>R064/01 Enterprise &amp; Marketing: Enterprise &amp; Marketing concepts</v>
          </cell>
          <cell r="C7953" t="str">
            <v>R064/01</v>
          </cell>
          <cell r="D7953" t="str">
            <v>Enterprise &amp; Marketing: Enterprise &amp; Marketing concepts</v>
          </cell>
          <cell r="E7953" t="str">
            <v>Mrs L J Parish</v>
          </cell>
        </row>
        <row r="7954">
          <cell r="B7954" t="str">
            <v>R064/01 Enterprise &amp; Marketing: Enterprise &amp; Marketing concepts</v>
          </cell>
          <cell r="C7954" t="str">
            <v>R064/01</v>
          </cell>
          <cell r="D7954" t="str">
            <v>Enterprise &amp; Marketing: Enterprise &amp; Marketing concepts</v>
          </cell>
          <cell r="E7954" t="str">
            <v>Mrs S Deacon</v>
          </cell>
        </row>
        <row r="7955">
          <cell r="B7955" t="str">
            <v>R064/01 Enterprise &amp; Marketing: Enterprise &amp; Marketing concepts</v>
          </cell>
          <cell r="C7955" t="str">
            <v>R064/01</v>
          </cell>
          <cell r="D7955" t="str">
            <v>Enterprise &amp; Marketing: Enterprise &amp; Marketing concepts</v>
          </cell>
          <cell r="E7955" t="str">
            <v>Miss N Madden</v>
          </cell>
        </row>
        <row r="7956">
          <cell r="B7956" t="str">
            <v>R064/01 Enterprise &amp; Marketing: Enterprise &amp; Marketing concepts</v>
          </cell>
          <cell r="C7956" t="str">
            <v>R064/01</v>
          </cell>
          <cell r="D7956" t="str">
            <v>Enterprise &amp; Marketing: Enterprise &amp; Marketing concepts</v>
          </cell>
          <cell r="E7956" t="str">
            <v>Mrs H E Alexander</v>
          </cell>
        </row>
        <row r="7957">
          <cell r="B7957" t="str">
            <v>R064/01 Enterprise &amp; Marketing: Enterprise &amp; Marketing concepts</v>
          </cell>
          <cell r="C7957" t="str">
            <v>R064/01</v>
          </cell>
          <cell r="D7957" t="str">
            <v>Enterprise &amp; Marketing: Enterprise &amp; Marketing concepts</v>
          </cell>
          <cell r="E7957" t="str">
            <v>Ms E Osobemekun</v>
          </cell>
        </row>
        <row r="7958">
          <cell r="B7958" t="str">
            <v>R064/01 Enterprise &amp; Marketing: Enterprise &amp; Marketing concepts</v>
          </cell>
          <cell r="C7958" t="str">
            <v>R064/01</v>
          </cell>
          <cell r="D7958" t="str">
            <v>Enterprise &amp; Marketing: Enterprise &amp; Marketing concepts</v>
          </cell>
          <cell r="E7958" t="str">
            <v>Mr M Smethurst</v>
          </cell>
        </row>
        <row r="7959">
          <cell r="B7959" t="str">
            <v>R064/01 Enterprise &amp; Marketing: Enterprise &amp; Marketing concepts</v>
          </cell>
          <cell r="C7959" t="str">
            <v>R064/01</v>
          </cell>
          <cell r="D7959" t="str">
            <v>Enterprise &amp; Marketing: Enterprise &amp; Marketing concepts</v>
          </cell>
          <cell r="E7959" t="str">
            <v>Mr J Murphy</v>
          </cell>
        </row>
        <row r="7960">
          <cell r="B7960" t="str">
            <v>R064/01 Enterprise &amp; Marketing: Enterprise &amp; Marketing concepts</v>
          </cell>
          <cell r="C7960" t="str">
            <v>R064/01</v>
          </cell>
          <cell r="D7960" t="str">
            <v>Enterprise &amp; Marketing: Enterprise &amp; Marketing concepts</v>
          </cell>
          <cell r="E7960" t="str">
            <v>Mr M Watson</v>
          </cell>
        </row>
        <row r="7961">
          <cell r="B7961" t="str">
            <v>R064/01 Enterprise &amp; Marketing: Enterprise &amp; Marketing concepts</v>
          </cell>
          <cell r="C7961" t="str">
            <v>R064/01</v>
          </cell>
          <cell r="D7961" t="str">
            <v>Enterprise &amp; Marketing: Enterprise &amp; Marketing concepts</v>
          </cell>
          <cell r="E7961" t="str">
            <v>Mr L Farragher</v>
          </cell>
        </row>
        <row r="7962">
          <cell r="B7962" t="str">
            <v>R064/01 Enterprise &amp; Marketing: Enterprise &amp; Marketing concepts</v>
          </cell>
          <cell r="C7962" t="str">
            <v>R064/01</v>
          </cell>
          <cell r="D7962" t="str">
            <v>Enterprise &amp; Marketing: Enterprise &amp; Marketing concepts</v>
          </cell>
          <cell r="E7962" t="str">
            <v>Mrs T Cutler</v>
          </cell>
        </row>
        <row r="7963">
          <cell r="B7963" t="str">
            <v>R064/01 Enterprise &amp; Marketing: Enterprise &amp; Marketing concepts</v>
          </cell>
          <cell r="C7963" t="str">
            <v>R064/01</v>
          </cell>
          <cell r="D7963" t="str">
            <v>Enterprise &amp; Marketing: Enterprise &amp; Marketing concepts</v>
          </cell>
          <cell r="E7963" t="str">
            <v>Mrs J Morris</v>
          </cell>
        </row>
        <row r="7964">
          <cell r="B7964" t="str">
            <v>R064/01 Enterprise &amp; Marketing: Enterprise &amp; Marketing concepts</v>
          </cell>
          <cell r="C7964" t="str">
            <v>R064/01</v>
          </cell>
          <cell r="D7964" t="str">
            <v>Enterprise &amp; Marketing: Enterprise &amp; Marketing concepts</v>
          </cell>
          <cell r="E7964" t="str">
            <v>Mr L Mcneill</v>
          </cell>
        </row>
        <row r="7965">
          <cell r="B7965" t="str">
            <v>R064/01 Enterprise &amp; Marketing: Enterprise &amp; Marketing concepts</v>
          </cell>
          <cell r="C7965" t="str">
            <v>R064/01</v>
          </cell>
          <cell r="D7965" t="str">
            <v>Enterprise &amp; Marketing: Enterprise &amp; Marketing concepts</v>
          </cell>
          <cell r="E7965" t="str">
            <v>Mrs K Tindall</v>
          </cell>
        </row>
        <row r="7966">
          <cell r="B7966" t="str">
            <v>R064/01 Enterprise &amp; Marketing: Enterprise &amp; Marketing concepts</v>
          </cell>
          <cell r="C7966" t="str">
            <v>R064/01</v>
          </cell>
          <cell r="D7966" t="str">
            <v>Enterprise &amp; Marketing: Enterprise &amp; Marketing concepts</v>
          </cell>
          <cell r="E7966" t="str">
            <v>Mrs F Barton</v>
          </cell>
        </row>
        <row r="7967">
          <cell r="B7967" t="str">
            <v>R064/01 Enterprise &amp; Marketing: Enterprise &amp; Marketing concepts</v>
          </cell>
          <cell r="C7967" t="str">
            <v>R064/01</v>
          </cell>
          <cell r="D7967" t="str">
            <v>Enterprise &amp; Marketing: Enterprise &amp; Marketing concepts</v>
          </cell>
          <cell r="E7967" t="str">
            <v>Mr M Starling</v>
          </cell>
        </row>
        <row r="7968">
          <cell r="B7968" t="str">
            <v>R064/01 Enterprise &amp; Marketing: Enterprise &amp; Marketing concepts</v>
          </cell>
          <cell r="C7968" t="str">
            <v>R064/01</v>
          </cell>
          <cell r="D7968" t="str">
            <v>Enterprise &amp; Marketing: Enterprise &amp; Marketing concepts</v>
          </cell>
          <cell r="E7968" t="str">
            <v>Mr C D Harber-Stuart</v>
          </cell>
        </row>
        <row r="7969">
          <cell r="B7969" t="str">
            <v>R064/01 Enterprise &amp; Marketing: Enterprise &amp; Marketing concepts</v>
          </cell>
          <cell r="C7969" t="str">
            <v>R064/01</v>
          </cell>
          <cell r="D7969" t="str">
            <v>Enterprise &amp; Marketing: Enterprise &amp; Marketing concepts</v>
          </cell>
          <cell r="E7969" t="str">
            <v>Mr A Coles</v>
          </cell>
        </row>
        <row r="7970">
          <cell r="B7970" t="str">
            <v>R064/01 Enterprise &amp; Marketing: Enterprise &amp; Marketing concepts</v>
          </cell>
          <cell r="C7970" t="str">
            <v>R064/01</v>
          </cell>
          <cell r="D7970" t="str">
            <v>Enterprise &amp; Marketing: Enterprise &amp; Marketing concepts</v>
          </cell>
          <cell r="E7970" t="str">
            <v>Mr A P Hunneyball</v>
          </cell>
        </row>
        <row r="7971">
          <cell r="B7971" t="str">
            <v>R064/01 Enterprise &amp; Marketing: Enterprise &amp; Marketing concepts</v>
          </cell>
          <cell r="C7971" t="str">
            <v>R064/01</v>
          </cell>
          <cell r="D7971" t="str">
            <v>Enterprise &amp; Marketing: Enterprise &amp; Marketing concepts</v>
          </cell>
          <cell r="E7971" t="str">
            <v>Mr A A Omololu</v>
          </cell>
        </row>
        <row r="7972">
          <cell r="B7972" t="str">
            <v>R064/01 Enterprise &amp; Marketing: Enterprise &amp; Marketing concepts</v>
          </cell>
          <cell r="C7972" t="str">
            <v>R064/01</v>
          </cell>
          <cell r="D7972" t="str">
            <v>Enterprise &amp; Marketing: Enterprise &amp; Marketing concepts</v>
          </cell>
          <cell r="E7972" t="str">
            <v>Mrs E Silvester</v>
          </cell>
        </row>
        <row r="7973">
          <cell r="B7973" t="str">
            <v>R064/01 Enterprise &amp; Marketing: Enterprise &amp; Marketing concepts</v>
          </cell>
          <cell r="C7973" t="str">
            <v>R064/01</v>
          </cell>
          <cell r="D7973" t="str">
            <v>Enterprise &amp; Marketing: Enterprise &amp; Marketing concepts</v>
          </cell>
          <cell r="E7973" t="str">
            <v>Mr L Rymill</v>
          </cell>
        </row>
        <row r="7974">
          <cell r="B7974" t="str">
            <v>R064/01 Enterprise &amp; Marketing: Enterprise &amp; Marketing concepts</v>
          </cell>
          <cell r="C7974" t="str">
            <v>R064/01</v>
          </cell>
          <cell r="D7974" t="str">
            <v>Enterprise &amp; Marketing: Enterprise &amp; Marketing concepts</v>
          </cell>
          <cell r="E7974" t="str">
            <v>Mrs L Carroll</v>
          </cell>
        </row>
        <row r="7975">
          <cell r="B7975" t="str">
            <v>R064/01 Enterprise &amp; Marketing: Enterprise &amp; Marketing concepts</v>
          </cell>
          <cell r="C7975" t="str">
            <v>R064/01</v>
          </cell>
          <cell r="D7975" t="str">
            <v>Enterprise &amp; Marketing: Enterprise &amp; Marketing concepts</v>
          </cell>
          <cell r="E7975" t="str">
            <v>Mr I Catherwood</v>
          </cell>
        </row>
        <row r="7976">
          <cell r="B7976" t="str">
            <v>R064/01 Enterprise &amp; Marketing: Enterprise &amp; Marketing concepts</v>
          </cell>
          <cell r="C7976" t="str">
            <v>R064/01</v>
          </cell>
          <cell r="D7976" t="str">
            <v>Enterprise &amp; Marketing: Enterprise &amp; Marketing concepts</v>
          </cell>
          <cell r="E7976" t="str">
            <v>Mrs J M Steele</v>
          </cell>
        </row>
        <row r="7977">
          <cell r="B7977" t="str">
            <v>R064/01 Enterprise &amp; Marketing: Enterprise &amp; Marketing concepts</v>
          </cell>
          <cell r="C7977" t="str">
            <v>R064/01</v>
          </cell>
          <cell r="D7977" t="str">
            <v>Enterprise &amp; Marketing: Enterprise &amp; Marketing concepts</v>
          </cell>
          <cell r="E7977" t="str">
            <v>Mrs M Stokes</v>
          </cell>
        </row>
        <row r="7978">
          <cell r="B7978" t="str">
            <v>R064/01 Enterprise &amp; Marketing: Enterprise &amp; Marketing concepts</v>
          </cell>
          <cell r="C7978" t="str">
            <v>R064/01</v>
          </cell>
          <cell r="D7978" t="str">
            <v>Enterprise &amp; Marketing: Enterprise &amp; Marketing concepts</v>
          </cell>
          <cell r="E7978" t="str">
            <v>Mr D James</v>
          </cell>
        </row>
        <row r="7979">
          <cell r="B7979" t="str">
            <v>R064/01 Enterprise &amp; Marketing: Enterprise &amp; Marketing concepts</v>
          </cell>
          <cell r="C7979" t="str">
            <v>R064/01</v>
          </cell>
          <cell r="D7979" t="str">
            <v>Enterprise &amp; Marketing: Enterprise &amp; Marketing concepts</v>
          </cell>
          <cell r="E7979" t="str">
            <v>Mr D J Varley</v>
          </cell>
        </row>
        <row r="7980">
          <cell r="B7980" t="str">
            <v>R065-R066/01/02 Enterprise &amp; Marketing</v>
          </cell>
          <cell r="C7980" t="str">
            <v>R065-R066/01/02</v>
          </cell>
          <cell r="D7980" t="str">
            <v>Enterprise &amp; Marketing</v>
          </cell>
          <cell r="E7980" t="str">
            <v>Mrs R Bentley</v>
          </cell>
        </row>
        <row r="7981">
          <cell r="B7981" t="str">
            <v>R065-R066/01/02 Enterprise &amp; Marketing</v>
          </cell>
          <cell r="C7981" t="str">
            <v>R065-R066/01/02</v>
          </cell>
          <cell r="D7981" t="str">
            <v>Enterprise &amp; Marketing</v>
          </cell>
          <cell r="E7981" t="str">
            <v>OCR D Cambridge Assessment</v>
          </cell>
        </row>
        <row r="7982">
          <cell r="B7982" t="str">
            <v>R065-R066/01/02 Enterprise &amp; Marketing</v>
          </cell>
          <cell r="C7982" t="str">
            <v>R065-R066/01/02</v>
          </cell>
          <cell r="D7982" t="str">
            <v>Enterprise &amp; Marketing</v>
          </cell>
          <cell r="E7982" t="str">
            <v>Mr P Lucey</v>
          </cell>
        </row>
        <row r="7983">
          <cell r="B7983" t="str">
            <v>R065-R066/01/02 Enterprise &amp; Marketing</v>
          </cell>
          <cell r="C7983" t="str">
            <v>R065-R066/01/02</v>
          </cell>
          <cell r="D7983" t="str">
            <v>Enterprise &amp; Marketing</v>
          </cell>
          <cell r="E7983" t="str">
            <v>Mr L Farragher</v>
          </cell>
        </row>
        <row r="7984">
          <cell r="B7984" t="str">
            <v>R065-R066/01/02 Enterprise &amp; Marketing</v>
          </cell>
          <cell r="C7984" t="str">
            <v>R065-R066/01/02</v>
          </cell>
          <cell r="D7984" t="str">
            <v>Enterprise &amp; Marketing</v>
          </cell>
          <cell r="E7984" t="str">
            <v>Mrs J Morris</v>
          </cell>
        </row>
        <row r="7985">
          <cell r="B7985" t="str">
            <v>R065-R066/01/02 Enterprise &amp; Marketing</v>
          </cell>
          <cell r="C7985" t="str">
            <v>R065-R066/01/02</v>
          </cell>
          <cell r="D7985" t="str">
            <v>Enterprise &amp; Marketing</v>
          </cell>
          <cell r="E7985" t="str">
            <v>Mrs J Augustin</v>
          </cell>
        </row>
        <row r="7986">
          <cell r="B7986" t="str">
            <v>R065-R066/01/02 Enterprise &amp; Marketing</v>
          </cell>
          <cell r="C7986" t="str">
            <v>R065-R066/01/02</v>
          </cell>
          <cell r="D7986" t="str">
            <v>Enterprise &amp; Marketing</v>
          </cell>
          <cell r="E7986" t="str">
            <v>Mrs L J Parish</v>
          </cell>
        </row>
        <row r="7987">
          <cell r="B7987" t="str">
            <v>R065-R066/01/02 Enterprise &amp; Marketing</v>
          </cell>
          <cell r="C7987" t="str">
            <v>R065-R066/01/02</v>
          </cell>
          <cell r="D7987" t="str">
            <v>Enterprise &amp; Marketing</v>
          </cell>
          <cell r="E7987" t="str">
            <v>Mrs L Chapman</v>
          </cell>
        </row>
        <row r="7988">
          <cell r="B7988" t="str">
            <v>R065-R066/01/02 Enterprise &amp; Marketing</v>
          </cell>
          <cell r="C7988" t="str">
            <v>R065-R066/01/02</v>
          </cell>
          <cell r="D7988" t="str">
            <v>Enterprise &amp; Marketing</v>
          </cell>
          <cell r="E7988" t="str">
            <v>Miss K Davis</v>
          </cell>
        </row>
        <row r="7989">
          <cell r="B7989" t="str">
            <v>R065-R066/01/02 Enterprise &amp; Marketing</v>
          </cell>
          <cell r="C7989" t="str">
            <v>R065-R066/01/02</v>
          </cell>
          <cell r="D7989" t="str">
            <v>Enterprise &amp; Marketing</v>
          </cell>
          <cell r="E7989" t="str">
            <v>Ms N Heatley</v>
          </cell>
        </row>
        <row r="7990">
          <cell r="B7990" t="str">
            <v>R065-R066/01/02 Enterprise &amp; Marketing</v>
          </cell>
          <cell r="C7990" t="str">
            <v>R065-R066/01/02</v>
          </cell>
          <cell r="D7990" t="str">
            <v>Enterprise &amp; Marketing</v>
          </cell>
          <cell r="E7990" t="str">
            <v>Mr M Watson</v>
          </cell>
        </row>
        <row r="7991">
          <cell r="B7991" t="str">
            <v>R065-R066/01/02 Enterprise &amp; Marketing</v>
          </cell>
          <cell r="C7991" t="str">
            <v>R065-R066/01/02</v>
          </cell>
          <cell r="D7991" t="str">
            <v>Enterprise &amp; Marketing</v>
          </cell>
          <cell r="E7991" t="str">
            <v>Mrs F Barton</v>
          </cell>
        </row>
        <row r="7992">
          <cell r="B7992" t="str">
            <v>R065-R066/01/02 Enterprise &amp; Marketing</v>
          </cell>
          <cell r="C7992" t="str">
            <v>R065-R066/01/02</v>
          </cell>
          <cell r="D7992" t="str">
            <v>Enterprise &amp; Marketing</v>
          </cell>
          <cell r="E7992" t="str">
            <v>Mrs L Wicks</v>
          </cell>
        </row>
        <row r="7993">
          <cell r="B7993" t="str">
            <v>R065-R066/01/02 Enterprise &amp; Marketing</v>
          </cell>
          <cell r="C7993" t="str">
            <v>R065-R066/01/02</v>
          </cell>
          <cell r="D7993" t="str">
            <v>Enterprise &amp; Marketing</v>
          </cell>
          <cell r="E7993" t="str">
            <v>Mr S Deb</v>
          </cell>
        </row>
        <row r="7994">
          <cell r="B7994" t="str">
            <v>R065-R066/01/02 Enterprise &amp; Marketing</v>
          </cell>
          <cell r="C7994" t="str">
            <v>R065-R066/01/02</v>
          </cell>
          <cell r="D7994" t="str">
            <v>Enterprise &amp; Marketing</v>
          </cell>
          <cell r="E7994" t="str">
            <v>Mr A P Hunneyball</v>
          </cell>
        </row>
        <row r="7995">
          <cell r="B7995" t="str">
            <v>R065-R066/01/02 Enterprise &amp; Marketing</v>
          </cell>
          <cell r="C7995" t="str">
            <v>R065-R066/01/02</v>
          </cell>
          <cell r="D7995" t="str">
            <v>Enterprise &amp; Marketing</v>
          </cell>
          <cell r="E7995" t="str">
            <v>Mrs L A Threadgold</v>
          </cell>
        </row>
        <row r="7996">
          <cell r="B7996" t="str">
            <v>R065-R066/01/02 Enterprise &amp; Marketing</v>
          </cell>
          <cell r="C7996" t="str">
            <v>R065-R066/01/02</v>
          </cell>
          <cell r="D7996" t="str">
            <v>Enterprise &amp; Marketing</v>
          </cell>
          <cell r="E7996" t="str">
            <v>Mr M Hamer</v>
          </cell>
        </row>
        <row r="7997">
          <cell r="B7997" t="str">
            <v>R065-R066/01/02 Enterprise &amp; Marketing</v>
          </cell>
          <cell r="C7997" t="str">
            <v>R065-R066/01/02</v>
          </cell>
          <cell r="D7997" t="str">
            <v>Enterprise &amp; Marketing</v>
          </cell>
          <cell r="E7997" t="str">
            <v>Mrs K Tindall</v>
          </cell>
        </row>
        <row r="7998">
          <cell r="B7998" t="str">
            <v>R065-R066/01/02 Enterprise &amp; Marketing</v>
          </cell>
          <cell r="C7998" t="str">
            <v>R065-R066/01/02</v>
          </cell>
          <cell r="D7998" t="str">
            <v>Enterprise &amp; Marketing</v>
          </cell>
          <cell r="E7998" t="str">
            <v>Mrs M Moore</v>
          </cell>
        </row>
        <row r="7999">
          <cell r="B7999" t="str">
            <v>R065-R066/01/02 Enterprise &amp; Marketing</v>
          </cell>
          <cell r="C7999" t="str">
            <v>R065-R066/01/02</v>
          </cell>
          <cell r="D7999" t="str">
            <v>Enterprise &amp; Marketing</v>
          </cell>
          <cell r="E7999" t="str">
            <v>Mr M Starling</v>
          </cell>
        </row>
        <row r="8000">
          <cell r="B8000" t="str">
            <v>R065-R066/01/02 Enterprise &amp; Marketing</v>
          </cell>
          <cell r="C8000" t="str">
            <v>R065-R066/01/02</v>
          </cell>
          <cell r="D8000" t="str">
            <v>Enterprise &amp; Marketing</v>
          </cell>
          <cell r="E8000" t="str">
            <v>Miss R Falola</v>
          </cell>
        </row>
        <row r="8001">
          <cell r="B8001" t="str">
            <v>R065-R066/01/02 Enterprise &amp; Marketing</v>
          </cell>
          <cell r="C8001" t="str">
            <v>R065-R066/01/02</v>
          </cell>
          <cell r="D8001" t="str">
            <v>Enterprise &amp; Marketing</v>
          </cell>
          <cell r="E8001" t="str">
            <v>Mrs S J Carr</v>
          </cell>
        </row>
        <row r="8002">
          <cell r="B8002" t="str">
            <v>R065-R066/01/02 Enterprise &amp; Marketing</v>
          </cell>
          <cell r="C8002" t="str">
            <v>R065-R066/01/02</v>
          </cell>
          <cell r="D8002" t="str">
            <v>Enterprise &amp; Marketing</v>
          </cell>
          <cell r="E8002" t="str">
            <v>Mr S Hussain</v>
          </cell>
        </row>
        <row r="8003">
          <cell r="B8003" t="str">
            <v>R065-R066/01/02 Enterprise &amp; Marketing</v>
          </cell>
          <cell r="C8003" t="str">
            <v>R065-R066/01/02</v>
          </cell>
          <cell r="D8003" t="str">
            <v>Enterprise &amp; Marketing</v>
          </cell>
          <cell r="E8003" t="str">
            <v>Mr T F OLAJUMOKE</v>
          </cell>
        </row>
        <row r="8004">
          <cell r="B8004" t="str">
            <v>R065-R066/01/02 Enterprise &amp; Marketing</v>
          </cell>
          <cell r="C8004" t="str">
            <v>R065-R066/01/02</v>
          </cell>
          <cell r="D8004" t="str">
            <v>Enterprise &amp; Marketing</v>
          </cell>
          <cell r="E8004" t="str">
            <v>Miss M R Gunn</v>
          </cell>
        </row>
        <row r="8005">
          <cell r="B8005" t="str">
            <v>R065-R066/01/02 Enterprise &amp; Marketing</v>
          </cell>
          <cell r="C8005" t="str">
            <v>R065-R066/01/02</v>
          </cell>
          <cell r="D8005" t="str">
            <v>Enterprise &amp; Marketing</v>
          </cell>
          <cell r="E8005" t="str">
            <v>Mrs S Tosh</v>
          </cell>
        </row>
        <row r="8006">
          <cell r="B8006" t="str">
            <v>R065-R066/01/02 Enterprise &amp; Marketing</v>
          </cell>
          <cell r="C8006" t="str">
            <v>R065-R066/01/02</v>
          </cell>
          <cell r="D8006" t="str">
            <v>Enterprise &amp; Marketing</v>
          </cell>
          <cell r="E8006" t="str">
            <v>Mr S O Stones</v>
          </cell>
        </row>
        <row r="8007">
          <cell r="B8007" t="str">
            <v>R065-R066/01/02 Enterprise &amp; Marketing</v>
          </cell>
          <cell r="C8007" t="str">
            <v>R065-R066/01/02</v>
          </cell>
          <cell r="D8007" t="str">
            <v>Enterprise &amp; Marketing</v>
          </cell>
          <cell r="E8007" t="str">
            <v>Mrs V Gilbert</v>
          </cell>
        </row>
        <row r="8008">
          <cell r="B8008" t="str">
            <v>R065-R066/01/02 Enterprise &amp; Marketing</v>
          </cell>
          <cell r="C8008" t="str">
            <v>R065-R066/01/02</v>
          </cell>
          <cell r="D8008" t="str">
            <v>Enterprise &amp; Marketing</v>
          </cell>
          <cell r="E8008" t="str">
            <v>Mr J Murphy</v>
          </cell>
        </row>
        <row r="8009">
          <cell r="B8009" t="str">
            <v>R065-R066/01/02 Enterprise &amp; Marketing</v>
          </cell>
          <cell r="C8009" t="str">
            <v>R065-R066/01/02</v>
          </cell>
          <cell r="D8009" t="str">
            <v>Enterprise &amp; Marketing</v>
          </cell>
          <cell r="E8009" t="str">
            <v>Mr L Holmes</v>
          </cell>
        </row>
        <row r="8010">
          <cell r="B8010" t="str">
            <v>R065-R066/01/02 Enterprise &amp; Marketing</v>
          </cell>
          <cell r="C8010" t="str">
            <v>R065-R066/01/02</v>
          </cell>
          <cell r="D8010" t="str">
            <v>Enterprise &amp; Marketing</v>
          </cell>
          <cell r="E8010" t="str">
            <v>Mrs S L Taylor</v>
          </cell>
        </row>
        <row r="8011">
          <cell r="B8011" t="str">
            <v>R065-R066/01/02 Enterprise &amp; Marketing</v>
          </cell>
          <cell r="C8011" t="str">
            <v>R065-R066/01/02</v>
          </cell>
          <cell r="D8011" t="str">
            <v>Enterprise &amp; Marketing</v>
          </cell>
          <cell r="E8011" t="str">
            <v>Mrs E Silvester</v>
          </cell>
        </row>
        <row r="8012">
          <cell r="B8012" t="str">
            <v>R065-R066/01/02 Enterprise &amp; Marketing</v>
          </cell>
          <cell r="C8012" t="str">
            <v>R065-R066/01/02</v>
          </cell>
          <cell r="D8012" t="str">
            <v>Enterprise &amp; Marketing</v>
          </cell>
          <cell r="E8012" t="str">
            <v>Miss I L Robinson</v>
          </cell>
        </row>
        <row r="8013">
          <cell r="B8013" t="str">
            <v>R065-R066/01/02 Enterprise &amp; Marketing</v>
          </cell>
          <cell r="C8013" t="str">
            <v>R065-R066/01/02</v>
          </cell>
          <cell r="D8013" t="str">
            <v>Enterprise &amp; Marketing</v>
          </cell>
          <cell r="E8013" t="str">
            <v>Mr M Perry</v>
          </cell>
        </row>
        <row r="8014">
          <cell r="B8014" t="str">
            <v>R065-R066/01/02 Enterprise &amp; Marketing</v>
          </cell>
          <cell r="C8014" t="str">
            <v>R065-R066/01/02</v>
          </cell>
          <cell r="D8014" t="str">
            <v>Enterprise &amp; Marketing</v>
          </cell>
          <cell r="E8014" t="str">
            <v>Mr K Ahmed</v>
          </cell>
        </row>
        <row r="8015">
          <cell r="B8015" t="str">
            <v>R065-R066/01/02 Enterprise &amp; Marketing</v>
          </cell>
          <cell r="C8015" t="str">
            <v>R065-R066/01/02</v>
          </cell>
          <cell r="D8015" t="str">
            <v>Enterprise &amp; Marketing</v>
          </cell>
          <cell r="E8015" t="str">
            <v>Mrs H Mercer</v>
          </cell>
        </row>
        <row r="8016">
          <cell r="B8016" t="str">
            <v>R065-R066/01/02 Enterprise &amp; Marketing</v>
          </cell>
          <cell r="C8016" t="str">
            <v>R065-R066/01/02</v>
          </cell>
          <cell r="D8016" t="str">
            <v>Enterprise &amp; Marketing</v>
          </cell>
          <cell r="E8016" t="str">
            <v>Mrs C Hanks</v>
          </cell>
        </row>
        <row r="8017">
          <cell r="B8017" t="str">
            <v>R065-R066/01/02 Enterprise &amp; Marketing</v>
          </cell>
          <cell r="C8017" t="str">
            <v>R065-R066/01/02</v>
          </cell>
          <cell r="D8017" t="str">
            <v>Enterprise &amp; Marketing</v>
          </cell>
          <cell r="E8017" t="str">
            <v>Miss J Whatford</v>
          </cell>
        </row>
        <row r="8018">
          <cell r="B8018" t="str">
            <v>R065-R066/01/02 Enterprise &amp; Marketing</v>
          </cell>
          <cell r="C8018" t="str">
            <v>R065-R066/01/02</v>
          </cell>
          <cell r="D8018" t="str">
            <v>Enterprise &amp; Marketing</v>
          </cell>
          <cell r="E8018" t="str">
            <v>Mr A W Nutt</v>
          </cell>
        </row>
        <row r="8019">
          <cell r="B8019" t="str">
            <v>R065-R066/01/02 Enterprise &amp; Marketing</v>
          </cell>
          <cell r="C8019" t="str">
            <v>R065-R066/01/02</v>
          </cell>
          <cell r="D8019" t="str">
            <v>Enterprise &amp; Marketing</v>
          </cell>
          <cell r="E8019" t="str">
            <v>Mr M Brown</v>
          </cell>
        </row>
        <row r="8020">
          <cell r="B8020" t="str">
            <v>R065-R066/01/02 Enterprise &amp; Marketing</v>
          </cell>
          <cell r="C8020" t="str">
            <v>R065-R066/01/02</v>
          </cell>
          <cell r="D8020" t="str">
            <v>Enterprise &amp; Marketing</v>
          </cell>
          <cell r="E8020" t="str">
            <v>Ms S Chaudhry</v>
          </cell>
        </row>
        <row r="8021">
          <cell r="B8021" t="str">
            <v>R065-R066/01/02 Enterprise &amp; Marketing</v>
          </cell>
          <cell r="C8021" t="str">
            <v>R065-R066/01/02</v>
          </cell>
          <cell r="D8021" t="str">
            <v>Enterprise &amp; Marketing</v>
          </cell>
          <cell r="E8021" t="str">
            <v>Mrs J Bright</v>
          </cell>
        </row>
        <row r="8022">
          <cell r="B8022" t="str">
            <v>R065-R066/01/02 Enterprise &amp; Marketing</v>
          </cell>
          <cell r="C8022" t="str">
            <v>R065-R066/01/02</v>
          </cell>
          <cell r="D8022" t="str">
            <v>Enterprise &amp; Marketing</v>
          </cell>
          <cell r="E8022" t="str">
            <v>Mr M Ward</v>
          </cell>
        </row>
        <row r="8023">
          <cell r="B8023" t="str">
            <v>R065-R066/01/02 Enterprise &amp; Marketing</v>
          </cell>
          <cell r="C8023" t="str">
            <v>R065-R066/01/02</v>
          </cell>
          <cell r="D8023" t="str">
            <v>Enterprise &amp; Marketing</v>
          </cell>
          <cell r="E8023" t="str">
            <v>Miss K McDonagh</v>
          </cell>
        </row>
        <row r="8024">
          <cell r="B8024" t="str">
            <v>R065-R066/01/02 Enterprise &amp; Marketing</v>
          </cell>
          <cell r="C8024" t="str">
            <v>R065-R066/01/02</v>
          </cell>
          <cell r="D8024" t="str">
            <v>Enterprise &amp; Marketing</v>
          </cell>
          <cell r="E8024" t="str">
            <v>Mrs S Bailey-Smith</v>
          </cell>
        </row>
        <row r="8025">
          <cell r="B8025" t="str">
            <v>R065-R066/01/02 Enterprise &amp; Marketing</v>
          </cell>
          <cell r="C8025" t="str">
            <v>R065-R066/01/02</v>
          </cell>
          <cell r="D8025" t="str">
            <v>Enterprise &amp; Marketing</v>
          </cell>
          <cell r="E8025" t="str">
            <v>Mr I Catherwood</v>
          </cell>
        </row>
        <row r="8026">
          <cell r="B8026" t="str">
            <v>R065-R066/01/02 Enterprise &amp; Marketing</v>
          </cell>
          <cell r="C8026" t="str">
            <v>R065-R066/01/02</v>
          </cell>
          <cell r="D8026" t="str">
            <v>Enterprise &amp; Marketing</v>
          </cell>
          <cell r="E8026" t="str">
            <v>Mr C A Fearnley</v>
          </cell>
        </row>
        <row r="8027">
          <cell r="B8027" t="str">
            <v>R065-R066/01/02 Enterprise &amp; Marketing</v>
          </cell>
          <cell r="C8027" t="str">
            <v>R065-R066/01/02</v>
          </cell>
          <cell r="D8027" t="str">
            <v>Enterprise &amp; Marketing</v>
          </cell>
          <cell r="E8027" t="str">
            <v>Mr L Rymill</v>
          </cell>
        </row>
        <row r="8028">
          <cell r="B8028" t="str">
            <v>R065-R066/01/02 Enterprise &amp; Marketing</v>
          </cell>
          <cell r="C8028" t="str">
            <v>R065-R066/01/02</v>
          </cell>
          <cell r="D8028" t="str">
            <v>Enterprise &amp; Marketing</v>
          </cell>
          <cell r="E8028" t="str">
            <v>Mr S Challoner</v>
          </cell>
        </row>
        <row r="8029">
          <cell r="B8029" t="str">
            <v>R065-R066/01/02 Enterprise &amp; Marketing</v>
          </cell>
          <cell r="C8029" t="str">
            <v>R065-R066/01/02</v>
          </cell>
          <cell r="D8029" t="str">
            <v>Enterprise &amp; Marketing</v>
          </cell>
          <cell r="E8029" t="str">
            <v>Ms E Osobemekun</v>
          </cell>
        </row>
        <row r="8030">
          <cell r="B8030" t="str">
            <v>R065-R066/01/02 Enterprise &amp; Marketing</v>
          </cell>
          <cell r="C8030" t="str">
            <v>R065-R066/01/02</v>
          </cell>
          <cell r="D8030" t="str">
            <v>Enterprise &amp; Marketing</v>
          </cell>
          <cell r="E8030" t="str">
            <v>Miss F Marshall</v>
          </cell>
        </row>
        <row r="8031">
          <cell r="B8031" t="str">
            <v>R065-R066/01/02 Enterprise &amp; Marketing</v>
          </cell>
          <cell r="C8031" t="str">
            <v>R065-R066/01/02</v>
          </cell>
          <cell r="D8031" t="str">
            <v>Enterprise &amp; Marketing</v>
          </cell>
          <cell r="E8031" t="str">
            <v>Mrs S Deacon</v>
          </cell>
        </row>
        <row r="8032">
          <cell r="B8032" t="str">
            <v>R065-R066/01/02 Enterprise &amp; Marketing</v>
          </cell>
          <cell r="C8032" t="str">
            <v>R065-R066/01/02</v>
          </cell>
          <cell r="D8032" t="str">
            <v>Enterprise &amp; Marketing</v>
          </cell>
          <cell r="E8032" t="str">
            <v>Mr P J Green</v>
          </cell>
        </row>
        <row r="8033">
          <cell r="B8033" t="str">
            <v>R065-R066/01/02 Enterprise &amp; Marketing</v>
          </cell>
          <cell r="C8033" t="str">
            <v>R065-R066/01/02</v>
          </cell>
          <cell r="D8033" t="str">
            <v>Enterprise &amp; Marketing</v>
          </cell>
          <cell r="E8033" t="str">
            <v>Mr P Maybin</v>
          </cell>
        </row>
        <row r="8034">
          <cell r="B8034" t="str">
            <v>R065-R066/01/02 Enterprise &amp; Marketing</v>
          </cell>
          <cell r="C8034" t="str">
            <v>R065-R066/01/02</v>
          </cell>
          <cell r="D8034" t="str">
            <v>Enterprise &amp; Marketing</v>
          </cell>
          <cell r="E8034" t="str">
            <v>Miss R J Hall</v>
          </cell>
        </row>
        <row r="8035">
          <cell r="B8035" t="str">
            <v>R065-R066/01/02 Enterprise &amp; Marketing</v>
          </cell>
          <cell r="C8035" t="str">
            <v>R065-R066/01/02</v>
          </cell>
          <cell r="D8035" t="str">
            <v>Enterprise &amp; Marketing</v>
          </cell>
          <cell r="E8035" t="str">
            <v>Mr S F Whitehouse</v>
          </cell>
        </row>
        <row r="8036">
          <cell r="B8036" t="str">
            <v>R065-R066/01/02 Enterprise &amp; Marketing</v>
          </cell>
          <cell r="C8036" t="str">
            <v>R065-R066/01/02</v>
          </cell>
          <cell r="D8036" t="str">
            <v>Enterprise &amp; Marketing</v>
          </cell>
          <cell r="E8036" t="str">
            <v>Mr J J Carroll</v>
          </cell>
        </row>
        <row r="8037">
          <cell r="B8037" t="str">
            <v>R065-R066/01/02 Enterprise &amp; Marketing</v>
          </cell>
          <cell r="C8037" t="str">
            <v>R065-R066/01/02</v>
          </cell>
          <cell r="D8037" t="str">
            <v>Enterprise &amp; Marketing</v>
          </cell>
          <cell r="E8037" t="str">
            <v>Mr P Benson</v>
          </cell>
        </row>
        <row r="8038">
          <cell r="B8038" t="str">
            <v>R081/01 Pre-production Skills</v>
          </cell>
          <cell r="C8038" t="str">
            <v>R081/01</v>
          </cell>
          <cell r="D8038" t="str">
            <v>Pre-production Skills</v>
          </cell>
          <cell r="E8038" t="str">
            <v>Mr R Howe</v>
          </cell>
        </row>
        <row r="8039">
          <cell r="B8039" t="str">
            <v>R081/01 Pre-production Skills</v>
          </cell>
          <cell r="C8039" t="str">
            <v>R081/01</v>
          </cell>
          <cell r="D8039" t="str">
            <v>Pre-production Skills</v>
          </cell>
          <cell r="E8039" t="str">
            <v>Mr S Whitwell</v>
          </cell>
        </row>
        <row r="8040">
          <cell r="B8040" t="str">
            <v>R081/01 Pre-production Skills</v>
          </cell>
          <cell r="C8040" t="str">
            <v>R081/01</v>
          </cell>
          <cell r="D8040" t="str">
            <v>Pre-production Skills</v>
          </cell>
          <cell r="E8040" t="str">
            <v>Mr S Roberts</v>
          </cell>
        </row>
        <row r="8041">
          <cell r="B8041" t="str">
            <v>R081/01 Pre-production Skills</v>
          </cell>
          <cell r="C8041" t="str">
            <v>R081/01</v>
          </cell>
          <cell r="D8041" t="str">
            <v>Pre-production Skills</v>
          </cell>
          <cell r="E8041" t="str">
            <v>Miss S Jeffs</v>
          </cell>
        </row>
        <row r="8042">
          <cell r="B8042" t="str">
            <v>R081/01 Pre-production Skills</v>
          </cell>
          <cell r="C8042" t="str">
            <v>R081/01</v>
          </cell>
          <cell r="D8042" t="str">
            <v>Pre-production Skills</v>
          </cell>
          <cell r="E8042" t="str">
            <v>Mr G Millbery</v>
          </cell>
        </row>
        <row r="8043">
          <cell r="B8043" t="str">
            <v>R081/01 Pre-production Skills</v>
          </cell>
          <cell r="C8043" t="str">
            <v>R081/01</v>
          </cell>
          <cell r="D8043" t="str">
            <v>Pre-production Skills</v>
          </cell>
          <cell r="E8043" t="str">
            <v>Mr N Martin</v>
          </cell>
        </row>
        <row r="8044">
          <cell r="B8044" t="str">
            <v>R081/01 Pre-production Skills</v>
          </cell>
          <cell r="C8044" t="str">
            <v>R081/01</v>
          </cell>
          <cell r="D8044" t="str">
            <v>Pre-production Skills</v>
          </cell>
          <cell r="E8044" t="str">
            <v>Miss S Heydari</v>
          </cell>
        </row>
        <row r="8045">
          <cell r="B8045" t="str">
            <v>R081/01 Pre-production Skills</v>
          </cell>
          <cell r="C8045" t="str">
            <v>R081/01</v>
          </cell>
          <cell r="D8045" t="str">
            <v>Pre-production Skills</v>
          </cell>
          <cell r="E8045" t="str">
            <v>Ms K C Fernandez</v>
          </cell>
        </row>
        <row r="8046">
          <cell r="B8046" t="str">
            <v>R081/01 Pre-production Skills</v>
          </cell>
          <cell r="C8046" t="str">
            <v>R081/01</v>
          </cell>
          <cell r="D8046" t="str">
            <v>Pre-production Skills</v>
          </cell>
          <cell r="E8046" t="str">
            <v>Miss C Thomson</v>
          </cell>
        </row>
        <row r="8047">
          <cell r="B8047" t="str">
            <v>R081/01 Pre-production Skills</v>
          </cell>
          <cell r="C8047" t="str">
            <v>R081/01</v>
          </cell>
          <cell r="D8047" t="str">
            <v>Pre-production Skills</v>
          </cell>
          <cell r="E8047" t="str">
            <v>Mrs A Duthuit</v>
          </cell>
        </row>
        <row r="8048">
          <cell r="B8048" t="str">
            <v>R081/01 Pre-production Skills</v>
          </cell>
          <cell r="C8048" t="str">
            <v>R081/01</v>
          </cell>
          <cell r="D8048" t="str">
            <v>Pre-production Skills</v>
          </cell>
          <cell r="E8048" t="str">
            <v>Mr W Jackson</v>
          </cell>
        </row>
        <row r="8049">
          <cell r="B8049" t="str">
            <v>R081/01 Pre-production Skills</v>
          </cell>
          <cell r="C8049" t="str">
            <v>R081/01</v>
          </cell>
          <cell r="D8049" t="str">
            <v>Pre-production Skills</v>
          </cell>
          <cell r="E8049" t="str">
            <v>Miss E Owens</v>
          </cell>
        </row>
        <row r="8050">
          <cell r="B8050" t="str">
            <v>R081/01 Pre-production Skills</v>
          </cell>
          <cell r="C8050" t="str">
            <v>R081/01</v>
          </cell>
          <cell r="D8050" t="str">
            <v>Pre-production Skills</v>
          </cell>
          <cell r="E8050" t="str">
            <v>Miss J R Jones</v>
          </cell>
        </row>
        <row r="8051">
          <cell r="B8051" t="str">
            <v>R081/01 Pre-production Skills</v>
          </cell>
          <cell r="C8051" t="str">
            <v>R081/01</v>
          </cell>
          <cell r="D8051" t="str">
            <v>Pre-production Skills</v>
          </cell>
          <cell r="E8051" t="str">
            <v>Mr S Wright Stainton</v>
          </cell>
        </row>
        <row r="8052">
          <cell r="B8052" t="str">
            <v>R081/01 Pre-production Skills</v>
          </cell>
          <cell r="C8052" t="str">
            <v>R081/01</v>
          </cell>
          <cell r="D8052" t="str">
            <v>Pre-production Skills</v>
          </cell>
          <cell r="E8052" t="str">
            <v>Miss C Shea</v>
          </cell>
        </row>
        <row r="8053">
          <cell r="B8053" t="str">
            <v>R081/01 Pre-production Skills</v>
          </cell>
          <cell r="C8053" t="str">
            <v>R081/01</v>
          </cell>
          <cell r="D8053" t="str">
            <v>Pre-production Skills</v>
          </cell>
          <cell r="E8053" t="str">
            <v>Miss R Pearson</v>
          </cell>
        </row>
        <row r="8054">
          <cell r="B8054" t="str">
            <v>R081/01 Pre-production Skills</v>
          </cell>
          <cell r="C8054" t="str">
            <v>R081/01</v>
          </cell>
          <cell r="D8054" t="str">
            <v>Pre-production Skills</v>
          </cell>
          <cell r="E8054" t="str">
            <v>Mrs H Ali</v>
          </cell>
        </row>
        <row r="8055">
          <cell r="B8055" t="str">
            <v>R081/01 Pre-production Skills</v>
          </cell>
          <cell r="C8055" t="str">
            <v>R081/01</v>
          </cell>
          <cell r="D8055" t="str">
            <v>Pre-production Skills</v>
          </cell>
          <cell r="E8055" t="str">
            <v>Mrs D Bemowski</v>
          </cell>
        </row>
        <row r="8056">
          <cell r="B8056" t="str">
            <v>R081/01 Pre-production Skills</v>
          </cell>
          <cell r="C8056" t="str">
            <v>R081/01</v>
          </cell>
          <cell r="D8056" t="str">
            <v>Pre-production Skills</v>
          </cell>
          <cell r="E8056" t="str">
            <v>Mr P Garnett</v>
          </cell>
        </row>
        <row r="8057">
          <cell r="B8057" t="str">
            <v>R081/01 Pre-production Skills</v>
          </cell>
          <cell r="C8057" t="str">
            <v>R081/01</v>
          </cell>
          <cell r="D8057" t="str">
            <v>Pre-production Skills</v>
          </cell>
          <cell r="E8057" t="str">
            <v>Mr L Price</v>
          </cell>
        </row>
        <row r="8058">
          <cell r="B8058" t="str">
            <v>R081/01 Pre-production Skills</v>
          </cell>
          <cell r="C8058" t="str">
            <v>R081/01</v>
          </cell>
          <cell r="D8058" t="str">
            <v>Pre-production Skills</v>
          </cell>
          <cell r="E8058" t="str">
            <v>Miss A Deal</v>
          </cell>
        </row>
        <row r="8059">
          <cell r="B8059" t="str">
            <v>R081/01 Pre-production Skills</v>
          </cell>
          <cell r="C8059" t="str">
            <v>R081/01</v>
          </cell>
          <cell r="D8059" t="str">
            <v>Pre-production Skills</v>
          </cell>
          <cell r="E8059" t="str">
            <v>Mr T Fitzjohn</v>
          </cell>
        </row>
        <row r="8060">
          <cell r="B8060" t="str">
            <v>R081/01 Pre-production Skills</v>
          </cell>
          <cell r="C8060" t="str">
            <v>R081/01</v>
          </cell>
          <cell r="D8060" t="str">
            <v>Pre-production Skills</v>
          </cell>
          <cell r="E8060" t="str">
            <v>Mr M Goodman</v>
          </cell>
        </row>
        <row r="8061">
          <cell r="B8061" t="str">
            <v>R081/01 Pre-production Skills</v>
          </cell>
          <cell r="C8061" t="str">
            <v>R081/01</v>
          </cell>
          <cell r="D8061" t="str">
            <v>Pre-production Skills</v>
          </cell>
          <cell r="E8061" t="str">
            <v>Miss E Wear</v>
          </cell>
        </row>
        <row r="8062">
          <cell r="B8062" t="str">
            <v>R081/01 Pre-production Skills</v>
          </cell>
          <cell r="C8062" t="str">
            <v>R081/01</v>
          </cell>
          <cell r="D8062" t="str">
            <v>Pre-production Skills</v>
          </cell>
          <cell r="E8062" t="str">
            <v>Ms J Bygrave</v>
          </cell>
        </row>
        <row r="8063">
          <cell r="B8063" t="str">
            <v>R081/01 Pre-production Skills</v>
          </cell>
          <cell r="C8063" t="str">
            <v>R081/01</v>
          </cell>
          <cell r="D8063" t="str">
            <v>Pre-production Skills</v>
          </cell>
          <cell r="E8063" t="str">
            <v>Miss K Reeks</v>
          </cell>
        </row>
        <row r="8064">
          <cell r="B8064" t="str">
            <v>R081/01 Pre-production Skills</v>
          </cell>
          <cell r="C8064" t="str">
            <v>R081/01</v>
          </cell>
          <cell r="D8064" t="str">
            <v>Pre-production Skills</v>
          </cell>
          <cell r="E8064" t="str">
            <v>Mr D Kling</v>
          </cell>
        </row>
        <row r="8065">
          <cell r="B8065" t="str">
            <v>R081/01 Pre-production Skills</v>
          </cell>
          <cell r="C8065" t="str">
            <v>R081/01</v>
          </cell>
          <cell r="D8065" t="str">
            <v>Pre-production Skills</v>
          </cell>
          <cell r="E8065" t="str">
            <v>Mr E Morgan</v>
          </cell>
        </row>
        <row r="8066">
          <cell r="B8066" t="str">
            <v>R081/01 Pre-production Skills</v>
          </cell>
          <cell r="C8066" t="str">
            <v>R081/01</v>
          </cell>
          <cell r="D8066" t="str">
            <v>Pre-production Skills</v>
          </cell>
          <cell r="E8066" t="str">
            <v>Mr A Webster</v>
          </cell>
        </row>
        <row r="8067">
          <cell r="B8067" t="str">
            <v>R081/01 Pre-production Skills</v>
          </cell>
          <cell r="C8067" t="str">
            <v>R081/01</v>
          </cell>
          <cell r="D8067" t="str">
            <v>Pre-production Skills</v>
          </cell>
          <cell r="E8067" t="str">
            <v>Mr D Belford</v>
          </cell>
        </row>
        <row r="8068">
          <cell r="B8068" t="str">
            <v>R081/01 Pre-production Skills</v>
          </cell>
          <cell r="C8068" t="str">
            <v>R081/01</v>
          </cell>
          <cell r="D8068" t="str">
            <v>Pre-production Skills</v>
          </cell>
          <cell r="E8068" t="str">
            <v>Mrs K Evans</v>
          </cell>
        </row>
        <row r="8069">
          <cell r="B8069" t="str">
            <v>R081/01 Pre-production Skills</v>
          </cell>
          <cell r="C8069" t="str">
            <v>R081/01</v>
          </cell>
          <cell r="D8069" t="str">
            <v>Pre-production Skills</v>
          </cell>
          <cell r="E8069" t="str">
            <v>Mrs N Rees</v>
          </cell>
        </row>
        <row r="8070">
          <cell r="B8070" t="str">
            <v>R081/01 Pre-production Skills</v>
          </cell>
          <cell r="C8070" t="str">
            <v>R081/01</v>
          </cell>
          <cell r="D8070" t="str">
            <v>Pre-production Skills</v>
          </cell>
          <cell r="E8070" t="str">
            <v>Mrs N O'Neill</v>
          </cell>
        </row>
        <row r="8071">
          <cell r="B8071" t="str">
            <v>R081/01 Pre-production Skills</v>
          </cell>
          <cell r="C8071" t="str">
            <v>R081/01</v>
          </cell>
          <cell r="D8071" t="str">
            <v>Pre-production Skills</v>
          </cell>
          <cell r="E8071" t="str">
            <v>Mr D A Calverley</v>
          </cell>
        </row>
        <row r="8072">
          <cell r="B8072" t="str">
            <v>R081/01 Pre-production Skills</v>
          </cell>
          <cell r="C8072" t="str">
            <v>R081/01</v>
          </cell>
          <cell r="D8072" t="str">
            <v>Pre-production Skills</v>
          </cell>
          <cell r="E8072" t="str">
            <v>Mrs S McAtominey</v>
          </cell>
        </row>
        <row r="8073">
          <cell r="B8073" t="str">
            <v>R081/01 Pre-production Skills</v>
          </cell>
          <cell r="C8073" t="str">
            <v>R081/01</v>
          </cell>
          <cell r="D8073" t="str">
            <v>Pre-production Skills</v>
          </cell>
          <cell r="E8073" t="str">
            <v>Mrs P Harrison-Blake</v>
          </cell>
        </row>
        <row r="8074">
          <cell r="B8074" t="str">
            <v>R081/01 Pre-production Skills</v>
          </cell>
          <cell r="C8074" t="str">
            <v>R081/01</v>
          </cell>
          <cell r="D8074" t="str">
            <v>Pre-production Skills</v>
          </cell>
          <cell r="E8074" t="str">
            <v>Ms L Powell</v>
          </cell>
        </row>
        <row r="8075">
          <cell r="B8075" t="str">
            <v>R081/01 Pre-production Skills</v>
          </cell>
          <cell r="C8075" t="str">
            <v>R081/01</v>
          </cell>
          <cell r="D8075" t="str">
            <v>Pre-production Skills</v>
          </cell>
          <cell r="E8075" t="str">
            <v>Mr P Collier</v>
          </cell>
        </row>
        <row r="8076">
          <cell r="B8076" t="str">
            <v>R081/01 Pre-production Skills</v>
          </cell>
          <cell r="C8076" t="str">
            <v>R081/01</v>
          </cell>
          <cell r="D8076" t="str">
            <v>Pre-production Skills</v>
          </cell>
          <cell r="E8076" t="str">
            <v>Mr P J Rowlands</v>
          </cell>
        </row>
        <row r="8077">
          <cell r="B8077" t="str">
            <v>R081/01 Pre-production Skills</v>
          </cell>
          <cell r="C8077" t="str">
            <v>R081/01</v>
          </cell>
          <cell r="D8077" t="str">
            <v>Pre-production Skills</v>
          </cell>
          <cell r="E8077" t="str">
            <v>Mr A Brook</v>
          </cell>
        </row>
        <row r="8078">
          <cell r="B8078" t="str">
            <v>R081/01 Pre-production Skills</v>
          </cell>
          <cell r="C8078" t="str">
            <v>R081/01</v>
          </cell>
          <cell r="D8078" t="str">
            <v>Pre-production Skills</v>
          </cell>
          <cell r="E8078" t="str">
            <v>Mr M snelling</v>
          </cell>
        </row>
        <row r="8079">
          <cell r="B8079" t="str">
            <v>R081/01 Pre-production Skills</v>
          </cell>
          <cell r="C8079" t="str">
            <v>R081/01</v>
          </cell>
          <cell r="D8079" t="str">
            <v>Pre-production Skills</v>
          </cell>
          <cell r="E8079" t="str">
            <v>Miss M Nowak</v>
          </cell>
        </row>
        <row r="8080">
          <cell r="B8080" t="str">
            <v>R081/01 Pre-production Skills</v>
          </cell>
          <cell r="C8080" t="str">
            <v>R081/01</v>
          </cell>
          <cell r="D8080" t="str">
            <v>Pre-production Skills</v>
          </cell>
          <cell r="E8080" t="str">
            <v>Mr J Moore</v>
          </cell>
        </row>
        <row r="8081">
          <cell r="B8081" t="str">
            <v>R081/01 Pre-production Skills</v>
          </cell>
          <cell r="C8081" t="str">
            <v>R081/01</v>
          </cell>
          <cell r="D8081" t="str">
            <v>Pre-production Skills</v>
          </cell>
          <cell r="E8081" t="str">
            <v>Mrs B Battom</v>
          </cell>
        </row>
        <row r="8082">
          <cell r="B8082" t="str">
            <v>R081/01 Pre-production Skills</v>
          </cell>
          <cell r="C8082" t="str">
            <v>R081/01</v>
          </cell>
          <cell r="D8082" t="str">
            <v>Pre-production Skills</v>
          </cell>
          <cell r="E8082" t="str">
            <v>Mrs M Bains</v>
          </cell>
        </row>
        <row r="8083">
          <cell r="B8083" t="str">
            <v>R081/01 Pre-production Skills</v>
          </cell>
          <cell r="C8083" t="str">
            <v>R081/01</v>
          </cell>
          <cell r="D8083" t="str">
            <v>Pre-production Skills</v>
          </cell>
          <cell r="E8083" t="str">
            <v>Miss D Connor</v>
          </cell>
        </row>
        <row r="8084">
          <cell r="B8084" t="str">
            <v>R081/01 Pre-production Skills</v>
          </cell>
          <cell r="C8084" t="str">
            <v>R081/01</v>
          </cell>
          <cell r="D8084" t="str">
            <v>Pre-production Skills</v>
          </cell>
          <cell r="E8084" t="str">
            <v>Mr L R Winn</v>
          </cell>
        </row>
        <row r="8085">
          <cell r="B8085" t="str">
            <v>R081/01 Pre-production Skills</v>
          </cell>
          <cell r="C8085" t="str">
            <v>R081/01</v>
          </cell>
          <cell r="D8085" t="str">
            <v>Pre-production Skills</v>
          </cell>
          <cell r="E8085" t="str">
            <v>Miss K L Littleford</v>
          </cell>
        </row>
        <row r="8086">
          <cell r="B8086" t="str">
            <v>R081/01 Pre-production Skills</v>
          </cell>
          <cell r="C8086" t="str">
            <v>R081/01</v>
          </cell>
          <cell r="D8086" t="str">
            <v>Pre-production Skills</v>
          </cell>
          <cell r="E8086" t="str">
            <v>Mrs S A Arnold</v>
          </cell>
        </row>
        <row r="8087">
          <cell r="B8087" t="str">
            <v>R081/01 Pre-production Skills</v>
          </cell>
          <cell r="C8087" t="str">
            <v>R081/01</v>
          </cell>
          <cell r="D8087" t="str">
            <v>Pre-production Skills</v>
          </cell>
          <cell r="E8087" t="str">
            <v>Mr E Williams</v>
          </cell>
        </row>
        <row r="8088">
          <cell r="B8088" t="str">
            <v>R081/01 Pre-production Skills</v>
          </cell>
          <cell r="C8088" t="str">
            <v>R081/01</v>
          </cell>
          <cell r="D8088" t="str">
            <v>Pre-production Skills</v>
          </cell>
          <cell r="E8088" t="str">
            <v>Miss M Till</v>
          </cell>
        </row>
        <row r="8089">
          <cell r="B8089" t="str">
            <v>R081/01 Pre-production Skills</v>
          </cell>
          <cell r="C8089" t="str">
            <v>R081/01</v>
          </cell>
          <cell r="D8089" t="str">
            <v>Pre-production Skills</v>
          </cell>
          <cell r="E8089" t="str">
            <v>Mrs K Budd</v>
          </cell>
        </row>
        <row r="8090">
          <cell r="B8090" t="str">
            <v>R081/01 Pre-production Skills</v>
          </cell>
          <cell r="C8090" t="str">
            <v>R081/01</v>
          </cell>
          <cell r="D8090" t="str">
            <v>Pre-production Skills</v>
          </cell>
          <cell r="E8090" t="str">
            <v>Mr P J Bartle</v>
          </cell>
        </row>
        <row r="8091">
          <cell r="B8091" t="str">
            <v>R081/01 Pre-production Skills</v>
          </cell>
          <cell r="C8091" t="str">
            <v>R081/01</v>
          </cell>
          <cell r="D8091" t="str">
            <v>Pre-production Skills</v>
          </cell>
          <cell r="E8091" t="str">
            <v>Mrs H M Artt</v>
          </cell>
        </row>
        <row r="8092">
          <cell r="B8092" t="str">
            <v>R081/01 Pre-production Skills</v>
          </cell>
          <cell r="C8092" t="str">
            <v>R081/01</v>
          </cell>
          <cell r="D8092" t="str">
            <v>Pre-production Skills</v>
          </cell>
          <cell r="E8092" t="str">
            <v>Miss R Leech</v>
          </cell>
        </row>
        <row r="8093">
          <cell r="B8093" t="str">
            <v>R081/01 Pre-production Skills</v>
          </cell>
          <cell r="C8093" t="str">
            <v>R081/01</v>
          </cell>
          <cell r="D8093" t="str">
            <v>Pre-production Skills</v>
          </cell>
          <cell r="E8093" t="str">
            <v>Mrs J Bell</v>
          </cell>
        </row>
        <row r="8094">
          <cell r="B8094" t="str">
            <v>R081/01 Pre-production Skills</v>
          </cell>
          <cell r="C8094" t="str">
            <v>R081/01</v>
          </cell>
          <cell r="D8094" t="str">
            <v>Pre-production Skills</v>
          </cell>
          <cell r="E8094" t="str">
            <v>Miss J King</v>
          </cell>
        </row>
        <row r="8095">
          <cell r="B8095" t="str">
            <v>R081/01 Pre-production Skills</v>
          </cell>
          <cell r="C8095" t="str">
            <v>R081/01</v>
          </cell>
          <cell r="D8095" t="str">
            <v>Pre-production Skills</v>
          </cell>
          <cell r="E8095" t="str">
            <v>Mrs R McGaw</v>
          </cell>
        </row>
        <row r="8096">
          <cell r="B8096" t="str">
            <v>R081/01 Pre-production Skills</v>
          </cell>
          <cell r="C8096" t="str">
            <v>R081/01</v>
          </cell>
          <cell r="D8096" t="str">
            <v>Pre-production Skills</v>
          </cell>
          <cell r="E8096" t="str">
            <v>Ms J Gunn</v>
          </cell>
        </row>
        <row r="8097">
          <cell r="B8097" t="str">
            <v>R081/01 Pre-production Skills</v>
          </cell>
          <cell r="C8097" t="str">
            <v>R081/01</v>
          </cell>
          <cell r="D8097" t="str">
            <v>Pre-production Skills</v>
          </cell>
          <cell r="E8097" t="str">
            <v>Miss J whitby</v>
          </cell>
        </row>
        <row r="8098">
          <cell r="B8098" t="str">
            <v>R081/01 Pre-production Skills</v>
          </cell>
          <cell r="C8098" t="str">
            <v>R081/01</v>
          </cell>
          <cell r="D8098" t="str">
            <v>Pre-production Skills</v>
          </cell>
          <cell r="E8098" t="str">
            <v>Mrs J Bonson</v>
          </cell>
        </row>
        <row r="8099">
          <cell r="B8099" t="str">
            <v>R081/01 Pre-production Skills</v>
          </cell>
          <cell r="C8099" t="str">
            <v>R081/01</v>
          </cell>
          <cell r="D8099" t="str">
            <v>Pre-production Skills</v>
          </cell>
          <cell r="E8099" t="str">
            <v>Mrs C L Middleton</v>
          </cell>
        </row>
        <row r="8100">
          <cell r="B8100" t="str">
            <v>R081/01 Pre-production Skills</v>
          </cell>
          <cell r="C8100" t="str">
            <v>R081/01</v>
          </cell>
          <cell r="D8100" t="str">
            <v>Pre-production Skills</v>
          </cell>
          <cell r="E8100" t="str">
            <v>Mr M Imran</v>
          </cell>
        </row>
        <row r="8101">
          <cell r="B8101" t="str">
            <v>R081/01 Pre-production Skills</v>
          </cell>
          <cell r="C8101" t="str">
            <v>R081/01</v>
          </cell>
          <cell r="D8101" t="str">
            <v>Pre-production Skills</v>
          </cell>
          <cell r="E8101" t="str">
            <v>Miss H Wright</v>
          </cell>
        </row>
        <row r="8102">
          <cell r="B8102" t="str">
            <v>R081/01 Pre-production Skills</v>
          </cell>
          <cell r="C8102" t="str">
            <v>R081/01</v>
          </cell>
          <cell r="D8102" t="str">
            <v>Pre-production Skills</v>
          </cell>
          <cell r="E8102" t="str">
            <v>Mr C R Clark</v>
          </cell>
        </row>
        <row r="8103">
          <cell r="B8103" t="str">
            <v>R081/01 Pre-production Skills</v>
          </cell>
          <cell r="C8103" t="str">
            <v>R081/01</v>
          </cell>
          <cell r="D8103" t="str">
            <v>Pre-production Skills</v>
          </cell>
          <cell r="E8103" t="str">
            <v>Mr P Young</v>
          </cell>
        </row>
        <row r="8104">
          <cell r="B8104" t="str">
            <v>R081/01 Pre-production Skills</v>
          </cell>
          <cell r="C8104" t="str">
            <v>R081/01</v>
          </cell>
          <cell r="D8104" t="str">
            <v>Pre-production Skills</v>
          </cell>
          <cell r="E8104" t="str">
            <v>Miss L Johnson</v>
          </cell>
        </row>
        <row r="8105">
          <cell r="B8105" t="str">
            <v>R081/01 Pre-production Skills</v>
          </cell>
          <cell r="C8105" t="str">
            <v>R081/01</v>
          </cell>
          <cell r="D8105" t="str">
            <v>Pre-production Skills</v>
          </cell>
          <cell r="E8105" t="str">
            <v>Miss V Brides</v>
          </cell>
        </row>
        <row r="8106">
          <cell r="B8106" t="str">
            <v>R081/01 Pre-production Skills</v>
          </cell>
          <cell r="C8106" t="str">
            <v>R081/01</v>
          </cell>
          <cell r="D8106" t="str">
            <v>Pre-production Skills</v>
          </cell>
          <cell r="E8106" t="str">
            <v>Ms J Bhanu</v>
          </cell>
        </row>
        <row r="8107">
          <cell r="B8107" t="str">
            <v>R081/01 Pre-production Skills</v>
          </cell>
          <cell r="C8107" t="str">
            <v>R081/01</v>
          </cell>
          <cell r="D8107" t="str">
            <v>Pre-production Skills</v>
          </cell>
          <cell r="E8107" t="str">
            <v>Mr D Craig</v>
          </cell>
        </row>
        <row r="8108">
          <cell r="B8108" t="str">
            <v>R081/01 Pre-production Skills</v>
          </cell>
          <cell r="C8108" t="str">
            <v>R081/01</v>
          </cell>
          <cell r="D8108" t="str">
            <v>Pre-production Skills</v>
          </cell>
          <cell r="E8108" t="str">
            <v>Miss S Davies</v>
          </cell>
        </row>
        <row r="8109">
          <cell r="B8109" t="str">
            <v>R081/01 Pre-production Skills</v>
          </cell>
          <cell r="C8109" t="str">
            <v>R081/01</v>
          </cell>
          <cell r="D8109" t="str">
            <v>Pre-production Skills</v>
          </cell>
          <cell r="E8109" t="str">
            <v>Mr M Fenney</v>
          </cell>
        </row>
        <row r="8110">
          <cell r="B8110" t="str">
            <v>R081/01 Pre-production Skills</v>
          </cell>
          <cell r="C8110" t="str">
            <v>R081/01</v>
          </cell>
          <cell r="D8110" t="str">
            <v>Pre-production Skills</v>
          </cell>
          <cell r="E8110" t="str">
            <v>Miss N J Watson</v>
          </cell>
        </row>
        <row r="8111">
          <cell r="B8111" t="str">
            <v>R081/01 Pre-production Skills</v>
          </cell>
          <cell r="C8111" t="str">
            <v>R081/01</v>
          </cell>
          <cell r="D8111" t="str">
            <v>Pre-production Skills</v>
          </cell>
          <cell r="E8111" t="str">
            <v>Mrs S K Morris</v>
          </cell>
        </row>
        <row r="8112">
          <cell r="B8112" t="str">
            <v>R081/01 Pre-production Skills</v>
          </cell>
          <cell r="C8112" t="str">
            <v>R081/01</v>
          </cell>
          <cell r="D8112" t="str">
            <v>Pre-production Skills</v>
          </cell>
          <cell r="E8112" t="str">
            <v>Mr C S Walton</v>
          </cell>
        </row>
        <row r="8113">
          <cell r="B8113" t="str">
            <v>R081/01 Pre-production Skills</v>
          </cell>
          <cell r="C8113" t="str">
            <v>R081/01</v>
          </cell>
          <cell r="D8113" t="str">
            <v>Pre-production Skills</v>
          </cell>
          <cell r="E8113" t="str">
            <v>Mr C D Stead</v>
          </cell>
        </row>
        <row r="8114">
          <cell r="B8114" t="str">
            <v>R081/01 Pre-production Skills</v>
          </cell>
          <cell r="C8114" t="str">
            <v>R081/01</v>
          </cell>
          <cell r="D8114" t="str">
            <v>Pre-production Skills</v>
          </cell>
          <cell r="E8114" t="str">
            <v>Mr A Waseem</v>
          </cell>
        </row>
        <row r="8115">
          <cell r="B8115" t="str">
            <v>R081/01 Pre-production Skills</v>
          </cell>
          <cell r="C8115" t="str">
            <v>R081/01</v>
          </cell>
          <cell r="D8115" t="str">
            <v>Pre-production Skills</v>
          </cell>
          <cell r="E8115" t="str">
            <v>Mrs A Wayling</v>
          </cell>
        </row>
        <row r="8116">
          <cell r="B8116" t="str">
            <v>R081/01 Pre-production Skills</v>
          </cell>
          <cell r="C8116" t="str">
            <v>R081/01</v>
          </cell>
          <cell r="D8116" t="str">
            <v>Pre-production Skills</v>
          </cell>
          <cell r="E8116" t="str">
            <v>Mr W Doidge</v>
          </cell>
        </row>
        <row r="8117">
          <cell r="B8117" t="str">
            <v>R081/01 Pre-production Skills</v>
          </cell>
          <cell r="C8117" t="str">
            <v>R081/01</v>
          </cell>
          <cell r="D8117" t="str">
            <v>Pre-production Skills</v>
          </cell>
          <cell r="E8117" t="str">
            <v>Mrs J Brown</v>
          </cell>
        </row>
        <row r="8118">
          <cell r="B8118" t="str">
            <v>R081/01 Pre-production Skills</v>
          </cell>
          <cell r="C8118" t="str">
            <v>R081/01</v>
          </cell>
          <cell r="D8118" t="str">
            <v>Pre-production Skills</v>
          </cell>
          <cell r="E8118" t="str">
            <v>Mrs V Wright</v>
          </cell>
        </row>
        <row r="8119">
          <cell r="B8119" t="str">
            <v>R081/01 Pre-production Skills</v>
          </cell>
          <cell r="C8119" t="str">
            <v>R081/01</v>
          </cell>
          <cell r="D8119" t="str">
            <v>Pre-production Skills</v>
          </cell>
          <cell r="E8119" t="str">
            <v>Miss T Stewart</v>
          </cell>
        </row>
        <row r="8120">
          <cell r="B8120" t="str">
            <v>R081/01 Pre-production Skills</v>
          </cell>
          <cell r="C8120" t="str">
            <v>R081/01</v>
          </cell>
          <cell r="D8120" t="str">
            <v>Pre-production Skills</v>
          </cell>
          <cell r="E8120" t="str">
            <v>Miss T Bellamy</v>
          </cell>
        </row>
        <row r="8121">
          <cell r="B8121" t="str">
            <v>R081/01 Pre-production Skills</v>
          </cell>
          <cell r="C8121" t="str">
            <v>R081/01</v>
          </cell>
          <cell r="D8121" t="str">
            <v>Pre-production Skills</v>
          </cell>
          <cell r="E8121" t="str">
            <v>Mrs J Gorny</v>
          </cell>
        </row>
        <row r="8122">
          <cell r="B8122" t="str">
            <v>R081/01 Pre-production Skills</v>
          </cell>
          <cell r="C8122" t="str">
            <v>R081/01</v>
          </cell>
          <cell r="D8122" t="str">
            <v>Pre-production Skills</v>
          </cell>
          <cell r="E8122" t="str">
            <v>Mrs D Patel</v>
          </cell>
        </row>
        <row r="8123">
          <cell r="B8123" t="str">
            <v>R081/01 Pre-production Skills</v>
          </cell>
          <cell r="C8123" t="str">
            <v>R081/01</v>
          </cell>
          <cell r="D8123" t="str">
            <v>Pre-production Skills</v>
          </cell>
          <cell r="E8123" t="str">
            <v>Mr N J Clarke</v>
          </cell>
        </row>
        <row r="8124">
          <cell r="B8124" t="str">
            <v>R081/01 Pre-production Skills</v>
          </cell>
          <cell r="C8124" t="str">
            <v>R081/01</v>
          </cell>
          <cell r="D8124" t="str">
            <v>Pre-production Skills</v>
          </cell>
          <cell r="E8124" t="str">
            <v>Miss V M Allen</v>
          </cell>
        </row>
        <row r="8125">
          <cell r="B8125" t="str">
            <v>R081/01 Pre-production Skills</v>
          </cell>
          <cell r="C8125" t="str">
            <v>R081/01</v>
          </cell>
          <cell r="D8125" t="str">
            <v>Pre-production Skills</v>
          </cell>
          <cell r="E8125" t="str">
            <v>Mrs K E Storer</v>
          </cell>
        </row>
        <row r="8126">
          <cell r="B8126" t="str">
            <v>R081/01 Pre-production Skills</v>
          </cell>
          <cell r="C8126" t="str">
            <v>R081/01</v>
          </cell>
          <cell r="D8126" t="str">
            <v>Pre-production Skills</v>
          </cell>
          <cell r="E8126" t="str">
            <v>Miss J Davies</v>
          </cell>
        </row>
        <row r="8127">
          <cell r="B8127" t="str">
            <v>R081/01 Pre-production Skills</v>
          </cell>
          <cell r="C8127" t="str">
            <v>R081/01</v>
          </cell>
          <cell r="D8127" t="str">
            <v>Pre-production Skills</v>
          </cell>
          <cell r="E8127" t="str">
            <v>Ms M Sandland</v>
          </cell>
        </row>
        <row r="8128">
          <cell r="B8128" t="str">
            <v>R081/01 Pre-production Skills</v>
          </cell>
          <cell r="C8128" t="str">
            <v>R081/01</v>
          </cell>
          <cell r="D8128" t="str">
            <v>Pre-production Skills</v>
          </cell>
          <cell r="E8128" t="str">
            <v>Mrs L M West</v>
          </cell>
        </row>
        <row r="8129">
          <cell r="B8129" t="str">
            <v>R081/01 Pre-production Skills</v>
          </cell>
          <cell r="C8129" t="str">
            <v>R081/01</v>
          </cell>
          <cell r="D8129" t="str">
            <v>Pre-production Skills</v>
          </cell>
          <cell r="E8129" t="str">
            <v>Miss A Dolan</v>
          </cell>
        </row>
        <row r="8130">
          <cell r="B8130" t="str">
            <v>R081/01 Pre-production Skills</v>
          </cell>
          <cell r="C8130" t="str">
            <v>R081/01</v>
          </cell>
          <cell r="D8130" t="str">
            <v>Pre-production Skills</v>
          </cell>
          <cell r="E8130" t="str">
            <v>Mr P Carpenter</v>
          </cell>
        </row>
        <row r="8131">
          <cell r="B8131" t="str">
            <v>R081/01 Pre-production Skills</v>
          </cell>
          <cell r="C8131" t="str">
            <v>R081/01</v>
          </cell>
          <cell r="D8131" t="str">
            <v>Pre-production Skills</v>
          </cell>
          <cell r="E8131" t="str">
            <v>Mrs M Bicknell</v>
          </cell>
        </row>
        <row r="8132">
          <cell r="B8132" t="str">
            <v>R081/01 Pre-production Skills</v>
          </cell>
          <cell r="C8132" t="str">
            <v>R081/01</v>
          </cell>
          <cell r="D8132" t="str">
            <v>Pre-production Skills</v>
          </cell>
          <cell r="E8132" t="str">
            <v>Ms S Stuart</v>
          </cell>
        </row>
        <row r="8133">
          <cell r="B8133" t="str">
            <v>R081/01 Pre-production Skills</v>
          </cell>
          <cell r="C8133" t="str">
            <v>R081/01</v>
          </cell>
          <cell r="D8133" t="str">
            <v>Pre-production Skills</v>
          </cell>
          <cell r="E8133" t="str">
            <v>Mr M Dixon</v>
          </cell>
        </row>
        <row r="8134">
          <cell r="B8134" t="str">
            <v>R081/01 Pre-production Skills</v>
          </cell>
          <cell r="C8134" t="str">
            <v>R081/01</v>
          </cell>
          <cell r="D8134" t="str">
            <v>Pre-production Skills</v>
          </cell>
          <cell r="E8134" t="str">
            <v>Mrs F Hooper</v>
          </cell>
        </row>
        <row r="8135">
          <cell r="B8135" t="str">
            <v>R081/01 Pre-production Skills</v>
          </cell>
          <cell r="C8135" t="str">
            <v>R081/01</v>
          </cell>
          <cell r="D8135" t="str">
            <v>Pre-production Skills</v>
          </cell>
          <cell r="E8135" t="str">
            <v>Mrs S E Anderson</v>
          </cell>
        </row>
        <row r="8136">
          <cell r="B8136" t="str">
            <v>R081/01 Pre-production Skills</v>
          </cell>
          <cell r="C8136" t="str">
            <v>R081/01</v>
          </cell>
          <cell r="D8136" t="str">
            <v>Pre-production Skills</v>
          </cell>
          <cell r="E8136" t="str">
            <v>Mr M Warren</v>
          </cell>
        </row>
        <row r="8137">
          <cell r="B8137" t="str">
            <v>R081/01 Pre-production Skills</v>
          </cell>
          <cell r="C8137" t="str">
            <v>R081/01</v>
          </cell>
          <cell r="D8137" t="str">
            <v>Pre-production Skills</v>
          </cell>
          <cell r="E8137" t="str">
            <v>Mr S Greenwood</v>
          </cell>
        </row>
        <row r="8138">
          <cell r="B8138" t="str">
            <v>R081/01 Pre-production Skills</v>
          </cell>
          <cell r="C8138" t="str">
            <v>R081/01</v>
          </cell>
          <cell r="D8138" t="str">
            <v>Pre-production Skills</v>
          </cell>
          <cell r="E8138" t="str">
            <v>Mrs S Grove</v>
          </cell>
        </row>
        <row r="8139">
          <cell r="B8139" t="str">
            <v>R081/01 Pre-production Skills</v>
          </cell>
          <cell r="C8139" t="str">
            <v>R081/01</v>
          </cell>
          <cell r="D8139" t="str">
            <v>Pre-production Skills</v>
          </cell>
          <cell r="E8139" t="str">
            <v>Miss L Roper</v>
          </cell>
        </row>
        <row r="8140">
          <cell r="B8140" t="str">
            <v>R081/01 Pre-production Skills</v>
          </cell>
          <cell r="C8140" t="str">
            <v>R081/01</v>
          </cell>
          <cell r="D8140" t="str">
            <v>Pre-production Skills</v>
          </cell>
          <cell r="E8140" t="str">
            <v>Ms A Velu</v>
          </cell>
        </row>
        <row r="8141">
          <cell r="B8141" t="str">
            <v>R081/01 Pre-production Skills</v>
          </cell>
          <cell r="C8141" t="str">
            <v>R081/01</v>
          </cell>
          <cell r="D8141" t="str">
            <v>Pre-production Skills</v>
          </cell>
          <cell r="E8141" t="str">
            <v>Mrs M Wood</v>
          </cell>
        </row>
        <row r="8142">
          <cell r="B8142" t="str">
            <v>R081/01 Pre-production Skills</v>
          </cell>
          <cell r="C8142" t="str">
            <v>R081/01</v>
          </cell>
          <cell r="D8142" t="str">
            <v>Pre-production Skills</v>
          </cell>
          <cell r="E8142" t="str">
            <v>Mrs K Bahia</v>
          </cell>
        </row>
        <row r="8143">
          <cell r="B8143" t="str">
            <v>R081/01 Pre-production Skills</v>
          </cell>
          <cell r="C8143" t="str">
            <v>R081/01</v>
          </cell>
          <cell r="D8143" t="str">
            <v>Pre-production Skills</v>
          </cell>
          <cell r="E8143" t="str">
            <v>Mr S J Burton</v>
          </cell>
        </row>
        <row r="8144">
          <cell r="B8144" t="str">
            <v>R081/01 Pre-production Skills</v>
          </cell>
          <cell r="C8144" t="str">
            <v>R081/01</v>
          </cell>
          <cell r="D8144" t="str">
            <v>Pre-production Skills</v>
          </cell>
          <cell r="E8144" t="str">
            <v>Mr S Syed</v>
          </cell>
        </row>
        <row r="8145">
          <cell r="B8145" t="str">
            <v>R081/01 Pre-production Skills</v>
          </cell>
          <cell r="C8145" t="str">
            <v>R081/01</v>
          </cell>
          <cell r="D8145" t="str">
            <v>Pre-production Skills</v>
          </cell>
          <cell r="E8145" t="str">
            <v>Mrs K Pearce</v>
          </cell>
        </row>
        <row r="8146">
          <cell r="B8146" t="str">
            <v>R081/01 Pre-production Skills</v>
          </cell>
          <cell r="C8146" t="str">
            <v>R081/01</v>
          </cell>
          <cell r="D8146" t="str">
            <v>Pre-production Skills</v>
          </cell>
          <cell r="E8146" t="str">
            <v>Miss E L Trenaman</v>
          </cell>
        </row>
        <row r="8147">
          <cell r="B8147" t="str">
            <v>R081/01 Pre-production Skills</v>
          </cell>
          <cell r="C8147" t="str">
            <v>R081/01</v>
          </cell>
          <cell r="D8147" t="str">
            <v>Pre-production Skills</v>
          </cell>
          <cell r="E8147" t="str">
            <v>Mrs A Taylor</v>
          </cell>
        </row>
        <row r="8148">
          <cell r="B8148" t="str">
            <v>R081/01 Pre-production Skills</v>
          </cell>
          <cell r="C8148" t="str">
            <v>R081/01</v>
          </cell>
          <cell r="D8148" t="str">
            <v>Pre-production Skills</v>
          </cell>
          <cell r="E8148" t="str">
            <v>Mr L Connolly</v>
          </cell>
        </row>
        <row r="8149">
          <cell r="B8149" t="str">
            <v>R081/01 Pre-production Skills</v>
          </cell>
          <cell r="C8149" t="str">
            <v>R081/01</v>
          </cell>
          <cell r="D8149" t="str">
            <v>Pre-production Skills</v>
          </cell>
          <cell r="E8149" t="str">
            <v>Mr L Chapman</v>
          </cell>
        </row>
        <row r="8150">
          <cell r="B8150" t="str">
            <v>R081/01 Pre-production Skills</v>
          </cell>
          <cell r="C8150" t="str">
            <v>R081/01</v>
          </cell>
          <cell r="D8150" t="str">
            <v>Pre-production Skills</v>
          </cell>
          <cell r="E8150" t="str">
            <v>Mr D Baldwin</v>
          </cell>
        </row>
        <row r="8151">
          <cell r="B8151" t="str">
            <v>R081/01 Pre-production Skills</v>
          </cell>
          <cell r="C8151" t="str">
            <v>R081/01</v>
          </cell>
          <cell r="D8151" t="str">
            <v>Pre-production Skills</v>
          </cell>
          <cell r="E8151" t="str">
            <v>Mr K Lightfoot</v>
          </cell>
        </row>
        <row r="8152">
          <cell r="B8152" t="str">
            <v>R081/01 Pre-production Skills</v>
          </cell>
          <cell r="C8152" t="str">
            <v>R081/01</v>
          </cell>
          <cell r="D8152" t="str">
            <v>Pre-production Skills</v>
          </cell>
          <cell r="E8152" t="str">
            <v>Mr T Graby</v>
          </cell>
        </row>
        <row r="8153">
          <cell r="B8153" t="str">
            <v>R081/01 Pre-production Skills</v>
          </cell>
          <cell r="C8153" t="str">
            <v>R081/01</v>
          </cell>
          <cell r="D8153" t="str">
            <v>Pre-production Skills</v>
          </cell>
          <cell r="E8153" t="str">
            <v>Mrs K A Sutton</v>
          </cell>
        </row>
        <row r="8154">
          <cell r="B8154" t="str">
            <v>R081/01 Pre-production Skills</v>
          </cell>
          <cell r="C8154" t="str">
            <v>R081/01</v>
          </cell>
          <cell r="D8154" t="str">
            <v>Pre-production Skills</v>
          </cell>
          <cell r="E8154" t="str">
            <v>Mr A Thorpe</v>
          </cell>
        </row>
        <row r="8155">
          <cell r="B8155" t="str">
            <v>R081/01 Pre-production Skills</v>
          </cell>
          <cell r="C8155" t="str">
            <v>R081/01</v>
          </cell>
          <cell r="D8155" t="str">
            <v>Pre-production Skills</v>
          </cell>
          <cell r="E8155" t="str">
            <v>Mrs J Silvester-Hall</v>
          </cell>
        </row>
        <row r="8156">
          <cell r="B8156" t="str">
            <v>R081/01 Pre-production Skills</v>
          </cell>
          <cell r="C8156" t="str">
            <v>R081/01</v>
          </cell>
          <cell r="D8156" t="str">
            <v>Pre-production Skills</v>
          </cell>
          <cell r="E8156" t="str">
            <v>Mr S R Rowbottom</v>
          </cell>
        </row>
        <row r="8157">
          <cell r="B8157" t="str">
            <v>R081/01 Pre-production Skills</v>
          </cell>
          <cell r="C8157" t="str">
            <v>R081/01</v>
          </cell>
          <cell r="D8157" t="str">
            <v>Pre-production Skills</v>
          </cell>
          <cell r="E8157" t="str">
            <v>Mrs L Sharrock</v>
          </cell>
        </row>
        <row r="8158">
          <cell r="B8158" t="str">
            <v>R081/01 Pre-production Skills</v>
          </cell>
          <cell r="C8158" t="str">
            <v>R081/01</v>
          </cell>
          <cell r="D8158" t="str">
            <v>Pre-production Skills</v>
          </cell>
          <cell r="E8158" t="str">
            <v>Miss S Cooper</v>
          </cell>
        </row>
        <row r="8159">
          <cell r="B8159" t="str">
            <v>R081/01 Pre-production Skills</v>
          </cell>
          <cell r="C8159" t="str">
            <v>R081/01</v>
          </cell>
          <cell r="D8159" t="str">
            <v>Pre-production Skills</v>
          </cell>
          <cell r="E8159" t="str">
            <v>Mrs L J Stephenson</v>
          </cell>
        </row>
        <row r="8160">
          <cell r="B8160" t="str">
            <v>R081/01 Pre-production Skills</v>
          </cell>
          <cell r="C8160" t="str">
            <v>R081/01</v>
          </cell>
          <cell r="D8160" t="str">
            <v>Pre-production Skills</v>
          </cell>
          <cell r="E8160" t="str">
            <v>Mrs R Mcerlain</v>
          </cell>
        </row>
        <row r="8161">
          <cell r="B8161" t="str">
            <v>R081/01 Pre-production Skills</v>
          </cell>
          <cell r="C8161" t="str">
            <v>R081/01</v>
          </cell>
          <cell r="D8161" t="str">
            <v>Pre-production Skills</v>
          </cell>
          <cell r="E8161" t="str">
            <v>Mrs K Tilney</v>
          </cell>
        </row>
        <row r="8162">
          <cell r="B8162" t="str">
            <v>R081/01 Pre-production Skills</v>
          </cell>
          <cell r="C8162" t="str">
            <v>R081/01</v>
          </cell>
          <cell r="D8162" t="str">
            <v>Pre-production Skills</v>
          </cell>
          <cell r="E8162" t="str">
            <v>Miss H C Jones</v>
          </cell>
        </row>
        <row r="8163">
          <cell r="B8163" t="str">
            <v>R081/01 Pre-production Skills</v>
          </cell>
          <cell r="C8163" t="str">
            <v>R081/01</v>
          </cell>
          <cell r="D8163" t="str">
            <v>Pre-production Skills</v>
          </cell>
          <cell r="E8163" t="str">
            <v>Mr J Hornsby</v>
          </cell>
        </row>
        <row r="8164">
          <cell r="B8164" t="str">
            <v>R081/01 Pre-production Skills</v>
          </cell>
          <cell r="C8164" t="str">
            <v>R081/01</v>
          </cell>
          <cell r="D8164" t="str">
            <v>Pre-production Skills</v>
          </cell>
          <cell r="E8164" t="str">
            <v>Mrs V Leat-Smith</v>
          </cell>
        </row>
        <row r="8165">
          <cell r="B8165" t="str">
            <v>R081/01 Pre-production Skills</v>
          </cell>
          <cell r="C8165" t="str">
            <v>R081/01</v>
          </cell>
          <cell r="D8165" t="str">
            <v>Pre-production Skills</v>
          </cell>
          <cell r="E8165" t="str">
            <v>Mr K Northern</v>
          </cell>
        </row>
        <row r="8166">
          <cell r="B8166" t="str">
            <v>R081/01 Pre-production Skills</v>
          </cell>
          <cell r="C8166" t="str">
            <v>R081/01</v>
          </cell>
          <cell r="D8166" t="str">
            <v>Pre-production Skills</v>
          </cell>
          <cell r="E8166" t="str">
            <v>Ms S Vince</v>
          </cell>
        </row>
        <row r="8167">
          <cell r="B8167" t="str">
            <v>R081/01 Pre-production Skills</v>
          </cell>
          <cell r="C8167" t="str">
            <v>R081/01</v>
          </cell>
          <cell r="D8167" t="str">
            <v>Pre-production Skills</v>
          </cell>
          <cell r="E8167" t="str">
            <v>Mr M Smith</v>
          </cell>
        </row>
        <row r="8168">
          <cell r="B8168" t="str">
            <v>R081/01 Pre-production Skills</v>
          </cell>
          <cell r="C8168" t="str">
            <v>R081/01</v>
          </cell>
          <cell r="D8168" t="str">
            <v>Pre-production Skills</v>
          </cell>
          <cell r="E8168" t="str">
            <v>Mr O Harding</v>
          </cell>
        </row>
        <row r="8169">
          <cell r="B8169" t="str">
            <v>R081/01 Pre-production Skills</v>
          </cell>
          <cell r="C8169" t="str">
            <v>R081/01</v>
          </cell>
          <cell r="D8169" t="str">
            <v>Pre-production Skills</v>
          </cell>
          <cell r="E8169" t="str">
            <v>Mr M Adamson</v>
          </cell>
        </row>
        <row r="8170">
          <cell r="B8170" t="str">
            <v>R081/01 Pre-production Skills</v>
          </cell>
          <cell r="C8170" t="str">
            <v>R081/01</v>
          </cell>
          <cell r="D8170" t="str">
            <v>Pre-production Skills</v>
          </cell>
          <cell r="E8170" t="str">
            <v>Miss L Chambers</v>
          </cell>
        </row>
        <row r="8171">
          <cell r="B8171" t="str">
            <v>R081/01 Pre-production Skills</v>
          </cell>
          <cell r="C8171" t="str">
            <v>R081/01</v>
          </cell>
          <cell r="D8171" t="str">
            <v>Pre-production Skills</v>
          </cell>
          <cell r="E8171" t="str">
            <v>Mrs K Parker</v>
          </cell>
        </row>
        <row r="8172">
          <cell r="B8172" t="str">
            <v>R081/01 Pre-production Skills</v>
          </cell>
          <cell r="C8172" t="str">
            <v>R081/01</v>
          </cell>
          <cell r="D8172" t="str">
            <v>Pre-production Skills</v>
          </cell>
          <cell r="E8172" t="str">
            <v>Mr S Benton</v>
          </cell>
        </row>
        <row r="8173">
          <cell r="B8173" t="str">
            <v>R081/01 Pre-production Skills</v>
          </cell>
          <cell r="C8173" t="str">
            <v>R081/01</v>
          </cell>
          <cell r="D8173" t="str">
            <v>Pre-production Skills</v>
          </cell>
          <cell r="E8173" t="str">
            <v>Miss R Duchovny</v>
          </cell>
        </row>
        <row r="8174">
          <cell r="B8174" t="str">
            <v>R081/01 Pre-production Skills</v>
          </cell>
          <cell r="C8174" t="str">
            <v>R081/01</v>
          </cell>
          <cell r="D8174" t="str">
            <v>Pre-production Skills</v>
          </cell>
          <cell r="E8174" t="str">
            <v>Miss A Roberts</v>
          </cell>
        </row>
        <row r="8175">
          <cell r="B8175" t="str">
            <v>R081/01 Pre-production Skills</v>
          </cell>
          <cell r="C8175" t="str">
            <v>R081/01</v>
          </cell>
          <cell r="D8175" t="str">
            <v>Pre-production Skills</v>
          </cell>
          <cell r="E8175" t="str">
            <v>Mr D Webb</v>
          </cell>
        </row>
        <row r="8176">
          <cell r="B8176" t="str">
            <v>R081/01 Pre-production Skills</v>
          </cell>
          <cell r="C8176" t="str">
            <v>R081/01</v>
          </cell>
          <cell r="D8176" t="str">
            <v>Pre-production Skills</v>
          </cell>
          <cell r="E8176" t="str">
            <v>Mr T Greaves</v>
          </cell>
        </row>
        <row r="8177">
          <cell r="B8177" t="str">
            <v>R081/01 Pre-production Skills</v>
          </cell>
          <cell r="C8177" t="str">
            <v>R081/01</v>
          </cell>
          <cell r="D8177" t="str">
            <v>Pre-production Skills</v>
          </cell>
          <cell r="E8177" t="str">
            <v>Mr D J Healey</v>
          </cell>
        </row>
        <row r="8178">
          <cell r="B8178" t="str">
            <v>R081/01 Pre-production Skills</v>
          </cell>
          <cell r="C8178" t="str">
            <v>R081/01</v>
          </cell>
          <cell r="D8178" t="str">
            <v>Pre-production Skills</v>
          </cell>
          <cell r="E8178" t="str">
            <v>Mr C Maunder</v>
          </cell>
        </row>
        <row r="8179">
          <cell r="B8179" t="str">
            <v>R081/01 Pre-production Skills</v>
          </cell>
          <cell r="C8179" t="str">
            <v>R081/01</v>
          </cell>
          <cell r="D8179" t="str">
            <v>Pre-production Skills</v>
          </cell>
          <cell r="E8179" t="str">
            <v>Miss L Anderson</v>
          </cell>
        </row>
        <row r="8180">
          <cell r="B8180" t="str">
            <v>R081/01 Pre-production Skills</v>
          </cell>
          <cell r="C8180" t="str">
            <v>R081/01</v>
          </cell>
          <cell r="D8180" t="str">
            <v>Pre-production Skills</v>
          </cell>
          <cell r="E8180" t="str">
            <v>Mrs N S Riaz</v>
          </cell>
        </row>
        <row r="8181">
          <cell r="B8181" t="str">
            <v>R081/01 Pre-production Skills</v>
          </cell>
          <cell r="C8181" t="str">
            <v>R081/01</v>
          </cell>
          <cell r="D8181" t="str">
            <v>Pre-production Skills</v>
          </cell>
          <cell r="E8181" t="str">
            <v>Mr D Young</v>
          </cell>
        </row>
        <row r="8182">
          <cell r="B8182" t="str">
            <v>R081/01 Pre-production Skills</v>
          </cell>
          <cell r="C8182" t="str">
            <v>R081/01</v>
          </cell>
          <cell r="D8182" t="str">
            <v>Pre-production Skills</v>
          </cell>
          <cell r="E8182" t="str">
            <v>Mrs J N Enright</v>
          </cell>
        </row>
        <row r="8183">
          <cell r="B8183" t="str">
            <v>R081/01 Pre-production Skills</v>
          </cell>
          <cell r="C8183" t="str">
            <v>R081/01</v>
          </cell>
          <cell r="D8183" t="str">
            <v>Pre-production Skills</v>
          </cell>
          <cell r="E8183" t="str">
            <v>Mr R Brooks</v>
          </cell>
        </row>
        <row r="8184">
          <cell r="B8184" t="str">
            <v>R081/01 Pre-production Skills</v>
          </cell>
          <cell r="C8184" t="str">
            <v>R081/01</v>
          </cell>
          <cell r="D8184" t="str">
            <v>Pre-production Skills</v>
          </cell>
          <cell r="E8184" t="str">
            <v>Ms A Riaz</v>
          </cell>
        </row>
        <row r="8185">
          <cell r="B8185" t="str">
            <v>R081/01 Pre-production Skills</v>
          </cell>
          <cell r="C8185" t="str">
            <v>R081/01</v>
          </cell>
          <cell r="D8185" t="str">
            <v>Pre-production Skills</v>
          </cell>
          <cell r="E8185" t="str">
            <v>Mr D Rigby</v>
          </cell>
        </row>
        <row r="8186">
          <cell r="B8186" t="str">
            <v>R081/01 Pre-production Skills</v>
          </cell>
          <cell r="C8186" t="str">
            <v>R081/01</v>
          </cell>
          <cell r="D8186" t="str">
            <v>Pre-production Skills</v>
          </cell>
          <cell r="E8186" t="str">
            <v>Miss A Fort</v>
          </cell>
        </row>
        <row r="8187">
          <cell r="B8187" t="str">
            <v>R081/01 Pre-production Skills</v>
          </cell>
          <cell r="C8187" t="str">
            <v>R081/01</v>
          </cell>
          <cell r="D8187" t="str">
            <v>Pre-production Skills</v>
          </cell>
          <cell r="E8187" t="str">
            <v>Mr D Scougall</v>
          </cell>
        </row>
        <row r="8188">
          <cell r="B8188" t="str">
            <v>R081/01 Pre-production Skills</v>
          </cell>
          <cell r="C8188" t="str">
            <v>R081/01</v>
          </cell>
          <cell r="D8188" t="str">
            <v>Pre-production Skills</v>
          </cell>
          <cell r="E8188" t="str">
            <v>Mr J P Swift</v>
          </cell>
        </row>
        <row r="8189">
          <cell r="B8189" t="str">
            <v>R081/01 Pre-production Skills</v>
          </cell>
          <cell r="C8189" t="str">
            <v>R081/01</v>
          </cell>
          <cell r="D8189" t="str">
            <v>Pre-production Skills</v>
          </cell>
          <cell r="E8189" t="str">
            <v>Mr B L Gillinder</v>
          </cell>
        </row>
        <row r="8190">
          <cell r="B8190" t="str">
            <v>R081/01 Pre-production Skills</v>
          </cell>
          <cell r="C8190" t="str">
            <v>R081/01</v>
          </cell>
          <cell r="D8190" t="str">
            <v>Pre-production Skills</v>
          </cell>
          <cell r="E8190" t="str">
            <v>Mr D Wild</v>
          </cell>
        </row>
        <row r="8191">
          <cell r="B8191" t="str">
            <v>R081/01 Pre-production Skills</v>
          </cell>
          <cell r="C8191" t="str">
            <v>R081/01</v>
          </cell>
          <cell r="D8191" t="str">
            <v>Pre-production Skills</v>
          </cell>
          <cell r="E8191" t="str">
            <v>Mrs S R Barkhouse</v>
          </cell>
        </row>
        <row r="8192">
          <cell r="B8192" t="str">
            <v>R081/01 Pre-production Skills</v>
          </cell>
          <cell r="C8192" t="str">
            <v>R081/01</v>
          </cell>
          <cell r="D8192" t="str">
            <v>Pre-production Skills</v>
          </cell>
          <cell r="E8192" t="str">
            <v>Mrs R Robinson</v>
          </cell>
        </row>
        <row r="8193">
          <cell r="B8193" t="str">
            <v>R081/01 Pre-production Skills</v>
          </cell>
          <cell r="C8193" t="str">
            <v>R081/01</v>
          </cell>
          <cell r="D8193" t="str">
            <v>Pre-production Skills</v>
          </cell>
          <cell r="E8193" t="str">
            <v>Mr E J Fearon</v>
          </cell>
        </row>
        <row r="8194">
          <cell r="B8194" t="str">
            <v>R081/01 Pre-production Skills</v>
          </cell>
          <cell r="C8194" t="str">
            <v>R081/01</v>
          </cell>
          <cell r="D8194" t="str">
            <v>Pre-production Skills</v>
          </cell>
          <cell r="E8194" t="str">
            <v>Mrs J Gainsford</v>
          </cell>
        </row>
        <row r="8195">
          <cell r="B8195" t="str">
            <v>R081/01 Pre-production Skills</v>
          </cell>
          <cell r="C8195" t="str">
            <v>R081/01</v>
          </cell>
          <cell r="D8195" t="str">
            <v>Pre-production Skills</v>
          </cell>
          <cell r="E8195" t="str">
            <v>Mr S Little</v>
          </cell>
        </row>
        <row r="8196">
          <cell r="B8196" t="str">
            <v>R082/01/02-R092/01/02 Creative iMedia</v>
          </cell>
          <cell r="C8196" t="str">
            <v>R082/01/02-R092/01/02</v>
          </cell>
          <cell r="D8196" t="str">
            <v>Creative iMedia</v>
          </cell>
          <cell r="E8196" t="str">
            <v>Mr K Wells</v>
          </cell>
        </row>
        <row r="8197">
          <cell r="B8197" t="str">
            <v>R082/01/02-R092/01/02 Creative iMedia</v>
          </cell>
          <cell r="C8197" t="str">
            <v>R082/01/02-R092/01/02</v>
          </cell>
          <cell r="D8197" t="str">
            <v>Creative iMedia</v>
          </cell>
          <cell r="E8197" t="str">
            <v>Mr O Moderator</v>
          </cell>
        </row>
        <row r="8198">
          <cell r="B8198" t="str">
            <v>R082/01/02-R092/01/02 Creative iMedia</v>
          </cell>
          <cell r="C8198" t="str">
            <v>R082/01/02-R092/01/02</v>
          </cell>
          <cell r="D8198" t="str">
            <v>Creative iMedia</v>
          </cell>
          <cell r="E8198" t="str">
            <v>Mrs S K Beniston</v>
          </cell>
        </row>
        <row r="8199">
          <cell r="B8199" t="str">
            <v>R082/01/02-R092/01/02 Creative iMedia</v>
          </cell>
          <cell r="C8199" t="str">
            <v>R082/01/02-R092/01/02</v>
          </cell>
          <cell r="D8199" t="str">
            <v>Creative iMedia</v>
          </cell>
          <cell r="E8199" t="str">
            <v>Mrs S R Barkhouse</v>
          </cell>
        </row>
        <row r="8200">
          <cell r="B8200" t="str">
            <v>R082/01/02-R092/01/02 Creative iMedia</v>
          </cell>
          <cell r="C8200" t="str">
            <v>R082/01/02-R092/01/02</v>
          </cell>
          <cell r="D8200" t="str">
            <v>Creative iMedia</v>
          </cell>
          <cell r="E8200" t="str">
            <v>Mr D East</v>
          </cell>
        </row>
        <row r="8201">
          <cell r="B8201" t="str">
            <v>R082/01/02-R092/01/02 Creative iMedia</v>
          </cell>
          <cell r="C8201" t="str">
            <v>R082/01/02-R092/01/02</v>
          </cell>
          <cell r="D8201" t="str">
            <v>Creative iMedia</v>
          </cell>
          <cell r="E8201" t="str">
            <v>Mr M Patel</v>
          </cell>
        </row>
        <row r="8202">
          <cell r="B8202" t="str">
            <v>R082/01/02-R092/01/02 Creative iMedia</v>
          </cell>
          <cell r="C8202" t="str">
            <v>R082/01/02-R092/01/02</v>
          </cell>
          <cell r="D8202" t="str">
            <v>Creative iMedia</v>
          </cell>
          <cell r="E8202" t="str">
            <v>Mr D newton</v>
          </cell>
        </row>
        <row r="8203">
          <cell r="B8203" t="str">
            <v>R082/01/02-R092/01/02 Creative iMedia</v>
          </cell>
          <cell r="C8203" t="str">
            <v>R082/01/02-R092/01/02</v>
          </cell>
          <cell r="D8203" t="str">
            <v>Creative iMedia</v>
          </cell>
          <cell r="E8203" t="str">
            <v>Mrs P Barry</v>
          </cell>
        </row>
        <row r="8204">
          <cell r="B8204" t="str">
            <v>R082/01/02-R092/01/02 Creative iMedia</v>
          </cell>
          <cell r="C8204" t="str">
            <v>R082/01/02-R092/01/02</v>
          </cell>
          <cell r="D8204" t="str">
            <v>Creative iMedia</v>
          </cell>
          <cell r="E8204" t="str">
            <v>Mr T Dawson</v>
          </cell>
        </row>
        <row r="8205">
          <cell r="B8205" t="str">
            <v>R082/01/02-R092/01/02 Creative iMedia</v>
          </cell>
          <cell r="C8205" t="str">
            <v>R082/01/02-R092/01/02</v>
          </cell>
          <cell r="D8205" t="str">
            <v>Creative iMedia</v>
          </cell>
          <cell r="E8205" t="str">
            <v>Miss L Chambers</v>
          </cell>
        </row>
        <row r="8206">
          <cell r="B8206" t="str">
            <v>R082/01/02-R092/01/02 Creative iMedia</v>
          </cell>
          <cell r="C8206" t="str">
            <v>R082/01/02-R092/01/02</v>
          </cell>
          <cell r="D8206" t="str">
            <v>Creative iMedia</v>
          </cell>
          <cell r="E8206" t="str">
            <v>Miss A Dolan</v>
          </cell>
        </row>
        <row r="8207">
          <cell r="B8207" t="str">
            <v>R082/01/02-R092/01/02 Creative iMedia</v>
          </cell>
          <cell r="C8207" t="str">
            <v>R082/01/02-R092/01/02</v>
          </cell>
          <cell r="D8207" t="str">
            <v>Creative iMedia</v>
          </cell>
          <cell r="E8207" t="str">
            <v>Mrs Z B Hussain</v>
          </cell>
        </row>
        <row r="8208">
          <cell r="B8208" t="str">
            <v>R082/01/02-R092/01/02 Creative iMedia</v>
          </cell>
          <cell r="C8208" t="str">
            <v>R082/01/02-R092/01/02</v>
          </cell>
          <cell r="D8208" t="str">
            <v>Creative iMedia</v>
          </cell>
          <cell r="E8208" t="str">
            <v>Mrs N Grundy</v>
          </cell>
        </row>
        <row r="8209">
          <cell r="B8209" t="str">
            <v>R082/01/02-R092/01/02 Creative iMedia</v>
          </cell>
          <cell r="C8209" t="str">
            <v>R082/01/02-R092/01/02</v>
          </cell>
          <cell r="D8209" t="str">
            <v>Creative iMedia</v>
          </cell>
          <cell r="E8209" t="str">
            <v>Mr T Stephens</v>
          </cell>
        </row>
        <row r="8210">
          <cell r="B8210" t="str">
            <v>R082/01/02-R092/01/02 Creative iMedia</v>
          </cell>
          <cell r="C8210" t="str">
            <v>R082/01/02-R092/01/02</v>
          </cell>
          <cell r="D8210" t="str">
            <v>Creative iMedia</v>
          </cell>
          <cell r="E8210" t="str">
            <v>Mrs M Anderson</v>
          </cell>
        </row>
        <row r="8211">
          <cell r="B8211" t="str">
            <v>R082/01/02-R092/01/02 Creative iMedia</v>
          </cell>
          <cell r="C8211" t="str">
            <v>R082/01/02-R092/01/02</v>
          </cell>
          <cell r="D8211" t="str">
            <v>Creative iMedia</v>
          </cell>
          <cell r="E8211" t="str">
            <v>Mr P Garnett</v>
          </cell>
        </row>
        <row r="8212">
          <cell r="B8212" t="str">
            <v>R082/01/02-R092/01/02 Creative iMedia</v>
          </cell>
          <cell r="C8212" t="str">
            <v>R082/01/02-R092/01/02</v>
          </cell>
          <cell r="D8212" t="str">
            <v>Creative iMedia</v>
          </cell>
          <cell r="E8212" t="str">
            <v>Mrs G C Lewis</v>
          </cell>
        </row>
        <row r="8213">
          <cell r="B8213" t="str">
            <v>R082/01/02-R092/01/02 Creative iMedia</v>
          </cell>
          <cell r="C8213" t="str">
            <v>R082/01/02-R092/01/02</v>
          </cell>
          <cell r="D8213" t="str">
            <v>Creative iMedia</v>
          </cell>
          <cell r="E8213" t="str">
            <v>Mr S smith</v>
          </cell>
        </row>
        <row r="8214">
          <cell r="B8214" t="str">
            <v>R082/01/02-R092/01/02 Creative iMedia</v>
          </cell>
          <cell r="C8214" t="str">
            <v>R082/01/02-R092/01/02</v>
          </cell>
          <cell r="D8214" t="str">
            <v>Creative iMedia</v>
          </cell>
          <cell r="E8214" t="str">
            <v>Miss S K Rehal</v>
          </cell>
        </row>
        <row r="8215">
          <cell r="B8215" t="str">
            <v>R082/01/02-R092/01/02 Creative iMedia</v>
          </cell>
          <cell r="C8215" t="str">
            <v>R082/01/02-R092/01/02</v>
          </cell>
          <cell r="D8215" t="str">
            <v>Creative iMedia</v>
          </cell>
          <cell r="E8215" t="str">
            <v>Miss A Magill</v>
          </cell>
        </row>
        <row r="8216">
          <cell r="B8216" t="str">
            <v>R082/01/02-R092/01/02 Creative iMedia</v>
          </cell>
          <cell r="C8216" t="str">
            <v>R082/01/02-R092/01/02</v>
          </cell>
          <cell r="D8216" t="str">
            <v>Creative iMedia</v>
          </cell>
          <cell r="E8216" t="str">
            <v>Mrs R Patel</v>
          </cell>
        </row>
        <row r="8217">
          <cell r="B8217" t="str">
            <v>R082/01/02-R092/01/02 Creative iMedia</v>
          </cell>
          <cell r="C8217" t="str">
            <v>R082/01/02-R092/01/02</v>
          </cell>
          <cell r="D8217" t="str">
            <v>Creative iMedia</v>
          </cell>
          <cell r="E8217" t="str">
            <v>Mr W Arshad</v>
          </cell>
        </row>
        <row r="8218">
          <cell r="B8218" t="str">
            <v>R082/01/02-R092/01/02 Creative iMedia</v>
          </cell>
          <cell r="C8218" t="str">
            <v>R082/01/02-R092/01/02</v>
          </cell>
          <cell r="D8218" t="str">
            <v>Creative iMedia</v>
          </cell>
          <cell r="E8218" t="str">
            <v>Miss K V Mackelvie</v>
          </cell>
        </row>
        <row r="8219">
          <cell r="B8219" t="str">
            <v>R082/01/02-R092/01/02 Creative iMedia</v>
          </cell>
          <cell r="C8219" t="str">
            <v>R082/01/02-R092/01/02</v>
          </cell>
          <cell r="D8219" t="str">
            <v>Creative iMedia</v>
          </cell>
          <cell r="E8219" t="str">
            <v>Mrs M Bains</v>
          </cell>
        </row>
        <row r="8220">
          <cell r="B8220" t="str">
            <v>R082/01/02-R092/01/02 Creative iMedia</v>
          </cell>
          <cell r="C8220" t="str">
            <v>R082/01/02-R092/01/02</v>
          </cell>
          <cell r="D8220" t="str">
            <v>Creative iMedia</v>
          </cell>
          <cell r="E8220" t="str">
            <v>Ms L Powell</v>
          </cell>
        </row>
        <row r="8221">
          <cell r="B8221" t="str">
            <v>R082/01/02-R092/01/02 Creative iMedia</v>
          </cell>
          <cell r="C8221" t="str">
            <v>R082/01/02-R092/01/02</v>
          </cell>
          <cell r="D8221" t="str">
            <v>Creative iMedia</v>
          </cell>
          <cell r="E8221" t="str">
            <v>Miss N A Jarville</v>
          </cell>
        </row>
        <row r="8222">
          <cell r="B8222" t="str">
            <v>R082/01/02-R092/01/02 Creative iMedia</v>
          </cell>
          <cell r="C8222" t="str">
            <v>R082/01/02-R092/01/02</v>
          </cell>
          <cell r="D8222" t="str">
            <v>Creative iMedia</v>
          </cell>
          <cell r="E8222" t="str">
            <v>Mr T Griffiths</v>
          </cell>
        </row>
        <row r="8223">
          <cell r="B8223" t="str">
            <v>R082/01/02-R092/01/02 Creative iMedia</v>
          </cell>
          <cell r="C8223" t="str">
            <v>R082/01/02-R092/01/02</v>
          </cell>
          <cell r="D8223" t="str">
            <v>Creative iMedia</v>
          </cell>
          <cell r="E8223" t="str">
            <v>Mr E Hartwell</v>
          </cell>
        </row>
        <row r="8224">
          <cell r="B8224" t="str">
            <v>R082/01/02-R092/01/02 Creative iMedia</v>
          </cell>
          <cell r="C8224" t="str">
            <v>R082/01/02-R092/01/02</v>
          </cell>
          <cell r="D8224" t="str">
            <v>Creative iMedia</v>
          </cell>
          <cell r="E8224" t="str">
            <v>Mr M Farooq</v>
          </cell>
        </row>
        <row r="8225">
          <cell r="B8225" t="str">
            <v>R082/01/02-R092/01/02 Creative iMedia</v>
          </cell>
          <cell r="C8225" t="str">
            <v>R082/01/02-R092/01/02</v>
          </cell>
          <cell r="D8225" t="str">
            <v>Creative iMedia</v>
          </cell>
          <cell r="E8225" t="str">
            <v>Mr C Hughes</v>
          </cell>
        </row>
        <row r="8226">
          <cell r="B8226" t="str">
            <v>R082/01/02-R092/01/02 Creative iMedia</v>
          </cell>
          <cell r="C8226" t="str">
            <v>R082/01/02-R092/01/02</v>
          </cell>
          <cell r="D8226" t="str">
            <v>Creative iMedia</v>
          </cell>
          <cell r="E8226" t="str">
            <v>Mr P Fenwick</v>
          </cell>
        </row>
        <row r="8227">
          <cell r="B8227" t="str">
            <v>R082/01/02-R092/01/02 Creative iMedia</v>
          </cell>
          <cell r="C8227" t="str">
            <v>R082/01/02-R092/01/02</v>
          </cell>
          <cell r="D8227" t="str">
            <v>Creative iMedia</v>
          </cell>
          <cell r="E8227" t="str">
            <v>Mr D Young</v>
          </cell>
        </row>
        <row r="8228">
          <cell r="B8228" t="str">
            <v>R082/01/02-R092/01/02 Creative iMedia</v>
          </cell>
          <cell r="C8228" t="str">
            <v>R082/01/02-R092/01/02</v>
          </cell>
          <cell r="D8228" t="str">
            <v>Creative iMedia</v>
          </cell>
          <cell r="E8228" t="str">
            <v>Miss G Dobson</v>
          </cell>
        </row>
        <row r="8229">
          <cell r="B8229" t="str">
            <v>R082/01/02-R092/01/02 Creative iMedia</v>
          </cell>
          <cell r="C8229" t="str">
            <v>R082/01/02-R092/01/02</v>
          </cell>
          <cell r="D8229" t="str">
            <v>Creative iMedia</v>
          </cell>
          <cell r="E8229" t="str">
            <v>Miss M Nowak</v>
          </cell>
        </row>
        <row r="8230">
          <cell r="B8230" t="str">
            <v>R082/01/02-R092/01/02 Creative iMedia</v>
          </cell>
          <cell r="C8230" t="str">
            <v>R082/01/02-R092/01/02</v>
          </cell>
          <cell r="D8230" t="str">
            <v>Creative iMedia</v>
          </cell>
          <cell r="E8230" t="str">
            <v>Mr R L Challinor</v>
          </cell>
        </row>
        <row r="8231">
          <cell r="B8231" t="str">
            <v>R082/01/02-R092/01/02 Creative iMedia</v>
          </cell>
          <cell r="C8231" t="str">
            <v>R082/01/02-R092/01/02</v>
          </cell>
          <cell r="D8231" t="str">
            <v>Creative iMedia</v>
          </cell>
          <cell r="E8231" t="str">
            <v>Mr S Parker</v>
          </cell>
        </row>
        <row r="8232">
          <cell r="B8232" t="str">
            <v>R082/01/02-R092/01/02 Creative iMedia</v>
          </cell>
          <cell r="C8232" t="str">
            <v>R082/01/02-R092/01/02</v>
          </cell>
          <cell r="D8232" t="str">
            <v>Creative iMedia</v>
          </cell>
          <cell r="E8232" t="str">
            <v>Mrs M Bailey</v>
          </cell>
        </row>
        <row r="8233">
          <cell r="B8233" t="str">
            <v>R082/01/02-R092/01/02 Creative iMedia</v>
          </cell>
          <cell r="C8233" t="str">
            <v>R082/01/02-R092/01/02</v>
          </cell>
          <cell r="D8233" t="str">
            <v>Creative iMedia</v>
          </cell>
          <cell r="E8233" t="str">
            <v>Mrs S Holroyd</v>
          </cell>
        </row>
        <row r="8234">
          <cell r="B8234" t="str">
            <v>R082/01/02-R092/01/02 Creative iMedia</v>
          </cell>
          <cell r="C8234" t="str">
            <v>R082/01/02-R092/01/02</v>
          </cell>
          <cell r="D8234" t="str">
            <v>Creative iMedia</v>
          </cell>
          <cell r="E8234" t="str">
            <v>Miss M Butler</v>
          </cell>
        </row>
        <row r="8235">
          <cell r="B8235" t="str">
            <v>R082/01/02-R092/01/02 Creative iMedia</v>
          </cell>
          <cell r="C8235" t="str">
            <v>R082/01/02-R092/01/02</v>
          </cell>
          <cell r="D8235" t="str">
            <v>Creative iMedia</v>
          </cell>
          <cell r="E8235" t="str">
            <v>Mr T Smith</v>
          </cell>
        </row>
        <row r="8236">
          <cell r="B8236" t="str">
            <v>R082/01/02-R092/01/02 Creative iMedia</v>
          </cell>
          <cell r="C8236" t="str">
            <v>R082/01/02-R092/01/02</v>
          </cell>
          <cell r="D8236" t="str">
            <v>Creative iMedia</v>
          </cell>
          <cell r="E8236" t="str">
            <v>Mrs C Hinds-Taylor</v>
          </cell>
        </row>
        <row r="8237">
          <cell r="B8237" t="str">
            <v>R082/01/02-R092/01/02 Creative iMedia</v>
          </cell>
          <cell r="C8237" t="str">
            <v>R082/01/02-R092/01/02</v>
          </cell>
          <cell r="D8237" t="str">
            <v>Creative iMedia</v>
          </cell>
          <cell r="E8237" t="str">
            <v>Ms D Mccracken</v>
          </cell>
        </row>
        <row r="8238">
          <cell r="B8238" t="str">
            <v>R082/01/02-R092/01/02 Creative iMedia</v>
          </cell>
          <cell r="C8238" t="str">
            <v>R082/01/02-R092/01/02</v>
          </cell>
          <cell r="D8238" t="str">
            <v>Creative iMedia</v>
          </cell>
          <cell r="E8238" t="str">
            <v>Ms J Gunn</v>
          </cell>
        </row>
        <row r="8239">
          <cell r="B8239" t="str">
            <v>R082/01/02-R092/01/02 Creative iMedia</v>
          </cell>
          <cell r="C8239" t="str">
            <v>R082/01/02-R092/01/02</v>
          </cell>
          <cell r="D8239" t="str">
            <v>Creative iMedia</v>
          </cell>
          <cell r="E8239" t="str">
            <v>Mr S Mcgovern</v>
          </cell>
        </row>
        <row r="8240">
          <cell r="B8240" t="str">
            <v>R082/01/02-R092/01/02 Creative iMedia</v>
          </cell>
          <cell r="C8240" t="str">
            <v>R082/01/02-R092/01/02</v>
          </cell>
          <cell r="D8240" t="str">
            <v>Creative iMedia</v>
          </cell>
          <cell r="E8240" t="str">
            <v>Miss R Miah</v>
          </cell>
        </row>
        <row r="8241">
          <cell r="B8241" t="str">
            <v>R082/01/02-R092/01/02 Creative iMedia</v>
          </cell>
          <cell r="C8241" t="str">
            <v>R082/01/02-R092/01/02</v>
          </cell>
          <cell r="D8241" t="str">
            <v>Creative iMedia</v>
          </cell>
          <cell r="E8241" t="str">
            <v>Miss J King</v>
          </cell>
        </row>
        <row r="8242">
          <cell r="B8242" t="str">
            <v>R082/01/02-R092/01/02 Creative iMedia</v>
          </cell>
          <cell r="C8242" t="str">
            <v>R082/01/02-R092/01/02</v>
          </cell>
          <cell r="D8242" t="str">
            <v>Creative iMedia</v>
          </cell>
          <cell r="E8242" t="str">
            <v>Ms S Vince</v>
          </cell>
        </row>
        <row r="8243">
          <cell r="B8243" t="str">
            <v>R082/01/02-R092/01/02 Creative iMedia</v>
          </cell>
          <cell r="C8243" t="str">
            <v>R082/01/02-R092/01/02</v>
          </cell>
          <cell r="D8243" t="str">
            <v>Creative iMedia</v>
          </cell>
          <cell r="E8243" t="str">
            <v>Mr J S Bugg</v>
          </cell>
        </row>
        <row r="8244">
          <cell r="B8244" t="str">
            <v>R082/01/02-R092/01/02 Creative iMedia</v>
          </cell>
          <cell r="C8244" t="str">
            <v>R082/01/02-R092/01/02</v>
          </cell>
          <cell r="D8244" t="str">
            <v>Creative iMedia</v>
          </cell>
          <cell r="E8244" t="str">
            <v>Mrs S Cossutti</v>
          </cell>
        </row>
        <row r="8245">
          <cell r="B8245" t="str">
            <v>R082/01/02-R092/01/02 Creative iMedia</v>
          </cell>
          <cell r="C8245" t="str">
            <v>R082/01/02-R092/01/02</v>
          </cell>
          <cell r="D8245" t="str">
            <v>Creative iMedia</v>
          </cell>
          <cell r="E8245" t="str">
            <v>Mrs J Brown</v>
          </cell>
        </row>
        <row r="8246">
          <cell r="B8246" t="str">
            <v>R082/01/02-R092/01/02 Creative iMedia</v>
          </cell>
          <cell r="C8246" t="str">
            <v>R082/01/02-R092/01/02</v>
          </cell>
          <cell r="D8246" t="str">
            <v>Creative iMedia</v>
          </cell>
          <cell r="E8246" t="str">
            <v>Mr M Ashworth</v>
          </cell>
        </row>
        <row r="8247">
          <cell r="B8247" t="str">
            <v>R082/01/02-R092/01/02 Creative iMedia</v>
          </cell>
          <cell r="C8247" t="str">
            <v>R082/01/02-R092/01/02</v>
          </cell>
          <cell r="D8247" t="str">
            <v>Creative iMedia</v>
          </cell>
          <cell r="E8247" t="str">
            <v>Ms S Tam</v>
          </cell>
        </row>
        <row r="8248">
          <cell r="B8248" t="str">
            <v>R082/01/02-R092/01/02 Creative iMedia</v>
          </cell>
          <cell r="C8248" t="str">
            <v>R082/01/02-R092/01/02</v>
          </cell>
          <cell r="D8248" t="str">
            <v>Creative iMedia</v>
          </cell>
          <cell r="E8248" t="str">
            <v>Mrs N Rees</v>
          </cell>
        </row>
        <row r="8249">
          <cell r="B8249" t="str">
            <v>R082/01/02-R092/01/02 Creative iMedia</v>
          </cell>
          <cell r="C8249" t="str">
            <v>R082/01/02-R092/01/02</v>
          </cell>
          <cell r="D8249" t="str">
            <v>Creative iMedia</v>
          </cell>
          <cell r="E8249" t="str">
            <v>Mr P Young</v>
          </cell>
        </row>
        <row r="8250">
          <cell r="B8250" t="str">
            <v>R082/01/02-R092/01/02 Creative iMedia</v>
          </cell>
          <cell r="C8250" t="str">
            <v>R082/01/02-R092/01/02</v>
          </cell>
          <cell r="D8250" t="str">
            <v>Creative iMedia</v>
          </cell>
          <cell r="E8250" t="str">
            <v>Ms A Riaz</v>
          </cell>
        </row>
        <row r="8251">
          <cell r="B8251" t="str">
            <v>R082/01/02-R092/01/02 Creative iMedia</v>
          </cell>
          <cell r="C8251" t="str">
            <v>R082/01/02-R092/01/02</v>
          </cell>
          <cell r="D8251" t="str">
            <v>Creative iMedia</v>
          </cell>
          <cell r="E8251" t="str">
            <v>Miss D Connor</v>
          </cell>
        </row>
        <row r="8252">
          <cell r="B8252" t="str">
            <v>R082/01/02-R092/01/02 Creative iMedia</v>
          </cell>
          <cell r="C8252" t="str">
            <v>R082/01/02-R092/01/02</v>
          </cell>
          <cell r="D8252" t="str">
            <v>Creative iMedia</v>
          </cell>
          <cell r="E8252" t="str">
            <v>Mrs N S Riaz</v>
          </cell>
        </row>
        <row r="8253">
          <cell r="B8253" t="str">
            <v>R082/01/02-R092/01/02 Creative iMedia</v>
          </cell>
          <cell r="C8253" t="str">
            <v>R082/01/02-R092/01/02</v>
          </cell>
          <cell r="D8253" t="str">
            <v>Creative iMedia</v>
          </cell>
          <cell r="E8253" t="str">
            <v>Mr Y Ngai</v>
          </cell>
        </row>
        <row r="8254">
          <cell r="B8254" t="str">
            <v>R082/01/02-R092/01/02 Creative iMedia</v>
          </cell>
          <cell r="C8254" t="str">
            <v>R082/01/02-R092/01/02</v>
          </cell>
          <cell r="D8254" t="str">
            <v>Creative iMedia</v>
          </cell>
          <cell r="E8254" t="str">
            <v>Mr J Parry</v>
          </cell>
        </row>
        <row r="8255">
          <cell r="B8255" t="str">
            <v>R082/01/02-R092/01/02 Creative iMedia</v>
          </cell>
          <cell r="C8255" t="str">
            <v>R082/01/02-R092/01/02</v>
          </cell>
          <cell r="D8255" t="str">
            <v>Creative iMedia</v>
          </cell>
          <cell r="E8255" t="str">
            <v>Mrs L J Stephenson</v>
          </cell>
        </row>
        <row r="8256">
          <cell r="B8256" t="str">
            <v>R082/01/02-R092/01/02 Creative iMedia</v>
          </cell>
          <cell r="C8256" t="str">
            <v>R082/01/02-R092/01/02</v>
          </cell>
          <cell r="D8256" t="str">
            <v>Creative iMedia</v>
          </cell>
          <cell r="E8256" t="str">
            <v>Miss H Woodgate</v>
          </cell>
        </row>
        <row r="8257">
          <cell r="B8257" t="str">
            <v>R082/01/02-R092/01/02 Creative iMedia</v>
          </cell>
          <cell r="C8257" t="str">
            <v>R082/01/02-R092/01/02</v>
          </cell>
          <cell r="D8257" t="str">
            <v>Creative iMedia</v>
          </cell>
          <cell r="E8257" t="str">
            <v>Miss D Day</v>
          </cell>
        </row>
        <row r="8258">
          <cell r="B8258" t="str">
            <v>R082/01/02-R092/01/02 Creative iMedia</v>
          </cell>
          <cell r="C8258" t="str">
            <v>R082/01/02-R092/01/02</v>
          </cell>
          <cell r="D8258" t="str">
            <v>Creative iMedia</v>
          </cell>
          <cell r="E8258" t="str">
            <v>Mr W Jackson</v>
          </cell>
        </row>
        <row r="8259">
          <cell r="B8259" t="str">
            <v>R082/01/02-R092/01/02 Creative iMedia</v>
          </cell>
          <cell r="C8259" t="str">
            <v>R082/01/02-R092/01/02</v>
          </cell>
          <cell r="D8259" t="str">
            <v>Creative iMedia</v>
          </cell>
          <cell r="E8259" t="str">
            <v>Mr M Warren</v>
          </cell>
        </row>
        <row r="8260">
          <cell r="B8260" t="str">
            <v>R082/01/02-R092/01/02 Creative iMedia</v>
          </cell>
          <cell r="C8260" t="str">
            <v>R082/01/02-R092/01/02</v>
          </cell>
          <cell r="D8260" t="str">
            <v>Creative iMedia</v>
          </cell>
          <cell r="E8260" t="str">
            <v>Mr S S Badhasha</v>
          </cell>
        </row>
        <row r="8261">
          <cell r="B8261" t="str">
            <v>R082/01/02-R092/01/02 Creative iMedia</v>
          </cell>
          <cell r="C8261" t="str">
            <v>R082/01/02-R092/01/02</v>
          </cell>
          <cell r="D8261" t="str">
            <v>Creative iMedia</v>
          </cell>
          <cell r="E8261" t="str">
            <v>Mrs J Gorny</v>
          </cell>
        </row>
        <row r="8262">
          <cell r="B8262" t="str">
            <v>R082/01/02-R092/01/02 Creative iMedia</v>
          </cell>
          <cell r="C8262" t="str">
            <v>R082/01/02-R092/01/02</v>
          </cell>
          <cell r="D8262" t="str">
            <v>Creative iMedia</v>
          </cell>
          <cell r="E8262" t="str">
            <v>Mr S Wright Stainton</v>
          </cell>
        </row>
        <row r="8263">
          <cell r="B8263" t="str">
            <v>R082/01/02-R092/01/02 Creative iMedia</v>
          </cell>
          <cell r="C8263" t="str">
            <v>R082/01/02-R092/01/02</v>
          </cell>
          <cell r="D8263" t="str">
            <v>Creative iMedia</v>
          </cell>
          <cell r="E8263" t="str">
            <v>Mr G Taylor-Hayward</v>
          </cell>
        </row>
        <row r="8264">
          <cell r="B8264" t="str">
            <v>R082/01/02-R092/01/02 Creative iMedia</v>
          </cell>
          <cell r="C8264" t="str">
            <v>R082/01/02-R092/01/02</v>
          </cell>
          <cell r="D8264" t="str">
            <v>Creative iMedia</v>
          </cell>
          <cell r="E8264" t="str">
            <v>Mr C Gee</v>
          </cell>
        </row>
        <row r="8265">
          <cell r="B8265" t="str">
            <v>R082/01/02-R092/01/02 Creative iMedia</v>
          </cell>
          <cell r="C8265" t="str">
            <v>R082/01/02-R092/01/02</v>
          </cell>
          <cell r="D8265" t="str">
            <v>Creative iMedia</v>
          </cell>
          <cell r="E8265" t="str">
            <v>Mr H Assee</v>
          </cell>
        </row>
        <row r="8266">
          <cell r="B8266" t="str">
            <v>R082/01/02-R092/01/02 Creative iMedia</v>
          </cell>
          <cell r="C8266" t="str">
            <v>R082/01/02-R092/01/02</v>
          </cell>
          <cell r="D8266" t="str">
            <v>Creative iMedia</v>
          </cell>
          <cell r="E8266" t="str">
            <v>Mrs S L Mahoney</v>
          </cell>
        </row>
        <row r="8267">
          <cell r="B8267" t="str">
            <v>R082/01/02-R092/01/02 Creative iMedia</v>
          </cell>
          <cell r="C8267" t="str">
            <v>R082/01/02-R092/01/02</v>
          </cell>
          <cell r="D8267" t="str">
            <v>Creative iMedia</v>
          </cell>
          <cell r="E8267" t="str">
            <v>Mrs F Ahmet</v>
          </cell>
        </row>
        <row r="8268">
          <cell r="B8268" t="str">
            <v>R082/01/02-R092/01/02 Creative iMedia</v>
          </cell>
          <cell r="C8268" t="str">
            <v>R082/01/02-R092/01/02</v>
          </cell>
          <cell r="D8268" t="str">
            <v>Creative iMedia</v>
          </cell>
          <cell r="E8268" t="str">
            <v>Miss H C Jones</v>
          </cell>
        </row>
        <row r="8269">
          <cell r="B8269" t="str">
            <v>R082/01/02-R092/01/02 Creative iMedia</v>
          </cell>
          <cell r="C8269" t="str">
            <v>R082/01/02-R092/01/02</v>
          </cell>
          <cell r="D8269" t="str">
            <v>Creative iMedia</v>
          </cell>
          <cell r="E8269" t="str">
            <v>Mrs A Ellis</v>
          </cell>
        </row>
        <row r="8270">
          <cell r="B8270" t="str">
            <v>R082/01/02-R092/01/02 Creative iMedia</v>
          </cell>
          <cell r="C8270" t="str">
            <v>R082/01/02-R092/01/02</v>
          </cell>
          <cell r="D8270" t="str">
            <v>Creative iMedia</v>
          </cell>
          <cell r="E8270" t="str">
            <v>Miss A A Akinrinade</v>
          </cell>
        </row>
        <row r="8271">
          <cell r="B8271" t="str">
            <v>R082/01/02-R092/01/02 Creative iMedia</v>
          </cell>
          <cell r="C8271" t="str">
            <v>R082/01/02-R092/01/02</v>
          </cell>
          <cell r="D8271" t="str">
            <v>Creative iMedia</v>
          </cell>
          <cell r="E8271" t="str">
            <v>Ms L Davies</v>
          </cell>
        </row>
        <row r="8272">
          <cell r="B8272" t="str">
            <v>R082/01/02-R092/01/02 Creative iMedia</v>
          </cell>
          <cell r="C8272" t="str">
            <v>R082/01/02-R092/01/02</v>
          </cell>
          <cell r="D8272" t="str">
            <v>Creative iMedia</v>
          </cell>
          <cell r="E8272" t="str">
            <v>Mrs K Jackson</v>
          </cell>
        </row>
        <row r="8273">
          <cell r="B8273" t="str">
            <v>R082/01/02-R092/01/02 Creative iMedia</v>
          </cell>
          <cell r="C8273" t="str">
            <v>R082/01/02-R092/01/02</v>
          </cell>
          <cell r="D8273" t="str">
            <v>Creative iMedia</v>
          </cell>
          <cell r="E8273" t="str">
            <v>Mrs N J Williams</v>
          </cell>
        </row>
        <row r="8274">
          <cell r="B8274" t="str">
            <v>R082/01/02-R092/01/02 Creative iMedia</v>
          </cell>
          <cell r="C8274" t="str">
            <v>R082/01/02-R092/01/02</v>
          </cell>
          <cell r="D8274" t="str">
            <v>Creative iMedia</v>
          </cell>
          <cell r="E8274" t="str">
            <v>Mr D Burgess</v>
          </cell>
        </row>
        <row r="8275">
          <cell r="B8275" t="str">
            <v>R082/01/02-R092/01/02 Creative iMedia</v>
          </cell>
          <cell r="C8275" t="str">
            <v>R082/01/02-R092/01/02</v>
          </cell>
          <cell r="D8275" t="str">
            <v>Creative iMedia</v>
          </cell>
          <cell r="E8275" t="str">
            <v>Mr P Collier</v>
          </cell>
        </row>
        <row r="8276">
          <cell r="B8276" t="str">
            <v>R082/01/02-R092/01/02 Creative iMedia</v>
          </cell>
          <cell r="C8276" t="str">
            <v>R082/01/02-R092/01/02</v>
          </cell>
          <cell r="D8276" t="str">
            <v>Creative iMedia</v>
          </cell>
          <cell r="E8276" t="str">
            <v>Mr M Millinchip</v>
          </cell>
        </row>
        <row r="8277">
          <cell r="B8277" t="str">
            <v>R082/01/02-R092/01/02 Creative iMedia</v>
          </cell>
          <cell r="C8277" t="str">
            <v>R082/01/02-R092/01/02</v>
          </cell>
          <cell r="D8277" t="str">
            <v>Creative iMedia</v>
          </cell>
          <cell r="E8277" t="str">
            <v>Mr D M Williams</v>
          </cell>
        </row>
        <row r="8278">
          <cell r="B8278" t="str">
            <v>R082/01/02-R092/01/02 Creative iMedia</v>
          </cell>
          <cell r="C8278" t="str">
            <v>R082/01/02-R092/01/02</v>
          </cell>
          <cell r="D8278" t="str">
            <v>Creative iMedia</v>
          </cell>
          <cell r="E8278" t="str">
            <v>Mrs L J Darlington</v>
          </cell>
        </row>
        <row r="8279">
          <cell r="B8279" t="str">
            <v>R082/01/02-R092/01/02 Creative iMedia</v>
          </cell>
          <cell r="C8279" t="str">
            <v>R082/01/02-R092/01/02</v>
          </cell>
          <cell r="D8279" t="str">
            <v>Creative iMedia</v>
          </cell>
          <cell r="E8279" t="str">
            <v>Mrs M L Rhodes</v>
          </cell>
        </row>
        <row r="8280">
          <cell r="B8280" t="str">
            <v>R082/01/02-R092/01/02 Creative iMedia</v>
          </cell>
          <cell r="C8280" t="str">
            <v>R082/01/02-R092/01/02</v>
          </cell>
          <cell r="D8280" t="str">
            <v>Creative iMedia</v>
          </cell>
          <cell r="E8280" t="str">
            <v>Mr P Donlon</v>
          </cell>
        </row>
        <row r="8281">
          <cell r="B8281" t="str">
            <v>R082/01/02-R092/01/02 Creative iMedia</v>
          </cell>
          <cell r="C8281" t="str">
            <v>R082/01/02-R092/01/02</v>
          </cell>
          <cell r="D8281" t="str">
            <v>Creative iMedia</v>
          </cell>
          <cell r="E8281" t="str">
            <v>Mrs C L Gryspeerdt</v>
          </cell>
        </row>
        <row r="8282">
          <cell r="B8282" t="str">
            <v>R082/01/02-R092/01/02 Creative iMedia</v>
          </cell>
          <cell r="C8282" t="str">
            <v>R082/01/02-R092/01/02</v>
          </cell>
          <cell r="D8282" t="str">
            <v>Creative iMedia</v>
          </cell>
          <cell r="E8282" t="str">
            <v>Mrs H S Wentel</v>
          </cell>
        </row>
        <row r="8283">
          <cell r="B8283" t="str">
            <v>R082/01/02-R092/01/02 Creative iMedia</v>
          </cell>
          <cell r="C8283" t="str">
            <v>R082/01/02-R092/01/02</v>
          </cell>
          <cell r="D8283" t="str">
            <v>Creative iMedia</v>
          </cell>
          <cell r="E8283" t="str">
            <v>Miss T Stewart</v>
          </cell>
        </row>
        <row r="8284">
          <cell r="B8284" t="str">
            <v>R082/01/02-R092/01/02 Creative iMedia</v>
          </cell>
          <cell r="C8284" t="str">
            <v>R082/01/02-R092/01/02</v>
          </cell>
          <cell r="D8284" t="str">
            <v>Creative iMedia</v>
          </cell>
          <cell r="E8284" t="str">
            <v>Mr C A Quigley</v>
          </cell>
        </row>
        <row r="8285">
          <cell r="B8285" t="str">
            <v>R082/01/02-R092/01/02 Creative iMedia</v>
          </cell>
          <cell r="C8285" t="str">
            <v>R082/01/02-R092/01/02</v>
          </cell>
          <cell r="D8285" t="str">
            <v>Creative iMedia</v>
          </cell>
          <cell r="E8285" t="str">
            <v>Mr S Inkpen</v>
          </cell>
        </row>
        <row r="8286">
          <cell r="B8286" t="str">
            <v>R082/01/02-R092/01/02 Creative iMedia</v>
          </cell>
          <cell r="C8286" t="str">
            <v>R082/01/02-R092/01/02</v>
          </cell>
          <cell r="D8286" t="str">
            <v>Creative iMedia</v>
          </cell>
          <cell r="E8286" t="str">
            <v>Mr R M Geronimo</v>
          </cell>
        </row>
        <row r="8287">
          <cell r="B8287" t="str">
            <v>R082/01/02-R092/01/02 Creative iMedia</v>
          </cell>
          <cell r="C8287" t="str">
            <v>R082/01/02-R092/01/02</v>
          </cell>
          <cell r="D8287" t="str">
            <v>Creative iMedia</v>
          </cell>
          <cell r="E8287" t="str">
            <v>Mrs D Bemowski</v>
          </cell>
        </row>
        <row r="8288">
          <cell r="B8288" t="str">
            <v>R082/01/02-R092/01/02 Creative iMedia</v>
          </cell>
          <cell r="C8288" t="str">
            <v>R082/01/02-R092/01/02</v>
          </cell>
          <cell r="D8288" t="str">
            <v>Creative iMedia</v>
          </cell>
          <cell r="E8288" t="str">
            <v>Mrs L Hassard</v>
          </cell>
        </row>
        <row r="8289">
          <cell r="B8289" t="str">
            <v>R082/01/02-R092/01/02 Creative iMedia</v>
          </cell>
          <cell r="C8289" t="str">
            <v>R082/01/02-R092/01/02</v>
          </cell>
          <cell r="D8289" t="str">
            <v>Creative iMedia</v>
          </cell>
          <cell r="E8289" t="str">
            <v>Mr D Bland</v>
          </cell>
        </row>
        <row r="8290">
          <cell r="B8290" t="str">
            <v>R082/01/02-R092/01/02 Creative iMedia</v>
          </cell>
          <cell r="C8290" t="str">
            <v>R082/01/02-R092/01/02</v>
          </cell>
          <cell r="D8290" t="str">
            <v>Creative iMedia</v>
          </cell>
          <cell r="E8290" t="str">
            <v>Miss R Duchovny</v>
          </cell>
        </row>
        <row r="8291">
          <cell r="B8291" t="str">
            <v>R082/01/02-R092/01/02 Creative iMedia</v>
          </cell>
          <cell r="C8291" t="str">
            <v>R082/01/02-R092/01/02</v>
          </cell>
          <cell r="D8291" t="str">
            <v>Creative iMedia</v>
          </cell>
          <cell r="E8291" t="str">
            <v>Mrs C Knowles</v>
          </cell>
        </row>
        <row r="8292">
          <cell r="B8292" t="str">
            <v>R082/01/02-R092/01/02 Creative iMedia</v>
          </cell>
          <cell r="C8292" t="str">
            <v>R082/01/02-R092/01/02</v>
          </cell>
          <cell r="D8292" t="str">
            <v>Creative iMedia</v>
          </cell>
          <cell r="E8292" t="str">
            <v>Mr M Hughes</v>
          </cell>
        </row>
        <row r="8293">
          <cell r="B8293" t="str">
            <v>R082/01/02-R092/01/02 Creative iMedia</v>
          </cell>
          <cell r="C8293" t="str">
            <v>R082/01/02-R092/01/02</v>
          </cell>
          <cell r="D8293" t="str">
            <v>Creative iMedia</v>
          </cell>
          <cell r="E8293" t="str">
            <v>Mr J stoddard</v>
          </cell>
        </row>
        <row r="8294">
          <cell r="B8294" t="str">
            <v>R082/01/02-R092/01/02 Creative iMedia</v>
          </cell>
          <cell r="C8294" t="str">
            <v>R082/01/02-R092/01/02</v>
          </cell>
          <cell r="D8294" t="str">
            <v>Creative iMedia</v>
          </cell>
          <cell r="E8294" t="str">
            <v>Mrs F Khalifa</v>
          </cell>
        </row>
        <row r="8295">
          <cell r="B8295" t="str">
            <v>R082/01/02-R092/01/02 Creative iMedia</v>
          </cell>
          <cell r="C8295" t="str">
            <v>R082/01/02-R092/01/02</v>
          </cell>
          <cell r="D8295" t="str">
            <v>Creative iMedia</v>
          </cell>
          <cell r="E8295" t="str">
            <v>Mrs A Morris</v>
          </cell>
        </row>
        <row r="8296">
          <cell r="B8296" t="str">
            <v>R082/01/02-R092/01/02 Creative iMedia</v>
          </cell>
          <cell r="C8296" t="str">
            <v>R082/01/02-R092/01/02</v>
          </cell>
          <cell r="D8296" t="str">
            <v>Creative iMedia</v>
          </cell>
          <cell r="E8296" t="str">
            <v>Mrs G Mills</v>
          </cell>
        </row>
        <row r="8297">
          <cell r="B8297" t="str">
            <v>R082/01/02-R092/01/02 Creative iMedia</v>
          </cell>
          <cell r="C8297" t="str">
            <v>R082/01/02-R092/01/02</v>
          </cell>
          <cell r="D8297" t="str">
            <v>Creative iMedia</v>
          </cell>
          <cell r="E8297" t="str">
            <v>Mr J Martin-Shepherd</v>
          </cell>
        </row>
        <row r="8298">
          <cell r="B8298" t="str">
            <v>R082/01/02-R092/01/02 Creative iMedia</v>
          </cell>
          <cell r="C8298" t="str">
            <v>R082/01/02-R092/01/02</v>
          </cell>
          <cell r="D8298" t="str">
            <v>Creative iMedia</v>
          </cell>
          <cell r="E8298" t="str">
            <v>Mr I Sutton</v>
          </cell>
        </row>
        <row r="8299">
          <cell r="B8299" t="str">
            <v>R082/01/02-R092/01/02 Creative iMedia</v>
          </cell>
          <cell r="C8299" t="str">
            <v>R082/01/02-R092/01/02</v>
          </cell>
          <cell r="D8299" t="str">
            <v>Creative iMedia</v>
          </cell>
          <cell r="E8299" t="str">
            <v>Mrs M Wood</v>
          </cell>
        </row>
        <row r="8300">
          <cell r="B8300" t="str">
            <v>R082/01/02-R092/01/02 Creative iMedia</v>
          </cell>
          <cell r="C8300" t="str">
            <v>R082/01/02-R092/01/02</v>
          </cell>
          <cell r="D8300" t="str">
            <v>Creative iMedia</v>
          </cell>
          <cell r="E8300" t="str">
            <v>Mrs F Hooper</v>
          </cell>
        </row>
        <row r="8301">
          <cell r="B8301" t="str">
            <v>R082/01/02-R092/01/02 Creative iMedia</v>
          </cell>
          <cell r="C8301" t="str">
            <v>R082/01/02-R092/01/02</v>
          </cell>
          <cell r="D8301" t="str">
            <v>Creative iMedia</v>
          </cell>
          <cell r="E8301" t="str">
            <v>Mr C D Stead</v>
          </cell>
        </row>
        <row r="8302">
          <cell r="B8302" t="str">
            <v>R082/01/02-R092/01/02 Creative iMedia</v>
          </cell>
          <cell r="C8302" t="str">
            <v>R082/01/02-R092/01/02</v>
          </cell>
          <cell r="D8302" t="str">
            <v>Creative iMedia</v>
          </cell>
          <cell r="E8302" t="str">
            <v>Mrs B M Moon</v>
          </cell>
        </row>
        <row r="8303">
          <cell r="B8303" t="str">
            <v>R082/01/02-R092/01/02 Creative iMedia</v>
          </cell>
          <cell r="C8303" t="str">
            <v>R082/01/02-R092/01/02</v>
          </cell>
          <cell r="D8303" t="str">
            <v>Creative iMedia</v>
          </cell>
          <cell r="E8303" t="str">
            <v>Ms S Turton</v>
          </cell>
        </row>
        <row r="8304">
          <cell r="B8304" t="str">
            <v>R082/01/02-R092/01/02 Creative iMedia</v>
          </cell>
          <cell r="C8304" t="str">
            <v>R082/01/02-R092/01/02</v>
          </cell>
          <cell r="D8304" t="str">
            <v>Creative iMedia</v>
          </cell>
          <cell r="E8304" t="str">
            <v>Mr K Odei</v>
          </cell>
        </row>
        <row r="8305">
          <cell r="B8305" t="str">
            <v>R082/01/02-R092/01/02 Creative iMedia</v>
          </cell>
          <cell r="C8305" t="str">
            <v>R082/01/02-R092/01/02</v>
          </cell>
          <cell r="D8305" t="str">
            <v>Creative iMedia</v>
          </cell>
          <cell r="E8305" t="str">
            <v>Mr D J Healey</v>
          </cell>
        </row>
        <row r="8306">
          <cell r="B8306" t="str">
            <v>R082/01/02-R092/01/02 Creative iMedia</v>
          </cell>
          <cell r="C8306" t="str">
            <v>R082/01/02-R092/01/02</v>
          </cell>
          <cell r="D8306" t="str">
            <v>Creative iMedia</v>
          </cell>
          <cell r="E8306" t="str">
            <v>Mrs J N Enright</v>
          </cell>
        </row>
        <row r="8307">
          <cell r="B8307" t="str">
            <v>R082/01/02-R092/01/02 Creative iMedia</v>
          </cell>
          <cell r="C8307" t="str">
            <v>R082/01/02-R092/01/02</v>
          </cell>
          <cell r="D8307" t="str">
            <v>Creative iMedia</v>
          </cell>
          <cell r="E8307" t="str">
            <v>Miss A Fort</v>
          </cell>
        </row>
        <row r="8308">
          <cell r="B8308" t="str">
            <v>R082/01/02-R092/01/02 Creative iMedia</v>
          </cell>
          <cell r="C8308" t="str">
            <v>R082/01/02-R092/01/02</v>
          </cell>
          <cell r="D8308" t="str">
            <v>Creative iMedia</v>
          </cell>
          <cell r="E8308" t="str">
            <v>Mr L Chapman</v>
          </cell>
        </row>
        <row r="8309">
          <cell r="B8309" t="str">
            <v>R082/01/02-R092/01/02 Creative iMedia</v>
          </cell>
          <cell r="C8309" t="str">
            <v>R082/01/02-R092/01/02</v>
          </cell>
          <cell r="D8309" t="str">
            <v>Creative iMedia</v>
          </cell>
          <cell r="E8309" t="str">
            <v>Mr C Holden</v>
          </cell>
        </row>
        <row r="8310">
          <cell r="B8310" t="str">
            <v>R082/01/02-R092/01/02 Creative iMedia</v>
          </cell>
          <cell r="C8310" t="str">
            <v>R082/01/02-R092/01/02</v>
          </cell>
          <cell r="D8310" t="str">
            <v>Creative iMedia</v>
          </cell>
          <cell r="E8310" t="str">
            <v>Mrs K Pearce</v>
          </cell>
        </row>
        <row r="8311">
          <cell r="B8311" t="str">
            <v>R082/01/02-R092/01/02 Creative iMedia</v>
          </cell>
          <cell r="C8311" t="str">
            <v>R082/01/02-R092/01/02</v>
          </cell>
          <cell r="D8311" t="str">
            <v>Creative iMedia</v>
          </cell>
          <cell r="E8311" t="str">
            <v>Miss M Till</v>
          </cell>
        </row>
        <row r="8312">
          <cell r="B8312" t="str">
            <v>R082/01/02-R092/01/02 Creative iMedia</v>
          </cell>
          <cell r="C8312" t="str">
            <v>R082/01/02-R092/01/02</v>
          </cell>
          <cell r="D8312" t="str">
            <v>Creative iMedia</v>
          </cell>
          <cell r="E8312" t="str">
            <v>Mr M Imran</v>
          </cell>
        </row>
        <row r="8313">
          <cell r="B8313" t="str">
            <v>R082/01/02-R092/01/02 Creative iMedia</v>
          </cell>
          <cell r="C8313" t="str">
            <v>R082/01/02-R092/01/02</v>
          </cell>
          <cell r="D8313" t="str">
            <v>Creative iMedia</v>
          </cell>
          <cell r="E8313" t="str">
            <v>Mr D Manu</v>
          </cell>
        </row>
        <row r="8314">
          <cell r="B8314" t="str">
            <v>R082/01/02-R092/01/02 Creative iMedia</v>
          </cell>
          <cell r="C8314" t="str">
            <v>R082/01/02-R092/01/02</v>
          </cell>
          <cell r="D8314" t="str">
            <v>Creative iMedia</v>
          </cell>
          <cell r="E8314" t="str">
            <v>Mr W LINNEY</v>
          </cell>
        </row>
        <row r="8315">
          <cell r="B8315" t="str">
            <v>R082/01/02-R092/01/02 Creative iMedia</v>
          </cell>
          <cell r="C8315" t="str">
            <v>R082/01/02-R092/01/02</v>
          </cell>
          <cell r="D8315" t="str">
            <v>Creative iMedia</v>
          </cell>
          <cell r="E8315" t="str">
            <v>Mrs R Simak</v>
          </cell>
        </row>
        <row r="8316">
          <cell r="B8316" t="str">
            <v>R082/01/02-R092/01/02 Creative iMedia</v>
          </cell>
          <cell r="C8316" t="str">
            <v>R082/01/02-R092/01/02</v>
          </cell>
          <cell r="D8316" t="str">
            <v>Creative iMedia</v>
          </cell>
          <cell r="E8316" t="str">
            <v>Mrs E Rowland</v>
          </cell>
        </row>
        <row r="8317">
          <cell r="B8317" t="str">
            <v>R082/01/02-R092/01/02 Creative iMedia</v>
          </cell>
          <cell r="C8317" t="str">
            <v>R082/01/02-R092/01/02</v>
          </cell>
          <cell r="D8317" t="str">
            <v>Creative iMedia</v>
          </cell>
          <cell r="E8317" t="str">
            <v>Mr A Brook</v>
          </cell>
        </row>
        <row r="8318">
          <cell r="B8318" t="str">
            <v>R082/01/02-R092/01/02 Creative iMedia</v>
          </cell>
          <cell r="C8318" t="str">
            <v>R082/01/02-R092/01/02</v>
          </cell>
          <cell r="D8318" t="str">
            <v>Creative iMedia</v>
          </cell>
          <cell r="E8318" t="str">
            <v>Mr J M Webb</v>
          </cell>
        </row>
        <row r="8319">
          <cell r="B8319" t="str">
            <v>R082/01/02-R092/01/02 Creative iMedia</v>
          </cell>
          <cell r="C8319" t="str">
            <v>R082/01/02-R092/01/02</v>
          </cell>
          <cell r="D8319" t="str">
            <v>Creative iMedia</v>
          </cell>
          <cell r="E8319" t="str">
            <v>Mr J R Kerry</v>
          </cell>
        </row>
        <row r="8320">
          <cell r="B8320" t="str">
            <v>R082/01/02-R092/01/02 Creative iMedia</v>
          </cell>
          <cell r="C8320" t="str">
            <v>R082/01/02-R092/01/02</v>
          </cell>
          <cell r="D8320" t="str">
            <v>Creative iMedia</v>
          </cell>
          <cell r="E8320" t="str">
            <v>Mrs K Tilney</v>
          </cell>
        </row>
        <row r="8321">
          <cell r="B8321" t="str">
            <v>R082/01/02-R092/01/02 Creative iMedia</v>
          </cell>
          <cell r="C8321" t="str">
            <v>R082/01/02-R092/01/02</v>
          </cell>
          <cell r="D8321" t="str">
            <v>Creative iMedia</v>
          </cell>
          <cell r="E8321" t="str">
            <v>Mrs P Harrison-Blake</v>
          </cell>
        </row>
        <row r="8322">
          <cell r="B8322" t="str">
            <v>R082/01/02-R092/01/02 Creative iMedia</v>
          </cell>
          <cell r="C8322" t="str">
            <v>R082/01/02-R092/01/02</v>
          </cell>
          <cell r="D8322" t="str">
            <v>Creative iMedia</v>
          </cell>
          <cell r="E8322" t="str">
            <v>Mr M Ahmed</v>
          </cell>
        </row>
        <row r="8323">
          <cell r="B8323" t="str">
            <v>R082/01/02-R092/01/02 Creative iMedia</v>
          </cell>
          <cell r="C8323" t="str">
            <v>R082/01/02-R092/01/02</v>
          </cell>
          <cell r="D8323" t="str">
            <v>Creative iMedia</v>
          </cell>
          <cell r="E8323" t="str">
            <v>Mr M Mahmood</v>
          </cell>
        </row>
        <row r="8324">
          <cell r="B8324" t="str">
            <v>R082/01/02-R092/01/02 Creative iMedia</v>
          </cell>
          <cell r="C8324" t="str">
            <v>R082/01/02-R092/01/02</v>
          </cell>
          <cell r="D8324" t="str">
            <v>Creative iMedia</v>
          </cell>
          <cell r="E8324" t="str">
            <v>Mrs S McAtominey</v>
          </cell>
        </row>
        <row r="8325">
          <cell r="B8325" t="str">
            <v>R082/01/02-R092/01/02 Creative iMedia</v>
          </cell>
          <cell r="C8325" t="str">
            <v>R082/01/02-R092/01/02</v>
          </cell>
          <cell r="D8325" t="str">
            <v>Creative iMedia</v>
          </cell>
          <cell r="E8325" t="str">
            <v>Mrs Y Ahmed</v>
          </cell>
        </row>
        <row r="8326">
          <cell r="B8326" t="str">
            <v>R082/01/02-R092/01/02 Creative iMedia</v>
          </cell>
          <cell r="C8326" t="str">
            <v>R082/01/02-R092/01/02</v>
          </cell>
          <cell r="D8326" t="str">
            <v>Creative iMedia</v>
          </cell>
          <cell r="E8326" t="str">
            <v>Mr R Tingle</v>
          </cell>
        </row>
        <row r="8327">
          <cell r="B8327" t="str">
            <v>R082/01/02-R092/01/02 Creative iMedia</v>
          </cell>
          <cell r="C8327" t="str">
            <v>R082/01/02-R092/01/02</v>
          </cell>
          <cell r="D8327" t="str">
            <v>Creative iMedia</v>
          </cell>
          <cell r="E8327" t="str">
            <v>Ms P Cox</v>
          </cell>
        </row>
        <row r="8328">
          <cell r="B8328" t="str">
            <v>R082/01/02-R092/01/02 Creative iMedia</v>
          </cell>
          <cell r="C8328" t="str">
            <v>R082/01/02-R092/01/02</v>
          </cell>
          <cell r="D8328" t="str">
            <v>Creative iMedia</v>
          </cell>
          <cell r="E8328" t="str">
            <v>Mr C S Walton</v>
          </cell>
        </row>
        <row r="8329">
          <cell r="B8329" t="str">
            <v>R082/01/02-R092/01/02 Creative iMedia</v>
          </cell>
          <cell r="C8329" t="str">
            <v>R082/01/02-R092/01/02</v>
          </cell>
          <cell r="D8329" t="str">
            <v>Creative iMedia</v>
          </cell>
          <cell r="E8329" t="str">
            <v>Miss E Wear</v>
          </cell>
        </row>
        <row r="8330">
          <cell r="B8330" t="str">
            <v>R082/01/02-R092/01/02 Creative iMedia</v>
          </cell>
          <cell r="C8330" t="str">
            <v>R082/01/02-R092/01/02</v>
          </cell>
          <cell r="D8330" t="str">
            <v>Creative iMedia</v>
          </cell>
          <cell r="E8330" t="str">
            <v>Mrs L Woodey</v>
          </cell>
        </row>
        <row r="8331">
          <cell r="B8331" t="str">
            <v>R082/01/02-R092/01/02 Creative iMedia</v>
          </cell>
          <cell r="C8331" t="str">
            <v>R082/01/02-R092/01/02</v>
          </cell>
          <cell r="D8331" t="str">
            <v>Creative iMedia</v>
          </cell>
          <cell r="E8331" t="str">
            <v>Mr S Mallinson</v>
          </cell>
        </row>
        <row r="8332">
          <cell r="B8332" t="str">
            <v>R082/01/02-R092/01/02 Creative iMedia</v>
          </cell>
          <cell r="C8332" t="str">
            <v>R082/01/02-R092/01/02</v>
          </cell>
          <cell r="D8332" t="str">
            <v>Creative iMedia</v>
          </cell>
          <cell r="E8332" t="str">
            <v>Mrs S Khan</v>
          </cell>
        </row>
        <row r="8333">
          <cell r="B8333" t="str">
            <v>R082/01/02-R092/01/02 Creative iMedia</v>
          </cell>
          <cell r="C8333" t="str">
            <v>R082/01/02-R092/01/02</v>
          </cell>
          <cell r="D8333" t="str">
            <v>Creative iMedia</v>
          </cell>
          <cell r="E8333" t="str">
            <v>Miss C V Kewley</v>
          </cell>
        </row>
        <row r="8334">
          <cell r="B8334" t="str">
            <v>R082/01/02-R092/01/02 Creative iMedia</v>
          </cell>
          <cell r="C8334" t="str">
            <v>R082/01/02-R092/01/02</v>
          </cell>
          <cell r="D8334" t="str">
            <v>Creative iMedia</v>
          </cell>
          <cell r="E8334" t="str">
            <v>Dr M Carr</v>
          </cell>
        </row>
        <row r="8335">
          <cell r="B8335" t="str">
            <v>R082/01/02-R092/01/02 Creative iMedia</v>
          </cell>
          <cell r="C8335" t="str">
            <v>R082/01/02-R092/01/02</v>
          </cell>
          <cell r="D8335" t="str">
            <v>Creative iMedia</v>
          </cell>
          <cell r="E8335" t="str">
            <v>Miss R Pearson</v>
          </cell>
        </row>
        <row r="8336">
          <cell r="B8336" t="str">
            <v>R082/01/02-R092/01/02 Creative iMedia</v>
          </cell>
          <cell r="C8336" t="str">
            <v>R082/01/02-R092/01/02</v>
          </cell>
          <cell r="D8336" t="str">
            <v>Creative iMedia</v>
          </cell>
          <cell r="E8336" t="str">
            <v>Miss R J Vickers</v>
          </cell>
        </row>
        <row r="8337">
          <cell r="B8337" t="str">
            <v>R082/01/02-R092/01/02 Creative iMedia</v>
          </cell>
          <cell r="C8337" t="str">
            <v>R082/01/02-R092/01/02</v>
          </cell>
          <cell r="D8337" t="str">
            <v>Creative iMedia</v>
          </cell>
          <cell r="E8337" t="str">
            <v>Mr M Goodman</v>
          </cell>
        </row>
        <row r="8338">
          <cell r="B8338" t="str">
            <v>R082/01/02-R092/01/02 Creative iMedia</v>
          </cell>
          <cell r="C8338" t="str">
            <v>R082/01/02-R092/01/02</v>
          </cell>
          <cell r="D8338" t="str">
            <v>Creative iMedia</v>
          </cell>
          <cell r="E8338" t="str">
            <v>Mr T Davis</v>
          </cell>
        </row>
        <row r="8339">
          <cell r="B8339" t="str">
            <v>R082/01/02-R092/01/02 Creative iMedia</v>
          </cell>
          <cell r="C8339" t="str">
            <v>R082/01/02-R092/01/02</v>
          </cell>
          <cell r="D8339" t="str">
            <v>Creative iMedia</v>
          </cell>
          <cell r="E8339" t="str">
            <v>Miss J whitby</v>
          </cell>
        </row>
        <row r="8340">
          <cell r="B8340" t="str">
            <v>R082/01/02-R092/01/02 Creative iMedia</v>
          </cell>
          <cell r="C8340" t="str">
            <v>R082/01/02-R092/01/02</v>
          </cell>
          <cell r="D8340" t="str">
            <v>Creative iMedia</v>
          </cell>
          <cell r="E8340" t="str">
            <v>Mr M Azum</v>
          </cell>
        </row>
        <row r="8341">
          <cell r="B8341" t="str">
            <v>R082/01/02-R092/01/02 Creative iMedia</v>
          </cell>
          <cell r="C8341" t="str">
            <v>R082/01/02-R092/01/02</v>
          </cell>
          <cell r="D8341" t="str">
            <v>Creative iMedia</v>
          </cell>
          <cell r="E8341" t="str">
            <v>Mr L Springett</v>
          </cell>
        </row>
        <row r="8342">
          <cell r="B8342" t="str">
            <v>R082/01/02-R092/01/02 Creative iMedia</v>
          </cell>
          <cell r="C8342" t="str">
            <v>R082/01/02-R092/01/02</v>
          </cell>
          <cell r="D8342" t="str">
            <v>Creative iMedia</v>
          </cell>
          <cell r="E8342" t="str">
            <v>Mr G Teasdale</v>
          </cell>
        </row>
        <row r="8343">
          <cell r="B8343" t="str">
            <v>R082/01/02-R092/01/02 Creative iMedia</v>
          </cell>
          <cell r="C8343" t="str">
            <v>R082/01/02-R092/01/02</v>
          </cell>
          <cell r="D8343" t="str">
            <v>Creative iMedia</v>
          </cell>
          <cell r="E8343" t="str">
            <v>Mrs K O'Connor</v>
          </cell>
        </row>
        <row r="8344">
          <cell r="B8344" t="str">
            <v>R082/01/02-R092/01/02 Creative iMedia</v>
          </cell>
          <cell r="C8344" t="str">
            <v>R082/01/02-R092/01/02</v>
          </cell>
          <cell r="D8344" t="str">
            <v>Creative iMedia</v>
          </cell>
          <cell r="E8344" t="str">
            <v>Mr F Miah</v>
          </cell>
        </row>
        <row r="8345">
          <cell r="B8345" t="str">
            <v>R082/01/02-R092/01/02 Creative iMedia</v>
          </cell>
          <cell r="C8345" t="str">
            <v>R082/01/02-R092/01/02</v>
          </cell>
          <cell r="D8345" t="str">
            <v>Creative iMedia</v>
          </cell>
          <cell r="E8345" t="str">
            <v>Mr R Tichanow</v>
          </cell>
        </row>
        <row r="8346">
          <cell r="B8346" t="str">
            <v>R082/01/02-R092/01/02 Creative iMedia</v>
          </cell>
          <cell r="C8346" t="str">
            <v>R082/01/02-R092/01/02</v>
          </cell>
          <cell r="D8346" t="str">
            <v>Creative iMedia</v>
          </cell>
          <cell r="E8346" t="str">
            <v>Miss S Cooper</v>
          </cell>
        </row>
        <row r="8347">
          <cell r="B8347" t="str">
            <v>R082/01/02-R092/01/02 Creative iMedia</v>
          </cell>
          <cell r="C8347" t="str">
            <v>R082/01/02-R092/01/02</v>
          </cell>
          <cell r="D8347" t="str">
            <v>Creative iMedia</v>
          </cell>
          <cell r="E8347" t="str">
            <v>Ms J E Temisa</v>
          </cell>
        </row>
        <row r="8348">
          <cell r="B8348" t="str">
            <v>R082/01/02-R092/01/02 Creative iMedia</v>
          </cell>
          <cell r="C8348" t="str">
            <v>R082/01/02-R092/01/02</v>
          </cell>
          <cell r="D8348" t="str">
            <v>Creative iMedia</v>
          </cell>
          <cell r="E8348" t="str">
            <v>Mrs Z E Langlands</v>
          </cell>
        </row>
        <row r="8349">
          <cell r="B8349" t="str">
            <v>R082/01/02-R092/01/02 Creative iMedia</v>
          </cell>
          <cell r="C8349" t="str">
            <v>R082/01/02-R092/01/02</v>
          </cell>
          <cell r="D8349" t="str">
            <v>Creative iMedia</v>
          </cell>
          <cell r="E8349" t="str">
            <v>Mr G Duffy</v>
          </cell>
        </row>
        <row r="8350">
          <cell r="B8350" t="str">
            <v>R082/01/02-R092/01/02 Creative iMedia</v>
          </cell>
          <cell r="C8350" t="str">
            <v>R082/01/02-R092/01/02</v>
          </cell>
          <cell r="D8350" t="str">
            <v>Creative iMedia</v>
          </cell>
          <cell r="E8350" t="str">
            <v>Mrs S Gilbert</v>
          </cell>
        </row>
        <row r="8351">
          <cell r="B8351" t="str">
            <v>R082/01/02-R092/01/02 Creative iMedia</v>
          </cell>
          <cell r="C8351" t="str">
            <v>R082/01/02-R092/01/02</v>
          </cell>
          <cell r="D8351" t="str">
            <v>Creative iMedia</v>
          </cell>
          <cell r="E8351" t="str">
            <v>Mr M D Knight</v>
          </cell>
        </row>
        <row r="8352">
          <cell r="B8352" t="str">
            <v>R082/01/02-R092/01/02 Creative iMedia</v>
          </cell>
          <cell r="C8352" t="str">
            <v>R082/01/02-R092/01/02</v>
          </cell>
          <cell r="D8352" t="str">
            <v>Creative iMedia</v>
          </cell>
          <cell r="E8352" t="str">
            <v>Mr D Baldwin</v>
          </cell>
        </row>
        <row r="8353">
          <cell r="B8353" t="str">
            <v>R082/01/02-R092/01/02 Creative iMedia</v>
          </cell>
          <cell r="C8353" t="str">
            <v>R082/01/02-R092/01/02</v>
          </cell>
          <cell r="D8353" t="str">
            <v>Creative iMedia</v>
          </cell>
          <cell r="E8353" t="str">
            <v>Ms M Garland</v>
          </cell>
        </row>
        <row r="8354">
          <cell r="B8354" t="str">
            <v>R082/01/02-R092/01/02 Creative iMedia</v>
          </cell>
          <cell r="C8354" t="str">
            <v>R082/01/02-R092/01/02</v>
          </cell>
          <cell r="D8354" t="str">
            <v>Creative iMedia</v>
          </cell>
          <cell r="E8354" t="str">
            <v>Mrs S L Breakwell</v>
          </cell>
        </row>
        <row r="8355">
          <cell r="B8355" t="str">
            <v>R082/01/02-R092/01/02 Creative iMedia</v>
          </cell>
          <cell r="C8355" t="str">
            <v>R082/01/02-R092/01/02</v>
          </cell>
          <cell r="D8355" t="str">
            <v>Creative iMedia</v>
          </cell>
          <cell r="E8355" t="str">
            <v>Mr A Tate</v>
          </cell>
        </row>
        <row r="8356">
          <cell r="B8356" t="str">
            <v>R082/01/02-R092/01/02 Creative iMedia</v>
          </cell>
          <cell r="C8356" t="str">
            <v>R082/01/02-R092/01/02</v>
          </cell>
          <cell r="D8356" t="str">
            <v>Creative iMedia</v>
          </cell>
          <cell r="E8356" t="str">
            <v>Mrs J M Russell</v>
          </cell>
        </row>
        <row r="8357">
          <cell r="B8357" t="str">
            <v>R082/01/02-R092/01/02 Creative iMedia</v>
          </cell>
          <cell r="C8357" t="str">
            <v>R082/01/02-R092/01/02</v>
          </cell>
          <cell r="D8357" t="str">
            <v>Creative iMedia</v>
          </cell>
          <cell r="E8357" t="str">
            <v>Mr S Sivasubramanian</v>
          </cell>
        </row>
        <row r="8358">
          <cell r="B8358" t="str">
            <v>R082/01/02-R092/01/02 Creative iMedia</v>
          </cell>
          <cell r="C8358" t="str">
            <v>R082/01/02-R092/01/02</v>
          </cell>
          <cell r="D8358" t="str">
            <v>Creative iMedia</v>
          </cell>
          <cell r="E8358" t="str">
            <v>Mr A Gray</v>
          </cell>
        </row>
        <row r="8359">
          <cell r="B8359" t="str">
            <v>R082/01/02-R092/01/02 Creative iMedia</v>
          </cell>
          <cell r="C8359" t="str">
            <v>R082/01/02-R092/01/02</v>
          </cell>
          <cell r="D8359" t="str">
            <v>Creative iMedia</v>
          </cell>
          <cell r="E8359" t="str">
            <v>Mr D C Chattell</v>
          </cell>
        </row>
        <row r="8360">
          <cell r="B8360" t="str">
            <v>R082/01/02-R092/01/02 Creative iMedia</v>
          </cell>
          <cell r="C8360" t="str">
            <v>R082/01/02-R092/01/02</v>
          </cell>
          <cell r="D8360" t="str">
            <v>Creative iMedia</v>
          </cell>
          <cell r="E8360" t="str">
            <v>Mrs E Silvester</v>
          </cell>
        </row>
        <row r="8361">
          <cell r="B8361" t="str">
            <v>R082/01/02-R092/01/02 Creative iMedia</v>
          </cell>
          <cell r="C8361" t="str">
            <v>R082/01/02-R092/01/02</v>
          </cell>
          <cell r="D8361" t="str">
            <v>Creative iMedia</v>
          </cell>
          <cell r="E8361" t="str">
            <v>Mrs E L Hornett</v>
          </cell>
        </row>
        <row r="8362">
          <cell r="B8362" t="str">
            <v>R082/01/02-R092/01/02 Creative iMedia</v>
          </cell>
          <cell r="C8362" t="str">
            <v>R082/01/02-R092/01/02</v>
          </cell>
          <cell r="D8362" t="str">
            <v>Creative iMedia</v>
          </cell>
          <cell r="E8362" t="str">
            <v>Mr A Waseem</v>
          </cell>
        </row>
        <row r="8363">
          <cell r="B8363" t="str">
            <v>R082/01/02-R092/01/02 Creative iMedia</v>
          </cell>
          <cell r="C8363" t="str">
            <v>R082/01/02-R092/01/02</v>
          </cell>
          <cell r="D8363" t="str">
            <v>Creative iMedia</v>
          </cell>
          <cell r="E8363" t="str">
            <v>Mr S Little</v>
          </cell>
        </row>
        <row r="8364">
          <cell r="B8364" t="str">
            <v>R082/01/02-R092/01/02 Creative iMedia</v>
          </cell>
          <cell r="C8364" t="str">
            <v>R082/01/02-R092/01/02</v>
          </cell>
          <cell r="D8364" t="str">
            <v>Creative iMedia</v>
          </cell>
          <cell r="E8364" t="str">
            <v>Mrs J M Diamond</v>
          </cell>
        </row>
        <row r="8365">
          <cell r="B8365" t="str">
            <v>R082/01/02-R092/01/02 Creative iMedia</v>
          </cell>
          <cell r="C8365" t="str">
            <v>R082/01/02-R092/01/02</v>
          </cell>
          <cell r="D8365" t="str">
            <v>Creative iMedia</v>
          </cell>
          <cell r="E8365" t="str">
            <v>Mrs N O'Neill</v>
          </cell>
        </row>
        <row r="8366">
          <cell r="B8366" t="str">
            <v>R082/01/02-R092/01/02 Creative iMedia</v>
          </cell>
          <cell r="C8366" t="str">
            <v>R082/01/02-R092/01/02</v>
          </cell>
          <cell r="D8366" t="str">
            <v>Creative iMedia</v>
          </cell>
          <cell r="E8366" t="str">
            <v>Mr C Forbes</v>
          </cell>
        </row>
        <row r="8367">
          <cell r="B8367" t="str">
            <v>R082/01/02-R092/01/02 Creative iMedia</v>
          </cell>
          <cell r="C8367" t="str">
            <v>R082/01/02-R092/01/02</v>
          </cell>
          <cell r="D8367" t="str">
            <v>Creative iMedia</v>
          </cell>
          <cell r="E8367" t="str">
            <v>Miss K Mills</v>
          </cell>
        </row>
        <row r="8368">
          <cell r="B8368" t="str">
            <v>R082/01/02-R092/01/02 Creative iMedia</v>
          </cell>
          <cell r="C8368" t="str">
            <v>R082/01/02-R092/01/02</v>
          </cell>
          <cell r="D8368" t="str">
            <v>Creative iMedia</v>
          </cell>
          <cell r="E8368" t="str">
            <v>Miss E Owens</v>
          </cell>
        </row>
        <row r="8369">
          <cell r="B8369" t="str">
            <v>R082/01/02-R092/01/02 Creative iMedia</v>
          </cell>
          <cell r="C8369" t="str">
            <v>R082/01/02-R092/01/02</v>
          </cell>
          <cell r="D8369" t="str">
            <v>Creative iMedia</v>
          </cell>
          <cell r="E8369" t="str">
            <v>Ms J Bygrave</v>
          </cell>
        </row>
        <row r="8370">
          <cell r="B8370" t="str">
            <v>R082/01/02-R092/01/02 Creative iMedia</v>
          </cell>
          <cell r="C8370" t="str">
            <v>R082/01/02-R092/01/02</v>
          </cell>
          <cell r="D8370" t="str">
            <v>Creative iMedia</v>
          </cell>
          <cell r="E8370" t="str">
            <v>Miss A Varley</v>
          </cell>
        </row>
        <row r="8371">
          <cell r="B8371" t="str">
            <v>R082/01/02-R092/01/02 Creative iMedia</v>
          </cell>
          <cell r="C8371" t="str">
            <v>R082/01/02-R092/01/02</v>
          </cell>
          <cell r="D8371" t="str">
            <v>Creative iMedia</v>
          </cell>
          <cell r="E8371" t="str">
            <v>Mr R Gauvain</v>
          </cell>
        </row>
        <row r="8372">
          <cell r="B8372" t="str">
            <v>R082/01/02-R092/01/02 Creative iMedia</v>
          </cell>
          <cell r="C8372" t="str">
            <v>R082/01/02-R092/01/02</v>
          </cell>
          <cell r="D8372" t="str">
            <v>Creative iMedia</v>
          </cell>
          <cell r="E8372" t="str">
            <v>Mr D Townend</v>
          </cell>
        </row>
        <row r="8373">
          <cell r="B8373" t="str">
            <v>R082/01/02-R092/01/02 Creative iMedia</v>
          </cell>
          <cell r="C8373" t="str">
            <v>R082/01/02-R092/01/02</v>
          </cell>
          <cell r="D8373" t="str">
            <v>Creative iMedia</v>
          </cell>
          <cell r="E8373" t="str">
            <v>Mrs S Mohammed</v>
          </cell>
        </row>
        <row r="8374">
          <cell r="B8374" t="str">
            <v>R101/01 Engineering Principles</v>
          </cell>
          <cell r="C8374" t="str">
            <v>R101/01</v>
          </cell>
          <cell r="D8374" t="str">
            <v>Engineering Principles</v>
          </cell>
          <cell r="E8374" t="str">
            <v>Mr T A Bream</v>
          </cell>
        </row>
        <row r="8375">
          <cell r="B8375" t="str">
            <v>R101/01 Engineering Principles</v>
          </cell>
          <cell r="C8375" t="str">
            <v>R101/01</v>
          </cell>
          <cell r="D8375" t="str">
            <v>Engineering Principles</v>
          </cell>
          <cell r="E8375" t="str">
            <v>Mr V Sundram</v>
          </cell>
        </row>
        <row r="8376">
          <cell r="B8376" t="str">
            <v>R101/01 Engineering Principles</v>
          </cell>
          <cell r="C8376" t="str">
            <v>R101/01</v>
          </cell>
          <cell r="D8376" t="str">
            <v>Engineering Principles</v>
          </cell>
          <cell r="E8376" t="str">
            <v>Mr W Miller</v>
          </cell>
        </row>
        <row r="8377">
          <cell r="B8377" t="str">
            <v>R102/01/02-R116/01/02 Engineering</v>
          </cell>
          <cell r="C8377" t="str">
            <v>R102/01/02-R116/01/02</v>
          </cell>
          <cell r="D8377" t="str">
            <v>Engineering</v>
          </cell>
          <cell r="E8377" t="str">
            <v>Mr P T Valentine</v>
          </cell>
        </row>
        <row r="8378">
          <cell r="B8378" t="str">
            <v>R102/01/02-R116/01/02 Engineering</v>
          </cell>
          <cell r="C8378" t="str">
            <v>R102/01/02-R116/01/02</v>
          </cell>
          <cell r="D8378" t="str">
            <v>Engineering</v>
          </cell>
          <cell r="E8378" t="str">
            <v>OCR D Cambridge Assessment</v>
          </cell>
        </row>
        <row r="8379">
          <cell r="B8379" t="str">
            <v>R102/01/02-R116/01/02 Engineering</v>
          </cell>
          <cell r="C8379" t="str">
            <v>R102/01/02-R116/01/02</v>
          </cell>
          <cell r="D8379" t="str">
            <v>Engineering</v>
          </cell>
          <cell r="E8379" t="str">
            <v>Mr M Cargill</v>
          </cell>
        </row>
        <row r="8380">
          <cell r="B8380" t="str">
            <v>R102/01/02-R116/01/02 Engineering</v>
          </cell>
          <cell r="C8380" t="str">
            <v>R102/01/02-R116/01/02</v>
          </cell>
          <cell r="D8380" t="str">
            <v>Engineering</v>
          </cell>
          <cell r="E8380" t="str">
            <v>Mrs E K Painter</v>
          </cell>
        </row>
        <row r="8381">
          <cell r="B8381" t="str">
            <v>R102/01/02-R116/01/02 Engineering</v>
          </cell>
          <cell r="C8381" t="str">
            <v>R102/01/02-R116/01/02</v>
          </cell>
          <cell r="D8381" t="str">
            <v>Engineering</v>
          </cell>
          <cell r="E8381" t="str">
            <v>Dr C Lavers</v>
          </cell>
        </row>
        <row r="8382">
          <cell r="B8382" t="str">
            <v>R102/01/02-R116/01/02 Engineering</v>
          </cell>
          <cell r="C8382" t="str">
            <v>R102/01/02-R116/01/02</v>
          </cell>
          <cell r="D8382" t="str">
            <v>Engineering</v>
          </cell>
          <cell r="E8382" t="str">
            <v>Mr C Bee</v>
          </cell>
        </row>
        <row r="8383">
          <cell r="B8383" t="str">
            <v>R102/01/02-R116/01/02 Engineering</v>
          </cell>
          <cell r="C8383" t="str">
            <v>R102/01/02-R116/01/02</v>
          </cell>
          <cell r="D8383" t="str">
            <v>Engineering</v>
          </cell>
          <cell r="E8383" t="str">
            <v>Mr K Trevitt</v>
          </cell>
        </row>
        <row r="8384">
          <cell r="B8384" t="str">
            <v>R102/01/02-R116/01/02 Engineering</v>
          </cell>
          <cell r="C8384" t="str">
            <v>R102/01/02-R116/01/02</v>
          </cell>
          <cell r="D8384" t="str">
            <v>Engineering</v>
          </cell>
          <cell r="E8384" t="str">
            <v>Miss T Courtney</v>
          </cell>
        </row>
        <row r="8385">
          <cell r="B8385" t="str">
            <v>R102/01/02-R116/01/02 Engineering</v>
          </cell>
          <cell r="C8385" t="str">
            <v>R102/01/02-R116/01/02</v>
          </cell>
          <cell r="D8385" t="str">
            <v>Engineering</v>
          </cell>
          <cell r="E8385" t="str">
            <v>Mr A Morris</v>
          </cell>
        </row>
        <row r="8386">
          <cell r="B8386" t="str">
            <v>R102/01/02-R116/01/02 Engineering</v>
          </cell>
          <cell r="C8386" t="str">
            <v>R102/01/02-R116/01/02</v>
          </cell>
          <cell r="D8386" t="str">
            <v>Engineering</v>
          </cell>
          <cell r="E8386" t="str">
            <v>Mr G Webb</v>
          </cell>
        </row>
        <row r="8387">
          <cell r="B8387" t="str">
            <v>R102/01/02-R116/01/02 Engineering</v>
          </cell>
          <cell r="C8387" t="str">
            <v>R102/01/02-R116/01/02</v>
          </cell>
          <cell r="D8387" t="str">
            <v>Engineering</v>
          </cell>
          <cell r="E8387" t="str">
            <v>Mr A Thapa</v>
          </cell>
        </row>
        <row r="8388">
          <cell r="B8388" t="str">
            <v>R102/01/02-R116/01/02 Engineering</v>
          </cell>
          <cell r="C8388" t="str">
            <v>R102/01/02-R116/01/02</v>
          </cell>
          <cell r="D8388" t="str">
            <v>Engineering</v>
          </cell>
          <cell r="E8388" t="str">
            <v>Mr S McCulloch</v>
          </cell>
        </row>
        <row r="8389">
          <cell r="B8389" t="str">
            <v>R102/01/02-R116/01/02 Engineering</v>
          </cell>
          <cell r="C8389" t="str">
            <v>R102/01/02-R116/01/02</v>
          </cell>
          <cell r="D8389" t="str">
            <v>Engineering</v>
          </cell>
          <cell r="E8389" t="str">
            <v>Mr M D'Amico</v>
          </cell>
        </row>
        <row r="8390">
          <cell r="B8390" t="str">
            <v>R102/01/02-R116/01/02 Engineering</v>
          </cell>
          <cell r="C8390" t="str">
            <v>R102/01/02-R116/01/02</v>
          </cell>
          <cell r="D8390" t="str">
            <v>Engineering</v>
          </cell>
          <cell r="E8390" t="str">
            <v>Mr J Doherty</v>
          </cell>
        </row>
        <row r="8391">
          <cell r="B8391" t="str">
            <v>R102/01/02-R116/01/02 Engineering</v>
          </cell>
          <cell r="C8391" t="str">
            <v>R102/01/02-R116/01/02</v>
          </cell>
          <cell r="D8391" t="str">
            <v>Engineering</v>
          </cell>
          <cell r="E8391" t="str">
            <v>Mrs A Polina</v>
          </cell>
        </row>
        <row r="8392">
          <cell r="B8392" t="str">
            <v>R102/01/02-R116/01/02 Engineering</v>
          </cell>
          <cell r="C8392" t="str">
            <v>R102/01/02-R116/01/02</v>
          </cell>
          <cell r="D8392" t="str">
            <v>Engineering</v>
          </cell>
          <cell r="E8392" t="str">
            <v>Miss N Griffiths</v>
          </cell>
        </row>
        <row r="8393">
          <cell r="B8393" t="str">
            <v>R102/01/02-R116/01/02 Engineering</v>
          </cell>
          <cell r="C8393" t="str">
            <v>R102/01/02-R116/01/02</v>
          </cell>
          <cell r="D8393" t="str">
            <v>Engineering</v>
          </cell>
          <cell r="E8393" t="str">
            <v>Mr P R Price</v>
          </cell>
        </row>
        <row r="8394">
          <cell r="B8394" t="str">
            <v>R102/01/02-R116/01/02 Engineering</v>
          </cell>
          <cell r="C8394" t="str">
            <v>R102/01/02-R116/01/02</v>
          </cell>
          <cell r="D8394" t="str">
            <v>Engineering</v>
          </cell>
          <cell r="E8394" t="str">
            <v>Mr M Caglar</v>
          </cell>
        </row>
        <row r="8395">
          <cell r="B8395" t="str">
            <v>R102/01/02-R116/01/02 Engineering</v>
          </cell>
          <cell r="C8395" t="str">
            <v>R102/01/02-R116/01/02</v>
          </cell>
          <cell r="D8395" t="str">
            <v>Engineering</v>
          </cell>
          <cell r="E8395" t="str">
            <v>Mr A Thomas</v>
          </cell>
        </row>
        <row r="8396">
          <cell r="B8396" t="str">
            <v>R102/01/02-R116/01/02 Engineering</v>
          </cell>
          <cell r="C8396" t="str">
            <v>R102/01/02-R116/01/02</v>
          </cell>
          <cell r="D8396" t="str">
            <v>Engineering</v>
          </cell>
          <cell r="E8396" t="str">
            <v>Mr P Karklins</v>
          </cell>
        </row>
        <row r="8397">
          <cell r="B8397" t="str">
            <v>R102/01/02-R116/01/02 Engineering</v>
          </cell>
          <cell r="C8397" t="str">
            <v>R102/01/02-R116/01/02</v>
          </cell>
          <cell r="D8397" t="str">
            <v>Engineering</v>
          </cell>
          <cell r="E8397" t="str">
            <v>Mr C watts</v>
          </cell>
        </row>
        <row r="8398">
          <cell r="B8398" t="str">
            <v>R102/01/02-R116/01/02 Engineering</v>
          </cell>
          <cell r="C8398" t="str">
            <v>R102/01/02-R116/01/02</v>
          </cell>
          <cell r="D8398" t="str">
            <v>Engineering</v>
          </cell>
          <cell r="E8398" t="str">
            <v>Miss K Knapman</v>
          </cell>
        </row>
        <row r="8399">
          <cell r="B8399" t="str">
            <v>R102/01/02-R116/01/02 Engineering</v>
          </cell>
          <cell r="C8399" t="str">
            <v>R102/01/02-R116/01/02</v>
          </cell>
          <cell r="D8399" t="str">
            <v>Engineering</v>
          </cell>
          <cell r="E8399" t="str">
            <v>Dr R NARIMANI</v>
          </cell>
        </row>
        <row r="8400">
          <cell r="B8400" t="str">
            <v>R102/01/02-R116/01/02 Engineering</v>
          </cell>
          <cell r="C8400" t="str">
            <v>R102/01/02-R116/01/02</v>
          </cell>
          <cell r="D8400" t="str">
            <v>Engineering</v>
          </cell>
          <cell r="E8400" t="str">
            <v>Mrs K King</v>
          </cell>
        </row>
        <row r="8401">
          <cell r="B8401" t="str">
            <v>R102/01/02-R116/01/02 Engineering</v>
          </cell>
          <cell r="C8401" t="str">
            <v>R102/01/02-R116/01/02</v>
          </cell>
          <cell r="D8401" t="str">
            <v>Engineering</v>
          </cell>
          <cell r="E8401" t="str">
            <v>Mr A Dulley</v>
          </cell>
        </row>
        <row r="8402">
          <cell r="B8402" t="str">
            <v>R102/01/02-R116/01/02 Engineering</v>
          </cell>
          <cell r="C8402" t="str">
            <v>R102/01/02-R116/01/02</v>
          </cell>
          <cell r="D8402" t="str">
            <v>Engineering</v>
          </cell>
          <cell r="E8402" t="str">
            <v>Mrs N Green</v>
          </cell>
        </row>
        <row r="8403">
          <cell r="B8403" t="str">
            <v>R102/01/02-R116/01/02 Engineering</v>
          </cell>
          <cell r="C8403" t="str">
            <v>R102/01/02-R116/01/02</v>
          </cell>
          <cell r="D8403" t="str">
            <v>Engineering</v>
          </cell>
          <cell r="E8403" t="str">
            <v>Mr R Blackwell</v>
          </cell>
        </row>
        <row r="8404">
          <cell r="B8404" t="str">
            <v>R102/01/02-R116/01/02 Engineering</v>
          </cell>
          <cell r="C8404" t="str">
            <v>R102/01/02-R116/01/02</v>
          </cell>
          <cell r="D8404" t="str">
            <v>Engineering</v>
          </cell>
          <cell r="E8404" t="str">
            <v>Mr J Brister</v>
          </cell>
        </row>
        <row r="8405">
          <cell r="B8405" t="str">
            <v>R105/01 Design briefs  design specifications and user requirements</v>
          </cell>
          <cell r="C8405" t="str">
            <v>R105/01</v>
          </cell>
          <cell r="D8405" t="str">
            <v>Design briefs  design specifications and user requirements</v>
          </cell>
          <cell r="E8405" t="str">
            <v>Mr W Miller</v>
          </cell>
        </row>
        <row r="8406">
          <cell r="B8406" t="str">
            <v>R105/01 Design briefs  design specifications and user requirements</v>
          </cell>
          <cell r="C8406" t="str">
            <v>R105/01</v>
          </cell>
          <cell r="D8406" t="str">
            <v>Design briefs  design specifications and user requirements</v>
          </cell>
          <cell r="E8406" t="str">
            <v>Mr F Maflahi</v>
          </cell>
        </row>
        <row r="8407">
          <cell r="B8407" t="str">
            <v>R105/01 Design briefs  design specifications and user requirements</v>
          </cell>
          <cell r="C8407" t="str">
            <v>R105/01</v>
          </cell>
          <cell r="D8407" t="str">
            <v>Design briefs  design specifications and user requirements</v>
          </cell>
          <cell r="E8407" t="str">
            <v>Mr J G Watson</v>
          </cell>
        </row>
        <row r="8408">
          <cell r="B8408" t="str">
            <v>R105/01 Design briefs  design specifications and user requirements</v>
          </cell>
          <cell r="C8408" t="str">
            <v>R105/01</v>
          </cell>
          <cell r="D8408" t="str">
            <v>Design briefs  design specifications and user requirements</v>
          </cell>
          <cell r="E8408" t="str">
            <v>Mr R J Radford</v>
          </cell>
        </row>
        <row r="8409">
          <cell r="B8409" t="str">
            <v>R105/01 Design briefs  design specifications and user requirements</v>
          </cell>
          <cell r="C8409" t="str">
            <v>R105/01</v>
          </cell>
          <cell r="D8409" t="str">
            <v>Design briefs  design specifications and user requirements</v>
          </cell>
          <cell r="E8409" t="str">
            <v>Mr C Zaman</v>
          </cell>
        </row>
        <row r="8410">
          <cell r="B8410" t="str">
            <v>R105/01 Design briefs  design specifications and user requirements</v>
          </cell>
          <cell r="C8410" t="str">
            <v>R105/01</v>
          </cell>
          <cell r="D8410" t="str">
            <v>Design briefs  design specifications and user requirements</v>
          </cell>
          <cell r="E8410" t="str">
            <v>Mr S Hassan</v>
          </cell>
        </row>
        <row r="8411">
          <cell r="B8411" t="str">
            <v>R105/01 Design briefs  design specifications and user requirements</v>
          </cell>
          <cell r="C8411" t="str">
            <v>R105/01</v>
          </cell>
          <cell r="D8411" t="str">
            <v>Design briefs  design specifications and user requirements</v>
          </cell>
          <cell r="E8411" t="str">
            <v>Mr K E Nwoha</v>
          </cell>
        </row>
        <row r="8412">
          <cell r="B8412" t="str">
            <v>R105/01 Design briefs  design specifications and user requirements</v>
          </cell>
          <cell r="C8412" t="str">
            <v>R105/01</v>
          </cell>
          <cell r="D8412" t="str">
            <v>Design briefs  design specifications and user requirements</v>
          </cell>
          <cell r="E8412" t="str">
            <v>Mr R Carter</v>
          </cell>
        </row>
        <row r="8413">
          <cell r="B8413" t="str">
            <v>R105/01 Design briefs  design specifications and user requirements</v>
          </cell>
          <cell r="C8413" t="str">
            <v>R105/01</v>
          </cell>
          <cell r="D8413" t="str">
            <v>Design briefs  design specifications and user requirements</v>
          </cell>
          <cell r="E8413" t="str">
            <v>Mr G B Murray</v>
          </cell>
        </row>
        <row r="8414">
          <cell r="B8414" t="str">
            <v>R105/01 Design briefs  design specifications and user requirements</v>
          </cell>
          <cell r="C8414" t="str">
            <v>R105/01</v>
          </cell>
          <cell r="D8414" t="str">
            <v>Design briefs  design specifications and user requirements</v>
          </cell>
          <cell r="E8414" t="str">
            <v>Mr G Ellis</v>
          </cell>
        </row>
        <row r="8415">
          <cell r="B8415" t="str">
            <v>R105/01 Design briefs  design specifications and user requirements</v>
          </cell>
          <cell r="C8415" t="str">
            <v>R105/01</v>
          </cell>
          <cell r="D8415" t="str">
            <v>Design briefs  design specifications and user requirements</v>
          </cell>
          <cell r="E8415" t="str">
            <v>Miss R Priddey</v>
          </cell>
        </row>
        <row r="8416">
          <cell r="B8416" t="str">
            <v>R105/01 Design briefs  design specifications and user requirements</v>
          </cell>
          <cell r="C8416" t="str">
            <v>R105/01</v>
          </cell>
          <cell r="D8416" t="str">
            <v>Design briefs  design specifications and user requirements</v>
          </cell>
          <cell r="E8416" t="str">
            <v>Mr J E Donkor</v>
          </cell>
        </row>
        <row r="8417">
          <cell r="B8417" t="str">
            <v>R105/01 Design briefs  design specifications and user requirements</v>
          </cell>
          <cell r="C8417" t="str">
            <v>R105/01</v>
          </cell>
          <cell r="D8417" t="str">
            <v>Design briefs  design specifications and user requirements</v>
          </cell>
          <cell r="E8417" t="str">
            <v>Mrs N silvano</v>
          </cell>
        </row>
        <row r="8418">
          <cell r="B8418" t="str">
            <v>R105/01 Design briefs  design specifications and user requirements</v>
          </cell>
          <cell r="C8418" t="str">
            <v>R105/01</v>
          </cell>
          <cell r="D8418" t="str">
            <v>Design briefs  design specifications and user requirements</v>
          </cell>
          <cell r="E8418" t="str">
            <v>Mr D Curtis</v>
          </cell>
        </row>
        <row r="8419">
          <cell r="B8419" t="str">
            <v>R105/01 Design briefs  design specifications and user requirements</v>
          </cell>
          <cell r="C8419" t="str">
            <v>R105/01</v>
          </cell>
          <cell r="D8419" t="str">
            <v>Design briefs  design specifications and user requirements</v>
          </cell>
          <cell r="E8419" t="str">
            <v>Miss C bacon</v>
          </cell>
        </row>
        <row r="8420">
          <cell r="B8420" t="str">
            <v>R105/01 Design briefs  design specifications and user requirements</v>
          </cell>
          <cell r="C8420" t="str">
            <v>R105/01</v>
          </cell>
          <cell r="D8420" t="str">
            <v>Design briefs  design specifications and user requirements</v>
          </cell>
          <cell r="E8420" t="str">
            <v>Mr G Prouse</v>
          </cell>
        </row>
        <row r="8421">
          <cell r="B8421" t="str">
            <v>R105/01 Design briefs  design specifications and user requirements</v>
          </cell>
          <cell r="C8421" t="str">
            <v>R105/01</v>
          </cell>
          <cell r="D8421" t="str">
            <v>Design briefs  design specifications and user requirements</v>
          </cell>
          <cell r="E8421" t="str">
            <v>Mr S Peet</v>
          </cell>
        </row>
        <row r="8422">
          <cell r="B8422" t="str">
            <v>R105/01 Design briefs  design specifications and user requirements</v>
          </cell>
          <cell r="C8422" t="str">
            <v>R105/01</v>
          </cell>
          <cell r="D8422" t="str">
            <v>Design briefs  design specifications and user requirements</v>
          </cell>
          <cell r="E8422" t="str">
            <v>Mrs J Pearce</v>
          </cell>
        </row>
        <row r="8423">
          <cell r="B8423" t="str">
            <v>R105/01 Design briefs  design specifications and user requirements</v>
          </cell>
          <cell r="C8423" t="str">
            <v>R105/01</v>
          </cell>
          <cell r="D8423" t="str">
            <v>Design briefs  design specifications and user requirements</v>
          </cell>
          <cell r="E8423" t="str">
            <v>Miss M Dixon</v>
          </cell>
        </row>
        <row r="8424">
          <cell r="B8424" t="str">
            <v>R105/01 Design briefs  design specifications and user requirements</v>
          </cell>
          <cell r="C8424" t="str">
            <v>R105/01</v>
          </cell>
          <cell r="D8424" t="str">
            <v>Design briefs  design specifications and user requirements</v>
          </cell>
          <cell r="E8424" t="str">
            <v>Miss D Lister</v>
          </cell>
        </row>
        <row r="8425">
          <cell r="B8425" t="str">
            <v>R105/01 Design briefs  design specifications and user requirements</v>
          </cell>
          <cell r="C8425" t="str">
            <v>R105/01</v>
          </cell>
          <cell r="D8425" t="str">
            <v>Design briefs  design specifications and user requirements</v>
          </cell>
          <cell r="E8425" t="str">
            <v>Ms S Francis</v>
          </cell>
        </row>
        <row r="8426">
          <cell r="B8426" t="str">
            <v>R105/01 Design briefs  design specifications and user requirements</v>
          </cell>
          <cell r="C8426" t="str">
            <v>R105/01</v>
          </cell>
          <cell r="D8426" t="str">
            <v>Design briefs  design specifications and user requirements</v>
          </cell>
          <cell r="E8426" t="str">
            <v>Dr S Zakariyah</v>
          </cell>
        </row>
        <row r="8427">
          <cell r="B8427" t="str">
            <v>R105/01 Design briefs  design specifications and user requirements</v>
          </cell>
          <cell r="C8427" t="str">
            <v>R105/01</v>
          </cell>
          <cell r="D8427" t="str">
            <v>Design briefs  design specifications and user requirements</v>
          </cell>
          <cell r="E8427" t="str">
            <v>Mr J reynolds</v>
          </cell>
        </row>
        <row r="8428">
          <cell r="B8428" t="str">
            <v>R105/01 Design briefs  design specifications and user requirements</v>
          </cell>
          <cell r="C8428" t="str">
            <v>R105/01</v>
          </cell>
          <cell r="D8428" t="str">
            <v>Design briefs  design specifications and user requirements</v>
          </cell>
          <cell r="E8428" t="str">
            <v>Mr I Hardiman</v>
          </cell>
        </row>
        <row r="8429">
          <cell r="B8429" t="str">
            <v>R105/01 Design briefs  design specifications and user requirements</v>
          </cell>
          <cell r="C8429" t="str">
            <v>R105/01</v>
          </cell>
          <cell r="D8429" t="str">
            <v>Design briefs  design specifications and user requirements</v>
          </cell>
          <cell r="E8429" t="str">
            <v>Mr A Morris</v>
          </cell>
        </row>
        <row r="8430">
          <cell r="B8430" t="str">
            <v>R105/01 Design briefs  design specifications and user requirements</v>
          </cell>
          <cell r="C8430" t="str">
            <v>R105/01</v>
          </cell>
          <cell r="D8430" t="str">
            <v>Design briefs  design specifications and user requirements</v>
          </cell>
          <cell r="E8430" t="str">
            <v>Mr M D'Amico</v>
          </cell>
        </row>
        <row r="8431">
          <cell r="B8431" t="str">
            <v>R105/01 Design briefs  design specifications and user requirements</v>
          </cell>
          <cell r="C8431" t="str">
            <v>R105/01</v>
          </cell>
          <cell r="D8431" t="str">
            <v>Design briefs  design specifications and user requirements</v>
          </cell>
          <cell r="E8431" t="str">
            <v>Miss E Plunkett</v>
          </cell>
        </row>
        <row r="8432">
          <cell r="B8432" t="str">
            <v>R105/01 Design briefs  design specifications and user requirements</v>
          </cell>
          <cell r="C8432" t="str">
            <v>R105/01</v>
          </cell>
          <cell r="D8432" t="str">
            <v>Design briefs  design specifications and user requirements</v>
          </cell>
          <cell r="E8432" t="str">
            <v>Mr A Kumar</v>
          </cell>
        </row>
        <row r="8433">
          <cell r="B8433" t="str">
            <v>R105/01 Design briefs  design specifications and user requirements</v>
          </cell>
          <cell r="C8433" t="str">
            <v>R105/01</v>
          </cell>
          <cell r="D8433" t="str">
            <v>Design briefs  design specifications and user requirements</v>
          </cell>
          <cell r="E8433" t="str">
            <v>Mr K N Simpson-Baker</v>
          </cell>
        </row>
        <row r="8434">
          <cell r="B8434" t="str">
            <v>R105/01 Design briefs  design specifications and user requirements</v>
          </cell>
          <cell r="C8434" t="str">
            <v>R105/01</v>
          </cell>
          <cell r="D8434" t="str">
            <v>Design briefs  design specifications and user requirements</v>
          </cell>
          <cell r="E8434" t="str">
            <v>Mr E Talbot</v>
          </cell>
        </row>
        <row r="8435">
          <cell r="B8435" t="str">
            <v>R105/01 Design briefs  design specifications and user requirements</v>
          </cell>
          <cell r="C8435" t="str">
            <v>R105/01</v>
          </cell>
          <cell r="D8435" t="str">
            <v>Design briefs  design specifications and user requirements</v>
          </cell>
          <cell r="E8435" t="str">
            <v>Miss S K Gurney</v>
          </cell>
        </row>
        <row r="8436">
          <cell r="B8436" t="str">
            <v>R105/01 Design briefs  design specifications and user requirements</v>
          </cell>
          <cell r="C8436" t="str">
            <v>R105/01</v>
          </cell>
          <cell r="D8436" t="str">
            <v>Design briefs  design specifications and user requirements</v>
          </cell>
          <cell r="E8436" t="str">
            <v>Mr D R Armitt</v>
          </cell>
        </row>
        <row r="8437">
          <cell r="B8437" t="str">
            <v>R105/01 Design briefs  design specifications and user requirements</v>
          </cell>
          <cell r="C8437" t="str">
            <v>R105/01</v>
          </cell>
          <cell r="D8437" t="str">
            <v>Design briefs  design specifications and user requirements</v>
          </cell>
          <cell r="E8437" t="str">
            <v>Miss S Kenny</v>
          </cell>
        </row>
        <row r="8438">
          <cell r="B8438" t="str">
            <v>R109/01 Engineering materials  processes and production</v>
          </cell>
          <cell r="C8438" t="str">
            <v>R109/01</v>
          </cell>
          <cell r="D8438" t="str">
            <v>Engineering materials  processes and production</v>
          </cell>
          <cell r="E8438" t="str">
            <v>Dr P Holmes</v>
          </cell>
        </row>
        <row r="8439">
          <cell r="B8439" t="str">
            <v>R109/01 Engineering materials  processes and production</v>
          </cell>
          <cell r="C8439" t="str">
            <v>R109/01</v>
          </cell>
          <cell r="D8439" t="str">
            <v>Engineering materials  processes and production</v>
          </cell>
          <cell r="E8439" t="str">
            <v>Mr J Taylor</v>
          </cell>
        </row>
        <row r="8440">
          <cell r="B8440" t="str">
            <v>R109/01 Engineering materials  processes and production</v>
          </cell>
          <cell r="C8440" t="str">
            <v>R109/01</v>
          </cell>
          <cell r="D8440" t="str">
            <v>Engineering materials  processes and production</v>
          </cell>
          <cell r="E8440" t="str">
            <v>Mr M D'Amico</v>
          </cell>
        </row>
        <row r="8441">
          <cell r="B8441" t="str">
            <v>R109/01 Engineering materials  processes and production</v>
          </cell>
          <cell r="C8441" t="str">
            <v>R109/01</v>
          </cell>
          <cell r="D8441" t="str">
            <v>Engineering materials  processes and production</v>
          </cell>
          <cell r="E8441" t="str">
            <v>Mr E H Wilson</v>
          </cell>
        </row>
        <row r="8442">
          <cell r="B8442" t="str">
            <v>R109/01 Engineering materials  processes and production</v>
          </cell>
          <cell r="C8442" t="str">
            <v>R109/01</v>
          </cell>
          <cell r="D8442" t="str">
            <v>Engineering materials  processes and production</v>
          </cell>
          <cell r="E8442" t="str">
            <v>Mr R Fenn</v>
          </cell>
        </row>
        <row r="8443">
          <cell r="B8443" t="str">
            <v>R109/01 Engineering materials  processes and production</v>
          </cell>
          <cell r="C8443" t="str">
            <v>R109/01</v>
          </cell>
          <cell r="D8443" t="str">
            <v>Engineering materials  processes and production</v>
          </cell>
          <cell r="E8443" t="str">
            <v>Mr H Phillips</v>
          </cell>
        </row>
        <row r="8444">
          <cell r="B8444" t="str">
            <v>R109/01 Engineering materials  processes and production</v>
          </cell>
          <cell r="C8444" t="str">
            <v>R109/01</v>
          </cell>
          <cell r="D8444" t="str">
            <v>Engineering materials  processes and production</v>
          </cell>
          <cell r="E8444" t="str">
            <v>Mr C Hallgarth</v>
          </cell>
        </row>
        <row r="8445">
          <cell r="B8445" t="str">
            <v>R109/01 Engineering materials  processes and production</v>
          </cell>
          <cell r="C8445" t="str">
            <v>R109/01</v>
          </cell>
          <cell r="D8445" t="str">
            <v>Engineering materials  processes and production</v>
          </cell>
          <cell r="E8445" t="str">
            <v>Mr B Lane</v>
          </cell>
        </row>
        <row r="8446">
          <cell r="B8446" t="str">
            <v>R109/01 Engineering materials  processes and production</v>
          </cell>
          <cell r="C8446" t="str">
            <v>R109/01</v>
          </cell>
          <cell r="D8446" t="str">
            <v>Engineering materials  processes and production</v>
          </cell>
          <cell r="E8446" t="str">
            <v>Mr C McGee</v>
          </cell>
        </row>
        <row r="8447">
          <cell r="B8447" t="str">
            <v>R109/01 Engineering materials  processes and production</v>
          </cell>
          <cell r="C8447" t="str">
            <v>R109/01</v>
          </cell>
          <cell r="D8447" t="str">
            <v>Engineering materials  processes and production</v>
          </cell>
          <cell r="E8447" t="str">
            <v>Mr J Outhwaite</v>
          </cell>
        </row>
        <row r="8448">
          <cell r="B8448" t="str">
            <v>R113/01 Electronic Principles</v>
          </cell>
          <cell r="C8448" t="str">
            <v>R113/01</v>
          </cell>
          <cell r="D8448" t="str">
            <v>Electronic Principles</v>
          </cell>
          <cell r="E8448" t="str">
            <v>Mr J Pratley</v>
          </cell>
        </row>
        <row r="8449">
          <cell r="B8449" t="str">
            <v>R113/01 Electronic Principles</v>
          </cell>
          <cell r="C8449" t="str">
            <v>R113/01</v>
          </cell>
          <cell r="D8449" t="str">
            <v>Electronic Principles</v>
          </cell>
          <cell r="E8449" t="str">
            <v>Mr M Doherty</v>
          </cell>
        </row>
        <row r="8450">
          <cell r="B8450" t="str">
            <v>R113/01 Electronic Principles</v>
          </cell>
          <cell r="C8450" t="str">
            <v>R113/01</v>
          </cell>
          <cell r="D8450" t="str">
            <v>Electronic Principles</v>
          </cell>
          <cell r="E8450" t="str">
            <v>Mr H Phillips</v>
          </cell>
        </row>
        <row r="8451">
          <cell r="B8451" t="str">
            <v>R310/01/02 Art &amp; Design</v>
          </cell>
          <cell r="C8451" t="str">
            <v>R310/01/02</v>
          </cell>
          <cell r="D8451" t="str">
            <v>Art &amp; Design</v>
          </cell>
          <cell r="E8451" t="str">
            <v>Mrs V Warwick</v>
          </cell>
        </row>
        <row r="8452">
          <cell r="B8452" t="str">
            <v>R310/01/02 Art &amp; Design</v>
          </cell>
          <cell r="C8452" t="str">
            <v>R310/01/02</v>
          </cell>
          <cell r="D8452" t="str">
            <v>Art &amp; Design</v>
          </cell>
          <cell r="E8452" t="str">
            <v>Mr J Nickson</v>
          </cell>
        </row>
        <row r="8453">
          <cell r="B8453" t="str">
            <v>R310/01/02 Art &amp; Design</v>
          </cell>
          <cell r="C8453" t="str">
            <v>R310/01/02</v>
          </cell>
          <cell r="D8453" t="str">
            <v>Art &amp; Design</v>
          </cell>
          <cell r="E8453" t="str">
            <v>Ms S Maltman</v>
          </cell>
        </row>
        <row r="8454">
          <cell r="B8454" t="str">
            <v>R310/01/02 Art &amp; Design</v>
          </cell>
          <cell r="C8454" t="str">
            <v>R310/01/02</v>
          </cell>
          <cell r="D8454" t="str">
            <v>Art &amp; Design</v>
          </cell>
          <cell r="E8454" t="str">
            <v>Mrs W Stedman</v>
          </cell>
        </row>
        <row r="8455">
          <cell r="B8455" t="str">
            <v>R310/01/02 Art &amp; Design</v>
          </cell>
          <cell r="C8455" t="str">
            <v>R310/01/02</v>
          </cell>
          <cell r="D8455" t="str">
            <v>Art &amp; Design</v>
          </cell>
          <cell r="E8455" t="str">
            <v>Miss S Amdurer</v>
          </cell>
        </row>
        <row r="8456">
          <cell r="B8456" t="str">
            <v>R310/01/02 Art &amp; Design</v>
          </cell>
          <cell r="C8456" t="str">
            <v>R310/01/02</v>
          </cell>
          <cell r="D8456" t="str">
            <v>Art &amp; Design</v>
          </cell>
          <cell r="E8456" t="str">
            <v>Mr O Moderator</v>
          </cell>
        </row>
        <row r="8457">
          <cell r="B8457" t="str">
            <v>R310/01/02 Art &amp; Design</v>
          </cell>
          <cell r="C8457" t="str">
            <v>R310/01/02</v>
          </cell>
          <cell r="D8457" t="str">
            <v>Art &amp; Design</v>
          </cell>
          <cell r="E8457" t="str">
            <v>OCR D Cambridge Assessment</v>
          </cell>
        </row>
        <row r="8458">
          <cell r="B8458" t="str">
            <v>R354/01/02 Computer Science</v>
          </cell>
          <cell r="C8458" t="str">
            <v>R354/01/02</v>
          </cell>
          <cell r="D8458" t="str">
            <v>Computer Science</v>
          </cell>
          <cell r="E8458" t="str">
            <v>Miss V Ellis</v>
          </cell>
        </row>
        <row r="8459">
          <cell r="B8459" t="str">
            <v>R354/01/02 Computer Science</v>
          </cell>
          <cell r="C8459" t="str">
            <v>R354/01/02</v>
          </cell>
          <cell r="D8459" t="str">
            <v>Computer Science</v>
          </cell>
          <cell r="E8459" t="str">
            <v>Ms L I Pearcey</v>
          </cell>
        </row>
        <row r="8460">
          <cell r="B8460" t="str">
            <v>R354/01/02 Computer Science</v>
          </cell>
          <cell r="C8460" t="str">
            <v>R354/01/02</v>
          </cell>
          <cell r="D8460" t="str">
            <v>Computer Science</v>
          </cell>
          <cell r="E8460" t="str">
            <v>Miss S Lawrey</v>
          </cell>
        </row>
        <row r="8461">
          <cell r="B8461" t="str">
            <v>R354/01/02 Computer Science</v>
          </cell>
          <cell r="C8461" t="str">
            <v>R354/01/02</v>
          </cell>
          <cell r="D8461" t="str">
            <v>Computer Science</v>
          </cell>
          <cell r="E8461" t="str">
            <v>OCR D Cambridge Assessment</v>
          </cell>
        </row>
        <row r="8462">
          <cell r="B8462" t="str">
            <v>R393/01/02 Entry Level English</v>
          </cell>
          <cell r="C8462" t="str">
            <v>R393/01/02</v>
          </cell>
          <cell r="D8462" t="str">
            <v>Entry Level English</v>
          </cell>
          <cell r="E8462" t="str">
            <v>Ms E Archer</v>
          </cell>
        </row>
        <row r="8463">
          <cell r="B8463" t="str">
            <v>R393/01/02 Entry Level English</v>
          </cell>
          <cell r="C8463" t="str">
            <v>R393/01/02</v>
          </cell>
          <cell r="D8463" t="str">
            <v>Entry Level English</v>
          </cell>
          <cell r="E8463" t="str">
            <v>Mrs D Robinson</v>
          </cell>
        </row>
        <row r="8464">
          <cell r="B8464" t="str">
            <v>R393/01/02 Entry Level English</v>
          </cell>
          <cell r="C8464" t="str">
            <v>R393/01/02</v>
          </cell>
          <cell r="D8464" t="str">
            <v>Entry Level English</v>
          </cell>
          <cell r="E8464" t="str">
            <v>Mrs J Clough</v>
          </cell>
        </row>
        <row r="8465">
          <cell r="B8465" t="str">
            <v>R393/01/02 Entry Level English</v>
          </cell>
          <cell r="C8465" t="str">
            <v>R393/01/02</v>
          </cell>
          <cell r="D8465" t="str">
            <v>Entry Level English</v>
          </cell>
          <cell r="E8465" t="str">
            <v>Mrs A Haskins</v>
          </cell>
        </row>
        <row r="8466">
          <cell r="B8466" t="str">
            <v>R393/01/02 Entry Level English</v>
          </cell>
          <cell r="C8466" t="str">
            <v>R393/01/02</v>
          </cell>
          <cell r="D8466" t="str">
            <v>Entry Level English</v>
          </cell>
          <cell r="E8466" t="str">
            <v>Mrs A Lund</v>
          </cell>
        </row>
        <row r="8467">
          <cell r="B8467" t="str">
            <v>R393/01/02 Entry Level English</v>
          </cell>
          <cell r="C8467" t="str">
            <v>R393/01/02</v>
          </cell>
          <cell r="D8467" t="str">
            <v>Entry Level English</v>
          </cell>
          <cell r="E8467" t="str">
            <v>Ms A Stephenson</v>
          </cell>
        </row>
        <row r="8468">
          <cell r="B8468" t="str">
            <v>R393/01/02 Entry Level English</v>
          </cell>
          <cell r="C8468" t="str">
            <v>R393/01/02</v>
          </cell>
          <cell r="D8468" t="str">
            <v>Entry Level English</v>
          </cell>
          <cell r="E8468" t="str">
            <v>OCR D Cambridge Assessment</v>
          </cell>
        </row>
        <row r="8469">
          <cell r="B8469" t="str">
            <v>R393/01/02 Entry Level English</v>
          </cell>
          <cell r="C8469" t="str">
            <v>R393/01/02</v>
          </cell>
          <cell r="D8469" t="str">
            <v>Entry Level English</v>
          </cell>
          <cell r="E8469" t="str">
            <v>Ms D Marsh</v>
          </cell>
        </row>
        <row r="8470">
          <cell r="B8470" t="str">
            <v>R407/01/02 Geography</v>
          </cell>
          <cell r="C8470" t="str">
            <v>R407/01/02</v>
          </cell>
          <cell r="D8470" t="str">
            <v>Geography</v>
          </cell>
          <cell r="E8470" t="str">
            <v>Mr D Allen</v>
          </cell>
        </row>
        <row r="8471">
          <cell r="B8471" t="str">
            <v>R407/01/02 Geography</v>
          </cell>
          <cell r="C8471" t="str">
            <v>R407/01/02</v>
          </cell>
          <cell r="D8471" t="str">
            <v>Geography</v>
          </cell>
          <cell r="E8471" t="str">
            <v>Mr W Thomas</v>
          </cell>
        </row>
        <row r="8472">
          <cell r="B8472" t="str">
            <v>R407/01/02 Geography</v>
          </cell>
          <cell r="C8472" t="str">
            <v>R407/01/02</v>
          </cell>
          <cell r="D8472" t="str">
            <v>Geography</v>
          </cell>
          <cell r="E8472" t="str">
            <v>Mr J Murray</v>
          </cell>
        </row>
        <row r="8473">
          <cell r="B8473" t="str">
            <v>R407/01/02 Geography</v>
          </cell>
          <cell r="C8473" t="str">
            <v>R407/01/02</v>
          </cell>
          <cell r="D8473" t="str">
            <v>Geography</v>
          </cell>
          <cell r="E8473" t="str">
            <v>OCR D Cambridge Assessment</v>
          </cell>
        </row>
        <row r="8474">
          <cell r="B8474" t="str">
            <v>R435/01/02 History</v>
          </cell>
          <cell r="C8474" t="str">
            <v>R435/01/02</v>
          </cell>
          <cell r="D8474" t="str">
            <v>History</v>
          </cell>
          <cell r="E8474" t="str">
            <v>Mr M J Endy</v>
          </cell>
        </row>
        <row r="8475">
          <cell r="B8475" t="str">
            <v>R435/01/02 History</v>
          </cell>
          <cell r="C8475" t="str">
            <v>R435/01/02</v>
          </cell>
          <cell r="D8475" t="str">
            <v>History</v>
          </cell>
          <cell r="E8475" t="str">
            <v>Mr G J Wigley</v>
          </cell>
        </row>
        <row r="8476">
          <cell r="B8476" t="str">
            <v>R435/01/02 History</v>
          </cell>
          <cell r="C8476" t="str">
            <v>R435/01/02</v>
          </cell>
          <cell r="D8476" t="str">
            <v>History</v>
          </cell>
          <cell r="E8476" t="str">
            <v>Mr R M Beattie</v>
          </cell>
        </row>
        <row r="8477">
          <cell r="B8477" t="str">
            <v>R435/01/02 History</v>
          </cell>
          <cell r="C8477" t="str">
            <v>R435/01/02</v>
          </cell>
          <cell r="D8477" t="str">
            <v>History</v>
          </cell>
          <cell r="E8477" t="str">
            <v>OCR D Cambridge Assessment</v>
          </cell>
        </row>
        <row r="8478">
          <cell r="B8478" t="str">
            <v>R447/01/02 Latin</v>
          </cell>
          <cell r="C8478" t="str">
            <v>R447/01/02</v>
          </cell>
          <cell r="D8478" t="str">
            <v>Latin</v>
          </cell>
          <cell r="E8478" t="str">
            <v>Mrs L Harrow</v>
          </cell>
        </row>
        <row r="8479">
          <cell r="B8479" t="str">
            <v>R447/01/02 Latin</v>
          </cell>
          <cell r="C8479" t="str">
            <v>R447/01/02</v>
          </cell>
          <cell r="D8479" t="str">
            <v>Latin</v>
          </cell>
          <cell r="E8479" t="str">
            <v>Mr C R Madel</v>
          </cell>
        </row>
        <row r="8480">
          <cell r="B8480" t="str">
            <v>R447/01/02 Latin</v>
          </cell>
          <cell r="C8480" t="str">
            <v>R447/01/02</v>
          </cell>
          <cell r="D8480" t="str">
            <v>Latin</v>
          </cell>
          <cell r="E8480" t="str">
            <v>Mr C R Simpson</v>
          </cell>
        </row>
        <row r="8481">
          <cell r="B8481" t="str">
            <v>R449/01/02 Entry Level Mathematics</v>
          </cell>
          <cell r="C8481" t="str">
            <v>R449/01/02</v>
          </cell>
          <cell r="D8481" t="str">
            <v>Entry Level Mathematics</v>
          </cell>
          <cell r="E8481" t="str">
            <v>Miss C Barcham</v>
          </cell>
        </row>
        <row r="8482">
          <cell r="B8482" t="str">
            <v>R449/01/02 Entry Level Mathematics</v>
          </cell>
          <cell r="C8482" t="str">
            <v>R449/01/02</v>
          </cell>
          <cell r="D8482" t="str">
            <v>Entry Level Mathematics</v>
          </cell>
          <cell r="E8482" t="str">
            <v>OCR D Cambridge Assessment</v>
          </cell>
        </row>
        <row r="8483">
          <cell r="B8483" t="str">
            <v>R449/01/02 Entry Level Mathematics</v>
          </cell>
          <cell r="C8483" t="str">
            <v>R449/01/02</v>
          </cell>
          <cell r="D8483" t="str">
            <v>Entry Level Mathematics</v>
          </cell>
          <cell r="E8483" t="str">
            <v>Mr J J Fair</v>
          </cell>
        </row>
        <row r="8484">
          <cell r="B8484" t="str">
            <v>R449/01/02 Entry Level Mathematics</v>
          </cell>
          <cell r="C8484" t="str">
            <v>R449/01/02</v>
          </cell>
          <cell r="D8484" t="str">
            <v>Entry Level Mathematics</v>
          </cell>
          <cell r="E8484" t="str">
            <v>Mr P J O'Grady</v>
          </cell>
        </row>
        <row r="8485">
          <cell r="B8485" t="str">
            <v>R463/01/02 Entry Level Physical Education</v>
          </cell>
          <cell r="C8485" t="str">
            <v>R463/01/02</v>
          </cell>
          <cell r="D8485" t="str">
            <v>Entry Level Physical Education</v>
          </cell>
          <cell r="E8485" t="str">
            <v>Mr A J Neal</v>
          </cell>
        </row>
        <row r="8486">
          <cell r="B8486" t="str">
            <v>R463/01/02 Entry Level Physical Education</v>
          </cell>
          <cell r="C8486" t="str">
            <v>R463/01/02</v>
          </cell>
          <cell r="D8486" t="str">
            <v>Entry Level Physical Education</v>
          </cell>
          <cell r="E8486" t="str">
            <v>Mrs R Hesford</v>
          </cell>
        </row>
        <row r="8487">
          <cell r="B8487" t="str">
            <v>R463/01/02 Entry Level Physical Education</v>
          </cell>
          <cell r="C8487" t="str">
            <v>R463/01/02</v>
          </cell>
          <cell r="D8487" t="str">
            <v>Entry Level Physical Education</v>
          </cell>
          <cell r="E8487" t="str">
            <v>Mr A S Minshull</v>
          </cell>
        </row>
        <row r="8488">
          <cell r="B8488" t="str">
            <v>R463/01/02 Entry Level Physical Education</v>
          </cell>
          <cell r="C8488" t="str">
            <v>R463/01/02</v>
          </cell>
          <cell r="D8488" t="str">
            <v>Entry Level Physical Education</v>
          </cell>
          <cell r="E8488" t="str">
            <v>Ms P Mundy</v>
          </cell>
        </row>
        <row r="8489">
          <cell r="B8489" t="str">
            <v>R463/01/02 Entry Level Physical Education</v>
          </cell>
          <cell r="C8489" t="str">
            <v>R463/01/02</v>
          </cell>
          <cell r="D8489" t="str">
            <v>Entry Level Physical Education</v>
          </cell>
          <cell r="E8489" t="str">
            <v>Mrs J Young</v>
          </cell>
        </row>
        <row r="8490">
          <cell r="B8490" t="str">
            <v>R463/01/02 Entry Level Physical Education</v>
          </cell>
          <cell r="C8490" t="str">
            <v>R463/01/02</v>
          </cell>
          <cell r="D8490" t="str">
            <v>Entry Level Physical Education</v>
          </cell>
          <cell r="E8490" t="str">
            <v>P E Moderator</v>
          </cell>
        </row>
        <row r="8491">
          <cell r="B8491" t="str">
            <v>R463/01/02 Entry Level Physical Education</v>
          </cell>
          <cell r="C8491" t="str">
            <v>R463/01/02</v>
          </cell>
          <cell r="D8491" t="str">
            <v>Entry Level Physical Education</v>
          </cell>
          <cell r="E8491" t="str">
            <v>Mrs R J Ranson</v>
          </cell>
        </row>
        <row r="8492">
          <cell r="B8492" t="str">
            <v>R463/01/02 Entry Level Physical Education</v>
          </cell>
          <cell r="C8492" t="str">
            <v>R463/01/02</v>
          </cell>
          <cell r="D8492" t="str">
            <v>Entry Level Physical Education</v>
          </cell>
          <cell r="E8492" t="str">
            <v>Mrs P Sansom-Roberts</v>
          </cell>
        </row>
        <row r="8493">
          <cell r="B8493" t="str">
            <v>R463/01/02 Entry Level Physical Education</v>
          </cell>
          <cell r="C8493" t="str">
            <v>R463/01/02</v>
          </cell>
          <cell r="D8493" t="str">
            <v>Entry Level Physical Education</v>
          </cell>
          <cell r="E8493" t="str">
            <v>Mr K J Smith</v>
          </cell>
        </row>
        <row r="8494">
          <cell r="B8494" t="str">
            <v>R463/01/02 Entry Level Physical Education</v>
          </cell>
          <cell r="C8494" t="str">
            <v>R463/01/02</v>
          </cell>
          <cell r="D8494" t="str">
            <v>Entry Level Physical Education</v>
          </cell>
          <cell r="E8494" t="str">
            <v>Mr C Townson</v>
          </cell>
        </row>
        <row r="8495">
          <cell r="B8495" t="str">
            <v>R463/03 Entry Level Physical Education</v>
          </cell>
          <cell r="C8495" t="str">
            <v>R463/03</v>
          </cell>
          <cell r="D8495" t="str">
            <v>Entry Level Physical Education</v>
          </cell>
          <cell r="E8495" t="str">
            <v>Mr A J Neal</v>
          </cell>
        </row>
        <row r="8496">
          <cell r="B8496" t="str">
            <v>R463/03 Entry Level Physical Education</v>
          </cell>
          <cell r="C8496" t="str">
            <v>R463/03</v>
          </cell>
          <cell r="D8496" t="str">
            <v>Entry Level Physical Education</v>
          </cell>
          <cell r="E8496" t="str">
            <v>Mrs R Hesford</v>
          </cell>
        </row>
        <row r="8497">
          <cell r="B8497" t="str">
            <v>R463/03 Entry Level Physical Education</v>
          </cell>
          <cell r="C8497" t="str">
            <v>R463/03</v>
          </cell>
          <cell r="D8497" t="str">
            <v>Entry Level Physical Education</v>
          </cell>
          <cell r="E8497" t="str">
            <v>Mr A S Minshull</v>
          </cell>
        </row>
        <row r="8498">
          <cell r="B8498" t="str">
            <v>R463/03 Entry Level Physical Education</v>
          </cell>
          <cell r="C8498" t="str">
            <v>R463/03</v>
          </cell>
          <cell r="D8498" t="str">
            <v>Entry Level Physical Education</v>
          </cell>
          <cell r="E8498" t="str">
            <v>Ms P Mundy</v>
          </cell>
        </row>
        <row r="8499">
          <cell r="B8499" t="str">
            <v>R463/03 Entry Level Physical Education</v>
          </cell>
          <cell r="C8499" t="str">
            <v>R463/03</v>
          </cell>
          <cell r="D8499" t="str">
            <v>Entry Level Physical Education</v>
          </cell>
          <cell r="E8499" t="str">
            <v>Mrs J Young</v>
          </cell>
        </row>
        <row r="8500">
          <cell r="B8500" t="str">
            <v>R463/03 Entry Level Physical Education</v>
          </cell>
          <cell r="C8500" t="str">
            <v>R463/03</v>
          </cell>
          <cell r="D8500" t="str">
            <v>Entry Level Physical Education</v>
          </cell>
          <cell r="E8500" t="str">
            <v>Mrs R J Ranson</v>
          </cell>
        </row>
        <row r="8501">
          <cell r="B8501" t="str">
            <v>R463/03 Entry Level Physical Education</v>
          </cell>
          <cell r="C8501" t="str">
            <v>R463/03</v>
          </cell>
          <cell r="D8501" t="str">
            <v>Entry Level Physical Education</v>
          </cell>
          <cell r="E8501" t="str">
            <v>Mrs P Sansom-Roberts</v>
          </cell>
        </row>
        <row r="8502">
          <cell r="B8502" t="str">
            <v>R463/03 Entry Level Physical Education</v>
          </cell>
          <cell r="C8502" t="str">
            <v>R463/03</v>
          </cell>
          <cell r="D8502" t="str">
            <v>Entry Level Physical Education</v>
          </cell>
          <cell r="E8502" t="str">
            <v>Mr K J Smith</v>
          </cell>
        </row>
        <row r="8503">
          <cell r="B8503" t="str">
            <v>R463/03 Entry Level Physical Education</v>
          </cell>
          <cell r="C8503" t="str">
            <v>R463/03</v>
          </cell>
          <cell r="D8503" t="str">
            <v>Entry Level Physical Education</v>
          </cell>
          <cell r="E8503" t="str">
            <v>Mr C Townson</v>
          </cell>
        </row>
        <row r="8504">
          <cell r="B8504" t="str">
            <v>R463/03 Entry Level Physical Education</v>
          </cell>
          <cell r="C8504" t="str">
            <v>R463/03</v>
          </cell>
          <cell r="D8504" t="str">
            <v>Entry Level Physical Education</v>
          </cell>
          <cell r="E8504" t="str">
            <v>P E Moderator</v>
          </cell>
        </row>
        <row r="8505">
          <cell r="B8505" t="str">
            <v>R483/01/02 Science (Entry Level Cert)</v>
          </cell>
          <cell r="C8505" t="str">
            <v>R483/01/02</v>
          </cell>
          <cell r="D8505" t="str">
            <v>Science (Entry Level Cert)</v>
          </cell>
          <cell r="E8505" t="str">
            <v>Mr C J Sherry</v>
          </cell>
        </row>
        <row r="8506">
          <cell r="B8506" t="str">
            <v>R483/01/02 Science (Entry Level Cert)</v>
          </cell>
          <cell r="C8506" t="str">
            <v>R483/01/02</v>
          </cell>
          <cell r="D8506" t="str">
            <v>Science (Entry Level Cert)</v>
          </cell>
          <cell r="E8506" t="str">
            <v>OCR D Cambridge Assessment</v>
          </cell>
        </row>
        <row r="8507">
          <cell r="B8507" t="str">
            <v>R483/01/02 Science (Entry Level Cert)</v>
          </cell>
          <cell r="C8507" t="str">
            <v>R483/01/02</v>
          </cell>
          <cell r="D8507" t="str">
            <v>Science (Entry Level Cert)</v>
          </cell>
          <cell r="E8507" t="str">
            <v>Ms M C Elliot</v>
          </cell>
        </row>
        <row r="8508">
          <cell r="B8508" t="str">
            <v>R483/01/02 Science (Entry Level Cert)</v>
          </cell>
          <cell r="C8508" t="str">
            <v>R483/01/02</v>
          </cell>
          <cell r="D8508" t="str">
            <v>Science (Entry Level Cert)</v>
          </cell>
          <cell r="E8508" t="str">
            <v>Mr B Cowie</v>
          </cell>
        </row>
        <row r="8509">
          <cell r="B8509" t="str">
            <v>R483/01/02 Science (Entry Level Cert)</v>
          </cell>
          <cell r="C8509" t="str">
            <v>R483/01/02</v>
          </cell>
          <cell r="D8509" t="str">
            <v>Science (Entry Level Cert)</v>
          </cell>
          <cell r="E8509" t="str">
            <v>Mrs C L Thomas</v>
          </cell>
        </row>
        <row r="8510">
          <cell r="B8510" t="str">
            <v>R483/01/02 Science (Entry Level Cert)</v>
          </cell>
          <cell r="C8510" t="str">
            <v>R483/01/02</v>
          </cell>
          <cell r="D8510" t="str">
            <v>Science (Entry Level Cert)</v>
          </cell>
          <cell r="E8510" t="str">
            <v>Mrs L Smiles</v>
          </cell>
        </row>
        <row r="8511">
          <cell r="B8511" t="str">
            <v>Y100/01/02 History A: Topic based essay</v>
          </cell>
          <cell r="C8511" t="str">
            <v>Y100/01/02</v>
          </cell>
          <cell r="D8511" t="str">
            <v>History A: Topic based essay</v>
          </cell>
          <cell r="E8511" t="str">
            <v>Mr M E Wells</v>
          </cell>
        </row>
        <row r="8512">
          <cell r="B8512" t="str">
            <v>Y100/01/02 History A: Topic based essay</v>
          </cell>
          <cell r="C8512" t="str">
            <v>Y100/01/02</v>
          </cell>
          <cell r="D8512" t="str">
            <v>History A: Topic based essay</v>
          </cell>
          <cell r="E8512" t="str">
            <v>OCR D Cambridge Assessment</v>
          </cell>
        </row>
        <row r="8513">
          <cell r="B8513" t="str">
            <v>Y100/01/02 History A: Topic based essay</v>
          </cell>
          <cell r="C8513" t="str">
            <v>Y100/01/02</v>
          </cell>
          <cell r="D8513" t="str">
            <v>History A: Topic based essay</v>
          </cell>
          <cell r="E8513" t="str">
            <v>Mr N R Fellows</v>
          </cell>
        </row>
        <row r="8514">
          <cell r="B8514" t="str">
            <v>Y100/01/02 History A: Topic based essay</v>
          </cell>
          <cell r="C8514" t="str">
            <v>Y100/01/02</v>
          </cell>
          <cell r="D8514" t="str">
            <v>History A: Topic based essay</v>
          </cell>
          <cell r="E8514" t="str">
            <v>Ms A Hatton</v>
          </cell>
        </row>
        <row r="8515">
          <cell r="B8515" t="str">
            <v>Y100/01/02 History A: Topic based essay</v>
          </cell>
          <cell r="C8515" t="str">
            <v>Y100/01/02</v>
          </cell>
          <cell r="D8515" t="str">
            <v>History A: Topic based essay</v>
          </cell>
          <cell r="E8515" t="str">
            <v>Miss N Baker</v>
          </cell>
        </row>
        <row r="8516">
          <cell r="B8516" t="str">
            <v>Y100/01/02 History A: Topic based essay</v>
          </cell>
          <cell r="C8516" t="str">
            <v>Y100/01/02</v>
          </cell>
          <cell r="D8516" t="str">
            <v>History A: Topic based essay</v>
          </cell>
          <cell r="E8516" t="str">
            <v>Miss L G Cole</v>
          </cell>
        </row>
        <row r="8517">
          <cell r="B8517" t="str">
            <v>Y100/01/02 History A: Topic based essay</v>
          </cell>
          <cell r="C8517" t="str">
            <v>Y100/01/02</v>
          </cell>
          <cell r="D8517" t="str">
            <v>History A: Topic based essay</v>
          </cell>
          <cell r="E8517" t="str">
            <v>Mr N Taylor</v>
          </cell>
        </row>
        <row r="8518">
          <cell r="B8518" t="str">
            <v>Y100/01/02 History A: Topic based essay</v>
          </cell>
          <cell r="C8518" t="str">
            <v>Y100/01/02</v>
          </cell>
          <cell r="D8518" t="str">
            <v>History A: Topic based essay</v>
          </cell>
          <cell r="E8518" t="str">
            <v>Mrs M Dicken</v>
          </cell>
        </row>
        <row r="8519">
          <cell r="B8519" t="str">
            <v>Y100/01/02 History A: Topic based essay</v>
          </cell>
          <cell r="C8519" t="str">
            <v>Y100/01/02</v>
          </cell>
          <cell r="D8519" t="str">
            <v>History A: Topic based essay</v>
          </cell>
          <cell r="E8519" t="str">
            <v>Mr S Varley</v>
          </cell>
        </row>
        <row r="8520">
          <cell r="B8520" t="str">
            <v>Y100/01/02 History A: Topic based essay</v>
          </cell>
          <cell r="C8520" t="str">
            <v>Y100/01/02</v>
          </cell>
          <cell r="D8520" t="str">
            <v>History A: Topic based essay</v>
          </cell>
          <cell r="E8520" t="str">
            <v>Mr O Wheatley</v>
          </cell>
        </row>
        <row r="8521">
          <cell r="B8521" t="str">
            <v>Y100/01/02 History A: Topic based essay</v>
          </cell>
          <cell r="C8521" t="str">
            <v>Y100/01/02</v>
          </cell>
          <cell r="D8521" t="str">
            <v>History A: Topic based essay</v>
          </cell>
          <cell r="E8521" t="str">
            <v>Mr A D Hartrup</v>
          </cell>
        </row>
        <row r="8522">
          <cell r="B8522" t="str">
            <v>Y100/01/02 History A: Topic based essay</v>
          </cell>
          <cell r="C8522" t="str">
            <v>Y100/01/02</v>
          </cell>
          <cell r="D8522" t="str">
            <v>History A: Topic based essay</v>
          </cell>
          <cell r="E8522" t="str">
            <v>Dr E Katz</v>
          </cell>
        </row>
        <row r="8523">
          <cell r="B8523" t="str">
            <v>Y100/01/02 History A: Topic based essay</v>
          </cell>
          <cell r="C8523" t="str">
            <v>Y100/01/02</v>
          </cell>
          <cell r="D8523" t="str">
            <v>History A: Topic based essay</v>
          </cell>
          <cell r="E8523" t="str">
            <v>Mr S R Buckley</v>
          </cell>
        </row>
        <row r="8524">
          <cell r="B8524" t="str">
            <v>Y100/01/02 History A: Topic based essay</v>
          </cell>
          <cell r="C8524" t="str">
            <v>Y100/01/02</v>
          </cell>
          <cell r="D8524" t="str">
            <v>History A: Topic based essay</v>
          </cell>
          <cell r="E8524" t="str">
            <v>Mrs C Mason</v>
          </cell>
        </row>
        <row r="8525">
          <cell r="B8525" t="str">
            <v>Y100/01/02 History A: Topic based essay</v>
          </cell>
          <cell r="C8525" t="str">
            <v>Y100/01/02</v>
          </cell>
          <cell r="D8525" t="str">
            <v>History A: Topic based essay</v>
          </cell>
          <cell r="E8525" t="str">
            <v>Mrs R Fleury-Beecham</v>
          </cell>
        </row>
        <row r="8526">
          <cell r="B8526" t="str">
            <v>Y100/01/02 History A: Topic based essay</v>
          </cell>
          <cell r="C8526" t="str">
            <v>Y100/01/02</v>
          </cell>
          <cell r="D8526" t="str">
            <v>History A: Topic based essay</v>
          </cell>
          <cell r="E8526" t="str">
            <v>Miss K Hulme</v>
          </cell>
        </row>
        <row r="8527">
          <cell r="B8527" t="str">
            <v>Y100/01/02 History A: Topic based essay</v>
          </cell>
          <cell r="C8527" t="str">
            <v>Y100/01/02</v>
          </cell>
          <cell r="D8527" t="str">
            <v>History A: Topic based essay</v>
          </cell>
          <cell r="E8527" t="str">
            <v>Dr C K Dennis</v>
          </cell>
        </row>
        <row r="8528">
          <cell r="B8528" t="str">
            <v>Y100/01/02 History A: Topic based essay</v>
          </cell>
          <cell r="C8528" t="str">
            <v>Y100/01/02</v>
          </cell>
          <cell r="D8528" t="str">
            <v>History A: Topic based essay</v>
          </cell>
          <cell r="E8528" t="str">
            <v>Dr N F Pitts</v>
          </cell>
        </row>
        <row r="8529">
          <cell r="B8529" t="str">
            <v>Y100/01/02 History A: Topic based essay</v>
          </cell>
          <cell r="C8529" t="str">
            <v>Y100/01/02</v>
          </cell>
          <cell r="D8529" t="str">
            <v>History A: Topic based essay</v>
          </cell>
          <cell r="E8529" t="str">
            <v>Mr D Allcock</v>
          </cell>
        </row>
        <row r="8530">
          <cell r="B8530" t="str">
            <v>Y100/01/02 History A: Topic based essay</v>
          </cell>
          <cell r="C8530" t="str">
            <v>Y100/01/02</v>
          </cell>
          <cell r="D8530" t="str">
            <v>History A: Topic based essay</v>
          </cell>
          <cell r="E8530" t="str">
            <v>Mrs A J Palmer</v>
          </cell>
        </row>
        <row r="8531">
          <cell r="B8531" t="str">
            <v>Y100/01/02 History A: Topic based essay</v>
          </cell>
          <cell r="C8531" t="str">
            <v>Y100/01/02</v>
          </cell>
          <cell r="D8531" t="str">
            <v>History A: Topic based essay</v>
          </cell>
          <cell r="E8531" t="str">
            <v>Miss K Spencer</v>
          </cell>
        </row>
        <row r="8532">
          <cell r="B8532" t="str">
            <v>Y100/01/02 History A: Topic based essay</v>
          </cell>
          <cell r="C8532" t="str">
            <v>Y100/01/02</v>
          </cell>
          <cell r="D8532" t="str">
            <v>History A: Topic based essay</v>
          </cell>
          <cell r="E8532" t="str">
            <v>Mr D J Cossey</v>
          </cell>
        </row>
        <row r="8533">
          <cell r="B8533" t="str">
            <v>Y100/01/02 History A: Topic based essay</v>
          </cell>
          <cell r="C8533" t="str">
            <v>Y100/01/02</v>
          </cell>
          <cell r="D8533" t="str">
            <v>History A: Topic based essay</v>
          </cell>
          <cell r="E8533" t="str">
            <v>Mr A Kelly</v>
          </cell>
        </row>
        <row r="8534">
          <cell r="B8534" t="str">
            <v>Y100/01/02 History A: Topic based essay</v>
          </cell>
          <cell r="C8534" t="str">
            <v>Y100/01/02</v>
          </cell>
          <cell r="D8534" t="str">
            <v>History A: Topic based essay</v>
          </cell>
          <cell r="E8534" t="str">
            <v>Mrs R Elliott</v>
          </cell>
        </row>
        <row r="8535">
          <cell r="B8535" t="str">
            <v>Y100/01/02 History A: Topic based essay</v>
          </cell>
          <cell r="C8535" t="str">
            <v>Y100/01/02</v>
          </cell>
          <cell r="D8535" t="str">
            <v>History A: Topic based essay</v>
          </cell>
          <cell r="E8535" t="str">
            <v>Mr S R Byrne</v>
          </cell>
        </row>
        <row r="8536">
          <cell r="B8536" t="str">
            <v>Y100/01/02 History A: Topic based essay</v>
          </cell>
          <cell r="C8536" t="str">
            <v>Y100/01/02</v>
          </cell>
          <cell r="D8536" t="str">
            <v>History A: Topic based essay</v>
          </cell>
          <cell r="E8536" t="str">
            <v>Mr A J Barker</v>
          </cell>
        </row>
        <row r="8537">
          <cell r="B8537" t="str">
            <v>Y100/01/02 History A: Topic based essay</v>
          </cell>
          <cell r="C8537" t="str">
            <v>Y100/01/02</v>
          </cell>
          <cell r="D8537" t="str">
            <v>History A: Topic based essay</v>
          </cell>
          <cell r="E8537" t="str">
            <v>Mr P Lyons</v>
          </cell>
        </row>
        <row r="8538">
          <cell r="B8538" t="str">
            <v>Y100/01/02 History A: Topic based essay</v>
          </cell>
          <cell r="C8538" t="str">
            <v>Y100/01/02</v>
          </cell>
          <cell r="D8538" t="str">
            <v>History A: Topic based essay</v>
          </cell>
          <cell r="E8538" t="str">
            <v>Mr S H Brown</v>
          </cell>
        </row>
        <row r="8539">
          <cell r="B8539" t="str">
            <v>Y100/01/02 History A: Topic based essay</v>
          </cell>
          <cell r="C8539" t="str">
            <v>Y100/01/02</v>
          </cell>
          <cell r="D8539" t="str">
            <v>History A: Topic based essay</v>
          </cell>
          <cell r="E8539" t="str">
            <v>Mr K J Baird</v>
          </cell>
        </row>
        <row r="8540">
          <cell r="B8540" t="str">
            <v>Y100/01/02 History A: Topic based essay</v>
          </cell>
          <cell r="C8540" t="str">
            <v>Y100/01/02</v>
          </cell>
          <cell r="D8540" t="str">
            <v>History A: Topic based essay</v>
          </cell>
          <cell r="E8540" t="str">
            <v>Mrs I Gillett</v>
          </cell>
        </row>
        <row r="8541">
          <cell r="B8541" t="str">
            <v>Y100/01/02 History A: Topic based essay</v>
          </cell>
          <cell r="C8541" t="str">
            <v>Y100/01/02</v>
          </cell>
          <cell r="D8541" t="str">
            <v>History A: Topic based essay</v>
          </cell>
          <cell r="E8541" t="str">
            <v>Mr D A Binney</v>
          </cell>
        </row>
        <row r="8542">
          <cell r="B8542" t="str">
            <v>Y100/01/02 History A: Topic based essay</v>
          </cell>
          <cell r="C8542" t="str">
            <v>Y100/01/02</v>
          </cell>
          <cell r="D8542" t="str">
            <v>History A: Topic based essay</v>
          </cell>
          <cell r="E8542" t="str">
            <v>Mr A Shaw</v>
          </cell>
        </row>
        <row r="8543">
          <cell r="B8543" t="str">
            <v>Y100/01/02 History A: Topic based essay</v>
          </cell>
          <cell r="C8543" t="str">
            <v>Y100/01/02</v>
          </cell>
          <cell r="D8543" t="str">
            <v>History A: Topic based essay</v>
          </cell>
          <cell r="E8543" t="str">
            <v>Miss H Tatlock</v>
          </cell>
        </row>
        <row r="8544">
          <cell r="B8544" t="str">
            <v>Y100/01/02 History A: Topic based essay</v>
          </cell>
          <cell r="C8544" t="str">
            <v>Y100/01/02</v>
          </cell>
          <cell r="D8544" t="str">
            <v>History A: Topic based essay</v>
          </cell>
          <cell r="E8544" t="str">
            <v>Mr M Jones</v>
          </cell>
        </row>
        <row r="8545">
          <cell r="B8545" t="str">
            <v>Y100/01/02 History A: Topic based essay</v>
          </cell>
          <cell r="C8545" t="str">
            <v>Y100/01/02</v>
          </cell>
          <cell r="D8545" t="str">
            <v>History A: Topic based essay</v>
          </cell>
          <cell r="E8545" t="str">
            <v>Mr A Pendlebury</v>
          </cell>
        </row>
        <row r="8546">
          <cell r="B8546" t="str">
            <v>Y100/01/02 History A: Topic based essay</v>
          </cell>
          <cell r="C8546" t="str">
            <v>Y100/01/02</v>
          </cell>
          <cell r="D8546" t="str">
            <v>History A: Topic based essay</v>
          </cell>
          <cell r="E8546" t="str">
            <v>Mr E M Fagan</v>
          </cell>
        </row>
        <row r="8547">
          <cell r="B8547" t="str">
            <v>Y100/01/02 History A: Topic based essay</v>
          </cell>
          <cell r="C8547" t="str">
            <v>Y100/01/02</v>
          </cell>
          <cell r="D8547" t="str">
            <v>History A: Topic based essay</v>
          </cell>
          <cell r="E8547" t="str">
            <v>Mrs L Erricker</v>
          </cell>
        </row>
        <row r="8548">
          <cell r="B8548" t="str">
            <v>Y100/01/02 History A: Topic based essay</v>
          </cell>
          <cell r="C8548" t="str">
            <v>Y100/01/02</v>
          </cell>
          <cell r="D8548" t="str">
            <v>History A: Topic based essay</v>
          </cell>
          <cell r="E8548" t="str">
            <v>Miss F Ring</v>
          </cell>
        </row>
        <row r="8549">
          <cell r="B8549" t="str">
            <v>Y100/01/02 History A: Topic based essay</v>
          </cell>
          <cell r="C8549" t="str">
            <v>Y100/01/02</v>
          </cell>
          <cell r="D8549" t="str">
            <v>History A: Topic based essay</v>
          </cell>
          <cell r="E8549" t="str">
            <v>Mr G Andrews</v>
          </cell>
        </row>
        <row r="8550">
          <cell r="B8550" t="str">
            <v>Y100/01/02 History A: Topic based essay</v>
          </cell>
          <cell r="C8550" t="str">
            <v>Y100/01/02</v>
          </cell>
          <cell r="D8550" t="str">
            <v>History A: Topic based essay</v>
          </cell>
          <cell r="E8550" t="str">
            <v>Miss S Clarke</v>
          </cell>
        </row>
        <row r="8551">
          <cell r="B8551" t="str">
            <v>Y100/01/02 History A: Topic based essay</v>
          </cell>
          <cell r="C8551" t="str">
            <v>Y100/01/02</v>
          </cell>
          <cell r="D8551" t="str">
            <v>History A: Topic based essay</v>
          </cell>
          <cell r="E8551" t="str">
            <v>Mr A Hamilton</v>
          </cell>
        </row>
        <row r="8552">
          <cell r="B8552" t="str">
            <v>Y101/01 Alfred and the Making of England 871 - 1016</v>
          </cell>
          <cell r="C8552" t="str">
            <v>Y101/01</v>
          </cell>
          <cell r="D8552" t="str">
            <v>Alfred and the Making of England 871 - 1016</v>
          </cell>
          <cell r="E8552" t="str">
            <v>Dr C K Dennis</v>
          </cell>
        </row>
        <row r="8553">
          <cell r="B8553" t="str">
            <v>Y101/01 Alfred and the Making of England 871 - 1016</v>
          </cell>
          <cell r="C8553" t="str">
            <v>Y101/01</v>
          </cell>
          <cell r="D8553" t="str">
            <v>Alfred and the Making of England 871 - 1016</v>
          </cell>
          <cell r="E8553" t="str">
            <v>Mr N R Fellows</v>
          </cell>
        </row>
        <row r="8554">
          <cell r="B8554" t="str">
            <v>Y101/01 Alfred and the Making of England 871 - 1016</v>
          </cell>
          <cell r="C8554" t="str">
            <v>Y101/01</v>
          </cell>
          <cell r="D8554" t="str">
            <v>Alfred and the Making of England 871 - 1016</v>
          </cell>
          <cell r="E8554" t="str">
            <v>Mrs M Dicken</v>
          </cell>
        </row>
        <row r="8555">
          <cell r="B8555" t="str">
            <v>Y102/01 British period study &amp; enquiry:Anglo-Sax Eng &amp; Norman Conq 1035-1107</v>
          </cell>
          <cell r="C8555" t="str">
            <v>Y102/01</v>
          </cell>
          <cell r="D8555" t="str">
            <v>British period study &amp; enquiry:Anglo-Sax Eng &amp; Norman Conq 1035-1107</v>
          </cell>
          <cell r="E8555" t="str">
            <v>Dr C K Dennis</v>
          </cell>
        </row>
        <row r="8556">
          <cell r="B8556" t="str">
            <v>Y102/01 British period study &amp; enquiry:Anglo-Sax Eng &amp; Norman Conq 1035-1107</v>
          </cell>
          <cell r="C8556" t="str">
            <v>Y102/01</v>
          </cell>
          <cell r="D8556" t="str">
            <v>British period study &amp; enquiry:Anglo-Sax Eng &amp; Norman Conq 1035-1107</v>
          </cell>
          <cell r="E8556" t="str">
            <v>Mr J Price</v>
          </cell>
        </row>
        <row r="8557">
          <cell r="B8557" t="str">
            <v>Y102/01 British period study &amp; enquiry:Anglo-Sax Eng &amp; Norman Conq 1035-1107</v>
          </cell>
          <cell r="C8557" t="str">
            <v>Y102/01</v>
          </cell>
          <cell r="D8557" t="str">
            <v>British period study &amp; enquiry:Anglo-Sax Eng &amp; Norman Conq 1035-1107</v>
          </cell>
          <cell r="E8557" t="str">
            <v>Miss R Surtees</v>
          </cell>
        </row>
        <row r="8558">
          <cell r="B8558" t="str">
            <v>Y102/01 British period study &amp; enquiry:Anglo-Sax Eng &amp; Norman Conq 1035-1107</v>
          </cell>
          <cell r="C8558" t="str">
            <v>Y102/01</v>
          </cell>
          <cell r="D8558" t="str">
            <v>British period study &amp; enquiry:Anglo-Sax Eng &amp; Norman Conq 1035-1107</v>
          </cell>
          <cell r="E8558" t="str">
            <v>Miss H L Bellis</v>
          </cell>
        </row>
        <row r="8559">
          <cell r="B8559" t="str">
            <v>Y103/01 British period study and enquiry: England 1199 - 1272</v>
          </cell>
          <cell r="C8559" t="str">
            <v>Y103/01</v>
          </cell>
          <cell r="D8559" t="str">
            <v>British period study and enquiry: England 1199 - 1272</v>
          </cell>
          <cell r="E8559" t="str">
            <v>Dr C K Dennis</v>
          </cell>
        </row>
        <row r="8560">
          <cell r="B8560" t="str">
            <v>Y103/01 British period study and enquiry: England 1199 - 1272</v>
          </cell>
          <cell r="C8560" t="str">
            <v>Y103/01</v>
          </cell>
          <cell r="D8560" t="str">
            <v>British period study and enquiry: England 1199 - 1272</v>
          </cell>
          <cell r="E8560" t="str">
            <v>Dr M R Livingstone</v>
          </cell>
        </row>
        <row r="8561">
          <cell r="B8561" t="str">
            <v>Y103/01 British period study and enquiry: England 1199 - 1272</v>
          </cell>
          <cell r="C8561" t="str">
            <v>Y103/01</v>
          </cell>
          <cell r="D8561" t="str">
            <v>British period study and enquiry: England 1199 - 1272</v>
          </cell>
          <cell r="E8561" t="str">
            <v>Mr N R Fellows</v>
          </cell>
        </row>
        <row r="8562">
          <cell r="B8562" t="str">
            <v>Y103/01 British period study and enquiry: England 1199 - 1272</v>
          </cell>
          <cell r="C8562" t="str">
            <v>Y103/01</v>
          </cell>
          <cell r="D8562" t="str">
            <v>British period study and enquiry: England 1199 - 1272</v>
          </cell>
          <cell r="E8562" t="str">
            <v>Mrs M Dicken</v>
          </cell>
        </row>
        <row r="8563">
          <cell r="B8563" t="str">
            <v>Y104/01 British period study and enquiry:England 1377 - 1455</v>
          </cell>
          <cell r="C8563" t="str">
            <v>Y104/01</v>
          </cell>
          <cell r="D8563" t="str">
            <v>British period study and enquiry:England 1377 - 1455</v>
          </cell>
          <cell r="E8563" t="str">
            <v>Dr C K Dennis</v>
          </cell>
        </row>
        <row r="8564">
          <cell r="B8564" t="str">
            <v>Y104/01 British period study and enquiry:England 1377 - 1455</v>
          </cell>
          <cell r="C8564" t="str">
            <v>Y104/01</v>
          </cell>
          <cell r="D8564" t="str">
            <v>British period study and enquiry:England 1377 - 1455</v>
          </cell>
          <cell r="E8564" t="str">
            <v>Dr M R Livingstone</v>
          </cell>
        </row>
        <row r="8565">
          <cell r="B8565" t="str">
            <v>Y104/01 British period study and enquiry:England 1377 - 1455</v>
          </cell>
          <cell r="C8565" t="str">
            <v>Y104/01</v>
          </cell>
          <cell r="D8565" t="str">
            <v>British period study and enquiry:England 1377 - 1455</v>
          </cell>
          <cell r="E8565" t="str">
            <v>Mr N R Fellows</v>
          </cell>
        </row>
        <row r="8566">
          <cell r="B8566" t="str">
            <v>Y105/01 British period study and enquiry:Eng 1445-1509 Lancs  Yorks &amp; Henry VII</v>
          </cell>
          <cell r="C8566" t="str">
            <v>Y105/01</v>
          </cell>
          <cell r="D8566" t="str">
            <v>British period study and enquiry:Eng 1445-1509 Lancs  Yorks &amp; Henry VII</v>
          </cell>
          <cell r="E8566" t="str">
            <v>Mr N R Fellows</v>
          </cell>
        </row>
        <row r="8567">
          <cell r="B8567" t="str">
            <v>Y105/01 British period study and enquiry:Eng 1445-1509 Lancs  Yorks &amp; Henry VII</v>
          </cell>
          <cell r="C8567" t="str">
            <v>Y105/01</v>
          </cell>
          <cell r="D8567" t="str">
            <v>British period study and enquiry:Eng 1445-1509 Lancs  Yorks &amp; Henry VII</v>
          </cell>
          <cell r="E8567" t="str">
            <v>Mrs R R Kendall</v>
          </cell>
        </row>
        <row r="8568">
          <cell r="B8568" t="str">
            <v>Y105/01 British period study and enquiry:Eng 1445-1509 Lancs  Yorks &amp; Henry VII</v>
          </cell>
          <cell r="C8568" t="str">
            <v>Y105/01</v>
          </cell>
          <cell r="D8568" t="str">
            <v>British period study and enquiry:Eng 1445-1509 Lancs  Yorks &amp; Henry VII</v>
          </cell>
          <cell r="E8568" t="str">
            <v>Mrs L Ravenscroft</v>
          </cell>
        </row>
        <row r="8569">
          <cell r="B8569" t="str">
            <v>Y105/01 British period study and enquiry:Eng 1445-1509 Lancs  Yorks &amp; Henry VII</v>
          </cell>
          <cell r="C8569" t="str">
            <v>Y105/01</v>
          </cell>
          <cell r="D8569" t="str">
            <v>British period study and enquiry:Eng 1445-1509 Lancs  Yorks &amp; Henry VII</v>
          </cell>
          <cell r="E8569" t="str">
            <v>Mrs C Reed</v>
          </cell>
        </row>
        <row r="8570">
          <cell r="B8570" t="str">
            <v>Y105/01 British period study and enquiry:Eng 1445-1509 Lancs  Yorks &amp; Henry VII</v>
          </cell>
          <cell r="C8570" t="str">
            <v>Y105/01</v>
          </cell>
          <cell r="D8570" t="str">
            <v>British period study and enquiry:Eng 1445-1509 Lancs  Yorks &amp; Henry VII</v>
          </cell>
          <cell r="E8570" t="str">
            <v>Mrs N Richardson</v>
          </cell>
        </row>
        <row r="8571">
          <cell r="B8571" t="str">
            <v>Y105/01 British period study and enquiry:Eng 1445-1509 Lancs  Yorks &amp; Henry VII</v>
          </cell>
          <cell r="C8571" t="str">
            <v>Y105/01</v>
          </cell>
          <cell r="D8571" t="str">
            <v>British period study and enquiry:Eng 1445-1509 Lancs  Yorks &amp; Henry VII</v>
          </cell>
          <cell r="E8571" t="str">
            <v>Mr P Lyons</v>
          </cell>
        </row>
        <row r="8572">
          <cell r="B8572" t="str">
            <v>Y105/01 British period study and enquiry:Eng 1445-1509 Lancs  Yorks &amp; Henry VII</v>
          </cell>
          <cell r="C8572" t="str">
            <v>Y105/01</v>
          </cell>
          <cell r="D8572" t="str">
            <v>British period study and enquiry:Eng 1445-1509 Lancs  Yorks &amp; Henry VII</v>
          </cell>
          <cell r="E8572" t="str">
            <v>Miss N S Ely</v>
          </cell>
        </row>
        <row r="8573">
          <cell r="B8573" t="str">
            <v>Y105/01 British period study and enquiry:Eng 1445-1509 Lancs  Yorks &amp; Henry VII</v>
          </cell>
          <cell r="C8573" t="str">
            <v>Y105/01</v>
          </cell>
          <cell r="D8573" t="str">
            <v>British period study and enquiry:Eng 1445-1509 Lancs  Yorks &amp; Henry VII</v>
          </cell>
          <cell r="E8573" t="str">
            <v>Mr S W Hutchinson</v>
          </cell>
        </row>
        <row r="8574">
          <cell r="B8574" t="str">
            <v>Y105/01 British period study and enquiry:Eng 1445-1509 Lancs  Yorks &amp; Henry VII</v>
          </cell>
          <cell r="C8574" t="str">
            <v>Y105/01</v>
          </cell>
          <cell r="D8574" t="str">
            <v>British period study and enquiry:Eng 1445-1509 Lancs  Yorks &amp; Henry VII</v>
          </cell>
          <cell r="E8574" t="str">
            <v>Ms A Hatton</v>
          </cell>
        </row>
        <row r="8575">
          <cell r="B8575" t="str">
            <v>Y106/01 British period study and enquiry:England 1485-1558:the Early Tudors</v>
          </cell>
          <cell r="C8575" t="str">
            <v>Y106/01</v>
          </cell>
          <cell r="D8575" t="str">
            <v>British period study and enquiry:England 1485-1558:the Early Tudors</v>
          </cell>
          <cell r="E8575" t="str">
            <v>Mr N R Fellows</v>
          </cell>
        </row>
        <row r="8576">
          <cell r="B8576" t="str">
            <v>Y106/01 British period study and enquiry:England 1485-1558:the Early Tudors</v>
          </cell>
          <cell r="C8576" t="str">
            <v>Y106/01</v>
          </cell>
          <cell r="D8576" t="str">
            <v>British period study and enquiry:England 1485-1558:the Early Tudors</v>
          </cell>
          <cell r="E8576" t="str">
            <v>Mr N Heron</v>
          </cell>
        </row>
        <row r="8577">
          <cell r="B8577" t="str">
            <v>Y106/01 British period study and enquiry:England 1485-1558:the Early Tudors</v>
          </cell>
          <cell r="C8577" t="str">
            <v>Y106/01</v>
          </cell>
          <cell r="D8577" t="str">
            <v>British period study and enquiry:England 1485-1558:the Early Tudors</v>
          </cell>
          <cell r="E8577" t="str">
            <v>Dr M R Livingstone</v>
          </cell>
        </row>
        <row r="8578">
          <cell r="B8578" t="str">
            <v>Y106/01 British period study and enquiry:England 1485-1558:the Early Tudors</v>
          </cell>
          <cell r="C8578" t="str">
            <v>Y106/01</v>
          </cell>
          <cell r="D8578" t="str">
            <v>British period study and enquiry:England 1485-1558:the Early Tudors</v>
          </cell>
          <cell r="E8578" t="str">
            <v>Miss K Garvie</v>
          </cell>
        </row>
        <row r="8579">
          <cell r="B8579" t="str">
            <v>Y106/01 British period study and enquiry:England 1485-1558:the Early Tudors</v>
          </cell>
          <cell r="C8579" t="str">
            <v>Y106/01</v>
          </cell>
          <cell r="D8579" t="str">
            <v>British period study and enquiry:England 1485-1558:the Early Tudors</v>
          </cell>
          <cell r="E8579" t="str">
            <v>Miss V L Workman</v>
          </cell>
        </row>
        <row r="8580">
          <cell r="B8580" t="str">
            <v>Y106/01 British period study and enquiry:England 1485-1558:the Early Tudors</v>
          </cell>
          <cell r="C8580" t="str">
            <v>Y106/01</v>
          </cell>
          <cell r="D8580" t="str">
            <v>British period study and enquiry:England 1485-1558:the Early Tudors</v>
          </cell>
          <cell r="E8580" t="str">
            <v>Mrs A H de Lisle</v>
          </cell>
        </row>
        <row r="8581">
          <cell r="B8581" t="str">
            <v>Y106/01 British period study and enquiry:England 1485-1558:the Early Tudors</v>
          </cell>
          <cell r="C8581" t="str">
            <v>Y106/01</v>
          </cell>
          <cell r="D8581" t="str">
            <v>British period study and enquiry:England 1485-1558:the Early Tudors</v>
          </cell>
          <cell r="E8581" t="str">
            <v>Mr M Bell</v>
          </cell>
        </row>
        <row r="8582">
          <cell r="B8582" t="str">
            <v>Y106/01 British period study and enquiry:England 1485-1558:the Early Tudors</v>
          </cell>
          <cell r="C8582" t="str">
            <v>Y106/01</v>
          </cell>
          <cell r="D8582" t="str">
            <v>British period study and enquiry:England 1485-1558:the Early Tudors</v>
          </cell>
          <cell r="E8582" t="str">
            <v>Miss C West</v>
          </cell>
        </row>
        <row r="8583">
          <cell r="B8583" t="str">
            <v>Y106/01 British period study and enquiry:England 1485-1558:the Early Tudors</v>
          </cell>
          <cell r="C8583" t="str">
            <v>Y106/01</v>
          </cell>
          <cell r="D8583" t="str">
            <v>British period study and enquiry:England 1485-1558:the Early Tudors</v>
          </cell>
          <cell r="E8583" t="str">
            <v>Mrs S Lakin</v>
          </cell>
        </row>
        <row r="8584">
          <cell r="B8584" t="str">
            <v>Y106/01 British period study and enquiry:England 1485-1558:the Early Tudors</v>
          </cell>
          <cell r="C8584" t="str">
            <v>Y106/01</v>
          </cell>
          <cell r="D8584" t="str">
            <v>British period study and enquiry:England 1485-1558:the Early Tudors</v>
          </cell>
          <cell r="E8584" t="str">
            <v>Mr P J McKean</v>
          </cell>
        </row>
        <row r="8585">
          <cell r="B8585" t="str">
            <v>Y106/01 British period study and enquiry:England 1485-1558:the Early Tudors</v>
          </cell>
          <cell r="C8585" t="str">
            <v>Y106/01</v>
          </cell>
          <cell r="D8585" t="str">
            <v>British period study and enquiry:England 1485-1558:the Early Tudors</v>
          </cell>
          <cell r="E8585" t="str">
            <v>Mr R Shaw</v>
          </cell>
        </row>
        <row r="8586">
          <cell r="B8586" t="str">
            <v>Y106/01 British period study and enquiry:England 1485-1558:the Early Tudors</v>
          </cell>
          <cell r="C8586" t="str">
            <v>Y106/01</v>
          </cell>
          <cell r="D8586" t="str">
            <v>British period study and enquiry:England 1485-1558:the Early Tudors</v>
          </cell>
          <cell r="E8586" t="str">
            <v>Mr A Hawksworth-Brookes</v>
          </cell>
        </row>
        <row r="8587">
          <cell r="B8587" t="str">
            <v>Y106/01 British period study and enquiry:England 1485-1558:the Early Tudors</v>
          </cell>
          <cell r="C8587" t="str">
            <v>Y106/01</v>
          </cell>
          <cell r="D8587" t="str">
            <v>British period study and enquiry:England 1485-1558:the Early Tudors</v>
          </cell>
          <cell r="E8587" t="str">
            <v>Mr A J Barker</v>
          </cell>
        </row>
        <row r="8588">
          <cell r="B8588" t="str">
            <v>Y106/01 British period study and enquiry:England 1485-1558:the Early Tudors</v>
          </cell>
          <cell r="C8588" t="str">
            <v>Y106/01</v>
          </cell>
          <cell r="D8588" t="str">
            <v>British period study and enquiry:England 1485-1558:the Early Tudors</v>
          </cell>
          <cell r="E8588" t="str">
            <v>Dr K E Thomson</v>
          </cell>
        </row>
        <row r="8589">
          <cell r="B8589" t="str">
            <v>Y106/01 British period study and enquiry:England 1485-1558:the Early Tudors</v>
          </cell>
          <cell r="C8589" t="str">
            <v>Y106/01</v>
          </cell>
          <cell r="D8589" t="str">
            <v>British period study and enquiry:England 1485-1558:the Early Tudors</v>
          </cell>
          <cell r="E8589" t="str">
            <v>Mr T J Best</v>
          </cell>
        </row>
        <row r="8590">
          <cell r="B8590" t="str">
            <v>Y106/01 British period study and enquiry:England 1485-1558:the Early Tudors</v>
          </cell>
          <cell r="C8590" t="str">
            <v>Y106/01</v>
          </cell>
          <cell r="D8590" t="str">
            <v>British period study and enquiry:England 1485-1558:the Early Tudors</v>
          </cell>
          <cell r="E8590" t="str">
            <v>Mr N Boden</v>
          </cell>
        </row>
        <row r="8591">
          <cell r="B8591" t="str">
            <v>Y106/01 British period study and enquiry:England 1485-1558:the Early Tudors</v>
          </cell>
          <cell r="C8591" t="str">
            <v>Y106/01</v>
          </cell>
          <cell r="D8591" t="str">
            <v>British period study and enquiry:England 1485-1558:the Early Tudors</v>
          </cell>
          <cell r="E8591" t="str">
            <v>Mrs C L Woodbridge</v>
          </cell>
        </row>
        <row r="8592">
          <cell r="B8592" t="str">
            <v>Y106/01 British period study and enquiry:England 1485-1558:the Early Tudors</v>
          </cell>
          <cell r="C8592" t="str">
            <v>Y106/01</v>
          </cell>
          <cell r="D8592" t="str">
            <v>British period study and enquiry:England 1485-1558:the Early Tudors</v>
          </cell>
          <cell r="E8592" t="str">
            <v>Miss N Baker</v>
          </cell>
        </row>
        <row r="8593">
          <cell r="B8593" t="str">
            <v>Y106/01 British period study and enquiry:England 1485-1558:the Early Tudors</v>
          </cell>
          <cell r="C8593" t="str">
            <v>Y106/01</v>
          </cell>
          <cell r="D8593" t="str">
            <v>British period study and enquiry:England 1485-1558:the Early Tudors</v>
          </cell>
          <cell r="E8593" t="str">
            <v>Miss S Milanova</v>
          </cell>
        </row>
        <row r="8594">
          <cell r="B8594" t="str">
            <v>Y106/01 British period study and enquiry:England 1485-1558:the Early Tudors</v>
          </cell>
          <cell r="C8594" t="str">
            <v>Y106/01</v>
          </cell>
          <cell r="D8594" t="str">
            <v>British period study and enquiry:England 1485-1558:the Early Tudors</v>
          </cell>
          <cell r="E8594" t="str">
            <v>Mr O D Fothergill</v>
          </cell>
        </row>
        <row r="8595">
          <cell r="B8595" t="str">
            <v>Y107/01 British Period Study and Enquiry: England 1547-1603 the Later Tudors</v>
          </cell>
          <cell r="C8595" t="str">
            <v>Y107/01</v>
          </cell>
          <cell r="D8595" t="str">
            <v>British Period Study and Enquiry: England 1547-1603 the Later Tudors</v>
          </cell>
          <cell r="E8595" t="str">
            <v>Mr N R Fellows</v>
          </cell>
        </row>
        <row r="8596">
          <cell r="B8596" t="str">
            <v>Y107/01 British Period Study and Enquiry: England 1547-1603 the Later Tudors</v>
          </cell>
          <cell r="C8596" t="str">
            <v>Y107/01</v>
          </cell>
          <cell r="D8596" t="str">
            <v>British Period Study and Enquiry: England 1547-1603 the Later Tudors</v>
          </cell>
          <cell r="E8596" t="str">
            <v>Dr K Quirk</v>
          </cell>
        </row>
        <row r="8597">
          <cell r="B8597" t="str">
            <v>Y107/01 British Period Study and Enquiry: England 1547-1603 the Later Tudors</v>
          </cell>
          <cell r="C8597" t="str">
            <v>Y107/01</v>
          </cell>
          <cell r="D8597" t="str">
            <v>British Period Study and Enquiry: England 1547-1603 the Later Tudors</v>
          </cell>
          <cell r="E8597" t="str">
            <v>Ms S J Littler</v>
          </cell>
        </row>
        <row r="8598">
          <cell r="B8598" t="str">
            <v>Y107/01 British Period Study and Enquiry: England 1547-1603 the Later Tudors</v>
          </cell>
          <cell r="C8598" t="str">
            <v>Y107/01</v>
          </cell>
          <cell r="D8598" t="str">
            <v>British Period Study and Enquiry: England 1547-1603 the Later Tudors</v>
          </cell>
          <cell r="E8598" t="str">
            <v>Miss G Stockley</v>
          </cell>
        </row>
        <row r="8599">
          <cell r="B8599" t="str">
            <v>Y107/01 British Period Study and Enquiry: England 1547-1603 the Later Tudors</v>
          </cell>
          <cell r="C8599" t="str">
            <v>Y107/01</v>
          </cell>
          <cell r="D8599" t="str">
            <v>British Period Study and Enquiry: England 1547-1603 the Later Tudors</v>
          </cell>
          <cell r="E8599" t="str">
            <v>Dr C K Dennis</v>
          </cell>
        </row>
        <row r="8600">
          <cell r="B8600" t="str">
            <v>Y107/01 British Period Study and Enquiry: England 1547-1603 the Later Tudors</v>
          </cell>
          <cell r="C8600" t="str">
            <v>Y107/01</v>
          </cell>
          <cell r="D8600" t="str">
            <v>British Period Study and Enquiry: England 1547-1603 the Later Tudors</v>
          </cell>
          <cell r="E8600" t="str">
            <v>Mr J Williams</v>
          </cell>
        </row>
        <row r="8601">
          <cell r="B8601" t="str">
            <v>Y107/01 British Period Study and Enquiry: England 1547-1603 the Later Tudors</v>
          </cell>
          <cell r="C8601" t="str">
            <v>Y107/01</v>
          </cell>
          <cell r="D8601" t="str">
            <v>British Period Study and Enquiry: England 1547-1603 the Later Tudors</v>
          </cell>
          <cell r="E8601" t="str">
            <v>Mrs R R Kendall</v>
          </cell>
        </row>
        <row r="8602">
          <cell r="B8602" t="str">
            <v>Y107/01 British Period Study and Enquiry: England 1547-1603 the Later Tudors</v>
          </cell>
          <cell r="C8602" t="str">
            <v>Y107/01</v>
          </cell>
          <cell r="D8602" t="str">
            <v>British Period Study and Enquiry: England 1547-1603 the Later Tudors</v>
          </cell>
          <cell r="E8602" t="str">
            <v>Mr T Goodwin</v>
          </cell>
        </row>
        <row r="8603">
          <cell r="B8603" t="str">
            <v>Y107/01 British Period Study and Enquiry: England 1547-1603 the Later Tudors</v>
          </cell>
          <cell r="C8603" t="str">
            <v>Y107/01</v>
          </cell>
          <cell r="D8603" t="str">
            <v>British Period Study and Enquiry: England 1547-1603 the Later Tudors</v>
          </cell>
          <cell r="E8603" t="str">
            <v>Mr L Shirley</v>
          </cell>
        </row>
        <row r="8604">
          <cell r="B8604" t="str">
            <v>Y107/01 British Period Study and Enquiry: England 1547-1603 the Later Tudors</v>
          </cell>
          <cell r="C8604" t="str">
            <v>Y107/01</v>
          </cell>
          <cell r="D8604" t="str">
            <v>British Period Study and Enquiry: England 1547-1603 the Later Tudors</v>
          </cell>
          <cell r="E8604" t="str">
            <v>Dr G Sedlezky</v>
          </cell>
        </row>
        <row r="8605">
          <cell r="B8605" t="str">
            <v>Y107/01 British Period Study and Enquiry: England 1547-1603 the Later Tudors</v>
          </cell>
          <cell r="C8605" t="str">
            <v>Y107/01</v>
          </cell>
          <cell r="D8605" t="str">
            <v>British Period Study and Enquiry: England 1547-1603 the Later Tudors</v>
          </cell>
          <cell r="E8605" t="str">
            <v>Mr S W Hutchinson</v>
          </cell>
        </row>
        <row r="8606">
          <cell r="B8606" t="str">
            <v>Y107/01 British Period Study and Enquiry: England 1547-1603 the Later Tudors</v>
          </cell>
          <cell r="C8606" t="str">
            <v>Y107/01</v>
          </cell>
          <cell r="D8606" t="str">
            <v>British Period Study and Enquiry: England 1547-1603 the Later Tudors</v>
          </cell>
          <cell r="E8606" t="str">
            <v>Mr O Lindon</v>
          </cell>
        </row>
        <row r="8607">
          <cell r="B8607" t="str">
            <v>Y107/01 British Period Study and Enquiry: England 1547-1603 the Later Tudors</v>
          </cell>
          <cell r="C8607" t="str">
            <v>Y107/01</v>
          </cell>
          <cell r="D8607" t="str">
            <v>British Period Study and Enquiry: England 1547-1603 the Later Tudors</v>
          </cell>
          <cell r="E8607" t="str">
            <v>Mrs R F Clay</v>
          </cell>
        </row>
        <row r="8608">
          <cell r="B8608" t="str">
            <v>Y107/01 British Period Study and Enquiry: England 1547-1603 the Later Tudors</v>
          </cell>
          <cell r="C8608" t="str">
            <v>Y107/01</v>
          </cell>
          <cell r="D8608" t="str">
            <v>British Period Study and Enquiry: England 1547-1603 the Later Tudors</v>
          </cell>
          <cell r="E8608" t="str">
            <v>Dr S Gabb</v>
          </cell>
        </row>
        <row r="8609">
          <cell r="B8609" t="str">
            <v>Y107/01 British Period Study and Enquiry: England 1547-1603 the Later Tudors</v>
          </cell>
          <cell r="C8609" t="str">
            <v>Y107/01</v>
          </cell>
          <cell r="D8609" t="str">
            <v>British Period Study and Enquiry: England 1547-1603 the Later Tudors</v>
          </cell>
          <cell r="E8609" t="str">
            <v>Dr S E Fox</v>
          </cell>
        </row>
        <row r="8610">
          <cell r="B8610" t="str">
            <v>Y108/01 Brit period study and enquiry:Early Stuarts/Origins Civil War 1603-1660</v>
          </cell>
          <cell r="C8610" t="str">
            <v>Y108/01</v>
          </cell>
          <cell r="D8610" t="str">
            <v>Brit period study and enquiry:Early Stuarts/Origins Civil War 1603-1660</v>
          </cell>
          <cell r="E8610" t="str">
            <v>Mr N R Fellows</v>
          </cell>
        </row>
        <row r="8611">
          <cell r="B8611" t="str">
            <v>Y108/01 Brit period study and enquiry:Early Stuarts/Origins Civil War 1603-1660</v>
          </cell>
          <cell r="C8611" t="str">
            <v>Y108/01</v>
          </cell>
          <cell r="D8611" t="str">
            <v>Brit period study and enquiry:Early Stuarts/Origins Civil War 1603-1660</v>
          </cell>
          <cell r="E8611" t="str">
            <v>Mrs A H de Lisle</v>
          </cell>
        </row>
        <row r="8612">
          <cell r="B8612" t="str">
            <v>Y108/01 Brit period study and enquiry:Early Stuarts/Origins Civil War 1603-1660</v>
          </cell>
          <cell r="C8612" t="str">
            <v>Y108/01</v>
          </cell>
          <cell r="D8612" t="str">
            <v>Brit period study and enquiry:Early Stuarts/Origins Civil War 1603-1660</v>
          </cell>
          <cell r="E8612" t="str">
            <v>Mr N Heron</v>
          </cell>
        </row>
        <row r="8613">
          <cell r="B8613" t="str">
            <v>Y108/01 Brit period study and enquiry:Early Stuarts/Origins Civil War 1603-1660</v>
          </cell>
          <cell r="C8613" t="str">
            <v>Y108/01</v>
          </cell>
          <cell r="D8613" t="str">
            <v>Brit period study and enquiry:Early Stuarts/Origins Civil War 1603-1660</v>
          </cell>
          <cell r="E8613" t="str">
            <v>Dr M Parry</v>
          </cell>
        </row>
        <row r="8614">
          <cell r="B8614" t="str">
            <v>Y108/01 Brit period study and enquiry:Early Stuarts/Origins Civil War 1603-1660</v>
          </cell>
          <cell r="C8614" t="str">
            <v>Y108/01</v>
          </cell>
          <cell r="D8614" t="str">
            <v>Brit period study and enquiry:Early Stuarts/Origins Civil War 1603-1660</v>
          </cell>
          <cell r="E8614" t="str">
            <v>Mrs A Frenzel</v>
          </cell>
        </row>
        <row r="8615">
          <cell r="B8615" t="str">
            <v>Y108/01 Brit period study and enquiry:Early Stuarts/Origins Civil War 1603-1660</v>
          </cell>
          <cell r="C8615" t="str">
            <v>Y108/01</v>
          </cell>
          <cell r="D8615" t="str">
            <v>Brit period study and enquiry:Early Stuarts/Origins Civil War 1603-1660</v>
          </cell>
          <cell r="E8615" t="str">
            <v>Dr J Watkins</v>
          </cell>
        </row>
        <row r="8616">
          <cell r="B8616" t="str">
            <v>Y108/01 Brit period study and enquiry:Early Stuarts/Origins Civil War 1603-1660</v>
          </cell>
          <cell r="C8616" t="str">
            <v>Y108/01</v>
          </cell>
          <cell r="D8616" t="str">
            <v>Brit period study and enquiry:Early Stuarts/Origins Civil War 1603-1660</v>
          </cell>
          <cell r="E8616" t="str">
            <v>Dr R Smith</v>
          </cell>
        </row>
        <row r="8617">
          <cell r="B8617" t="str">
            <v>Y108/01 Brit period study and enquiry:Early Stuarts/Origins Civil War 1603-1660</v>
          </cell>
          <cell r="C8617" t="str">
            <v>Y108/01</v>
          </cell>
          <cell r="D8617" t="str">
            <v>Brit period study and enquiry:Early Stuarts/Origins Civil War 1603-1660</v>
          </cell>
          <cell r="E8617" t="str">
            <v>Mr R Millward</v>
          </cell>
        </row>
        <row r="8618">
          <cell r="B8618" t="str">
            <v>Y108/01 Brit period study and enquiry:Early Stuarts/Origins Civil War 1603-1660</v>
          </cell>
          <cell r="C8618" t="str">
            <v>Y108/01</v>
          </cell>
          <cell r="D8618" t="str">
            <v>Brit period study and enquiry:Early Stuarts/Origins Civil War 1603-1660</v>
          </cell>
          <cell r="E8618" t="str">
            <v>Mr M Strother</v>
          </cell>
        </row>
        <row r="8619">
          <cell r="B8619" t="str">
            <v>Y108/01 Brit period study and enquiry:Early Stuarts/Origins Civil War 1603-1660</v>
          </cell>
          <cell r="C8619" t="str">
            <v>Y108/01</v>
          </cell>
          <cell r="D8619" t="str">
            <v>Brit period study and enquiry:Early Stuarts/Origins Civil War 1603-1660</v>
          </cell>
          <cell r="E8619" t="str">
            <v>Mr A Pendlebury</v>
          </cell>
        </row>
        <row r="8620">
          <cell r="B8620" t="str">
            <v>Y108/01 Brit period study and enquiry:Early Stuarts/Origins Civil War 1603-1660</v>
          </cell>
          <cell r="C8620" t="str">
            <v>Y108/01</v>
          </cell>
          <cell r="D8620" t="str">
            <v>Brit period study and enquiry:Early Stuarts/Origins Civil War 1603-1660</v>
          </cell>
          <cell r="E8620" t="str">
            <v>Mr A Settle</v>
          </cell>
        </row>
        <row r="8621">
          <cell r="B8621" t="str">
            <v>Y108/01 Brit period study and enquiry:Early Stuarts/Origins Civil War 1603-1660</v>
          </cell>
          <cell r="C8621" t="str">
            <v>Y108/01</v>
          </cell>
          <cell r="D8621" t="str">
            <v>Brit period study and enquiry:Early Stuarts/Origins Civil War 1603-1660</v>
          </cell>
          <cell r="E8621" t="str">
            <v>Mrs L Ravenscroft</v>
          </cell>
        </row>
        <row r="8622">
          <cell r="B8622" t="str">
            <v>Y108/01 Brit period study and enquiry:Early Stuarts/Origins Civil War 1603-1660</v>
          </cell>
          <cell r="C8622" t="str">
            <v>Y108/01</v>
          </cell>
          <cell r="D8622" t="str">
            <v>Brit period study and enquiry:Early Stuarts/Origins Civil War 1603-1660</v>
          </cell>
          <cell r="E8622" t="str">
            <v>Mr G Sheehan</v>
          </cell>
        </row>
        <row r="8623">
          <cell r="B8623" t="str">
            <v>Y108/01 Brit period study and enquiry:Early Stuarts/Origins Civil War 1603-1660</v>
          </cell>
          <cell r="C8623" t="str">
            <v>Y108/01</v>
          </cell>
          <cell r="D8623" t="str">
            <v>Brit period study and enquiry:Early Stuarts/Origins Civil War 1603-1660</v>
          </cell>
          <cell r="E8623" t="str">
            <v>Mrs M Dicken</v>
          </cell>
        </row>
        <row r="8624">
          <cell r="B8624" t="str">
            <v>Y108/01 Brit period study and enquiry:Early Stuarts/Origins Civil War 1603-1660</v>
          </cell>
          <cell r="C8624" t="str">
            <v>Y108/01</v>
          </cell>
          <cell r="D8624" t="str">
            <v>Brit period study and enquiry:Early Stuarts/Origins Civil War 1603-1660</v>
          </cell>
          <cell r="E8624" t="str">
            <v>Mrs H Cook</v>
          </cell>
        </row>
        <row r="8625">
          <cell r="B8625" t="str">
            <v>Y108/01 Brit period study and enquiry:Early Stuarts/Origins Civil War 1603-1660</v>
          </cell>
          <cell r="C8625" t="str">
            <v>Y108/01</v>
          </cell>
          <cell r="D8625" t="str">
            <v>Brit period study and enquiry:Early Stuarts/Origins Civil War 1603-1660</v>
          </cell>
          <cell r="E8625" t="str">
            <v>Dr C K Dennis</v>
          </cell>
        </row>
        <row r="8626">
          <cell r="B8626" t="str">
            <v>Y108/01 Brit period study and enquiry:Early Stuarts/Origins Civil War 1603-1660</v>
          </cell>
          <cell r="C8626" t="str">
            <v>Y108/01</v>
          </cell>
          <cell r="D8626" t="str">
            <v>Brit period study and enquiry:Early Stuarts/Origins Civil War 1603-1660</v>
          </cell>
          <cell r="E8626" t="str">
            <v>Mr T Williams</v>
          </cell>
        </row>
        <row r="8627">
          <cell r="B8627" t="str">
            <v>Y109/01 British period study and enquiry:Making of Georgian Britain 1678-c.1760</v>
          </cell>
          <cell r="C8627" t="str">
            <v>Y109/01</v>
          </cell>
          <cell r="D8627" t="str">
            <v>British period study and enquiry:Making of Georgian Britain 1678-c.1760</v>
          </cell>
          <cell r="E8627" t="str">
            <v>Mr N R Fellows</v>
          </cell>
        </row>
        <row r="8628">
          <cell r="B8628" t="str">
            <v>Y109/01 British period study and enquiry:Making of Georgian Britain 1678-c.1760</v>
          </cell>
          <cell r="C8628" t="str">
            <v>Y109/01</v>
          </cell>
          <cell r="D8628" t="str">
            <v>British period study and enquiry:Making of Georgian Britain 1678-c.1760</v>
          </cell>
          <cell r="E8628" t="str">
            <v>Dr C K Dennis</v>
          </cell>
        </row>
        <row r="8629">
          <cell r="B8629" t="str">
            <v>Y110/01 British period study and enquiry: From Pitt to Peel: Britain 1783-1853</v>
          </cell>
          <cell r="C8629" t="str">
            <v>Y110/01</v>
          </cell>
          <cell r="D8629" t="str">
            <v>British period study and enquiry: From Pitt to Peel: Britain 1783-1853</v>
          </cell>
          <cell r="E8629" t="str">
            <v>Mr P Lyons</v>
          </cell>
        </row>
        <row r="8630">
          <cell r="B8630" t="str">
            <v>Y110/01 British period study and enquiry: From Pitt to Peel: Britain 1783-1853</v>
          </cell>
          <cell r="C8630" t="str">
            <v>Y110/01</v>
          </cell>
          <cell r="D8630" t="str">
            <v>British period study and enquiry: From Pitt to Peel: Britain 1783-1853</v>
          </cell>
          <cell r="E8630" t="str">
            <v>Miss G Stockley</v>
          </cell>
        </row>
        <row r="8631">
          <cell r="B8631" t="str">
            <v>Y110/01 British period study and enquiry: From Pitt to Peel: Britain 1783-1853</v>
          </cell>
          <cell r="C8631" t="str">
            <v>Y110/01</v>
          </cell>
          <cell r="D8631" t="str">
            <v>British period study and enquiry: From Pitt to Peel: Britain 1783-1853</v>
          </cell>
          <cell r="E8631" t="str">
            <v>Dr S Gabb</v>
          </cell>
        </row>
        <row r="8632">
          <cell r="B8632" t="str">
            <v>Y110/01 British period study and enquiry: From Pitt to Peel: Britain 1783-1853</v>
          </cell>
          <cell r="C8632" t="str">
            <v>Y110/01</v>
          </cell>
          <cell r="D8632" t="str">
            <v>British period study and enquiry: From Pitt to Peel: Britain 1783-1853</v>
          </cell>
          <cell r="E8632" t="str">
            <v>Miss S Clarke</v>
          </cell>
        </row>
        <row r="8633">
          <cell r="B8633" t="str">
            <v>Y110/01 British period study and enquiry: From Pitt to Peel: Britain 1783-1853</v>
          </cell>
          <cell r="C8633" t="str">
            <v>Y110/01</v>
          </cell>
          <cell r="D8633" t="str">
            <v>British period study and enquiry: From Pitt to Peel: Britain 1783-1853</v>
          </cell>
          <cell r="E8633" t="str">
            <v>Dr C K Dennis</v>
          </cell>
        </row>
        <row r="8634">
          <cell r="B8634" t="str">
            <v>Y110/01 British period study and enquiry: From Pitt to Peel: Britain 1783-1853</v>
          </cell>
          <cell r="C8634" t="str">
            <v>Y110/01</v>
          </cell>
          <cell r="D8634" t="str">
            <v>British period study and enquiry: From Pitt to Peel: Britain 1783-1853</v>
          </cell>
          <cell r="E8634" t="str">
            <v>Dr C J Cooper</v>
          </cell>
        </row>
        <row r="8635">
          <cell r="B8635" t="str">
            <v>Y110/01 British period study and enquiry: From Pitt to Peel: Britain 1783-1853</v>
          </cell>
          <cell r="C8635" t="str">
            <v>Y110/01</v>
          </cell>
          <cell r="D8635" t="str">
            <v>British period study and enquiry: From Pitt to Peel: Britain 1783-1853</v>
          </cell>
          <cell r="E8635" t="str">
            <v>Dr M Lakin</v>
          </cell>
        </row>
        <row r="8636">
          <cell r="B8636" t="str">
            <v>Y110/01 British period study and enquiry: From Pitt to Peel: Britain 1783-1853</v>
          </cell>
          <cell r="C8636" t="str">
            <v>Y110/01</v>
          </cell>
          <cell r="D8636" t="str">
            <v>British period study and enquiry: From Pitt to Peel: Britain 1783-1853</v>
          </cell>
          <cell r="E8636" t="str">
            <v>Mrs R Elliott</v>
          </cell>
        </row>
        <row r="8637">
          <cell r="B8637" t="str">
            <v>Y111/01 Brit period study and enq:Liberals  Cons and rise of Labour 1846 - 1918</v>
          </cell>
          <cell r="C8637" t="str">
            <v>Y111/01</v>
          </cell>
          <cell r="D8637" t="str">
            <v>Brit period study and enq:Liberals  Cons and rise of Labour 1846 - 1918</v>
          </cell>
          <cell r="E8637" t="str">
            <v>Mr P Lyons</v>
          </cell>
        </row>
        <row r="8638">
          <cell r="B8638" t="str">
            <v>Y111/01 Brit period study and enq:Liberals  Cons and rise of Labour 1846 - 1918</v>
          </cell>
          <cell r="C8638" t="str">
            <v>Y111/01</v>
          </cell>
          <cell r="D8638" t="str">
            <v>Brit period study and enq:Liberals  Cons and rise of Labour 1846 - 1918</v>
          </cell>
          <cell r="E8638" t="str">
            <v>Dr C K Dennis</v>
          </cell>
        </row>
        <row r="8639">
          <cell r="B8639" t="str">
            <v>Y111/01 Brit period study and enq:Liberals  Cons and rise of Labour 1846 - 1918</v>
          </cell>
          <cell r="C8639" t="str">
            <v>Y111/01</v>
          </cell>
          <cell r="D8639" t="str">
            <v>Brit period study and enq:Liberals  Cons and rise of Labour 1846 - 1918</v>
          </cell>
          <cell r="E8639" t="str">
            <v>Mr N R Fellows</v>
          </cell>
        </row>
        <row r="8640">
          <cell r="B8640" t="str">
            <v>Y112/01 British period study and enquiry: Britain 1900 - 1951</v>
          </cell>
          <cell r="C8640" t="str">
            <v>Y112/01</v>
          </cell>
          <cell r="D8640" t="str">
            <v>British period study and enquiry: Britain 1900 - 1951</v>
          </cell>
          <cell r="E8640" t="str">
            <v>Mr P Lyons</v>
          </cell>
        </row>
        <row r="8641">
          <cell r="B8641" t="str">
            <v>Y112/01 British period study and enquiry: Britain 1900 - 1951</v>
          </cell>
          <cell r="C8641" t="str">
            <v>Y112/01</v>
          </cell>
          <cell r="D8641" t="str">
            <v>British period study and enquiry: Britain 1900 - 1951</v>
          </cell>
          <cell r="E8641" t="str">
            <v>Dr M Lakin</v>
          </cell>
        </row>
        <row r="8642">
          <cell r="B8642" t="str">
            <v>Y112/01 British period study and enquiry: Britain 1900 - 1951</v>
          </cell>
          <cell r="C8642" t="str">
            <v>Y112/01</v>
          </cell>
          <cell r="D8642" t="str">
            <v>British period study and enquiry: Britain 1900 - 1951</v>
          </cell>
          <cell r="E8642" t="str">
            <v>Ms C Ham</v>
          </cell>
        </row>
        <row r="8643">
          <cell r="B8643" t="str">
            <v>Y112/01 British period study and enquiry: Britain 1900 - 1951</v>
          </cell>
          <cell r="C8643" t="str">
            <v>Y112/01</v>
          </cell>
          <cell r="D8643" t="str">
            <v>British period study and enquiry: Britain 1900 - 1951</v>
          </cell>
          <cell r="E8643" t="str">
            <v>Mr R McGuinness</v>
          </cell>
        </row>
        <row r="8644">
          <cell r="B8644" t="str">
            <v>Y112/01 British period study and enquiry: Britain 1900 - 1951</v>
          </cell>
          <cell r="C8644" t="str">
            <v>Y112/01</v>
          </cell>
          <cell r="D8644" t="str">
            <v>British period study and enquiry: Britain 1900 - 1951</v>
          </cell>
          <cell r="E8644" t="str">
            <v>Mr H Raffal</v>
          </cell>
        </row>
        <row r="8645">
          <cell r="B8645" t="str">
            <v>Y112/01 British period study and enquiry: Britain 1900 - 1951</v>
          </cell>
          <cell r="C8645" t="str">
            <v>Y112/01</v>
          </cell>
          <cell r="D8645" t="str">
            <v>British period study and enquiry: Britain 1900 - 1951</v>
          </cell>
          <cell r="E8645" t="str">
            <v>Mr P Hoyle</v>
          </cell>
        </row>
        <row r="8646">
          <cell r="B8646" t="str">
            <v>Y112/01 British period study and enquiry: Britain 1900 - 1951</v>
          </cell>
          <cell r="C8646" t="str">
            <v>Y112/01</v>
          </cell>
          <cell r="D8646" t="str">
            <v>British period study and enquiry: Britain 1900 - 1951</v>
          </cell>
          <cell r="E8646" t="str">
            <v>Mrs R Elliott</v>
          </cell>
        </row>
        <row r="8647">
          <cell r="B8647" t="str">
            <v>Y113/01 British period study and enquiry: Britain 1930 - 1997</v>
          </cell>
          <cell r="C8647" t="str">
            <v>Y113/01</v>
          </cell>
          <cell r="D8647" t="str">
            <v>British period study and enquiry: Britain 1930 - 1997</v>
          </cell>
          <cell r="E8647" t="str">
            <v>Mr P Lyons</v>
          </cell>
        </row>
        <row r="8648">
          <cell r="B8648" t="str">
            <v>Y113/01 British period study and enquiry: Britain 1930 - 1997</v>
          </cell>
          <cell r="C8648" t="str">
            <v>Y113/01</v>
          </cell>
          <cell r="D8648" t="str">
            <v>British period study and enquiry: Britain 1930 - 1997</v>
          </cell>
          <cell r="E8648" t="str">
            <v>Miss E Chaplin</v>
          </cell>
        </row>
        <row r="8649">
          <cell r="B8649" t="str">
            <v>Y113/01 British period study and enquiry: Britain 1930 - 1997</v>
          </cell>
          <cell r="C8649" t="str">
            <v>Y113/01</v>
          </cell>
          <cell r="D8649" t="str">
            <v>British period study and enquiry: Britain 1930 - 1997</v>
          </cell>
          <cell r="E8649" t="str">
            <v>Mrs M Marshall</v>
          </cell>
        </row>
        <row r="8650">
          <cell r="B8650" t="str">
            <v>Y113/01 British period study and enquiry: Britain 1930 - 1997</v>
          </cell>
          <cell r="C8650" t="str">
            <v>Y113/01</v>
          </cell>
          <cell r="D8650" t="str">
            <v>British period study and enquiry: Britain 1930 - 1997</v>
          </cell>
          <cell r="E8650" t="str">
            <v>Mr M E Wells</v>
          </cell>
        </row>
        <row r="8651">
          <cell r="B8651" t="str">
            <v>Y113/01 British period study and enquiry: Britain 1930 - 1997</v>
          </cell>
          <cell r="C8651" t="str">
            <v>Y113/01</v>
          </cell>
          <cell r="D8651" t="str">
            <v>British period study and enquiry: Britain 1930 - 1997</v>
          </cell>
          <cell r="E8651" t="str">
            <v>Mrs R Elliott</v>
          </cell>
        </row>
        <row r="8652">
          <cell r="B8652" t="str">
            <v>Y113/01 British period study and enquiry: Britain 1930 - 1997</v>
          </cell>
          <cell r="C8652" t="str">
            <v>Y113/01</v>
          </cell>
          <cell r="D8652" t="str">
            <v>British period study and enquiry: Britain 1930 - 1997</v>
          </cell>
          <cell r="E8652" t="str">
            <v>Mrs S Walmsley</v>
          </cell>
        </row>
        <row r="8653">
          <cell r="B8653" t="str">
            <v>Y113/01 British period study and enquiry: Britain 1930 - 1997</v>
          </cell>
          <cell r="C8653" t="str">
            <v>Y113/01</v>
          </cell>
          <cell r="D8653" t="str">
            <v>British period study and enquiry: Britain 1930 - 1997</v>
          </cell>
          <cell r="E8653" t="str">
            <v>Mr S Wilson</v>
          </cell>
        </row>
        <row r="8654">
          <cell r="B8654" t="str">
            <v>Y113/01 British period study and enquiry: Britain 1930 - 1997</v>
          </cell>
          <cell r="C8654" t="str">
            <v>Y113/01</v>
          </cell>
          <cell r="D8654" t="str">
            <v>British period study and enquiry: Britain 1930 - 1997</v>
          </cell>
          <cell r="E8654" t="str">
            <v>Miss F Topan</v>
          </cell>
        </row>
        <row r="8655">
          <cell r="B8655" t="str">
            <v>Y113/01 British period study and enquiry: Britain 1930 - 1997</v>
          </cell>
          <cell r="C8655" t="str">
            <v>Y113/01</v>
          </cell>
          <cell r="D8655" t="str">
            <v>British period study and enquiry: Britain 1930 - 1997</v>
          </cell>
          <cell r="E8655" t="str">
            <v>Mrs N J Wharton</v>
          </cell>
        </row>
        <row r="8656">
          <cell r="B8656" t="str">
            <v>Y113/01 British period study and enquiry: Britain 1930 - 1997</v>
          </cell>
          <cell r="C8656" t="str">
            <v>Y113/01</v>
          </cell>
          <cell r="D8656" t="str">
            <v>British period study and enquiry: Britain 1930 - 1997</v>
          </cell>
          <cell r="E8656" t="str">
            <v>Miss D L Relf</v>
          </cell>
        </row>
        <row r="8657">
          <cell r="B8657" t="str">
            <v>Y113/01 British period study and enquiry: Britain 1930 - 1997</v>
          </cell>
          <cell r="C8657" t="str">
            <v>Y113/01</v>
          </cell>
          <cell r="D8657" t="str">
            <v>British period study and enquiry: Britain 1930 - 1997</v>
          </cell>
          <cell r="E8657" t="str">
            <v>Mrs R Quinn</v>
          </cell>
        </row>
        <row r="8658">
          <cell r="B8658" t="str">
            <v>Y113/01 British period study and enquiry: Britain 1930 - 1997</v>
          </cell>
          <cell r="C8658" t="str">
            <v>Y113/01</v>
          </cell>
          <cell r="D8658" t="str">
            <v>British period study and enquiry: Britain 1930 - 1997</v>
          </cell>
          <cell r="E8658" t="str">
            <v>Ms A Hatton</v>
          </cell>
        </row>
        <row r="8659">
          <cell r="B8659" t="str">
            <v>Y113/01 British period study and enquiry: Britain 1930 - 1997</v>
          </cell>
          <cell r="C8659" t="str">
            <v>Y113/01</v>
          </cell>
          <cell r="D8659" t="str">
            <v>British period study and enquiry: Britain 1930 - 1997</v>
          </cell>
          <cell r="E8659" t="str">
            <v>Dr C K Dennis</v>
          </cell>
        </row>
        <row r="8660">
          <cell r="B8660" t="str">
            <v>Y113/01 British period study and enquiry: Britain 1930 - 1997</v>
          </cell>
          <cell r="C8660" t="str">
            <v>Y113/01</v>
          </cell>
          <cell r="D8660" t="str">
            <v>British period study and enquiry: Britain 1930 - 1997</v>
          </cell>
          <cell r="E8660" t="str">
            <v>Ms C Ham</v>
          </cell>
        </row>
        <row r="8661">
          <cell r="B8661" t="str">
            <v>Y113/01 British period study and enquiry: Britain 1930 - 1997</v>
          </cell>
          <cell r="C8661" t="str">
            <v>Y113/01</v>
          </cell>
          <cell r="D8661" t="str">
            <v>British period study and enquiry: Britain 1930 - 1997</v>
          </cell>
          <cell r="E8661" t="str">
            <v>Mr T Norton</v>
          </cell>
        </row>
        <row r="8662">
          <cell r="B8662" t="str">
            <v>Y113/01 British period study and enquiry: Britain 1930 - 1997</v>
          </cell>
          <cell r="C8662" t="str">
            <v>Y113/01</v>
          </cell>
          <cell r="D8662" t="str">
            <v>British period study and enquiry: Britain 1930 - 1997</v>
          </cell>
          <cell r="E8662" t="str">
            <v>Dr C Hall</v>
          </cell>
        </row>
        <row r="8663">
          <cell r="B8663" t="str">
            <v>Y113/01 British period study and enquiry: Britain 1930 - 1997</v>
          </cell>
          <cell r="C8663" t="str">
            <v>Y113/01</v>
          </cell>
          <cell r="D8663" t="str">
            <v>British period study and enquiry: Britain 1930 - 1997</v>
          </cell>
          <cell r="E8663" t="str">
            <v>Mr D A Binney</v>
          </cell>
        </row>
        <row r="8664">
          <cell r="B8664" t="str">
            <v>Y113/01 British period study and enquiry: Britain 1930 - 1997</v>
          </cell>
          <cell r="C8664" t="str">
            <v>Y113/01</v>
          </cell>
          <cell r="D8664" t="str">
            <v>British period study and enquiry: Britain 1930 - 1997</v>
          </cell>
          <cell r="E8664" t="str">
            <v>Mr T Haw</v>
          </cell>
        </row>
        <row r="8665">
          <cell r="B8665" t="str">
            <v>Y113/01 British period study and enquiry: Britain 1930 - 1997</v>
          </cell>
          <cell r="C8665" t="str">
            <v>Y113/01</v>
          </cell>
          <cell r="D8665" t="str">
            <v>British period study and enquiry: Britain 1930 - 1997</v>
          </cell>
          <cell r="E8665" t="str">
            <v>Mr N R Fellows</v>
          </cell>
        </row>
        <row r="8666">
          <cell r="B8666" t="str">
            <v>Y136/01 England 1485-1558: The Early Tudors</v>
          </cell>
          <cell r="C8666" t="str">
            <v>Y136/01</v>
          </cell>
          <cell r="D8666" t="str">
            <v>England 1485-1558: The Early Tudors</v>
          </cell>
          <cell r="E8666" t="str">
            <v>Mr N R Fellows</v>
          </cell>
        </row>
        <row r="8667">
          <cell r="B8667" t="str">
            <v>Y136/01 England 1485-1558: The Early Tudors</v>
          </cell>
          <cell r="C8667" t="str">
            <v>Y136/01</v>
          </cell>
          <cell r="D8667" t="str">
            <v>England 1485-1558: The Early Tudors</v>
          </cell>
          <cell r="E8667" t="str">
            <v>Miss V L Workman</v>
          </cell>
        </row>
        <row r="8668">
          <cell r="B8668" t="str">
            <v>Y136/01 England 1485-1558: The Early Tudors</v>
          </cell>
          <cell r="C8668" t="str">
            <v>Y136/01</v>
          </cell>
          <cell r="D8668" t="str">
            <v>England 1485-1558: The Early Tudors</v>
          </cell>
          <cell r="E8668" t="str">
            <v>Mrs L Ravenscroft</v>
          </cell>
        </row>
        <row r="8669">
          <cell r="B8669" t="str">
            <v>Y137/01 England 1547-1603: The Late Tudors</v>
          </cell>
          <cell r="C8669" t="str">
            <v>Y137/01</v>
          </cell>
          <cell r="D8669" t="str">
            <v>England 1547-1603: The Late Tudors</v>
          </cell>
          <cell r="E8669" t="str">
            <v>Mr N R Fellows</v>
          </cell>
        </row>
        <row r="8670">
          <cell r="B8670" t="str">
            <v>Y137/01 England 1547-1603: The Late Tudors</v>
          </cell>
          <cell r="C8670" t="str">
            <v>Y137/01</v>
          </cell>
          <cell r="D8670" t="str">
            <v>England 1547-1603: The Late Tudors</v>
          </cell>
          <cell r="E8670" t="str">
            <v>Mr A Chan</v>
          </cell>
        </row>
        <row r="8671">
          <cell r="B8671" t="str">
            <v>Y137/01 England 1547-1603: The Late Tudors</v>
          </cell>
          <cell r="C8671" t="str">
            <v>Y137/01</v>
          </cell>
          <cell r="D8671" t="str">
            <v>England 1547-1603: The Late Tudors</v>
          </cell>
          <cell r="E8671" t="str">
            <v>Mr A Settle</v>
          </cell>
        </row>
        <row r="8672">
          <cell r="B8672" t="str">
            <v>Y137/01 England 1547-1603: The Late Tudors</v>
          </cell>
          <cell r="C8672" t="str">
            <v>Y137/01</v>
          </cell>
          <cell r="D8672" t="str">
            <v>England 1547-1603: The Late Tudors</v>
          </cell>
          <cell r="E8672" t="str">
            <v>Mr P Lyons</v>
          </cell>
        </row>
        <row r="8673">
          <cell r="B8673" t="str">
            <v>Y138/01 The Early Stuarts &amp; The Origins of the English Civil War 1603-1660</v>
          </cell>
          <cell r="C8673" t="str">
            <v>Y138/01</v>
          </cell>
          <cell r="D8673" t="str">
            <v>The Early Stuarts &amp; The Origins of the English Civil War 1603-1660</v>
          </cell>
          <cell r="E8673" t="str">
            <v>Mr N R Fellows</v>
          </cell>
        </row>
        <row r="8674">
          <cell r="B8674" t="str">
            <v>Y138/01 The Early Stuarts &amp; The Origins of the English Civil War 1603-1660</v>
          </cell>
          <cell r="C8674" t="str">
            <v>Y138/01</v>
          </cell>
          <cell r="D8674" t="str">
            <v>The Early Stuarts &amp; The Origins of the English Civil War 1603-1660</v>
          </cell>
          <cell r="E8674" t="str">
            <v>Mr A Pendlebury</v>
          </cell>
        </row>
        <row r="8675">
          <cell r="B8675" t="str">
            <v>Y138/01 The Early Stuarts &amp; The Origins of the English Civil War 1603-1660</v>
          </cell>
          <cell r="C8675" t="str">
            <v>Y138/01</v>
          </cell>
          <cell r="D8675" t="str">
            <v>The Early Stuarts &amp; The Origins of the English Civil War 1603-1660</v>
          </cell>
          <cell r="E8675" t="str">
            <v>Dr C K Dennis</v>
          </cell>
        </row>
        <row r="8676">
          <cell r="B8676" t="str">
            <v>Y143/01 Britain 1930-1997</v>
          </cell>
          <cell r="C8676" t="str">
            <v>Y143/01</v>
          </cell>
          <cell r="D8676" t="str">
            <v>Britain 1930-1997</v>
          </cell>
          <cell r="E8676" t="str">
            <v>Mr P Lyons</v>
          </cell>
        </row>
        <row r="8677">
          <cell r="B8677" t="str">
            <v>Y143/01 Britain 1930-1997</v>
          </cell>
          <cell r="C8677" t="str">
            <v>Y143/01</v>
          </cell>
          <cell r="D8677" t="str">
            <v>Britain 1930-1997</v>
          </cell>
          <cell r="E8677" t="str">
            <v>Mrs S Walmsley</v>
          </cell>
        </row>
        <row r="8678">
          <cell r="B8678" t="str">
            <v>Y143/01 Britain 1930-1997</v>
          </cell>
          <cell r="C8678" t="str">
            <v>Y143/01</v>
          </cell>
          <cell r="D8678" t="str">
            <v>Britain 1930-1997</v>
          </cell>
          <cell r="E8678" t="str">
            <v>Mr N R Fellows</v>
          </cell>
        </row>
        <row r="8679">
          <cell r="B8679" t="str">
            <v>Y201/01 Non-British period study: The rise of Islam c.550-750</v>
          </cell>
          <cell r="C8679" t="str">
            <v>Y201/01</v>
          </cell>
          <cell r="D8679" t="str">
            <v>Non-British period study: The rise of Islam c.550-750</v>
          </cell>
          <cell r="E8679" t="str">
            <v>Mrs R Elliott</v>
          </cell>
        </row>
        <row r="8680">
          <cell r="B8680" t="str">
            <v>Y201/01 Non-British period study: The rise of Islam c.550-750</v>
          </cell>
          <cell r="C8680" t="str">
            <v>Y201/01</v>
          </cell>
          <cell r="D8680" t="str">
            <v>Non-British period study: The rise of Islam c.550-750</v>
          </cell>
          <cell r="E8680" t="str">
            <v>Mr N R Fellows</v>
          </cell>
        </row>
        <row r="8681">
          <cell r="B8681" t="str">
            <v>Y202/01 Non-British period study: Charlemagne 768-814</v>
          </cell>
          <cell r="C8681" t="str">
            <v>Y202/01</v>
          </cell>
          <cell r="D8681" t="str">
            <v>Non-British period study: Charlemagne 768-814</v>
          </cell>
          <cell r="E8681" t="str">
            <v>Mrs R Elliott</v>
          </cell>
        </row>
        <row r="8682">
          <cell r="B8682" t="str">
            <v>Y202/01 Non-British period study: Charlemagne 768-814</v>
          </cell>
          <cell r="C8682" t="str">
            <v>Y202/01</v>
          </cell>
          <cell r="D8682" t="str">
            <v>Non-British period study: Charlemagne 768-814</v>
          </cell>
          <cell r="E8682" t="str">
            <v>Mr N R Fellows</v>
          </cell>
        </row>
        <row r="8683">
          <cell r="B8683" t="str">
            <v>Y202/01 Non-British period study: Charlemagne 768-814</v>
          </cell>
          <cell r="C8683" t="str">
            <v>Y202/01</v>
          </cell>
          <cell r="D8683" t="str">
            <v>Non-British period study: Charlemagne 768-814</v>
          </cell>
          <cell r="E8683" t="str">
            <v>Mr M I Parkinson</v>
          </cell>
        </row>
        <row r="8684">
          <cell r="B8684" t="str">
            <v>Y203/01 Non-British period study:The Crusades and the Crusader States 1095-1192</v>
          </cell>
          <cell r="C8684" t="str">
            <v>Y203/01</v>
          </cell>
          <cell r="D8684" t="str">
            <v>Non-British period study:The Crusades and the Crusader States 1095-1192</v>
          </cell>
          <cell r="E8684" t="str">
            <v>Mrs R Elliott</v>
          </cell>
        </row>
        <row r="8685">
          <cell r="B8685" t="str">
            <v>Y203/01 Non-British period study:The Crusades and the Crusader States 1095-1192</v>
          </cell>
          <cell r="C8685" t="str">
            <v>Y203/01</v>
          </cell>
          <cell r="D8685" t="str">
            <v>Non-British period study:The Crusades and the Crusader States 1095-1192</v>
          </cell>
          <cell r="E8685" t="str">
            <v>Ms H Robb</v>
          </cell>
        </row>
        <row r="8686">
          <cell r="B8686" t="str">
            <v>Y203/01 Non-British period study:The Crusades and the Crusader States 1095-1192</v>
          </cell>
          <cell r="C8686" t="str">
            <v>Y203/01</v>
          </cell>
          <cell r="D8686" t="str">
            <v>Non-British period study:The Crusades and the Crusader States 1095-1192</v>
          </cell>
          <cell r="E8686" t="str">
            <v>Dr L G Quigley</v>
          </cell>
        </row>
        <row r="8687">
          <cell r="B8687" t="str">
            <v>Y203/01 Non-British period study:The Crusades and the Crusader States 1095-1192</v>
          </cell>
          <cell r="C8687" t="str">
            <v>Y203/01</v>
          </cell>
          <cell r="D8687" t="str">
            <v>Non-British period study:The Crusades and the Crusader States 1095-1192</v>
          </cell>
          <cell r="E8687" t="str">
            <v>Mr M I Parkinson</v>
          </cell>
        </row>
        <row r="8688">
          <cell r="B8688" t="str">
            <v>Y203/01 Non-British period study:The Crusades and the Crusader States 1095-1192</v>
          </cell>
          <cell r="C8688" t="str">
            <v>Y203/01</v>
          </cell>
          <cell r="D8688" t="str">
            <v>Non-British period study:The Crusades and the Crusader States 1095-1192</v>
          </cell>
          <cell r="E8688" t="str">
            <v>Mr M Ibrahim</v>
          </cell>
        </row>
        <row r="8689">
          <cell r="B8689" t="str">
            <v>Y203/01 Non-British period study:The Crusades and the Crusader States 1095-1192</v>
          </cell>
          <cell r="C8689" t="str">
            <v>Y203/01</v>
          </cell>
          <cell r="D8689" t="str">
            <v>Non-British period study:The Crusades and the Crusader States 1095-1192</v>
          </cell>
          <cell r="E8689" t="str">
            <v>Mrs M Dicken</v>
          </cell>
        </row>
        <row r="8690">
          <cell r="B8690" t="str">
            <v>Y204/01 Non-Brit period study: G Khan and the explosion from Steppe 1167-1405</v>
          </cell>
          <cell r="C8690" t="str">
            <v>Y204/01</v>
          </cell>
          <cell r="D8690" t="str">
            <v>Non-Brit period study: G Khan and the explosion from Steppe 1167-1405</v>
          </cell>
          <cell r="E8690" t="str">
            <v>Mrs R Elliott</v>
          </cell>
        </row>
        <row r="8691">
          <cell r="B8691" t="str">
            <v>Y204/01 Non-Brit period study: G Khan and the explosion from Steppe 1167-1405</v>
          </cell>
          <cell r="C8691" t="str">
            <v>Y204/01</v>
          </cell>
          <cell r="D8691" t="str">
            <v>Non-Brit period study: G Khan and the explosion from Steppe 1167-1405</v>
          </cell>
          <cell r="E8691" t="str">
            <v>Mr N R Fellows</v>
          </cell>
        </row>
        <row r="8692">
          <cell r="B8692" t="str">
            <v>Y205/01 Non-British period study: Exploration  encounters and empire 1445-1570</v>
          </cell>
          <cell r="C8692" t="str">
            <v>Y205/01</v>
          </cell>
          <cell r="D8692" t="str">
            <v>Non-British period study: Exploration  encounters and empire 1445-1570</v>
          </cell>
          <cell r="E8692" t="str">
            <v>Mr N R Fellows</v>
          </cell>
        </row>
        <row r="8693">
          <cell r="B8693" t="str">
            <v>Y205/01 Non-British period study: Exploration  encounters and empire 1445-1570</v>
          </cell>
          <cell r="C8693" t="str">
            <v>Y205/01</v>
          </cell>
          <cell r="D8693" t="str">
            <v>Non-British period study: Exploration  encounters and empire 1445-1570</v>
          </cell>
          <cell r="E8693" t="str">
            <v>Mr B Townsend</v>
          </cell>
        </row>
        <row r="8694">
          <cell r="B8694" t="str">
            <v>Y205/01 Non-British period study: Exploration  encounters and empire 1445-1570</v>
          </cell>
          <cell r="C8694" t="str">
            <v>Y205/01</v>
          </cell>
          <cell r="D8694" t="str">
            <v>Non-British period study: Exploration  encounters and empire 1445-1570</v>
          </cell>
          <cell r="E8694" t="str">
            <v>Mrs R Elliott</v>
          </cell>
        </row>
        <row r="8695">
          <cell r="B8695" t="str">
            <v>Y206/01 Non-British period study: Spain 1469-1556</v>
          </cell>
          <cell r="C8695" t="str">
            <v>Y206/01</v>
          </cell>
          <cell r="D8695" t="str">
            <v>Non-British period study: Spain 1469-1556</v>
          </cell>
          <cell r="E8695" t="str">
            <v>Mr N R Fellows</v>
          </cell>
        </row>
        <row r="8696">
          <cell r="B8696" t="str">
            <v>Y206/01 Non-British period study: Spain 1469-1556</v>
          </cell>
          <cell r="C8696" t="str">
            <v>Y206/01</v>
          </cell>
          <cell r="D8696" t="str">
            <v>Non-British period study: Spain 1469-1556</v>
          </cell>
          <cell r="E8696" t="str">
            <v>Ms A Hatton</v>
          </cell>
        </row>
        <row r="8697">
          <cell r="B8697" t="str">
            <v>Y206/01 Non-British period study: Spain 1469-1556</v>
          </cell>
          <cell r="C8697" t="str">
            <v>Y206/01</v>
          </cell>
          <cell r="D8697" t="str">
            <v>Non-British period study: Spain 1469-1556</v>
          </cell>
          <cell r="E8697" t="str">
            <v>Mrs R Elliott</v>
          </cell>
        </row>
        <row r="8698">
          <cell r="B8698" t="str">
            <v>Y207/01 German Reformation &amp; Rule of Charles V 1500-1559</v>
          </cell>
          <cell r="C8698" t="str">
            <v>Y207/01</v>
          </cell>
          <cell r="D8698" t="str">
            <v>German Reformation &amp; Rule of Charles V 1500-1559</v>
          </cell>
          <cell r="E8698" t="str">
            <v>Mr N R Fellows</v>
          </cell>
        </row>
        <row r="8699">
          <cell r="B8699" t="str">
            <v>Y207/01 German Reformation &amp; Rule of Charles V 1500-1559</v>
          </cell>
          <cell r="C8699" t="str">
            <v>Y207/01</v>
          </cell>
          <cell r="D8699" t="str">
            <v>German Reformation &amp; Rule of Charles V 1500-1559</v>
          </cell>
          <cell r="E8699" t="str">
            <v>Dr E Janega</v>
          </cell>
        </row>
        <row r="8700">
          <cell r="B8700" t="str">
            <v>Y207/01 German Reformation &amp; Rule of Charles V 1500-1559</v>
          </cell>
          <cell r="C8700" t="str">
            <v>Y207/01</v>
          </cell>
          <cell r="D8700" t="str">
            <v>German Reformation &amp; Rule of Charles V 1500-1559</v>
          </cell>
          <cell r="E8700" t="str">
            <v>Mr J Huddlestone</v>
          </cell>
        </row>
        <row r="8701">
          <cell r="B8701" t="str">
            <v>Y208/01 Non-British period study: Philip II 1556-1598</v>
          </cell>
          <cell r="C8701" t="str">
            <v>Y208/01</v>
          </cell>
          <cell r="D8701" t="str">
            <v>Non-British period study: Philip II 1556-1598</v>
          </cell>
          <cell r="E8701" t="str">
            <v>Mr N R Fellows</v>
          </cell>
        </row>
        <row r="8702">
          <cell r="B8702" t="str">
            <v>Y208/01 Non-British period study: Philip II 1556-1598</v>
          </cell>
          <cell r="C8702" t="str">
            <v>Y208/01</v>
          </cell>
          <cell r="D8702" t="str">
            <v>Non-British period study: Philip II 1556-1598</v>
          </cell>
          <cell r="E8702" t="str">
            <v>Mrs R Elliott</v>
          </cell>
        </row>
        <row r="8703">
          <cell r="B8703" t="str">
            <v>Y208/01 Non-British period study: Philip II 1556-1598</v>
          </cell>
          <cell r="C8703" t="str">
            <v>Y208/01</v>
          </cell>
          <cell r="D8703" t="str">
            <v>Non-British period study: Philip II 1556-1598</v>
          </cell>
          <cell r="E8703" t="str">
            <v>Mr M I Parkinson</v>
          </cell>
        </row>
        <row r="8704">
          <cell r="B8704" t="str">
            <v>Y208/01 Non-British period study: Philip II 1556-1598</v>
          </cell>
          <cell r="C8704" t="str">
            <v>Y208/01</v>
          </cell>
          <cell r="D8704" t="str">
            <v>Non-British period study: Philip II 1556-1598</v>
          </cell>
          <cell r="E8704" t="str">
            <v>Mr P Lyons</v>
          </cell>
        </row>
        <row r="8705">
          <cell r="B8705" t="str">
            <v>Y209/01 Non-Brit period study: African Kingdoms c.1400-c.1800: four case studies</v>
          </cell>
          <cell r="C8705" t="str">
            <v>Y209/01</v>
          </cell>
          <cell r="D8705" t="str">
            <v>Non-Brit period study: African Kingdoms c.1400-c.1800: four case studies</v>
          </cell>
          <cell r="E8705" t="str">
            <v>Dr C K Dennis</v>
          </cell>
        </row>
        <row r="8706">
          <cell r="B8706" t="str">
            <v>Y209/01 Non-Brit period study: African Kingdoms c.1400-c.1800: four case studies</v>
          </cell>
          <cell r="C8706" t="str">
            <v>Y209/01</v>
          </cell>
          <cell r="D8706" t="str">
            <v>Non-Brit period study: African Kingdoms c.1400-c.1800: four case studies</v>
          </cell>
          <cell r="E8706" t="str">
            <v>Mr N R Fellows</v>
          </cell>
        </row>
        <row r="8707">
          <cell r="B8707" t="str">
            <v>Y209/01 Non-Brit period study: African Kingdoms c.1400-c.1800: four case studies</v>
          </cell>
          <cell r="C8707" t="str">
            <v>Y209/01</v>
          </cell>
          <cell r="D8707" t="str">
            <v>Non-Brit period study: African Kingdoms c.1400-c.1800: four case studies</v>
          </cell>
          <cell r="E8707" t="str">
            <v>Mr P Lyons</v>
          </cell>
        </row>
        <row r="8708">
          <cell r="B8708" t="str">
            <v>Y210/01 Non-British period study: Russia 1645-1741</v>
          </cell>
          <cell r="C8708" t="str">
            <v>Y210/01</v>
          </cell>
          <cell r="D8708" t="str">
            <v>Non-British period study: Russia 1645-1741</v>
          </cell>
          <cell r="E8708" t="str">
            <v>Dr C K Dennis</v>
          </cell>
        </row>
        <row r="8709">
          <cell r="B8709" t="str">
            <v>Y210/01 Non-British period study: Russia 1645-1741</v>
          </cell>
          <cell r="C8709" t="str">
            <v>Y210/01</v>
          </cell>
          <cell r="D8709" t="str">
            <v>Non-British period study: Russia 1645-1741</v>
          </cell>
          <cell r="E8709" t="str">
            <v>Mr N R Fellows</v>
          </cell>
        </row>
        <row r="8710">
          <cell r="B8710" t="str">
            <v>Y210/01 Non-British period study: Russia 1645-1741</v>
          </cell>
          <cell r="C8710" t="str">
            <v>Y210/01</v>
          </cell>
          <cell r="D8710" t="str">
            <v>Non-British period study: Russia 1645-1741</v>
          </cell>
          <cell r="E8710" t="str">
            <v>Mr P Lyons</v>
          </cell>
        </row>
        <row r="8711">
          <cell r="B8711" t="str">
            <v>Y211/01 Non-Brit period study: Rise/Decline of Mughal Empire in India 1526-1739</v>
          </cell>
          <cell r="C8711" t="str">
            <v>Y211/01</v>
          </cell>
          <cell r="D8711" t="str">
            <v>Non-Brit period study: Rise/Decline of Mughal Empire in India 1526-1739</v>
          </cell>
          <cell r="E8711" t="str">
            <v>Dr C K Dennis</v>
          </cell>
        </row>
        <row r="8712">
          <cell r="B8712" t="str">
            <v>Y211/01 Non-Brit period study: Rise/Decline of Mughal Empire in India 1526-1739</v>
          </cell>
          <cell r="C8712" t="str">
            <v>Y211/01</v>
          </cell>
          <cell r="D8712" t="str">
            <v>Non-Brit period study: Rise/Decline of Mughal Empire in India 1526-1739</v>
          </cell>
          <cell r="E8712" t="str">
            <v>Mr N R Fellows</v>
          </cell>
        </row>
        <row r="8713">
          <cell r="B8713" t="str">
            <v>Y212/01 Non-British period study: The American Revolution 1740-1796</v>
          </cell>
          <cell r="C8713" t="str">
            <v>Y212/01</v>
          </cell>
          <cell r="D8713" t="str">
            <v>Non-British period study: The American Revolution 1740-1796</v>
          </cell>
          <cell r="E8713" t="str">
            <v>Mr J F Bromley</v>
          </cell>
        </row>
        <row r="8714">
          <cell r="B8714" t="str">
            <v>Y212/01 Non-British period study: The American Revolution 1740-1796</v>
          </cell>
          <cell r="C8714" t="str">
            <v>Y212/01</v>
          </cell>
          <cell r="D8714" t="str">
            <v>Non-British period study: The American Revolution 1740-1796</v>
          </cell>
          <cell r="E8714" t="str">
            <v>Ms P Bita</v>
          </cell>
        </row>
        <row r="8715">
          <cell r="B8715" t="str">
            <v>Y212/01 Non-British period study: The American Revolution 1740-1796</v>
          </cell>
          <cell r="C8715" t="str">
            <v>Y212/01</v>
          </cell>
          <cell r="D8715" t="str">
            <v>Non-British period study: The American Revolution 1740-1796</v>
          </cell>
          <cell r="E8715" t="str">
            <v>Mr J Robinson</v>
          </cell>
        </row>
        <row r="8716">
          <cell r="B8716" t="str">
            <v>Y212/01 Non-British period study: The American Revolution 1740-1796</v>
          </cell>
          <cell r="C8716" t="str">
            <v>Y212/01</v>
          </cell>
          <cell r="D8716" t="str">
            <v>Non-British period study: The American Revolution 1740-1796</v>
          </cell>
          <cell r="E8716" t="str">
            <v>Mr P Franks</v>
          </cell>
        </row>
        <row r="8717">
          <cell r="B8717" t="str">
            <v>Y212/01 Non-British period study: The American Revolution 1740-1796</v>
          </cell>
          <cell r="C8717" t="str">
            <v>Y212/01</v>
          </cell>
          <cell r="D8717" t="str">
            <v>Non-British period study: The American Revolution 1740-1796</v>
          </cell>
          <cell r="E8717" t="str">
            <v>Mr A Hughes</v>
          </cell>
        </row>
        <row r="8718">
          <cell r="B8718" t="str">
            <v>Y212/01 Non-British period study: The American Revolution 1740-1796</v>
          </cell>
          <cell r="C8718" t="str">
            <v>Y212/01</v>
          </cell>
          <cell r="D8718" t="str">
            <v>Non-British period study: The American Revolution 1740-1796</v>
          </cell>
          <cell r="E8718" t="str">
            <v>Miss N Harasymiw</v>
          </cell>
        </row>
        <row r="8719">
          <cell r="B8719" t="str">
            <v>Y212/01 Non-British period study: The American Revolution 1740-1796</v>
          </cell>
          <cell r="C8719" t="str">
            <v>Y212/01</v>
          </cell>
          <cell r="D8719" t="str">
            <v>Non-British period study: The American Revolution 1740-1796</v>
          </cell>
          <cell r="E8719" t="str">
            <v>Mr J Winfield</v>
          </cell>
        </row>
        <row r="8720">
          <cell r="B8720" t="str">
            <v>Y212/01 Non-British period study: The American Revolution 1740-1796</v>
          </cell>
          <cell r="C8720" t="str">
            <v>Y212/01</v>
          </cell>
          <cell r="D8720" t="str">
            <v>Non-British period study: The American Revolution 1740-1796</v>
          </cell>
          <cell r="E8720" t="str">
            <v>Mr K L Lockton</v>
          </cell>
        </row>
        <row r="8721">
          <cell r="B8721" t="str">
            <v>Y212/01 Non-British period study: The American Revolution 1740-1796</v>
          </cell>
          <cell r="C8721" t="str">
            <v>Y212/01</v>
          </cell>
          <cell r="D8721" t="str">
            <v>Non-British period study: The American Revolution 1740-1796</v>
          </cell>
          <cell r="E8721" t="str">
            <v>Mrs L Erricker</v>
          </cell>
        </row>
        <row r="8722">
          <cell r="B8722" t="str">
            <v>Y212/01 Non-British period study: The American Revolution 1740-1796</v>
          </cell>
          <cell r="C8722" t="str">
            <v>Y212/01</v>
          </cell>
          <cell r="D8722" t="str">
            <v>Non-British period study: The American Revolution 1740-1796</v>
          </cell>
          <cell r="E8722" t="str">
            <v>Mr M Jennings</v>
          </cell>
        </row>
        <row r="8723">
          <cell r="B8723" t="str">
            <v>Y212/01 Non-British period study: The American Revolution 1740-1796</v>
          </cell>
          <cell r="C8723" t="str">
            <v>Y212/01</v>
          </cell>
          <cell r="D8723" t="str">
            <v>Non-British period study: The American Revolution 1740-1796</v>
          </cell>
          <cell r="E8723" t="str">
            <v>Mr R A Jackson</v>
          </cell>
        </row>
        <row r="8724">
          <cell r="B8724" t="str">
            <v>Y213/01 Non-British period study: French Revolution &amp; Napoleon 1774-1815</v>
          </cell>
          <cell r="C8724" t="str">
            <v>Y213/01</v>
          </cell>
          <cell r="D8724" t="str">
            <v>Non-British period study: French Revolution &amp; Napoleon 1774-1815</v>
          </cell>
          <cell r="E8724" t="str">
            <v>Mr J F Bromley</v>
          </cell>
        </row>
        <row r="8725">
          <cell r="B8725" t="str">
            <v>Y213/01 Non-British period study: French Revolution &amp; Napoleon 1774-1815</v>
          </cell>
          <cell r="C8725" t="str">
            <v>Y213/01</v>
          </cell>
          <cell r="D8725" t="str">
            <v>Non-British period study: French Revolution &amp; Napoleon 1774-1815</v>
          </cell>
          <cell r="E8725" t="str">
            <v>Dr S Hyde</v>
          </cell>
        </row>
        <row r="8726">
          <cell r="B8726" t="str">
            <v>Y213/01 Non-British period study: French Revolution &amp; Napoleon 1774-1815</v>
          </cell>
          <cell r="C8726" t="str">
            <v>Y213/01</v>
          </cell>
          <cell r="D8726" t="str">
            <v>Non-British period study: French Revolution &amp; Napoleon 1774-1815</v>
          </cell>
          <cell r="E8726" t="str">
            <v>Mr B FUKPENE</v>
          </cell>
        </row>
        <row r="8727">
          <cell r="B8727" t="str">
            <v>Y213/01 Non-British period study: French Revolution &amp; Napoleon 1774-1815</v>
          </cell>
          <cell r="C8727" t="str">
            <v>Y213/01</v>
          </cell>
          <cell r="D8727" t="str">
            <v>Non-British period study: French Revolution &amp; Napoleon 1774-1815</v>
          </cell>
          <cell r="E8727" t="str">
            <v>Mr R Smith</v>
          </cell>
        </row>
        <row r="8728">
          <cell r="B8728" t="str">
            <v>Y213/01 Non-British period study: French Revolution &amp; Napoleon 1774-1815</v>
          </cell>
          <cell r="C8728" t="str">
            <v>Y213/01</v>
          </cell>
          <cell r="D8728" t="str">
            <v>Non-British period study: French Revolution &amp; Napoleon 1774-1815</v>
          </cell>
          <cell r="E8728" t="str">
            <v>Mrs C E Buxton</v>
          </cell>
        </row>
        <row r="8729">
          <cell r="B8729" t="str">
            <v>Y213/01 Non-British period study: French Revolution &amp; Napoleon 1774-1815</v>
          </cell>
          <cell r="C8729" t="str">
            <v>Y213/01</v>
          </cell>
          <cell r="D8729" t="str">
            <v>Non-British period study: French Revolution &amp; Napoleon 1774-1815</v>
          </cell>
          <cell r="E8729" t="str">
            <v>Mr M Jennings</v>
          </cell>
        </row>
        <row r="8730">
          <cell r="B8730" t="str">
            <v>Y213/01 Non-British period study: French Revolution &amp; Napoleon 1774-1815</v>
          </cell>
          <cell r="C8730" t="str">
            <v>Y213/01</v>
          </cell>
          <cell r="D8730" t="str">
            <v>Non-British period study: French Revolution &amp; Napoleon 1774-1815</v>
          </cell>
          <cell r="E8730" t="str">
            <v>Miss H Tatlock</v>
          </cell>
        </row>
        <row r="8731">
          <cell r="B8731" t="str">
            <v>Y213/01 Non-British period study: French Revolution &amp; Napoleon 1774-1815</v>
          </cell>
          <cell r="C8731" t="str">
            <v>Y213/01</v>
          </cell>
          <cell r="D8731" t="str">
            <v>Non-British period study: French Revolution &amp; Napoleon 1774-1815</v>
          </cell>
          <cell r="E8731" t="str">
            <v>Miss A S Davison</v>
          </cell>
        </row>
        <row r="8732">
          <cell r="B8732" t="str">
            <v>Y213/01 Non-British period study: French Revolution &amp; Napoleon 1774-1815</v>
          </cell>
          <cell r="C8732" t="str">
            <v>Y213/01</v>
          </cell>
          <cell r="D8732" t="str">
            <v>Non-British period study: French Revolution &amp; Napoleon 1774-1815</v>
          </cell>
          <cell r="E8732" t="str">
            <v>Mr D McGill</v>
          </cell>
        </row>
        <row r="8733">
          <cell r="B8733" t="str">
            <v>Y213/01 Non-British period study: French Revolution &amp; Napoleon 1774-1815</v>
          </cell>
          <cell r="C8733" t="str">
            <v>Y213/01</v>
          </cell>
          <cell r="D8733" t="str">
            <v>Non-British period study: French Revolution &amp; Napoleon 1774-1815</v>
          </cell>
          <cell r="E8733" t="str">
            <v>Mr N R Fellows</v>
          </cell>
        </row>
        <row r="8734">
          <cell r="B8734" t="str">
            <v>Y213/01 Non-British period study: French Revolution &amp; Napoleon 1774-1815</v>
          </cell>
          <cell r="C8734" t="str">
            <v>Y213/01</v>
          </cell>
          <cell r="D8734" t="str">
            <v>Non-British period study: French Revolution &amp; Napoleon 1774-1815</v>
          </cell>
          <cell r="E8734" t="str">
            <v>Dr C Piper</v>
          </cell>
        </row>
        <row r="8735">
          <cell r="B8735" t="str">
            <v>Y213/01 Non-British period study: French Revolution &amp; Napoleon 1774-1815</v>
          </cell>
          <cell r="C8735" t="str">
            <v>Y213/01</v>
          </cell>
          <cell r="D8735" t="str">
            <v>Non-British period study: French Revolution &amp; Napoleon 1774-1815</v>
          </cell>
          <cell r="E8735" t="str">
            <v>Dr E Janega</v>
          </cell>
        </row>
        <row r="8736">
          <cell r="B8736" t="str">
            <v>Y213/01 Non-British period study: French Revolution &amp; Napoleon 1774-1815</v>
          </cell>
          <cell r="C8736" t="str">
            <v>Y213/01</v>
          </cell>
          <cell r="D8736" t="str">
            <v>Non-British period study: French Revolution &amp; Napoleon 1774-1815</v>
          </cell>
          <cell r="E8736" t="str">
            <v>Miss R A Kago</v>
          </cell>
        </row>
        <row r="8737">
          <cell r="B8737" t="str">
            <v>Y213/01 Non-British period study: French Revolution &amp; Napoleon 1774-1815</v>
          </cell>
          <cell r="C8737" t="str">
            <v>Y213/01</v>
          </cell>
          <cell r="D8737" t="str">
            <v>Non-British period study: French Revolution &amp; Napoleon 1774-1815</v>
          </cell>
          <cell r="E8737" t="str">
            <v>Miss A Daynes</v>
          </cell>
        </row>
        <row r="8738">
          <cell r="B8738" t="str">
            <v>Y213/01 Non-British period study: French Revolution &amp; Napoleon 1774-1815</v>
          </cell>
          <cell r="C8738" t="str">
            <v>Y213/01</v>
          </cell>
          <cell r="D8738" t="str">
            <v>Non-British period study: French Revolution &amp; Napoleon 1774-1815</v>
          </cell>
          <cell r="E8738" t="str">
            <v>Miss K Jones</v>
          </cell>
        </row>
        <row r="8739">
          <cell r="B8739" t="str">
            <v>Y214/01 Non-British period study: France 1814-1870</v>
          </cell>
          <cell r="C8739" t="str">
            <v>Y214/01</v>
          </cell>
          <cell r="D8739" t="str">
            <v>Non-British period study: France 1814-1870</v>
          </cell>
          <cell r="E8739" t="str">
            <v>Mr J F Bromley</v>
          </cell>
        </row>
        <row r="8740">
          <cell r="B8740" t="str">
            <v>Y214/01 Non-British period study: France 1814-1870</v>
          </cell>
          <cell r="C8740" t="str">
            <v>Y214/01</v>
          </cell>
          <cell r="D8740" t="str">
            <v>Non-British period study: France 1814-1870</v>
          </cell>
          <cell r="E8740" t="str">
            <v>Mr P Lyons</v>
          </cell>
        </row>
        <row r="8741">
          <cell r="B8741" t="str">
            <v>Y214/01 Non-British period study: France 1814-1870</v>
          </cell>
          <cell r="C8741" t="str">
            <v>Y214/01</v>
          </cell>
          <cell r="D8741" t="str">
            <v>Non-British period study: France 1814-1870</v>
          </cell>
          <cell r="E8741" t="str">
            <v>Mr N R Fellows</v>
          </cell>
        </row>
        <row r="8742">
          <cell r="B8742" t="str">
            <v>Y215/01 Italy and unification 1789-1896</v>
          </cell>
          <cell r="C8742" t="str">
            <v>Y215/01</v>
          </cell>
          <cell r="D8742" t="str">
            <v>Italy and unification 1789-1896</v>
          </cell>
          <cell r="E8742" t="str">
            <v>Mr J F Bromley</v>
          </cell>
        </row>
        <row r="8743">
          <cell r="B8743" t="str">
            <v>Y215/01 Italy and unification 1789-1896</v>
          </cell>
          <cell r="C8743" t="str">
            <v>Y215/01</v>
          </cell>
          <cell r="D8743" t="str">
            <v>Italy and unification 1789-1896</v>
          </cell>
          <cell r="E8743" t="str">
            <v>Mrs H Shaw</v>
          </cell>
        </row>
        <row r="8744">
          <cell r="B8744" t="str">
            <v>Y215/01 Italy and unification 1789-1896</v>
          </cell>
          <cell r="C8744" t="str">
            <v>Y215/01</v>
          </cell>
          <cell r="D8744" t="str">
            <v>Italy and unification 1789-1896</v>
          </cell>
          <cell r="E8744" t="str">
            <v>Mrs D J Rose</v>
          </cell>
        </row>
        <row r="8745">
          <cell r="B8745" t="str">
            <v>Y216/01 The USA in 19th century: Westward expansion and Civil War 1803-c.1890</v>
          </cell>
          <cell r="C8745" t="str">
            <v>Y216/01</v>
          </cell>
          <cell r="D8745" t="str">
            <v>The USA in 19th century: Westward expansion and Civil War 1803-c.1890</v>
          </cell>
          <cell r="E8745" t="str">
            <v>Mr J F Bromley</v>
          </cell>
        </row>
        <row r="8746">
          <cell r="B8746" t="str">
            <v>Y216/01 The USA in 19th century: Westward expansion and Civil War 1803-c.1890</v>
          </cell>
          <cell r="C8746" t="str">
            <v>Y216/01</v>
          </cell>
          <cell r="D8746" t="str">
            <v>The USA in 19th century: Westward expansion and Civil War 1803-c.1890</v>
          </cell>
          <cell r="E8746" t="str">
            <v>Dr M Eastwood</v>
          </cell>
        </row>
        <row r="8747">
          <cell r="B8747" t="str">
            <v>Y216/01 The USA in 19th century: Westward expansion and Civil War 1803-c.1890</v>
          </cell>
          <cell r="C8747" t="str">
            <v>Y216/01</v>
          </cell>
          <cell r="D8747" t="str">
            <v>The USA in 19th century: Westward expansion and Civil War 1803-c.1890</v>
          </cell>
          <cell r="E8747" t="str">
            <v>Mrs L Erricker</v>
          </cell>
        </row>
        <row r="8748">
          <cell r="B8748" t="str">
            <v>Y216/01 The USA in 19th century: Westward expansion and Civil War 1803-c.1890</v>
          </cell>
          <cell r="C8748" t="str">
            <v>Y216/01</v>
          </cell>
          <cell r="D8748" t="str">
            <v>The USA in 19th century: Westward expansion and Civil War 1803-c.1890</v>
          </cell>
          <cell r="E8748" t="str">
            <v>Mr A Hughes</v>
          </cell>
        </row>
        <row r="8749">
          <cell r="B8749" t="str">
            <v>Y216/01 The USA in 19th century: Westward expansion and Civil War 1803-c.1890</v>
          </cell>
          <cell r="C8749" t="str">
            <v>Y216/01</v>
          </cell>
          <cell r="D8749" t="str">
            <v>The USA in 19th century: Westward expansion and Civil War 1803-c.1890</v>
          </cell>
          <cell r="E8749" t="str">
            <v>Miss N Harasymiw</v>
          </cell>
        </row>
        <row r="8750">
          <cell r="B8750" t="str">
            <v>Y216/01 The USA in 19th century: Westward expansion and Civil War 1803-c.1890</v>
          </cell>
          <cell r="C8750" t="str">
            <v>Y216/01</v>
          </cell>
          <cell r="D8750" t="str">
            <v>The USA in 19th century: Westward expansion and Civil War 1803-c.1890</v>
          </cell>
          <cell r="E8750" t="str">
            <v>Ms O Spencer</v>
          </cell>
        </row>
        <row r="8751">
          <cell r="B8751" t="str">
            <v>Y217/01 Non-British period study: Japan 1853-1937</v>
          </cell>
          <cell r="C8751" t="str">
            <v>Y217/01</v>
          </cell>
          <cell r="D8751" t="str">
            <v>Non-British period study: Japan 1853-1937</v>
          </cell>
          <cell r="E8751" t="str">
            <v>Dr C K Dennis</v>
          </cell>
        </row>
        <row r="8752">
          <cell r="B8752" t="str">
            <v>Y217/01 Non-British period study: Japan 1853-1937</v>
          </cell>
          <cell r="C8752" t="str">
            <v>Y217/01</v>
          </cell>
          <cell r="D8752" t="str">
            <v>Non-British period study: Japan 1853-1937</v>
          </cell>
          <cell r="E8752" t="str">
            <v>Mr N R Fellows</v>
          </cell>
        </row>
        <row r="8753">
          <cell r="B8753" t="str">
            <v>Y218/01 Non-British period study: International relations 1890-1941</v>
          </cell>
          <cell r="C8753" t="str">
            <v>Y218/01</v>
          </cell>
          <cell r="D8753" t="str">
            <v>Non-British period study: International relations 1890-1941</v>
          </cell>
          <cell r="E8753" t="str">
            <v>Mr K L Lockton</v>
          </cell>
        </row>
        <row r="8754">
          <cell r="B8754" t="str">
            <v>Y218/01 Non-British period study: International relations 1890-1941</v>
          </cell>
          <cell r="C8754" t="str">
            <v>Y218/01</v>
          </cell>
          <cell r="D8754" t="str">
            <v>Non-British period study: International relations 1890-1941</v>
          </cell>
          <cell r="E8754" t="str">
            <v>Dr J Tiplady</v>
          </cell>
        </row>
        <row r="8755">
          <cell r="B8755" t="str">
            <v>Y218/01 Non-British period study: International relations 1890-1941</v>
          </cell>
          <cell r="C8755" t="str">
            <v>Y218/01</v>
          </cell>
          <cell r="D8755" t="str">
            <v>Non-British period study: International relations 1890-1941</v>
          </cell>
          <cell r="E8755" t="str">
            <v>Mr M J Osborne-James</v>
          </cell>
        </row>
        <row r="8756">
          <cell r="B8756" t="str">
            <v>Y219/01 Non-British period study: Russia 1894-1941</v>
          </cell>
          <cell r="C8756" t="str">
            <v>Y219/01</v>
          </cell>
          <cell r="D8756" t="str">
            <v>Non-British period study: Russia 1894-1941</v>
          </cell>
          <cell r="E8756" t="str">
            <v>Mr K L Lockton</v>
          </cell>
        </row>
        <row r="8757">
          <cell r="B8757" t="str">
            <v>Y219/01 Non-British period study: Russia 1894-1941</v>
          </cell>
          <cell r="C8757" t="str">
            <v>Y219/01</v>
          </cell>
          <cell r="D8757" t="str">
            <v>Non-British period study: Russia 1894-1941</v>
          </cell>
          <cell r="E8757" t="str">
            <v>Miss L Stewart</v>
          </cell>
        </row>
        <row r="8758">
          <cell r="B8758" t="str">
            <v>Y219/01 Non-British period study: Russia 1894-1941</v>
          </cell>
          <cell r="C8758" t="str">
            <v>Y219/01</v>
          </cell>
          <cell r="D8758" t="str">
            <v>Non-British period study: Russia 1894-1941</v>
          </cell>
          <cell r="E8758" t="str">
            <v>Mr B Brogan</v>
          </cell>
        </row>
        <row r="8759">
          <cell r="B8759" t="str">
            <v>Y219/01 Non-British period study: Russia 1894-1941</v>
          </cell>
          <cell r="C8759" t="str">
            <v>Y219/01</v>
          </cell>
          <cell r="D8759" t="str">
            <v>Non-British period study: Russia 1894-1941</v>
          </cell>
          <cell r="E8759" t="str">
            <v>Dr S Joyce</v>
          </cell>
        </row>
        <row r="8760">
          <cell r="B8760" t="str">
            <v>Y219/01 Non-British period study: Russia 1894-1941</v>
          </cell>
          <cell r="C8760" t="str">
            <v>Y219/01</v>
          </cell>
          <cell r="D8760" t="str">
            <v>Non-British period study: Russia 1894-1941</v>
          </cell>
          <cell r="E8760" t="str">
            <v>Mrs M Marshall</v>
          </cell>
        </row>
        <row r="8761">
          <cell r="B8761" t="str">
            <v>Y219/01 Non-British period study: Russia 1894-1941</v>
          </cell>
          <cell r="C8761" t="str">
            <v>Y219/01</v>
          </cell>
          <cell r="D8761" t="str">
            <v>Non-British period study: Russia 1894-1941</v>
          </cell>
          <cell r="E8761" t="str">
            <v>Mr M Strother</v>
          </cell>
        </row>
        <row r="8762">
          <cell r="B8762" t="str">
            <v>Y219/01 Non-British period study: Russia 1894-1941</v>
          </cell>
          <cell r="C8762" t="str">
            <v>Y219/01</v>
          </cell>
          <cell r="D8762" t="str">
            <v>Non-British period study: Russia 1894-1941</v>
          </cell>
          <cell r="E8762" t="str">
            <v>Mr T Haw</v>
          </cell>
        </row>
        <row r="8763">
          <cell r="B8763" t="str">
            <v>Y219/01 Non-British period study: Russia 1894-1941</v>
          </cell>
          <cell r="C8763" t="str">
            <v>Y219/01</v>
          </cell>
          <cell r="D8763" t="str">
            <v>Non-British period study: Russia 1894-1941</v>
          </cell>
          <cell r="E8763" t="str">
            <v>Mr J F Bromley</v>
          </cell>
        </row>
        <row r="8764">
          <cell r="B8764" t="str">
            <v>Y219/01 Non-British period study: Russia 1894-1941</v>
          </cell>
          <cell r="C8764" t="str">
            <v>Y219/01</v>
          </cell>
          <cell r="D8764" t="str">
            <v>Non-British period study: Russia 1894-1941</v>
          </cell>
          <cell r="E8764" t="str">
            <v>Mr J Winfield</v>
          </cell>
        </row>
        <row r="8765">
          <cell r="B8765" t="str">
            <v>Y219/01 Non-British period study: Russia 1894-1941</v>
          </cell>
          <cell r="C8765" t="str">
            <v>Y219/01</v>
          </cell>
          <cell r="D8765" t="str">
            <v>Non-British period study: Russia 1894-1941</v>
          </cell>
          <cell r="E8765" t="str">
            <v>Ms S Mainwaring</v>
          </cell>
        </row>
        <row r="8766">
          <cell r="B8766" t="str">
            <v>Y219/01 Non-British period study: Russia 1894-1941</v>
          </cell>
          <cell r="C8766" t="str">
            <v>Y219/01</v>
          </cell>
          <cell r="D8766" t="str">
            <v>Non-British period study: Russia 1894-1941</v>
          </cell>
          <cell r="E8766" t="str">
            <v>Mrs G MILLER-GROSSETT</v>
          </cell>
        </row>
        <row r="8767">
          <cell r="B8767" t="str">
            <v>Y219/01 Non-British period study: Russia 1894-1941</v>
          </cell>
          <cell r="C8767" t="str">
            <v>Y219/01</v>
          </cell>
          <cell r="D8767" t="str">
            <v>Non-British period study: Russia 1894-1941</v>
          </cell>
          <cell r="E8767" t="str">
            <v>Miss H Smith</v>
          </cell>
        </row>
        <row r="8768">
          <cell r="B8768" t="str">
            <v>Y219/01 Non-British period study: Russia 1894-1941</v>
          </cell>
          <cell r="C8768" t="str">
            <v>Y219/01</v>
          </cell>
          <cell r="D8768" t="str">
            <v>Non-British period study: Russia 1894-1941</v>
          </cell>
          <cell r="E8768" t="str">
            <v>Miss E Slater Chandler</v>
          </cell>
        </row>
        <row r="8769">
          <cell r="B8769" t="str">
            <v>Y219/01 Non-British period study: Russia 1894-1941</v>
          </cell>
          <cell r="C8769" t="str">
            <v>Y219/01</v>
          </cell>
          <cell r="D8769" t="str">
            <v>Non-British period study: Russia 1894-1941</v>
          </cell>
          <cell r="E8769" t="str">
            <v>Dr E Katz</v>
          </cell>
        </row>
        <row r="8770">
          <cell r="B8770" t="str">
            <v>Y219/01 Non-British period study: Russia 1894-1941</v>
          </cell>
          <cell r="C8770" t="str">
            <v>Y219/01</v>
          </cell>
          <cell r="D8770" t="str">
            <v>Non-British period study: Russia 1894-1941</v>
          </cell>
          <cell r="E8770" t="str">
            <v>Mrs A J Palmer</v>
          </cell>
        </row>
        <row r="8771">
          <cell r="B8771" t="str">
            <v>Y220/01 Non-British period study: Italy 1896-1943</v>
          </cell>
          <cell r="C8771" t="str">
            <v>Y220/01</v>
          </cell>
          <cell r="D8771" t="str">
            <v>Non-British period study: Italy 1896-1943</v>
          </cell>
          <cell r="E8771" t="str">
            <v>Mr K L Lockton</v>
          </cell>
        </row>
        <row r="8772">
          <cell r="B8772" t="str">
            <v>Y220/01 Non-British period study: Italy 1896-1943</v>
          </cell>
          <cell r="C8772" t="str">
            <v>Y220/01</v>
          </cell>
          <cell r="D8772" t="str">
            <v>Non-British period study: Italy 1896-1943</v>
          </cell>
          <cell r="E8772" t="str">
            <v>Mr J M Joyce</v>
          </cell>
        </row>
        <row r="8773">
          <cell r="B8773" t="str">
            <v>Y220/01 Non-British period study: Italy 1896-1943</v>
          </cell>
          <cell r="C8773" t="str">
            <v>Y220/01</v>
          </cell>
          <cell r="D8773" t="str">
            <v>Non-British period study: Italy 1896-1943</v>
          </cell>
          <cell r="E8773" t="str">
            <v>Mr N R Fellows</v>
          </cell>
        </row>
        <row r="8774">
          <cell r="B8774" t="str">
            <v>Y221/01 Non-Brit period study: Democracy &amp; Dictatorships Germany 1919-1963</v>
          </cell>
          <cell r="C8774" t="str">
            <v>Y221/01</v>
          </cell>
          <cell r="D8774" t="str">
            <v>Non-Brit period study: Democracy &amp; Dictatorships Germany 1919-1963</v>
          </cell>
          <cell r="E8774" t="str">
            <v>Mr P Lyons</v>
          </cell>
        </row>
        <row r="8775">
          <cell r="B8775" t="str">
            <v>Y221/01 Non-Brit period study: Democracy &amp; Dictatorships Germany 1919-1963</v>
          </cell>
          <cell r="C8775" t="str">
            <v>Y221/01</v>
          </cell>
          <cell r="D8775" t="str">
            <v>Non-Brit period study: Democracy &amp; Dictatorships Germany 1919-1963</v>
          </cell>
          <cell r="E8775" t="str">
            <v>Mr G Gunn</v>
          </cell>
        </row>
        <row r="8776">
          <cell r="B8776" t="str">
            <v>Y221/01 Non-Brit period study: Democracy &amp; Dictatorships Germany 1919-1963</v>
          </cell>
          <cell r="C8776" t="str">
            <v>Y221/01</v>
          </cell>
          <cell r="D8776" t="str">
            <v>Non-Brit period study: Democracy &amp; Dictatorships Germany 1919-1963</v>
          </cell>
          <cell r="E8776" t="str">
            <v>Mrs R Elliott</v>
          </cell>
        </row>
        <row r="8777">
          <cell r="B8777" t="str">
            <v>Y221/01 Non-Brit period study: Democracy &amp; Dictatorships Germany 1919-1963</v>
          </cell>
          <cell r="C8777" t="str">
            <v>Y221/01</v>
          </cell>
          <cell r="D8777" t="str">
            <v>Non-Brit period study: Democracy &amp; Dictatorships Germany 1919-1963</v>
          </cell>
          <cell r="E8777" t="str">
            <v>Mrs A H de Lisle</v>
          </cell>
        </row>
        <row r="8778">
          <cell r="B8778" t="str">
            <v>Y221/01 Non-Brit period study: Democracy &amp; Dictatorships Germany 1919-1963</v>
          </cell>
          <cell r="C8778" t="str">
            <v>Y221/01</v>
          </cell>
          <cell r="D8778" t="str">
            <v>Non-Brit period study: Democracy &amp; Dictatorships Germany 1919-1963</v>
          </cell>
          <cell r="E8778" t="str">
            <v>Mr R Conway</v>
          </cell>
        </row>
        <row r="8779">
          <cell r="B8779" t="str">
            <v>Y221/01 Non-Brit period study: Democracy &amp; Dictatorships Germany 1919-1963</v>
          </cell>
          <cell r="C8779" t="str">
            <v>Y221/01</v>
          </cell>
          <cell r="D8779" t="str">
            <v>Non-Brit period study: Democracy &amp; Dictatorships Germany 1919-1963</v>
          </cell>
          <cell r="E8779" t="str">
            <v>Mr J K Barnett</v>
          </cell>
        </row>
        <row r="8780">
          <cell r="B8780" t="str">
            <v>Y221/01 Non-Brit period study: Democracy &amp; Dictatorships Germany 1919-1963</v>
          </cell>
          <cell r="C8780" t="str">
            <v>Y221/01</v>
          </cell>
          <cell r="D8780" t="str">
            <v>Non-Brit period study: Democracy &amp; Dictatorships Germany 1919-1963</v>
          </cell>
          <cell r="E8780" t="str">
            <v>Mr A Axelby</v>
          </cell>
        </row>
        <row r="8781">
          <cell r="B8781" t="str">
            <v>Y221/01 Non-Brit period study: Democracy &amp; Dictatorships Germany 1919-1963</v>
          </cell>
          <cell r="C8781" t="str">
            <v>Y221/01</v>
          </cell>
          <cell r="D8781" t="str">
            <v>Non-Brit period study: Democracy &amp; Dictatorships Germany 1919-1963</v>
          </cell>
          <cell r="E8781" t="str">
            <v>Mr T I Zugic</v>
          </cell>
        </row>
        <row r="8782">
          <cell r="B8782" t="str">
            <v>Y221/01 Non-Brit period study: Democracy &amp; Dictatorships Germany 1919-1963</v>
          </cell>
          <cell r="C8782" t="str">
            <v>Y221/01</v>
          </cell>
          <cell r="D8782" t="str">
            <v>Non-Brit period study: Democracy &amp; Dictatorships Germany 1919-1963</v>
          </cell>
          <cell r="E8782" t="str">
            <v>Mr E Green</v>
          </cell>
        </row>
        <row r="8783">
          <cell r="B8783" t="str">
            <v>Y221/01 Non-Brit period study: Democracy &amp; Dictatorships Germany 1919-1963</v>
          </cell>
          <cell r="C8783" t="str">
            <v>Y221/01</v>
          </cell>
          <cell r="D8783" t="str">
            <v>Non-Brit period study: Democracy &amp; Dictatorships Germany 1919-1963</v>
          </cell>
          <cell r="E8783" t="str">
            <v>Mr M Jones</v>
          </cell>
        </row>
        <row r="8784">
          <cell r="B8784" t="str">
            <v>Y221/01 Non-Brit period study: Democracy &amp; Dictatorships Germany 1919-1963</v>
          </cell>
          <cell r="C8784" t="str">
            <v>Y221/01</v>
          </cell>
          <cell r="D8784" t="str">
            <v>Non-Brit period study: Democracy &amp; Dictatorships Germany 1919-1963</v>
          </cell>
          <cell r="E8784" t="str">
            <v>Miss E Belcher</v>
          </cell>
        </row>
        <row r="8785">
          <cell r="B8785" t="str">
            <v>Y221/01 Non-Brit period study: Democracy &amp; Dictatorships Germany 1919-1963</v>
          </cell>
          <cell r="C8785" t="str">
            <v>Y221/01</v>
          </cell>
          <cell r="D8785" t="str">
            <v>Non-Brit period study: Democracy &amp; Dictatorships Germany 1919-1963</v>
          </cell>
          <cell r="E8785" t="str">
            <v>Mrs C Pearson</v>
          </cell>
        </row>
        <row r="8786">
          <cell r="B8786" t="str">
            <v>Y221/01 Non-Brit period study: Democracy &amp; Dictatorships Germany 1919-1963</v>
          </cell>
          <cell r="C8786" t="str">
            <v>Y221/01</v>
          </cell>
          <cell r="D8786" t="str">
            <v>Non-Brit period study: Democracy &amp; Dictatorships Germany 1919-1963</v>
          </cell>
          <cell r="E8786" t="str">
            <v>Mr J Williams</v>
          </cell>
        </row>
        <row r="8787">
          <cell r="B8787" t="str">
            <v>Y221/01 Non-Brit period study: Democracy &amp; Dictatorships Germany 1919-1963</v>
          </cell>
          <cell r="C8787" t="str">
            <v>Y221/01</v>
          </cell>
          <cell r="D8787" t="str">
            <v>Non-Brit period study: Democracy &amp; Dictatorships Germany 1919-1963</v>
          </cell>
          <cell r="E8787" t="str">
            <v>Mr J Platten</v>
          </cell>
        </row>
        <row r="8788">
          <cell r="B8788" t="str">
            <v>Y221/01 Non-Brit period study: Democracy &amp; Dictatorships Germany 1919-1963</v>
          </cell>
          <cell r="C8788" t="str">
            <v>Y221/01</v>
          </cell>
          <cell r="D8788" t="str">
            <v>Non-Brit period study: Democracy &amp; Dictatorships Germany 1919-1963</v>
          </cell>
          <cell r="E8788" t="str">
            <v>Mr G Bisson</v>
          </cell>
        </row>
        <row r="8789">
          <cell r="B8789" t="str">
            <v>Y221/01 Non-Brit period study: Democracy &amp; Dictatorships Germany 1919-1963</v>
          </cell>
          <cell r="C8789" t="str">
            <v>Y221/01</v>
          </cell>
          <cell r="D8789" t="str">
            <v>Non-Brit period study: Democracy &amp; Dictatorships Germany 1919-1963</v>
          </cell>
          <cell r="E8789" t="str">
            <v>Dr S Tolley</v>
          </cell>
        </row>
        <row r="8790">
          <cell r="B8790" t="str">
            <v>Y221/01 Non-Brit period study: Democracy &amp; Dictatorships Germany 1919-1963</v>
          </cell>
          <cell r="C8790" t="str">
            <v>Y221/01</v>
          </cell>
          <cell r="D8790" t="str">
            <v>Non-Brit period study: Democracy &amp; Dictatorships Germany 1919-1963</v>
          </cell>
          <cell r="E8790" t="str">
            <v>Ms K Malinowski</v>
          </cell>
        </row>
        <row r="8791">
          <cell r="B8791" t="str">
            <v>Y221/01 Non-Brit period study: Democracy &amp; Dictatorships Germany 1919-1963</v>
          </cell>
          <cell r="C8791" t="str">
            <v>Y221/01</v>
          </cell>
          <cell r="D8791" t="str">
            <v>Non-Brit period study: Democracy &amp; Dictatorships Germany 1919-1963</v>
          </cell>
          <cell r="E8791" t="str">
            <v>Miss H Salkeld</v>
          </cell>
        </row>
        <row r="8792">
          <cell r="B8792" t="str">
            <v>Y221/01 Non-Brit period study: Democracy &amp; Dictatorships Germany 1919-1963</v>
          </cell>
          <cell r="C8792" t="str">
            <v>Y221/01</v>
          </cell>
          <cell r="D8792" t="str">
            <v>Non-Brit period study: Democracy &amp; Dictatorships Germany 1919-1963</v>
          </cell>
          <cell r="E8792" t="str">
            <v>Mr S Aston</v>
          </cell>
        </row>
        <row r="8793">
          <cell r="B8793" t="str">
            <v>Y222/01 Non-British period study: The Cold War in Asia 1945-1993</v>
          </cell>
          <cell r="C8793" t="str">
            <v>Y222/01</v>
          </cell>
          <cell r="D8793" t="str">
            <v>Non-British period study: The Cold War in Asia 1945-1993</v>
          </cell>
          <cell r="E8793" t="str">
            <v>Mr P Lyons</v>
          </cell>
        </row>
        <row r="8794">
          <cell r="B8794" t="str">
            <v>Y222/01 Non-British period study: The Cold War in Asia 1945-1993</v>
          </cell>
          <cell r="C8794" t="str">
            <v>Y222/01</v>
          </cell>
          <cell r="D8794" t="str">
            <v>Non-British period study: The Cold War in Asia 1945-1993</v>
          </cell>
          <cell r="E8794" t="str">
            <v>Miss A Munford</v>
          </cell>
        </row>
        <row r="8795">
          <cell r="B8795" t="str">
            <v>Y222/01 Non-British period study: The Cold War in Asia 1945-1993</v>
          </cell>
          <cell r="C8795" t="str">
            <v>Y222/01</v>
          </cell>
          <cell r="D8795" t="str">
            <v>Non-British period study: The Cold War in Asia 1945-1993</v>
          </cell>
          <cell r="E8795" t="str">
            <v>Dr E B Clarke</v>
          </cell>
        </row>
        <row r="8796">
          <cell r="B8796" t="str">
            <v>Y222/01 Non-British period study: The Cold War in Asia 1945-1993</v>
          </cell>
          <cell r="C8796" t="str">
            <v>Y222/01</v>
          </cell>
          <cell r="D8796" t="str">
            <v>Non-British period study: The Cold War in Asia 1945-1993</v>
          </cell>
          <cell r="E8796" t="str">
            <v>Mr M R Scott</v>
          </cell>
        </row>
        <row r="8797">
          <cell r="B8797" t="str">
            <v>Y222/01 Non-British period study: The Cold War in Asia 1945-1993</v>
          </cell>
          <cell r="C8797" t="str">
            <v>Y222/01</v>
          </cell>
          <cell r="D8797" t="str">
            <v>Non-British period study: The Cold War in Asia 1945-1993</v>
          </cell>
          <cell r="E8797" t="str">
            <v>Mr J Robinson</v>
          </cell>
        </row>
        <row r="8798">
          <cell r="B8798" t="str">
            <v>Y222/01 Non-British period study: The Cold War in Asia 1945-1993</v>
          </cell>
          <cell r="C8798" t="str">
            <v>Y222/01</v>
          </cell>
          <cell r="D8798" t="str">
            <v>Non-British period study: The Cold War in Asia 1945-1993</v>
          </cell>
          <cell r="E8798" t="str">
            <v>Mr J Potton</v>
          </cell>
        </row>
        <row r="8799">
          <cell r="B8799" t="str">
            <v>Y222/01 Non-British period study: The Cold War in Asia 1945-1993</v>
          </cell>
          <cell r="C8799" t="str">
            <v>Y222/01</v>
          </cell>
          <cell r="D8799" t="str">
            <v>Non-British period study: The Cold War in Asia 1945-1993</v>
          </cell>
          <cell r="E8799" t="str">
            <v>Mr M Jones</v>
          </cell>
        </row>
        <row r="8800">
          <cell r="B8800" t="str">
            <v>Y223/01 Non-British period study: The Cold War in Europe 1941-1995</v>
          </cell>
          <cell r="C8800" t="str">
            <v>Y223/01</v>
          </cell>
          <cell r="D8800" t="str">
            <v>Non-British period study: The Cold War in Europe 1941-1995</v>
          </cell>
          <cell r="E8800" t="str">
            <v>Mr P Lyons</v>
          </cell>
        </row>
        <row r="8801">
          <cell r="B8801" t="str">
            <v>Y223/01 Non-British period study: The Cold War in Europe 1941-1995</v>
          </cell>
          <cell r="C8801" t="str">
            <v>Y223/01</v>
          </cell>
          <cell r="D8801" t="str">
            <v>Non-British period study: The Cold War in Europe 1941-1995</v>
          </cell>
          <cell r="E8801" t="str">
            <v>Mrs R Elliott</v>
          </cell>
        </row>
        <row r="8802">
          <cell r="B8802" t="str">
            <v>Y223/01 Non-British period study: The Cold War in Europe 1941-1995</v>
          </cell>
          <cell r="C8802" t="str">
            <v>Y223/01</v>
          </cell>
          <cell r="D8802" t="str">
            <v>Non-British period study: The Cold War in Europe 1941-1995</v>
          </cell>
          <cell r="E8802" t="str">
            <v>Miss C McWilliams</v>
          </cell>
        </row>
        <row r="8803">
          <cell r="B8803" t="str">
            <v>Y223/01 Non-British period study: The Cold War in Europe 1941-1995</v>
          </cell>
          <cell r="C8803" t="str">
            <v>Y223/01</v>
          </cell>
          <cell r="D8803" t="str">
            <v>Non-British period study: The Cold War in Europe 1941-1995</v>
          </cell>
          <cell r="E8803" t="str">
            <v>Mrs C Pearson</v>
          </cell>
        </row>
        <row r="8804">
          <cell r="B8804" t="str">
            <v>Y223/01 Non-British period study: The Cold War in Europe 1941-1995</v>
          </cell>
          <cell r="C8804" t="str">
            <v>Y223/01</v>
          </cell>
          <cell r="D8804" t="str">
            <v>Non-British period study: The Cold War in Europe 1941-1995</v>
          </cell>
          <cell r="E8804" t="str">
            <v>Mr M Jones</v>
          </cell>
        </row>
        <row r="8805">
          <cell r="B8805" t="str">
            <v>Y223/01 Non-British period study: The Cold War in Europe 1941-1995</v>
          </cell>
          <cell r="C8805" t="str">
            <v>Y223/01</v>
          </cell>
          <cell r="D8805" t="str">
            <v>Non-British period study: The Cold War in Europe 1941-1995</v>
          </cell>
          <cell r="E8805" t="str">
            <v>Dr E B Clarke</v>
          </cell>
        </row>
        <row r="8806">
          <cell r="B8806" t="str">
            <v>Y223/01 Non-British period study: The Cold War in Europe 1941-1995</v>
          </cell>
          <cell r="C8806" t="str">
            <v>Y223/01</v>
          </cell>
          <cell r="D8806" t="str">
            <v>Non-British period study: The Cold War in Europe 1941-1995</v>
          </cell>
          <cell r="E8806" t="str">
            <v>Mr V Tamizian</v>
          </cell>
        </row>
        <row r="8807">
          <cell r="B8807" t="str">
            <v>Y223/01 Non-British period study: The Cold War in Europe 1941-1995</v>
          </cell>
          <cell r="C8807" t="str">
            <v>Y223/01</v>
          </cell>
          <cell r="D8807" t="str">
            <v>Non-British period study: The Cold War in Europe 1941-1995</v>
          </cell>
          <cell r="E8807" t="str">
            <v>Mr A Newell</v>
          </cell>
        </row>
        <row r="8808">
          <cell r="B8808" t="str">
            <v>Y223/01 Non-British period study: The Cold War in Europe 1941-1995</v>
          </cell>
          <cell r="C8808" t="str">
            <v>Y223/01</v>
          </cell>
          <cell r="D8808" t="str">
            <v>Non-British period study: The Cold War in Europe 1941-1995</v>
          </cell>
          <cell r="E8808" t="str">
            <v>Dr T Bishop</v>
          </cell>
        </row>
        <row r="8809">
          <cell r="B8809" t="str">
            <v>Y223/01 Non-British period study: The Cold War in Europe 1941-1995</v>
          </cell>
          <cell r="C8809" t="str">
            <v>Y223/01</v>
          </cell>
          <cell r="D8809" t="str">
            <v>Non-British period study: The Cold War in Europe 1941-1995</v>
          </cell>
          <cell r="E8809" t="str">
            <v>Miss S Downes</v>
          </cell>
        </row>
        <row r="8810">
          <cell r="B8810" t="str">
            <v>Y224/01 Apartheid and reconciliation: South African Politics 1948-1999</v>
          </cell>
          <cell r="C8810" t="str">
            <v>Y224/01</v>
          </cell>
          <cell r="D8810" t="str">
            <v>Apartheid and reconciliation: South African Politics 1948-1999</v>
          </cell>
          <cell r="E8810" t="str">
            <v>Dr C K Dennis</v>
          </cell>
        </row>
        <row r="8811">
          <cell r="B8811" t="str">
            <v>Y224/01 Apartheid and reconciliation: South African Politics 1948-1999</v>
          </cell>
          <cell r="C8811" t="str">
            <v>Y224/01</v>
          </cell>
          <cell r="D8811" t="str">
            <v>Apartheid and reconciliation: South African Politics 1948-1999</v>
          </cell>
          <cell r="E8811" t="str">
            <v>Mr N R Fellows</v>
          </cell>
        </row>
        <row r="8812">
          <cell r="B8812" t="str">
            <v>Y224/01 Apartheid and reconciliation: South African Politics 1948-1999</v>
          </cell>
          <cell r="C8812" t="str">
            <v>Y224/01</v>
          </cell>
          <cell r="D8812" t="str">
            <v>Apartheid and reconciliation: South African Politics 1948-1999</v>
          </cell>
          <cell r="E8812" t="str">
            <v>Mr P Lyons</v>
          </cell>
        </row>
        <row r="8813">
          <cell r="B8813" t="str">
            <v>Y243/01 The French Revolution &amp; The Rule of Napoleon 1774-1815</v>
          </cell>
          <cell r="C8813" t="str">
            <v>Y243/01</v>
          </cell>
          <cell r="D8813" t="str">
            <v>The French Revolution &amp; The Rule of Napoleon 1774-1815</v>
          </cell>
          <cell r="E8813" t="str">
            <v>Mr J F Bromley</v>
          </cell>
        </row>
        <row r="8814">
          <cell r="B8814" t="str">
            <v>Y243/01 The French Revolution &amp; The Rule of Napoleon 1774-1815</v>
          </cell>
          <cell r="C8814" t="str">
            <v>Y243/01</v>
          </cell>
          <cell r="D8814" t="str">
            <v>The French Revolution &amp; The Rule of Napoleon 1774-1815</v>
          </cell>
          <cell r="E8814" t="str">
            <v>Mr N R Fellows</v>
          </cell>
        </row>
        <row r="8815">
          <cell r="B8815" t="str">
            <v>Y249/01 Russia 1894-1941</v>
          </cell>
          <cell r="C8815" t="str">
            <v>Y249/01</v>
          </cell>
          <cell r="D8815" t="str">
            <v>Russia 1894-1941</v>
          </cell>
          <cell r="E8815" t="str">
            <v>Mr K L Lockton</v>
          </cell>
        </row>
        <row r="8816">
          <cell r="B8816" t="str">
            <v>Y249/01 Russia 1894-1941</v>
          </cell>
          <cell r="C8816" t="str">
            <v>Y249/01</v>
          </cell>
          <cell r="D8816" t="str">
            <v>Russia 1894-1941</v>
          </cell>
          <cell r="E8816" t="str">
            <v>Mrs M Marshall</v>
          </cell>
        </row>
        <row r="8817">
          <cell r="B8817" t="str">
            <v>Y249/01 Russia 1894-1941</v>
          </cell>
          <cell r="C8817" t="str">
            <v>Y249/01</v>
          </cell>
          <cell r="D8817" t="str">
            <v>Russia 1894-1941</v>
          </cell>
          <cell r="E8817" t="str">
            <v>Mr M R Ellis</v>
          </cell>
        </row>
        <row r="8818">
          <cell r="B8818" t="str">
            <v>Y251/01 Democracy &amp; Dictatorships in Germany 1919-1963</v>
          </cell>
          <cell r="C8818" t="str">
            <v>Y251/01</v>
          </cell>
          <cell r="D8818" t="str">
            <v>Democracy &amp; Dictatorships in Germany 1919-1963</v>
          </cell>
          <cell r="E8818" t="str">
            <v>Mr P Lyons</v>
          </cell>
        </row>
        <row r="8819">
          <cell r="B8819" t="str">
            <v>Y251/01 Democracy &amp; Dictatorships in Germany 1919-1963</v>
          </cell>
          <cell r="C8819" t="str">
            <v>Y251/01</v>
          </cell>
          <cell r="D8819" t="str">
            <v>Democracy &amp; Dictatorships in Germany 1919-1963</v>
          </cell>
          <cell r="E8819" t="str">
            <v>Mr C Forrest</v>
          </cell>
        </row>
        <row r="8820">
          <cell r="B8820" t="str">
            <v>Y251/01 Democracy &amp; Dictatorships in Germany 1919-1963</v>
          </cell>
          <cell r="C8820" t="str">
            <v>Y251/01</v>
          </cell>
          <cell r="D8820" t="str">
            <v>Democracy &amp; Dictatorships in Germany 1919-1963</v>
          </cell>
          <cell r="E8820" t="str">
            <v>Mr N R Fellows</v>
          </cell>
        </row>
        <row r="8821">
          <cell r="B8821" t="str">
            <v>Y252/01 The Cold War in Asia 1945-1993</v>
          </cell>
          <cell r="C8821" t="str">
            <v>Y252/01</v>
          </cell>
          <cell r="D8821" t="str">
            <v>The Cold War in Asia 1945-1993</v>
          </cell>
          <cell r="E8821" t="str">
            <v>Mr P Lyons</v>
          </cell>
        </row>
        <row r="8822">
          <cell r="B8822" t="str">
            <v>Y252/01 The Cold War in Asia 1945-1993</v>
          </cell>
          <cell r="C8822" t="str">
            <v>Y252/01</v>
          </cell>
          <cell r="D8822" t="str">
            <v>The Cold War in Asia 1945-1993</v>
          </cell>
          <cell r="E8822" t="str">
            <v>Mr N R Fellows</v>
          </cell>
        </row>
        <row r="8823">
          <cell r="B8823" t="str">
            <v>Y253/01 The Cold War in Europe 1941-1995</v>
          </cell>
          <cell r="C8823" t="str">
            <v>Y253/01</v>
          </cell>
          <cell r="D8823" t="str">
            <v>The Cold War in Europe 1941-1995</v>
          </cell>
          <cell r="E8823" t="str">
            <v>Mr P Lyons</v>
          </cell>
        </row>
        <row r="8824">
          <cell r="B8824" t="str">
            <v>Y253/01 The Cold War in Europe 1941-1995</v>
          </cell>
          <cell r="C8824" t="str">
            <v>Y253/01</v>
          </cell>
          <cell r="D8824" t="str">
            <v>The Cold War in Europe 1941-1995</v>
          </cell>
          <cell r="E8824" t="str">
            <v>Dr S Tolley</v>
          </cell>
        </row>
        <row r="8825">
          <cell r="B8825" t="str">
            <v>Y253/01 The Cold War in Europe 1941-1995</v>
          </cell>
          <cell r="C8825" t="str">
            <v>Y253/01</v>
          </cell>
          <cell r="D8825" t="str">
            <v>The Cold War in Europe 1941-1995</v>
          </cell>
          <cell r="E8825" t="str">
            <v>Mr K L Lockton</v>
          </cell>
        </row>
        <row r="8826">
          <cell r="B8826" t="str">
            <v>Y301/01 The Early-Anglo Saxons c400-800</v>
          </cell>
          <cell r="C8826" t="str">
            <v>Y301/01</v>
          </cell>
          <cell r="D8826" t="str">
            <v>The Early-Anglo Saxons c400-800</v>
          </cell>
          <cell r="E8826" t="str">
            <v>Mrs L Erricker</v>
          </cell>
        </row>
        <row r="8827">
          <cell r="B8827" t="str">
            <v>Y301/01 The Early-Anglo Saxons c400-800</v>
          </cell>
          <cell r="C8827" t="str">
            <v>Y301/01</v>
          </cell>
          <cell r="D8827" t="str">
            <v>The Early-Anglo Saxons c400-800</v>
          </cell>
          <cell r="E8827" t="str">
            <v>Dr S M Foster</v>
          </cell>
        </row>
        <row r="8828">
          <cell r="B8828" t="str">
            <v>Y302/01 The Viking Age c.790-1066</v>
          </cell>
          <cell r="C8828" t="str">
            <v>Y302/01</v>
          </cell>
          <cell r="D8828" t="str">
            <v>The Viking Age c.790-1066</v>
          </cell>
          <cell r="E8828" t="str">
            <v>Mrs L Erricker</v>
          </cell>
        </row>
        <row r="8829">
          <cell r="B8829" t="str">
            <v>Y302/01 The Viking Age c.790-1066</v>
          </cell>
          <cell r="C8829" t="str">
            <v>Y302/01</v>
          </cell>
          <cell r="D8829" t="str">
            <v>The Viking Age c.790-1066</v>
          </cell>
          <cell r="E8829" t="str">
            <v>Dr S M Foster</v>
          </cell>
        </row>
        <row r="8830">
          <cell r="B8830" t="str">
            <v>Y302/01 The Viking Age c.790-1066</v>
          </cell>
          <cell r="C8830" t="str">
            <v>Y302/01</v>
          </cell>
          <cell r="D8830" t="str">
            <v>The Viking Age c.790-1066</v>
          </cell>
          <cell r="E8830" t="str">
            <v>Mr N R Fellows</v>
          </cell>
        </row>
        <row r="8831">
          <cell r="B8831" t="str">
            <v>Y303/01 English Government and the Church 1066-1216</v>
          </cell>
          <cell r="C8831" t="str">
            <v>Y303/01</v>
          </cell>
          <cell r="D8831" t="str">
            <v>English Government and the Church 1066-1216</v>
          </cell>
          <cell r="E8831" t="str">
            <v>Mrs L Erricker</v>
          </cell>
        </row>
        <row r="8832">
          <cell r="B8832" t="str">
            <v>Y303/01 English Government and the Church 1066-1216</v>
          </cell>
          <cell r="C8832" t="str">
            <v>Y303/01</v>
          </cell>
          <cell r="D8832" t="str">
            <v>English Government and the Church 1066-1216</v>
          </cell>
          <cell r="E8832" t="str">
            <v>Dr S M Foster</v>
          </cell>
        </row>
        <row r="8833">
          <cell r="B8833" t="str">
            <v>Y303/01 English Government and the Church 1066-1216</v>
          </cell>
          <cell r="C8833" t="str">
            <v>Y303/01</v>
          </cell>
          <cell r="D8833" t="str">
            <v>English Government and the Church 1066-1216</v>
          </cell>
          <cell r="E8833" t="str">
            <v>Mr M I Parkinson</v>
          </cell>
        </row>
        <row r="8834">
          <cell r="B8834" t="str">
            <v>Y304/01 The Church and Medieval Heresy c1100-1437</v>
          </cell>
          <cell r="C8834" t="str">
            <v>Y304/01</v>
          </cell>
          <cell r="D8834" t="str">
            <v>The Church and Medieval Heresy c1100-1437</v>
          </cell>
          <cell r="E8834" t="str">
            <v>Mrs L Erricker</v>
          </cell>
        </row>
        <row r="8835">
          <cell r="B8835" t="str">
            <v>Y304/01 The Church and Medieval Heresy c1100-1437</v>
          </cell>
          <cell r="C8835" t="str">
            <v>Y304/01</v>
          </cell>
          <cell r="D8835" t="str">
            <v>The Church and Medieval Heresy c1100-1437</v>
          </cell>
          <cell r="E8835" t="str">
            <v>Dr S M Foster</v>
          </cell>
        </row>
        <row r="8836">
          <cell r="B8836" t="str">
            <v>Y304/01 The Church and Medieval Heresy c1100-1437</v>
          </cell>
          <cell r="C8836" t="str">
            <v>Y304/01</v>
          </cell>
          <cell r="D8836" t="str">
            <v>The Church and Medieval Heresy c1100-1437</v>
          </cell>
          <cell r="E8836" t="str">
            <v>Mr N R Fellows</v>
          </cell>
        </row>
        <row r="8837">
          <cell r="B8837" t="str">
            <v>Y305/01 The Renaissance c.1400-1600</v>
          </cell>
          <cell r="C8837" t="str">
            <v>Y305/01</v>
          </cell>
          <cell r="D8837" t="str">
            <v>The Renaissance c.1400-1600</v>
          </cell>
          <cell r="E8837" t="str">
            <v>Mr N R Fellows</v>
          </cell>
        </row>
        <row r="8838">
          <cell r="B8838" t="str">
            <v>Y305/01 The Renaissance c.1400-1600</v>
          </cell>
          <cell r="C8838" t="str">
            <v>Y305/01</v>
          </cell>
          <cell r="D8838" t="str">
            <v>The Renaissance c.1400-1600</v>
          </cell>
          <cell r="E8838" t="str">
            <v>Dr C K Dennis</v>
          </cell>
        </row>
        <row r="8839">
          <cell r="B8839" t="str">
            <v>Y305/01 The Renaissance c.1400-1600</v>
          </cell>
          <cell r="C8839" t="str">
            <v>Y305/01</v>
          </cell>
          <cell r="D8839" t="str">
            <v>The Renaissance c.1400-1600</v>
          </cell>
          <cell r="E8839" t="str">
            <v>Mrs A Goddard</v>
          </cell>
        </row>
        <row r="8840">
          <cell r="B8840" t="str">
            <v>Y306/01 Rebellion and Disorder under the Tudors 1485-1603</v>
          </cell>
          <cell r="C8840" t="str">
            <v>Y306/01</v>
          </cell>
          <cell r="D8840" t="str">
            <v>Rebellion and Disorder under the Tudors 1485-1603</v>
          </cell>
          <cell r="E8840" t="str">
            <v>Mr N R Fellows</v>
          </cell>
        </row>
        <row r="8841">
          <cell r="B8841" t="str">
            <v>Y306/01 Rebellion and Disorder under the Tudors 1485-1603</v>
          </cell>
          <cell r="C8841" t="str">
            <v>Y306/01</v>
          </cell>
          <cell r="D8841" t="str">
            <v>Rebellion and Disorder under the Tudors 1485-1603</v>
          </cell>
          <cell r="E8841" t="str">
            <v>Ms M Stevenson</v>
          </cell>
        </row>
        <row r="8842">
          <cell r="B8842" t="str">
            <v>Y306/01 Rebellion and Disorder under the Tudors 1485-1603</v>
          </cell>
          <cell r="C8842" t="str">
            <v>Y306/01</v>
          </cell>
          <cell r="D8842" t="str">
            <v>Rebellion and Disorder under the Tudors 1485-1603</v>
          </cell>
          <cell r="E8842" t="str">
            <v>Miss H Hughes</v>
          </cell>
        </row>
        <row r="8843">
          <cell r="B8843" t="str">
            <v>Y306/01 Rebellion and Disorder under the Tudors 1485-1603</v>
          </cell>
          <cell r="C8843" t="str">
            <v>Y306/01</v>
          </cell>
          <cell r="D8843" t="str">
            <v>Rebellion and Disorder under the Tudors 1485-1603</v>
          </cell>
          <cell r="E8843" t="str">
            <v>Mr J Sherlock</v>
          </cell>
        </row>
        <row r="8844">
          <cell r="B8844" t="str">
            <v>Y306/01 Rebellion and Disorder under the Tudors 1485-1603</v>
          </cell>
          <cell r="C8844" t="str">
            <v>Y306/01</v>
          </cell>
          <cell r="D8844" t="str">
            <v>Rebellion and Disorder under the Tudors 1485-1603</v>
          </cell>
          <cell r="E8844" t="str">
            <v>Dr S Tolley</v>
          </cell>
        </row>
        <row r="8845">
          <cell r="B8845" t="str">
            <v>Y306/01 Rebellion and Disorder under the Tudors 1485-1603</v>
          </cell>
          <cell r="C8845" t="str">
            <v>Y306/01</v>
          </cell>
          <cell r="D8845" t="str">
            <v>Rebellion and Disorder under the Tudors 1485-1603</v>
          </cell>
          <cell r="E8845" t="str">
            <v>Mr S R Buckley</v>
          </cell>
        </row>
        <row r="8846">
          <cell r="B8846" t="str">
            <v>Y307/01 Tudor Foreign Policy 1485-1603</v>
          </cell>
          <cell r="C8846" t="str">
            <v>Y307/01</v>
          </cell>
          <cell r="D8846" t="str">
            <v>Tudor Foreign Policy 1485-1603</v>
          </cell>
          <cell r="E8846" t="str">
            <v>Mr N R Fellows</v>
          </cell>
        </row>
        <row r="8847">
          <cell r="B8847" t="str">
            <v>Y307/01 Tudor Foreign Policy 1485-1603</v>
          </cell>
          <cell r="C8847" t="str">
            <v>Y307/01</v>
          </cell>
          <cell r="D8847" t="str">
            <v>Tudor Foreign Policy 1485-1603</v>
          </cell>
          <cell r="E8847" t="str">
            <v>Dr C K Dennis</v>
          </cell>
        </row>
        <row r="8848">
          <cell r="B8848" t="str">
            <v>Y307/01 Tudor Foreign Policy 1485-1603</v>
          </cell>
          <cell r="C8848" t="str">
            <v>Y307/01</v>
          </cell>
          <cell r="D8848" t="str">
            <v>Tudor Foreign Policy 1485-1603</v>
          </cell>
          <cell r="E8848" t="str">
            <v>Mrs A Goddard</v>
          </cell>
        </row>
        <row r="8849">
          <cell r="B8849" t="str">
            <v>Y308/01 The Catholic Reformation 1492-1610</v>
          </cell>
          <cell r="C8849" t="str">
            <v>Y308/01</v>
          </cell>
          <cell r="D8849" t="str">
            <v>The Catholic Reformation 1492-1610</v>
          </cell>
          <cell r="E8849" t="str">
            <v>Mr N R Fellows</v>
          </cell>
        </row>
        <row r="8850">
          <cell r="B8850" t="str">
            <v>Y308/01 The Catholic Reformation 1492-1610</v>
          </cell>
          <cell r="C8850" t="str">
            <v>Y308/01</v>
          </cell>
          <cell r="D8850" t="str">
            <v>The Catholic Reformation 1492-1610</v>
          </cell>
          <cell r="E8850" t="str">
            <v>Dr M R Livingstone</v>
          </cell>
        </row>
        <row r="8851">
          <cell r="B8851" t="str">
            <v>Y308/01 The Catholic Reformation 1492-1610</v>
          </cell>
          <cell r="C8851" t="str">
            <v>Y308/01</v>
          </cell>
          <cell r="D8851" t="str">
            <v>The Catholic Reformation 1492-1610</v>
          </cell>
          <cell r="E8851" t="str">
            <v>Mrs A Goddard</v>
          </cell>
        </row>
        <row r="8852">
          <cell r="B8852" t="str">
            <v>Y308/01 The Catholic Reformation 1492-1610</v>
          </cell>
          <cell r="C8852" t="str">
            <v>Y308/01</v>
          </cell>
          <cell r="D8852" t="str">
            <v>The Catholic Reformation 1492-1610</v>
          </cell>
          <cell r="E8852" t="str">
            <v>Dr C K Dennis</v>
          </cell>
        </row>
        <row r="8853">
          <cell r="B8853" t="str">
            <v>Y309/01 The Ascendancy of the Ottoman Empire 1453-1606</v>
          </cell>
          <cell r="C8853" t="str">
            <v>Y309/01</v>
          </cell>
          <cell r="D8853" t="str">
            <v>The Ascendancy of the Ottoman Empire 1453-1606</v>
          </cell>
          <cell r="E8853" t="str">
            <v>Mrs A Goddard</v>
          </cell>
        </row>
        <row r="8854">
          <cell r="B8854" t="str">
            <v>Y309/01 The Ascendancy of the Ottoman Empire 1453-1606</v>
          </cell>
          <cell r="C8854" t="str">
            <v>Y309/01</v>
          </cell>
          <cell r="D8854" t="str">
            <v>The Ascendancy of the Ottoman Empire 1453-1606</v>
          </cell>
          <cell r="E8854" t="str">
            <v>Mr N R Fellows</v>
          </cell>
        </row>
        <row r="8855">
          <cell r="B8855" t="str">
            <v>Y309/01 The Ascendancy of the Ottoman Empire 1453-1606</v>
          </cell>
          <cell r="C8855" t="str">
            <v>Y309/01</v>
          </cell>
          <cell r="D8855" t="str">
            <v>The Ascendancy of the Ottoman Empire 1453-1606</v>
          </cell>
          <cell r="E8855" t="str">
            <v>Dr M R Livingstone</v>
          </cell>
        </row>
        <row r="8856">
          <cell r="B8856" t="str">
            <v>Y309/01 The Ascendancy of the Ottoman Empire 1453-1606</v>
          </cell>
          <cell r="C8856" t="str">
            <v>Y309/01</v>
          </cell>
          <cell r="D8856" t="str">
            <v>The Ascendancy of the Ottoman Empire 1453-1606</v>
          </cell>
          <cell r="E8856" t="str">
            <v>Mr P Lyons</v>
          </cell>
        </row>
        <row r="8857">
          <cell r="B8857" t="str">
            <v>Y310/01 The Development of the Nation State: France 1498-1610</v>
          </cell>
          <cell r="C8857" t="str">
            <v>Y310/01</v>
          </cell>
          <cell r="D8857" t="str">
            <v>The Development of the Nation State: France 1498-1610</v>
          </cell>
          <cell r="E8857" t="str">
            <v>Mrs A Goddard</v>
          </cell>
        </row>
        <row r="8858">
          <cell r="B8858" t="str">
            <v>Y310/01 The Development of the Nation State: France 1498-1610</v>
          </cell>
          <cell r="C8858" t="str">
            <v>Y310/01</v>
          </cell>
          <cell r="D8858" t="str">
            <v>The Development of the Nation State: France 1498-1610</v>
          </cell>
          <cell r="E8858" t="str">
            <v>Mr N R Fellows</v>
          </cell>
        </row>
        <row r="8859">
          <cell r="B8859" t="str">
            <v>Y311/01 The Origins and Growth of the British Empire 1558-1783</v>
          </cell>
          <cell r="C8859" t="str">
            <v>Y311/01</v>
          </cell>
          <cell r="D8859" t="str">
            <v>The Origins and Growth of the British Empire 1558-1783</v>
          </cell>
          <cell r="E8859" t="str">
            <v>Mrs A Goddard</v>
          </cell>
        </row>
        <row r="8860">
          <cell r="B8860" t="str">
            <v>Y311/01 The Origins and Growth of the British Empire 1558-1783</v>
          </cell>
          <cell r="C8860" t="str">
            <v>Y311/01</v>
          </cell>
          <cell r="D8860" t="str">
            <v>The Origins and Growth of the British Empire 1558-1783</v>
          </cell>
          <cell r="E8860" t="str">
            <v>Mr N R Fellows</v>
          </cell>
        </row>
        <row r="8861">
          <cell r="B8861" t="str">
            <v>Y311/01 The Origins and Growth of the British Empire 1558-1783</v>
          </cell>
          <cell r="C8861" t="str">
            <v>Y311/01</v>
          </cell>
          <cell r="D8861" t="str">
            <v>The Origins and Growth of the British Empire 1558-1783</v>
          </cell>
          <cell r="E8861" t="str">
            <v>Dr G Sedlezky</v>
          </cell>
        </row>
        <row r="8862">
          <cell r="B8862" t="str">
            <v>Y312/01 Popular Culture and the Witchcraze of the 16th and 17th Centuries</v>
          </cell>
          <cell r="C8862" t="str">
            <v>Y312/01</v>
          </cell>
          <cell r="D8862" t="str">
            <v>Popular Culture and the Witchcraze of the 16th and 17th Centuries</v>
          </cell>
          <cell r="E8862" t="str">
            <v>Mr N R Fellows</v>
          </cell>
        </row>
        <row r="8863">
          <cell r="B8863" t="str">
            <v>Y312/01 Popular Culture and the Witchcraze of the 16th and 17th Centuries</v>
          </cell>
          <cell r="C8863" t="str">
            <v>Y312/01</v>
          </cell>
          <cell r="D8863" t="str">
            <v>Popular Culture and the Witchcraze of the 16th and 17th Centuries</v>
          </cell>
          <cell r="E8863" t="str">
            <v>Mrs A Frenzel</v>
          </cell>
        </row>
        <row r="8864">
          <cell r="B8864" t="str">
            <v>Y312/01 Popular Culture and the Witchcraze of the 16th and 17th Centuries</v>
          </cell>
          <cell r="C8864" t="str">
            <v>Y312/01</v>
          </cell>
          <cell r="D8864" t="str">
            <v>Popular Culture and the Witchcraze of the 16th and 17th Centuries</v>
          </cell>
          <cell r="E8864" t="str">
            <v>Mr A N Power</v>
          </cell>
        </row>
        <row r="8865">
          <cell r="B8865" t="str">
            <v>Y312/01 Popular Culture and the Witchcraze of the 16th and 17th Centuries</v>
          </cell>
          <cell r="C8865" t="str">
            <v>Y312/01</v>
          </cell>
          <cell r="D8865" t="str">
            <v>Popular Culture and the Witchcraze of the 16th and 17th Centuries</v>
          </cell>
          <cell r="E8865" t="str">
            <v>Miss M Rawlinson</v>
          </cell>
        </row>
        <row r="8866">
          <cell r="B8866" t="str">
            <v>Y312/01 Popular Culture and the Witchcraze of the 16th and 17th Centuries</v>
          </cell>
          <cell r="C8866" t="str">
            <v>Y312/01</v>
          </cell>
          <cell r="D8866" t="str">
            <v>Popular Culture and the Witchcraze of the 16th and 17th Centuries</v>
          </cell>
          <cell r="E8866" t="str">
            <v>Dr C K Dennis</v>
          </cell>
        </row>
        <row r="8867">
          <cell r="B8867" t="str">
            <v>Y312/01 Popular Culture and the Witchcraze of the 16th and 17th Centuries</v>
          </cell>
          <cell r="C8867" t="str">
            <v>Y312/01</v>
          </cell>
          <cell r="D8867" t="str">
            <v>Popular Culture and the Witchcraze of the 16th and 17th Centuries</v>
          </cell>
          <cell r="E8867" t="str">
            <v>Prof M Andrews</v>
          </cell>
        </row>
        <row r="8868">
          <cell r="B8868" t="str">
            <v>Y312/01 Popular Culture and the Witchcraze of the 16th and 17th Centuries</v>
          </cell>
          <cell r="C8868" t="str">
            <v>Y312/01</v>
          </cell>
          <cell r="D8868" t="str">
            <v>Popular Culture and the Witchcraze of the 16th and 17th Centuries</v>
          </cell>
          <cell r="E8868" t="str">
            <v>Miss E Roberts</v>
          </cell>
        </row>
        <row r="8869">
          <cell r="B8869" t="str">
            <v>Y312/01 Popular Culture and the Witchcraze of the 16th and 17th Centuries</v>
          </cell>
          <cell r="C8869" t="str">
            <v>Y312/01</v>
          </cell>
          <cell r="D8869" t="str">
            <v>Popular Culture and the Witchcraze of the 16th and 17th Centuries</v>
          </cell>
          <cell r="E8869" t="str">
            <v>Miss H Tatlock</v>
          </cell>
        </row>
        <row r="8870">
          <cell r="B8870" t="str">
            <v>Y313/01 The Ascendancy of France 1610-1715</v>
          </cell>
          <cell r="C8870" t="str">
            <v>Y313/01</v>
          </cell>
          <cell r="D8870" t="str">
            <v>The Ascendancy of France 1610-1715</v>
          </cell>
          <cell r="E8870" t="str">
            <v>Mrs A H de Lisle</v>
          </cell>
        </row>
        <row r="8871">
          <cell r="B8871" t="str">
            <v>Y313/01 The Ascendancy of France 1610-1715</v>
          </cell>
          <cell r="C8871" t="str">
            <v>Y313/01</v>
          </cell>
          <cell r="D8871" t="str">
            <v>The Ascendancy of France 1610-1715</v>
          </cell>
          <cell r="E8871" t="str">
            <v>Miss E A McCulloch</v>
          </cell>
        </row>
        <row r="8872">
          <cell r="B8872" t="str">
            <v>Y313/01 The Ascendancy of France 1610-1715</v>
          </cell>
          <cell r="C8872" t="str">
            <v>Y313/01</v>
          </cell>
          <cell r="D8872" t="str">
            <v>The Ascendancy of France 1610-1715</v>
          </cell>
          <cell r="E8872" t="str">
            <v>Mr J Short Ring</v>
          </cell>
        </row>
        <row r="8873">
          <cell r="B8873" t="str">
            <v>Y314/01 The Challenge of German Nationalism 1789-1919</v>
          </cell>
          <cell r="C8873" t="str">
            <v>Y314/01</v>
          </cell>
          <cell r="D8873" t="str">
            <v>The Challenge of German Nationalism 1789-1919</v>
          </cell>
          <cell r="E8873" t="str">
            <v>Mrs A H de Lisle</v>
          </cell>
        </row>
        <row r="8874">
          <cell r="B8874" t="str">
            <v>Y314/01 The Challenge of German Nationalism 1789-1919</v>
          </cell>
          <cell r="C8874" t="str">
            <v>Y314/01</v>
          </cell>
          <cell r="D8874" t="str">
            <v>The Challenge of German Nationalism 1789-1919</v>
          </cell>
          <cell r="E8874" t="str">
            <v>Mr A J Barker</v>
          </cell>
        </row>
        <row r="8875">
          <cell r="B8875" t="str">
            <v>Y314/01 The Challenge of German Nationalism 1789-1919</v>
          </cell>
          <cell r="C8875" t="str">
            <v>Y314/01</v>
          </cell>
          <cell r="D8875" t="str">
            <v>The Challenge of German Nationalism 1789-1919</v>
          </cell>
          <cell r="E8875" t="str">
            <v>Mr G Bisson</v>
          </cell>
        </row>
        <row r="8876">
          <cell r="B8876" t="str">
            <v>Y314/01 The Challenge of German Nationalism 1789-1919</v>
          </cell>
          <cell r="C8876" t="str">
            <v>Y314/01</v>
          </cell>
          <cell r="D8876" t="str">
            <v>The Challenge of German Nationalism 1789-1919</v>
          </cell>
          <cell r="E8876" t="str">
            <v>Mr G Sheehan</v>
          </cell>
        </row>
        <row r="8877">
          <cell r="B8877" t="str">
            <v>Y314/01 The Challenge of German Nationalism 1789-1919</v>
          </cell>
          <cell r="C8877" t="str">
            <v>Y314/01</v>
          </cell>
          <cell r="D8877" t="str">
            <v>The Challenge of German Nationalism 1789-1919</v>
          </cell>
          <cell r="E8877" t="str">
            <v>Mr J Winfield</v>
          </cell>
        </row>
        <row r="8878">
          <cell r="B8878" t="str">
            <v>Y315/01 The Changing Nature of Warfare 1792-1945</v>
          </cell>
          <cell r="C8878" t="str">
            <v>Y315/01</v>
          </cell>
          <cell r="D8878" t="str">
            <v>The Changing Nature of Warfare 1792-1945</v>
          </cell>
          <cell r="E8878" t="str">
            <v>Mrs A H de Lisle</v>
          </cell>
        </row>
        <row r="8879">
          <cell r="B8879" t="str">
            <v>Y315/01 The Changing Nature of Warfare 1792-1945</v>
          </cell>
          <cell r="C8879" t="str">
            <v>Y315/01</v>
          </cell>
          <cell r="D8879" t="str">
            <v>The Changing Nature of Warfare 1792-1945</v>
          </cell>
          <cell r="E8879" t="str">
            <v>Dr E B Clarke</v>
          </cell>
        </row>
        <row r="8880">
          <cell r="B8880" t="str">
            <v>Y315/01 The Changing Nature of Warfare 1792-1945</v>
          </cell>
          <cell r="C8880" t="str">
            <v>Y315/01</v>
          </cell>
          <cell r="D8880" t="str">
            <v>The Changing Nature of Warfare 1792-1945</v>
          </cell>
          <cell r="E8880" t="str">
            <v>Mr J Winfield</v>
          </cell>
        </row>
        <row r="8881">
          <cell r="B8881" t="str">
            <v>Y316/01 Britain and Ireland 1791-1921</v>
          </cell>
          <cell r="C8881" t="str">
            <v>Y316/01</v>
          </cell>
          <cell r="D8881" t="str">
            <v>Britain and Ireland 1791-1921</v>
          </cell>
          <cell r="E8881" t="str">
            <v>Mrs A H de Lisle</v>
          </cell>
        </row>
        <row r="8882">
          <cell r="B8882" t="str">
            <v>Y316/01 Britain and Ireland 1791-1921</v>
          </cell>
          <cell r="C8882" t="str">
            <v>Y316/01</v>
          </cell>
          <cell r="D8882" t="str">
            <v>Britain and Ireland 1791-1921</v>
          </cell>
          <cell r="E8882" t="str">
            <v>Mrs L Erricker</v>
          </cell>
        </row>
        <row r="8883">
          <cell r="B8883" t="str">
            <v>Y316/01 Britain and Ireland 1791-1921</v>
          </cell>
          <cell r="C8883" t="str">
            <v>Y316/01</v>
          </cell>
          <cell r="D8883" t="str">
            <v>Britain and Ireland 1791-1921</v>
          </cell>
          <cell r="E8883" t="str">
            <v>Mrs S Clarke</v>
          </cell>
        </row>
        <row r="8884">
          <cell r="B8884" t="str">
            <v>Y317/01 China and its Rulers 1839-1989</v>
          </cell>
          <cell r="C8884" t="str">
            <v>Y317/01</v>
          </cell>
          <cell r="D8884" t="str">
            <v>China and its Rulers 1839-1989</v>
          </cell>
          <cell r="E8884" t="str">
            <v>Mr J Short Ring</v>
          </cell>
        </row>
        <row r="8885">
          <cell r="B8885" t="str">
            <v>Y317/01 China and its Rulers 1839-1989</v>
          </cell>
          <cell r="C8885" t="str">
            <v>Y317/01</v>
          </cell>
          <cell r="D8885" t="str">
            <v>China and its Rulers 1839-1989</v>
          </cell>
          <cell r="E8885" t="str">
            <v>Mr T Goodwin</v>
          </cell>
        </row>
        <row r="8886">
          <cell r="B8886" t="str">
            <v>Y317/01 China and its Rulers 1839-1989</v>
          </cell>
          <cell r="C8886" t="str">
            <v>Y317/01</v>
          </cell>
          <cell r="D8886" t="str">
            <v>China and its Rulers 1839-1989</v>
          </cell>
          <cell r="E8886" t="str">
            <v>Mrs T Harding</v>
          </cell>
        </row>
        <row r="8887">
          <cell r="B8887" t="str">
            <v>Y318/01 Russia and its Rulers 1855-1964</v>
          </cell>
          <cell r="C8887" t="str">
            <v>Y318/01</v>
          </cell>
          <cell r="D8887" t="str">
            <v>Russia and its Rulers 1855-1964</v>
          </cell>
          <cell r="E8887" t="str">
            <v>Mr J Short Ring</v>
          </cell>
        </row>
        <row r="8888">
          <cell r="B8888" t="str">
            <v>Y318/01 Russia and its Rulers 1855-1964</v>
          </cell>
          <cell r="C8888" t="str">
            <v>Y318/01</v>
          </cell>
          <cell r="D8888" t="str">
            <v>Russia and its Rulers 1855-1964</v>
          </cell>
          <cell r="E8888" t="str">
            <v>Mrs R J Huntley</v>
          </cell>
        </row>
        <row r="8889">
          <cell r="B8889" t="str">
            <v>Y318/01 Russia and its Rulers 1855-1964</v>
          </cell>
          <cell r="C8889" t="str">
            <v>Y318/01</v>
          </cell>
          <cell r="D8889" t="str">
            <v>Russia and its Rulers 1855-1964</v>
          </cell>
          <cell r="E8889" t="str">
            <v>Dr C Piper</v>
          </cell>
        </row>
        <row r="8890">
          <cell r="B8890" t="str">
            <v>Y318/01 Russia and its Rulers 1855-1964</v>
          </cell>
          <cell r="C8890" t="str">
            <v>Y318/01</v>
          </cell>
          <cell r="D8890" t="str">
            <v>Russia and its Rulers 1855-1964</v>
          </cell>
          <cell r="E8890" t="str">
            <v>Miss E Youngs</v>
          </cell>
        </row>
        <row r="8891">
          <cell r="B8891" t="str">
            <v>Y318/01 Russia and its Rulers 1855-1964</v>
          </cell>
          <cell r="C8891" t="str">
            <v>Y318/01</v>
          </cell>
          <cell r="D8891" t="str">
            <v>Russia and its Rulers 1855-1964</v>
          </cell>
          <cell r="E8891" t="str">
            <v>Mr N R Fellows</v>
          </cell>
        </row>
        <row r="8892">
          <cell r="B8892" t="str">
            <v>Y318/01 Russia and its Rulers 1855-1964</v>
          </cell>
          <cell r="C8892" t="str">
            <v>Y318/01</v>
          </cell>
          <cell r="D8892" t="str">
            <v>Russia and its Rulers 1855-1964</v>
          </cell>
          <cell r="E8892" t="str">
            <v>Miss J Atkinson</v>
          </cell>
        </row>
        <row r="8893">
          <cell r="B8893" t="str">
            <v>Y318/01 Russia and its Rulers 1855-1964</v>
          </cell>
          <cell r="C8893" t="str">
            <v>Y318/01</v>
          </cell>
          <cell r="D8893" t="str">
            <v>Russia and its Rulers 1855-1964</v>
          </cell>
          <cell r="E8893" t="str">
            <v>Dr V Gardner</v>
          </cell>
        </row>
        <row r="8894">
          <cell r="B8894" t="str">
            <v>Y318/01 Russia and its Rulers 1855-1964</v>
          </cell>
          <cell r="C8894" t="str">
            <v>Y318/01</v>
          </cell>
          <cell r="D8894" t="str">
            <v>Russia and its Rulers 1855-1964</v>
          </cell>
          <cell r="E8894" t="str">
            <v>Mr M Palmer</v>
          </cell>
        </row>
        <row r="8895">
          <cell r="B8895" t="str">
            <v>Y318/01 Russia and its Rulers 1855-1964</v>
          </cell>
          <cell r="C8895" t="str">
            <v>Y318/01</v>
          </cell>
          <cell r="D8895" t="str">
            <v>Russia and its Rulers 1855-1964</v>
          </cell>
          <cell r="E8895" t="str">
            <v>Miss S Downes</v>
          </cell>
        </row>
        <row r="8896">
          <cell r="B8896" t="str">
            <v>Y318/01 Russia and its Rulers 1855-1964</v>
          </cell>
          <cell r="C8896" t="str">
            <v>Y318/01</v>
          </cell>
          <cell r="D8896" t="str">
            <v>Russia and its Rulers 1855-1964</v>
          </cell>
          <cell r="E8896" t="str">
            <v>Mr B Lacey</v>
          </cell>
        </row>
        <row r="8897">
          <cell r="B8897" t="str">
            <v>Y318/01 Russia and its Rulers 1855-1964</v>
          </cell>
          <cell r="C8897" t="str">
            <v>Y318/01</v>
          </cell>
          <cell r="D8897" t="str">
            <v>Russia and its Rulers 1855-1964</v>
          </cell>
          <cell r="E8897" t="str">
            <v>Mr N J Yeomans</v>
          </cell>
        </row>
        <row r="8898">
          <cell r="B8898" t="str">
            <v>Y318/01 Russia and its Rulers 1855-1964</v>
          </cell>
          <cell r="C8898" t="str">
            <v>Y318/01</v>
          </cell>
          <cell r="D8898" t="str">
            <v>Russia and its Rulers 1855-1964</v>
          </cell>
          <cell r="E8898" t="str">
            <v>Mrs A Frenzel</v>
          </cell>
        </row>
        <row r="8899">
          <cell r="B8899" t="str">
            <v>Y318/01 Russia and its Rulers 1855-1964</v>
          </cell>
          <cell r="C8899" t="str">
            <v>Y318/01</v>
          </cell>
          <cell r="D8899" t="str">
            <v>Russia and its Rulers 1855-1964</v>
          </cell>
          <cell r="E8899" t="str">
            <v>Dr S W Nutt</v>
          </cell>
        </row>
        <row r="8900">
          <cell r="B8900" t="str">
            <v>Y318/01 Russia and its Rulers 1855-1964</v>
          </cell>
          <cell r="C8900" t="str">
            <v>Y318/01</v>
          </cell>
          <cell r="D8900" t="str">
            <v>Russia and its Rulers 1855-1964</v>
          </cell>
          <cell r="E8900" t="str">
            <v>Mr A Shorter</v>
          </cell>
        </row>
        <row r="8901">
          <cell r="B8901" t="str">
            <v>Y318/01 Russia and its Rulers 1855-1964</v>
          </cell>
          <cell r="C8901" t="str">
            <v>Y318/01</v>
          </cell>
          <cell r="D8901" t="str">
            <v>Russia and its Rulers 1855-1964</v>
          </cell>
          <cell r="E8901" t="str">
            <v>Mr M presneill</v>
          </cell>
        </row>
        <row r="8902">
          <cell r="B8902" t="str">
            <v>Y318/01 Russia and its Rulers 1855-1964</v>
          </cell>
          <cell r="C8902" t="str">
            <v>Y318/01</v>
          </cell>
          <cell r="D8902" t="str">
            <v>Russia and its Rulers 1855-1964</v>
          </cell>
          <cell r="E8902" t="str">
            <v>Mr I Fullerton</v>
          </cell>
        </row>
        <row r="8903">
          <cell r="B8903" t="str">
            <v>Y318/01 Russia and its Rulers 1855-1964</v>
          </cell>
          <cell r="C8903" t="str">
            <v>Y318/01</v>
          </cell>
          <cell r="D8903" t="str">
            <v>Russia and its Rulers 1855-1964</v>
          </cell>
          <cell r="E8903" t="str">
            <v>Mr M Jones</v>
          </cell>
        </row>
        <row r="8904">
          <cell r="B8904" t="str">
            <v>Y318/01 Russia and its Rulers 1855-1964</v>
          </cell>
          <cell r="C8904" t="str">
            <v>Y318/01</v>
          </cell>
          <cell r="D8904" t="str">
            <v>Russia and its Rulers 1855-1964</v>
          </cell>
          <cell r="E8904" t="str">
            <v>Dr D Swift</v>
          </cell>
        </row>
        <row r="8905">
          <cell r="B8905" t="str">
            <v>Y318/01 Russia and its Rulers 1855-1964</v>
          </cell>
          <cell r="C8905" t="str">
            <v>Y318/01</v>
          </cell>
          <cell r="D8905" t="str">
            <v>Russia and its Rulers 1855-1964</v>
          </cell>
          <cell r="E8905" t="str">
            <v>Mr C Parr</v>
          </cell>
        </row>
        <row r="8906">
          <cell r="B8906" t="str">
            <v>Y318/01 Russia and its Rulers 1855-1964</v>
          </cell>
          <cell r="C8906" t="str">
            <v>Y318/01</v>
          </cell>
          <cell r="D8906" t="str">
            <v>Russia and its Rulers 1855-1964</v>
          </cell>
          <cell r="E8906" t="str">
            <v>Dr M R Livingstone</v>
          </cell>
        </row>
        <row r="8907">
          <cell r="B8907" t="str">
            <v>Y318/01 Russia and its Rulers 1855-1964</v>
          </cell>
          <cell r="C8907" t="str">
            <v>Y318/01</v>
          </cell>
          <cell r="D8907" t="str">
            <v>Russia and its Rulers 1855-1964</v>
          </cell>
          <cell r="E8907" t="str">
            <v>Mrs H Henderson</v>
          </cell>
        </row>
        <row r="8908">
          <cell r="B8908" t="str">
            <v>Y318/01 Russia and its Rulers 1855-1964</v>
          </cell>
          <cell r="C8908" t="str">
            <v>Y318/01</v>
          </cell>
          <cell r="D8908" t="str">
            <v>Russia and its Rulers 1855-1964</v>
          </cell>
          <cell r="E8908" t="str">
            <v>Mrs L Erricker</v>
          </cell>
        </row>
        <row r="8909">
          <cell r="B8909" t="str">
            <v>Y318/01 Russia and its Rulers 1855-1964</v>
          </cell>
          <cell r="C8909" t="str">
            <v>Y318/01</v>
          </cell>
          <cell r="D8909" t="str">
            <v>Russia and its Rulers 1855-1964</v>
          </cell>
          <cell r="E8909" t="str">
            <v>Mrs H Aitchison</v>
          </cell>
        </row>
        <row r="8910">
          <cell r="B8910" t="str">
            <v>Y318/01 Russia and its Rulers 1855-1964</v>
          </cell>
          <cell r="C8910" t="str">
            <v>Y318/01</v>
          </cell>
          <cell r="D8910" t="str">
            <v>Russia and its Rulers 1855-1964</v>
          </cell>
          <cell r="E8910" t="str">
            <v>Dr E B Clarke</v>
          </cell>
        </row>
        <row r="8911">
          <cell r="B8911" t="str">
            <v>Y318/01 Russia and its Rulers 1855-1964</v>
          </cell>
          <cell r="C8911" t="str">
            <v>Y318/01</v>
          </cell>
          <cell r="D8911" t="str">
            <v>Russia and its Rulers 1855-1964</v>
          </cell>
          <cell r="E8911" t="str">
            <v>Dr P McDonald</v>
          </cell>
        </row>
        <row r="8912">
          <cell r="B8912" t="str">
            <v>Y318/01 Russia and its Rulers 1855-1964</v>
          </cell>
          <cell r="C8912" t="str">
            <v>Y318/01</v>
          </cell>
          <cell r="D8912" t="str">
            <v>Russia and its Rulers 1855-1964</v>
          </cell>
          <cell r="E8912" t="str">
            <v>Mr S Aston</v>
          </cell>
        </row>
        <row r="8913">
          <cell r="B8913" t="str">
            <v>Y318/01 Russia and its Rulers 1855-1964</v>
          </cell>
          <cell r="C8913" t="str">
            <v>Y318/01</v>
          </cell>
          <cell r="D8913" t="str">
            <v>Russia and its Rulers 1855-1964</v>
          </cell>
          <cell r="E8913" t="str">
            <v>Mr C Forrest</v>
          </cell>
        </row>
        <row r="8914">
          <cell r="B8914" t="str">
            <v>Y318/01 Russia and its Rulers 1855-1964</v>
          </cell>
          <cell r="C8914" t="str">
            <v>Y318/01</v>
          </cell>
          <cell r="D8914" t="str">
            <v>Russia and its Rulers 1855-1964</v>
          </cell>
          <cell r="E8914" t="str">
            <v>Ms E Smith</v>
          </cell>
        </row>
        <row r="8915">
          <cell r="B8915" t="str">
            <v>Y319/01 Civil Rights in the USA 1865-1992</v>
          </cell>
          <cell r="C8915" t="str">
            <v>Y319/01</v>
          </cell>
          <cell r="D8915" t="str">
            <v>Civil Rights in the USA 1865-1992</v>
          </cell>
          <cell r="E8915" t="str">
            <v>Mrs A H de Lisle</v>
          </cell>
        </row>
        <row r="8916">
          <cell r="B8916" t="str">
            <v>Y319/01 Civil Rights in the USA 1865-1992</v>
          </cell>
          <cell r="C8916" t="str">
            <v>Y319/01</v>
          </cell>
          <cell r="D8916" t="str">
            <v>Civil Rights in the USA 1865-1992</v>
          </cell>
          <cell r="E8916" t="str">
            <v>Miss E Bliss</v>
          </cell>
        </row>
        <row r="8917">
          <cell r="B8917" t="str">
            <v>Y319/01 Civil Rights in the USA 1865-1992</v>
          </cell>
          <cell r="C8917" t="str">
            <v>Y319/01</v>
          </cell>
          <cell r="D8917" t="str">
            <v>Civil Rights in the USA 1865-1992</v>
          </cell>
          <cell r="E8917" t="str">
            <v>Miss R A Kago</v>
          </cell>
        </row>
        <row r="8918">
          <cell r="B8918" t="str">
            <v>Y319/01 Civil Rights in the USA 1865-1992</v>
          </cell>
          <cell r="C8918" t="str">
            <v>Y319/01</v>
          </cell>
          <cell r="D8918" t="str">
            <v>Civil Rights in the USA 1865-1992</v>
          </cell>
          <cell r="E8918" t="str">
            <v>Ms O A Lester</v>
          </cell>
        </row>
        <row r="8919">
          <cell r="B8919" t="str">
            <v>Y319/01 Civil Rights in the USA 1865-1992</v>
          </cell>
          <cell r="C8919" t="str">
            <v>Y319/01</v>
          </cell>
          <cell r="D8919" t="str">
            <v>Civil Rights in the USA 1865-1992</v>
          </cell>
          <cell r="E8919" t="str">
            <v>Mr P Morris</v>
          </cell>
        </row>
        <row r="8920">
          <cell r="B8920" t="str">
            <v>Y319/01 Civil Rights in the USA 1865-1992</v>
          </cell>
          <cell r="C8920" t="str">
            <v>Y319/01</v>
          </cell>
          <cell r="D8920" t="str">
            <v>Civil Rights in the USA 1865-1992</v>
          </cell>
          <cell r="E8920" t="str">
            <v>Mr A Boniface</v>
          </cell>
        </row>
        <row r="8921">
          <cell r="B8921" t="str">
            <v>Y319/01 Civil Rights in the USA 1865-1992</v>
          </cell>
          <cell r="C8921" t="str">
            <v>Y319/01</v>
          </cell>
          <cell r="D8921" t="str">
            <v>Civil Rights in the USA 1865-1992</v>
          </cell>
          <cell r="E8921" t="str">
            <v>Mrs V Glover</v>
          </cell>
        </row>
        <row r="8922">
          <cell r="B8922" t="str">
            <v>Y319/01 Civil Rights in the USA 1865-1992</v>
          </cell>
          <cell r="C8922" t="str">
            <v>Y319/01</v>
          </cell>
          <cell r="D8922" t="str">
            <v>Civil Rights in the USA 1865-1992</v>
          </cell>
          <cell r="E8922" t="str">
            <v>Mr A D Pickering</v>
          </cell>
        </row>
        <row r="8923">
          <cell r="B8923" t="str">
            <v>Y319/01 Civil Rights in the USA 1865-1992</v>
          </cell>
          <cell r="C8923" t="str">
            <v>Y319/01</v>
          </cell>
          <cell r="D8923" t="str">
            <v>Civil Rights in the USA 1865-1992</v>
          </cell>
          <cell r="E8923" t="str">
            <v>Mr P Lyons</v>
          </cell>
        </row>
        <row r="8924">
          <cell r="B8924" t="str">
            <v>Y319/01 Civil Rights in the USA 1865-1992</v>
          </cell>
          <cell r="C8924" t="str">
            <v>Y319/01</v>
          </cell>
          <cell r="D8924" t="str">
            <v>Civil Rights in the USA 1865-1992</v>
          </cell>
          <cell r="E8924" t="str">
            <v>Dr M L Meenagh</v>
          </cell>
        </row>
        <row r="8925">
          <cell r="B8925" t="str">
            <v>Y319/01 Civil Rights in the USA 1865-1992</v>
          </cell>
          <cell r="C8925" t="str">
            <v>Y319/01</v>
          </cell>
          <cell r="D8925" t="str">
            <v>Civil Rights in the USA 1865-1992</v>
          </cell>
          <cell r="E8925" t="str">
            <v>Mr R L Toon</v>
          </cell>
        </row>
        <row r="8926">
          <cell r="B8926" t="str">
            <v>Y319/01 Civil Rights in the USA 1865-1992</v>
          </cell>
          <cell r="C8926" t="str">
            <v>Y319/01</v>
          </cell>
          <cell r="D8926" t="str">
            <v>Civil Rights in the USA 1865-1992</v>
          </cell>
          <cell r="E8926" t="str">
            <v>Mr J Whitaker</v>
          </cell>
        </row>
        <row r="8927">
          <cell r="B8927" t="str">
            <v>Y319/01 Civil Rights in the USA 1865-1992</v>
          </cell>
          <cell r="C8927" t="str">
            <v>Y319/01</v>
          </cell>
          <cell r="D8927" t="str">
            <v>Civil Rights in the USA 1865-1992</v>
          </cell>
          <cell r="E8927" t="str">
            <v>Mr O D Fothergill</v>
          </cell>
        </row>
        <row r="8928">
          <cell r="B8928" t="str">
            <v>Y319/01 Civil Rights in the USA 1865-1992</v>
          </cell>
          <cell r="C8928" t="str">
            <v>Y319/01</v>
          </cell>
          <cell r="D8928" t="str">
            <v>Civil Rights in the USA 1865-1992</v>
          </cell>
          <cell r="E8928" t="str">
            <v>Mrs C Clapton</v>
          </cell>
        </row>
        <row r="8929">
          <cell r="B8929" t="str">
            <v>Y319/01 Civil Rights in the USA 1865-1992</v>
          </cell>
          <cell r="C8929" t="str">
            <v>Y319/01</v>
          </cell>
          <cell r="D8929" t="str">
            <v>Civil Rights in the USA 1865-1992</v>
          </cell>
          <cell r="E8929" t="str">
            <v>Mr J Pietersen</v>
          </cell>
        </row>
        <row r="8930">
          <cell r="B8930" t="str">
            <v>Y319/01 Civil Rights in the USA 1865-1992</v>
          </cell>
          <cell r="C8930" t="str">
            <v>Y319/01</v>
          </cell>
          <cell r="D8930" t="str">
            <v>Civil Rights in the USA 1865-1992</v>
          </cell>
          <cell r="E8930" t="str">
            <v>Ms N Dawson</v>
          </cell>
        </row>
        <row r="8931">
          <cell r="B8931" t="str">
            <v>Y319/01 Civil Rights in the USA 1865-1992</v>
          </cell>
          <cell r="C8931" t="str">
            <v>Y319/01</v>
          </cell>
          <cell r="D8931" t="str">
            <v>Civil Rights in the USA 1865-1992</v>
          </cell>
          <cell r="E8931" t="str">
            <v>Mr G Ogden</v>
          </cell>
        </row>
        <row r="8932">
          <cell r="B8932" t="str">
            <v>Y319/01 Civil Rights in the USA 1865-1992</v>
          </cell>
          <cell r="C8932" t="str">
            <v>Y319/01</v>
          </cell>
          <cell r="D8932" t="str">
            <v>Civil Rights in the USA 1865-1992</v>
          </cell>
          <cell r="E8932" t="str">
            <v>Mr D W Harris</v>
          </cell>
        </row>
        <row r="8933">
          <cell r="B8933" t="str">
            <v>Y319/01 Civil Rights in the USA 1865-1992</v>
          </cell>
          <cell r="C8933" t="str">
            <v>Y319/01</v>
          </cell>
          <cell r="D8933" t="str">
            <v>Civil Rights in the USA 1865-1992</v>
          </cell>
          <cell r="E8933" t="str">
            <v>Mr J Winfield</v>
          </cell>
        </row>
        <row r="8934">
          <cell r="B8934" t="str">
            <v>Y319/01 Civil Rights in the USA 1865-1992</v>
          </cell>
          <cell r="C8934" t="str">
            <v>Y319/01</v>
          </cell>
          <cell r="D8934" t="str">
            <v>Civil Rights in the USA 1865-1992</v>
          </cell>
          <cell r="E8934" t="str">
            <v>Dr A Flint</v>
          </cell>
        </row>
        <row r="8935">
          <cell r="B8935" t="str">
            <v>Y319/01 Civil Rights in the USA 1865-1992</v>
          </cell>
          <cell r="C8935" t="str">
            <v>Y319/01</v>
          </cell>
          <cell r="D8935" t="str">
            <v>Civil Rights in the USA 1865-1992</v>
          </cell>
          <cell r="E8935" t="str">
            <v>Mrs N Williams</v>
          </cell>
        </row>
        <row r="8936">
          <cell r="B8936" t="str">
            <v>Y319/01 Civil Rights in the USA 1865-1992</v>
          </cell>
          <cell r="C8936" t="str">
            <v>Y319/01</v>
          </cell>
          <cell r="D8936" t="str">
            <v>Civil Rights in the USA 1865-1992</v>
          </cell>
          <cell r="E8936" t="str">
            <v>Mr W Popplewell</v>
          </cell>
        </row>
        <row r="8937">
          <cell r="B8937" t="str">
            <v>Y319/01 Civil Rights in the USA 1865-1992</v>
          </cell>
          <cell r="C8937" t="str">
            <v>Y319/01</v>
          </cell>
          <cell r="D8937" t="str">
            <v>Civil Rights in the USA 1865-1992</v>
          </cell>
          <cell r="E8937" t="str">
            <v>Mr P Thorn</v>
          </cell>
        </row>
        <row r="8938">
          <cell r="B8938" t="str">
            <v>Y319/01 Civil Rights in the USA 1865-1992</v>
          </cell>
          <cell r="C8938" t="str">
            <v>Y319/01</v>
          </cell>
          <cell r="D8938" t="str">
            <v>Civil Rights in the USA 1865-1992</v>
          </cell>
          <cell r="E8938" t="str">
            <v>Mr D Booth</v>
          </cell>
        </row>
        <row r="8939">
          <cell r="B8939" t="str">
            <v>Y319/01 Civil Rights in the USA 1865-1992</v>
          </cell>
          <cell r="C8939" t="str">
            <v>Y319/01</v>
          </cell>
          <cell r="D8939" t="str">
            <v>Civil Rights in the USA 1865-1992</v>
          </cell>
          <cell r="E8939" t="str">
            <v>Miss S Clarke</v>
          </cell>
        </row>
        <row r="8940">
          <cell r="B8940" t="str">
            <v>Y319/01 Civil Rights in the USA 1865-1992</v>
          </cell>
          <cell r="C8940" t="str">
            <v>Y319/01</v>
          </cell>
          <cell r="D8940" t="str">
            <v>Civil Rights in the USA 1865-1992</v>
          </cell>
          <cell r="E8940" t="str">
            <v>Mr M Twigge</v>
          </cell>
        </row>
        <row r="8941">
          <cell r="B8941" t="str">
            <v>Y319/01 Civil Rights in the USA 1865-1992</v>
          </cell>
          <cell r="C8941" t="str">
            <v>Y319/01</v>
          </cell>
          <cell r="D8941" t="str">
            <v>Civil Rights in the USA 1865-1992</v>
          </cell>
          <cell r="E8941" t="str">
            <v>Miss E A McCulloch</v>
          </cell>
        </row>
        <row r="8942">
          <cell r="B8942" t="str">
            <v>Y319/01 Civil Rights in the USA 1865-1992</v>
          </cell>
          <cell r="C8942" t="str">
            <v>Y319/01</v>
          </cell>
          <cell r="D8942" t="str">
            <v>Civil Rights in the USA 1865-1992</v>
          </cell>
          <cell r="E8942" t="str">
            <v>Mrs R H Woods</v>
          </cell>
        </row>
        <row r="8943">
          <cell r="B8943" t="str">
            <v>Y319/01 Civil Rights in the USA 1865-1992</v>
          </cell>
          <cell r="C8943" t="str">
            <v>Y319/01</v>
          </cell>
          <cell r="D8943" t="str">
            <v>Civil Rights in the USA 1865-1992</v>
          </cell>
          <cell r="E8943" t="str">
            <v>Miss M Burgess</v>
          </cell>
        </row>
        <row r="8944">
          <cell r="B8944" t="str">
            <v>Y319/01 Civil Rights in the USA 1865-1992</v>
          </cell>
          <cell r="C8944" t="str">
            <v>Y319/01</v>
          </cell>
          <cell r="D8944" t="str">
            <v>Civil Rights in the USA 1865-1992</v>
          </cell>
          <cell r="E8944" t="str">
            <v>Mrs J Pugh</v>
          </cell>
        </row>
        <row r="8945">
          <cell r="B8945" t="str">
            <v>Y319/01 Civil Rights in the USA 1865-1992</v>
          </cell>
          <cell r="C8945" t="str">
            <v>Y319/01</v>
          </cell>
          <cell r="D8945" t="str">
            <v>Civil Rights in the USA 1865-1992</v>
          </cell>
          <cell r="E8945" t="str">
            <v>Dr R J Rudge</v>
          </cell>
        </row>
        <row r="8946">
          <cell r="B8946" t="str">
            <v>Y319/01 Civil Rights in the USA 1865-1992</v>
          </cell>
          <cell r="C8946" t="str">
            <v>Y319/01</v>
          </cell>
          <cell r="D8946" t="str">
            <v>Civil Rights in the USA 1865-1992</v>
          </cell>
          <cell r="E8946" t="str">
            <v>Dr A Ruddick</v>
          </cell>
        </row>
        <row r="8947">
          <cell r="B8947" t="str">
            <v>Y320/01 Colonialism to Independence: The British Empire 1857-1965</v>
          </cell>
          <cell r="C8947" t="str">
            <v>Y320/01</v>
          </cell>
          <cell r="D8947" t="str">
            <v>Colonialism to Independence: The British Empire 1857-1965</v>
          </cell>
          <cell r="E8947" t="str">
            <v>Mr J Short Ring</v>
          </cell>
        </row>
        <row r="8948">
          <cell r="B8948" t="str">
            <v>Y320/01 Colonialism to Independence: The British Empire 1857-1965</v>
          </cell>
          <cell r="C8948" t="str">
            <v>Y320/01</v>
          </cell>
          <cell r="D8948" t="str">
            <v>Colonialism to Independence: The British Empire 1857-1965</v>
          </cell>
          <cell r="E8948" t="str">
            <v>Dr D Curran</v>
          </cell>
        </row>
        <row r="8949">
          <cell r="B8949" t="str">
            <v>Y320/01 Colonialism to Independence: The British Empire 1857-1965</v>
          </cell>
          <cell r="C8949" t="str">
            <v>Y320/01</v>
          </cell>
          <cell r="D8949" t="str">
            <v>Colonialism to Independence: The British Empire 1857-1965</v>
          </cell>
          <cell r="E8949" t="str">
            <v>Mrs L Erricker</v>
          </cell>
        </row>
        <row r="8950">
          <cell r="B8950" t="str">
            <v>Y321/01 The Middle East 1908-2011: Ottomans to Arab Springs</v>
          </cell>
          <cell r="C8950" t="str">
            <v>Y321/01</v>
          </cell>
          <cell r="D8950" t="str">
            <v>The Middle East 1908-2011: Ottomans to Arab Springs</v>
          </cell>
          <cell r="E8950" t="str">
            <v>Mr J Short Ring</v>
          </cell>
        </row>
        <row r="8951">
          <cell r="B8951" t="str">
            <v>Y321/01 The Middle East 1908-2011: Ottomans to Arab Springs</v>
          </cell>
          <cell r="C8951" t="str">
            <v>Y321/01</v>
          </cell>
          <cell r="D8951" t="str">
            <v>The Middle East 1908-2011: Ottomans to Arab Springs</v>
          </cell>
          <cell r="E8951" t="str">
            <v>Mrs L Erricker</v>
          </cell>
        </row>
        <row r="8952">
          <cell r="B8952" t="str">
            <v>Y321/01 The Middle East 1908-2011: Ottomans to Arab Springs</v>
          </cell>
          <cell r="C8952" t="str">
            <v>Y321/01</v>
          </cell>
          <cell r="D8952" t="str">
            <v>The Middle East 1908-2011: Ottomans to Arab Springs</v>
          </cell>
          <cell r="E8952" t="str">
            <v>Dr M R Livingstone</v>
          </cell>
        </row>
        <row r="8953">
          <cell r="B8953" t="str">
            <v>Y321/01 The Middle East 1908-2011: Ottomans to Arab Springs</v>
          </cell>
          <cell r="C8953" t="str">
            <v>Y321/01</v>
          </cell>
          <cell r="D8953" t="str">
            <v>The Middle East 1908-2011: Ottomans to Arab Springs</v>
          </cell>
          <cell r="E8953" t="str">
            <v>Mr N R Fellows</v>
          </cell>
        </row>
        <row r="8954">
          <cell r="B8954" t="str">
            <v>Y410/01 Further Mathematics B (MEI): Core pure</v>
          </cell>
          <cell r="C8954" t="str">
            <v>Y410/01</v>
          </cell>
          <cell r="D8954" t="str">
            <v>Further Mathematics B (MEI): Core pure</v>
          </cell>
          <cell r="E8954" t="str">
            <v>Dr C T Little</v>
          </cell>
        </row>
        <row r="8955">
          <cell r="B8955" t="str">
            <v>Y410/01 Further Mathematics B (MEI): Core pure</v>
          </cell>
          <cell r="C8955" t="str">
            <v>Y410/01</v>
          </cell>
          <cell r="D8955" t="str">
            <v>Further Mathematics B (MEI): Core pure</v>
          </cell>
          <cell r="E8955" t="str">
            <v>Mr D E France</v>
          </cell>
        </row>
        <row r="8956">
          <cell r="B8956" t="str">
            <v>Y410/01 Further Mathematics B (MEI): Core pure</v>
          </cell>
          <cell r="C8956" t="str">
            <v>Y410/01</v>
          </cell>
          <cell r="D8956" t="str">
            <v>Further Mathematics B (MEI): Core pure</v>
          </cell>
          <cell r="E8956" t="str">
            <v>Dr J Matthews</v>
          </cell>
        </row>
        <row r="8957">
          <cell r="B8957" t="str">
            <v>Y411/01 Further Mathematics B (MEI): Mechanics a</v>
          </cell>
          <cell r="C8957" t="str">
            <v>Y411/01</v>
          </cell>
          <cell r="D8957" t="str">
            <v>Further Mathematics B (MEI): Mechanics a</v>
          </cell>
          <cell r="E8957" t="str">
            <v>Mr M G Godfrey</v>
          </cell>
        </row>
        <row r="8958">
          <cell r="B8958" t="str">
            <v>Y411/01 Further Mathematics B (MEI): Mechanics a</v>
          </cell>
          <cell r="C8958" t="str">
            <v>Y411/01</v>
          </cell>
          <cell r="D8958" t="str">
            <v>Further Mathematics B (MEI): Mechanics a</v>
          </cell>
          <cell r="E8958" t="str">
            <v>Mr T F Rogers</v>
          </cell>
        </row>
        <row r="8959">
          <cell r="B8959" t="str">
            <v>Y411/01 Further Mathematics B (MEI): Mechanics a</v>
          </cell>
          <cell r="C8959" t="str">
            <v>Y411/01</v>
          </cell>
          <cell r="D8959" t="str">
            <v>Further Mathematics B (MEI): Mechanics a</v>
          </cell>
          <cell r="E8959" t="str">
            <v>Mr P Merrick</v>
          </cell>
        </row>
        <row r="8960">
          <cell r="B8960" t="str">
            <v>Y412/01 Further Mathematics B (MEI): Statistics a</v>
          </cell>
          <cell r="C8960" t="str">
            <v>Y412/01</v>
          </cell>
          <cell r="D8960" t="str">
            <v>Further Mathematics B (MEI): Statistics a</v>
          </cell>
          <cell r="E8960" t="str">
            <v>Mr D Matthews</v>
          </cell>
        </row>
        <row r="8961">
          <cell r="B8961" t="str">
            <v>Y412/01 Further Mathematics B (MEI): Statistics a</v>
          </cell>
          <cell r="C8961" t="str">
            <v>Y412/01</v>
          </cell>
          <cell r="D8961" t="str">
            <v>Further Mathematics B (MEI): Statistics a</v>
          </cell>
          <cell r="E8961" t="str">
            <v>Mr P Dickinson</v>
          </cell>
        </row>
        <row r="8962">
          <cell r="B8962" t="str">
            <v>Y412/01 Further Mathematics B (MEI): Statistics a</v>
          </cell>
          <cell r="C8962" t="str">
            <v>Y412/01</v>
          </cell>
          <cell r="D8962" t="str">
            <v>Further Mathematics B (MEI): Statistics a</v>
          </cell>
          <cell r="E8962" t="str">
            <v>Mr D G Goldberg</v>
          </cell>
        </row>
        <row r="8963">
          <cell r="B8963" t="str">
            <v>Y413/01 Further Mathematics B (MEI): Modelling with algorithms</v>
          </cell>
          <cell r="C8963" t="str">
            <v>Y413/01</v>
          </cell>
          <cell r="D8963" t="str">
            <v>Further Mathematics B (MEI): Modelling with algorithms</v>
          </cell>
          <cell r="E8963" t="str">
            <v>Dr J Matthews</v>
          </cell>
        </row>
        <row r="8964">
          <cell r="B8964" t="str">
            <v>Y413/01 Further Mathematics B (MEI): Modelling with algorithms</v>
          </cell>
          <cell r="C8964" t="str">
            <v>Y413/01</v>
          </cell>
          <cell r="D8964" t="str">
            <v>Further Mathematics B (MEI): Modelling with algorithms</v>
          </cell>
          <cell r="E8964" t="str">
            <v>Mr B G Levesley</v>
          </cell>
        </row>
        <row r="8965">
          <cell r="B8965" t="str">
            <v>Y413/01 Further Mathematics B (MEI): Modelling with algorithms</v>
          </cell>
          <cell r="C8965" t="str">
            <v>Y413/01</v>
          </cell>
          <cell r="D8965" t="str">
            <v>Further Mathematics B (MEI): Modelling with algorithms</v>
          </cell>
          <cell r="E8965" t="str">
            <v>Miss C Cutting</v>
          </cell>
        </row>
        <row r="8966">
          <cell r="B8966" t="str">
            <v>Y414/01 Further Mathematics B (MEI): Numerical methods</v>
          </cell>
          <cell r="C8966" t="str">
            <v>Y414/01</v>
          </cell>
          <cell r="D8966" t="str">
            <v>Further Mathematics B (MEI): Numerical methods</v>
          </cell>
          <cell r="E8966" t="str">
            <v>Mr D N Rawkins</v>
          </cell>
        </row>
        <row r="8967">
          <cell r="B8967" t="str">
            <v>Y414/01 Further Mathematics B (MEI): Numerical methods</v>
          </cell>
          <cell r="C8967" t="str">
            <v>Y414/01</v>
          </cell>
          <cell r="D8967" t="str">
            <v>Further Mathematics B (MEI): Numerical methods</v>
          </cell>
          <cell r="E8967" t="str">
            <v>Mrs L Heaven</v>
          </cell>
        </row>
        <row r="8968">
          <cell r="B8968" t="str">
            <v>Y414/01 Further Mathematics B (MEI): Numerical methods</v>
          </cell>
          <cell r="C8968" t="str">
            <v>Y414/01</v>
          </cell>
          <cell r="D8968" t="str">
            <v>Further Mathematics B (MEI): Numerical methods</v>
          </cell>
          <cell r="E8968" t="str">
            <v>Mr R Stanway</v>
          </cell>
        </row>
        <row r="8969">
          <cell r="B8969" t="str">
            <v>Y415/01 Further Mathematics B (MEI): Mechanics b</v>
          </cell>
          <cell r="C8969" t="str">
            <v>Y415/01</v>
          </cell>
          <cell r="D8969" t="str">
            <v>Further Mathematics B (MEI): Mechanics b</v>
          </cell>
          <cell r="E8969" t="str">
            <v>Mrs C Metcalfe</v>
          </cell>
        </row>
        <row r="8970">
          <cell r="B8970" t="str">
            <v>Y415/01 Further Mathematics B (MEI): Mechanics b</v>
          </cell>
          <cell r="C8970" t="str">
            <v>Y415/01</v>
          </cell>
          <cell r="D8970" t="str">
            <v>Further Mathematics B (MEI): Mechanics b</v>
          </cell>
          <cell r="E8970" t="str">
            <v>Mr DM Mensah</v>
          </cell>
        </row>
        <row r="8971">
          <cell r="B8971" t="str">
            <v>Y416/01 Further Mathematics B (MEI): Statistics b</v>
          </cell>
          <cell r="C8971" t="str">
            <v>Y416/01</v>
          </cell>
          <cell r="D8971" t="str">
            <v>Further Mathematics B (MEI): Statistics b</v>
          </cell>
          <cell r="E8971" t="str">
            <v>Mr J Du Feu</v>
          </cell>
        </row>
        <row r="8972">
          <cell r="B8972" t="str">
            <v>Y416/01 Further Mathematics B (MEI): Statistics b</v>
          </cell>
          <cell r="C8972" t="str">
            <v>Y416/01</v>
          </cell>
          <cell r="D8972" t="str">
            <v>Further Mathematics B (MEI): Statistics b</v>
          </cell>
          <cell r="E8972" t="str">
            <v>Mrs A Hines</v>
          </cell>
        </row>
        <row r="8973">
          <cell r="B8973" t="str">
            <v>Y420/01 Further Maths B (MEI): Core Pure</v>
          </cell>
          <cell r="C8973" t="str">
            <v>Y420/01</v>
          </cell>
          <cell r="D8973" t="str">
            <v>Further Maths B (MEI): Core Pure</v>
          </cell>
          <cell r="E8973" t="str">
            <v>Miss C Woolton</v>
          </cell>
        </row>
        <row r="8974">
          <cell r="B8974" t="str">
            <v>Y420/01 Further Maths B (MEI): Core Pure</v>
          </cell>
          <cell r="C8974" t="str">
            <v>Y420/01</v>
          </cell>
          <cell r="D8974" t="str">
            <v>Further Maths B (MEI): Core Pure</v>
          </cell>
          <cell r="E8974" t="str">
            <v>Ms E Williams</v>
          </cell>
        </row>
        <row r="8975">
          <cell r="B8975" t="str">
            <v>Y420/01 Further Maths B (MEI): Core Pure</v>
          </cell>
          <cell r="C8975" t="str">
            <v>Y420/01</v>
          </cell>
          <cell r="D8975" t="str">
            <v>Further Maths B (MEI): Core Pure</v>
          </cell>
          <cell r="E8975" t="str">
            <v>Mr A RAUF</v>
          </cell>
        </row>
        <row r="8976">
          <cell r="B8976" t="str">
            <v>Y420/01 Further Maths B (MEI): Core Pure</v>
          </cell>
          <cell r="C8976" t="str">
            <v>Y420/01</v>
          </cell>
          <cell r="D8976" t="str">
            <v>Further Maths B (MEI): Core Pure</v>
          </cell>
          <cell r="E8976" t="str">
            <v>Dr C T Little</v>
          </cell>
        </row>
        <row r="8977">
          <cell r="B8977" t="str">
            <v>Y420/01 Further Maths B (MEI): Core Pure</v>
          </cell>
          <cell r="C8977" t="str">
            <v>Y420/01</v>
          </cell>
          <cell r="D8977" t="str">
            <v>Further Maths B (MEI): Core Pure</v>
          </cell>
          <cell r="E8977" t="str">
            <v>Mr D E France</v>
          </cell>
        </row>
        <row r="8978">
          <cell r="B8978" t="str">
            <v>Y420/01 Further Maths B (MEI): Core Pure</v>
          </cell>
          <cell r="C8978" t="str">
            <v>Y420/01</v>
          </cell>
          <cell r="D8978" t="str">
            <v>Further Maths B (MEI): Core Pure</v>
          </cell>
          <cell r="E8978" t="str">
            <v>Mr A Tetlow</v>
          </cell>
        </row>
        <row r="8979">
          <cell r="B8979" t="str">
            <v>Y420/01 Further Maths B (MEI): Core Pure</v>
          </cell>
          <cell r="C8979" t="str">
            <v>Y420/01</v>
          </cell>
          <cell r="D8979" t="str">
            <v>Further Maths B (MEI): Core Pure</v>
          </cell>
          <cell r="E8979" t="str">
            <v>Mr A H Kehinde</v>
          </cell>
        </row>
        <row r="8980">
          <cell r="B8980" t="str">
            <v>Y420/01 Further Maths B (MEI): Core Pure</v>
          </cell>
          <cell r="C8980" t="str">
            <v>Y420/01</v>
          </cell>
          <cell r="D8980" t="str">
            <v>Further Maths B (MEI): Core Pure</v>
          </cell>
          <cell r="E8980" t="str">
            <v>Mr T F Rogers</v>
          </cell>
        </row>
        <row r="8981">
          <cell r="B8981" t="str">
            <v>Y420/01 Further Maths B (MEI): Core Pure</v>
          </cell>
          <cell r="C8981" t="str">
            <v>Y420/01</v>
          </cell>
          <cell r="D8981" t="str">
            <v>Further Maths B (MEI): Core Pure</v>
          </cell>
          <cell r="E8981" t="str">
            <v>Miss I A Boulescu</v>
          </cell>
        </row>
        <row r="8982">
          <cell r="B8982" t="str">
            <v>Y420/01 Further Maths B (MEI): Core Pure</v>
          </cell>
          <cell r="C8982" t="str">
            <v>Y420/01</v>
          </cell>
          <cell r="D8982" t="str">
            <v>Further Maths B (MEI): Core Pure</v>
          </cell>
          <cell r="E8982" t="str">
            <v>Mrs C Asiki</v>
          </cell>
        </row>
        <row r="8983">
          <cell r="B8983" t="str">
            <v>Y420/01 Further Maths B (MEI): Core Pure</v>
          </cell>
          <cell r="C8983" t="str">
            <v>Y420/01</v>
          </cell>
          <cell r="D8983" t="str">
            <v>Further Maths B (MEI): Core Pure</v>
          </cell>
          <cell r="E8983" t="str">
            <v>Mr M See</v>
          </cell>
        </row>
        <row r="8984">
          <cell r="B8984" t="str">
            <v>Y420/01 Further Maths B (MEI): Core Pure</v>
          </cell>
          <cell r="C8984" t="str">
            <v>Y420/01</v>
          </cell>
          <cell r="D8984" t="str">
            <v>Further Maths B (MEI): Core Pure</v>
          </cell>
          <cell r="E8984" t="str">
            <v>Mr S Hardman</v>
          </cell>
        </row>
        <row r="8985">
          <cell r="B8985" t="str">
            <v>Y420/01 Further Maths B (MEI): Core Pure</v>
          </cell>
          <cell r="C8985" t="str">
            <v>Y420/01</v>
          </cell>
          <cell r="D8985" t="str">
            <v>Further Maths B (MEI): Core Pure</v>
          </cell>
          <cell r="E8985" t="str">
            <v>Mrs L Heaven</v>
          </cell>
        </row>
        <row r="8986">
          <cell r="B8986" t="str">
            <v>Y420/01 Further Maths B (MEI): Core Pure</v>
          </cell>
          <cell r="C8986" t="str">
            <v>Y420/01</v>
          </cell>
          <cell r="D8986" t="str">
            <v>Further Maths B (MEI): Core Pure</v>
          </cell>
          <cell r="E8986" t="str">
            <v>Mrs B A RAHEEM</v>
          </cell>
        </row>
        <row r="8987">
          <cell r="B8987" t="str">
            <v>Y420/01 Further Maths B (MEI): Core Pure</v>
          </cell>
          <cell r="C8987" t="str">
            <v>Y420/01</v>
          </cell>
          <cell r="D8987" t="str">
            <v>Further Maths B (MEI): Core Pure</v>
          </cell>
          <cell r="E8987" t="str">
            <v>Mr A Naden</v>
          </cell>
        </row>
        <row r="8988">
          <cell r="B8988" t="str">
            <v>Y420/01 Further Maths B (MEI): Core Pure</v>
          </cell>
          <cell r="C8988" t="str">
            <v>Y420/01</v>
          </cell>
          <cell r="D8988" t="str">
            <v>Further Maths B (MEI): Core Pure</v>
          </cell>
          <cell r="E8988" t="str">
            <v>Mr A Zimaras</v>
          </cell>
        </row>
        <row r="8989">
          <cell r="B8989" t="str">
            <v>Y420/01 Further Maths B (MEI): Core Pure</v>
          </cell>
          <cell r="C8989" t="str">
            <v>Y420/01</v>
          </cell>
          <cell r="D8989" t="str">
            <v>Further Maths B (MEI): Core Pure</v>
          </cell>
          <cell r="E8989" t="str">
            <v>Ms E Kelly</v>
          </cell>
        </row>
        <row r="8990">
          <cell r="B8990" t="str">
            <v>Y420/01 Further Maths B (MEI): Core Pure</v>
          </cell>
          <cell r="C8990" t="str">
            <v>Y420/01</v>
          </cell>
          <cell r="D8990" t="str">
            <v>Further Maths B (MEI): Core Pure</v>
          </cell>
          <cell r="E8990" t="str">
            <v>Mr C Cheng</v>
          </cell>
        </row>
        <row r="8991">
          <cell r="B8991" t="str">
            <v>Y420/01 Further Maths B (MEI): Core Pure</v>
          </cell>
          <cell r="C8991" t="str">
            <v>Y420/01</v>
          </cell>
          <cell r="D8991" t="str">
            <v>Further Maths B (MEI): Core Pure</v>
          </cell>
          <cell r="E8991" t="str">
            <v>Dr F Javidanrad</v>
          </cell>
        </row>
        <row r="8992">
          <cell r="B8992" t="str">
            <v>Y421/01 Further Maths B (MEI): Mechanics Major</v>
          </cell>
          <cell r="C8992" t="str">
            <v>Y421/01</v>
          </cell>
          <cell r="D8992" t="str">
            <v>Further Maths B (MEI): Mechanics Major</v>
          </cell>
          <cell r="E8992" t="str">
            <v>Dr J Matthews</v>
          </cell>
        </row>
        <row r="8993">
          <cell r="B8993" t="str">
            <v>Y421/01 Further Maths B (MEI): Mechanics Major</v>
          </cell>
          <cell r="C8993" t="str">
            <v>Y421/01</v>
          </cell>
          <cell r="D8993" t="str">
            <v>Further Maths B (MEI): Mechanics Major</v>
          </cell>
          <cell r="E8993" t="str">
            <v>Mr L Bacon</v>
          </cell>
        </row>
        <row r="8994">
          <cell r="B8994" t="str">
            <v>Y421/01 Further Maths B (MEI): Mechanics Major</v>
          </cell>
          <cell r="C8994" t="str">
            <v>Y421/01</v>
          </cell>
          <cell r="D8994" t="str">
            <v>Further Maths B (MEI): Mechanics Major</v>
          </cell>
          <cell r="E8994" t="str">
            <v>Mr M K Ayers</v>
          </cell>
        </row>
        <row r="8995">
          <cell r="B8995" t="str">
            <v>Y422/01 Further Maths B (MEI): Statistics major</v>
          </cell>
          <cell r="C8995" t="str">
            <v>Y422/01</v>
          </cell>
          <cell r="D8995" t="str">
            <v>Further Maths B (MEI): Statistics major</v>
          </cell>
          <cell r="E8995" t="str">
            <v>Mr J Du Feu</v>
          </cell>
        </row>
        <row r="8996">
          <cell r="B8996" t="str">
            <v>Y422/01 Further Maths B (MEI): Statistics major</v>
          </cell>
          <cell r="C8996" t="str">
            <v>Y422/01</v>
          </cell>
          <cell r="D8996" t="str">
            <v>Further Maths B (MEI): Statistics major</v>
          </cell>
          <cell r="E8996" t="str">
            <v>Mr A Cryer</v>
          </cell>
        </row>
        <row r="8997">
          <cell r="B8997" t="str">
            <v>Y431/01 Further Mathematics B: Mechanics Minor</v>
          </cell>
          <cell r="C8997" t="str">
            <v>Y431/01</v>
          </cell>
          <cell r="D8997" t="str">
            <v>Further Mathematics B: Mechanics Minor</v>
          </cell>
          <cell r="E8997" t="str">
            <v>Mr A Naden</v>
          </cell>
        </row>
        <row r="8998">
          <cell r="B8998" t="str">
            <v>Y431/01 Further Mathematics B: Mechanics Minor</v>
          </cell>
          <cell r="C8998" t="str">
            <v>Y431/01</v>
          </cell>
          <cell r="D8998" t="str">
            <v>Further Mathematics B: Mechanics Minor</v>
          </cell>
          <cell r="E8998" t="str">
            <v>Dr J Muscat</v>
          </cell>
        </row>
        <row r="8999">
          <cell r="B8999" t="str">
            <v>Y431/01 Further Mathematics B: Mechanics Minor</v>
          </cell>
          <cell r="C8999" t="str">
            <v>Y431/01</v>
          </cell>
          <cell r="D8999" t="str">
            <v>Further Mathematics B: Mechanics Minor</v>
          </cell>
          <cell r="E8999" t="str">
            <v>Mr R Austin</v>
          </cell>
        </row>
        <row r="9000">
          <cell r="B9000" t="str">
            <v>Y431/01 Further Mathematics B: Mechanics Minor</v>
          </cell>
          <cell r="C9000" t="str">
            <v>Y431/01</v>
          </cell>
          <cell r="D9000" t="str">
            <v>Further Mathematics B: Mechanics Minor</v>
          </cell>
          <cell r="E9000" t="str">
            <v>Miss M Lawrence</v>
          </cell>
        </row>
        <row r="9001">
          <cell r="B9001" t="str">
            <v>Y431/01 Further Mathematics B: Mechanics Minor</v>
          </cell>
          <cell r="C9001" t="str">
            <v>Y431/01</v>
          </cell>
          <cell r="D9001" t="str">
            <v>Further Mathematics B: Mechanics Minor</v>
          </cell>
          <cell r="E9001" t="str">
            <v>Ms S Prajapat</v>
          </cell>
        </row>
        <row r="9002">
          <cell r="B9002" t="str">
            <v>Y431/01 Further Mathematics B: Mechanics Minor</v>
          </cell>
          <cell r="C9002" t="str">
            <v>Y431/01</v>
          </cell>
          <cell r="D9002" t="str">
            <v>Further Mathematics B: Mechanics Minor</v>
          </cell>
          <cell r="E9002" t="str">
            <v>Dr M Lee</v>
          </cell>
        </row>
        <row r="9003">
          <cell r="B9003" t="str">
            <v>Y432/01 Further Mathematics B: Statistics Minor</v>
          </cell>
          <cell r="C9003" t="str">
            <v>Y432/01</v>
          </cell>
          <cell r="D9003" t="str">
            <v>Further Mathematics B: Statistics Minor</v>
          </cell>
          <cell r="E9003" t="str">
            <v>Mr S A Coleman</v>
          </cell>
        </row>
        <row r="9004">
          <cell r="B9004" t="str">
            <v>Y432/01 Further Mathematics B: Statistics Minor</v>
          </cell>
          <cell r="C9004" t="str">
            <v>Y432/01</v>
          </cell>
          <cell r="D9004" t="str">
            <v>Further Mathematics B: Statistics Minor</v>
          </cell>
          <cell r="E9004" t="str">
            <v>Mrs J Weir</v>
          </cell>
        </row>
        <row r="9005">
          <cell r="B9005" t="str">
            <v>Y432/01 Further Mathematics B: Statistics Minor</v>
          </cell>
          <cell r="C9005" t="str">
            <v>Y432/01</v>
          </cell>
          <cell r="D9005" t="str">
            <v>Further Mathematics B: Statistics Minor</v>
          </cell>
          <cell r="E9005" t="str">
            <v>Miss J Stanistreet</v>
          </cell>
        </row>
        <row r="9006">
          <cell r="B9006" t="str">
            <v>Y432/01 Further Mathematics B: Statistics Minor</v>
          </cell>
          <cell r="C9006" t="str">
            <v>Y432/01</v>
          </cell>
          <cell r="D9006" t="str">
            <v>Further Mathematics B: Statistics Minor</v>
          </cell>
          <cell r="E9006" t="str">
            <v>Mrs M Allen</v>
          </cell>
        </row>
        <row r="9007">
          <cell r="B9007" t="str">
            <v>Y432/01 Further Mathematics B: Statistics Minor</v>
          </cell>
          <cell r="C9007" t="str">
            <v>Y432/01</v>
          </cell>
          <cell r="D9007" t="str">
            <v>Further Mathematics B: Statistics Minor</v>
          </cell>
          <cell r="E9007" t="str">
            <v>Dr J Samuel</v>
          </cell>
        </row>
        <row r="9008">
          <cell r="B9008" t="str">
            <v>Y433/01 Further Mathematics B: Modelling with Algorithms</v>
          </cell>
          <cell r="C9008" t="str">
            <v>Y433/01</v>
          </cell>
          <cell r="D9008" t="str">
            <v>Further Mathematics B: Modelling with Algorithms</v>
          </cell>
          <cell r="E9008" t="str">
            <v>Miss J A Dangerfield</v>
          </cell>
        </row>
        <row r="9009">
          <cell r="B9009" t="str">
            <v>Y433/01 Further Mathematics B: Modelling with Algorithms</v>
          </cell>
          <cell r="C9009" t="str">
            <v>Y433/01</v>
          </cell>
          <cell r="D9009" t="str">
            <v>Further Mathematics B: Modelling with Algorithms</v>
          </cell>
          <cell r="E9009" t="str">
            <v>Miss R Gill</v>
          </cell>
        </row>
        <row r="9010">
          <cell r="B9010" t="str">
            <v>Y433/01 Further Mathematics B: Modelling with Algorithms</v>
          </cell>
          <cell r="C9010" t="str">
            <v>Y433/01</v>
          </cell>
          <cell r="D9010" t="str">
            <v>Further Mathematics B: Modelling with Algorithms</v>
          </cell>
          <cell r="E9010" t="str">
            <v>Mr B G Levesley</v>
          </cell>
        </row>
        <row r="9011">
          <cell r="B9011" t="str">
            <v>Y433/01 Further Mathematics B: Modelling with Algorithms</v>
          </cell>
          <cell r="C9011" t="str">
            <v>Y433/01</v>
          </cell>
          <cell r="D9011" t="str">
            <v>Further Mathematics B: Modelling with Algorithms</v>
          </cell>
          <cell r="E9011" t="str">
            <v>Mr M A Muritala</v>
          </cell>
        </row>
        <row r="9012">
          <cell r="B9012" t="str">
            <v>Y434/01 Further Mathematics B: Numerical Methods</v>
          </cell>
          <cell r="C9012" t="str">
            <v>Y434/01</v>
          </cell>
          <cell r="D9012" t="str">
            <v>Further Mathematics B: Numerical Methods</v>
          </cell>
          <cell r="E9012" t="str">
            <v>Mr D N Rawkins</v>
          </cell>
        </row>
        <row r="9013">
          <cell r="B9013" t="str">
            <v>Y434/01 Further Mathematics B: Numerical Methods</v>
          </cell>
          <cell r="C9013" t="str">
            <v>Y434/01</v>
          </cell>
          <cell r="D9013" t="str">
            <v>Further Mathematics B: Numerical Methods</v>
          </cell>
          <cell r="E9013" t="str">
            <v>Mr R Stanway</v>
          </cell>
        </row>
        <row r="9014">
          <cell r="B9014" t="str">
            <v>Y435/01 Further Mathematics B: Extra Pure</v>
          </cell>
          <cell r="C9014" t="str">
            <v>Y435/01</v>
          </cell>
          <cell r="D9014" t="str">
            <v>Further Mathematics B: Extra Pure</v>
          </cell>
          <cell r="E9014" t="str">
            <v>Mr D G Goldberg</v>
          </cell>
        </row>
        <row r="9015">
          <cell r="B9015" t="str">
            <v>Y435/01 Further Mathematics B: Extra Pure</v>
          </cell>
          <cell r="C9015" t="str">
            <v>Y435/01</v>
          </cell>
          <cell r="D9015" t="str">
            <v>Further Mathematics B: Extra Pure</v>
          </cell>
          <cell r="E9015" t="str">
            <v>Mr D E France</v>
          </cell>
        </row>
        <row r="9016">
          <cell r="B9016" t="str">
            <v>Y435/01 Further Mathematics B: Extra Pure</v>
          </cell>
          <cell r="C9016" t="str">
            <v>Y435/01</v>
          </cell>
          <cell r="D9016" t="str">
            <v>Further Mathematics B: Extra Pure</v>
          </cell>
          <cell r="E9016" t="str">
            <v>Mr P Radley</v>
          </cell>
        </row>
        <row r="9017">
          <cell r="B9017" t="str">
            <v>Y435/01 Further Mathematics B: Extra Pure</v>
          </cell>
          <cell r="C9017" t="str">
            <v>Y435/01</v>
          </cell>
          <cell r="D9017" t="str">
            <v>Further Mathematics B: Extra Pure</v>
          </cell>
          <cell r="E9017" t="str">
            <v>Ms E Williams</v>
          </cell>
        </row>
        <row r="9018">
          <cell r="B9018" t="str">
            <v>Y436/01 Further Mathematics B: Further Pure with Technology</v>
          </cell>
          <cell r="C9018" t="str">
            <v>Y436/01</v>
          </cell>
          <cell r="D9018" t="str">
            <v>Further Mathematics B: Further Pure with Technology</v>
          </cell>
          <cell r="E9018" t="str">
            <v>Dr R Lissaman</v>
          </cell>
        </row>
        <row r="9019">
          <cell r="B9019" t="str">
            <v>Y436/01 Further Mathematics B: Further Pure with Technology</v>
          </cell>
          <cell r="C9019" t="str">
            <v>Y436/01</v>
          </cell>
          <cell r="D9019" t="str">
            <v>Further Mathematics B: Further Pure with Technology</v>
          </cell>
          <cell r="E9019" t="str">
            <v>Dr M J Parker</v>
          </cell>
        </row>
        <row r="9020">
          <cell r="B9020" t="str">
            <v>Y436/01 Further Mathematics B: Further Pure with Technology</v>
          </cell>
          <cell r="C9020" t="str">
            <v>Y436/01</v>
          </cell>
          <cell r="D9020" t="str">
            <v>Further Mathematics B: Further Pure with Technology</v>
          </cell>
          <cell r="E9020" t="str">
            <v>Mr P Merrick</v>
          </cell>
        </row>
        <row r="9021">
          <cell r="B9021" t="str">
            <v>Y531/01 Further Maths  A Pure Core</v>
          </cell>
          <cell r="C9021" t="str">
            <v>Y531/01</v>
          </cell>
          <cell r="D9021" t="str">
            <v>Further Maths  A Pure Core</v>
          </cell>
          <cell r="E9021" t="str">
            <v>Mrs C Metcalfe</v>
          </cell>
        </row>
        <row r="9022">
          <cell r="B9022" t="str">
            <v>Y531/01 Further Maths  A Pure Core</v>
          </cell>
          <cell r="C9022" t="str">
            <v>Y531/01</v>
          </cell>
          <cell r="D9022" t="str">
            <v>Further Maths  A Pure Core</v>
          </cell>
          <cell r="E9022" t="str">
            <v>Dr L Buckle</v>
          </cell>
        </row>
        <row r="9023">
          <cell r="B9023" t="str">
            <v>Y531/01 Further Maths  A Pure Core</v>
          </cell>
          <cell r="C9023" t="str">
            <v>Y531/01</v>
          </cell>
          <cell r="D9023" t="str">
            <v>Further Maths  A Pure Core</v>
          </cell>
          <cell r="E9023" t="str">
            <v>Mr S Sutcliffe</v>
          </cell>
        </row>
        <row r="9024">
          <cell r="B9024" t="str">
            <v>Y531/01 Further Maths  A Pure Core</v>
          </cell>
          <cell r="C9024" t="str">
            <v>Y531/01</v>
          </cell>
          <cell r="D9024" t="str">
            <v>Further Maths  A Pure Core</v>
          </cell>
          <cell r="E9024" t="str">
            <v>Miss C Woolton</v>
          </cell>
        </row>
        <row r="9025">
          <cell r="B9025" t="str">
            <v>Y532/01 Further Maths A Stats</v>
          </cell>
          <cell r="C9025" t="str">
            <v>Y532/01</v>
          </cell>
          <cell r="D9025" t="str">
            <v>Further Maths A Stats</v>
          </cell>
          <cell r="E9025" t="str">
            <v>Mr O L Toller</v>
          </cell>
        </row>
        <row r="9026">
          <cell r="B9026" t="str">
            <v>Y532/01 Further Maths A Stats</v>
          </cell>
          <cell r="C9026" t="str">
            <v>Y532/01</v>
          </cell>
          <cell r="D9026" t="str">
            <v>Further Maths A Stats</v>
          </cell>
          <cell r="E9026" t="str">
            <v>Mr M Hannon</v>
          </cell>
        </row>
        <row r="9027">
          <cell r="B9027" t="str">
            <v>Y532/01 Further Maths A Stats</v>
          </cell>
          <cell r="C9027" t="str">
            <v>Y532/01</v>
          </cell>
          <cell r="D9027" t="str">
            <v>Further Maths A Stats</v>
          </cell>
          <cell r="E9027" t="str">
            <v>Mr C R Hockley</v>
          </cell>
        </row>
        <row r="9028">
          <cell r="B9028" t="str">
            <v>Y533/01 Further Maths A Mechanics</v>
          </cell>
          <cell r="C9028" t="str">
            <v>Y533/01</v>
          </cell>
          <cell r="D9028" t="str">
            <v>Further Maths A Mechanics</v>
          </cell>
          <cell r="E9028" t="str">
            <v>Mr P Merrick</v>
          </cell>
        </row>
        <row r="9029">
          <cell r="B9029" t="str">
            <v>Y533/01 Further Maths A Mechanics</v>
          </cell>
          <cell r="C9029" t="str">
            <v>Y533/01</v>
          </cell>
          <cell r="D9029" t="str">
            <v>Further Maths A Mechanics</v>
          </cell>
          <cell r="E9029" t="str">
            <v>Mrs D Jones</v>
          </cell>
        </row>
        <row r="9030">
          <cell r="B9030" t="str">
            <v>Y533/01 Further Maths A Mechanics</v>
          </cell>
          <cell r="C9030" t="str">
            <v>Y533/01</v>
          </cell>
          <cell r="D9030" t="str">
            <v>Further Maths A Mechanics</v>
          </cell>
          <cell r="E9030" t="str">
            <v>Mr L Bacon</v>
          </cell>
        </row>
        <row r="9031">
          <cell r="B9031" t="str">
            <v>Y534/01 Further Maths  A Discrete Maths</v>
          </cell>
          <cell r="C9031" t="str">
            <v>Y534/01</v>
          </cell>
          <cell r="D9031" t="str">
            <v>Further Maths  A Discrete Maths</v>
          </cell>
          <cell r="E9031" t="str">
            <v>Miss J A Dangerfield</v>
          </cell>
        </row>
        <row r="9032">
          <cell r="B9032" t="str">
            <v>Y534/01 Further Maths  A Discrete Maths</v>
          </cell>
          <cell r="C9032" t="str">
            <v>Y534/01</v>
          </cell>
          <cell r="D9032" t="str">
            <v>Further Maths  A Discrete Maths</v>
          </cell>
          <cell r="E9032" t="str">
            <v>Miss S J Richards</v>
          </cell>
        </row>
        <row r="9033">
          <cell r="B9033" t="str">
            <v>Y534/01 Further Maths  A Discrete Maths</v>
          </cell>
          <cell r="C9033" t="str">
            <v>Y534/01</v>
          </cell>
          <cell r="D9033" t="str">
            <v>Further Maths  A Discrete Maths</v>
          </cell>
          <cell r="E9033" t="str">
            <v>Mr S Parkinson</v>
          </cell>
        </row>
        <row r="9034">
          <cell r="B9034" t="str">
            <v>Y535/01 Further Maths  A Addl Pure Maths</v>
          </cell>
          <cell r="C9034" t="str">
            <v>Y535/01</v>
          </cell>
          <cell r="D9034" t="str">
            <v>Further Maths  A Addl Pure Maths</v>
          </cell>
          <cell r="E9034" t="str">
            <v>Dr F Vian</v>
          </cell>
        </row>
        <row r="9035">
          <cell r="B9035" t="str">
            <v>Y535/01 Further Maths  A Addl Pure Maths</v>
          </cell>
          <cell r="C9035" t="str">
            <v>Y535/01</v>
          </cell>
          <cell r="D9035" t="str">
            <v>Further Maths  A Addl Pure Maths</v>
          </cell>
          <cell r="E9035" t="str">
            <v>Miss A J Palmer</v>
          </cell>
        </row>
        <row r="9036">
          <cell r="B9036" t="str">
            <v>Y535/01 Further Maths  A Addl Pure Maths</v>
          </cell>
          <cell r="C9036" t="str">
            <v>Y535/01</v>
          </cell>
          <cell r="D9036" t="str">
            <v>Further Maths  A Addl Pure Maths</v>
          </cell>
          <cell r="E9036" t="str">
            <v>Miss A Czumaj</v>
          </cell>
        </row>
        <row r="9037">
          <cell r="B9037" t="str">
            <v>Y540/01 Further Maths A Pure Core 1</v>
          </cell>
          <cell r="C9037" t="str">
            <v>Y540/01</v>
          </cell>
          <cell r="D9037" t="str">
            <v>Further Maths A Pure Core 1</v>
          </cell>
          <cell r="E9037" t="str">
            <v>Mr M R Ling</v>
          </cell>
        </row>
        <row r="9038">
          <cell r="B9038" t="str">
            <v>Y540/01 Further Maths A Pure Core 1</v>
          </cell>
          <cell r="C9038" t="str">
            <v>Y540/01</v>
          </cell>
          <cell r="D9038" t="str">
            <v>Further Maths A Pure Core 1</v>
          </cell>
          <cell r="E9038" t="str">
            <v>Miss A Czumaj</v>
          </cell>
        </row>
        <row r="9039">
          <cell r="B9039" t="str">
            <v>Y540/01 Further Maths A Pure Core 1</v>
          </cell>
          <cell r="C9039" t="str">
            <v>Y540/01</v>
          </cell>
          <cell r="D9039" t="str">
            <v>Further Maths A Pure Core 1</v>
          </cell>
          <cell r="E9039" t="str">
            <v>Mr S Williams</v>
          </cell>
        </row>
        <row r="9040">
          <cell r="B9040" t="str">
            <v>Y540/01 Further Maths A Pure Core 1</v>
          </cell>
          <cell r="C9040" t="str">
            <v>Y540/01</v>
          </cell>
          <cell r="D9040" t="str">
            <v>Further Maths A Pure Core 1</v>
          </cell>
          <cell r="E9040" t="str">
            <v>Mr W S Nyabuto</v>
          </cell>
        </row>
        <row r="9041">
          <cell r="B9041" t="str">
            <v>Y540/01 Further Maths A Pure Core 1</v>
          </cell>
          <cell r="C9041" t="str">
            <v>Y540/01</v>
          </cell>
          <cell r="D9041" t="str">
            <v>Further Maths A Pure Core 1</v>
          </cell>
          <cell r="E9041" t="str">
            <v>Mr A d'Alfonso del Sordo</v>
          </cell>
        </row>
        <row r="9042">
          <cell r="B9042" t="str">
            <v>Y540/01 Further Maths A Pure Core 1</v>
          </cell>
          <cell r="C9042" t="str">
            <v>Y540/01</v>
          </cell>
          <cell r="D9042" t="str">
            <v>Further Maths A Pure Core 1</v>
          </cell>
          <cell r="E9042" t="str">
            <v>Mr D Robinson</v>
          </cell>
        </row>
        <row r="9043">
          <cell r="B9043" t="str">
            <v>Y540/01 Further Maths A Pure Core 1</v>
          </cell>
          <cell r="C9043" t="str">
            <v>Y540/01</v>
          </cell>
          <cell r="D9043" t="str">
            <v>Further Maths A Pure Core 1</v>
          </cell>
          <cell r="E9043" t="str">
            <v>Miss M A Cleare</v>
          </cell>
        </row>
        <row r="9044">
          <cell r="B9044" t="str">
            <v>Y541/01 Further Maths A Pure Core 2</v>
          </cell>
          <cell r="C9044" t="str">
            <v>Y541/01</v>
          </cell>
          <cell r="D9044" t="str">
            <v>Further Maths A Pure Core 2</v>
          </cell>
          <cell r="E9044" t="str">
            <v>Mr J Erde</v>
          </cell>
        </row>
        <row r="9045">
          <cell r="B9045" t="str">
            <v>Y541/01 Further Maths A Pure Core 2</v>
          </cell>
          <cell r="C9045" t="str">
            <v>Y541/01</v>
          </cell>
          <cell r="D9045" t="str">
            <v>Further Maths A Pure Core 2</v>
          </cell>
          <cell r="E9045" t="str">
            <v>Dr G Williams</v>
          </cell>
        </row>
        <row r="9046">
          <cell r="B9046" t="str">
            <v>Y541/01 Further Maths A Pure Core 2</v>
          </cell>
          <cell r="C9046" t="str">
            <v>Y541/01</v>
          </cell>
          <cell r="D9046" t="str">
            <v>Further Maths A Pure Core 2</v>
          </cell>
          <cell r="E9046" t="str">
            <v>Mr D G Goldberg</v>
          </cell>
        </row>
        <row r="9047">
          <cell r="B9047" t="str">
            <v>Y541/01 Further Maths A Pure Core 2</v>
          </cell>
          <cell r="C9047" t="str">
            <v>Y541/01</v>
          </cell>
          <cell r="D9047" t="str">
            <v>Further Maths A Pure Core 2</v>
          </cell>
          <cell r="E9047" t="str">
            <v>Dr A Kulacka</v>
          </cell>
        </row>
        <row r="9048">
          <cell r="B9048" t="str">
            <v>Y541/01 Further Maths A Pure Core 2</v>
          </cell>
          <cell r="C9048" t="str">
            <v>Y541/01</v>
          </cell>
          <cell r="D9048" t="str">
            <v>Further Maths A Pure Core 2</v>
          </cell>
          <cell r="E9048" t="str">
            <v>Mr R Hatter</v>
          </cell>
        </row>
        <row r="9049">
          <cell r="B9049" t="str">
            <v>Y541/01 Further Maths A Pure Core 2</v>
          </cell>
          <cell r="C9049" t="str">
            <v>Y541/01</v>
          </cell>
          <cell r="D9049" t="str">
            <v>Further Maths A Pure Core 2</v>
          </cell>
          <cell r="E9049" t="str">
            <v>Mr G E Howes</v>
          </cell>
        </row>
        <row r="9050">
          <cell r="B9050" t="str">
            <v>Y541/01 Further Maths A Pure Core 2</v>
          </cell>
          <cell r="C9050" t="str">
            <v>Y541/01</v>
          </cell>
          <cell r="D9050" t="str">
            <v>Further Maths A Pure Core 2</v>
          </cell>
          <cell r="E9050" t="str">
            <v>Mr D Forster</v>
          </cell>
        </row>
        <row r="9051">
          <cell r="B9051" t="str">
            <v>Y541/01 Further Maths A Pure Core 2</v>
          </cell>
          <cell r="C9051" t="str">
            <v>Y541/01</v>
          </cell>
          <cell r="D9051" t="str">
            <v>Further Maths A Pure Core 2</v>
          </cell>
          <cell r="E9051" t="str">
            <v>Mr N M Masajjage</v>
          </cell>
        </row>
        <row r="9052">
          <cell r="B9052" t="str">
            <v>Y542/01 Further Maths A Pure Statistics</v>
          </cell>
          <cell r="C9052" t="str">
            <v>Y542/01</v>
          </cell>
          <cell r="D9052" t="str">
            <v>Further Maths A Pure Statistics</v>
          </cell>
          <cell r="E9052" t="str">
            <v>Mr O L Toller</v>
          </cell>
        </row>
        <row r="9053">
          <cell r="B9053" t="str">
            <v>Y542/01 Further Maths A Pure Statistics</v>
          </cell>
          <cell r="C9053" t="str">
            <v>Y542/01</v>
          </cell>
          <cell r="D9053" t="str">
            <v>Further Maths A Pure Statistics</v>
          </cell>
          <cell r="E9053" t="str">
            <v>Mrs K Rowsby</v>
          </cell>
        </row>
        <row r="9054">
          <cell r="B9054" t="str">
            <v>Y542/01 Further Maths A Pure Statistics</v>
          </cell>
          <cell r="C9054" t="str">
            <v>Y542/01</v>
          </cell>
          <cell r="D9054" t="str">
            <v>Further Maths A Pure Statistics</v>
          </cell>
          <cell r="E9054" t="str">
            <v>Mr J Dales</v>
          </cell>
        </row>
        <row r="9055">
          <cell r="B9055" t="str">
            <v>Y542/01 Further Maths A Pure Statistics</v>
          </cell>
          <cell r="C9055" t="str">
            <v>Y542/01</v>
          </cell>
          <cell r="D9055" t="str">
            <v>Further Maths A Pure Statistics</v>
          </cell>
          <cell r="E9055" t="str">
            <v>Mr G Burnby-Crouch</v>
          </cell>
        </row>
        <row r="9056">
          <cell r="B9056" t="str">
            <v>Y542/01 Further Maths A Pure Statistics</v>
          </cell>
          <cell r="C9056" t="str">
            <v>Y542/01</v>
          </cell>
          <cell r="D9056" t="str">
            <v>Further Maths A Pure Statistics</v>
          </cell>
          <cell r="E9056" t="str">
            <v>Mr I A McWhinney</v>
          </cell>
        </row>
        <row r="9057">
          <cell r="B9057" t="str">
            <v>Y542/01 Further Maths A Pure Statistics</v>
          </cell>
          <cell r="C9057" t="str">
            <v>Y542/01</v>
          </cell>
          <cell r="D9057" t="str">
            <v>Further Maths A Pure Statistics</v>
          </cell>
          <cell r="E9057" t="str">
            <v>Mr S Mustapha</v>
          </cell>
        </row>
        <row r="9058">
          <cell r="B9058" t="str">
            <v>Y542/01 Further Maths A Pure Statistics</v>
          </cell>
          <cell r="C9058" t="str">
            <v>Y542/01</v>
          </cell>
          <cell r="D9058" t="str">
            <v>Further Maths A Pure Statistics</v>
          </cell>
          <cell r="E9058" t="str">
            <v>Mr M Hannon</v>
          </cell>
        </row>
        <row r="9059">
          <cell r="B9059" t="str">
            <v>Y543/01 Further Maths A Mechanics</v>
          </cell>
          <cell r="C9059" t="str">
            <v>Y543/01</v>
          </cell>
          <cell r="D9059" t="str">
            <v>Further Maths A Mechanics</v>
          </cell>
          <cell r="E9059" t="str">
            <v>Miss C Woolton</v>
          </cell>
        </row>
        <row r="9060">
          <cell r="B9060" t="str">
            <v>Y543/01 Further Maths A Mechanics</v>
          </cell>
          <cell r="C9060" t="str">
            <v>Y543/01</v>
          </cell>
          <cell r="D9060" t="str">
            <v>Further Maths A Mechanics</v>
          </cell>
          <cell r="E9060" t="str">
            <v>Dr R T Strong</v>
          </cell>
        </row>
        <row r="9061">
          <cell r="B9061" t="str">
            <v>Y543/01 Further Maths A Mechanics</v>
          </cell>
          <cell r="C9061" t="str">
            <v>Y543/01</v>
          </cell>
          <cell r="D9061" t="str">
            <v>Further Maths A Mechanics</v>
          </cell>
          <cell r="E9061" t="str">
            <v>Mr L Bacon</v>
          </cell>
        </row>
        <row r="9062">
          <cell r="B9062" t="str">
            <v>Y543/01 Further Maths A Mechanics</v>
          </cell>
          <cell r="C9062" t="str">
            <v>Y543/01</v>
          </cell>
          <cell r="D9062" t="str">
            <v>Further Maths A Mechanics</v>
          </cell>
          <cell r="E9062" t="str">
            <v>Mr D G Goldberg</v>
          </cell>
        </row>
        <row r="9063">
          <cell r="B9063" t="str">
            <v>Y543/01 Further Maths A Mechanics</v>
          </cell>
          <cell r="C9063" t="str">
            <v>Y543/01</v>
          </cell>
          <cell r="D9063" t="str">
            <v>Further Maths A Mechanics</v>
          </cell>
          <cell r="E9063" t="str">
            <v>Mr J Garba</v>
          </cell>
        </row>
        <row r="9064">
          <cell r="B9064" t="str">
            <v>Y543/01 Further Maths A Mechanics</v>
          </cell>
          <cell r="C9064" t="str">
            <v>Y543/01</v>
          </cell>
          <cell r="D9064" t="str">
            <v>Further Maths A Mechanics</v>
          </cell>
          <cell r="E9064" t="str">
            <v>Miss J Harris</v>
          </cell>
        </row>
        <row r="9065">
          <cell r="B9065" t="str">
            <v>Y543/01 Further Maths A Mechanics</v>
          </cell>
          <cell r="C9065" t="str">
            <v>Y543/01</v>
          </cell>
          <cell r="D9065" t="str">
            <v>Further Maths A Mechanics</v>
          </cell>
          <cell r="E9065" t="str">
            <v>Mr A O FALADE</v>
          </cell>
        </row>
        <row r="9066">
          <cell r="B9066" t="str">
            <v>Y543/01 Further Maths A Mechanics</v>
          </cell>
          <cell r="C9066" t="str">
            <v>Y543/01</v>
          </cell>
          <cell r="D9066" t="str">
            <v>Further Maths A Mechanics</v>
          </cell>
          <cell r="E9066" t="str">
            <v>Mr S SHEGUN</v>
          </cell>
        </row>
        <row r="9067">
          <cell r="B9067" t="str">
            <v>Y544/01 Further Maths A Discrete Mathematics</v>
          </cell>
          <cell r="C9067" t="str">
            <v>Y544/01</v>
          </cell>
          <cell r="D9067" t="str">
            <v>Further Maths A Discrete Mathematics</v>
          </cell>
          <cell r="E9067" t="str">
            <v>Miss J A Dangerfield</v>
          </cell>
        </row>
        <row r="9068">
          <cell r="B9068" t="str">
            <v>Y544/01 Further Maths A Discrete Mathematics</v>
          </cell>
          <cell r="C9068" t="str">
            <v>Y544/01</v>
          </cell>
          <cell r="D9068" t="str">
            <v>Further Maths A Discrete Mathematics</v>
          </cell>
          <cell r="E9068" t="str">
            <v>Mrs S Wright</v>
          </cell>
        </row>
        <row r="9069">
          <cell r="B9069" t="str">
            <v>Y544/01 Further Maths A Discrete Mathematics</v>
          </cell>
          <cell r="C9069" t="str">
            <v>Y544/01</v>
          </cell>
          <cell r="D9069" t="str">
            <v>Further Maths A Discrete Mathematics</v>
          </cell>
          <cell r="E9069" t="str">
            <v>Dr S Fores</v>
          </cell>
        </row>
        <row r="9070">
          <cell r="B9070" t="str">
            <v>Y545/01 Further Maths A Additional Pure Mathematics</v>
          </cell>
          <cell r="C9070" t="str">
            <v>Y545/01</v>
          </cell>
          <cell r="D9070" t="str">
            <v>Further Maths A Additional Pure Mathematics</v>
          </cell>
          <cell r="E9070" t="str">
            <v>Dr F Vian</v>
          </cell>
        </row>
        <row r="9071">
          <cell r="B9071" t="str">
            <v>Y545/01 Further Maths A Additional Pure Mathematics</v>
          </cell>
          <cell r="C9071" t="str">
            <v>Y545/01</v>
          </cell>
          <cell r="D9071" t="str">
            <v>Further Maths A Additional Pure Mathematics</v>
          </cell>
          <cell r="E9071" t="str">
            <v>Miss A J Palmer</v>
          </cell>
        </row>
        <row r="9072">
          <cell r="B9072" t="str">
            <v>Y545/01 Further Maths A Additional Pure Mathematics</v>
          </cell>
          <cell r="C9072" t="str">
            <v>Y545/01</v>
          </cell>
          <cell r="D9072" t="str">
            <v>Further Maths A Additional Pure Mathematics</v>
          </cell>
          <cell r="E9072" t="str">
            <v>Dr A Kulacka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"/>
      <sheetName val="Master"/>
      <sheetName val="EPS Data"/>
      <sheetName val="Removed Lines"/>
    </sheetNames>
    <sheetDataSet>
      <sheetData sheetId="0"/>
      <sheetData sheetId="1">
        <row r="1">
          <cell r="E1" t="str">
            <v>Assessor_forename</v>
          </cell>
          <cell r="F1" t="str">
            <v>Assessor_Surname</v>
          </cell>
          <cell r="G1" t="str">
            <v>Email_address</v>
          </cell>
          <cell r="H1" t="str">
            <v>Subject_Expertise</v>
          </cell>
          <cell r="I1" t="str">
            <v>Role</v>
          </cell>
          <cell r="J1" t="str">
            <v>Location</v>
          </cell>
          <cell r="K1" t="str">
            <v>Date_Agreement_sent</v>
          </cell>
          <cell r="L1" t="str">
            <v>Date_Agreement_accepted</v>
          </cell>
          <cell r="M1" t="str">
            <v>Agreement_declined_Withdrawn</v>
          </cell>
          <cell r="N1" t="str">
            <v>Date_agreement_chased</v>
          </cell>
          <cell r="P1" t="str">
            <v>GCE</v>
          </cell>
          <cell r="Q1" t="str">
            <v>GCSE</v>
          </cell>
        </row>
        <row r="2">
          <cell r="E2" t="str">
            <v>David</v>
          </cell>
          <cell r="F2" t="str">
            <v>Swainston</v>
          </cell>
          <cell r="G2" t="str">
            <v>SWAINSTONDAVID@GMAIL.COM</v>
          </cell>
          <cell r="I2" t="str">
            <v>Monitor Supervisor</v>
          </cell>
          <cell r="J2" t="str">
            <v>Remote</v>
          </cell>
          <cell r="K2" t="str">
            <v>N/A</v>
          </cell>
          <cell r="L2" t="str">
            <v>N/A</v>
          </cell>
          <cell r="M2" t="str">
            <v>see comments column</v>
          </cell>
          <cell r="P2" t="str">
            <v>N/A</v>
          </cell>
          <cell r="Q2" t="str">
            <v>N/A</v>
          </cell>
        </row>
        <row r="3">
          <cell r="E3" t="str">
            <v>Christopher</v>
          </cell>
          <cell r="F3" t="str">
            <v>Reynolds</v>
          </cell>
          <cell r="G3" t="str">
            <v>CBAREYNOLDS@MSN.COM</v>
          </cell>
          <cell r="I3" t="str">
            <v>Monitor</v>
          </cell>
          <cell r="J3" t="str">
            <v>Remote</v>
          </cell>
          <cell r="K3">
            <v>44620</v>
          </cell>
          <cell r="L3">
            <v>44620</v>
          </cell>
          <cell r="P3" t="str">
            <v>Yes</v>
          </cell>
          <cell r="Q3" t="str">
            <v>Yes</v>
          </cell>
        </row>
        <row r="4">
          <cell r="E4" t="str">
            <v>Stuart</v>
          </cell>
          <cell r="F4" t="str">
            <v>Smith</v>
          </cell>
          <cell r="G4" t="str">
            <v>STUIESMITH119@YAHOO.COM</v>
          </cell>
          <cell r="I4" t="str">
            <v>Monitor</v>
          </cell>
          <cell r="J4" t="str">
            <v>Remote</v>
          </cell>
          <cell r="K4">
            <v>44620</v>
          </cell>
          <cell r="L4">
            <v>44620</v>
          </cell>
          <cell r="P4" t="str">
            <v>Yes</v>
          </cell>
          <cell r="Q4" t="str">
            <v>Yes</v>
          </cell>
        </row>
        <row r="5">
          <cell r="E5" t="str">
            <v>Derek</v>
          </cell>
          <cell r="F5" t="str">
            <v>Herbert</v>
          </cell>
          <cell r="G5" t="str">
            <v>HERBERTD@NTLWORLD.COM</v>
          </cell>
          <cell r="I5" t="str">
            <v>Monitor</v>
          </cell>
          <cell r="J5" t="str">
            <v>Remote</v>
          </cell>
          <cell r="K5">
            <v>44620</v>
          </cell>
          <cell r="L5">
            <v>44621</v>
          </cell>
          <cell r="P5" t="str">
            <v>Yes</v>
          </cell>
          <cell r="Q5" t="str">
            <v>Yes</v>
          </cell>
        </row>
        <row r="6">
          <cell r="E6" t="str">
            <v>Maureen</v>
          </cell>
          <cell r="F6" t="str">
            <v>Everett</v>
          </cell>
          <cell r="G6" t="str">
            <v>MAUREENEVERETT@AOL.COM</v>
          </cell>
          <cell r="I6" t="str">
            <v>Monitor</v>
          </cell>
          <cell r="J6" t="str">
            <v>Remote</v>
          </cell>
          <cell r="K6">
            <v>44620</v>
          </cell>
          <cell r="L6">
            <v>44620</v>
          </cell>
          <cell r="P6" t="str">
            <v>Yes</v>
          </cell>
          <cell r="Q6" t="str">
            <v>Yes</v>
          </cell>
        </row>
        <row r="7">
          <cell r="E7" t="str">
            <v>Saundra</v>
          </cell>
          <cell r="F7" t="str">
            <v>Middleton</v>
          </cell>
          <cell r="G7" t="str">
            <v>SEAMIDDLETON@AOL.COM</v>
          </cell>
          <cell r="I7" t="str">
            <v>Monitor</v>
          </cell>
          <cell r="J7" t="str">
            <v>Remote</v>
          </cell>
          <cell r="K7">
            <v>44620</v>
          </cell>
          <cell r="L7">
            <v>44620</v>
          </cell>
          <cell r="P7" t="str">
            <v>Yes</v>
          </cell>
          <cell r="Q7" t="str">
            <v>Yes</v>
          </cell>
        </row>
        <row r="8">
          <cell r="E8" t="str">
            <v>Lynda</v>
          </cell>
          <cell r="F8" t="str">
            <v>Bond</v>
          </cell>
          <cell r="G8" t="str">
            <v>BONDLYNDA@GMAIL.COM</v>
          </cell>
          <cell r="I8" t="str">
            <v>Monitor</v>
          </cell>
          <cell r="J8" t="str">
            <v>Remote</v>
          </cell>
          <cell r="K8">
            <v>44620</v>
          </cell>
          <cell r="L8">
            <v>44623</v>
          </cell>
          <cell r="P8" t="str">
            <v>Yes</v>
          </cell>
          <cell r="Q8" t="str">
            <v>Yes</v>
          </cell>
        </row>
        <row r="9">
          <cell r="E9" t="str">
            <v>Stephen</v>
          </cell>
          <cell r="F9" t="str">
            <v>Diston</v>
          </cell>
          <cell r="G9" t="str">
            <v>CA@DISTON.ME.UK</v>
          </cell>
          <cell r="I9" t="str">
            <v>Monitor Supervisor</v>
          </cell>
          <cell r="J9" t="str">
            <v>Triangle, Cambridge</v>
          </cell>
          <cell r="K9">
            <v>44706</v>
          </cell>
          <cell r="L9">
            <v>44707</v>
          </cell>
        </row>
        <row r="10">
          <cell r="E10" t="str">
            <v>Amanda</v>
          </cell>
          <cell r="F10" t="str">
            <v>Anderson</v>
          </cell>
          <cell r="G10" t="str">
            <v>MAGRI.ANDERSON@GMAIL.COM</v>
          </cell>
          <cell r="I10" t="str">
            <v>Monitor Supervisor</v>
          </cell>
          <cell r="J10" t="str">
            <v>Triangle, Cambridge</v>
          </cell>
          <cell r="K10">
            <v>44706</v>
          </cell>
          <cell r="L10">
            <v>44707</v>
          </cell>
        </row>
        <row r="11">
          <cell r="E11" t="str">
            <v>Carolyn</v>
          </cell>
          <cell r="F11" t="str">
            <v>Brawn</v>
          </cell>
          <cell r="G11" t="str">
            <v>CABRAWN@HOTMAIL.COM</v>
          </cell>
          <cell r="I11" t="str">
            <v>Monitor Supervisor</v>
          </cell>
          <cell r="J11" t="str">
            <v>Triangle, Cambridge</v>
          </cell>
          <cell r="K11">
            <v>44706</v>
          </cell>
          <cell r="L11">
            <v>44712</v>
          </cell>
          <cell r="N11">
            <v>44712</v>
          </cell>
        </row>
        <row r="12">
          <cell r="E12" t="str">
            <v>Derek</v>
          </cell>
          <cell r="F12" t="str">
            <v>Barton</v>
          </cell>
          <cell r="G12" t="str">
            <v>DEREK.J.BARTON@BTINTERNET.COM</v>
          </cell>
          <cell r="I12" t="str">
            <v>Monitor Supervisor</v>
          </cell>
          <cell r="J12" t="str">
            <v>Triangle, Cambridge</v>
          </cell>
          <cell r="K12">
            <v>44706</v>
          </cell>
          <cell r="L12">
            <v>44706</v>
          </cell>
        </row>
        <row r="13">
          <cell r="E13" t="str">
            <v>Geraldine</v>
          </cell>
          <cell r="F13" t="str">
            <v>Martin</v>
          </cell>
          <cell r="G13" t="str">
            <v>DAVEANDGERALDINE@HOTMAIL.COM</v>
          </cell>
          <cell r="I13" t="str">
            <v>Monitor Supervisor</v>
          </cell>
          <cell r="J13" t="str">
            <v>Triangle, Cambridge</v>
          </cell>
          <cell r="K13">
            <v>44706</v>
          </cell>
          <cell r="L13">
            <v>44711</v>
          </cell>
        </row>
        <row r="14">
          <cell r="E14" t="str">
            <v>Anthony</v>
          </cell>
          <cell r="F14" t="str">
            <v>Dixon</v>
          </cell>
          <cell r="G14" t="str">
            <v>MDIXON54@BTINTERNET.COM</v>
          </cell>
          <cell r="I14" t="str">
            <v>Monitor Supervisor</v>
          </cell>
          <cell r="J14" t="str">
            <v>Triangle, Cambridge</v>
          </cell>
          <cell r="K14">
            <v>44706</v>
          </cell>
          <cell r="L14">
            <v>44706</v>
          </cell>
        </row>
        <row r="15">
          <cell r="E15" t="str">
            <v>Sally</v>
          </cell>
          <cell r="F15" t="str">
            <v>Idle</v>
          </cell>
          <cell r="G15" t="str">
            <v>CHRISANDSALLYIDLE@HOTMAIL.CO.UK</v>
          </cell>
          <cell r="I15" t="str">
            <v>Monitor Supervisor</v>
          </cell>
          <cell r="J15" t="str">
            <v>Triangle, Cambridge</v>
          </cell>
          <cell r="K15">
            <v>44706</v>
          </cell>
          <cell r="L15">
            <v>44707</v>
          </cell>
        </row>
        <row r="16">
          <cell r="E16" t="str">
            <v>David</v>
          </cell>
          <cell r="F16" t="str">
            <v>Swainston</v>
          </cell>
          <cell r="G16" t="str">
            <v>SWAINSTONDAVID@GMAIL.COM</v>
          </cell>
          <cell r="I16" t="str">
            <v>Monitor Supervisor</v>
          </cell>
          <cell r="J16" t="str">
            <v>Triangle, Cambridge</v>
          </cell>
          <cell r="K16">
            <v>44706</v>
          </cell>
          <cell r="L16">
            <v>44708</v>
          </cell>
        </row>
        <row r="17">
          <cell r="E17" t="str">
            <v>Diane</v>
          </cell>
          <cell r="F17" t="str">
            <v>Birt</v>
          </cell>
          <cell r="G17" t="str">
            <v>DIANEBIRT79@GMAIL.COM</v>
          </cell>
          <cell r="I17" t="str">
            <v>Monitor</v>
          </cell>
          <cell r="J17" t="str">
            <v>Triangle, Cambridge</v>
          </cell>
          <cell r="K17">
            <v>44706</v>
          </cell>
          <cell r="L17">
            <v>44721</v>
          </cell>
          <cell r="N17" t="str">
            <v>31/05/2022, 08/06/2022</v>
          </cell>
        </row>
        <row r="18">
          <cell r="E18" t="str">
            <v>Juliet</v>
          </cell>
          <cell r="F18" t="str">
            <v>Harrison</v>
          </cell>
          <cell r="G18" t="str">
            <v>JULIETFHARRISON@BTINTERNET.COM</v>
          </cell>
          <cell r="I18" t="str">
            <v>Monitor</v>
          </cell>
          <cell r="J18" t="str">
            <v>Triangle, Cambridge</v>
          </cell>
          <cell r="K18">
            <v>44706</v>
          </cell>
          <cell r="L18">
            <v>44708</v>
          </cell>
        </row>
        <row r="19">
          <cell r="E19" t="str">
            <v>Andrew</v>
          </cell>
          <cell r="F19" t="str">
            <v>Smith</v>
          </cell>
          <cell r="G19" t="str">
            <v>BRYUM@BTINTERNET.COM</v>
          </cell>
          <cell r="I19" t="str">
            <v>Monitor</v>
          </cell>
          <cell r="J19" t="str">
            <v>Triangle, Cambridge</v>
          </cell>
          <cell r="K19">
            <v>44706</v>
          </cell>
          <cell r="L19">
            <v>44707</v>
          </cell>
        </row>
        <row r="20">
          <cell r="E20" t="str">
            <v>Andrew</v>
          </cell>
          <cell r="F20" t="str">
            <v>Hall</v>
          </cell>
          <cell r="G20" t="str">
            <v>ANDREW__HALL_@HOTMAIL.COM</v>
          </cell>
          <cell r="I20" t="str">
            <v>Monitor</v>
          </cell>
          <cell r="J20" t="str">
            <v>Triangle, Cambridge</v>
          </cell>
          <cell r="K20">
            <v>44706</v>
          </cell>
          <cell r="L20">
            <v>44706</v>
          </cell>
        </row>
        <row r="21">
          <cell r="E21" t="str">
            <v>Lynne</v>
          </cell>
          <cell r="F21" t="str">
            <v>Callaghan</v>
          </cell>
          <cell r="G21" t="str">
            <v>LHCALLAGHAN@HOTMAIL.CO.UK</v>
          </cell>
          <cell r="I21" t="str">
            <v>Monitor</v>
          </cell>
          <cell r="J21" t="str">
            <v>Triangle, Cambridge</v>
          </cell>
          <cell r="K21">
            <v>44706</v>
          </cell>
          <cell r="L21">
            <v>44707</v>
          </cell>
        </row>
        <row r="22">
          <cell r="E22" t="str">
            <v>Melanie</v>
          </cell>
          <cell r="F22" t="str">
            <v>Pendergast</v>
          </cell>
          <cell r="G22" t="str">
            <v>MELANIE.PENDERGAST@HOTMAIL.CO.UK</v>
          </cell>
          <cell r="I22" t="str">
            <v>Monitor</v>
          </cell>
          <cell r="J22" t="str">
            <v>Triangle, Cambridge</v>
          </cell>
          <cell r="K22">
            <v>44706</v>
          </cell>
          <cell r="L22">
            <v>44706</v>
          </cell>
        </row>
        <row r="23">
          <cell r="E23" t="str">
            <v>Clare</v>
          </cell>
          <cell r="F23" t="str">
            <v>Holland</v>
          </cell>
          <cell r="G23" t="str">
            <v>CLARE.D.HOLLAND@TALK21.COM</v>
          </cell>
          <cell r="I23" t="str">
            <v>Monitor</v>
          </cell>
          <cell r="J23" t="str">
            <v>Triangle, Cambridge</v>
          </cell>
          <cell r="K23">
            <v>44706</v>
          </cell>
          <cell r="L23">
            <v>44707</v>
          </cell>
        </row>
        <row r="24">
          <cell r="E24" t="str">
            <v>David</v>
          </cell>
          <cell r="F24" t="str">
            <v>Kenney</v>
          </cell>
          <cell r="G24" t="str">
            <v>DAVID.KENNEY@SKY.COM</v>
          </cell>
          <cell r="I24" t="str">
            <v>Monitor</v>
          </cell>
          <cell r="J24" t="str">
            <v>Triangle, Cambridge</v>
          </cell>
          <cell r="K24">
            <v>44706</v>
          </cell>
          <cell r="L24" t="str">
            <v>Declined 01/06/2022</v>
          </cell>
          <cell r="M24" t="str">
            <v>Declined</v>
          </cell>
          <cell r="N24">
            <v>44712</v>
          </cell>
        </row>
        <row r="25">
          <cell r="E25" t="str">
            <v>John</v>
          </cell>
          <cell r="F25" t="str">
            <v>Dales</v>
          </cell>
          <cell r="G25" t="str">
            <v>SPIRALMATHS@GMX.COM</v>
          </cell>
          <cell r="I25" t="str">
            <v>Monitor</v>
          </cell>
          <cell r="J25" t="str">
            <v>Triangle, Cambridge</v>
          </cell>
          <cell r="K25">
            <v>44706</v>
          </cell>
          <cell r="L25">
            <v>44707</v>
          </cell>
        </row>
        <row r="26">
          <cell r="E26" t="str">
            <v>Conrad</v>
          </cell>
          <cell r="F26" t="str">
            <v>Bank</v>
          </cell>
          <cell r="G26" t="str">
            <v>CONRADBANK@GMAIL.COM</v>
          </cell>
          <cell r="I26" t="str">
            <v>Monitor</v>
          </cell>
          <cell r="J26" t="str">
            <v>Triangle, Cambridge</v>
          </cell>
          <cell r="K26">
            <v>44706</v>
          </cell>
          <cell r="L26">
            <v>44707</v>
          </cell>
        </row>
        <row r="27">
          <cell r="E27" t="str">
            <v>Sangeeta</v>
          </cell>
          <cell r="F27" t="str">
            <v>Patel</v>
          </cell>
          <cell r="G27" t="str">
            <v>SPAT1UK@YAHOO.CO.UK</v>
          </cell>
          <cell r="I27" t="str">
            <v>Monitor</v>
          </cell>
          <cell r="J27" t="str">
            <v>Triangle, Cambridge</v>
          </cell>
          <cell r="K27">
            <v>44706</v>
          </cell>
          <cell r="L27" t="str">
            <v>Withdrew 18/08/2022</v>
          </cell>
          <cell r="M27" t="str">
            <v>Withdrawn</v>
          </cell>
        </row>
        <row r="28">
          <cell r="E28" t="str">
            <v>Lesley</v>
          </cell>
          <cell r="F28" t="str">
            <v>Mcneillie</v>
          </cell>
          <cell r="G28" t="str">
            <v>MCNEILLIE@BTINTERNET.COM</v>
          </cell>
          <cell r="I28" t="str">
            <v>Monitor</v>
          </cell>
          <cell r="J28" t="str">
            <v>Triangle, Cambridge</v>
          </cell>
          <cell r="K28">
            <v>44706</v>
          </cell>
          <cell r="L28">
            <v>44711</v>
          </cell>
        </row>
        <row r="29">
          <cell r="E29" t="str">
            <v>John</v>
          </cell>
          <cell r="F29" t="str">
            <v>Wooldridge</v>
          </cell>
          <cell r="G29" t="str">
            <v>J.WOOL@LIVE.COM</v>
          </cell>
          <cell r="I29" t="str">
            <v>Monitor</v>
          </cell>
          <cell r="J29" t="str">
            <v>Triangle, Cambridge</v>
          </cell>
          <cell r="K29">
            <v>44706</v>
          </cell>
          <cell r="L29">
            <v>44706</v>
          </cell>
        </row>
        <row r="30">
          <cell r="E30" t="str">
            <v>Steven</v>
          </cell>
          <cell r="F30" t="str">
            <v>McCulloch</v>
          </cell>
          <cell r="G30" t="str">
            <v>THELINGH@HOTMAIL.CO.UK</v>
          </cell>
          <cell r="I30" t="str">
            <v>Monitor</v>
          </cell>
          <cell r="J30" t="str">
            <v>Triangle, Cambridge</v>
          </cell>
          <cell r="K30">
            <v>44706</v>
          </cell>
          <cell r="L30">
            <v>44708</v>
          </cell>
        </row>
        <row r="31">
          <cell r="E31" t="str">
            <v>Derek</v>
          </cell>
          <cell r="F31" t="str">
            <v>Herbert</v>
          </cell>
          <cell r="G31" t="str">
            <v>HERBERTD@NTLWORLD.COM</v>
          </cell>
          <cell r="I31" t="str">
            <v>Monitor</v>
          </cell>
          <cell r="J31" t="str">
            <v>Triangle, Cambridge</v>
          </cell>
          <cell r="K31">
            <v>44706</v>
          </cell>
          <cell r="L31">
            <v>44707</v>
          </cell>
        </row>
        <row r="32">
          <cell r="E32" t="str">
            <v>Joanna</v>
          </cell>
          <cell r="F32" t="str">
            <v>Fudge</v>
          </cell>
          <cell r="G32" t="str">
            <v>JOANNATUITION@GMAIL.COM</v>
          </cell>
          <cell r="I32" t="str">
            <v>Monitor</v>
          </cell>
          <cell r="J32" t="str">
            <v>Triangle, Cambridge</v>
          </cell>
          <cell r="K32">
            <v>44706</v>
          </cell>
          <cell r="L32">
            <v>44707</v>
          </cell>
        </row>
        <row r="33">
          <cell r="E33" t="str">
            <v>Carly</v>
          </cell>
          <cell r="F33" t="str">
            <v>Perring</v>
          </cell>
          <cell r="G33" t="str">
            <v>CPERRING@KINGEDWARDVI.DEVON.SCH.UK</v>
          </cell>
          <cell r="I33" t="str">
            <v>Monitor</v>
          </cell>
          <cell r="J33" t="str">
            <v>Triangle, Cambridge</v>
          </cell>
          <cell r="K33">
            <v>44706</v>
          </cell>
          <cell r="L33">
            <v>44713</v>
          </cell>
          <cell r="N33">
            <v>44712</v>
          </cell>
        </row>
        <row r="34">
          <cell r="E34" t="str">
            <v>Jesus</v>
          </cell>
          <cell r="F34" t="str">
            <v>Echevarria</v>
          </cell>
          <cell r="G34" t="str">
            <v>JEZECH@AOL.COM</v>
          </cell>
          <cell r="I34" t="str">
            <v>Monitor</v>
          </cell>
          <cell r="J34" t="str">
            <v>Triangle, Cambridge</v>
          </cell>
          <cell r="K34">
            <v>44706</v>
          </cell>
          <cell r="L34">
            <v>44713</v>
          </cell>
          <cell r="N34">
            <v>44712</v>
          </cell>
        </row>
        <row r="35">
          <cell r="E35" t="str">
            <v>Mary</v>
          </cell>
          <cell r="F35" t="str">
            <v>Saso</v>
          </cell>
          <cell r="G35" t="str">
            <v>MKSASO@GMAIL.COM</v>
          </cell>
          <cell r="I35" t="str">
            <v>Monitor</v>
          </cell>
          <cell r="J35" t="str">
            <v>Triangle, Cambridge</v>
          </cell>
          <cell r="K35">
            <v>44706</v>
          </cell>
          <cell r="L35">
            <v>44708</v>
          </cell>
        </row>
        <row r="36">
          <cell r="E36" t="str">
            <v>Kerry</v>
          </cell>
          <cell r="F36" t="str">
            <v>Brady</v>
          </cell>
          <cell r="G36" t="str">
            <v>KERRYBRADY@LIVE.COM</v>
          </cell>
          <cell r="I36" t="str">
            <v>Monitor</v>
          </cell>
          <cell r="J36" t="str">
            <v>Triangle, Cambridge</v>
          </cell>
          <cell r="K36">
            <v>44706</v>
          </cell>
          <cell r="L36">
            <v>44722</v>
          </cell>
          <cell r="N36" t="str">
            <v>30/05/2022, 08/06/2022</v>
          </cell>
        </row>
        <row r="37">
          <cell r="E37" t="str">
            <v>Delyth</v>
          </cell>
          <cell r="F37" t="str">
            <v>Ellerton-Harris</v>
          </cell>
          <cell r="G37" t="str">
            <v>DEL.PETE@VIRGIN.NET</v>
          </cell>
          <cell r="I37" t="str">
            <v>Monitor</v>
          </cell>
          <cell r="J37" t="str">
            <v>Triangle, Cambridge</v>
          </cell>
          <cell r="K37">
            <v>44706</v>
          </cell>
          <cell r="L37">
            <v>44707</v>
          </cell>
        </row>
        <row r="38">
          <cell r="E38" t="str">
            <v>John</v>
          </cell>
          <cell r="F38" t="str">
            <v>Finnigan</v>
          </cell>
          <cell r="G38" t="str">
            <v>JJFIN@BTINTERNET.COM</v>
          </cell>
          <cell r="I38" t="str">
            <v>Monitor</v>
          </cell>
          <cell r="J38" t="str">
            <v>Triangle, Cambridge</v>
          </cell>
          <cell r="K38">
            <v>44706</v>
          </cell>
          <cell r="L38">
            <v>44708</v>
          </cell>
        </row>
        <row r="39">
          <cell r="E39" t="str">
            <v>Melanie</v>
          </cell>
          <cell r="F39" t="str">
            <v>Foy</v>
          </cell>
          <cell r="G39" t="str">
            <v>MELANIE.FOY@LIVE.CO.UK</v>
          </cell>
          <cell r="I39" t="str">
            <v>Monitor</v>
          </cell>
          <cell r="J39" t="str">
            <v>Triangle, Cambridge</v>
          </cell>
          <cell r="K39">
            <v>44706</v>
          </cell>
          <cell r="L39">
            <v>44722</v>
          </cell>
          <cell r="N39" t="str">
            <v>31/05/2022, 08/06/2022</v>
          </cell>
        </row>
        <row r="40">
          <cell r="E40" t="str">
            <v>Chris</v>
          </cell>
          <cell r="F40" t="str">
            <v>Surawy</v>
          </cell>
          <cell r="G40" t="str">
            <v>CHRIS@SURAWY.CO.UK</v>
          </cell>
          <cell r="I40" t="str">
            <v>Monitor</v>
          </cell>
          <cell r="J40" t="str">
            <v>Triangle, Cambridge</v>
          </cell>
          <cell r="K40">
            <v>44706</v>
          </cell>
          <cell r="L40">
            <v>44712</v>
          </cell>
        </row>
        <row r="41">
          <cell r="E41" t="str">
            <v>Martin</v>
          </cell>
          <cell r="F41" t="str">
            <v>Smith</v>
          </cell>
          <cell r="G41" t="str">
            <v>MARTZ19841984@GMAIL.COM</v>
          </cell>
          <cell r="I41" t="str">
            <v>Monitor</v>
          </cell>
          <cell r="J41" t="str">
            <v>Triangle, Cambridge</v>
          </cell>
          <cell r="K41">
            <v>44706</v>
          </cell>
          <cell r="L41">
            <v>44713</v>
          </cell>
        </row>
        <row r="42">
          <cell r="E42" t="str">
            <v>Kevin</v>
          </cell>
          <cell r="F42" t="str">
            <v>Frobisher</v>
          </cell>
          <cell r="G42" t="str">
            <v>KFROBISHER@YAHOO.COM</v>
          </cell>
          <cell r="I42" t="str">
            <v>Monitor</v>
          </cell>
          <cell r="J42" t="str">
            <v>Triangle, Cambridge</v>
          </cell>
          <cell r="K42">
            <v>44706</v>
          </cell>
          <cell r="L42">
            <v>44709</v>
          </cell>
        </row>
        <row r="43">
          <cell r="E43" t="str">
            <v>Andrew</v>
          </cell>
          <cell r="F43" t="str">
            <v>Palmer</v>
          </cell>
          <cell r="G43" t="str">
            <v>ANDYPALMER99@TISCALI.CO.UK</v>
          </cell>
          <cell r="I43" t="str">
            <v>Monitor</v>
          </cell>
          <cell r="J43" t="str">
            <v>Triangle, Cambridge</v>
          </cell>
          <cell r="K43">
            <v>44706</v>
          </cell>
          <cell r="L43">
            <v>44706</v>
          </cell>
        </row>
        <row r="44">
          <cell r="E44" t="str">
            <v>Louise</v>
          </cell>
          <cell r="F44" t="str">
            <v>Clare</v>
          </cell>
          <cell r="G44" t="str">
            <v>LACLARE13@YAHOO.CO.UK</v>
          </cell>
          <cell r="I44" t="str">
            <v>Monitor</v>
          </cell>
          <cell r="J44" t="str">
            <v>Triangle, Cambridge</v>
          </cell>
          <cell r="K44">
            <v>44706</v>
          </cell>
          <cell r="L44">
            <v>44706</v>
          </cell>
        </row>
        <row r="45">
          <cell r="E45" t="str">
            <v>Colin</v>
          </cell>
          <cell r="F45" t="str">
            <v>Ward</v>
          </cell>
          <cell r="G45" t="str">
            <v>TYTHINGS@GMAIL.COM</v>
          </cell>
          <cell r="I45" t="str">
            <v>Monitor</v>
          </cell>
          <cell r="J45" t="str">
            <v>Triangle, Cambridge</v>
          </cell>
          <cell r="K45">
            <v>44706</v>
          </cell>
          <cell r="L45">
            <v>44708</v>
          </cell>
        </row>
        <row r="46">
          <cell r="E46" t="str">
            <v>Helena</v>
          </cell>
          <cell r="F46" t="str">
            <v>Nunan</v>
          </cell>
          <cell r="G46" t="str">
            <v>HMALENCZUK@YAHOO.CO.UK</v>
          </cell>
          <cell r="I46" t="str">
            <v>Monitor</v>
          </cell>
          <cell r="J46" t="str">
            <v>Triangle, Cambridge</v>
          </cell>
          <cell r="K46">
            <v>44706</v>
          </cell>
          <cell r="L46">
            <v>44719</v>
          </cell>
          <cell r="N46" t="str">
            <v>31/05/2022 &amp; 06/06/2022</v>
          </cell>
        </row>
        <row r="47">
          <cell r="E47" t="str">
            <v>Tony</v>
          </cell>
          <cell r="F47" t="str">
            <v>Imperato</v>
          </cell>
          <cell r="G47" t="str">
            <v>TONY.IMPERATO1@BTINTERNET.COM</v>
          </cell>
          <cell r="I47" t="str">
            <v>Monitor</v>
          </cell>
          <cell r="J47" t="str">
            <v>Triangle, Cambridge</v>
          </cell>
          <cell r="K47">
            <v>44706</v>
          </cell>
          <cell r="L47">
            <v>44707</v>
          </cell>
        </row>
        <row r="48">
          <cell r="E48" t="str">
            <v>Richard</v>
          </cell>
          <cell r="F48" t="str">
            <v>Clare</v>
          </cell>
          <cell r="G48" t="str">
            <v>TOLE898@GMAIL.COM</v>
          </cell>
          <cell r="I48" t="str">
            <v>Monitor</v>
          </cell>
          <cell r="J48" t="str">
            <v>Triangle, Cambridge</v>
          </cell>
          <cell r="K48">
            <v>44706</v>
          </cell>
          <cell r="L48">
            <v>44707</v>
          </cell>
        </row>
        <row r="49">
          <cell r="E49" t="str">
            <v>Ping</v>
          </cell>
          <cell r="F49" t="str">
            <v>Law</v>
          </cell>
          <cell r="G49" t="str">
            <v>PKLAWBOSCO@YAHOO.CO.UK</v>
          </cell>
          <cell r="I49" t="str">
            <v>Monitor</v>
          </cell>
          <cell r="J49" t="str">
            <v>Triangle, Cambridge</v>
          </cell>
          <cell r="K49">
            <v>44706</v>
          </cell>
          <cell r="L49">
            <v>44707</v>
          </cell>
        </row>
        <row r="50">
          <cell r="E50" t="str">
            <v>Fiona</v>
          </cell>
          <cell r="F50" t="str">
            <v>Fitzsimon</v>
          </cell>
          <cell r="G50" t="str">
            <v>FIONA021@SKY.COM</v>
          </cell>
          <cell r="I50" t="str">
            <v>Monitor</v>
          </cell>
          <cell r="J50" t="str">
            <v>Triangle, Cambridge</v>
          </cell>
          <cell r="K50">
            <v>44706</v>
          </cell>
          <cell r="L50">
            <v>44706</v>
          </cell>
        </row>
        <row r="51">
          <cell r="E51" t="str">
            <v>Colin</v>
          </cell>
          <cell r="F51" t="str">
            <v>Shephard</v>
          </cell>
          <cell r="G51" t="str">
            <v>CLNSHEPHARD@YAHOO.CO.UK</v>
          </cell>
          <cell r="I51" t="str">
            <v>Monitor</v>
          </cell>
          <cell r="J51" t="str">
            <v>Triangle, Cambridge</v>
          </cell>
          <cell r="K51">
            <v>44706</v>
          </cell>
          <cell r="L51">
            <v>44706</v>
          </cell>
        </row>
        <row r="52">
          <cell r="E52" t="str">
            <v>Klaudia</v>
          </cell>
          <cell r="F52" t="str">
            <v>Ferrando</v>
          </cell>
          <cell r="G52" t="str">
            <v>KLAUDIA.FERRANDO@GMAIL.COM</v>
          </cell>
          <cell r="I52" t="str">
            <v>Monitor</v>
          </cell>
          <cell r="J52" t="str">
            <v>Triangle, Cambridge</v>
          </cell>
          <cell r="K52">
            <v>44706</v>
          </cell>
          <cell r="L52">
            <v>44707</v>
          </cell>
        </row>
        <row r="53">
          <cell r="E53" t="str">
            <v>John</v>
          </cell>
          <cell r="F53" t="str">
            <v>Gray</v>
          </cell>
          <cell r="G53" t="str">
            <v>NATIONALS@SJRS.CO.UK</v>
          </cell>
          <cell r="I53" t="str">
            <v>Monitor</v>
          </cell>
          <cell r="J53" t="str">
            <v>Triangle, Cambridge</v>
          </cell>
          <cell r="K53">
            <v>44706</v>
          </cell>
          <cell r="L53">
            <v>44706</v>
          </cell>
        </row>
        <row r="54">
          <cell r="E54" t="str">
            <v>Peter</v>
          </cell>
          <cell r="F54" t="str">
            <v>Harris</v>
          </cell>
          <cell r="G54" t="str">
            <v>PHTMPHYSICS@HOTMAIL.CO.UK</v>
          </cell>
          <cell r="I54" t="str">
            <v>Monitor</v>
          </cell>
          <cell r="J54" t="str">
            <v>Triangle, Cambridge</v>
          </cell>
          <cell r="K54">
            <v>44706</v>
          </cell>
          <cell r="L54">
            <v>44707</v>
          </cell>
        </row>
        <row r="55">
          <cell r="E55" t="str">
            <v>Sarah</v>
          </cell>
          <cell r="F55" t="str">
            <v>Allman</v>
          </cell>
          <cell r="G55" t="str">
            <v>SAALLMAN83@GMAIL.COM</v>
          </cell>
          <cell r="I55" t="str">
            <v>Monitor</v>
          </cell>
          <cell r="J55" t="str">
            <v>Triangle, Cambridge</v>
          </cell>
          <cell r="K55">
            <v>44706</v>
          </cell>
          <cell r="L55" t="str">
            <v>Withdrew 17/08/2022</v>
          </cell>
          <cell r="M55" t="str">
            <v>Withdrawn</v>
          </cell>
        </row>
        <row r="56">
          <cell r="E56" t="str">
            <v>Lynda</v>
          </cell>
          <cell r="F56" t="str">
            <v>Bond</v>
          </cell>
          <cell r="G56" t="str">
            <v>BONDLYNDA@GMAIL.COM</v>
          </cell>
          <cell r="I56" t="str">
            <v>Monitor</v>
          </cell>
          <cell r="J56" t="str">
            <v>Triangle, Cambridge</v>
          </cell>
          <cell r="K56">
            <v>44706</v>
          </cell>
          <cell r="L56">
            <v>44706</v>
          </cell>
        </row>
        <row r="57">
          <cell r="E57" t="str">
            <v>Iona</v>
          </cell>
          <cell r="F57" t="str">
            <v>Baillie</v>
          </cell>
          <cell r="G57" t="str">
            <v>IONA_BAILLIE@HOTMAIL.COM</v>
          </cell>
          <cell r="I57" t="str">
            <v>Monitor</v>
          </cell>
          <cell r="J57" t="str">
            <v>Triangle, Cambridge</v>
          </cell>
          <cell r="K57">
            <v>44706</v>
          </cell>
          <cell r="L57">
            <v>44706</v>
          </cell>
        </row>
        <row r="58">
          <cell r="E58" t="str">
            <v>Sheridan</v>
          </cell>
          <cell r="F58" t="str">
            <v>Sund</v>
          </cell>
          <cell r="G58" t="str">
            <v>SHRDNSUND@GOOGLEMAIL.COM</v>
          </cell>
          <cell r="I58" t="str">
            <v>Monitor</v>
          </cell>
          <cell r="J58" t="str">
            <v>Triangle, Cambridge</v>
          </cell>
          <cell r="K58">
            <v>44706</v>
          </cell>
          <cell r="L58">
            <v>44712</v>
          </cell>
          <cell r="N58">
            <v>44712</v>
          </cell>
        </row>
        <row r="59">
          <cell r="E59" t="str">
            <v>Elaine</v>
          </cell>
          <cell r="F59" t="str">
            <v>Lunn</v>
          </cell>
          <cell r="G59" t="str">
            <v>ELAINE.LUNN@NTLWORLD.COM</v>
          </cell>
          <cell r="I59" t="str">
            <v>Monitor</v>
          </cell>
          <cell r="J59" t="str">
            <v>Triangle, Cambridge</v>
          </cell>
          <cell r="K59">
            <v>44706</v>
          </cell>
          <cell r="L59">
            <v>44713</v>
          </cell>
          <cell r="N59">
            <v>44712</v>
          </cell>
        </row>
        <row r="60">
          <cell r="E60" t="str">
            <v>Guy</v>
          </cell>
          <cell r="F60" t="str">
            <v>Sandison</v>
          </cell>
          <cell r="G60" t="str">
            <v>GUYSANDISON@HOTMAIL.CO.UK</v>
          </cell>
          <cell r="I60" t="str">
            <v>Monitor</v>
          </cell>
          <cell r="J60" t="str">
            <v>Triangle, Cambridge</v>
          </cell>
          <cell r="K60">
            <v>44706</v>
          </cell>
          <cell r="L60">
            <v>44706</v>
          </cell>
        </row>
        <row r="61">
          <cell r="E61" t="str">
            <v>Stuart</v>
          </cell>
          <cell r="F61" t="str">
            <v>Smith</v>
          </cell>
          <cell r="G61" t="str">
            <v>STUIESMITH119@YAHOO.COM</v>
          </cell>
          <cell r="I61" t="str">
            <v>Monitor</v>
          </cell>
          <cell r="J61" t="str">
            <v>Triangle, Cambridge</v>
          </cell>
          <cell r="K61">
            <v>44706</v>
          </cell>
          <cell r="L61">
            <v>44706</v>
          </cell>
        </row>
        <row r="62">
          <cell r="E62" t="str">
            <v>Grant</v>
          </cell>
          <cell r="F62" t="str">
            <v>Sibbald</v>
          </cell>
          <cell r="G62" t="str">
            <v>SIBBALDG@ASTN.UK</v>
          </cell>
          <cell r="I62" t="str">
            <v>Monitor</v>
          </cell>
          <cell r="J62" t="str">
            <v>Triangle, Cambridge</v>
          </cell>
          <cell r="K62">
            <v>44706</v>
          </cell>
          <cell r="L62">
            <v>44706</v>
          </cell>
        </row>
        <row r="63">
          <cell r="E63" t="str">
            <v>Paul</v>
          </cell>
          <cell r="F63" t="str">
            <v>Locke</v>
          </cell>
          <cell r="G63" t="str">
            <v>PAULREGENTROAD@YAHOO.COM</v>
          </cell>
          <cell r="I63" t="str">
            <v>Monitor</v>
          </cell>
          <cell r="J63" t="str">
            <v>Triangle, Cambridge</v>
          </cell>
          <cell r="K63">
            <v>44706</v>
          </cell>
          <cell r="L63">
            <v>44711</v>
          </cell>
        </row>
        <row r="64">
          <cell r="E64" t="str">
            <v>David</v>
          </cell>
          <cell r="F64" t="str">
            <v>Sainsbury</v>
          </cell>
          <cell r="G64" t="str">
            <v>DAVIDSAINSBURY12@GMAIL.COM</v>
          </cell>
          <cell r="I64" t="str">
            <v>Monitor</v>
          </cell>
          <cell r="J64" t="str">
            <v>Triangle, Cambridge</v>
          </cell>
          <cell r="K64">
            <v>44706</v>
          </cell>
          <cell r="L64">
            <v>44709</v>
          </cell>
          <cell r="N64">
            <v>44711</v>
          </cell>
        </row>
        <row r="65">
          <cell r="E65" t="str">
            <v>Karen</v>
          </cell>
          <cell r="F65" t="str">
            <v>Sunderland</v>
          </cell>
          <cell r="G65" t="str">
            <v>KAZSUND3@AOL.COM</v>
          </cell>
          <cell r="I65" t="str">
            <v>Monitor</v>
          </cell>
          <cell r="J65" t="str">
            <v>Triangle, Cambridge</v>
          </cell>
          <cell r="K65">
            <v>44706</v>
          </cell>
          <cell r="L65">
            <v>44706</v>
          </cell>
        </row>
        <row r="66">
          <cell r="E66" t="str">
            <v>Elizabeth</v>
          </cell>
          <cell r="F66" t="str">
            <v>Popoola</v>
          </cell>
          <cell r="G66" t="str">
            <v>LIZZIE.POP@HOTMAIL.CO.UK</v>
          </cell>
          <cell r="I66" t="str">
            <v>Monitor</v>
          </cell>
          <cell r="J66" t="str">
            <v>Triangle, Cambridge</v>
          </cell>
          <cell r="K66">
            <v>44706</v>
          </cell>
          <cell r="L66">
            <v>44708</v>
          </cell>
        </row>
        <row r="67">
          <cell r="E67" t="str">
            <v>Saundra</v>
          </cell>
          <cell r="F67" t="str">
            <v>Middleton</v>
          </cell>
          <cell r="G67" t="str">
            <v>SEAMIDDLETON@AOL.COM</v>
          </cell>
          <cell r="I67" t="str">
            <v>Monitor</v>
          </cell>
          <cell r="J67" t="str">
            <v>Triangle, Cambridge</v>
          </cell>
          <cell r="K67">
            <v>44706</v>
          </cell>
          <cell r="L67">
            <v>44708</v>
          </cell>
        </row>
        <row r="68">
          <cell r="E68" t="str">
            <v>Ritchard</v>
          </cell>
          <cell r="F68" t="str">
            <v>Cook</v>
          </cell>
          <cell r="G68" t="str">
            <v>RITCHARD.COOK@GMAIL.COM</v>
          </cell>
          <cell r="I68" t="str">
            <v>Monitor</v>
          </cell>
          <cell r="J68" t="str">
            <v>Triangle, Cambridge</v>
          </cell>
          <cell r="K68">
            <v>44706</v>
          </cell>
          <cell r="L68">
            <v>44711</v>
          </cell>
          <cell r="N68">
            <v>44711</v>
          </cell>
        </row>
        <row r="69">
          <cell r="E69" t="str">
            <v>Helen</v>
          </cell>
          <cell r="F69" t="str">
            <v>Bettridge</v>
          </cell>
          <cell r="G69" t="str">
            <v>HELENBETTRIDGE20@GMAIL.COM</v>
          </cell>
          <cell r="I69" t="str">
            <v>Monitor</v>
          </cell>
          <cell r="J69" t="str">
            <v>Triangle, Cambridge</v>
          </cell>
          <cell r="K69">
            <v>44706</v>
          </cell>
          <cell r="L69">
            <v>44706</v>
          </cell>
        </row>
        <row r="70">
          <cell r="E70" t="str">
            <v>Lucy</v>
          </cell>
          <cell r="F70" t="str">
            <v>Trott</v>
          </cell>
          <cell r="G70" t="str">
            <v>LTT@WHITGIFT.CO.UK</v>
          </cell>
          <cell r="I70" t="str">
            <v>Monitor</v>
          </cell>
          <cell r="J70" t="str">
            <v>Triangle, Cambridge</v>
          </cell>
          <cell r="K70">
            <v>44706</v>
          </cell>
          <cell r="L70">
            <v>44706</v>
          </cell>
          <cell r="M70" t="str">
            <v>May have withdrawn</v>
          </cell>
        </row>
        <row r="71">
          <cell r="E71" t="str">
            <v>Tim</v>
          </cell>
          <cell r="F71" t="str">
            <v>Thompson</v>
          </cell>
          <cell r="G71" t="str">
            <v>TIMTHOMPSON15@VIRGINMEDIA.COM</v>
          </cell>
          <cell r="I71" t="str">
            <v>Monitor</v>
          </cell>
          <cell r="J71" t="str">
            <v>Triangle, Cambridge</v>
          </cell>
          <cell r="K71">
            <v>44706</v>
          </cell>
          <cell r="L71" t="str">
            <v>Declined 27/05/2022</v>
          </cell>
          <cell r="M71" t="str">
            <v>Declined</v>
          </cell>
        </row>
        <row r="72">
          <cell r="E72" t="str">
            <v>Karen</v>
          </cell>
          <cell r="F72" t="str">
            <v>Chilton</v>
          </cell>
          <cell r="G72" t="str">
            <v>KWATERWORTH0@GMAIL.COM</v>
          </cell>
          <cell r="I72" t="str">
            <v>Monitor</v>
          </cell>
          <cell r="J72" t="str">
            <v>Triangle, Cambridge</v>
          </cell>
          <cell r="K72">
            <v>44706</v>
          </cell>
          <cell r="L72">
            <v>44706</v>
          </cell>
        </row>
        <row r="73">
          <cell r="E73" t="str">
            <v>Stephen</v>
          </cell>
          <cell r="F73" t="str">
            <v>Challoner</v>
          </cell>
          <cell r="G73" t="str">
            <v>STEVE.CHALLONER@HOTMAIL.COM</v>
          </cell>
          <cell r="I73" t="str">
            <v>Monitor</v>
          </cell>
          <cell r="J73" t="str">
            <v>Triangle, Cambridge</v>
          </cell>
          <cell r="K73">
            <v>44706</v>
          </cell>
          <cell r="L73">
            <v>44706</v>
          </cell>
        </row>
        <row r="74">
          <cell r="E74" t="str">
            <v>Jacqueline</v>
          </cell>
          <cell r="F74" t="str">
            <v>Dillon</v>
          </cell>
          <cell r="G74" t="str">
            <v>JDILLON@BLUEYONDER.CO.UK</v>
          </cell>
          <cell r="I74" t="str">
            <v>Monitor</v>
          </cell>
          <cell r="J74" t="str">
            <v>Triangle, Cambridge</v>
          </cell>
          <cell r="K74">
            <v>44706</v>
          </cell>
          <cell r="L74" t="str">
            <v>Declined 25/05/2022</v>
          </cell>
          <cell r="M74" t="str">
            <v>Declined</v>
          </cell>
        </row>
        <row r="75">
          <cell r="E75" t="str">
            <v>Sian</v>
          </cell>
          <cell r="F75" t="str">
            <v>Taylder</v>
          </cell>
          <cell r="G75" t="str">
            <v>SIANITYSIAN@YAHOO.CO.UK</v>
          </cell>
          <cell r="I75" t="str">
            <v>Monitor</v>
          </cell>
          <cell r="J75" t="str">
            <v>Triangle, Cambridge</v>
          </cell>
          <cell r="K75">
            <v>44712</v>
          </cell>
          <cell r="L75">
            <v>44712</v>
          </cell>
        </row>
        <row r="76">
          <cell r="E76" t="str">
            <v>Anna</v>
          </cell>
          <cell r="F76" t="str">
            <v>Wade</v>
          </cell>
          <cell r="G76" t="str">
            <v>MRSANNAWADE@GMAIL.COM</v>
          </cell>
          <cell r="I76" t="str">
            <v>Monitor</v>
          </cell>
          <cell r="J76" t="str">
            <v>Triangle, Cambridge</v>
          </cell>
          <cell r="K76">
            <v>44747</v>
          </cell>
          <cell r="L76">
            <v>44751</v>
          </cell>
        </row>
        <row r="77">
          <cell r="E77" t="str">
            <v>Karen</v>
          </cell>
          <cell r="F77" t="str">
            <v>Tullett</v>
          </cell>
          <cell r="G77" t="str">
            <v>KJTULLETT@GMAIL.COM</v>
          </cell>
          <cell r="I77" t="str">
            <v>Monitor</v>
          </cell>
          <cell r="J77" t="str">
            <v>Triangle, Cambridge</v>
          </cell>
          <cell r="K77">
            <v>44747</v>
          </cell>
          <cell r="L77">
            <v>44748</v>
          </cell>
        </row>
        <row r="78">
          <cell r="E78" t="str">
            <v>John</v>
          </cell>
          <cell r="F78" t="str">
            <v>Riley</v>
          </cell>
          <cell r="G78" t="str">
            <v>JOHNRILE@GMAIL.COM</v>
          </cell>
          <cell r="I78" t="str">
            <v>Monitor</v>
          </cell>
          <cell r="J78" t="str">
            <v>Triangle, Cambridge</v>
          </cell>
          <cell r="K78">
            <v>44747</v>
          </cell>
          <cell r="L78">
            <v>44751</v>
          </cell>
        </row>
        <row r="79">
          <cell r="E79" t="str">
            <v>Greig</v>
          </cell>
          <cell r="F79" t="str">
            <v>Frankland</v>
          </cell>
          <cell r="G79" t="str">
            <v>GREIGDF@HOTMAIL.COM</v>
          </cell>
          <cell r="I79" t="str">
            <v>Monitor</v>
          </cell>
          <cell r="J79" t="str">
            <v>Triangle, Cambridge</v>
          </cell>
          <cell r="K79">
            <v>44747</v>
          </cell>
          <cell r="L79" t="str">
            <v>Withdrew 29/07/2022</v>
          </cell>
          <cell r="M79" t="str">
            <v>Withdrawn</v>
          </cell>
          <cell r="N79">
            <v>44753</v>
          </cell>
        </row>
        <row r="80">
          <cell r="E80" t="str">
            <v>Michael</v>
          </cell>
          <cell r="F80" t="str">
            <v>Wilkinson</v>
          </cell>
          <cell r="G80" t="str">
            <v>MBMWILKINSON@BTINTERNET.COM</v>
          </cell>
          <cell r="I80" t="str">
            <v>Monitor</v>
          </cell>
          <cell r="J80" t="str">
            <v>Triangle, Cambridge</v>
          </cell>
          <cell r="K80">
            <v>44747</v>
          </cell>
          <cell r="L80">
            <v>44747</v>
          </cell>
        </row>
        <row r="81">
          <cell r="E81" t="str">
            <v>Victoria</v>
          </cell>
          <cell r="F81" t="str">
            <v>Lipp</v>
          </cell>
          <cell r="G81" t="str">
            <v>VICTORIA@LIPP.ORG.UK</v>
          </cell>
          <cell r="I81" t="str">
            <v>Monitor</v>
          </cell>
          <cell r="J81" t="str">
            <v>Triangle, Cambridge</v>
          </cell>
          <cell r="K81">
            <v>44747</v>
          </cell>
          <cell r="L81" t="str">
            <v>Declined 15/07/2022</v>
          </cell>
          <cell r="M81" t="str">
            <v>Declined</v>
          </cell>
          <cell r="N81">
            <v>44753</v>
          </cell>
        </row>
        <row r="82">
          <cell r="E82" t="str">
            <v>Jane</v>
          </cell>
          <cell r="F82" t="str">
            <v>Surawy</v>
          </cell>
          <cell r="G82" t="str">
            <v>JANE@SURAWY.CO.UK</v>
          </cell>
          <cell r="I82" t="str">
            <v>Monitor</v>
          </cell>
          <cell r="J82" t="str">
            <v>Triangle, Cambridge</v>
          </cell>
          <cell r="K82">
            <v>44747</v>
          </cell>
          <cell r="L82">
            <v>44748</v>
          </cell>
        </row>
        <row r="83">
          <cell r="E83" t="str">
            <v>Jacqueline</v>
          </cell>
          <cell r="F83" t="str">
            <v>Williams</v>
          </cell>
          <cell r="G83" t="str">
            <v>JWILLIAMSSHS@HOTMAIL.COM</v>
          </cell>
          <cell r="I83" t="str">
            <v>Monitor</v>
          </cell>
          <cell r="J83" t="str">
            <v>Triangle, Cambridge</v>
          </cell>
          <cell r="K83">
            <v>44747</v>
          </cell>
          <cell r="L83">
            <v>44754</v>
          </cell>
          <cell r="N83">
            <v>44753</v>
          </cell>
        </row>
        <row r="84">
          <cell r="E84" t="str">
            <v>Jane</v>
          </cell>
          <cell r="F84" t="str">
            <v>Halsall</v>
          </cell>
          <cell r="G84" t="str">
            <v>JANEHALSALL1@GMAIL.COM</v>
          </cell>
          <cell r="I84" t="str">
            <v>Monitor</v>
          </cell>
          <cell r="J84" t="str">
            <v>Triangle, Cambridge</v>
          </cell>
          <cell r="K84">
            <v>44747</v>
          </cell>
          <cell r="L84">
            <v>44747</v>
          </cell>
        </row>
        <row r="85">
          <cell r="E85" t="str">
            <v>Lionel</v>
          </cell>
          <cell r="F85" t="str">
            <v>Warner</v>
          </cell>
          <cell r="G85" t="str">
            <v>LKWARNER@TISCALI.CO.UK</v>
          </cell>
          <cell r="I85" t="str">
            <v>Monitor</v>
          </cell>
          <cell r="J85" t="str">
            <v>Triangle, Cambridge</v>
          </cell>
          <cell r="K85">
            <v>44747</v>
          </cell>
          <cell r="L85">
            <v>44748</v>
          </cell>
        </row>
        <row r="86">
          <cell r="E86" t="str">
            <v>Ellen</v>
          </cell>
          <cell r="F86" t="str">
            <v>Longley</v>
          </cell>
          <cell r="G86" t="str">
            <v>ELLENCARRINGTON@GMAIL.COM</v>
          </cell>
          <cell r="I86" t="str">
            <v>Monitor</v>
          </cell>
          <cell r="J86" t="str">
            <v>Triangle, Cambridge</v>
          </cell>
          <cell r="K86">
            <v>44747</v>
          </cell>
          <cell r="L86">
            <v>44747</v>
          </cell>
        </row>
        <row r="87">
          <cell r="E87" t="str">
            <v>Tony</v>
          </cell>
          <cell r="F87" t="str">
            <v>Marriott</v>
          </cell>
          <cell r="G87" t="str">
            <v>TONYMARRIOTT2@GMAIL.COM</v>
          </cell>
          <cell r="I87" t="str">
            <v>Monitor</v>
          </cell>
          <cell r="J87" t="str">
            <v>Triangle, Cambridge</v>
          </cell>
          <cell r="K87">
            <v>44747</v>
          </cell>
          <cell r="L87">
            <v>44749</v>
          </cell>
        </row>
        <row r="88">
          <cell r="E88" t="str">
            <v>Christopher</v>
          </cell>
          <cell r="F88" t="str">
            <v>Martin</v>
          </cell>
          <cell r="G88" t="str">
            <v>CHRISWOMBAT@HOTMAIL.COM</v>
          </cell>
          <cell r="I88" t="str">
            <v>Monitor</v>
          </cell>
          <cell r="J88" t="str">
            <v>Triangle, Cambridge</v>
          </cell>
          <cell r="K88">
            <v>44747</v>
          </cell>
          <cell r="L88">
            <v>44747</v>
          </cell>
        </row>
        <row r="89">
          <cell r="E89" t="str">
            <v>Eve</v>
          </cell>
          <cell r="F89" t="str">
            <v>Dougherty</v>
          </cell>
          <cell r="G89" t="str">
            <v>EDOUGHERTY@HELSBYHIGH.ORG.UK</v>
          </cell>
          <cell r="I89" t="str">
            <v>Monitor</v>
          </cell>
          <cell r="J89" t="str">
            <v>Triangle, Cambridge</v>
          </cell>
          <cell r="K89">
            <v>44747</v>
          </cell>
          <cell r="L89">
            <v>44749</v>
          </cell>
        </row>
        <row r="90">
          <cell r="E90" t="str">
            <v>Gordon</v>
          </cell>
          <cell r="F90" t="str">
            <v>Springall</v>
          </cell>
          <cell r="G90" t="str">
            <v>GORDONSPRINGALL7@GMAIL.COM</v>
          </cell>
          <cell r="I90" t="str">
            <v>Monitor</v>
          </cell>
          <cell r="J90" t="str">
            <v>Triangle, Cambridge</v>
          </cell>
          <cell r="K90">
            <v>44747</v>
          </cell>
          <cell r="L90" t="str">
            <v>Declined 11/07/2022</v>
          </cell>
          <cell r="M90" t="str">
            <v>Declined</v>
          </cell>
          <cell r="N90">
            <v>44753</v>
          </cell>
        </row>
        <row r="91">
          <cell r="E91" t="str">
            <v>Ruth</v>
          </cell>
          <cell r="F91" t="str">
            <v>Harrison</v>
          </cell>
          <cell r="G91" t="str">
            <v>RUTHAPRILHARRISON@YAHOO.COM</v>
          </cell>
          <cell r="I91" t="str">
            <v>Monitor</v>
          </cell>
          <cell r="J91" t="str">
            <v>Triangle, Cambridge</v>
          </cell>
          <cell r="K91">
            <v>44747</v>
          </cell>
          <cell r="L91" t="str">
            <v>Declined 11/07/2022</v>
          </cell>
          <cell r="M91" t="str">
            <v>Declined</v>
          </cell>
        </row>
        <row r="92">
          <cell r="E92" t="str">
            <v>Richard</v>
          </cell>
          <cell r="F92" t="str">
            <v>Opalka</v>
          </cell>
          <cell r="G92" t="str">
            <v>RICHARDOPALKA@HOTMAIL.COM</v>
          </cell>
          <cell r="I92" t="str">
            <v>Monitor</v>
          </cell>
          <cell r="J92" t="str">
            <v>Triangle, Cambridge</v>
          </cell>
          <cell r="K92">
            <v>44747</v>
          </cell>
          <cell r="L92" t="str">
            <v>Declined 06/07/2022</v>
          </cell>
          <cell r="M92" t="str">
            <v>Declined</v>
          </cell>
        </row>
        <row r="93">
          <cell r="E93" t="str">
            <v>Kumudini</v>
          </cell>
          <cell r="F93" t="str">
            <v>Amaradasa</v>
          </cell>
          <cell r="G93" t="str">
            <v>KUMUDINI_AMARADASA@YAHOO.COM</v>
          </cell>
          <cell r="I93" t="str">
            <v>Monitor</v>
          </cell>
          <cell r="J93" t="str">
            <v>Triangle, Cambridge</v>
          </cell>
          <cell r="K93">
            <v>44747</v>
          </cell>
          <cell r="L93">
            <v>44754</v>
          </cell>
          <cell r="N93">
            <v>44753</v>
          </cell>
        </row>
        <row r="94">
          <cell r="E94" t="str">
            <v>Sarah</v>
          </cell>
          <cell r="F94" t="str">
            <v>Sharp</v>
          </cell>
          <cell r="G94" t="str">
            <v>SARAH-SHARP@LIVE.CO.UK</v>
          </cell>
          <cell r="I94" t="str">
            <v>Monitor</v>
          </cell>
          <cell r="J94" t="str">
            <v>Triangle, Cambridge</v>
          </cell>
          <cell r="K94">
            <v>44747</v>
          </cell>
          <cell r="L94" t="str">
            <v>Declined 03/08/2022</v>
          </cell>
          <cell r="M94" t="str">
            <v>Declined</v>
          </cell>
          <cell r="N94">
            <v>44769</v>
          </cell>
        </row>
        <row r="95">
          <cell r="E95" t="str">
            <v>Peter</v>
          </cell>
          <cell r="F95" t="str">
            <v>Jackson</v>
          </cell>
          <cell r="G95" t="str">
            <v>BIGPETEJACKSON@YAHOO.COM</v>
          </cell>
          <cell r="I95" t="str">
            <v>Monitor</v>
          </cell>
          <cell r="J95" t="str">
            <v>Triangle, Cambridge</v>
          </cell>
          <cell r="K95">
            <v>44747</v>
          </cell>
          <cell r="L95">
            <v>44750</v>
          </cell>
        </row>
        <row r="96">
          <cell r="E96" t="str">
            <v>Melissa</v>
          </cell>
          <cell r="F96" t="str">
            <v>Turner</v>
          </cell>
          <cell r="G96" t="str">
            <v>MST@OUNDLESCHOOL.ORG.UK</v>
          </cell>
          <cell r="I96" t="str">
            <v>Monitor</v>
          </cell>
          <cell r="J96" t="str">
            <v>Triangle, Cambridge</v>
          </cell>
          <cell r="K96">
            <v>44747</v>
          </cell>
          <cell r="L96" t="str">
            <v>Withdrew11/08/2022</v>
          </cell>
          <cell r="M96" t="str">
            <v>Withdrawn</v>
          </cell>
          <cell r="N96">
            <v>44777</v>
          </cell>
        </row>
        <row r="97">
          <cell r="E97" t="str">
            <v>Karen</v>
          </cell>
          <cell r="F97" t="str">
            <v>Dean</v>
          </cell>
          <cell r="G97" t="str">
            <v>DEANQUINTET@GMAIL.COM</v>
          </cell>
          <cell r="I97" t="str">
            <v>Monitor</v>
          </cell>
          <cell r="J97" t="str">
            <v>Triangle, Cambridge</v>
          </cell>
          <cell r="K97">
            <v>44757</v>
          </cell>
          <cell r="L97" t="str">
            <v>Declined 21/07/2022</v>
          </cell>
          <cell r="M97" t="str">
            <v>Declined</v>
          </cell>
          <cell r="N97">
            <v>44763</v>
          </cell>
        </row>
        <row r="98">
          <cell r="E98" t="str">
            <v>William</v>
          </cell>
          <cell r="F98" t="str">
            <v>Nicholl</v>
          </cell>
          <cell r="G98" t="str">
            <v>WDN@RUGBYSCHOOL.NET</v>
          </cell>
          <cell r="I98" t="str">
            <v>Monitor</v>
          </cell>
          <cell r="J98" t="str">
            <v>Triangle, Cambridge</v>
          </cell>
          <cell r="K98">
            <v>44757</v>
          </cell>
          <cell r="L98">
            <v>44757</v>
          </cell>
        </row>
        <row r="99">
          <cell r="E99" t="str">
            <v>Lynn</v>
          </cell>
          <cell r="F99" t="str">
            <v>Weston</v>
          </cell>
          <cell r="G99" t="str">
            <v>LYNNFWESTON@YAHOO.CO.UK</v>
          </cell>
          <cell r="I99" t="str">
            <v>Monitor</v>
          </cell>
          <cell r="J99" t="str">
            <v>Triangle, Cambridge</v>
          </cell>
          <cell r="K99">
            <v>44757</v>
          </cell>
          <cell r="L99" t="str">
            <v>Withdrew 01/08/2022</v>
          </cell>
          <cell r="M99" t="str">
            <v>Withdrawn</v>
          </cell>
        </row>
        <row r="100">
          <cell r="E100" t="str">
            <v>Jannine</v>
          </cell>
          <cell r="F100" t="str">
            <v>Jacobs-Roth</v>
          </cell>
          <cell r="G100" t="str">
            <v>J.JACOBS.ROTH@GMAIL.COM</v>
          </cell>
          <cell r="I100" t="str">
            <v>Monitor</v>
          </cell>
          <cell r="J100" t="str">
            <v>Triangle, Cambridge</v>
          </cell>
          <cell r="K100">
            <v>44757</v>
          </cell>
          <cell r="L100">
            <v>44771</v>
          </cell>
          <cell r="N100">
            <v>44763</v>
          </cell>
        </row>
        <row r="101">
          <cell r="E101" t="str">
            <v>Fatimah Zara</v>
          </cell>
          <cell r="F101" t="str">
            <v>Adaci</v>
          </cell>
          <cell r="G101" t="str">
            <v>FADACI@GMAIL.COM</v>
          </cell>
          <cell r="I101" t="str">
            <v>Monitor</v>
          </cell>
          <cell r="J101" t="str">
            <v>Triangle, Cambridge</v>
          </cell>
          <cell r="K101">
            <v>44763</v>
          </cell>
          <cell r="L101" t="str">
            <v>Withdrew 11/08/2022</v>
          </cell>
          <cell r="M101" t="str">
            <v>Withdrawn</v>
          </cell>
          <cell r="N101">
            <v>44783</v>
          </cell>
        </row>
        <row r="102">
          <cell r="E102" t="str">
            <v>Laura</v>
          </cell>
          <cell r="F102" t="str">
            <v>Pooley</v>
          </cell>
          <cell r="G102" t="str">
            <v>LAURAPOOLEY@MAC.COM</v>
          </cell>
          <cell r="I102" t="str">
            <v>Monitor</v>
          </cell>
          <cell r="J102" t="str">
            <v>Triangle, Cambridge</v>
          </cell>
          <cell r="K102">
            <v>44763</v>
          </cell>
          <cell r="L102">
            <v>44764</v>
          </cell>
        </row>
        <row r="103">
          <cell r="E103" t="str">
            <v>Richard</v>
          </cell>
          <cell r="F103" t="str">
            <v>MacFarlane</v>
          </cell>
          <cell r="G103" t="str">
            <v>R.MACFARLANE@NOT.GDST.NET</v>
          </cell>
          <cell r="I103" t="str">
            <v>Monitor</v>
          </cell>
          <cell r="J103" t="str">
            <v>Triangle, Cambridge</v>
          </cell>
          <cell r="K103">
            <v>44757</v>
          </cell>
          <cell r="L103" t="str">
            <v>Declined 27/07/2022</v>
          </cell>
          <cell r="M103" t="str">
            <v>Declined</v>
          </cell>
          <cell r="N103">
            <v>44769</v>
          </cell>
        </row>
        <row r="104">
          <cell r="E104" t="str">
            <v>David</v>
          </cell>
          <cell r="F104" t="str">
            <v>Davies</v>
          </cell>
          <cell r="G104" t="str">
            <v>DJD.BRANDY@BTINTERNET.COM</v>
          </cell>
          <cell r="I104" t="str">
            <v>Monitor</v>
          </cell>
          <cell r="J104" t="str">
            <v>Triangle, Cambridge</v>
          </cell>
          <cell r="K104">
            <v>44757</v>
          </cell>
          <cell r="L104">
            <v>44758</v>
          </cell>
        </row>
        <row r="105">
          <cell r="E105" t="str">
            <v>Frances</v>
          </cell>
          <cell r="F105" t="str">
            <v>Foster</v>
          </cell>
          <cell r="G105" t="str">
            <v>FJF20@CAM.AC.UK</v>
          </cell>
          <cell r="I105" t="str">
            <v>Monitor</v>
          </cell>
          <cell r="J105" t="str">
            <v>Triangle, Cambridge</v>
          </cell>
          <cell r="K105">
            <v>44757</v>
          </cell>
          <cell r="L105">
            <v>44759</v>
          </cell>
        </row>
        <row r="106">
          <cell r="E106" t="str">
            <v>Duncan</v>
          </cell>
          <cell r="F106" t="str">
            <v>Jagger</v>
          </cell>
          <cell r="G106" t="str">
            <v>DUNCAN.JAGGER@HOTMAIL.CO.UK</v>
          </cell>
          <cell r="I106" t="str">
            <v>Monitor</v>
          </cell>
          <cell r="J106" t="str">
            <v>Triangle, Cambridge</v>
          </cell>
          <cell r="K106">
            <v>44763</v>
          </cell>
          <cell r="L106">
            <v>44763</v>
          </cell>
        </row>
        <row r="107">
          <cell r="E107" t="str">
            <v>Pauline</v>
          </cell>
          <cell r="F107" t="str">
            <v>Hewgill</v>
          </cell>
          <cell r="G107" t="str">
            <v>HEWGILLP@GMAIL.COM</v>
          </cell>
          <cell r="I107" t="str">
            <v>Monitor</v>
          </cell>
          <cell r="J107" t="str">
            <v>Triangle, Cambridge</v>
          </cell>
          <cell r="K107">
            <v>44767</v>
          </cell>
          <cell r="L107" t="str">
            <v>Declined 29/07/2022</v>
          </cell>
          <cell r="M107" t="str">
            <v>Declined</v>
          </cell>
          <cell r="N107">
            <v>44771</v>
          </cell>
        </row>
        <row r="108">
          <cell r="E108" t="str">
            <v xml:space="preserve">David </v>
          </cell>
          <cell r="F108" t="str">
            <v>Hodgkinson</v>
          </cell>
          <cell r="G108" t="str">
            <v>DLS.HODGKINSON@NTLWORLD.COM</v>
          </cell>
          <cell r="I108" t="str">
            <v>Monitor</v>
          </cell>
          <cell r="J108" t="str">
            <v>Triangle, Cambridge</v>
          </cell>
          <cell r="K108">
            <v>44767</v>
          </cell>
          <cell r="L108" t="str">
            <v>Withdrew 18/08/2022</v>
          </cell>
          <cell r="M108" t="str">
            <v>Withdrawn</v>
          </cell>
        </row>
        <row r="109">
          <cell r="E109" t="str">
            <v>Judith</v>
          </cell>
          <cell r="F109" t="str">
            <v>Copeland</v>
          </cell>
          <cell r="G109" t="str">
            <v>JUDECOPES1@GMAIL.COM</v>
          </cell>
          <cell r="I109" t="str">
            <v>Monitor</v>
          </cell>
          <cell r="J109" t="str">
            <v>Triangle, Cambridge</v>
          </cell>
          <cell r="K109">
            <v>44767</v>
          </cell>
          <cell r="L109" t="str">
            <v>Declined 29/07/2022</v>
          </cell>
          <cell r="M109" t="str">
            <v>Declined</v>
          </cell>
        </row>
        <row r="110">
          <cell r="E110" t="str">
            <v>Hugo</v>
          </cell>
          <cell r="F110" t="str">
            <v>Corripio-Lopez</v>
          </cell>
          <cell r="G110" t="str">
            <v>HUGOCORRIPIOLOPEZ@GMAIL.COM</v>
          </cell>
          <cell r="I110" t="str">
            <v>Monitor</v>
          </cell>
          <cell r="J110" t="str">
            <v>Triangle, Cambridge</v>
          </cell>
          <cell r="K110">
            <v>44767</v>
          </cell>
          <cell r="L110" t="str">
            <v>Declined 10/08/2022</v>
          </cell>
          <cell r="M110" t="str">
            <v>Declined</v>
          </cell>
          <cell r="N110">
            <v>44783</v>
          </cell>
        </row>
        <row r="111">
          <cell r="E111" t="str">
            <v>Lorraine</v>
          </cell>
          <cell r="F111" t="str">
            <v>Blue</v>
          </cell>
          <cell r="G111" t="str">
            <v>LBLUE1984@GMAIL.COM</v>
          </cell>
          <cell r="I111" t="str">
            <v>Monitor</v>
          </cell>
          <cell r="J111" t="str">
            <v>Triangle, Cambridge</v>
          </cell>
          <cell r="K111">
            <v>44767</v>
          </cell>
          <cell r="L111" t="str">
            <v>Declined 10/08/2022</v>
          </cell>
          <cell r="M111" t="str">
            <v>Declined</v>
          </cell>
          <cell r="N111">
            <v>44777</v>
          </cell>
        </row>
        <row r="112">
          <cell r="E112" t="str">
            <v>Suzi</v>
          </cell>
          <cell r="F112" t="str">
            <v>Hickin</v>
          </cell>
          <cell r="G112" t="str">
            <v>SJHICKIN@GMAIL.COM</v>
          </cell>
          <cell r="I112" t="str">
            <v>Monitor</v>
          </cell>
          <cell r="J112" t="str">
            <v>Triangle, Cambridge</v>
          </cell>
          <cell r="K112">
            <v>44767</v>
          </cell>
          <cell r="L112">
            <v>44768</v>
          </cell>
        </row>
        <row r="113">
          <cell r="E113" t="str">
            <v>David</v>
          </cell>
          <cell r="F113" t="str">
            <v>May</v>
          </cell>
          <cell r="G113" t="str">
            <v>DMAY1453@YAHOO.CO.UK</v>
          </cell>
          <cell r="I113" t="str">
            <v>Monitor</v>
          </cell>
          <cell r="J113" t="str">
            <v>Triangle, Cambridge</v>
          </cell>
          <cell r="K113">
            <v>44767</v>
          </cell>
          <cell r="L113">
            <v>44767</v>
          </cell>
        </row>
        <row r="114">
          <cell r="E114" t="str">
            <v>Dianne</v>
          </cell>
          <cell r="F114" t="str">
            <v>Owen</v>
          </cell>
          <cell r="G114" t="str">
            <v>DIANNE.OWEN@BTOPENWORLD.COM</v>
          </cell>
          <cell r="I114" t="str">
            <v>Monitor</v>
          </cell>
          <cell r="J114" t="str">
            <v>Triangle, Cambridge</v>
          </cell>
          <cell r="K114">
            <v>44767</v>
          </cell>
          <cell r="L114">
            <v>44773</v>
          </cell>
          <cell r="N114">
            <v>44771</v>
          </cell>
        </row>
        <row r="115">
          <cell r="E115" t="str">
            <v>Toni</v>
          </cell>
          <cell r="F115" t="str">
            <v>Knight</v>
          </cell>
          <cell r="G115" t="str">
            <v>TONI.KNIGHT@WYKE.AC.UK</v>
          </cell>
          <cell r="I115" t="str">
            <v>Monitor</v>
          </cell>
          <cell r="J115" t="str">
            <v>Triangle, Cambridge</v>
          </cell>
          <cell r="K115">
            <v>44767</v>
          </cell>
          <cell r="L115" t="str">
            <v>Declined 25/07/2022</v>
          </cell>
          <cell r="M115" t="str">
            <v>Declined</v>
          </cell>
        </row>
        <row r="116">
          <cell r="E116" t="str">
            <v>Tobias</v>
          </cell>
          <cell r="F116" t="str">
            <v>Oyugi</v>
          </cell>
          <cell r="G116" t="str">
            <v>KOYUGIBFT@GMAIL.COM</v>
          </cell>
          <cell r="I116" t="str">
            <v>Monitor</v>
          </cell>
          <cell r="J116" t="str">
            <v>Triangle, Cambridge</v>
          </cell>
          <cell r="K116">
            <v>44767</v>
          </cell>
          <cell r="L116" t="str">
            <v>Withdrew 27/07/2022</v>
          </cell>
          <cell r="M116" t="str">
            <v>Withdrawn</v>
          </cell>
        </row>
        <row r="117">
          <cell r="E117" t="str">
            <v>Peter</v>
          </cell>
          <cell r="F117" t="str">
            <v>Wells</v>
          </cell>
          <cell r="G117" t="str">
            <v>MRPCWELLS@GMAIL.COM</v>
          </cell>
          <cell r="I117" t="str">
            <v>Monitor</v>
          </cell>
          <cell r="J117" t="str">
            <v>Triangle, Cambridge</v>
          </cell>
          <cell r="K117">
            <v>44767</v>
          </cell>
          <cell r="L117" t="str">
            <v>Declined 30/07/2022</v>
          </cell>
          <cell r="M117" t="str">
            <v>Declined</v>
          </cell>
          <cell r="N117">
            <v>44771</v>
          </cell>
        </row>
        <row r="118">
          <cell r="E118" t="str">
            <v>Christian</v>
          </cell>
          <cell r="F118" t="str">
            <v>Almaraz</v>
          </cell>
          <cell r="G118" t="str">
            <v>CHRISTIANALMARAZ@YAHOO.CO.UK</v>
          </cell>
          <cell r="I118" t="str">
            <v>Monitor</v>
          </cell>
          <cell r="J118" t="str">
            <v>Triangle, Cambridge</v>
          </cell>
          <cell r="K118">
            <v>44767</v>
          </cell>
          <cell r="L118">
            <v>44768</v>
          </cell>
        </row>
        <row r="119">
          <cell r="E119" t="str">
            <v>Jim</v>
          </cell>
          <cell r="F119" t="str">
            <v>Whalley</v>
          </cell>
          <cell r="G119" t="str">
            <v>JWHALLEY@THOMASKEBLE.GLOUCS.SCH.UK</v>
          </cell>
          <cell r="I119" t="str">
            <v>Monitor</v>
          </cell>
          <cell r="J119" t="str">
            <v>Triangle, Cambridge</v>
          </cell>
          <cell r="K119">
            <v>44767</v>
          </cell>
          <cell r="L119" t="str">
            <v>Declined 28/07/2022</v>
          </cell>
          <cell r="M119" t="str">
            <v>Declined</v>
          </cell>
        </row>
        <row r="120">
          <cell r="E120" t="str">
            <v>Rachel</v>
          </cell>
          <cell r="F120" t="str">
            <v>Masey</v>
          </cell>
          <cell r="G120" t="str">
            <v>RMASEY@HOTMAIL.COM</v>
          </cell>
          <cell r="I120" t="str">
            <v>Monitor</v>
          </cell>
          <cell r="J120" t="str">
            <v>Triangle, Cambridge</v>
          </cell>
          <cell r="K120">
            <v>44767</v>
          </cell>
          <cell r="L120" t="str">
            <v>Declined 27/07/2022</v>
          </cell>
          <cell r="M120" t="str">
            <v>Declined</v>
          </cell>
        </row>
        <row r="121">
          <cell r="E121" t="str">
            <v>Phil</v>
          </cell>
          <cell r="F121" t="str">
            <v>Jackson</v>
          </cell>
          <cell r="G121" t="str">
            <v>PHILIP.JACKSON@WINSTANLEY.AC.UK</v>
          </cell>
          <cell r="I121" t="str">
            <v>Monitor</v>
          </cell>
          <cell r="J121" t="str">
            <v>Triangle, Cambridge</v>
          </cell>
          <cell r="K121">
            <v>44767</v>
          </cell>
          <cell r="L121" t="str">
            <v>Declined 25/07/2022</v>
          </cell>
          <cell r="M121" t="str">
            <v>Declined</v>
          </cell>
        </row>
        <row r="122">
          <cell r="E122" t="str">
            <v>Michael</v>
          </cell>
          <cell r="F122" t="str">
            <v>Crusham</v>
          </cell>
          <cell r="G122" t="str">
            <v>MICHAEL_CRUSHAM@HOTMAIL.COM</v>
          </cell>
          <cell r="I122" t="str">
            <v>Monitor</v>
          </cell>
          <cell r="J122" t="str">
            <v>Triangle, Cambridge</v>
          </cell>
          <cell r="K122">
            <v>44767</v>
          </cell>
          <cell r="N122">
            <v>44783</v>
          </cell>
        </row>
        <row r="123">
          <cell r="E123" t="str">
            <v>Claire</v>
          </cell>
          <cell r="F123" t="str">
            <v>Panayi</v>
          </cell>
          <cell r="G123" t="str">
            <v>CLAIRE.PANAYI@SKY.COM</v>
          </cell>
          <cell r="I123" t="str">
            <v>Monitor</v>
          </cell>
          <cell r="J123" t="str">
            <v>Triangle, Cambridge</v>
          </cell>
          <cell r="K123">
            <v>44767</v>
          </cell>
          <cell r="L123">
            <v>44767</v>
          </cell>
        </row>
        <row r="124">
          <cell r="E124" t="str">
            <v>Hollie</v>
          </cell>
          <cell r="F124" t="str">
            <v>Greenaway</v>
          </cell>
          <cell r="G124" t="str">
            <v>HOLLIEGREENAWAY@EXE-COLL.AC.UK</v>
          </cell>
          <cell r="I124" t="str">
            <v>Monitor</v>
          </cell>
          <cell r="J124" t="str">
            <v>Triangle, Cambridge</v>
          </cell>
          <cell r="K124">
            <v>44767</v>
          </cell>
          <cell r="L124" t="str">
            <v>Declined 08/08/2022</v>
          </cell>
          <cell r="M124" t="str">
            <v>Declined</v>
          </cell>
          <cell r="N124">
            <v>44777</v>
          </cell>
        </row>
        <row r="125">
          <cell r="E125" t="str">
            <v>Athena</v>
          </cell>
          <cell r="F125" t="str">
            <v>Keene</v>
          </cell>
          <cell r="G125" t="str">
            <v>ATHENAKEENE@HOTMAIL.COM</v>
          </cell>
          <cell r="I125" t="str">
            <v>Monitor</v>
          </cell>
          <cell r="J125" t="str">
            <v>Triangle, Cambridge</v>
          </cell>
          <cell r="K125">
            <v>44767</v>
          </cell>
          <cell r="L125">
            <v>44767</v>
          </cell>
        </row>
        <row r="126">
          <cell r="E126" t="str">
            <v>Donna</v>
          </cell>
          <cell r="F126" t="str">
            <v>Young</v>
          </cell>
          <cell r="G126" t="str">
            <v>DHUBBARD-YOUNG@CCC.TELA.ORG.UK</v>
          </cell>
          <cell r="I126" t="str">
            <v>Monitor</v>
          </cell>
          <cell r="J126" t="str">
            <v>Triangle, Cambridge</v>
          </cell>
          <cell r="K126">
            <v>44767</v>
          </cell>
          <cell r="L126">
            <v>44775</v>
          </cell>
          <cell r="N126">
            <v>44771</v>
          </cell>
        </row>
        <row r="127">
          <cell r="E127" t="str">
            <v>George</v>
          </cell>
          <cell r="F127" t="str">
            <v>Rouse</v>
          </cell>
          <cell r="G127" t="str">
            <v>grouse174@gmail.com</v>
          </cell>
          <cell r="I127" t="str">
            <v>Monitor</v>
          </cell>
          <cell r="J127" t="str">
            <v>Triangle, Cambridge</v>
          </cell>
          <cell r="K127">
            <v>44767</v>
          </cell>
          <cell r="L127">
            <v>44767</v>
          </cell>
        </row>
        <row r="128">
          <cell r="E128" t="str">
            <v>Paul</v>
          </cell>
          <cell r="F128" t="str">
            <v>Clayton</v>
          </cell>
          <cell r="G128" t="str">
            <v>SNAP@GLOBALNET.CO.UK</v>
          </cell>
          <cell r="I128" t="str">
            <v>Monitor</v>
          </cell>
          <cell r="J128" t="str">
            <v>Triangle, Cambridge</v>
          </cell>
          <cell r="K128">
            <v>44767</v>
          </cell>
          <cell r="L128" t="str">
            <v>Withdrew 08/08/2022</v>
          </cell>
          <cell r="M128" t="str">
            <v>Withdrawn</v>
          </cell>
        </row>
        <row r="129">
          <cell r="E129" t="str">
            <v>Graham</v>
          </cell>
          <cell r="F129" t="str">
            <v>Gladman</v>
          </cell>
          <cell r="G129" t="str">
            <v>GRAHAMGLADMAN@HOTMAIL.COM</v>
          </cell>
          <cell r="I129" t="str">
            <v>Monitor</v>
          </cell>
          <cell r="J129" t="str">
            <v>Triangle, Cambridge</v>
          </cell>
          <cell r="K129">
            <v>44775</v>
          </cell>
          <cell r="L129">
            <v>44784</v>
          </cell>
          <cell r="N129">
            <v>44781</v>
          </cell>
        </row>
        <row r="130">
          <cell r="E130" t="str">
            <v>Dan</v>
          </cell>
          <cell r="F130" t="str">
            <v>Payne</v>
          </cell>
          <cell r="G130" t="str">
            <v>DANPAYNE72@YAHOO.COM</v>
          </cell>
          <cell r="I130" t="str">
            <v>Monitor</v>
          </cell>
          <cell r="J130" t="str">
            <v>Triangle, Cambridge</v>
          </cell>
          <cell r="K130">
            <v>44775</v>
          </cell>
          <cell r="L130">
            <v>44776</v>
          </cell>
        </row>
        <row r="131">
          <cell r="E131" t="str">
            <v>Michael</v>
          </cell>
          <cell r="F131" t="str">
            <v>Carling</v>
          </cell>
          <cell r="G131" t="str">
            <v>MICHAEL@CARLINGONLINE.CO.UK</v>
          </cell>
          <cell r="I131" t="str">
            <v>Monitor</v>
          </cell>
          <cell r="J131" t="str">
            <v>Triangle, Cambridge</v>
          </cell>
          <cell r="K131">
            <v>44775</v>
          </cell>
          <cell r="L131" t="str">
            <v>Withdrew 11/08/2022</v>
          </cell>
          <cell r="M131" t="str">
            <v>Withdrawn</v>
          </cell>
          <cell r="N131">
            <v>44781</v>
          </cell>
        </row>
        <row r="132">
          <cell r="E132" t="str">
            <v>Kehinde</v>
          </cell>
          <cell r="F132" t="str">
            <v>Oni</v>
          </cell>
          <cell r="G132" t="str">
            <v>ONI_KAY@YAHOO.COM</v>
          </cell>
          <cell r="I132" t="str">
            <v>Monitor</v>
          </cell>
          <cell r="J132" t="str">
            <v>Triangle, Cambridge</v>
          </cell>
          <cell r="K132">
            <v>44775</v>
          </cell>
          <cell r="L132">
            <v>44778</v>
          </cell>
          <cell r="M132" t="str">
            <v>Withdrawn - lives overseas</v>
          </cell>
        </row>
        <row r="133">
          <cell r="E133" t="str">
            <v>Gemma</v>
          </cell>
          <cell r="F133" t="str">
            <v>Bouchier</v>
          </cell>
          <cell r="G133" t="str">
            <v>GEMMABOUCHIER2016@GMAIL.COM</v>
          </cell>
          <cell r="I133" t="str">
            <v>Monitor</v>
          </cell>
          <cell r="J133" t="str">
            <v>Triangle, Cambridge</v>
          </cell>
          <cell r="K133">
            <v>44777</v>
          </cell>
          <cell r="L133" t="str">
            <v>Declined 17/08/2022</v>
          </cell>
          <cell r="M133" t="str">
            <v>Declined</v>
          </cell>
          <cell r="N133">
            <v>44782</v>
          </cell>
        </row>
        <row r="134">
          <cell r="E134" t="str">
            <v>David</v>
          </cell>
          <cell r="F134" t="str">
            <v>Urwin</v>
          </cell>
          <cell r="G134" t="str">
            <v>DAVIDURWIN@LIVE.COM</v>
          </cell>
          <cell r="I134" t="str">
            <v>Monitor</v>
          </cell>
          <cell r="J134" t="str">
            <v>Triangle, Cambridge</v>
          </cell>
          <cell r="K134">
            <v>44777</v>
          </cell>
          <cell r="L134">
            <v>44777</v>
          </cell>
        </row>
        <row r="135">
          <cell r="E135" t="str">
            <v>Katherine</v>
          </cell>
          <cell r="F135" t="str">
            <v>Kwok</v>
          </cell>
          <cell r="G135" t="str">
            <v>KWOK_KATHERINE@HOTMAIL.COM</v>
          </cell>
          <cell r="I135" t="str">
            <v>Monitor</v>
          </cell>
          <cell r="J135" t="str">
            <v>Triangle, Cambridge</v>
          </cell>
          <cell r="K135">
            <v>44777</v>
          </cell>
          <cell r="L135">
            <v>44777</v>
          </cell>
        </row>
        <row r="136">
          <cell r="E136" t="str">
            <v>David</v>
          </cell>
          <cell r="F136" t="str">
            <v>Waters</v>
          </cell>
          <cell r="G136" t="str">
            <v>D.WATERS@BTINTERNET.COM</v>
          </cell>
          <cell r="I136" t="str">
            <v>Monitor</v>
          </cell>
          <cell r="J136" t="str">
            <v>Triangle, Cambridge</v>
          </cell>
          <cell r="K136">
            <v>44777</v>
          </cell>
          <cell r="L136" t="str">
            <v>Declined 05/08/2022</v>
          </cell>
          <cell r="M136" t="str">
            <v>Declined</v>
          </cell>
        </row>
        <row r="137">
          <cell r="E137" t="str">
            <v>Ann-Marie</v>
          </cell>
          <cell r="F137" t="str">
            <v>Smethurst</v>
          </cell>
          <cell r="G137" t="str">
            <v>AST@OSFC.AC.UK</v>
          </cell>
          <cell r="I137" t="str">
            <v>Monitor</v>
          </cell>
          <cell r="J137" t="str">
            <v>Triangle, Cambridge</v>
          </cell>
          <cell r="K137">
            <v>44777</v>
          </cell>
          <cell r="L137">
            <v>44783</v>
          </cell>
          <cell r="N137" t="str">
            <v>Do not chase</v>
          </cell>
        </row>
        <row r="138">
          <cell r="E138" t="str">
            <v>Byron</v>
          </cell>
          <cell r="F138" t="str">
            <v>Davies</v>
          </cell>
          <cell r="G138" t="str">
            <v>BYRONWYND@YAHOO.CO.UK</v>
          </cell>
          <cell r="I138" t="str">
            <v>Monitor</v>
          </cell>
          <cell r="J138" t="str">
            <v>Triangle, Cambridge</v>
          </cell>
          <cell r="K138">
            <v>44777</v>
          </cell>
          <cell r="L138" t="str">
            <v>Withdrew 08/08/2022</v>
          </cell>
          <cell r="M138" t="str">
            <v>Withdrawn</v>
          </cell>
        </row>
        <row r="139">
          <cell r="E139" t="str">
            <v>Rebecca</v>
          </cell>
          <cell r="F139" t="str">
            <v>Edwards</v>
          </cell>
          <cell r="G139" t="str">
            <v>BECKY.LAUREN@HOTMAIL.CO.UK</v>
          </cell>
          <cell r="I139" t="str">
            <v>Monitor</v>
          </cell>
          <cell r="J139" t="str">
            <v>Triangle, Cambridge</v>
          </cell>
          <cell r="K139">
            <v>44777</v>
          </cell>
          <cell r="N139">
            <v>44782</v>
          </cell>
        </row>
        <row r="140">
          <cell r="E140" t="str">
            <v>Babatunde</v>
          </cell>
          <cell r="F140" t="str">
            <v>Oyeleye</v>
          </cell>
          <cell r="G140" t="str">
            <v>OYELEYEB@GMAIL.COM</v>
          </cell>
          <cell r="I140" t="str">
            <v>Monitor</v>
          </cell>
          <cell r="J140" t="str">
            <v>Triangle, Cambridge</v>
          </cell>
          <cell r="K140">
            <v>44777</v>
          </cell>
          <cell r="L140" t="str">
            <v>Withdrew 11/08/2022</v>
          </cell>
          <cell r="M140" t="str">
            <v>Withdrawn</v>
          </cell>
          <cell r="N140">
            <v>44782</v>
          </cell>
        </row>
        <row r="141">
          <cell r="E141" t="str">
            <v>Sophie</v>
          </cell>
          <cell r="F141" t="str">
            <v>Edike</v>
          </cell>
          <cell r="G141" t="str">
            <v>NDI_OS@YAHOO.CO.UK</v>
          </cell>
          <cell r="I141" t="str">
            <v>Monitor</v>
          </cell>
          <cell r="J141" t="str">
            <v>Triangle, Cambridge</v>
          </cell>
          <cell r="K141">
            <v>44777</v>
          </cell>
          <cell r="L141">
            <v>44778</v>
          </cell>
        </row>
        <row r="142">
          <cell r="E142" t="str">
            <v>Jenifer</v>
          </cell>
          <cell r="F142" t="str">
            <v>Dransfield</v>
          </cell>
          <cell r="G142" t="str">
            <v>LYNNEDRANSFIELD@HOTMAIL.COM</v>
          </cell>
          <cell r="I142" t="str">
            <v>Monitor</v>
          </cell>
          <cell r="J142" t="str">
            <v>Triangle, Cambridge</v>
          </cell>
          <cell r="K142">
            <v>44777</v>
          </cell>
          <cell r="L142" t="str">
            <v>Declined 09/08/2022</v>
          </cell>
          <cell r="M142" t="str">
            <v>Declined</v>
          </cell>
        </row>
        <row r="143">
          <cell r="E143" t="str">
            <v>Enock</v>
          </cell>
          <cell r="F143" t="str">
            <v>Kamangira</v>
          </cell>
          <cell r="G143" t="str">
            <v>KAMANGIRAENOCK@GMAIL.COM</v>
          </cell>
          <cell r="I143" t="str">
            <v>Monitor</v>
          </cell>
          <cell r="J143" t="str">
            <v>Triangle, Cambridge</v>
          </cell>
          <cell r="K143">
            <v>44777</v>
          </cell>
          <cell r="L143" t="str">
            <v>Withdrew 11/08/2022</v>
          </cell>
          <cell r="M143" t="str">
            <v>Withdrawn</v>
          </cell>
          <cell r="N143">
            <v>44782</v>
          </cell>
        </row>
        <row r="144">
          <cell r="E144" t="str">
            <v>Oyelade</v>
          </cell>
          <cell r="F144" t="str">
            <v>Adewunmi</v>
          </cell>
          <cell r="G144" t="str">
            <v>OWUMMY@YAHOO.COM</v>
          </cell>
          <cell r="I144" t="str">
            <v>Monitor</v>
          </cell>
          <cell r="J144" t="str">
            <v>Triangle, Cambridge</v>
          </cell>
          <cell r="K144">
            <v>44777</v>
          </cell>
          <cell r="L144" t="str">
            <v>Declined 05/08/2022</v>
          </cell>
          <cell r="M144" t="str">
            <v>Declined</v>
          </cell>
        </row>
        <row r="145">
          <cell r="E145" t="str">
            <v>Michael</v>
          </cell>
          <cell r="F145" t="str">
            <v>Frost</v>
          </cell>
          <cell r="G145" t="str">
            <v>MGFROST5@AOL.COM</v>
          </cell>
          <cell r="I145" t="str">
            <v>Monitor</v>
          </cell>
          <cell r="J145" t="str">
            <v>Triangle, Cambridge</v>
          </cell>
          <cell r="K145">
            <v>44777</v>
          </cell>
          <cell r="L145">
            <v>44778</v>
          </cell>
        </row>
        <row r="146">
          <cell r="E146" t="str">
            <v>Ameena</v>
          </cell>
          <cell r="F146" t="str">
            <v>Riaz</v>
          </cell>
          <cell r="G146" t="str">
            <v>AMEENA.RIAZ@GMAIL.COM</v>
          </cell>
          <cell r="I146" t="str">
            <v>Monitor</v>
          </cell>
          <cell r="J146" t="str">
            <v>Triangle, Cambridge</v>
          </cell>
          <cell r="K146">
            <v>44777</v>
          </cell>
          <cell r="L146">
            <v>44788</v>
          </cell>
          <cell r="N146">
            <v>44782</v>
          </cell>
        </row>
        <row r="147">
          <cell r="E147" t="str">
            <v>Peter</v>
          </cell>
          <cell r="F147" t="str">
            <v>Jambors</v>
          </cell>
          <cell r="G147" t="str">
            <v>RED.PETE.JAMBO@GMAIL.COM</v>
          </cell>
          <cell r="I147" t="str">
            <v>Monitor</v>
          </cell>
          <cell r="J147" t="str">
            <v>Triangle, Cambridge</v>
          </cell>
          <cell r="K147">
            <v>44777</v>
          </cell>
          <cell r="L147">
            <v>44791</v>
          </cell>
          <cell r="N147">
            <v>44782</v>
          </cell>
        </row>
        <row r="148">
          <cell r="E148" t="str">
            <v>Ryaan</v>
          </cell>
          <cell r="F148" t="str">
            <v>Mohammed</v>
          </cell>
          <cell r="G148" t="str">
            <v>RYAANMOHAMMED@HOTMAIL.CO.UK</v>
          </cell>
          <cell r="I148" t="str">
            <v>Monitor</v>
          </cell>
          <cell r="J148" t="str">
            <v>Triangle, Cambridge</v>
          </cell>
          <cell r="K148">
            <v>44781</v>
          </cell>
          <cell r="L148">
            <v>44781</v>
          </cell>
        </row>
        <row r="149">
          <cell r="E149" t="str">
            <v>David</v>
          </cell>
          <cell r="F149" t="str">
            <v>Duncalf</v>
          </cell>
          <cell r="G149" t="str">
            <v>DAVEDUNCALF@HOTMAIL.CO.UK</v>
          </cell>
          <cell r="I149" t="str">
            <v>Monitor</v>
          </cell>
          <cell r="J149" t="str">
            <v>Triangle, Cambridge</v>
          </cell>
          <cell r="K149">
            <v>44782</v>
          </cell>
          <cell r="L149">
            <v>44783</v>
          </cell>
        </row>
        <row r="150">
          <cell r="E150" t="str">
            <v>Sarah</v>
          </cell>
          <cell r="F150" t="str">
            <v>Dunne</v>
          </cell>
          <cell r="G150" t="str">
            <v>SDUNNE.OCR@GMAIL.COM</v>
          </cell>
          <cell r="I150" t="str">
            <v>Monitor</v>
          </cell>
          <cell r="J150" t="str">
            <v>Triangle, Cambridge</v>
          </cell>
          <cell r="K150">
            <v>44784</v>
          </cell>
          <cell r="N150">
            <v>44789</v>
          </cell>
        </row>
        <row r="151">
          <cell r="E151" t="str">
            <v>Daniel</v>
          </cell>
          <cell r="F151" t="str">
            <v>Watson</v>
          </cell>
          <cell r="G151" t="str">
            <v>DAN_WATSON0108@HOTMAIL.COM</v>
          </cell>
          <cell r="I151" t="str">
            <v>Monitor</v>
          </cell>
          <cell r="J151" t="str">
            <v>Triangle, Cambridge</v>
          </cell>
          <cell r="K151">
            <v>44784</v>
          </cell>
          <cell r="L151">
            <v>44788</v>
          </cell>
          <cell r="M151" t="str">
            <v>Reconsidered and now accepted</v>
          </cell>
        </row>
        <row r="152">
          <cell r="E152" t="str">
            <v>Stephen</v>
          </cell>
          <cell r="F152" t="str">
            <v>Hall</v>
          </cell>
          <cell r="G152" t="str">
            <v>STEVE@SHALL.CO.UK</v>
          </cell>
          <cell r="I152" t="str">
            <v>Monitor</v>
          </cell>
          <cell r="J152" t="str">
            <v>Triangle, Cambridge</v>
          </cell>
          <cell r="K152">
            <v>44784</v>
          </cell>
          <cell r="L152">
            <v>44784</v>
          </cell>
        </row>
        <row r="153">
          <cell r="E153" t="str">
            <v>Kaiza</v>
          </cell>
          <cell r="F153" t="str">
            <v>Emmanuel</v>
          </cell>
          <cell r="G153" t="str">
            <v>CAESAR111IMA@GMAIL.COM</v>
          </cell>
          <cell r="I153" t="str">
            <v>Monitor</v>
          </cell>
          <cell r="J153" t="str">
            <v>Triangle, Cambridge</v>
          </cell>
          <cell r="K153">
            <v>44784</v>
          </cell>
          <cell r="L153">
            <v>44788</v>
          </cell>
          <cell r="M153" t="str">
            <v>To be withdrawn - lives overseas</v>
          </cell>
        </row>
        <row r="154">
          <cell r="E154" t="str">
            <v>Makane</v>
          </cell>
          <cell r="F154" t="str">
            <v>Christain Obekombe</v>
          </cell>
          <cell r="G154" t="str">
            <v>CHRISMAKANE@GMAIL.COM</v>
          </cell>
          <cell r="I154" t="str">
            <v>Monitor</v>
          </cell>
          <cell r="J154" t="str">
            <v>Triangle, Cambridge</v>
          </cell>
          <cell r="K154">
            <v>44784</v>
          </cell>
          <cell r="L154">
            <v>44789</v>
          </cell>
          <cell r="M154" t="str">
            <v>Withdrawn - lives overseas</v>
          </cell>
        </row>
        <row r="155">
          <cell r="E155" t="str">
            <v>Kelly</v>
          </cell>
          <cell r="F155" t="str">
            <v>Caroe</v>
          </cell>
          <cell r="G155" t="str">
            <v>KCAROE@BISHOPSCHESTER.CO.UK</v>
          </cell>
          <cell r="I155" t="str">
            <v>Monitor</v>
          </cell>
          <cell r="J155" t="str">
            <v>Triangle, Cambridge</v>
          </cell>
          <cell r="K155">
            <v>44784</v>
          </cell>
          <cell r="L155" t="str">
            <v>Declined 16/08/2022</v>
          </cell>
          <cell r="M155" t="str">
            <v xml:space="preserve">Declined </v>
          </cell>
          <cell r="N155">
            <v>44789</v>
          </cell>
        </row>
        <row r="156">
          <cell r="E156" t="str">
            <v>Evan</v>
          </cell>
          <cell r="F156" t="str">
            <v>Selianitis</v>
          </cell>
          <cell r="G156" t="str">
            <v>SELIANITIS@HOTMAIL.COM</v>
          </cell>
          <cell r="I156" t="str">
            <v>Monitor</v>
          </cell>
          <cell r="J156" t="str">
            <v>Triangle, Cambridge</v>
          </cell>
          <cell r="K156">
            <v>44784</v>
          </cell>
          <cell r="L156">
            <v>44790</v>
          </cell>
          <cell r="N156">
            <v>44789</v>
          </cell>
        </row>
        <row r="157">
          <cell r="E157" t="str">
            <v>Peter</v>
          </cell>
          <cell r="F157" t="str">
            <v>Holl</v>
          </cell>
          <cell r="G157" t="str">
            <v>PETERJAMESHOLL@GMAIL.COM</v>
          </cell>
          <cell r="I157" t="str">
            <v>Monitor</v>
          </cell>
          <cell r="J157" t="str">
            <v>Triangle, Cambridge</v>
          </cell>
          <cell r="K157">
            <v>44784</v>
          </cell>
          <cell r="L157">
            <v>44785</v>
          </cell>
        </row>
        <row r="158">
          <cell r="E158" t="str">
            <v>Louise</v>
          </cell>
          <cell r="F158" t="str">
            <v>Dale</v>
          </cell>
          <cell r="G158" t="str">
            <v>LOUISE@HUMPHRIES.PLUS.COM</v>
          </cell>
          <cell r="I158" t="str">
            <v>Monitor</v>
          </cell>
          <cell r="J158" t="str">
            <v>Triangle, Cambridge</v>
          </cell>
          <cell r="K158">
            <v>44784</v>
          </cell>
          <cell r="L158" t="str">
            <v>Declined 16/08/2022</v>
          </cell>
          <cell r="M158" t="str">
            <v>Declined</v>
          </cell>
          <cell r="N158">
            <v>44789</v>
          </cell>
        </row>
        <row r="159">
          <cell r="E159" t="str">
            <v>Helen</v>
          </cell>
          <cell r="F159" t="str">
            <v>McLean</v>
          </cell>
          <cell r="G159" t="str">
            <v>HELEN.MCLEAN.019@GMAIL.COM</v>
          </cell>
          <cell r="I159" t="str">
            <v>Monitor</v>
          </cell>
          <cell r="J159" t="str">
            <v>Triangle, Cambridge</v>
          </cell>
          <cell r="K159">
            <v>44784</v>
          </cell>
          <cell r="L159">
            <v>44789</v>
          </cell>
        </row>
        <row r="160">
          <cell r="E160" t="str">
            <v>Nigel</v>
          </cell>
          <cell r="F160" t="str">
            <v>Tart</v>
          </cell>
          <cell r="G160" t="str">
            <v>NIGELTART@GMAIL.COM</v>
          </cell>
          <cell r="I160" t="str">
            <v>Monitor</v>
          </cell>
          <cell r="J160" t="str">
            <v>Triangle, Cambridge</v>
          </cell>
          <cell r="K160">
            <v>44784</v>
          </cell>
          <cell r="L160">
            <v>44790</v>
          </cell>
          <cell r="N160">
            <v>44789</v>
          </cell>
        </row>
        <row r="161">
          <cell r="E161" t="str">
            <v>Joshua</v>
          </cell>
          <cell r="F161" t="str">
            <v>Mataire</v>
          </cell>
          <cell r="G161" t="str">
            <v>JMATAIRE@GMAIL.COM</v>
          </cell>
          <cell r="I161" t="str">
            <v>Monitor</v>
          </cell>
          <cell r="J161" t="str">
            <v>Triangle, Cambridge</v>
          </cell>
          <cell r="K161">
            <v>44784</v>
          </cell>
          <cell r="L161">
            <v>44790</v>
          </cell>
          <cell r="N161">
            <v>44789</v>
          </cell>
        </row>
        <row r="162">
          <cell r="E162" t="str">
            <v>Suzalee</v>
          </cell>
          <cell r="F162" t="str">
            <v>Blair-Gordon</v>
          </cell>
          <cell r="G162" t="str">
            <v>SUZALEEBLAIR@GMAIL.COM</v>
          </cell>
          <cell r="I162" t="str">
            <v>Monitor</v>
          </cell>
          <cell r="J162" t="str">
            <v>Triangle, Cambridge</v>
          </cell>
          <cell r="K162">
            <v>44784</v>
          </cell>
          <cell r="L162">
            <v>44789</v>
          </cell>
          <cell r="N162">
            <v>44789</v>
          </cell>
        </row>
        <row r="163">
          <cell r="E163" t="str">
            <v>Clare</v>
          </cell>
          <cell r="F163" t="str">
            <v>Radford-Smith</v>
          </cell>
          <cell r="G163" t="str">
            <v>RADDERZSMITH@HOTMAIL.CO.UK</v>
          </cell>
          <cell r="I163" t="str">
            <v>Monitor</v>
          </cell>
          <cell r="J163" t="str">
            <v>Triangle, Cambridge</v>
          </cell>
          <cell r="K163">
            <v>44784</v>
          </cell>
          <cell r="L163">
            <v>44785</v>
          </cell>
        </row>
        <row r="164">
          <cell r="E164" t="str">
            <v>Robert</v>
          </cell>
          <cell r="F164" t="str">
            <v>Dowey</v>
          </cell>
          <cell r="G164" t="str">
            <v>ROBERT.DOWEY@TALK21.COM</v>
          </cell>
          <cell r="I164" t="str">
            <v>Monitor</v>
          </cell>
          <cell r="J164" t="str">
            <v>Triangle, Cambridge</v>
          </cell>
          <cell r="K164">
            <v>44784</v>
          </cell>
          <cell r="L164">
            <v>44789</v>
          </cell>
          <cell r="N164">
            <v>44789</v>
          </cell>
        </row>
        <row r="165">
          <cell r="E165" t="str">
            <v>Susanna</v>
          </cell>
          <cell r="F165" t="str">
            <v>Carr</v>
          </cell>
          <cell r="G165" t="str">
            <v>SUZYCARR1@GMAIL.COM</v>
          </cell>
          <cell r="I165" t="str">
            <v>Monitor</v>
          </cell>
          <cell r="J165" t="str">
            <v>Triangle, Cambridge</v>
          </cell>
          <cell r="K165">
            <v>44784</v>
          </cell>
          <cell r="L165">
            <v>44789</v>
          </cell>
          <cell r="N165">
            <v>44789</v>
          </cell>
        </row>
        <row r="166">
          <cell r="E166" t="str">
            <v>Susan</v>
          </cell>
          <cell r="F166" t="str">
            <v>Green</v>
          </cell>
          <cell r="G166" t="str">
            <v>SUSANGREEN@HOTMAIL.CO.UK</v>
          </cell>
          <cell r="I166" t="str">
            <v>Monitor</v>
          </cell>
          <cell r="J166" t="str">
            <v>Triangle, Cambridge</v>
          </cell>
          <cell r="K166">
            <v>44784</v>
          </cell>
          <cell r="N166">
            <v>44789</v>
          </cell>
        </row>
        <row r="167">
          <cell r="E167" t="str">
            <v>Theresa</v>
          </cell>
          <cell r="F167" t="str">
            <v>Charlesworth</v>
          </cell>
          <cell r="G167" t="str">
            <v>T.C.WORTH@HOTMAIL.CO.UK</v>
          </cell>
          <cell r="I167" t="str">
            <v>Monitor</v>
          </cell>
          <cell r="J167" t="str">
            <v>Triangle, Cambridge</v>
          </cell>
          <cell r="K167">
            <v>44784</v>
          </cell>
          <cell r="L167">
            <v>44785</v>
          </cell>
        </row>
        <row r="168">
          <cell r="E168" t="str">
            <v>Karen</v>
          </cell>
          <cell r="F168" t="str">
            <v>James</v>
          </cell>
          <cell r="G168" t="str">
            <v>KJAMES59@HOTMAIL.COM</v>
          </cell>
          <cell r="I168" t="str">
            <v>Monitor</v>
          </cell>
          <cell r="J168" t="str">
            <v>Triangle, Cambridge</v>
          </cell>
          <cell r="K168">
            <v>44784</v>
          </cell>
          <cell r="L168">
            <v>44788</v>
          </cell>
        </row>
        <row r="169">
          <cell r="E169" t="str">
            <v>Emily</v>
          </cell>
          <cell r="F169" t="str">
            <v>Rowland</v>
          </cell>
          <cell r="G169" t="str">
            <v>EROWLAND@FAIRFIELDHIGHSCHOOL.CO.UK</v>
          </cell>
          <cell r="I169" t="str">
            <v>Monitor</v>
          </cell>
          <cell r="J169" t="str">
            <v>Triangle, Cambridge</v>
          </cell>
          <cell r="K169">
            <v>44784</v>
          </cell>
          <cell r="L169" t="str">
            <v>Declined 12/08/2022</v>
          </cell>
          <cell r="M169" t="str">
            <v>Declined</v>
          </cell>
        </row>
        <row r="170">
          <cell r="E170" t="str">
            <v>Iram</v>
          </cell>
          <cell r="F170" t="str">
            <v>Hussain</v>
          </cell>
          <cell r="G170" t="str">
            <v>IRAM.H89@GMAIL.COM</v>
          </cell>
          <cell r="I170" t="str">
            <v>Monitor</v>
          </cell>
          <cell r="J170" t="str">
            <v>Triangle, Cambridge</v>
          </cell>
          <cell r="K170">
            <v>44784</v>
          </cell>
          <cell r="N170">
            <v>44789</v>
          </cell>
        </row>
        <row r="171">
          <cell r="E171" t="str">
            <v>Peniel</v>
          </cell>
          <cell r="F171" t="str">
            <v>Materu</v>
          </cell>
          <cell r="G171" t="str">
            <v>PEN_DAWSON@YAHOO.CO.UK</v>
          </cell>
          <cell r="I171" t="str">
            <v>Monitor</v>
          </cell>
          <cell r="J171" t="str">
            <v>Triangle, Cambridge</v>
          </cell>
          <cell r="K171">
            <v>44784</v>
          </cell>
          <cell r="L171">
            <v>44784</v>
          </cell>
          <cell r="M171" t="str">
            <v>To be withdrawn - lives overseas</v>
          </cell>
        </row>
        <row r="172">
          <cell r="E172" t="str">
            <v>Jose</v>
          </cell>
          <cell r="F172" t="str">
            <v>Galan</v>
          </cell>
          <cell r="G172" t="str">
            <v>Jgalan247@gmail.com</v>
          </cell>
          <cell r="I172" t="str">
            <v>Monitor</v>
          </cell>
          <cell r="J172" t="str">
            <v>Triangle, Cambridge</v>
          </cell>
          <cell r="K172">
            <v>44784</v>
          </cell>
          <cell r="L172" t="str">
            <v>Declined 17/08/2022</v>
          </cell>
          <cell r="M172" t="str">
            <v>Declined</v>
          </cell>
          <cell r="N172">
            <v>44789</v>
          </cell>
        </row>
        <row r="173">
          <cell r="E173" t="str">
            <v>Sophie (Dru)</v>
          </cell>
          <cell r="F173" t="str">
            <v>Watts</v>
          </cell>
          <cell r="G173" t="str">
            <v>DRU@DRUWATTS.CO.UK</v>
          </cell>
          <cell r="I173" t="str">
            <v>Monitor</v>
          </cell>
          <cell r="J173" t="str">
            <v>Triangle, Cambridge</v>
          </cell>
          <cell r="K173">
            <v>44784</v>
          </cell>
          <cell r="N173">
            <v>44789</v>
          </cell>
        </row>
        <row r="174">
          <cell r="E174" t="str">
            <v>Mark</v>
          </cell>
          <cell r="F174" t="str">
            <v>Pouncey</v>
          </cell>
          <cell r="G174" t="str">
            <v>MARKPOUNCEY@BTINTERNET.COM</v>
          </cell>
          <cell r="I174" t="str">
            <v>Monitor</v>
          </cell>
          <cell r="J174" t="str">
            <v>Triangle, Cambridge</v>
          </cell>
          <cell r="K174">
            <v>44784</v>
          </cell>
          <cell r="L174">
            <v>44785</v>
          </cell>
        </row>
        <row r="175">
          <cell r="E175" t="str">
            <v>Diane</v>
          </cell>
          <cell r="F175" t="str">
            <v>Hanlon</v>
          </cell>
          <cell r="G175" t="str">
            <v>SHANLON@ST-ANSELMS.COM</v>
          </cell>
          <cell r="I175" t="str">
            <v>Monitor</v>
          </cell>
          <cell r="J175" t="str">
            <v>Triangle, Cambridge</v>
          </cell>
          <cell r="K175">
            <v>44784</v>
          </cell>
          <cell r="N175">
            <v>44789</v>
          </cell>
        </row>
        <row r="176">
          <cell r="E176" t="str">
            <v>Ngufor</v>
          </cell>
          <cell r="F176" t="str">
            <v>Korande</v>
          </cell>
          <cell r="G176" t="str">
            <v>KORANDNGUFOR@YAHOO.COM</v>
          </cell>
          <cell r="I176" t="str">
            <v>Monitor</v>
          </cell>
          <cell r="J176" t="str">
            <v>Triangle, Cambridge</v>
          </cell>
          <cell r="K176">
            <v>44784</v>
          </cell>
          <cell r="L176" t="str">
            <v>Withdrawn 16/08/2022</v>
          </cell>
          <cell r="M176" t="str">
            <v>Withdrawn - lives overseas</v>
          </cell>
          <cell r="N176" t="str">
            <v>Do not chase</v>
          </cell>
        </row>
        <row r="177">
          <cell r="E177" t="str">
            <v>Anna</v>
          </cell>
          <cell r="F177" t="str">
            <v>Fletcher</v>
          </cell>
          <cell r="G177" t="str">
            <v>ANNABUTTERFIELD92@GMAIL.COM</v>
          </cell>
          <cell r="I177" t="str">
            <v>Monitor</v>
          </cell>
          <cell r="J177" t="str">
            <v>Triangle, Cambridge</v>
          </cell>
          <cell r="K177">
            <v>44784</v>
          </cell>
          <cell r="L177" t="str">
            <v>Declined 17/08/2022</v>
          </cell>
          <cell r="M177" t="str">
            <v>Declined</v>
          </cell>
          <cell r="N177">
            <v>44789</v>
          </cell>
        </row>
        <row r="178">
          <cell r="E178" t="str">
            <v>Lucy</v>
          </cell>
          <cell r="F178" t="str">
            <v>Bird</v>
          </cell>
          <cell r="G178" t="str">
            <v>LBIRD@RADNORHOUSE.ORG</v>
          </cell>
          <cell r="I178" t="str">
            <v>Monitor</v>
          </cell>
          <cell r="J178" t="str">
            <v>Triangle, Cambridge</v>
          </cell>
          <cell r="K178">
            <v>44784</v>
          </cell>
          <cell r="L178">
            <v>44789</v>
          </cell>
        </row>
        <row r="179">
          <cell r="E179" t="str">
            <v>Nicola</v>
          </cell>
          <cell r="F179" t="str">
            <v>Azakli</v>
          </cell>
          <cell r="G179" t="str">
            <v>CEMAZAKLI@LIVE.CO.UK</v>
          </cell>
          <cell r="I179" t="str">
            <v>Monitor</v>
          </cell>
          <cell r="J179" t="str">
            <v>Triangle, Cambridge</v>
          </cell>
          <cell r="K179">
            <v>44784</v>
          </cell>
          <cell r="L179" t="str">
            <v>Declined 16/08/2022</v>
          </cell>
          <cell r="M179" t="str">
            <v>Declined</v>
          </cell>
          <cell r="N179">
            <v>44789</v>
          </cell>
        </row>
        <row r="180">
          <cell r="E180" t="str">
            <v>Charles</v>
          </cell>
          <cell r="F180" t="str">
            <v>Rochester</v>
          </cell>
          <cell r="G180" t="str">
            <v>C.ROCHESTER@OAKWOODACADEMY.ORG.UK</v>
          </cell>
          <cell r="I180" t="str">
            <v>Monitor</v>
          </cell>
          <cell r="J180" t="str">
            <v>Triangle, Cambridge</v>
          </cell>
          <cell r="K180">
            <v>44784</v>
          </cell>
          <cell r="N180">
            <v>44789</v>
          </cell>
        </row>
        <row r="181">
          <cell r="E181" t="str">
            <v>Tracy</v>
          </cell>
          <cell r="F181" t="str">
            <v>Allen</v>
          </cell>
          <cell r="G181" t="str">
            <v>TRACYALLEN3@HOTMAIL.COM</v>
          </cell>
          <cell r="I181" t="str">
            <v>Monitor</v>
          </cell>
          <cell r="J181" t="str">
            <v>Triangle, Cambridge</v>
          </cell>
          <cell r="K181">
            <v>44784</v>
          </cell>
          <cell r="L181" t="str">
            <v>Declined 13/08/2022</v>
          </cell>
          <cell r="M181" t="str">
            <v>Declined</v>
          </cell>
        </row>
        <row r="182">
          <cell r="E182" t="str">
            <v>Jenny</v>
          </cell>
          <cell r="F182" t="str">
            <v>Howe</v>
          </cell>
          <cell r="G182" t="str">
            <v>JENNY.HOWE62@GMAIL.COM</v>
          </cell>
          <cell r="I182" t="str">
            <v>Monitor</v>
          </cell>
          <cell r="J182" t="str">
            <v>Triangle, Cambridge</v>
          </cell>
          <cell r="K182">
            <v>44784</v>
          </cell>
          <cell r="L182">
            <v>44788</v>
          </cell>
        </row>
        <row r="183">
          <cell r="E183" t="str">
            <v>Wayne</v>
          </cell>
          <cell r="F183" t="str">
            <v>Cahill</v>
          </cell>
          <cell r="G183" t="str">
            <v>WAYNE_33@ICLOUD.COM</v>
          </cell>
          <cell r="I183" t="str">
            <v>Monitor</v>
          </cell>
          <cell r="J183" t="str">
            <v>Triangle, Cambridge</v>
          </cell>
          <cell r="K183">
            <v>44784</v>
          </cell>
          <cell r="L183">
            <v>44785</v>
          </cell>
        </row>
        <row r="184">
          <cell r="E184" t="str">
            <v>Farhana</v>
          </cell>
          <cell r="F184" t="str">
            <v>Shaikh</v>
          </cell>
          <cell r="G184" t="str">
            <v>FARHANAQAYOOMS@GMAIL.COM</v>
          </cell>
          <cell r="I184" t="str">
            <v>Monitor</v>
          </cell>
          <cell r="J184" t="str">
            <v>Triangle, Cambridge</v>
          </cell>
          <cell r="K184">
            <v>44784</v>
          </cell>
          <cell r="N184">
            <v>44789</v>
          </cell>
        </row>
        <row r="185">
          <cell r="E185" t="str">
            <v>Katherine</v>
          </cell>
          <cell r="F185" t="str">
            <v>Mayne</v>
          </cell>
          <cell r="G185" t="str">
            <v>MAYNE.KATHERINE@GMAIL.COM</v>
          </cell>
          <cell r="I185" t="str">
            <v>Monitor</v>
          </cell>
          <cell r="J185" t="str">
            <v>Triangle, Cambridge</v>
          </cell>
          <cell r="K185">
            <v>44784</v>
          </cell>
          <cell r="N185">
            <v>44789</v>
          </cell>
        </row>
        <row r="186">
          <cell r="E186" t="str">
            <v>Catherine</v>
          </cell>
          <cell r="F186" t="str">
            <v>Wallis</v>
          </cell>
          <cell r="G186" t="str">
            <v>CATHWALLIS@GOOGLEMAIL.COM</v>
          </cell>
          <cell r="I186" t="str">
            <v>Monitor</v>
          </cell>
          <cell r="J186" t="str">
            <v>Triangle, Cambridge</v>
          </cell>
          <cell r="K186">
            <v>44784</v>
          </cell>
          <cell r="L186">
            <v>44787</v>
          </cell>
        </row>
        <row r="187">
          <cell r="E187" t="str">
            <v>Gareth</v>
          </cell>
          <cell r="F187" t="str">
            <v>Parfitt</v>
          </cell>
          <cell r="G187" t="str">
            <v>GARETHPAR@AOL.COM</v>
          </cell>
          <cell r="I187" t="str">
            <v>Monitor</v>
          </cell>
          <cell r="J187" t="str">
            <v>Triangle, Cambridge</v>
          </cell>
          <cell r="K187">
            <v>44784</v>
          </cell>
          <cell r="L187">
            <v>44784</v>
          </cell>
        </row>
        <row r="188">
          <cell r="E188" t="str">
            <v>Jonathan</v>
          </cell>
          <cell r="F188" t="str">
            <v>Percival</v>
          </cell>
          <cell r="G188" t="str">
            <v>JMPERCIVAL@HOTMAIL.COM</v>
          </cell>
          <cell r="I188" t="str">
            <v>Monitor</v>
          </cell>
          <cell r="J188" t="str">
            <v>Triangle, Cambridge</v>
          </cell>
          <cell r="K188">
            <v>44784</v>
          </cell>
          <cell r="L188">
            <v>44789</v>
          </cell>
          <cell r="N188" t="str">
            <v>Do not chase</v>
          </cell>
        </row>
        <row r="189">
          <cell r="E189" t="str">
            <v>John</v>
          </cell>
          <cell r="F189" t="str">
            <v>Overin</v>
          </cell>
          <cell r="G189" t="str">
            <v>JONOVERIN@HOTMAIL.CO.UK</v>
          </cell>
          <cell r="I189" t="str">
            <v>Monitor</v>
          </cell>
          <cell r="J189" t="str">
            <v>Triangle, Cambridge</v>
          </cell>
          <cell r="K189">
            <v>44784</v>
          </cell>
          <cell r="L189" t="str">
            <v>Declined 17/08/2022</v>
          </cell>
          <cell r="M189" t="str">
            <v>Declined</v>
          </cell>
          <cell r="N189">
            <v>44789</v>
          </cell>
        </row>
        <row r="190">
          <cell r="E190" t="str">
            <v>Thomas</v>
          </cell>
          <cell r="F190" t="str">
            <v>Lacy</v>
          </cell>
          <cell r="G190" t="str">
            <v>T.M.LACY@TALKTALK.NET</v>
          </cell>
          <cell r="I190" t="str">
            <v>Monitor</v>
          </cell>
          <cell r="J190" t="str">
            <v>Triangle, Cambridge</v>
          </cell>
          <cell r="K190">
            <v>44784</v>
          </cell>
          <cell r="L190" t="str">
            <v>Declined 14/08/2022</v>
          </cell>
          <cell r="M190" t="str">
            <v>Declined</v>
          </cell>
        </row>
        <row r="191">
          <cell r="E191" t="str">
            <v>Victoria</v>
          </cell>
          <cell r="F191" t="str">
            <v>Osborne</v>
          </cell>
          <cell r="G191" t="str">
            <v>OSBORNEVICTORIA13@GMAIL.COM</v>
          </cell>
          <cell r="I191" t="str">
            <v>Monitor</v>
          </cell>
          <cell r="J191" t="str">
            <v>Triangle, Cambridge</v>
          </cell>
          <cell r="K191">
            <v>44784</v>
          </cell>
          <cell r="L191">
            <v>44787</v>
          </cell>
        </row>
        <row r="192">
          <cell r="E192" t="str">
            <v>Nicola</v>
          </cell>
          <cell r="F192" t="str">
            <v>Pegg</v>
          </cell>
          <cell r="G192" t="str">
            <v>NICKYPEGG@YAHOO.CO.UK</v>
          </cell>
          <cell r="I192" t="str">
            <v>Monitor</v>
          </cell>
          <cell r="J192" t="str">
            <v>Triangle, Cambridge</v>
          </cell>
          <cell r="K192">
            <v>44784</v>
          </cell>
          <cell r="L192">
            <v>44785</v>
          </cell>
        </row>
        <row r="193">
          <cell r="E193" t="str">
            <v>Baitei</v>
          </cell>
          <cell r="F193" t="str">
            <v>Fukpene</v>
          </cell>
          <cell r="G193" t="str">
            <v>HISTORICBAITEI@GMAIL.COM</v>
          </cell>
          <cell r="I193" t="str">
            <v>Monitor</v>
          </cell>
          <cell r="J193" t="str">
            <v>Triangle, Cambridge</v>
          </cell>
          <cell r="K193">
            <v>44784</v>
          </cell>
          <cell r="L193">
            <v>44785</v>
          </cell>
          <cell r="M193" t="str">
            <v>Withdrawn - lives overseas</v>
          </cell>
        </row>
        <row r="194">
          <cell r="E194" t="str">
            <v>Peter</v>
          </cell>
          <cell r="F194" t="str">
            <v>Simpson</v>
          </cell>
          <cell r="G194" t="str">
            <v>PJWSIMPSON82@GMAIL.COM</v>
          </cell>
          <cell r="I194" t="str">
            <v>Monitor</v>
          </cell>
          <cell r="J194" t="str">
            <v>Triangle, Cambridge</v>
          </cell>
          <cell r="K194">
            <v>44784</v>
          </cell>
          <cell r="L194" t="str">
            <v>Declined 17/08/2022</v>
          </cell>
          <cell r="M194" t="str">
            <v>Declined</v>
          </cell>
          <cell r="N194">
            <v>44789</v>
          </cell>
        </row>
        <row r="195">
          <cell r="E195" t="str">
            <v>Joyanna</v>
          </cell>
          <cell r="F195" t="str">
            <v>Lovelock</v>
          </cell>
          <cell r="G195" t="str">
            <v>JOYWRITE@AOL.COM</v>
          </cell>
          <cell r="I195" t="str">
            <v>Monitor</v>
          </cell>
          <cell r="J195" t="str">
            <v>Triangle, Cambridge</v>
          </cell>
          <cell r="K195">
            <v>44784</v>
          </cell>
          <cell r="L195">
            <v>44784</v>
          </cell>
        </row>
        <row r="196">
          <cell r="E196" t="str">
            <v>Muriel</v>
          </cell>
          <cell r="F196" t="str">
            <v>James</v>
          </cell>
          <cell r="G196" t="str">
            <v>MURIEL.JAMES@HOTMAIL.CO.UK</v>
          </cell>
          <cell r="I196" t="str">
            <v>Monitor</v>
          </cell>
          <cell r="J196" t="str">
            <v>Triangle, Cambridge</v>
          </cell>
          <cell r="K196">
            <v>44784</v>
          </cell>
          <cell r="L196">
            <v>44787</v>
          </cell>
        </row>
        <row r="197">
          <cell r="E197" t="str">
            <v>Shaun</v>
          </cell>
          <cell r="F197" t="str">
            <v>Aston</v>
          </cell>
          <cell r="G197" t="str">
            <v>SASTON@QUEENMARGARETS.COM</v>
          </cell>
          <cell r="I197" t="str">
            <v>Monitor</v>
          </cell>
          <cell r="J197" t="str">
            <v>Triangle, Cambridge</v>
          </cell>
          <cell r="K197">
            <v>44784</v>
          </cell>
          <cell r="L197">
            <v>44785</v>
          </cell>
        </row>
        <row r="198">
          <cell r="E198" t="str">
            <v>Robert</v>
          </cell>
          <cell r="F198" t="str">
            <v>Esswood</v>
          </cell>
          <cell r="G198" t="str">
            <v>ROBESSWOOD@GMAIL.COM</v>
          </cell>
          <cell r="I198" t="str">
            <v>Monitor</v>
          </cell>
          <cell r="J198" t="str">
            <v>Triangle, Cambridge</v>
          </cell>
          <cell r="K198">
            <v>44784</v>
          </cell>
          <cell r="N198">
            <v>44789</v>
          </cell>
        </row>
        <row r="199">
          <cell r="E199" t="str">
            <v>David</v>
          </cell>
          <cell r="F199" t="str">
            <v>Francis</v>
          </cell>
          <cell r="G199" t="str">
            <v>DAVIDFRANCIS45@GMAIL.COM</v>
          </cell>
          <cell r="I199" t="str">
            <v>Monitor</v>
          </cell>
          <cell r="J199" t="str">
            <v>Triangle, Cambridge</v>
          </cell>
          <cell r="K199">
            <v>44784</v>
          </cell>
          <cell r="N199">
            <v>44789</v>
          </cell>
        </row>
        <row r="200">
          <cell r="E200" t="str">
            <v>Julia</v>
          </cell>
          <cell r="F200" t="str">
            <v>Edwards</v>
          </cell>
          <cell r="G200" t="str">
            <v>JULIA91@HOTMAIL.CO.UK</v>
          </cell>
          <cell r="I200" t="str">
            <v>Monitor</v>
          </cell>
          <cell r="J200" t="str">
            <v>Triangle, Cambridge</v>
          </cell>
          <cell r="K200">
            <v>44784</v>
          </cell>
          <cell r="N200">
            <v>44789</v>
          </cell>
        </row>
        <row r="201">
          <cell r="E201" t="str">
            <v>Peter</v>
          </cell>
          <cell r="F201" t="str">
            <v>Tyson</v>
          </cell>
          <cell r="G201" t="str">
            <v>PETERANDANN.TYSON1@BTINTERNET.COM</v>
          </cell>
          <cell r="I201" t="str">
            <v>Monitor</v>
          </cell>
          <cell r="J201" t="str">
            <v>Triangle, Cambridge</v>
          </cell>
          <cell r="K201">
            <v>44784</v>
          </cell>
          <cell r="L201">
            <v>44790</v>
          </cell>
          <cell r="N201">
            <v>44789</v>
          </cell>
        </row>
        <row r="202">
          <cell r="E202" t="str">
            <v>Saurabh</v>
          </cell>
          <cell r="F202" t="str">
            <v>Gupta</v>
          </cell>
          <cell r="G202" t="str">
            <v>SAURABHGUPTA1@GMAIL.COM</v>
          </cell>
          <cell r="I202" t="str">
            <v>Monitor</v>
          </cell>
          <cell r="J202" t="str">
            <v>Triangle, Cambridge</v>
          </cell>
          <cell r="K202">
            <v>44784</v>
          </cell>
          <cell r="L202">
            <v>44791</v>
          </cell>
          <cell r="N202">
            <v>44789</v>
          </cell>
        </row>
        <row r="203">
          <cell r="E203" t="str">
            <v>Paul</v>
          </cell>
          <cell r="F203" t="str">
            <v>Ward</v>
          </cell>
          <cell r="G203" t="str">
            <v>pdwwdp654321@gmail.com</v>
          </cell>
          <cell r="I203" t="str">
            <v>Monitor</v>
          </cell>
          <cell r="J203" t="str">
            <v>Triangle, Cambridge</v>
          </cell>
          <cell r="K203">
            <v>44784</v>
          </cell>
          <cell r="L203">
            <v>44790</v>
          </cell>
          <cell r="N203" t="str">
            <v>Do not chase</v>
          </cell>
        </row>
        <row r="204">
          <cell r="E204" t="str">
            <v>David</v>
          </cell>
          <cell r="F204" t="str">
            <v>Tebbs</v>
          </cell>
          <cell r="G204" t="str">
            <v>DOCMATHS@BTINTERNET.COM</v>
          </cell>
          <cell r="I204" t="str">
            <v>Monitor</v>
          </cell>
          <cell r="J204" t="str">
            <v>Triangle, Cambridge</v>
          </cell>
          <cell r="K204">
            <v>44784</v>
          </cell>
          <cell r="N204">
            <v>44789</v>
          </cell>
        </row>
        <row r="205">
          <cell r="E205" t="str">
            <v>Jon</v>
          </cell>
          <cell r="F205" t="str">
            <v>Platten</v>
          </cell>
          <cell r="G205" t="str">
            <v>JONPLATTEN@BTINTERNET.COM</v>
          </cell>
          <cell r="I205" t="str">
            <v>Monitor</v>
          </cell>
          <cell r="J205" t="str">
            <v>Triangle, Cambridge</v>
          </cell>
          <cell r="K205">
            <v>44784</v>
          </cell>
          <cell r="L205">
            <v>44788</v>
          </cell>
        </row>
        <row r="206">
          <cell r="E206" t="str">
            <v>Sarah</v>
          </cell>
          <cell r="F206" t="str">
            <v>Singleton</v>
          </cell>
          <cell r="G206" t="str">
            <v>SARAHSINGLETONAA@YAHOO.COM</v>
          </cell>
          <cell r="I206" t="str">
            <v>Monitor</v>
          </cell>
          <cell r="J206" t="str">
            <v>Triangle, Cambridge</v>
          </cell>
          <cell r="K206">
            <v>44789</v>
          </cell>
          <cell r="L206">
            <v>44792</v>
          </cell>
        </row>
        <row r="207">
          <cell r="E207" t="str">
            <v>Dan</v>
          </cell>
          <cell r="F207" t="str">
            <v>Hayward</v>
          </cell>
          <cell r="G207" t="str">
            <v>DANHAYWARD1987@HOTMAIL.CO.UK</v>
          </cell>
          <cell r="I207" t="str">
            <v>Monitor</v>
          </cell>
          <cell r="J207" t="str">
            <v>Triangle, Cambridge</v>
          </cell>
          <cell r="K207">
            <v>44785</v>
          </cell>
          <cell r="N207">
            <v>44608</v>
          </cell>
        </row>
        <row r="208">
          <cell r="E208" t="str">
            <v>Caroline</v>
          </cell>
          <cell r="F208" t="str">
            <v>Beale</v>
          </cell>
          <cell r="G208" t="str">
            <v>CBEALE@COLFES.COM</v>
          </cell>
          <cell r="I208" t="str">
            <v>Monitor</v>
          </cell>
          <cell r="J208" t="str">
            <v>Triangle, Cambridge</v>
          </cell>
          <cell r="K208">
            <v>44789</v>
          </cell>
          <cell r="L208" t="str">
            <v>Declined 19/08/2022</v>
          </cell>
          <cell r="M208" t="str">
            <v>Declined</v>
          </cell>
        </row>
        <row r="209">
          <cell r="E209" t="str">
            <v>Victoria</v>
          </cell>
          <cell r="F209" t="str">
            <v>Whitlock</v>
          </cell>
          <cell r="G209" t="str">
            <v>kwhitlock@haygrove-qet.co.uk</v>
          </cell>
          <cell r="I209" t="str">
            <v>Monitor</v>
          </cell>
          <cell r="J209" t="str">
            <v>Triangle, Cambridge</v>
          </cell>
          <cell r="K209">
            <v>44789</v>
          </cell>
          <cell r="L209">
            <v>44789</v>
          </cell>
        </row>
        <row r="210">
          <cell r="E210" t="str">
            <v>David</v>
          </cell>
          <cell r="F210" t="str">
            <v>Savage</v>
          </cell>
          <cell r="G210" t="str">
            <v>DSAVAGE88@HOTMAIL.CO.UK</v>
          </cell>
          <cell r="I210" t="str">
            <v>Monitor</v>
          </cell>
          <cell r="J210" t="str">
            <v>Triangle, Cambridge</v>
          </cell>
          <cell r="K210">
            <v>44789</v>
          </cell>
          <cell r="L210">
            <v>44792</v>
          </cell>
        </row>
        <row r="211">
          <cell r="E211" t="str">
            <v>Victoria</v>
          </cell>
          <cell r="F211" t="str">
            <v>Waine</v>
          </cell>
          <cell r="G211" t="str">
            <v>MISSVWCOMPUTING@GMAIL.COM</v>
          </cell>
          <cell r="I211" t="str">
            <v>Monitor</v>
          </cell>
          <cell r="J211" t="str">
            <v>Triangle, Cambridge</v>
          </cell>
          <cell r="K211">
            <v>44789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6" Type="http://schemas.openxmlformats.org/officeDocument/2006/relationships/printerSettings" Target="../printerSettings/printerSettings13.bin"/><Relationship Id="rId5" Type="http://schemas.openxmlformats.org/officeDocument/2006/relationships/printerSettings" Target="../printerSettings/printerSettings12.bin"/><Relationship Id="rId4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DB327"/>
  <sheetViews>
    <sheetView tabSelected="1" topLeftCell="Y1" zoomScale="70" zoomScaleNormal="85" workbookViewId="0">
      <pane ySplit="1" topLeftCell="A172" activePane="bottomLeft" state="frozen"/>
      <selection pane="bottomLeft" activeCell="AA198" sqref="AA198"/>
      <selection activeCell="G1" sqref="G1"/>
    </sheetView>
  </sheetViews>
  <sheetFormatPr defaultRowHeight="15"/>
  <cols>
    <col min="1" max="3" width="9.140625" style="129" customWidth="1"/>
    <col min="4" max="4" width="9.5703125" style="23" customWidth="1"/>
    <col min="5" max="5" width="12.42578125" style="23" customWidth="1"/>
    <col min="6" max="6" width="11.140625" style="23" customWidth="1"/>
    <col min="7" max="8" width="14.5703125" style="35" customWidth="1"/>
    <col min="9" max="9" width="12.85546875" style="35" customWidth="1"/>
    <col min="10" max="10" width="11.85546875" style="35" customWidth="1"/>
    <col min="11" max="11" width="12.5703125" style="35" customWidth="1"/>
    <col min="12" max="12" width="14.42578125" style="35" customWidth="1"/>
    <col min="13" max="13" width="17.42578125" style="125" customWidth="1"/>
    <col min="14" max="14" width="17.42578125" style="126" customWidth="1"/>
    <col min="15" max="15" width="32.140625" style="210" customWidth="1"/>
    <col min="16" max="16" width="10.7109375" style="1" customWidth="1"/>
    <col min="17" max="17" width="32.5703125" bestFit="1" customWidth="1"/>
    <col min="18" max="18" width="44.28515625" customWidth="1"/>
    <col min="19" max="19" width="21" style="1" customWidth="1"/>
    <col min="20" max="20" width="29" customWidth="1"/>
    <col min="21" max="23" width="21" style="1" customWidth="1"/>
    <col min="24" max="24" width="24.42578125" customWidth="1"/>
    <col min="25" max="66" width="9.140625" customWidth="1"/>
    <col min="67" max="67" width="11.140625" bestFit="1" customWidth="1"/>
    <col min="68" max="68" width="11" bestFit="1" customWidth="1"/>
    <col min="75" max="75" width="9.28515625" customWidth="1"/>
    <col min="77" max="77" width="99.140625" customWidth="1"/>
  </cols>
  <sheetData>
    <row r="1" spans="1:459" ht="63">
      <c r="A1" s="127" t="s">
        <v>0</v>
      </c>
      <c r="B1" s="127" t="s">
        <v>1</v>
      </c>
      <c r="C1" s="127" t="s">
        <v>2</v>
      </c>
      <c r="D1" s="132" t="s">
        <v>3</v>
      </c>
      <c r="E1" s="131" t="s">
        <v>4</v>
      </c>
      <c r="F1" s="131" t="s">
        <v>5</v>
      </c>
      <c r="G1" s="135" t="s">
        <v>6</v>
      </c>
      <c r="H1" s="144" t="s">
        <v>7</v>
      </c>
      <c r="I1" s="36" t="s">
        <v>8</v>
      </c>
      <c r="J1" s="38" t="s">
        <v>9</v>
      </c>
      <c r="K1" s="37" t="s">
        <v>10</v>
      </c>
      <c r="L1" s="136" t="s">
        <v>11</v>
      </c>
      <c r="M1" s="36" t="s">
        <v>12</v>
      </c>
      <c r="N1" s="37" t="s">
        <v>13</v>
      </c>
      <c r="O1" s="208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5">
        <v>44792</v>
      </c>
      <c r="Z1" s="143">
        <v>44793</v>
      </c>
      <c r="AA1" s="143">
        <v>44794</v>
      </c>
      <c r="AB1" s="5">
        <v>44795</v>
      </c>
      <c r="AC1" s="5">
        <v>44796</v>
      </c>
      <c r="AD1" s="5">
        <v>44797</v>
      </c>
      <c r="AE1" s="5">
        <v>44798</v>
      </c>
      <c r="AF1" s="5">
        <v>44799</v>
      </c>
      <c r="AG1" s="143">
        <v>44800</v>
      </c>
      <c r="AH1" s="143">
        <v>44801</v>
      </c>
      <c r="AI1" s="5">
        <v>44802</v>
      </c>
      <c r="AJ1" s="5">
        <v>44803</v>
      </c>
      <c r="AK1" s="5">
        <v>44804</v>
      </c>
      <c r="AL1" s="5">
        <v>44805</v>
      </c>
      <c r="AM1" s="5">
        <v>44806</v>
      </c>
      <c r="AN1" s="143">
        <v>44807</v>
      </c>
      <c r="AO1" s="143">
        <v>44808</v>
      </c>
      <c r="AP1" s="5">
        <v>44809</v>
      </c>
      <c r="AQ1" s="5">
        <v>44810</v>
      </c>
      <c r="AR1" s="5">
        <v>44811</v>
      </c>
      <c r="AS1" s="5">
        <v>44812</v>
      </c>
      <c r="AT1" s="5">
        <v>44813</v>
      </c>
      <c r="AU1" s="143">
        <v>44814</v>
      </c>
      <c r="AV1" s="143">
        <v>44815</v>
      </c>
      <c r="AW1" s="5">
        <v>44816</v>
      </c>
      <c r="AX1" s="5">
        <v>44817</v>
      </c>
      <c r="AY1" s="5">
        <v>44818</v>
      </c>
      <c r="AZ1" s="5">
        <v>44819</v>
      </c>
      <c r="BA1" s="5">
        <v>44820</v>
      </c>
      <c r="BB1" s="143">
        <v>44821</v>
      </c>
      <c r="BC1" s="143">
        <v>44822</v>
      </c>
      <c r="BD1" s="5">
        <v>44823</v>
      </c>
      <c r="BE1" s="5">
        <v>44824</v>
      </c>
      <c r="BF1" s="5">
        <v>44825</v>
      </c>
      <c r="BG1" s="5">
        <v>44826</v>
      </c>
      <c r="BH1" s="5">
        <v>44827</v>
      </c>
      <c r="BI1" s="143">
        <v>44828</v>
      </c>
      <c r="BJ1" s="143">
        <v>44829</v>
      </c>
      <c r="BK1" s="5">
        <v>44830</v>
      </c>
      <c r="BL1" s="5">
        <v>44831</v>
      </c>
      <c r="BM1" s="5">
        <v>44832</v>
      </c>
      <c r="BN1" s="5">
        <v>44833</v>
      </c>
      <c r="BO1" s="5">
        <v>44834</v>
      </c>
      <c r="BP1" s="143">
        <v>44835</v>
      </c>
      <c r="BQ1" s="143">
        <v>44836</v>
      </c>
      <c r="BR1" s="5">
        <v>44837</v>
      </c>
      <c r="BS1" s="5">
        <v>44838</v>
      </c>
      <c r="BT1" s="5">
        <v>44839</v>
      </c>
      <c r="BU1" s="5">
        <v>44840</v>
      </c>
      <c r="BV1" s="5">
        <v>44841</v>
      </c>
      <c r="BW1" s="143">
        <v>44842</v>
      </c>
      <c r="BX1" s="143">
        <v>44843</v>
      </c>
      <c r="BY1" s="154" t="s">
        <v>24</v>
      </c>
    </row>
    <row r="2" spans="1:459" s="3" customFormat="1">
      <c r="A2" s="128">
        <v>35506</v>
      </c>
      <c r="B2" s="128">
        <v>1051</v>
      </c>
      <c r="C2" s="128">
        <v>220</v>
      </c>
      <c r="D2" s="145">
        <v>29391</v>
      </c>
      <c r="E2" s="134">
        <f t="shared" ref="E2:E14" si="0">D2*0.03</f>
        <v>881.73</v>
      </c>
      <c r="F2" s="133">
        <f t="shared" ref="F2:F14" si="1">E2*0.21</f>
        <v>185.16329999999999</v>
      </c>
      <c r="G2" s="9">
        <v>6</v>
      </c>
      <c r="H2" s="9">
        <f t="shared" ref="H2:H22" si="2">E2*1.25</f>
        <v>1102.1624999999999</v>
      </c>
      <c r="I2" s="9">
        <f t="shared" ref="I2:I22" si="3">F2*1.25</f>
        <v>231.45412499999998</v>
      </c>
      <c r="J2" s="9">
        <f t="shared" ref="J2:J22" si="4">E2*1.5</f>
        <v>1322.595</v>
      </c>
      <c r="K2" s="9">
        <f t="shared" ref="K2:K22" si="5">F2*1.5</f>
        <v>277.74495000000002</v>
      </c>
      <c r="L2" s="9">
        <v>4</v>
      </c>
      <c r="M2" s="124">
        <v>5</v>
      </c>
      <c r="N2" s="123">
        <v>7</v>
      </c>
      <c r="O2" s="169" t="s">
        <v>25</v>
      </c>
      <c r="P2" s="8">
        <v>81225</v>
      </c>
      <c r="Q2" s="8" t="s">
        <v>26</v>
      </c>
      <c r="R2" s="8" t="s">
        <v>27</v>
      </c>
      <c r="S2" s="181">
        <v>44770</v>
      </c>
      <c r="T2" s="181">
        <f>VLOOKUP(P2,'[3]Monitor Schedule'!$A:$J,10,FALSE)</f>
        <v>44706</v>
      </c>
      <c r="U2" s="181">
        <v>44784</v>
      </c>
      <c r="V2" s="181" t="e">
        <f>VLOOKUP(P2,'[3]Monitor Schedule'!$A:$K,11,FALSE)</f>
        <v>#N/A</v>
      </c>
      <c r="W2" s="181" t="s">
        <v>28</v>
      </c>
      <c r="X2" s="8" t="s">
        <v>29</v>
      </c>
      <c r="Y2" s="180" t="s">
        <v>30</v>
      </c>
      <c r="Z2" s="180" t="s">
        <v>30</v>
      </c>
      <c r="AA2" s="180" t="s">
        <v>30</v>
      </c>
      <c r="AB2" s="2" t="str">
        <f>VLOOKUP(P2,'[3]Monitor Schedule'!$A:$BM,16,FALSE)</f>
        <v>No</v>
      </c>
      <c r="AC2" s="2" t="str">
        <f>VLOOKUP(P2,'[3]Monitor Schedule'!$A:$BM,17,FALSE)</f>
        <v>No</v>
      </c>
      <c r="AD2" s="2" t="str">
        <f>VLOOKUP(P2,'[3]Monitor Schedule'!$A:$BM,18,FALSE)</f>
        <v>No</v>
      </c>
      <c r="AE2" s="2" t="str">
        <f>VLOOKUP(P2,'[3]Monitor Schedule'!$A:$BM,19,FALSE)</f>
        <v>No</v>
      </c>
      <c r="AF2" s="2" t="str">
        <f>VLOOKUP(P2,'[3]Monitor Schedule'!$A:$BM,20,FALSE)</f>
        <v>No</v>
      </c>
      <c r="AG2" s="2" t="str">
        <f>VLOOKUP(P2,'[3]Monitor Schedule'!$A:$BM,21,FALSE)</f>
        <v>Yes</v>
      </c>
      <c r="AH2" s="2" t="str">
        <f>VLOOKUP(P2,'[3]Monitor Schedule'!$A:$BM,22,FALSE)</f>
        <v>Yes</v>
      </c>
      <c r="AI2" s="180" t="s">
        <v>28</v>
      </c>
      <c r="AJ2" s="180" t="s">
        <v>28</v>
      </c>
      <c r="AK2" s="2" t="str">
        <f>VLOOKUP(P2,'[3]Monitor Schedule'!$A:$BM,25,FALSE)</f>
        <v>Yes</v>
      </c>
      <c r="AL2" s="2" t="str">
        <f>VLOOKUP(P2,'[3]Monitor Schedule'!$A:$BM,26,FALSE)</f>
        <v>Yes</v>
      </c>
      <c r="AM2" s="2" t="str">
        <f>VLOOKUP(P2,'[3]Monitor Schedule'!$A:$BM,27,FALSE)</f>
        <v>Yes</v>
      </c>
      <c r="AN2" s="2" t="str">
        <f>VLOOKUP(P2,'[3]Monitor Schedule'!$A:$BM,28,FALSE)</f>
        <v>No</v>
      </c>
      <c r="AO2" s="2" t="str">
        <f>VLOOKUP(P2,'[3]Monitor Schedule'!$A:$BM,29,FALSE)</f>
        <v>No</v>
      </c>
      <c r="AP2" s="2" t="str">
        <f>VLOOKUP(P2,'[3]Monitor Schedule'!$A:$BM,30,FALSE)</f>
        <v>No</v>
      </c>
      <c r="AQ2" s="2" t="str">
        <f>VLOOKUP(P2,'[3]Monitor Schedule'!$A:$BM,31,FALSE)</f>
        <v>No</v>
      </c>
      <c r="AR2" s="2" t="str">
        <f>VLOOKUP(P2,'[3]Monitor Schedule'!$A:$BM,32,FALSE)</f>
        <v>No</v>
      </c>
      <c r="AS2" s="2" t="str">
        <f>VLOOKUP(P2,'[3]Monitor Schedule'!$A:$BM,33,FALSE)</f>
        <v>Yes</v>
      </c>
      <c r="AT2" s="2" t="str">
        <f>VLOOKUP(P2,'[3]Monitor Schedule'!$A:$BM,34,FALSE)</f>
        <v>Yes</v>
      </c>
      <c r="AU2" s="180" t="s">
        <v>30</v>
      </c>
      <c r="AV2" s="180" t="s">
        <v>30</v>
      </c>
      <c r="AW2" s="2" t="str">
        <f>VLOOKUP(P2,'[3]Monitor Schedule'!$A:$BM,37,FALSE)</f>
        <v>No</v>
      </c>
      <c r="AX2" s="2" t="str">
        <f>VLOOKUP(P2,'[3]Monitor Schedule'!$A:$BM,38,FALSE)</f>
        <v>No</v>
      </c>
      <c r="AY2" s="2" t="str">
        <f>VLOOKUP(P2,'[3]Monitor Schedule'!$A:$BM,39,FALSE)</f>
        <v>Yes</v>
      </c>
      <c r="AZ2" s="2" t="str">
        <f>VLOOKUP(P2,'[3]Monitor Schedule'!$A:$BM,40,FALSE)</f>
        <v>Yes</v>
      </c>
      <c r="BA2" s="2" t="str">
        <f>VLOOKUP(P2,'[3]Monitor Schedule'!$A:$BM,41,FALSE)</f>
        <v>Yes</v>
      </c>
      <c r="BB2" s="2" t="s">
        <v>28</v>
      </c>
      <c r="BC2" s="2" t="s">
        <v>28</v>
      </c>
      <c r="BD2" s="2" t="str">
        <f>VLOOKUP(P2,'[3]Monitor Schedule'!$A:$BM,44,FALSE)</f>
        <v>No</v>
      </c>
      <c r="BE2" s="2" t="str">
        <f>VLOOKUP(P2,'[3]Monitor Schedule'!$A:$BM,45,FALSE)</f>
        <v>No</v>
      </c>
      <c r="BF2" s="2" t="str">
        <f>VLOOKUP(P2,'[3]Monitor Schedule'!$A:$BM,46,FALSE)</f>
        <v>No</v>
      </c>
      <c r="BG2" s="2" t="str">
        <f>VLOOKUP(P2,'[3]Monitor Schedule'!$A:$BM,47,FALSE)</f>
        <v>No</v>
      </c>
      <c r="BH2" s="2" t="str">
        <f>VLOOKUP(P2,'[3]Monitor Schedule'!$A:$BM,48,FALSE)</f>
        <v>Yes</v>
      </c>
      <c r="BI2" s="2" t="str">
        <f>VLOOKUP(P2,'[3]Monitor Schedule'!$A:$BM,49,FALSE)</f>
        <v>Yes</v>
      </c>
      <c r="BJ2" s="2" t="str">
        <f>VLOOKUP(P2,'[3]Monitor Schedule'!$A:$BM,50,FALSE)</f>
        <v>Yes</v>
      </c>
      <c r="BK2" s="2" t="str">
        <f>VLOOKUP(P2,'[3]Monitor Schedule'!$A:$BM,51,FALSE)</f>
        <v>No</v>
      </c>
      <c r="BL2" s="2" t="str">
        <f>VLOOKUP(P2,'[3]Monitor Schedule'!$A:$BM,52,FALSE)</f>
        <v>No</v>
      </c>
      <c r="BM2" s="2" t="str">
        <f>VLOOKUP(P2,'[3]Monitor Schedule'!$A:$BM,53,FALSE)</f>
        <v>No</v>
      </c>
      <c r="BN2" s="2" t="str">
        <f>VLOOKUP(P2,'[3]Monitor Schedule'!$A:$BM,54,FALSE)</f>
        <v>No</v>
      </c>
      <c r="BO2" s="2" t="str">
        <f>VLOOKUP(P2,'[3]Monitor Schedule'!$A:$BM,55,FALSE)</f>
        <v>No</v>
      </c>
      <c r="BP2" s="2" t="str">
        <f>VLOOKUP(P2,'[3]Monitor Schedule'!$A:$BM,56,FALSE)</f>
        <v>No</v>
      </c>
      <c r="BQ2" s="2" t="str">
        <f>VLOOKUP(P2,'[3]Monitor Schedule'!$A:$BM,57,FALSE)</f>
        <v>No</v>
      </c>
      <c r="BR2" s="2" t="str">
        <f>VLOOKUP(P2,'[3]Monitor Schedule'!$A:$BM,58,FALSE)</f>
        <v>No</v>
      </c>
      <c r="BS2" s="2" t="str">
        <f>VLOOKUP(P2,'[3]Monitor Schedule'!$A:$BM,59,FALSE)</f>
        <v>No</v>
      </c>
      <c r="BT2" s="2" t="str">
        <f>VLOOKUP(P2,'[3]Monitor Schedule'!$A:$BM,60,FALSE)</f>
        <v>Yes</v>
      </c>
      <c r="BU2" s="2" t="str">
        <f>VLOOKUP(P2,'[3]Monitor Schedule'!$A:$BM,61,FALSE)</f>
        <v>Yes</v>
      </c>
      <c r="BV2" s="2" t="str">
        <f>VLOOKUP(P2,'[3]Monitor Schedule'!$A:$BM,62,FALSE)</f>
        <v>Yes</v>
      </c>
      <c r="BW2" s="180" t="s">
        <v>30</v>
      </c>
      <c r="BX2" s="180" t="s">
        <v>30</v>
      </c>
      <c r="BY2" s="2">
        <f>VLOOKUP(P2,'[3]Monitor Schedule'!$A:$BM,65,FALSE)</f>
        <v>0</v>
      </c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</row>
    <row r="3" spans="1:459" s="3" customFormat="1">
      <c r="A3" s="146">
        <v>35506</v>
      </c>
      <c r="B3" s="146">
        <v>1051</v>
      </c>
      <c r="C3" s="146">
        <v>220</v>
      </c>
      <c r="D3" s="147">
        <v>29391</v>
      </c>
      <c r="E3" s="148">
        <f t="shared" si="0"/>
        <v>881.73</v>
      </c>
      <c r="F3" s="149">
        <f t="shared" si="1"/>
        <v>185.16329999999999</v>
      </c>
      <c r="G3" s="150">
        <v>6</v>
      </c>
      <c r="H3" s="150">
        <f t="shared" si="2"/>
        <v>1102.1624999999999</v>
      </c>
      <c r="I3" s="150">
        <f t="shared" si="3"/>
        <v>231.45412499999998</v>
      </c>
      <c r="J3" s="150">
        <f t="shared" si="4"/>
        <v>1322.595</v>
      </c>
      <c r="K3" s="150">
        <f t="shared" si="5"/>
        <v>277.74495000000002</v>
      </c>
      <c r="L3" s="150">
        <v>4</v>
      </c>
      <c r="M3" s="151">
        <v>5</v>
      </c>
      <c r="N3" s="152">
        <v>7</v>
      </c>
      <c r="O3" s="169" t="s">
        <v>25</v>
      </c>
      <c r="P3" s="8">
        <v>9354</v>
      </c>
      <c r="Q3" s="8" t="s">
        <v>31</v>
      </c>
      <c r="R3" s="8" t="s">
        <v>32</v>
      </c>
      <c r="S3" s="181">
        <v>44770</v>
      </c>
      <c r="T3" s="181">
        <f>VLOOKUP(P3,'[3]Monitor Schedule'!$A:$J,10,FALSE)</f>
        <v>44706</v>
      </c>
      <c r="U3" s="181">
        <v>44784</v>
      </c>
      <c r="V3" s="181" t="e">
        <f>VLOOKUP(P3,'[3]Monitor Schedule'!$A:$K,11,FALSE)</f>
        <v>#N/A</v>
      </c>
      <c r="W3" s="181" t="s">
        <v>30</v>
      </c>
      <c r="X3" s="8" t="s">
        <v>33</v>
      </c>
      <c r="Y3" s="180" t="s">
        <v>28</v>
      </c>
      <c r="Z3" s="180" t="str">
        <f>VLOOKUP(P3,'[3]Monitor Schedule'!$A:$BM,14,FALSE)</f>
        <v>Yes</v>
      </c>
      <c r="AA3" s="2" t="s">
        <v>30</v>
      </c>
      <c r="AB3" s="2" t="s">
        <v>28</v>
      </c>
      <c r="AC3" s="2" t="s">
        <v>28</v>
      </c>
      <c r="AD3" s="2" t="str">
        <f>VLOOKUP(P3,'[3]Monitor Schedule'!$A:$BM,18,FALSE)</f>
        <v>Yes</v>
      </c>
      <c r="AE3" s="2" t="str">
        <f>VLOOKUP(P3,'[3]Monitor Schedule'!$A:$BM,19,FALSE)</f>
        <v>Yes</v>
      </c>
      <c r="AF3" s="2" t="s">
        <v>28</v>
      </c>
      <c r="AG3" s="2" t="s">
        <v>30</v>
      </c>
      <c r="AH3" s="2" t="s">
        <v>28</v>
      </c>
      <c r="AI3" s="2" t="str">
        <f>VLOOKUP(P3,'[3]Monitor Schedule'!$A:$BM,23,FALSE)</f>
        <v>Yes</v>
      </c>
      <c r="AJ3" s="2" t="str">
        <f>VLOOKUP(P3,'[3]Monitor Schedule'!$A:$BM,24,FALSE)</f>
        <v>Yes</v>
      </c>
      <c r="AK3" s="2" t="s">
        <v>28</v>
      </c>
      <c r="AL3" s="2" t="s">
        <v>30</v>
      </c>
      <c r="AM3" s="2" t="s">
        <v>30</v>
      </c>
      <c r="AN3" s="2" t="s">
        <v>30</v>
      </c>
      <c r="AO3" s="2" t="str">
        <f>VLOOKUP(P3,'[3]Monitor Schedule'!$A:$BM,29,FALSE)</f>
        <v>Yes</v>
      </c>
      <c r="AP3" s="2" t="str">
        <f>VLOOKUP(P3,'[3]Monitor Schedule'!$A:$BM,30,FALSE)</f>
        <v>Yes</v>
      </c>
      <c r="AQ3" s="2" t="str">
        <f>VLOOKUP(P3,'[3]Monitor Schedule'!$A:$BM,31,FALSE)</f>
        <v>No</v>
      </c>
      <c r="AR3" s="2" t="str">
        <f>VLOOKUP(P3,'[3]Monitor Schedule'!$A:$BM,32,FALSE)</f>
        <v>No</v>
      </c>
      <c r="AS3" s="2" t="str">
        <f>VLOOKUP(P3,'[3]Monitor Schedule'!$A:$BM,33,FALSE)</f>
        <v>No</v>
      </c>
      <c r="AT3" s="2" t="str">
        <f>VLOOKUP(P3,'[3]Monitor Schedule'!$A:$BM,34,FALSE)</f>
        <v>Yes</v>
      </c>
      <c r="AU3" s="2" t="s">
        <v>30</v>
      </c>
      <c r="AV3" s="2" t="s">
        <v>30</v>
      </c>
      <c r="AW3" s="2" t="str">
        <f>VLOOKUP(P3,'[3]Monitor Schedule'!$A:$BM,37,FALSE)</f>
        <v>No</v>
      </c>
      <c r="AX3" s="2" t="str">
        <f>VLOOKUP(P3,'[3]Monitor Schedule'!$A:$BM,38,FALSE)</f>
        <v>No</v>
      </c>
      <c r="AY3" s="2" t="str">
        <f>VLOOKUP(P3,'[3]Monitor Schedule'!$A:$BM,39,FALSE)</f>
        <v>No</v>
      </c>
      <c r="AZ3" s="2" t="str">
        <f>VLOOKUP(P3,'[3]Monitor Schedule'!$A:$BM,40,FALSE)</f>
        <v>No</v>
      </c>
      <c r="BA3" s="2" t="s">
        <v>28</v>
      </c>
      <c r="BB3" s="2" t="str">
        <f>VLOOKUP(P3,'[3]Monitor Schedule'!$A:$BM,42,FALSE)</f>
        <v>Yes</v>
      </c>
      <c r="BC3" s="2" t="str">
        <f>VLOOKUP(P3,'[3]Monitor Schedule'!$A:$BM,43,FALSE)</f>
        <v>Yes</v>
      </c>
      <c r="BD3" s="2" t="str">
        <f>VLOOKUP(P3,'[3]Monitor Schedule'!$A:$BM,44,FALSE)</f>
        <v>No</v>
      </c>
      <c r="BE3" s="2" t="str">
        <f>VLOOKUP(P3,'[3]Monitor Schedule'!$A:$BM,45,FALSE)</f>
        <v>No</v>
      </c>
      <c r="BF3" s="2" t="str">
        <f>VLOOKUP(P3,'[3]Monitor Schedule'!$A:$BM,46,FALSE)</f>
        <v>No</v>
      </c>
      <c r="BG3" s="2" t="str">
        <f>VLOOKUP(P3,'[3]Monitor Schedule'!$A:$BM,47,FALSE)</f>
        <v>No</v>
      </c>
      <c r="BH3" s="2" t="str">
        <f>VLOOKUP(P3,'[3]Monitor Schedule'!$A:$BM,48,FALSE)</f>
        <v>Yes</v>
      </c>
      <c r="BI3" s="2" t="str">
        <f>VLOOKUP(P3,'[3]Monitor Schedule'!$A:$BM,49,FALSE)</f>
        <v>Yes</v>
      </c>
      <c r="BJ3" s="2" t="str">
        <f>VLOOKUP(P3,'[3]Monitor Schedule'!$A:$BM,50,FALSE)</f>
        <v>Yes</v>
      </c>
      <c r="BK3" s="2" t="str">
        <f>VLOOKUP(P3,'[3]Monitor Schedule'!$A:$BM,51,FALSE)</f>
        <v>No</v>
      </c>
      <c r="BL3" s="2" t="str">
        <f>VLOOKUP(P3,'[3]Monitor Schedule'!$A:$BM,52,FALSE)</f>
        <v>No</v>
      </c>
      <c r="BM3" s="2" t="str">
        <f>VLOOKUP(P3,'[3]Monitor Schedule'!$A:$BM,53,FALSE)</f>
        <v>No</v>
      </c>
      <c r="BN3" s="2" t="str">
        <f>VLOOKUP(P3,'[3]Monitor Schedule'!$A:$BM,54,FALSE)</f>
        <v>No</v>
      </c>
      <c r="BO3" s="2" t="str">
        <f>VLOOKUP(P3,'[3]Monitor Schedule'!$A:$BM,55,FALSE)</f>
        <v>Yes</v>
      </c>
      <c r="BP3" s="2" t="str">
        <f>VLOOKUP(P3,'[3]Monitor Schedule'!$A:$BM,56,FALSE)</f>
        <v>Yes</v>
      </c>
      <c r="BQ3" s="2" t="str">
        <f>VLOOKUP(P3,'[3]Monitor Schedule'!$A:$BM,57,FALSE)</f>
        <v>Yes</v>
      </c>
      <c r="BR3" s="2" t="str">
        <f>VLOOKUP(P3,'[3]Monitor Schedule'!$A:$BM,58,FALSE)</f>
        <v>No</v>
      </c>
      <c r="BS3" s="2" t="str">
        <f>VLOOKUP(P3,'[3]Monitor Schedule'!$A:$BM,59,FALSE)</f>
        <v>No</v>
      </c>
      <c r="BT3" s="2" t="str">
        <f>VLOOKUP(P3,'[3]Monitor Schedule'!$A:$BM,60,FALSE)</f>
        <v>No</v>
      </c>
      <c r="BU3" s="2" t="str">
        <f>VLOOKUP(P3,'[3]Monitor Schedule'!$A:$BM,61,FALSE)</f>
        <v>No</v>
      </c>
      <c r="BV3" s="2" t="s">
        <v>30</v>
      </c>
      <c r="BW3" s="2" t="s">
        <v>30</v>
      </c>
      <c r="BX3" s="2" t="s">
        <v>30</v>
      </c>
      <c r="BY3" s="2">
        <f>VLOOKUP(P3,'[3]Monitor Schedule'!$A:$BM,65,FALSE)</f>
        <v>0</v>
      </c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</row>
    <row r="4" spans="1:459" s="140" customFormat="1">
      <c r="A4" s="146">
        <v>35506</v>
      </c>
      <c r="B4" s="146">
        <v>1051</v>
      </c>
      <c r="C4" s="146">
        <v>220</v>
      </c>
      <c r="D4" s="147">
        <v>29391</v>
      </c>
      <c r="E4" s="148">
        <f t="shared" si="0"/>
        <v>881.73</v>
      </c>
      <c r="F4" s="149">
        <f t="shared" si="1"/>
        <v>185.16329999999999</v>
      </c>
      <c r="G4" s="150">
        <v>6</v>
      </c>
      <c r="H4" s="150">
        <f t="shared" si="2"/>
        <v>1102.1624999999999</v>
      </c>
      <c r="I4" s="150">
        <f t="shared" si="3"/>
        <v>231.45412499999998</v>
      </c>
      <c r="J4" s="150">
        <f t="shared" si="4"/>
        <v>1322.595</v>
      </c>
      <c r="K4" s="150">
        <f t="shared" si="5"/>
        <v>277.74495000000002</v>
      </c>
      <c r="L4" s="150">
        <v>4</v>
      </c>
      <c r="M4" s="151">
        <v>5</v>
      </c>
      <c r="N4" s="152">
        <v>7</v>
      </c>
      <c r="O4" s="169" t="s">
        <v>25</v>
      </c>
      <c r="P4" s="8">
        <v>146617</v>
      </c>
      <c r="Q4" s="8" t="s">
        <v>34</v>
      </c>
      <c r="R4" s="8" t="s">
        <v>35</v>
      </c>
      <c r="S4" s="181">
        <v>44770</v>
      </c>
      <c r="T4" s="181">
        <f>VLOOKUP(P4,'[3]Monitor Schedule'!$A:$J,10,FALSE)</f>
        <v>44750</v>
      </c>
      <c r="U4" s="181">
        <v>44784</v>
      </c>
      <c r="V4" s="181" t="e">
        <f>VLOOKUP(P4,'[3]Monitor Schedule'!$A:$K,11,FALSE)</f>
        <v>#N/A</v>
      </c>
      <c r="W4" s="181" t="s">
        <v>28</v>
      </c>
      <c r="X4" s="8" t="s">
        <v>36</v>
      </c>
      <c r="Y4" s="2" t="str">
        <f>VLOOKUP(P4,'[3]Monitor Schedule'!$A:$BM,13,FALSE)</f>
        <v>No</v>
      </c>
      <c r="Z4" s="2" t="str">
        <f>VLOOKUP(P4,'[3]Monitor Schedule'!$A:$BM,14,FALSE)</f>
        <v>No</v>
      </c>
      <c r="AA4" s="2" t="str">
        <f>VLOOKUP(P4,'[3]Monitor Schedule'!$A:$BM,15,FALSE)</f>
        <v>No</v>
      </c>
      <c r="AB4" s="2" t="str">
        <f>VLOOKUP(P4,'[3]Monitor Schedule'!$A:$BM,16,FALSE)</f>
        <v>No</v>
      </c>
      <c r="AC4" s="2" t="s">
        <v>30</v>
      </c>
      <c r="AD4" s="2" t="str">
        <f>VLOOKUP(P4,'[3]Monitor Schedule'!$A:$BM,18,FALSE)</f>
        <v>No</v>
      </c>
      <c r="AE4" s="2" t="str">
        <f>VLOOKUP(P4,'[3]Monitor Schedule'!$A:$BM,19,FALSE)</f>
        <v>No</v>
      </c>
      <c r="AF4" s="2" t="str">
        <f>VLOOKUP(P4,'[3]Monitor Schedule'!$A:$BM,20,FALSE)</f>
        <v>No</v>
      </c>
      <c r="AG4" s="2" t="str">
        <f>VLOOKUP(P4,'[3]Monitor Schedule'!$A:$BM,21,FALSE)</f>
        <v>Yes</v>
      </c>
      <c r="AH4" s="2" t="str">
        <f>VLOOKUP(P4,'[3]Monitor Schedule'!$A:$BM,22,FALSE)</f>
        <v>Yes</v>
      </c>
      <c r="AI4" s="2" t="str">
        <f>VLOOKUP(P4,'[3]Monitor Schedule'!$A:$BM,23,FALSE)</f>
        <v>No</v>
      </c>
      <c r="AJ4" s="2" t="str">
        <f>VLOOKUP(P4,'[3]Monitor Schedule'!$A:$BM,24,FALSE)</f>
        <v>No</v>
      </c>
      <c r="AK4" s="2" t="str">
        <f>VLOOKUP(P4,'[3]Monitor Schedule'!$A:$BM,25,FALSE)</f>
        <v>No</v>
      </c>
      <c r="AL4" s="2" t="str">
        <f>VLOOKUP(P4,'[3]Monitor Schedule'!$A:$BM,26,FALSE)</f>
        <v>No</v>
      </c>
      <c r="AM4" s="2" t="str">
        <f>VLOOKUP(P4,'[3]Monitor Schedule'!$A:$BM,27,FALSE)</f>
        <v>No</v>
      </c>
      <c r="AN4" s="2" t="str">
        <f>VLOOKUP(P4,'[3]Monitor Schedule'!$A:$BM,28,FALSE)</f>
        <v>No</v>
      </c>
      <c r="AO4" s="2" t="str">
        <f>VLOOKUP(P4,'[3]Monitor Schedule'!$A:$BM,29,FALSE)</f>
        <v>No</v>
      </c>
      <c r="AP4" s="2" t="str">
        <f>VLOOKUP(P4,'[3]Monitor Schedule'!$A:$BM,30,FALSE)</f>
        <v>No</v>
      </c>
      <c r="AQ4" s="2" t="str">
        <f>VLOOKUP(P4,'[3]Monitor Schedule'!$A:$BM,31,FALSE)</f>
        <v>No</v>
      </c>
      <c r="AR4" s="2" t="str">
        <f>VLOOKUP(P4,'[3]Monitor Schedule'!$A:$BM,32,FALSE)</f>
        <v>No</v>
      </c>
      <c r="AS4" s="2" t="str">
        <f>VLOOKUP(P4,'[3]Monitor Schedule'!$A:$BM,33,FALSE)</f>
        <v>No</v>
      </c>
      <c r="AT4" s="2" t="str">
        <f>VLOOKUP(P4,'[3]Monitor Schedule'!$A:$BM,34,FALSE)</f>
        <v>No</v>
      </c>
      <c r="AU4" s="2" t="str">
        <f>VLOOKUP(P4,'[3]Monitor Schedule'!$A:$BM,35,FALSE)</f>
        <v>Yes</v>
      </c>
      <c r="AV4" s="2" t="str">
        <f>VLOOKUP(P4,'[3]Monitor Schedule'!$A:$BM,36,FALSE)</f>
        <v>Yes</v>
      </c>
      <c r="AW4" s="2" t="str">
        <f>VLOOKUP(P4,'[3]Monitor Schedule'!$A:$BM,37,FALSE)</f>
        <v>No</v>
      </c>
      <c r="AX4" s="2" t="str">
        <f>VLOOKUP(P4,'[3]Monitor Schedule'!$A:$BM,38,FALSE)</f>
        <v>No</v>
      </c>
      <c r="AY4" s="2" t="str">
        <f>VLOOKUP(P4,'[3]Monitor Schedule'!$A:$BM,39,FALSE)</f>
        <v>No</v>
      </c>
      <c r="AZ4" s="2" t="str">
        <f>VLOOKUP(P4,'[3]Monitor Schedule'!$A:$BM,40,FALSE)</f>
        <v>No</v>
      </c>
      <c r="BA4" s="2" t="str">
        <f>VLOOKUP(P4,'[3]Monitor Schedule'!$A:$BM,41,FALSE)</f>
        <v>No</v>
      </c>
      <c r="BB4" s="2" t="str">
        <f>VLOOKUP(P4,'[3]Monitor Schedule'!$A:$BM,42,FALSE)</f>
        <v>No</v>
      </c>
      <c r="BC4" s="2" t="str">
        <f>VLOOKUP(P4,'[3]Monitor Schedule'!$A:$BM,43,FALSE)</f>
        <v>No</v>
      </c>
      <c r="BD4" s="2" t="str">
        <f>VLOOKUP(P4,'[3]Monitor Schedule'!$A:$BM,44,FALSE)</f>
        <v>No</v>
      </c>
      <c r="BE4" s="2" t="str">
        <f>VLOOKUP(P4,'[3]Monitor Schedule'!$A:$BM,45,FALSE)</f>
        <v>No</v>
      </c>
      <c r="BF4" s="2" t="str">
        <f>VLOOKUP(P4,'[3]Monitor Schedule'!$A:$BM,46,FALSE)</f>
        <v>No</v>
      </c>
      <c r="BG4" s="2" t="str">
        <f>VLOOKUP(P4,'[3]Monitor Schedule'!$A:$BM,47,FALSE)</f>
        <v>No</v>
      </c>
      <c r="BH4" s="2" t="str">
        <f>VLOOKUP(P4,'[3]Monitor Schedule'!$A:$BM,48,FALSE)</f>
        <v>No</v>
      </c>
      <c r="BI4" s="2" t="str">
        <f>VLOOKUP(P4,'[3]Monitor Schedule'!$A:$BM,49,FALSE)</f>
        <v>Yes</v>
      </c>
      <c r="BJ4" s="2" t="str">
        <f>VLOOKUP(P4,'[3]Monitor Schedule'!$A:$BM,50,FALSE)</f>
        <v>Yes</v>
      </c>
      <c r="BK4" s="2" t="str">
        <f>VLOOKUP(P4,'[3]Monitor Schedule'!$A:$BM,51,FALSE)</f>
        <v>No</v>
      </c>
      <c r="BL4" s="2" t="str">
        <f>VLOOKUP(P4,'[3]Monitor Schedule'!$A:$BM,52,FALSE)</f>
        <v>No</v>
      </c>
      <c r="BM4" s="2" t="str">
        <f>VLOOKUP(P4,'[3]Monitor Schedule'!$A:$BM,53,FALSE)</f>
        <v>No</v>
      </c>
      <c r="BN4" s="2" t="str">
        <f>VLOOKUP(P4,'[3]Monitor Schedule'!$A:$BM,54,FALSE)</f>
        <v>No</v>
      </c>
      <c r="BO4" s="2" t="str">
        <f>VLOOKUP(P4,'[3]Monitor Schedule'!$A:$BM,55,FALSE)</f>
        <v>No</v>
      </c>
      <c r="BP4" s="2" t="str">
        <f>VLOOKUP(P4,'[3]Monitor Schedule'!$A:$BM,56,FALSE)</f>
        <v>Yes</v>
      </c>
      <c r="BQ4" s="2" t="str">
        <f>VLOOKUP(P4,'[3]Monitor Schedule'!$A:$BM,57,FALSE)</f>
        <v>Yes</v>
      </c>
      <c r="BR4" s="2" t="str">
        <f>VLOOKUP(P4,'[3]Monitor Schedule'!$A:$BM,58,FALSE)</f>
        <v>No</v>
      </c>
      <c r="BS4" s="2" t="str">
        <f>VLOOKUP(P4,'[3]Monitor Schedule'!$A:$BM,59,FALSE)</f>
        <v>No</v>
      </c>
      <c r="BT4" s="2" t="str">
        <f>VLOOKUP(P4,'[3]Monitor Schedule'!$A:$BM,60,FALSE)</f>
        <v>No</v>
      </c>
      <c r="BU4" s="2" t="str">
        <f>VLOOKUP(P4,'[3]Monitor Schedule'!$A:$BM,61,FALSE)</f>
        <v>No</v>
      </c>
      <c r="BV4" s="2" t="str">
        <f>VLOOKUP(P4,'[3]Monitor Schedule'!$A:$BM,62,FALSE)</f>
        <v>No</v>
      </c>
      <c r="BW4" s="2" t="str">
        <f>VLOOKUP(P4,'[3]Monitor Schedule'!$A:$BM,63,FALSE)</f>
        <v>Yes</v>
      </c>
      <c r="BX4" s="2" t="str">
        <f>VLOOKUP(P4,'[3]Monitor Schedule'!$A:$BM,64,FALSE)</f>
        <v>Yes</v>
      </c>
      <c r="BY4" s="2" t="s">
        <v>37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</row>
    <row r="5" spans="1:459" s="3" customFormat="1">
      <c r="A5" s="146">
        <v>35506</v>
      </c>
      <c r="B5" s="146">
        <v>1051</v>
      </c>
      <c r="C5" s="146">
        <v>220</v>
      </c>
      <c r="D5" s="147">
        <v>29391</v>
      </c>
      <c r="E5" s="148">
        <f t="shared" si="0"/>
        <v>881.73</v>
      </c>
      <c r="F5" s="149">
        <f t="shared" si="1"/>
        <v>185.16329999999999</v>
      </c>
      <c r="G5" s="150">
        <v>6</v>
      </c>
      <c r="H5" s="150">
        <f t="shared" si="2"/>
        <v>1102.1624999999999</v>
      </c>
      <c r="I5" s="150">
        <f t="shared" si="3"/>
        <v>231.45412499999998</v>
      </c>
      <c r="J5" s="150">
        <f t="shared" si="4"/>
        <v>1322.595</v>
      </c>
      <c r="K5" s="150">
        <f t="shared" si="5"/>
        <v>277.74495000000002</v>
      </c>
      <c r="L5" s="150">
        <v>4</v>
      </c>
      <c r="M5" s="151">
        <v>5</v>
      </c>
      <c r="N5" s="152">
        <v>7</v>
      </c>
      <c r="O5" s="169" t="s">
        <v>25</v>
      </c>
      <c r="P5" s="8">
        <v>77109</v>
      </c>
      <c r="Q5" s="8" t="s">
        <v>38</v>
      </c>
      <c r="R5" s="158" t="s">
        <v>39</v>
      </c>
      <c r="S5" s="181">
        <v>44770</v>
      </c>
      <c r="T5" s="181">
        <f>VLOOKUP(P5,'[3]Monitor Schedule'!$A:$J,10,FALSE)</f>
        <v>44768</v>
      </c>
      <c r="U5" s="181">
        <v>44784</v>
      </c>
      <c r="V5" s="181" t="e">
        <f>VLOOKUP(P5,'[3]Monitor Schedule'!$A:$K,11,FALSE)</f>
        <v>#N/A</v>
      </c>
      <c r="W5" s="181" t="s">
        <v>30</v>
      </c>
      <c r="X5" s="8" t="s">
        <v>30</v>
      </c>
      <c r="Y5" s="2" t="s">
        <v>30</v>
      </c>
      <c r="Z5" s="2" t="s">
        <v>30</v>
      </c>
      <c r="AA5" s="2" t="s">
        <v>30</v>
      </c>
      <c r="AB5" s="2" t="str">
        <f>VLOOKUP(P5,'[3]Monitor Schedule'!$A:$BM,16,FALSE)</f>
        <v>Yes</v>
      </c>
      <c r="AC5" s="2" t="str">
        <f>VLOOKUP(P5,'[3]Monitor Schedule'!$A:$BM,17,FALSE)</f>
        <v>Yes</v>
      </c>
      <c r="AD5" s="2" t="s">
        <v>30</v>
      </c>
      <c r="AE5" s="2" t="s">
        <v>30</v>
      </c>
      <c r="AF5" s="2" t="str">
        <f>VLOOKUP(P5,'[3]Monitor Schedule'!$A:$BM,20,FALSE)</f>
        <v>Yes</v>
      </c>
      <c r="AG5" s="2" t="str">
        <f>VLOOKUP(P5,'[3]Monitor Schedule'!$A:$BM,21,FALSE)</f>
        <v>Yes</v>
      </c>
      <c r="AH5" s="2" t="s">
        <v>30</v>
      </c>
      <c r="AI5" s="2" t="s">
        <v>30</v>
      </c>
      <c r="AJ5" s="2" t="s">
        <v>30</v>
      </c>
      <c r="AK5" s="2" t="str">
        <f>VLOOKUP(P5,'[3]Monitor Schedule'!$A:$BM,25,FALSE)</f>
        <v>Yes</v>
      </c>
      <c r="AL5" s="2" t="str">
        <f>VLOOKUP(P5,'[3]Monitor Schedule'!$A:$BM,26,FALSE)</f>
        <v>Yes</v>
      </c>
      <c r="AM5" s="2" t="str">
        <f>VLOOKUP(P5,'[3]Monitor Schedule'!$A:$BM,27,FALSE)</f>
        <v>Yes</v>
      </c>
      <c r="AN5" s="2" t="s">
        <v>30</v>
      </c>
      <c r="AO5" s="2" t="s">
        <v>30</v>
      </c>
      <c r="AP5" s="2" t="str">
        <f>VLOOKUP(P5,'[3]Monitor Schedule'!$A:$BM,30,FALSE)</f>
        <v>Yes</v>
      </c>
      <c r="AQ5" s="2" t="str">
        <f>VLOOKUP(P5,'[3]Monitor Schedule'!$A:$BM,31,FALSE)</f>
        <v>Yes</v>
      </c>
      <c r="AR5" s="2" t="str">
        <f>VLOOKUP(P5,'[3]Monitor Schedule'!$A:$BM,32,FALSE)</f>
        <v>Yes</v>
      </c>
      <c r="AS5" s="2" t="s">
        <v>30</v>
      </c>
      <c r="AT5" s="2" t="s">
        <v>30</v>
      </c>
      <c r="AU5" s="2" t="s">
        <v>30</v>
      </c>
      <c r="AV5" s="2" t="s">
        <v>30</v>
      </c>
      <c r="AW5" s="2" t="str">
        <f>VLOOKUP(P5,'[3]Monitor Schedule'!$A:$BM,37,FALSE)</f>
        <v>Yes</v>
      </c>
      <c r="AX5" s="2" t="s">
        <v>28</v>
      </c>
      <c r="AY5" s="2" t="s">
        <v>28</v>
      </c>
      <c r="AZ5" s="2" t="str">
        <f>VLOOKUP(P5,'[3]Monitor Schedule'!$A:$BM,40,FALSE)</f>
        <v>Yes</v>
      </c>
      <c r="BA5" s="2" t="str">
        <f>VLOOKUP(P5,'[3]Monitor Schedule'!$A:$BM,41,FALSE)</f>
        <v>Yes</v>
      </c>
      <c r="BB5" s="2" t="str">
        <f>VLOOKUP(P5,'[3]Monitor Schedule'!$A:$BM,42,FALSE)</f>
        <v>Yes</v>
      </c>
      <c r="BC5" s="2" t="s">
        <v>30</v>
      </c>
      <c r="BD5" s="2" t="str">
        <f>VLOOKUP(P5,'[3]Monitor Schedule'!$A:$BM,44,FALSE)</f>
        <v>Yes</v>
      </c>
      <c r="BE5" s="2" t="str">
        <f>VLOOKUP(P5,'[3]Monitor Schedule'!$A:$BM,45,FALSE)</f>
        <v>Yes</v>
      </c>
      <c r="BF5" s="2" t="str">
        <f>VLOOKUP(P5,'[3]Monitor Schedule'!$A:$BM,46,FALSE)</f>
        <v>Yes</v>
      </c>
      <c r="BG5" s="2" t="str">
        <f>VLOOKUP(P5,'[3]Monitor Schedule'!$A:$BM,47,FALSE)</f>
        <v>Yes</v>
      </c>
      <c r="BH5" s="2" t="s">
        <v>30</v>
      </c>
      <c r="BI5" s="2" t="s">
        <v>30</v>
      </c>
      <c r="BJ5" s="2" t="s">
        <v>30</v>
      </c>
      <c r="BK5" s="2" t="str">
        <f>VLOOKUP(P5,'[3]Monitor Schedule'!$A:$BM,51,FALSE)</f>
        <v>Yes</v>
      </c>
      <c r="BL5" s="2" t="str">
        <f>VLOOKUP(P5,'[3]Monitor Schedule'!$A:$BM,52,FALSE)</f>
        <v>Yes</v>
      </c>
      <c r="BM5" s="2" t="str">
        <f>VLOOKUP(P5,'[3]Monitor Schedule'!$A:$BM,53,FALSE)</f>
        <v>Yes</v>
      </c>
      <c r="BN5" s="2" t="str">
        <f>VLOOKUP(P5,'[3]Monitor Schedule'!$A:$BM,54,FALSE)</f>
        <v>Yes</v>
      </c>
      <c r="BO5" s="2" t="s">
        <v>30</v>
      </c>
      <c r="BP5" s="2" t="s">
        <v>30</v>
      </c>
      <c r="BQ5" s="2" t="s">
        <v>30</v>
      </c>
      <c r="BR5" s="2" t="str">
        <f>VLOOKUP(P5,'[3]Monitor Schedule'!$A:$BM,58,FALSE)</f>
        <v>Yes</v>
      </c>
      <c r="BS5" s="2" t="str">
        <f>VLOOKUP(P5,'[3]Monitor Schedule'!$A:$BM,59,FALSE)</f>
        <v>Yes</v>
      </c>
      <c r="BT5" s="2" t="str">
        <f>VLOOKUP(P5,'[3]Monitor Schedule'!$A:$BM,60,FALSE)</f>
        <v>Yes</v>
      </c>
      <c r="BU5" s="2" t="str">
        <f>VLOOKUP(P5,'[3]Monitor Schedule'!$A:$BM,61,FALSE)</f>
        <v>Yes</v>
      </c>
      <c r="BV5" s="2" t="str">
        <f>VLOOKUP(P5,'[3]Monitor Schedule'!$A:$BM,62,FALSE)</f>
        <v>Yes</v>
      </c>
      <c r="BW5" s="2" t="s">
        <v>30</v>
      </c>
      <c r="BX5" s="2" t="s">
        <v>30</v>
      </c>
      <c r="BY5" s="2" t="e">
        <f>VLOOKUP(P5,'[3]Monitor Schedule'!$A:$BM,65,FALSE)</f>
        <v>#N/A</v>
      </c>
      <c r="BZ5" s="141"/>
      <c r="CA5" s="141"/>
      <c r="CB5" s="141"/>
      <c r="CC5" s="141"/>
      <c r="CD5" s="141"/>
      <c r="CE5" s="141"/>
      <c r="CF5" s="141"/>
      <c r="CG5" s="141"/>
      <c r="CH5" s="141"/>
      <c r="CI5" s="141"/>
      <c r="CJ5" s="141"/>
      <c r="CK5" s="141"/>
      <c r="CL5" s="141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41"/>
      <c r="DB5" s="141"/>
      <c r="DC5" s="141"/>
      <c r="DD5" s="141"/>
      <c r="DE5" s="141"/>
      <c r="DF5" s="141"/>
      <c r="DG5" s="141"/>
      <c r="DH5" s="141"/>
      <c r="DI5" s="141"/>
      <c r="DJ5" s="141"/>
      <c r="DK5" s="141"/>
      <c r="DL5" s="141"/>
      <c r="DM5" s="141"/>
      <c r="DN5" s="141"/>
      <c r="DO5" s="141"/>
      <c r="DP5" s="141"/>
      <c r="DQ5" s="141"/>
      <c r="DR5" s="141"/>
      <c r="DS5" s="141"/>
      <c r="DT5" s="141"/>
      <c r="DU5" s="141"/>
      <c r="DV5" s="141"/>
      <c r="DW5" s="141"/>
      <c r="DX5" s="141"/>
      <c r="DY5" s="141"/>
      <c r="DZ5" s="141"/>
      <c r="EA5" s="141"/>
      <c r="EB5" s="141"/>
      <c r="EC5" s="141"/>
      <c r="ED5" s="141"/>
      <c r="EE5" s="141"/>
      <c r="EF5" s="141"/>
      <c r="EG5" s="141"/>
      <c r="EH5" s="141"/>
      <c r="EI5" s="141"/>
      <c r="EJ5" s="141"/>
      <c r="EK5" s="141"/>
      <c r="EL5" s="141"/>
      <c r="EM5" s="141"/>
      <c r="EN5" s="141"/>
      <c r="EO5" s="141"/>
      <c r="EP5" s="141"/>
      <c r="EQ5" s="141"/>
      <c r="ER5" s="141"/>
      <c r="ES5" s="141"/>
      <c r="ET5" s="141"/>
      <c r="EU5" s="141"/>
      <c r="EV5" s="141"/>
      <c r="EW5" s="141"/>
      <c r="EX5" s="141"/>
      <c r="EY5" s="141"/>
      <c r="EZ5" s="141"/>
      <c r="FA5" s="141"/>
      <c r="FB5" s="141"/>
      <c r="FC5" s="141"/>
      <c r="FD5" s="141"/>
      <c r="FE5" s="141"/>
      <c r="FF5" s="141"/>
      <c r="FG5" s="141"/>
      <c r="FH5" s="141"/>
      <c r="FI5" s="141"/>
      <c r="FJ5" s="141"/>
      <c r="FK5" s="141"/>
      <c r="FL5" s="141"/>
      <c r="FM5" s="141"/>
      <c r="FN5" s="141"/>
      <c r="FO5" s="141"/>
      <c r="FP5" s="141"/>
      <c r="FQ5" s="141"/>
      <c r="FR5" s="141"/>
      <c r="FS5" s="141"/>
      <c r="FT5" s="141"/>
      <c r="FU5" s="141"/>
      <c r="FV5" s="141"/>
      <c r="FW5" s="141"/>
      <c r="FX5" s="141"/>
      <c r="FY5" s="141"/>
      <c r="FZ5" s="141"/>
      <c r="GA5" s="141"/>
      <c r="GB5" s="141"/>
      <c r="GC5" s="141"/>
      <c r="GD5" s="141"/>
      <c r="GE5" s="141"/>
      <c r="GF5" s="141"/>
      <c r="GG5" s="141"/>
      <c r="GH5" s="141"/>
      <c r="GI5" s="141"/>
      <c r="GJ5" s="141"/>
      <c r="GK5" s="141"/>
      <c r="GL5" s="141"/>
      <c r="GM5" s="141"/>
      <c r="GN5" s="141"/>
      <c r="GO5" s="141"/>
      <c r="GP5" s="141"/>
      <c r="GQ5" s="141"/>
      <c r="GR5" s="141"/>
      <c r="GS5" s="141"/>
      <c r="GT5" s="141"/>
      <c r="GU5" s="141"/>
      <c r="GV5" s="141"/>
      <c r="GW5" s="141"/>
      <c r="GX5" s="141"/>
      <c r="GY5" s="141"/>
      <c r="GZ5" s="141"/>
      <c r="HA5" s="141"/>
      <c r="HB5" s="141"/>
      <c r="HC5" s="141"/>
      <c r="HD5" s="141"/>
      <c r="HE5" s="141"/>
      <c r="HF5" s="141"/>
      <c r="HG5" s="141"/>
      <c r="HH5" s="141"/>
      <c r="HI5" s="141"/>
      <c r="HJ5" s="141"/>
      <c r="HK5" s="141"/>
      <c r="HL5" s="141"/>
      <c r="HM5" s="141"/>
      <c r="HN5" s="141"/>
      <c r="HO5" s="141"/>
      <c r="HP5" s="141"/>
      <c r="HQ5" s="141"/>
      <c r="HR5" s="141"/>
      <c r="HS5" s="141"/>
      <c r="HT5" s="141"/>
      <c r="HU5" s="141"/>
      <c r="HV5" s="141"/>
      <c r="HW5" s="141"/>
      <c r="HX5" s="141"/>
      <c r="HY5" s="141"/>
      <c r="HZ5" s="141"/>
      <c r="IA5" s="141"/>
      <c r="IB5" s="141"/>
      <c r="IC5" s="141"/>
      <c r="ID5" s="141"/>
      <c r="IE5" s="141"/>
      <c r="IF5" s="141"/>
      <c r="IG5" s="141"/>
      <c r="IH5" s="141"/>
      <c r="II5" s="141"/>
      <c r="IJ5" s="141"/>
      <c r="IK5" s="141"/>
      <c r="IL5" s="141"/>
      <c r="IM5" s="141"/>
      <c r="IN5" s="141"/>
      <c r="IO5" s="141"/>
      <c r="IP5" s="141"/>
      <c r="IQ5" s="141"/>
      <c r="IR5" s="141"/>
      <c r="IS5" s="141"/>
      <c r="IT5" s="141"/>
      <c r="IU5" s="141"/>
      <c r="IV5" s="141"/>
      <c r="IW5" s="141"/>
      <c r="IX5" s="141"/>
      <c r="IY5" s="141"/>
      <c r="IZ5" s="141"/>
      <c r="JA5" s="141"/>
      <c r="JB5" s="141"/>
      <c r="JC5" s="141"/>
      <c r="JD5" s="141"/>
      <c r="JE5" s="141"/>
      <c r="JF5" s="141"/>
      <c r="JG5" s="141"/>
      <c r="JH5" s="141"/>
      <c r="JI5" s="141"/>
      <c r="JJ5" s="141"/>
      <c r="JK5" s="141"/>
      <c r="JL5" s="141"/>
      <c r="JM5" s="141"/>
      <c r="JN5" s="141"/>
      <c r="JO5" s="141"/>
      <c r="JP5" s="141"/>
      <c r="JQ5" s="141"/>
      <c r="JR5" s="141"/>
      <c r="JS5" s="141"/>
      <c r="JT5" s="141"/>
      <c r="JU5" s="141"/>
      <c r="JV5" s="141"/>
      <c r="JW5" s="141"/>
      <c r="JX5" s="141"/>
      <c r="JY5" s="141"/>
      <c r="JZ5" s="141"/>
      <c r="KA5" s="141"/>
      <c r="KB5" s="141"/>
      <c r="KC5" s="141"/>
      <c r="KD5" s="141"/>
      <c r="KE5" s="141"/>
      <c r="KF5" s="141"/>
      <c r="KG5" s="141"/>
      <c r="KH5" s="141"/>
      <c r="KI5" s="141"/>
      <c r="KJ5" s="141"/>
      <c r="KK5" s="141"/>
      <c r="KL5" s="141"/>
      <c r="KM5" s="141"/>
      <c r="KN5" s="141"/>
      <c r="KO5" s="141"/>
      <c r="KP5" s="141"/>
      <c r="KQ5" s="141"/>
      <c r="KR5" s="141"/>
      <c r="KS5" s="141"/>
      <c r="KT5" s="141"/>
      <c r="KU5" s="141"/>
      <c r="KV5" s="141"/>
      <c r="KW5" s="141"/>
      <c r="KX5" s="141"/>
      <c r="KY5" s="141"/>
      <c r="KZ5" s="141"/>
      <c r="LA5" s="141"/>
      <c r="LB5" s="141"/>
      <c r="LC5" s="141"/>
      <c r="LD5" s="141"/>
      <c r="LE5" s="141"/>
      <c r="LF5" s="141"/>
      <c r="LG5" s="141"/>
      <c r="LH5" s="141"/>
      <c r="LI5" s="141"/>
      <c r="LJ5" s="141"/>
      <c r="LK5" s="141"/>
      <c r="LL5" s="141"/>
      <c r="LM5" s="141"/>
      <c r="LN5" s="141"/>
      <c r="LO5" s="141"/>
      <c r="LP5" s="141"/>
      <c r="LQ5" s="141"/>
      <c r="LR5" s="141"/>
      <c r="LS5" s="141"/>
      <c r="LT5" s="141"/>
      <c r="LU5" s="141"/>
      <c r="LV5" s="141"/>
      <c r="LW5" s="141"/>
      <c r="LX5" s="141"/>
      <c r="LY5" s="141"/>
      <c r="LZ5" s="141"/>
      <c r="MA5" s="141"/>
      <c r="MB5" s="141"/>
      <c r="MC5" s="141"/>
      <c r="MD5" s="141"/>
      <c r="ME5" s="141"/>
      <c r="MF5" s="141"/>
      <c r="MG5" s="141"/>
      <c r="MH5" s="141"/>
      <c r="MI5" s="141"/>
      <c r="MJ5" s="141"/>
      <c r="MK5" s="141"/>
      <c r="ML5" s="141"/>
      <c r="MM5" s="141"/>
      <c r="MN5" s="141"/>
      <c r="MO5" s="141"/>
      <c r="MP5" s="141"/>
      <c r="MQ5" s="141"/>
      <c r="MR5" s="141"/>
      <c r="MS5" s="141"/>
      <c r="MT5" s="141"/>
      <c r="MU5" s="141"/>
      <c r="MV5" s="141"/>
      <c r="MW5" s="141"/>
      <c r="MX5" s="141"/>
      <c r="MY5" s="141"/>
      <c r="MZ5" s="141"/>
      <c r="NA5" s="141"/>
      <c r="NB5" s="141"/>
      <c r="NC5" s="141"/>
      <c r="ND5" s="141"/>
      <c r="NE5" s="141"/>
      <c r="NF5" s="141"/>
      <c r="NG5" s="141"/>
      <c r="NH5" s="141"/>
      <c r="NI5" s="141"/>
      <c r="NJ5" s="141"/>
      <c r="NK5" s="141"/>
      <c r="NL5" s="141"/>
      <c r="NM5" s="141"/>
      <c r="NN5" s="141"/>
      <c r="NO5" s="141"/>
      <c r="NP5" s="141"/>
      <c r="NQ5" s="141"/>
      <c r="NR5" s="141"/>
      <c r="NS5" s="141"/>
      <c r="NT5" s="141"/>
      <c r="NU5" s="141"/>
      <c r="NV5" s="141"/>
      <c r="NW5" s="141"/>
      <c r="NX5" s="141"/>
      <c r="NY5" s="141"/>
      <c r="NZ5" s="141"/>
      <c r="OA5" s="141"/>
      <c r="OB5" s="141"/>
      <c r="OC5" s="141"/>
      <c r="OD5" s="141"/>
      <c r="OE5" s="141"/>
      <c r="OF5" s="141"/>
      <c r="OG5" s="141"/>
      <c r="OH5" s="141"/>
      <c r="OI5" s="141"/>
      <c r="OJ5" s="141"/>
      <c r="OK5" s="141"/>
      <c r="OL5" s="141"/>
      <c r="OM5" s="141"/>
      <c r="ON5" s="141"/>
      <c r="OO5" s="141"/>
      <c r="OP5" s="141"/>
      <c r="OQ5" s="141"/>
      <c r="OR5" s="141"/>
      <c r="OS5" s="141"/>
      <c r="OT5" s="141"/>
      <c r="OU5" s="141"/>
      <c r="OV5" s="141"/>
      <c r="OW5" s="141"/>
      <c r="OX5" s="141"/>
      <c r="OY5" s="141"/>
      <c r="OZ5" s="141"/>
      <c r="PA5" s="141"/>
      <c r="PB5" s="141"/>
      <c r="PC5" s="141"/>
      <c r="PD5" s="141"/>
      <c r="PE5" s="141"/>
      <c r="PF5" s="141"/>
      <c r="PG5" s="141"/>
      <c r="PH5" s="141"/>
      <c r="PI5" s="141"/>
      <c r="PJ5" s="141"/>
      <c r="PK5" s="141"/>
      <c r="PL5" s="141"/>
      <c r="PM5" s="141"/>
      <c r="PN5" s="141"/>
      <c r="PO5" s="141"/>
      <c r="PP5" s="141"/>
      <c r="PQ5" s="141"/>
      <c r="PR5" s="141"/>
      <c r="PS5" s="141"/>
      <c r="PT5" s="141"/>
      <c r="PU5" s="141"/>
      <c r="PV5" s="141"/>
      <c r="PW5" s="141"/>
      <c r="PX5" s="141"/>
      <c r="PY5" s="141"/>
      <c r="PZ5" s="141"/>
      <c r="QA5" s="141"/>
      <c r="QB5" s="141"/>
      <c r="QC5" s="141"/>
      <c r="QD5" s="141"/>
      <c r="QE5" s="141"/>
      <c r="QF5" s="141"/>
      <c r="QG5" s="141"/>
      <c r="QH5" s="141"/>
      <c r="QI5" s="141"/>
      <c r="QJ5" s="141"/>
      <c r="QK5" s="141"/>
      <c r="QL5" s="141"/>
      <c r="QM5" s="141"/>
      <c r="QN5" s="141"/>
      <c r="QO5" s="141"/>
      <c r="QP5" s="141"/>
      <c r="QQ5" s="141"/>
    </row>
    <row r="6" spans="1:459" s="3" customFormat="1">
      <c r="A6" s="146">
        <v>35506</v>
      </c>
      <c r="B6" s="146">
        <v>1051</v>
      </c>
      <c r="C6" s="146">
        <v>220</v>
      </c>
      <c r="D6" s="147">
        <v>29391</v>
      </c>
      <c r="E6" s="148">
        <f t="shared" si="0"/>
        <v>881.73</v>
      </c>
      <c r="F6" s="149">
        <f t="shared" si="1"/>
        <v>185.16329999999999</v>
      </c>
      <c r="G6" s="150">
        <v>7</v>
      </c>
      <c r="H6" s="150">
        <f t="shared" si="2"/>
        <v>1102.1624999999999</v>
      </c>
      <c r="I6" s="150">
        <f t="shared" si="3"/>
        <v>231.45412499999998</v>
      </c>
      <c r="J6" s="150">
        <f t="shared" si="4"/>
        <v>1322.595</v>
      </c>
      <c r="K6" s="150">
        <f t="shared" si="5"/>
        <v>277.74495000000002</v>
      </c>
      <c r="L6" s="150">
        <v>4</v>
      </c>
      <c r="M6" s="151">
        <v>5</v>
      </c>
      <c r="N6" s="152">
        <v>7</v>
      </c>
      <c r="O6" s="169" t="s">
        <v>25</v>
      </c>
      <c r="P6" s="8">
        <v>68369</v>
      </c>
      <c r="Q6" s="8" t="s">
        <v>40</v>
      </c>
      <c r="R6" s="158" t="s">
        <v>41</v>
      </c>
      <c r="S6" s="181">
        <v>44770</v>
      </c>
      <c r="T6" s="181">
        <f>VLOOKUP(P6,'[3]Monitor Schedule'!$A:$J,10,FALSE)</f>
        <v>44775</v>
      </c>
      <c r="U6" s="181">
        <v>44784</v>
      </c>
      <c r="V6" s="181" t="e">
        <f>VLOOKUP(P6,'[3]Monitor Schedule'!$A:$K,11,FALSE)</f>
        <v>#N/A</v>
      </c>
      <c r="W6" s="181" t="s">
        <v>30</v>
      </c>
      <c r="X6" s="8" t="s">
        <v>30</v>
      </c>
      <c r="Y6" s="2" t="s">
        <v>28</v>
      </c>
      <c r="Z6" s="2" t="s">
        <v>28</v>
      </c>
      <c r="AA6" s="2" t="str">
        <f>VLOOKUP(P6,'[3]Monitor Schedule'!$A:$BM,15,FALSE)</f>
        <v>Yes</v>
      </c>
      <c r="AB6" s="2" t="str">
        <f>VLOOKUP(P6,'[3]Monitor Schedule'!$A:$BM,16,FALSE)</f>
        <v>Yes</v>
      </c>
      <c r="AC6" s="2" t="s">
        <v>30</v>
      </c>
      <c r="AD6" s="2" t="str">
        <f>VLOOKUP(P6,'[3]Monitor Schedule'!$A:$BM,18,FALSE)</f>
        <v>No</v>
      </c>
      <c r="AE6" s="2" t="str">
        <f>VLOOKUP(P6,'[3]Monitor Schedule'!$A:$BM,19,FALSE)</f>
        <v>No</v>
      </c>
      <c r="AF6" s="2" t="str">
        <f>VLOOKUP(P6,'[3]Monitor Schedule'!$A:$BM,20,FALSE)</f>
        <v>No</v>
      </c>
      <c r="AG6" s="2" t="str">
        <f>VLOOKUP(P6,'[3]Monitor Schedule'!$A:$BM,21,FALSE)</f>
        <v>No</v>
      </c>
      <c r="AH6" s="2" t="str">
        <f>VLOOKUP(P6,'[3]Monitor Schedule'!$A:$BM,22,FALSE)</f>
        <v>No</v>
      </c>
      <c r="AI6" s="2" t="str">
        <f>VLOOKUP(P6,'[3]Monitor Schedule'!$A:$BM,23,FALSE)</f>
        <v>No</v>
      </c>
      <c r="AJ6" s="2" t="str">
        <f>VLOOKUP(P6,'[3]Monitor Schedule'!$A:$BM,24,FALSE)</f>
        <v>No</v>
      </c>
      <c r="AK6" s="2" t="str">
        <f>VLOOKUP(P6,'[3]Monitor Schedule'!$A:$BM,25,FALSE)</f>
        <v>No</v>
      </c>
      <c r="AL6" s="2" t="str">
        <f>VLOOKUP(P6,'[3]Monitor Schedule'!$A:$BM,26,FALSE)</f>
        <v>No</v>
      </c>
      <c r="AM6" s="2" t="str">
        <f>VLOOKUP(P6,'[3]Monitor Schedule'!$A:$BM,27,FALSE)</f>
        <v>No</v>
      </c>
      <c r="AN6" s="2" t="str">
        <f>VLOOKUP(P6,'[3]Monitor Schedule'!$A:$BM,28,FALSE)</f>
        <v>No</v>
      </c>
      <c r="AO6" s="2" t="str">
        <f>VLOOKUP(P6,'[3]Monitor Schedule'!$A:$BM,29,FALSE)</f>
        <v>No</v>
      </c>
      <c r="AP6" s="2" t="str">
        <f>VLOOKUP(P6,'[3]Monitor Schedule'!$A:$BM,30,FALSE)</f>
        <v>No</v>
      </c>
      <c r="AQ6" s="2" t="str">
        <f>VLOOKUP(P6,'[3]Monitor Schedule'!$A:$BM,31,FALSE)</f>
        <v>No</v>
      </c>
      <c r="AR6" s="2" t="str">
        <f>VLOOKUP(P6,'[3]Monitor Schedule'!$A:$BM,32,FALSE)</f>
        <v>No</v>
      </c>
      <c r="AS6" s="2" t="str">
        <f>VLOOKUP(P6,'[3]Monitor Schedule'!$A:$BM,33,FALSE)</f>
        <v>No</v>
      </c>
      <c r="AT6" s="2" t="str">
        <f>VLOOKUP(P6,'[3]Monitor Schedule'!$A:$BM,34,FALSE)</f>
        <v>No</v>
      </c>
      <c r="AU6" s="2" t="str">
        <f>VLOOKUP(P6,'[3]Monitor Schedule'!$A:$BM,35,FALSE)</f>
        <v>No</v>
      </c>
      <c r="AV6" s="2" t="str">
        <f>VLOOKUP(P6,'[3]Monitor Schedule'!$A:$BM,36,FALSE)</f>
        <v>No</v>
      </c>
      <c r="AW6" s="2" t="str">
        <f>VLOOKUP(P6,'[3]Monitor Schedule'!$A:$BM,37,FALSE)</f>
        <v>No</v>
      </c>
      <c r="AX6" s="2" t="str">
        <f>VLOOKUP(P6,'[3]Monitor Schedule'!$A:$BM,38,FALSE)</f>
        <v>No</v>
      </c>
      <c r="AY6" s="2" t="str">
        <f>VLOOKUP(P6,'[3]Monitor Schedule'!$A:$BM,39,FALSE)</f>
        <v>No</v>
      </c>
      <c r="AZ6" s="2" t="str">
        <f>VLOOKUP(P6,'[3]Monitor Schedule'!$A:$BM,40,FALSE)</f>
        <v>No</v>
      </c>
      <c r="BA6" s="2" t="str">
        <f>VLOOKUP(P6,'[3]Monitor Schedule'!$A:$BM,41,FALSE)</f>
        <v>No</v>
      </c>
      <c r="BB6" s="2" t="str">
        <f>VLOOKUP(P6,'[3]Monitor Schedule'!$A:$BM,42,FALSE)</f>
        <v>No</v>
      </c>
      <c r="BC6" s="2" t="str">
        <f>VLOOKUP(P6,'[3]Monitor Schedule'!$A:$BM,43,FALSE)</f>
        <v>No</v>
      </c>
      <c r="BD6" s="2" t="str">
        <f>VLOOKUP(P6,'[3]Monitor Schedule'!$A:$BM,44,FALSE)</f>
        <v>No</v>
      </c>
      <c r="BE6" s="2" t="str">
        <f>VLOOKUP(P6,'[3]Monitor Schedule'!$A:$BM,45,FALSE)</f>
        <v>No</v>
      </c>
      <c r="BF6" s="2" t="str">
        <f>VLOOKUP(P6,'[3]Monitor Schedule'!$A:$BM,46,FALSE)</f>
        <v>No</v>
      </c>
      <c r="BG6" s="2" t="str">
        <f>VLOOKUP(P6,'[3]Monitor Schedule'!$A:$BM,47,FALSE)</f>
        <v>No</v>
      </c>
      <c r="BH6" s="2" t="str">
        <f>VLOOKUP(P6,'[3]Monitor Schedule'!$A:$BM,48,FALSE)</f>
        <v>No</v>
      </c>
      <c r="BI6" s="2" t="str">
        <f>VLOOKUP(P6,'[3]Monitor Schedule'!$A:$BM,49,FALSE)</f>
        <v>No</v>
      </c>
      <c r="BJ6" s="2" t="str">
        <f>VLOOKUP(P6,'[3]Monitor Schedule'!$A:$BM,50,FALSE)</f>
        <v>No</v>
      </c>
      <c r="BK6" s="2" t="str">
        <f>VLOOKUP(P6,'[3]Monitor Schedule'!$A:$BM,51,FALSE)</f>
        <v>No</v>
      </c>
      <c r="BL6" s="2" t="str">
        <f>VLOOKUP(P6,'[3]Monitor Schedule'!$A:$BM,52,FALSE)</f>
        <v>No</v>
      </c>
      <c r="BM6" s="2" t="str">
        <f>VLOOKUP(P6,'[3]Monitor Schedule'!$A:$BM,53,FALSE)</f>
        <v>No</v>
      </c>
      <c r="BN6" s="2" t="str">
        <f>VLOOKUP(P6,'[3]Monitor Schedule'!$A:$BM,54,FALSE)</f>
        <v>No</v>
      </c>
      <c r="BO6" s="2" t="str">
        <f>VLOOKUP(P6,'[3]Monitor Schedule'!$A:$BM,55,FALSE)</f>
        <v>No</v>
      </c>
      <c r="BP6" s="2" t="str">
        <f>VLOOKUP(P6,'[3]Monitor Schedule'!$A:$BM,56,FALSE)</f>
        <v>No</v>
      </c>
      <c r="BQ6" s="2" t="str">
        <f>VLOOKUP(P6,'[3]Monitor Schedule'!$A:$BM,57,FALSE)</f>
        <v>No</v>
      </c>
      <c r="BR6" s="167" t="s">
        <v>42</v>
      </c>
      <c r="BS6" s="167" t="s">
        <v>42</v>
      </c>
      <c r="BT6" s="167" t="s">
        <v>42</v>
      </c>
      <c r="BU6" s="2" t="s">
        <v>30</v>
      </c>
      <c r="BV6" s="2" t="s">
        <v>30</v>
      </c>
      <c r="BW6" s="2" t="s">
        <v>30</v>
      </c>
      <c r="BX6" s="2" t="s">
        <v>30</v>
      </c>
      <c r="BY6" s="2" t="e">
        <f>VLOOKUP(P6,'[3]Monitor Schedule'!$A:$BM,65,FALSE)</f>
        <v>#N/A</v>
      </c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</row>
    <row r="7" spans="1:459" s="3" customFormat="1">
      <c r="A7" s="146">
        <v>35506</v>
      </c>
      <c r="B7" s="146">
        <v>1051</v>
      </c>
      <c r="C7" s="146">
        <v>220</v>
      </c>
      <c r="D7" s="147">
        <v>29391</v>
      </c>
      <c r="E7" s="148">
        <f t="shared" si="0"/>
        <v>881.73</v>
      </c>
      <c r="F7" s="149">
        <f t="shared" si="1"/>
        <v>185.16329999999999</v>
      </c>
      <c r="G7" s="150">
        <v>8</v>
      </c>
      <c r="H7" s="150">
        <f t="shared" si="2"/>
        <v>1102.1624999999999</v>
      </c>
      <c r="I7" s="150">
        <f t="shared" si="3"/>
        <v>231.45412499999998</v>
      </c>
      <c r="J7" s="150">
        <f t="shared" si="4"/>
        <v>1322.595</v>
      </c>
      <c r="K7" s="150">
        <f t="shared" si="5"/>
        <v>277.74495000000002</v>
      </c>
      <c r="L7" s="150">
        <v>4</v>
      </c>
      <c r="M7" s="151">
        <v>5</v>
      </c>
      <c r="N7" s="152">
        <v>7</v>
      </c>
      <c r="O7" s="169" t="s">
        <v>25</v>
      </c>
      <c r="P7" s="8">
        <v>811411</v>
      </c>
      <c r="Q7" s="8" t="s">
        <v>43</v>
      </c>
      <c r="R7" s="158" t="s">
        <v>44</v>
      </c>
      <c r="S7" s="181">
        <v>44778</v>
      </c>
      <c r="T7" s="181"/>
      <c r="U7" s="181"/>
      <c r="V7" s="181" t="e">
        <f>VLOOKUP(P7,'[3]Monitor Schedule'!$A:$K,11,FALSE)</f>
        <v>#N/A</v>
      </c>
      <c r="W7" s="181" t="s">
        <v>30</v>
      </c>
      <c r="X7" s="8" t="s">
        <v>30</v>
      </c>
      <c r="Y7" s="2" t="str">
        <f>VLOOKUP(P7,'[3]Monitor Schedule'!$A:$BM,13,FALSE)</f>
        <v>Yes</v>
      </c>
      <c r="Z7" s="2" t="str">
        <f>VLOOKUP(P7,'[3]Monitor Schedule'!$A:$BM,14,FALSE)</f>
        <v>Yes</v>
      </c>
      <c r="AA7" s="2" t="str">
        <f>VLOOKUP(P7,'[3]Monitor Schedule'!$A:$BM,15,FALSE)</f>
        <v>Yes</v>
      </c>
      <c r="AB7" s="2" t="s">
        <v>30</v>
      </c>
      <c r="AC7" s="2" t="s">
        <v>30</v>
      </c>
      <c r="AD7" s="2" t="str">
        <f>VLOOKUP(P7,'[3]Monitor Schedule'!$A:$BM,18,FALSE)</f>
        <v>Yes</v>
      </c>
      <c r="AE7" s="2" t="str">
        <f>VLOOKUP(P7,'[3]Monitor Schedule'!$A:$BM,19,FALSE)</f>
        <v>Yes</v>
      </c>
      <c r="AF7" s="2" t="str">
        <f>VLOOKUP(P7,'[3]Monitor Schedule'!$A:$BM,20,FALSE)</f>
        <v>Yes</v>
      </c>
      <c r="AG7" s="2" t="str">
        <f>VLOOKUP(P7,'[3]Monitor Schedule'!$A:$BM,21,FALSE)</f>
        <v>Yes</v>
      </c>
      <c r="AH7" s="2" t="s">
        <v>30</v>
      </c>
      <c r="AI7" s="2" t="s">
        <v>30</v>
      </c>
      <c r="AJ7" s="2" t="str">
        <f>VLOOKUP(P7,'[3]Monitor Schedule'!$A:$BM,24,FALSE)</f>
        <v>Yes</v>
      </c>
      <c r="AK7" s="2" t="str">
        <f>VLOOKUP(P7,'[3]Monitor Schedule'!$A:$BM,25,FALSE)</f>
        <v>Yes</v>
      </c>
      <c r="AL7" s="2" t="str">
        <f>VLOOKUP(P7,'[3]Monitor Schedule'!$A:$BM,26,FALSE)</f>
        <v>No</v>
      </c>
      <c r="AM7" s="2" t="str">
        <f>VLOOKUP(P7,'[3]Monitor Schedule'!$A:$BM,27,FALSE)</f>
        <v>No</v>
      </c>
      <c r="AN7" s="2" t="str">
        <f>VLOOKUP(P7,'[3]Monitor Schedule'!$A:$BM,28,FALSE)</f>
        <v>Yes</v>
      </c>
      <c r="AO7" s="2" t="str">
        <f>VLOOKUP(P7,'[3]Monitor Schedule'!$A:$BM,29,FALSE)</f>
        <v>Yes</v>
      </c>
      <c r="AP7" s="2" t="str">
        <f>VLOOKUP(P7,'[3]Monitor Schedule'!$A:$BM,30,FALSE)</f>
        <v>No</v>
      </c>
      <c r="AQ7" s="2" t="str">
        <f>VLOOKUP(P7,'[3]Monitor Schedule'!$A:$BM,31,FALSE)</f>
        <v>No</v>
      </c>
      <c r="AR7" s="2" t="str">
        <f>VLOOKUP(P7,'[3]Monitor Schedule'!$A:$BM,32,FALSE)</f>
        <v>No</v>
      </c>
      <c r="AS7" s="2" t="str">
        <f>VLOOKUP(P7,'[3]Monitor Schedule'!$A:$BM,33,FALSE)</f>
        <v>No</v>
      </c>
      <c r="AT7" s="2" t="str">
        <f>VLOOKUP(P7,'[3]Monitor Schedule'!$A:$BM,34,FALSE)</f>
        <v>No</v>
      </c>
      <c r="AU7" s="2" t="str">
        <f>VLOOKUP(P7,'[3]Monitor Schedule'!$A:$BM,35,FALSE)</f>
        <v>Yes</v>
      </c>
      <c r="AV7" s="2" t="str">
        <f>VLOOKUP(P7,'[3]Monitor Schedule'!$A:$BM,36,FALSE)</f>
        <v>Yes</v>
      </c>
      <c r="AW7" s="2" t="str">
        <f>VLOOKUP(P7,'[3]Monitor Schedule'!$A:$BM,37,FALSE)</f>
        <v>No</v>
      </c>
      <c r="AX7" s="2" t="str">
        <f>VLOOKUP(P7,'[3]Monitor Schedule'!$A:$BM,38,FALSE)</f>
        <v>No</v>
      </c>
      <c r="AY7" s="2" t="str">
        <f>VLOOKUP(P7,'[3]Monitor Schedule'!$A:$BM,39,FALSE)</f>
        <v>No</v>
      </c>
      <c r="AZ7" s="2" t="str">
        <f>VLOOKUP(P7,'[3]Monitor Schedule'!$A:$BM,40,FALSE)</f>
        <v>No</v>
      </c>
      <c r="BA7" s="2" t="str">
        <f>VLOOKUP(P7,'[3]Monitor Schedule'!$A:$BM,41,FALSE)</f>
        <v>No</v>
      </c>
      <c r="BB7" s="2" t="str">
        <f>VLOOKUP(P7,'[3]Monitor Schedule'!$A:$BM,42,FALSE)</f>
        <v>Yes</v>
      </c>
      <c r="BC7" s="2" t="str">
        <f>VLOOKUP(P7,'[3]Monitor Schedule'!$A:$BM,43,FALSE)</f>
        <v>Yes</v>
      </c>
      <c r="BD7" s="2" t="str">
        <f>VLOOKUP(P7,'[3]Monitor Schedule'!$A:$BM,44,FALSE)</f>
        <v>No</v>
      </c>
      <c r="BE7" s="2" t="str">
        <f>VLOOKUP(P7,'[3]Monitor Schedule'!$A:$BM,45,FALSE)</f>
        <v>No</v>
      </c>
      <c r="BF7" s="2" t="str">
        <f>VLOOKUP(P7,'[3]Monitor Schedule'!$A:$BM,46,FALSE)</f>
        <v>No</v>
      </c>
      <c r="BG7" s="2" t="str">
        <f>VLOOKUP(P7,'[3]Monitor Schedule'!$A:$BM,47,FALSE)</f>
        <v>No</v>
      </c>
      <c r="BH7" s="2" t="str">
        <f>VLOOKUP(P7,'[3]Monitor Schedule'!$A:$BM,48,FALSE)</f>
        <v>No</v>
      </c>
      <c r="BI7" s="2" t="str">
        <f>VLOOKUP(P7,'[3]Monitor Schedule'!$A:$BM,49,FALSE)</f>
        <v>Yes</v>
      </c>
      <c r="BJ7" s="2" t="str">
        <f>VLOOKUP(P7,'[3]Monitor Schedule'!$A:$BM,50,FALSE)</f>
        <v>Yes</v>
      </c>
      <c r="BK7" s="2" t="str">
        <f>VLOOKUP(P7,'[3]Monitor Schedule'!$A:$BM,51,FALSE)</f>
        <v>No</v>
      </c>
      <c r="BL7" s="2" t="str">
        <f>VLOOKUP(P7,'[3]Monitor Schedule'!$A:$BM,52,FALSE)</f>
        <v>No</v>
      </c>
      <c r="BM7" s="2" t="str">
        <f>VLOOKUP(P7,'[3]Monitor Schedule'!$A:$BM,53,FALSE)</f>
        <v>No</v>
      </c>
      <c r="BN7" s="2" t="str">
        <f>VLOOKUP(P7,'[3]Monitor Schedule'!$A:$BM,54,FALSE)</f>
        <v>No</v>
      </c>
      <c r="BO7" s="2" t="str">
        <f>VLOOKUP(P7,'[3]Monitor Schedule'!$A:$BM,55,FALSE)</f>
        <v>No</v>
      </c>
      <c r="BP7" s="2" t="s">
        <v>30</v>
      </c>
      <c r="BQ7" s="2" t="s">
        <v>30</v>
      </c>
      <c r="BR7" s="2">
        <f>VLOOKUP(P7,'[3]Monitor Schedule'!$A:$BM,58,FALSE)</f>
        <v>0</v>
      </c>
      <c r="BS7" s="2">
        <f>VLOOKUP(P7,'[3]Monitor Schedule'!$A:$BM,59,FALSE)</f>
        <v>0</v>
      </c>
      <c r="BT7" s="2">
        <f>VLOOKUP(P7,'[3]Monitor Schedule'!$A:$BM,60,FALSE)</f>
        <v>0</v>
      </c>
      <c r="BU7" s="2">
        <f>VLOOKUP(P7,'[3]Monitor Schedule'!$A:$BM,61,FALSE)</f>
        <v>0</v>
      </c>
      <c r="BV7" s="2">
        <f>VLOOKUP(P7,'[3]Monitor Schedule'!$A:$BM,62,FALSE)</f>
        <v>0</v>
      </c>
      <c r="BW7" s="2">
        <f>VLOOKUP(P7,'[3]Monitor Schedule'!$A:$BM,63,FALSE)</f>
        <v>0</v>
      </c>
      <c r="BX7" s="2">
        <f>VLOOKUP(P7,'[3]Monitor Schedule'!$A:$BM,64,FALSE)</f>
        <v>0</v>
      </c>
      <c r="BY7" s="2" t="e">
        <f>VLOOKUP(P7,'[3]Monitor Schedule'!$A:$BM,65,FALSE)</f>
        <v>#N/A</v>
      </c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</row>
    <row r="8" spans="1:459" s="3" customFormat="1">
      <c r="A8" s="146">
        <v>35506</v>
      </c>
      <c r="B8" s="146">
        <v>1051</v>
      </c>
      <c r="C8" s="146">
        <v>220</v>
      </c>
      <c r="D8" s="147">
        <v>29391</v>
      </c>
      <c r="E8" s="148">
        <f t="shared" si="0"/>
        <v>881.73</v>
      </c>
      <c r="F8" s="149">
        <f t="shared" si="1"/>
        <v>185.16329999999999</v>
      </c>
      <c r="G8" s="150">
        <v>10</v>
      </c>
      <c r="H8" s="150">
        <f t="shared" si="2"/>
        <v>1102.1624999999999</v>
      </c>
      <c r="I8" s="150">
        <f t="shared" si="3"/>
        <v>231.45412499999998</v>
      </c>
      <c r="J8" s="150">
        <f t="shared" si="4"/>
        <v>1322.595</v>
      </c>
      <c r="K8" s="150">
        <f t="shared" si="5"/>
        <v>277.74495000000002</v>
      </c>
      <c r="L8" s="150">
        <v>4</v>
      </c>
      <c r="M8" s="151">
        <v>5</v>
      </c>
      <c r="N8" s="152">
        <v>7</v>
      </c>
      <c r="O8" s="169" t="s">
        <v>25</v>
      </c>
      <c r="P8" s="194">
        <v>821700</v>
      </c>
      <c r="Q8" s="194" t="s">
        <v>45</v>
      </c>
      <c r="R8" s="195" t="s">
        <v>46</v>
      </c>
      <c r="S8" s="201">
        <v>44784</v>
      </c>
      <c r="T8" s="181">
        <f>VLOOKUP(P8,'[3]Monitor Schedule'!$A:$J,10,FALSE)</f>
        <v>0</v>
      </c>
      <c r="U8" s="201"/>
      <c r="V8" s="181" t="e">
        <f>VLOOKUP(P8,'[3]Monitor Schedule'!$A:$K,11,FALSE)</f>
        <v>#N/A</v>
      </c>
      <c r="W8" s="181"/>
      <c r="X8" s="8" t="s">
        <v>30</v>
      </c>
      <c r="Y8" s="2" t="s">
        <v>28</v>
      </c>
      <c r="Z8" s="2" t="s">
        <v>28</v>
      </c>
      <c r="AA8" s="2" t="s">
        <v>28</v>
      </c>
      <c r="AB8" s="2" t="s">
        <v>28</v>
      </c>
      <c r="AC8" s="2" t="s">
        <v>28</v>
      </c>
      <c r="AD8" s="2" t="s">
        <v>28</v>
      </c>
      <c r="AE8" s="2" t="s">
        <v>28</v>
      </c>
      <c r="AF8" s="2" t="s">
        <v>30</v>
      </c>
      <c r="AG8" s="2" t="s">
        <v>30</v>
      </c>
      <c r="AH8" s="2" t="str">
        <f>VLOOKUP(P8,'[3]Monitor Schedule'!$A:$BM,22,FALSE)</f>
        <v>Yes</v>
      </c>
      <c r="AI8" s="2" t="str">
        <f>VLOOKUP(P8,'[3]Monitor Schedule'!$A:$BM,23,FALSE)</f>
        <v>Yes</v>
      </c>
      <c r="AJ8" s="2" t="s">
        <v>28</v>
      </c>
      <c r="AK8" s="2" t="s">
        <v>28</v>
      </c>
      <c r="AL8" s="2" t="str">
        <f>VLOOKUP(P8,'[3]Monitor Schedule'!$A:$BM,26,FALSE)</f>
        <v>Yes</v>
      </c>
      <c r="AM8" s="2" t="str">
        <f>VLOOKUP(P8,'[3]Monitor Schedule'!$A:$BM,27,FALSE)</f>
        <v>No</v>
      </c>
      <c r="AN8" s="2" t="str">
        <f>VLOOKUP(P8,'[3]Monitor Schedule'!$A:$BM,28,FALSE)</f>
        <v>Yes</v>
      </c>
      <c r="AO8" s="2" t="str">
        <f>VLOOKUP(P8,'[3]Monitor Schedule'!$A:$BM,29,FALSE)</f>
        <v>Yes</v>
      </c>
      <c r="AP8" s="2" t="str">
        <f>VLOOKUP(P8,'[3]Monitor Schedule'!$A:$BM,30,FALSE)</f>
        <v>No</v>
      </c>
      <c r="AQ8" s="2" t="str">
        <f>VLOOKUP(P8,'[3]Monitor Schedule'!$A:$BM,31,FALSE)</f>
        <v>No</v>
      </c>
      <c r="AR8" s="2" t="str">
        <f>VLOOKUP(P8,'[3]Monitor Schedule'!$A:$BM,32,FALSE)</f>
        <v>No</v>
      </c>
      <c r="AS8" s="2" t="str">
        <f>VLOOKUP(P8,'[3]Monitor Schedule'!$A:$BM,33,FALSE)</f>
        <v>No</v>
      </c>
      <c r="AT8" s="2" t="str">
        <f>VLOOKUP(P8,'[3]Monitor Schedule'!$A:$BM,34,FALSE)</f>
        <v>No</v>
      </c>
      <c r="AU8" s="2" t="s">
        <v>28</v>
      </c>
      <c r="AV8" s="2" t="s">
        <v>28</v>
      </c>
      <c r="AW8" s="2" t="str">
        <f>VLOOKUP(P8,'[3]Monitor Schedule'!$A:$BM,37,FALSE)</f>
        <v>No</v>
      </c>
      <c r="AX8" s="2" t="str">
        <f>VLOOKUP(P8,'[3]Monitor Schedule'!$A:$BM,38,FALSE)</f>
        <v>No</v>
      </c>
      <c r="AY8" s="2" t="str">
        <f>VLOOKUP(P8,'[3]Monitor Schedule'!$A:$BM,39,FALSE)</f>
        <v>No</v>
      </c>
      <c r="AZ8" s="2" t="str">
        <f>VLOOKUP(P8,'[3]Monitor Schedule'!$A:$BM,40,FALSE)</f>
        <v>No</v>
      </c>
      <c r="BA8" s="2" t="str">
        <f>VLOOKUP(P8,'[3]Monitor Schedule'!$A:$BM,41,FALSE)</f>
        <v>No</v>
      </c>
      <c r="BB8" s="2" t="s">
        <v>28</v>
      </c>
      <c r="BC8" s="2" t="s">
        <v>28</v>
      </c>
      <c r="BD8" s="2" t="str">
        <f>VLOOKUP(P8,'[3]Monitor Schedule'!$A:$BM,44,FALSE)</f>
        <v>No</v>
      </c>
      <c r="BE8" s="2" t="str">
        <f>VLOOKUP(P8,'[3]Monitor Schedule'!$A:$BM,45,FALSE)</f>
        <v>No</v>
      </c>
      <c r="BF8" s="2" t="str">
        <f>VLOOKUP(P8,'[3]Monitor Schedule'!$A:$BM,46,FALSE)</f>
        <v>No</v>
      </c>
      <c r="BG8" s="2" t="str">
        <f>VLOOKUP(P8,'[3]Monitor Schedule'!$A:$BM,47,FALSE)</f>
        <v>No</v>
      </c>
      <c r="BH8" s="2" t="str">
        <f>VLOOKUP(P8,'[3]Monitor Schedule'!$A:$BM,48,FALSE)</f>
        <v>No</v>
      </c>
      <c r="BI8" s="2" t="s">
        <v>28</v>
      </c>
      <c r="BJ8" s="2" t="s">
        <v>28</v>
      </c>
      <c r="BK8" s="2" t="str">
        <f>VLOOKUP(P8,'[3]Monitor Schedule'!$A:$BM,51,FALSE)</f>
        <v>No</v>
      </c>
      <c r="BL8" s="2" t="str">
        <f>VLOOKUP(P8,'[3]Monitor Schedule'!$A:$BM,52,FALSE)</f>
        <v>No</v>
      </c>
      <c r="BM8" s="2" t="str">
        <f>VLOOKUP(P8,'[3]Monitor Schedule'!$A:$BM,53,FALSE)</f>
        <v>No</v>
      </c>
      <c r="BN8" s="2" t="str">
        <f>VLOOKUP(P8,'[3]Monitor Schedule'!$A:$BM,54,FALSE)</f>
        <v>No</v>
      </c>
      <c r="BO8" s="2" t="str">
        <f>VLOOKUP(P8,'[3]Monitor Schedule'!$A:$BM,55,FALSE)</f>
        <v>No</v>
      </c>
      <c r="BP8" s="2" t="s">
        <v>30</v>
      </c>
      <c r="BQ8" s="2" t="s">
        <v>30</v>
      </c>
      <c r="BR8" s="2">
        <f>VLOOKUP(P8,'[3]Monitor Schedule'!$A:$BM,58,FALSE)</f>
        <v>0</v>
      </c>
      <c r="BS8" s="2">
        <f>VLOOKUP(P8,'[3]Monitor Schedule'!$A:$BM,59,FALSE)</f>
        <v>0</v>
      </c>
      <c r="BT8" s="2">
        <f>VLOOKUP(P8,'[3]Monitor Schedule'!$A:$BM,60,FALSE)</f>
        <v>0</v>
      </c>
      <c r="BU8" s="2">
        <f>VLOOKUP(P8,'[3]Monitor Schedule'!$A:$BM,61,FALSE)</f>
        <v>0</v>
      </c>
      <c r="BV8" s="2">
        <f>VLOOKUP(P8,'[3]Monitor Schedule'!$A:$BM,62,FALSE)</f>
        <v>0</v>
      </c>
      <c r="BW8" s="2">
        <f>VLOOKUP(P8,'[3]Monitor Schedule'!$A:$BM,63,FALSE)</f>
        <v>0</v>
      </c>
      <c r="BX8" s="2">
        <f>VLOOKUP(P8,'[3]Monitor Schedule'!$A:$BM,64,FALSE)</f>
        <v>0</v>
      </c>
      <c r="BY8" s="2" t="e">
        <f>VLOOKUP(P8,'[3]Monitor Schedule'!$A:$BM,65,FALSE)</f>
        <v>#N/A</v>
      </c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</row>
    <row r="9" spans="1:459" s="3" customFormat="1">
      <c r="A9" s="146">
        <v>35506</v>
      </c>
      <c r="B9" s="146">
        <v>1051</v>
      </c>
      <c r="C9" s="146">
        <v>220</v>
      </c>
      <c r="D9" s="147">
        <v>29391</v>
      </c>
      <c r="E9" s="148">
        <f t="shared" si="0"/>
        <v>881.73</v>
      </c>
      <c r="F9" s="149">
        <f t="shared" si="1"/>
        <v>185.16329999999999</v>
      </c>
      <c r="G9" s="150">
        <v>11</v>
      </c>
      <c r="H9" s="150">
        <f t="shared" si="2"/>
        <v>1102.1624999999999</v>
      </c>
      <c r="I9" s="150">
        <f t="shared" si="3"/>
        <v>231.45412499999998</v>
      </c>
      <c r="J9" s="150">
        <f t="shared" si="4"/>
        <v>1322.595</v>
      </c>
      <c r="K9" s="150">
        <f t="shared" si="5"/>
        <v>277.74495000000002</v>
      </c>
      <c r="L9" s="150">
        <v>4</v>
      </c>
      <c r="M9" s="151">
        <v>5</v>
      </c>
      <c r="N9" s="152">
        <v>7</v>
      </c>
      <c r="O9" s="169" t="s">
        <v>25</v>
      </c>
      <c r="P9" s="8">
        <v>24062</v>
      </c>
      <c r="Q9" s="8" t="s">
        <v>47</v>
      </c>
      <c r="R9" s="158" t="s">
        <v>48</v>
      </c>
      <c r="S9" s="181">
        <v>44784</v>
      </c>
      <c r="T9" s="181">
        <f>VLOOKUP(P9,'[3]Monitor Schedule'!$A:$J,10,FALSE)</f>
        <v>44787</v>
      </c>
      <c r="U9" s="181">
        <v>44789</v>
      </c>
      <c r="V9" s="181" t="e">
        <f>VLOOKUP(P9,'[3]Monitor Schedule'!$A:$K,11,FALSE)</f>
        <v>#N/A</v>
      </c>
      <c r="W9" s="181" t="s">
        <v>28</v>
      </c>
      <c r="X9" s="8" t="s">
        <v>30</v>
      </c>
      <c r="Y9" s="2" t="s">
        <v>30</v>
      </c>
      <c r="Z9" s="2" t="s">
        <v>30</v>
      </c>
      <c r="AA9" s="2" t="str">
        <f>VLOOKUP(P9,'[3]Monitor Schedule'!$A:$BM,15,FALSE)</f>
        <v>No</v>
      </c>
      <c r="AB9" s="2" t="s">
        <v>30</v>
      </c>
      <c r="AC9" s="2" t="s">
        <v>30</v>
      </c>
      <c r="AD9" s="2" t="str">
        <f>VLOOKUP(P9,'[3]Monitor Schedule'!$A:$BM,18,FALSE)</f>
        <v>Yes</v>
      </c>
      <c r="AE9" s="2" t="str">
        <f>VLOOKUP(P9,'[3]Monitor Schedule'!$A:$BM,19,FALSE)</f>
        <v>Yes</v>
      </c>
      <c r="AF9" s="2" t="s">
        <v>28</v>
      </c>
      <c r="AG9" s="2" t="s">
        <v>30</v>
      </c>
      <c r="AH9" s="2" t="s">
        <v>30</v>
      </c>
      <c r="AI9" s="2" t="s">
        <v>30</v>
      </c>
      <c r="AJ9" s="2" t="s">
        <v>30</v>
      </c>
      <c r="AK9" s="2" t="s">
        <v>30</v>
      </c>
      <c r="AL9" s="2" t="str">
        <f>VLOOKUP(P9,'[3]Monitor Schedule'!$A:$BM,26,FALSE)</f>
        <v>Yes</v>
      </c>
      <c r="AM9" s="2" t="str">
        <f>VLOOKUP(P9,'[3]Monitor Schedule'!$A:$BM,27,FALSE)</f>
        <v>Yes</v>
      </c>
      <c r="AN9" s="2" t="str">
        <f>VLOOKUP(P9,'[3]Monitor Schedule'!$A:$BM,28,FALSE)</f>
        <v>No</v>
      </c>
      <c r="AO9" s="2" t="str">
        <f>VLOOKUP(P9,'[3]Monitor Schedule'!$A:$BM,29,FALSE)</f>
        <v>No</v>
      </c>
      <c r="AP9" s="2" t="str">
        <f>VLOOKUP(P9,'[3]Monitor Schedule'!$A:$BM,30,FALSE)</f>
        <v>No</v>
      </c>
      <c r="AQ9" s="2" t="str">
        <f>VLOOKUP(P9,'[3]Monitor Schedule'!$A:$BM,31,FALSE)</f>
        <v>No</v>
      </c>
      <c r="AR9" s="2" t="str">
        <f>VLOOKUP(P9,'[3]Monitor Schedule'!$A:$BM,32,FALSE)</f>
        <v>No</v>
      </c>
      <c r="AS9" s="2" t="str">
        <f>VLOOKUP(P9,'[3]Monitor Schedule'!$A:$BM,33,FALSE)</f>
        <v>No</v>
      </c>
      <c r="AT9" s="2" t="str">
        <f>VLOOKUP(P9,'[3]Monitor Schedule'!$A:$BM,34,FALSE)</f>
        <v>No</v>
      </c>
      <c r="AU9" s="2" t="str">
        <f>VLOOKUP(P9,'[3]Monitor Schedule'!$A:$BM,35,FALSE)</f>
        <v>No</v>
      </c>
      <c r="AV9" s="2" t="s">
        <v>30</v>
      </c>
      <c r="AW9" s="2" t="str">
        <f>VLOOKUP(P9,'[3]Monitor Schedule'!$A:$BM,37,FALSE)</f>
        <v>Yes</v>
      </c>
      <c r="AX9" s="2" t="str">
        <f>VLOOKUP(P9,'[3]Monitor Schedule'!$A:$BM,38,FALSE)</f>
        <v>Yes</v>
      </c>
      <c r="AY9" s="2" t="str">
        <f>VLOOKUP(P9,'[3]Monitor Schedule'!$A:$BM,39,FALSE)</f>
        <v>Yes</v>
      </c>
      <c r="AZ9" s="2" t="str">
        <f>VLOOKUP(P9,'[3]Monitor Schedule'!$A:$BM,40,FALSE)</f>
        <v>Yes</v>
      </c>
      <c r="BA9" s="2" t="str">
        <f>VLOOKUP(P9,'[3]Monitor Schedule'!$A:$BM,41,FALSE)</f>
        <v>Yes</v>
      </c>
      <c r="BB9" s="2" t="s">
        <v>30</v>
      </c>
      <c r="BC9" s="2" t="s">
        <v>30</v>
      </c>
      <c r="BD9" s="2" t="str">
        <f>VLOOKUP(P9,'[3]Monitor Schedule'!$A:$BM,44,FALSE)</f>
        <v>Yes</v>
      </c>
      <c r="BE9" s="2" t="str">
        <f>VLOOKUP(P9,'[3]Monitor Schedule'!$A:$BM,45,FALSE)</f>
        <v>Yes</v>
      </c>
      <c r="BF9" s="2" t="str">
        <f>VLOOKUP(P9,'[3]Monitor Schedule'!$A:$BM,46,FALSE)</f>
        <v>Yes</v>
      </c>
      <c r="BG9" s="2" t="str">
        <f>VLOOKUP(P9,'[3]Monitor Schedule'!$A:$BM,47,FALSE)</f>
        <v>Yes</v>
      </c>
      <c r="BH9" s="2" t="str">
        <f>VLOOKUP(P9,'[3]Monitor Schedule'!$A:$BM,48,FALSE)</f>
        <v>Yes</v>
      </c>
      <c r="BI9" s="2" t="s">
        <v>30</v>
      </c>
      <c r="BJ9" s="2" t="s">
        <v>30</v>
      </c>
      <c r="BK9" s="2" t="str">
        <f>VLOOKUP(P9,'[3]Monitor Schedule'!$A:$BM,51,FALSE)</f>
        <v>Yes</v>
      </c>
      <c r="BL9" s="2" t="str">
        <f>VLOOKUP(P9,'[3]Monitor Schedule'!$A:$BM,52,FALSE)</f>
        <v>Yes</v>
      </c>
      <c r="BM9" s="2" t="str">
        <f>VLOOKUP(P9,'[3]Monitor Schedule'!$A:$BM,53,FALSE)</f>
        <v>Yes</v>
      </c>
      <c r="BN9" s="2" t="str">
        <f>VLOOKUP(P9,'[3]Monitor Schedule'!$A:$BM,54,FALSE)</f>
        <v>Yes</v>
      </c>
      <c r="BO9" s="2" t="str">
        <f>VLOOKUP(P9,'[3]Monitor Schedule'!$A:$BM,55,FALSE)</f>
        <v>Yes</v>
      </c>
      <c r="BP9" s="2" t="s">
        <v>30</v>
      </c>
      <c r="BQ9" s="2" t="s">
        <v>30</v>
      </c>
      <c r="BR9" s="2">
        <f>VLOOKUP(P9,'[3]Monitor Schedule'!$A:$BM,58,FALSE)</f>
        <v>0</v>
      </c>
      <c r="BS9" s="2">
        <f>VLOOKUP(P9,'[3]Monitor Schedule'!$A:$BM,59,FALSE)</f>
        <v>0</v>
      </c>
      <c r="BT9" s="2">
        <f>VLOOKUP(P9,'[3]Monitor Schedule'!$A:$BM,60,FALSE)</f>
        <v>0</v>
      </c>
      <c r="BU9" s="2">
        <f>VLOOKUP(P9,'[3]Monitor Schedule'!$A:$BM,61,FALSE)</f>
        <v>0</v>
      </c>
      <c r="BV9" s="2">
        <f>VLOOKUP(P9,'[3]Monitor Schedule'!$A:$BM,62,FALSE)</f>
        <v>0</v>
      </c>
      <c r="BW9" s="2">
        <f>VLOOKUP(P9,'[3]Monitor Schedule'!$A:$BM,63,FALSE)</f>
        <v>0</v>
      </c>
      <c r="BX9" s="2">
        <f>VLOOKUP(P9,'[3]Monitor Schedule'!$A:$BM,64,FALSE)</f>
        <v>0</v>
      </c>
      <c r="BY9" s="2" t="e">
        <f>VLOOKUP(P9,'[3]Monitor Schedule'!$A:$BM,65,FALSE)</f>
        <v>#N/A</v>
      </c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</row>
    <row r="10" spans="1:459" s="3" customFormat="1">
      <c r="A10" s="146">
        <v>35506</v>
      </c>
      <c r="B10" s="146">
        <v>1051</v>
      </c>
      <c r="C10" s="146">
        <v>220</v>
      </c>
      <c r="D10" s="147">
        <v>29391</v>
      </c>
      <c r="E10" s="148">
        <f t="shared" si="0"/>
        <v>881.73</v>
      </c>
      <c r="F10" s="149">
        <f t="shared" si="1"/>
        <v>185.16329999999999</v>
      </c>
      <c r="G10" s="150">
        <v>6</v>
      </c>
      <c r="H10" s="150">
        <f t="shared" si="2"/>
        <v>1102.1624999999999</v>
      </c>
      <c r="I10" s="150">
        <f t="shared" si="3"/>
        <v>231.45412499999998</v>
      </c>
      <c r="J10" s="150">
        <f t="shared" si="4"/>
        <v>1322.595</v>
      </c>
      <c r="K10" s="150">
        <f t="shared" si="5"/>
        <v>277.74495000000002</v>
      </c>
      <c r="L10" s="150">
        <v>4</v>
      </c>
      <c r="M10" s="151">
        <v>5</v>
      </c>
      <c r="N10" s="152">
        <v>7</v>
      </c>
      <c r="O10" s="169" t="s">
        <v>25</v>
      </c>
      <c r="P10" s="8"/>
      <c r="Q10" s="8"/>
      <c r="R10" s="8"/>
      <c r="S10" s="8"/>
      <c r="T10" s="181" t="e">
        <f>VLOOKUP(P10,'[3]Monitor Schedule'!$A:$J,10,FALSE)</f>
        <v>#N/A</v>
      </c>
      <c r="U10" s="8"/>
      <c r="V10" s="181" t="e">
        <f>VLOOKUP(P10,'[3]Monitor Schedule'!$A:$K,11,FALSE)</f>
        <v>#N/A</v>
      </c>
      <c r="W10" s="181"/>
      <c r="X10" s="8" t="e">
        <f>VLOOKUP(P10,[4]ocr_assessors_for_ror!$B:$E,4,FALSE)</f>
        <v>#N/A</v>
      </c>
      <c r="Y10" s="2" t="e">
        <f>VLOOKUP(P10,'[3]Monitor Schedule'!$A:$BM,13,FALSE)</f>
        <v>#N/A</v>
      </c>
      <c r="Z10" s="2" t="e">
        <f>VLOOKUP(P10,'[3]Monitor Schedule'!$A:$BM,14,FALSE)</f>
        <v>#N/A</v>
      </c>
      <c r="AA10" s="2" t="e">
        <f>VLOOKUP(P10,'[3]Monitor Schedule'!$A:$BM,15,FALSE)</f>
        <v>#N/A</v>
      </c>
      <c r="AB10" s="2" t="e">
        <f>VLOOKUP(P10,'[3]Monitor Schedule'!$A:$BM,16,FALSE)</f>
        <v>#N/A</v>
      </c>
      <c r="AC10" s="2" t="e">
        <f>VLOOKUP(P10,'[3]Monitor Schedule'!$A:$BM,17,FALSE)</f>
        <v>#N/A</v>
      </c>
      <c r="AD10" s="2" t="e">
        <f>VLOOKUP(P10,'[3]Monitor Schedule'!$A:$BM,18,FALSE)</f>
        <v>#N/A</v>
      </c>
      <c r="AE10" s="2" t="e">
        <f>VLOOKUP(P10,'[3]Monitor Schedule'!$A:$BM,19,FALSE)</f>
        <v>#N/A</v>
      </c>
      <c r="AF10" s="2" t="e">
        <f>VLOOKUP(P10,'[3]Monitor Schedule'!$A:$BM,20,FALSE)</f>
        <v>#N/A</v>
      </c>
      <c r="AG10" s="2" t="e">
        <f>VLOOKUP(P10,'[3]Monitor Schedule'!$A:$BM,21,FALSE)</f>
        <v>#N/A</v>
      </c>
      <c r="AH10" s="2" t="e">
        <f>VLOOKUP(P10,'[3]Monitor Schedule'!$A:$BM,22,FALSE)</f>
        <v>#N/A</v>
      </c>
      <c r="AI10" s="2" t="e">
        <f>VLOOKUP(P10,'[3]Monitor Schedule'!$A:$BM,23,FALSE)</f>
        <v>#N/A</v>
      </c>
      <c r="AJ10" s="2" t="e">
        <f>VLOOKUP(P10,'[3]Monitor Schedule'!$A:$BM,24,FALSE)</f>
        <v>#N/A</v>
      </c>
      <c r="AK10" s="2" t="e">
        <f>VLOOKUP(P10,'[3]Monitor Schedule'!$A:$BM,25,FALSE)</f>
        <v>#N/A</v>
      </c>
      <c r="AL10" s="2" t="e">
        <f>VLOOKUP(P10,'[3]Monitor Schedule'!$A:$BM,26,FALSE)</f>
        <v>#N/A</v>
      </c>
      <c r="AM10" s="2" t="e">
        <f>VLOOKUP(P10,'[3]Monitor Schedule'!$A:$BM,27,FALSE)</f>
        <v>#N/A</v>
      </c>
      <c r="AN10" s="2" t="e">
        <f>VLOOKUP(P10,'[3]Monitor Schedule'!$A:$BM,28,FALSE)</f>
        <v>#N/A</v>
      </c>
      <c r="AO10" s="2" t="e">
        <f>VLOOKUP(P10,'[3]Monitor Schedule'!$A:$BM,29,FALSE)</f>
        <v>#N/A</v>
      </c>
      <c r="AP10" s="2" t="e">
        <f>VLOOKUP(P10,'[3]Monitor Schedule'!$A:$BM,30,FALSE)</f>
        <v>#N/A</v>
      </c>
      <c r="AQ10" s="2" t="e">
        <f>VLOOKUP(P10,'[3]Monitor Schedule'!$A:$BM,31,FALSE)</f>
        <v>#N/A</v>
      </c>
      <c r="AR10" s="2" t="e">
        <f>VLOOKUP(P10,'[3]Monitor Schedule'!$A:$BM,32,FALSE)</f>
        <v>#N/A</v>
      </c>
      <c r="AS10" s="2" t="e">
        <f>VLOOKUP(P10,'[3]Monitor Schedule'!$A:$BM,33,FALSE)</f>
        <v>#N/A</v>
      </c>
      <c r="AT10" s="2" t="e">
        <f>VLOOKUP(P10,'[3]Monitor Schedule'!$A:$BM,34,FALSE)</f>
        <v>#N/A</v>
      </c>
      <c r="AU10" s="2" t="e">
        <f>VLOOKUP(P10,'[3]Monitor Schedule'!$A:$BM,35,FALSE)</f>
        <v>#N/A</v>
      </c>
      <c r="AV10" s="2" t="e">
        <f>VLOOKUP(P10,'[3]Monitor Schedule'!$A:$BM,36,FALSE)</f>
        <v>#N/A</v>
      </c>
      <c r="AW10" s="2" t="e">
        <f>VLOOKUP(P10,'[3]Monitor Schedule'!$A:$BM,37,FALSE)</f>
        <v>#N/A</v>
      </c>
      <c r="AX10" s="2" t="e">
        <f>VLOOKUP(P10,'[3]Monitor Schedule'!$A:$BM,38,FALSE)</f>
        <v>#N/A</v>
      </c>
      <c r="AY10" s="2" t="e">
        <f>VLOOKUP(P10,'[3]Monitor Schedule'!$A:$BM,39,FALSE)</f>
        <v>#N/A</v>
      </c>
      <c r="AZ10" s="2" t="e">
        <f>VLOOKUP(P10,'[3]Monitor Schedule'!$A:$BM,40,FALSE)</f>
        <v>#N/A</v>
      </c>
      <c r="BA10" s="2" t="e">
        <f>VLOOKUP(P10,'[3]Monitor Schedule'!$A:$BM,41,FALSE)</f>
        <v>#N/A</v>
      </c>
      <c r="BB10" s="2" t="e">
        <f>VLOOKUP(P10,'[3]Monitor Schedule'!$A:$BM,42,FALSE)</f>
        <v>#N/A</v>
      </c>
      <c r="BC10" s="2" t="e">
        <f>VLOOKUP(P10,'[3]Monitor Schedule'!$A:$BM,43,FALSE)</f>
        <v>#N/A</v>
      </c>
      <c r="BD10" s="2" t="e">
        <f>VLOOKUP(P10,'[3]Monitor Schedule'!$A:$BM,44,FALSE)</f>
        <v>#N/A</v>
      </c>
      <c r="BE10" s="2" t="e">
        <f>VLOOKUP(P10,'[3]Monitor Schedule'!$A:$BM,45,FALSE)</f>
        <v>#N/A</v>
      </c>
      <c r="BF10" s="2" t="e">
        <f>VLOOKUP(P10,'[3]Monitor Schedule'!$A:$BM,46,FALSE)</f>
        <v>#N/A</v>
      </c>
      <c r="BG10" s="2" t="e">
        <f>VLOOKUP(P10,'[3]Monitor Schedule'!$A:$BM,47,FALSE)</f>
        <v>#N/A</v>
      </c>
      <c r="BH10" s="2" t="e">
        <f>VLOOKUP(P10,'[3]Monitor Schedule'!$A:$BM,48,FALSE)</f>
        <v>#N/A</v>
      </c>
      <c r="BI10" s="2" t="e">
        <f>VLOOKUP(P10,'[3]Monitor Schedule'!$A:$BM,49,FALSE)</f>
        <v>#N/A</v>
      </c>
      <c r="BJ10" s="2" t="e">
        <f>VLOOKUP(P10,'[3]Monitor Schedule'!$A:$BM,50,FALSE)</f>
        <v>#N/A</v>
      </c>
      <c r="BK10" s="2" t="e">
        <f>VLOOKUP(P10,'[3]Monitor Schedule'!$A:$BM,51,FALSE)</f>
        <v>#N/A</v>
      </c>
      <c r="BL10" s="2" t="e">
        <f>VLOOKUP(P10,'[3]Monitor Schedule'!$A:$BM,52,FALSE)</f>
        <v>#N/A</v>
      </c>
      <c r="BM10" s="2" t="e">
        <f>VLOOKUP(P10,'[3]Monitor Schedule'!$A:$BM,53,FALSE)</f>
        <v>#N/A</v>
      </c>
      <c r="BN10" s="2" t="e">
        <f>VLOOKUP(P10,'[3]Monitor Schedule'!$A:$BM,54,FALSE)</f>
        <v>#N/A</v>
      </c>
      <c r="BO10" s="2" t="e">
        <f>VLOOKUP(P10,'[3]Monitor Schedule'!$A:$BM,55,FALSE)</f>
        <v>#N/A</v>
      </c>
      <c r="BP10" s="2" t="e">
        <f>VLOOKUP(P10,'[3]Monitor Schedule'!$A:$BM,56,FALSE)</f>
        <v>#N/A</v>
      </c>
      <c r="BQ10" s="2" t="e">
        <f>VLOOKUP(P10,'[3]Monitor Schedule'!$A:$BM,57,FALSE)</f>
        <v>#N/A</v>
      </c>
      <c r="BR10" s="2" t="e">
        <f>VLOOKUP(P10,'[3]Monitor Schedule'!$A:$BM,58,FALSE)</f>
        <v>#N/A</v>
      </c>
      <c r="BS10" s="2" t="e">
        <f>VLOOKUP(P10,'[3]Monitor Schedule'!$A:$BM,59,FALSE)</f>
        <v>#N/A</v>
      </c>
      <c r="BT10" s="2" t="e">
        <f>VLOOKUP(P10,'[3]Monitor Schedule'!$A:$BM,60,FALSE)</f>
        <v>#N/A</v>
      </c>
      <c r="BU10" s="2" t="e">
        <f>VLOOKUP(P10,'[3]Monitor Schedule'!$A:$BM,61,FALSE)</f>
        <v>#N/A</v>
      </c>
      <c r="BV10" s="2" t="e">
        <f>VLOOKUP(P10,'[3]Monitor Schedule'!$A:$BM,62,FALSE)</f>
        <v>#N/A</v>
      </c>
      <c r="BW10" s="2" t="e">
        <f>VLOOKUP(P10,'[3]Monitor Schedule'!$A:$BM,63,FALSE)</f>
        <v>#N/A</v>
      </c>
      <c r="BX10" s="2" t="e">
        <f>VLOOKUP(P10,'[3]Monitor Schedule'!$A:$BM,64,FALSE)</f>
        <v>#N/A</v>
      </c>
      <c r="BY10" s="2" t="e">
        <f>VLOOKUP(P10,'[3]Monitor Schedule'!$A:$BM,65,FALSE)</f>
        <v>#N/A</v>
      </c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</row>
    <row r="11" spans="1:459" s="3" customFormat="1">
      <c r="A11" s="146">
        <v>35506</v>
      </c>
      <c r="B11" s="146">
        <v>1051</v>
      </c>
      <c r="C11" s="146">
        <v>220</v>
      </c>
      <c r="D11" s="147">
        <v>29391</v>
      </c>
      <c r="E11" s="148">
        <f t="shared" si="0"/>
        <v>881.73</v>
      </c>
      <c r="F11" s="149">
        <f t="shared" si="1"/>
        <v>185.16329999999999</v>
      </c>
      <c r="G11" s="150">
        <v>7</v>
      </c>
      <c r="H11" s="150">
        <f t="shared" si="2"/>
        <v>1102.1624999999999</v>
      </c>
      <c r="I11" s="150">
        <f t="shared" si="3"/>
        <v>231.45412499999998</v>
      </c>
      <c r="J11" s="150">
        <f t="shared" si="4"/>
        <v>1322.595</v>
      </c>
      <c r="K11" s="150">
        <f t="shared" si="5"/>
        <v>277.74495000000002</v>
      </c>
      <c r="L11" s="150">
        <v>4</v>
      </c>
      <c r="M11" s="151">
        <v>5</v>
      </c>
      <c r="N11" s="152">
        <v>7</v>
      </c>
      <c r="O11" s="169" t="s">
        <v>25</v>
      </c>
      <c r="P11" s="8"/>
      <c r="Q11" s="8"/>
      <c r="R11" s="169" t="s">
        <v>49</v>
      </c>
      <c r="S11" s="186"/>
      <c r="T11" s="181" t="e">
        <f>VLOOKUP(P11,'[3]Monitor Schedule'!$A:$J,10,FALSE)</f>
        <v>#N/A</v>
      </c>
      <c r="U11" s="186"/>
      <c r="V11" s="181" t="e">
        <f>VLOOKUP(P11,'[3]Monitor Schedule'!$A:$K,11,FALSE)</f>
        <v>#N/A</v>
      </c>
      <c r="W11" s="181"/>
      <c r="X11" s="8" t="e">
        <f>VLOOKUP(P11,[4]ocr_assessors_for_ror!$B:$E,4,FALSE)</f>
        <v>#N/A</v>
      </c>
      <c r="Y11" s="139">
        <f t="shared" ref="Y11:BQ11" si="6">COUNTIF(Y2:Y10,"yes")</f>
        <v>4</v>
      </c>
      <c r="Z11" s="139">
        <f t="shared" si="6"/>
        <v>4</v>
      </c>
      <c r="AA11" s="139">
        <f t="shared" si="6"/>
        <v>3</v>
      </c>
      <c r="AB11" s="139">
        <f t="shared" si="6"/>
        <v>4</v>
      </c>
      <c r="AC11" s="139">
        <f t="shared" si="6"/>
        <v>3</v>
      </c>
      <c r="AD11" s="139">
        <f t="shared" si="6"/>
        <v>4</v>
      </c>
      <c r="AE11" s="139">
        <f t="shared" si="6"/>
        <v>4</v>
      </c>
      <c r="AF11" s="139">
        <f t="shared" si="6"/>
        <v>4</v>
      </c>
      <c r="AG11" s="139">
        <f t="shared" si="6"/>
        <v>4</v>
      </c>
      <c r="AH11" s="139">
        <f t="shared" si="6"/>
        <v>4</v>
      </c>
      <c r="AI11" s="139">
        <f t="shared" si="6"/>
        <v>3</v>
      </c>
      <c r="AJ11" s="139">
        <f t="shared" si="6"/>
        <v>4</v>
      </c>
      <c r="AK11" s="139">
        <f t="shared" si="6"/>
        <v>5</v>
      </c>
      <c r="AL11" s="139">
        <f t="shared" si="6"/>
        <v>4</v>
      </c>
      <c r="AM11" s="139">
        <f t="shared" si="6"/>
        <v>3</v>
      </c>
      <c r="AN11" s="139">
        <f t="shared" si="6"/>
        <v>2</v>
      </c>
      <c r="AO11" s="139">
        <f t="shared" si="6"/>
        <v>3</v>
      </c>
      <c r="AP11" s="139">
        <f t="shared" si="6"/>
        <v>2</v>
      </c>
      <c r="AQ11" s="139">
        <f t="shared" si="6"/>
        <v>1</v>
      </c>
      <c r="AR11" s="139">
        <f t="shared" si="6"/>
        <v>1</v>
      </c>
      <c r="AS11" s="139">
        <f t="shared" si="6"/>
        <v>1</v>
      </c>
      <c r="AT11" s="139">
        <f t="shared" si="6"/>
        <v>2</v>
      </c>
      <c r="AU11" s="139">
        <f t="shared" si="6"/>
        <v>3</v>
      </c>
      <c r="AV11" s="139">
        <f t="shared" si="6"/>
        <v>3</v>
      </c>
      <c r="AW11" s="139">
        <f t="shared" si="6"/>
        <v>2</v>
      </c>
      <c r="AX11" s="139">
        <f t="shared" si="6"/>
        <v>2</v>
      </c>
      <c r="AY11" s="139">
        <f t="shared" si="6"/>
        <v>3</v>
      </c>
      <c r="AZ11" s="139">
        <f t="shared" si="6"/>
        <v>3</v>
      </c>
      <c r="BA11" s="139">
        <f t="shared" si="6"/>
        <v>4</v>
      </c>
      <c r="BB11" s="139">
        <f t="shared" si="6"/>
        <v>5</v>
      </c>
      <c r="BC11" s="139">
        <f t="shared" si="6"/>
        <v>4</v>
      </c>
      <c r="BD11" s="139">
        <f t="shared" si="6"/>
        <v>2</v>
      </c>
      <c r="BE11" s="139">
        <f t="shared" si="6"/>
        <v>2</v>
      </c>
      <c r="BF11" s="139">
        <f t="shared" si="6"/>
        <v>2</v>
      </c>
      <c r="BG11" s="139">
        <f t="shared" si="6"/>
        <v>2</v>
      </c>
      <c r="BH11" s="139">
        <f t="shared" si="6"/>
        <v>3</v>
      </c>
      <c r="BI11" s="139">
        <f t="shared" si="6"/>
        <v>5</v>
      </c>
      <c r="BJ11" s="139">
        <f t="shared" si="6"/>
        <v>5</v>
      </c>
      <c r="BK11" s="139">
        <f t="shared" si="6"/>
        <v>2</v>
      </c>
      <c r="BL11" s="139">
        <f t="shared" si="6"/>
        <v>2</v>
      </c>
      <c r="BM11" s="139">
        <f t="shared" si="6"/>
        <v>2</v>
      </c>
      <c r="BN11" s="139">
        <f t="shared" si="6"/>
        <v>2</v>
      </c>
      <c r="BO11" s="139">
        <f t="shared" si="6"/>
        <v>2</v>
      </c>
      <c r="BP11" s="139">
        <f t="shared" si="6"/>
        <v>2</v>
      </c>
      <c r="BQ11" s="139">
        <f t="shared" si="6"/>
        <v>2</v>
      </c>
      <c r="BR11" s="139">
        <f>COUNTIF(BR2:BR10,"yes")+1</f>
        <v>2</v>
      </c>
      <c r="BS11" s="139">
        <f>COUNTIF(BS2:BS10,"yes")+1</f>
        <v>2</v>
      </c>
      <c r="BT11" s="139">
        <f>COUNTIF(BT2:BT10,"yes")+1</f>
        <v>3</v>
      </c>
      <c r="BU11" s="139">
        <f>COUNTIF(BU2:BU10,"yes")</f>
        <v>2</v>
      </c>
      <c r="BV11" s="139">
        <f>COUNTIF(BV2:BV10,"yes")</f>
        <v>2</v>
      </c>
      <c r="BW11" s="139">
        <f>COUNTIF(BW2:BW10,"yes")</f>
        <v>1</v>
      </c>
      <c r="BX11" s="139">
        <f>COUNTIF(BX2:BX10,"yes")</f>
        <v>1</v>
      </c>
      <c r="BY11" s="2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</row>
    <row r="12" spans="1:459" s="3" customFormat="1">
      <c r="A12" s="146">
        <v>35506</v>
      </c>
      <c r="B12" s="146">
        <v>1051</v>
      </c>
      <c r="C12" s="146">
        <v>220</v>
      </c>
      <c r="D12" s="147">
        <v>29391</v>
      </c>
      <c r="E12" s="148">
        <f t="shared" si="0"/>
        <v>881.73</v>
      </c>
      <c r="F12" s="149">
        <f t="shared" si="1"/>
        <v>185.16329999999999</v>
      </c>
      <c r="G12" s="150">
        <v>8</v>
      </c>
      <c r="H12" s="150">
        <f t="shared" si="2"/>
        <v>1102.1624999999999</v>
      </c>
      <c r="I12" s="150">
        <f t="shared" si="3"/>
        <v>231.45412499999998</v>
      </c>
      <c r="J12" s="150">
        <f t="shared" si="4"/>
        <v>1322.595</v>
      </c>
      <c r="K12" s="150">
        <f t="shared" si="5"/>
        <v>277.74495000000002</v>
      </c>
      <c r="L12" s="150">
        <v>4</v>
      </c>
      <c r="M12" s="151">
        <v>5</v>
      </c>
      <c r="N12" s="152">
        <v>7</v>
      </c>
      <c r="O12" s="169" t="s">
        <v>25</v>
      </c>
      <c r="P12" s="8"/>
      <c r="Q12" s="8"/>
      <c r="R12" s="169" t="s">
        <v>50</v>
      </c>
      <c r="S12" s="186"/>
      <c r="T12" s="181" t="e">
        <f>VLOOKUP(P12,'[3]Monitor Schedule'!$A:$J,10,FALSE)</f>
        <v>#N/A</v>
      </c>
      <c r="U12" s="186"/>
      <c r="V12" s="181" t="e">
        <f>VLOOKUP(P12,'[3]Monitor Schedule'!$A:$K,11,FALSE)</f>
        <v>#N/A</v>
      </c>
      <c r="W12" s="181"/>
      <c r="X12" s="8" t="e">
        <f>VLOOKUP(P12,[4]ocr_assessors_for_ror!$B:$E,4,FALSE)</f>
        <v>#N/A</v>
      </c>
      <c r="Y12" s="139">
        <v>1</v>
      </c>
      <c r="Z12" s="139">
        <v>1</v>
      </c>
      <c r="AA12" s="139">
        <v>1</v>
      </c>
      <c r="AB12" s="139">
        <v>1</v>
      </c>
      <c r="AC12" s="139">
        <v>1</v>
      </c>
      <c r="AD12" s="139">
        <v>1</v>
      </c>
      <c r="AE12" s="139">
        <v>1</v>
      </c>
      <c r="AF12" s="139">
        <v>1</v>
      </c>
      <c r="AG12" s="139">
        <v>1</v>
      </c>
      <c r="AH12" s="139">
        <v>1</v>
      </c>
      <c r="AI12" s="139">
        <v>1</v>
      </c>
      <c r="AJ12" s="139">
        <v>1</v>
      </c>
      <c r="AK12" s="139">
        <v>1</v>
      </c>
      <c r="AL12" s="139">
        <v>1</v>
      </c>
      <c r="AM12" s="139">
        <v>1</v>
      </c>
      <c r="AN12" s="139">
        <v>1</v>
      </c>
      <c r="AO12" s="139">
        <v>1</v>
      </c>
      <c r="AP12" s="139">
        <v>1</v>
      </c>
      <c r="AQ12" s="139">
        <v>1</v>
      </c>
      <c r="AR12" s="139">
        <v>1</v>
      </c>
      <c r="AS12" s="139">
        <v>1</v>
      </c>
      <c r="AT12" s="139">
        <v>1</v>
      </c>
      <c r="AU12" s="139">
        <v>1</v>
      </c>
      <c r="AV12" s="139">
        <v>1</v>
      </c>
      <c r="AW12" s="139">
        <v>1</v>
      </c>
      <c r="AX12" s="139">
        <v>1</v>
      </c>
      <c r="AY12" s="139">
        <v>1</v>
      </c>
      <c r="AZ12" s="139">
        <v>1</v>
      </c>
      <c r="BA12" s="139">
        <v>1</v>
      </c>
      <c r="BB12" s="139">
        <v>1</v>
      </c>
      <c r="BC12" s="139">
        <v>1</v>
      </c>
      <c r="BD12" s="139">
        <v>1</v>
      </c>
      <c r="BE12" s="139">
        <v>1</v>
      </c>
      <c r="BF12" s="139">
        <v>1</v>
      </c>
      <c r="BG12" s="139">
        <v>1</v>
      </c>
      <c r="BH12" s="139">
        <v>1</v>
      </c>
      <c r="BI12" s="139">
        <v>1</v>
      </c>
      <c r="BJ12" s="139">
        <v>1</v>
      </c>
      <c r="BK12" s="139">
        <v>1</v>
      </c>
      <c r="BL12" s="139">
        <v>1</v>
      </c>
      <c r="BM12" s="139">
        <v>1</v>
      </c>
      <c r="BN12" s="139">
        <v>1</v>
      </c>
      <c r="BO12" s="139">
        <v>1</v>
      </c>
      <c r="BP12" s="139">
        <v>1</v>
      </c>
      <c r="BQ12" s="139">
        <v>1</v>
      </c>
      <c r="BR12" s="139">
        <v>1</v>
      </c>
      <c r="BS12" s="139">
        <v>1</v>
      </c>
      <c r="BT12" s="139">
        <v>1</v>
      </c>
      <c r="BU12" s="139">
        <v>0</v>
      </c>
      <c r="BV12" s="139">
        <v>1</v>
      </c>
      <c r="BW12" s="139">
        <v>0</v>
      </c>
      <c r="BX12" s="139">
        <v>1</v>
      </c>
      <c r="BY12" s="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</row>
    <row r="13" spans="1:459" s="3" customFormat="1">
      <c r="A13" s="146">
        <v>35506</v>
      </c>
      <c r="B13" s="146">
        <v>1051</v>
      </c>
      <c r="C13" s="146">
        <v>220</v>
      </c>
      <c r="D13" s="147">
        <v>29391</v>
      </c>
      <c r="E13" s="148">
        <f t="shared" si="0"/>
        <v>881.73</v>
      </c>
      <c r="F13" s="149">
        <f t="shared" si="1"/>
        <v>185.16329999999999</v>
      </c>
      <c r="G13" s="150">
        <v>9</v>
      </c>
      <c r="H13" s="150">
        <f t="shared" si="2"/>
        <v>1102.1624999999999</v>
      </c>
      <c r="I13" s="150">
        <f t="shared" si="3"/>
        <v>231.45412499999998</v>
      </c>
      <c r="J13" s="150">
        <f t="shared" si="4"/>
        <v>1322.595</v>
      </c>
      <c r="K13" s="150">
        <f t="shared" si="5"/>
        <v>277.74495000000002</v>
      </c>
      <c r="L13" s="150">
        <v>4</v>
      </c>
      <c r="M13" s="151">
        <v>5</v>
      </c>
      <c r="N13" s="152">
        <v>7</v>
      </c>
      <c r="O13" s="169" t="s">
        <v>25</v>
      </c>
      <c r="P13" s="8"/>
      <c r="Q13" s="8"/>
      <c r="R13" s="169" t="s">
        <v>51</v>
      </c>
      <c r="S13" s="186"/>
      <c r="T13" s="181" t="e">
        <f>VLOOKUP(P13,'[3]Monitor Schedule'!$A:$J,10,FALSE)</f>
        <v>#N/A</v>
      </c>
      <c r="U13" s="186"/>
      <c r="V13" s="181" t="e">
        <f>VLOOKUP(P13,'[3]Monitor Schedule'!$A:$K,11,FALSE)</f>
        <v>#N/A</v>
      </c>
      <c r="W13" s="181"/>
      <c r="X13" s="8" t="e">
        <f>VLOOKUP(P13,[4]ocr_assessors_for_ror!$B:$E,4,FALSE)</f>
        <v>#N/A</v>
      </c>
      <c r="Y13" s="170">
        <f>Y11-Y12</f>
        <v>3</v>
      </c>
      <c r="Z13" s="170">
        <f t="shared" ref="Z13:BX13" si="7">Z11-Z12</f>
        <v>3</v>
      </c>
      <c r="AA13" s="170">
        <f t="shared" si="7"/>
        <v>2</v>
      </c>
      <c r="AB13" s="170">
        <f t="shared" si="7"/>
        <v>3</v>
      </c>
      <c r="AC13" s="170">
        <f t="shared" si="7"/>
        <v>2</v>
      </c>
      <c r="AD13" s="170">
        <f t="shared" si="7"/>
        <v>3</v>
      </c>
      <c r="AE13" s="170">
        <f t="shared" si="7"/>
        <v>3</v>
      </c>
      <c r="AF13" s="170">
        <f t="shared" si="7"/>
        <v>3</v>
      </c>
      <c r="AG13" s="170">
        <f t="shared" si="7"/>
        <v>3</v>
      </c>
      <c r="AH13" s="170">
        <f t="shared" si="7"/>
        <v>3</v>
      </c>
      <c r="AI13" s="170">
        <f t="shared" si="7"/>
        <v>2</v>
      </c>
      <c r="AJ13" s="170">
        <f t="shared" si="7"/>
        <v>3</v>
      </c>
      <c r="AK13" s="170">
        <f t="shared" si="7"/>
        <v>4</v>
      </c>
      <c r="AL13" s="170">
        <f t="shared" si="7"/>
        <v>3</v>
      </c>
      <c r="AM13" s="170">
        <f t="shared" si="7"/>
        <v>2</v>
      </c>
      <c r="AN13" s="170">
        <f t="shared" si="7"/>
        <v>1</v>
      </c>
      <c r="AO13" s="170">
        <f t="shared" si="7"/>
        <v>2</v>
      </c>
      <c r="AP13" s="170">
        <f t="shared" si="7"/>
        <v>1</v>
      </c>
      <c r="AQ13" s="170">
        <f t="shared" si="7"/>
        <v>0</v>
      </c>
      <c r="AR13" s="170">
        <f t="shared" si="7"/>
        <v>0</v>
      </c>
      <c r="AS13" s="170">
        <f t="shared" si="7"/>
        <v>0</v>
      </c>
      <c r="AT13" s="170">
        <f t="shared" si="7"/>
        <v>1</v>
      </c>
      <c r="AU13" s="170">
        <f t="shared" si="7"/>
        <v>2</v>
      </c>
      <c r="AV13" s="170">
        <f t="shared" si="7"/>
        <v>2</v>
      </c>
      <c r="AW13" s="170">
        <f t="shared" si="7"/>
        <v>1</v>
      </c>
      <c r="AX13" s="170">
        <f t="shared" si="7"/>
        <v>1</v>
      </c>
      <c r="AY13" s="170">
        <f t="shared" si="7"/>
        <v>2</v>
      </c>
      <c r="AZ13" s="170">
        <f t="shared" si="7"/>
        <v>2</v>
      </c>
      <c r="BA13" s="170">
        <f t="shared" si="7"/>
        <v>3</v>
      </c>
      <c r="BB13" s="170">
        <f t="shared" si="7"/>
        <v>4</v>
      </c>
      <c r="BC13" s="170">
        <f t="shared" si="7"/>
        <v>3</v>
      </c>
      <c r="BD13" s="170">
        <f t="shared" si="7"/>
        <v>1</v>
      </c>
      <c r="BE13" s="170">
        <f t="shared" si="7"/>
        <v>1</v>
      </c>
      <c r="BF13" s="170">
        <f t="shared" si="7"/>
        <v>1</v>
      </c>
      <c r="BG13" s="170">
        <f t="shared" si="7"/>
        <v>1</v>
      </c>
      <c r="BH13" s="170">
        <f t="shared" si="7"/>
        <v>2</v>
      </c>
      <c r="BI13" s="170">
        <f t="shared" si="7"/>
        <v>4</v>
      </c>
      <c r="BJ13" s="170">
        <f t="shared" si="7"/>
        <v>4</v>
      </c>
      <c r="BK13" s="170">
        <f t="shared" si="7"/>
        <v>1</v>
      </c>
      <c r="BL13" s="170">
        <f t="shared" si="7"/>
        <v>1</v>
      </c>
      <c r="BM13" s="170">
        <f t="shared" si="7"/>
        <v>1</v>
      </c>
      <c r="BN13" s="170">
        <f t="shared" si="7"/>
        <v>1</v>
      </c>
      <c r="BO13" s="170">
        <f t="shared" si="7"/>
        <v>1</v>
      </c>
      <c r="BP13" s="170">
        <f t="shared" si="7"/>
        <v>1</v>
      </c>
      <c r="BQ13" s="170">
        <f t="shared" si="7"/>
        <v>1</v>
      </c>
      <c r="BR13" s="170">
        <f t="shared" si="7"/>
        <v>1</v>
      </c>
      <c r="BS13" s="170">
        <f t="shared" si="7"/>
        <v>1</v>
      </c>
      <c r="BT13" s="170">
        <f t="shared" si="7"/>
        <v>2</v>
      </c>
      <c r="BU13" s="170">
        <f t="shared" si="7"/>
        <v>2</v>
      </c>
      <c r="BV13" s="170">
        <f t="shared" si="7"/>
        <v>1</v>
      </c>
      <c r="BW13" s="170">
        <f t="shared" si="7"/>
        <v>1</v>
      </c>
      <c r="BX13" s="170">
        <f t="shared" si="7"/>
        <v>0</v>
      </c>
      <c r="BY13" s="2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</row>
    <row r="14" spans="1:459" s="3" customFormat="1">
      <c r="A14" s="146">
        <v>35506</v>
      </c>
      <c r="B14" s="146">
        <v>1051</v>
      </c>
      <c r="C14" s="146">
        <v>220</v>
      </c>
      <c r="D14" s="147">
        <v>29391</v>
      </c>
      <c r="E14" s="148">
        <f t="shared" si="0"/>
        <v>881.73</v>
      </c>
      <c r="F14" s="149">
        <f t="shared" si="1"/>
        <v>185.16329999999999</v>
      </c>
      <c r="G14" s="150">
        <v>10</v>
      </c>
      <c r="H14" s="150">
        <f t="shared" si="2"/>
        <v>1102.1624999999999</v>
      </c>
      <c r="I14" s="150">
        <f t="shared" si="3"/>
        <v>231.45412499999998</v>
      </c>
      <c r="J14" s="150">
        <f t="shared" si="4"/>
        <v>1322.595</v>
      </c>
      <c r="K14" s="150">
        <f t="shared" si="5"/>
        <v>277.74495000000002</v>
      </c>
      <c r="L14" s="150">
        <v>4</v>
      </c>
      <c r="M14" s="151">
        <v>5</v>
      </c>
      <c r="N14" s="152">
        <v>7</v>
      </c>
      <c r="O14" s="169" t="s">
        <v>25</v>
      </c>
      <c r="P14" s="8"/>
      <c r="Q14" s="8"/>
      <c r="R14" s="8"/>
      <c r="S14" s="8"/>
      <c r="T14" s="181" t="e">
        <f>VLOOKUP(P14,'[3]Monitor Schedule'!$A:$J,10,FALSE)</f>
        <v>#N/A</v>
      </c>
      <c r="U14" s="8"/>
      <c r="V14" s="181" t="e">
        <f>VLOOKUP(P14,'[3]Monitor Schedule'!$A:$K,11,FALSE)</f>
        <v>#N/A</v>
      </c>
      <c r="W14" s="181"/>
      <c r="X14" s="8" t="e">
        <f>VLOOKUP(P14,[4]ocr_assessors_for_ror!$B:$E,4,FALSE)</f>
        <v>#N/A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</row>
    <row r="15" spans="1:459" s="3" customFormat="1">
      <c r="A15" s="128">
        <v>97502</v>
      </c>
      <c r="B15" s="128">
        <v>5349</v>
      </c>
      <c r="C15" s="128">
        <v>963</v>
      </c>
      <c r="D15" s="145">
        <v>90521</v>
      </c>
      <c r="E15" s="134">
        <f t="shared" ref="E15:E22" si="8">D15*0.055</f>
        <v>4978.6549999999997</v>
      </c>
      <c r="F15" s="133">
        <f t="shared" ref="F15:F22" si="9">E15*0.18</f>
        <v>896.15789999999993</v>
      </c>
      <c r="G15" s="9">
        <v>16</v>
      </c>
      <c r="H15" s="9">
        <f t="shared" si="2"/>
        <v>6223.3187499999995</v>
      </c>
      <c r="I15" s="9">
        <f t="shared" si="3"/>
        <v>1120.197375</v>
      </c>
      <c r="J15" s="9">
        <f t="shared" si="4"/>
        <v>7467.9825000000001</v>
      </c>
      <c r="K15" s="9">
        <f t="shared" si="5"/>
        <v>1344.2368499999998</v>
      </c>
      <c r="L15" s="9">
        <v>10</v>
      </c>
      <c r="M15" s="124">
        <v>12</v>
      </c>
      <c r="N15" s="123">
        <v>14</v>
      </c>
      <c r="O15" s="169" t="s">
        <v>52</v>
      </c>
      <c r="P15" s="8">
        <v>1363</v>
      </c>
      <c r="Q15" s="8" t="s">
        <v>53</v>
      </c>
      <c r="R15" s="8" t="s">
        <v>54</v>
      </c>
      <c r="S15" s="181">
        <v>44770</v>
      </c>
      <c r="T15" s="181">
        <f>VLOOKUP(P15,'[3]Monitor Schedule'!$A:$J,10,FALSE)</f>
        <v>44707</v>
      </c>
      <c r="U15" s="181">
        <v>44784</v>
      </c>
      <c r="V15" s="181" t="e">
        <f>VLOOKUP(P15,'[3]Monitor Schedule'!$A:$K,11,FALSE)</f>
        <v>#N/A</v>
      </c>
      <c r="W15" s="181"/>
      <c r="X15" s="8" t="s">
        <v>30</v>
      </c>
      <c r="Y15" s="2" t="str">
        <f>VLOOKUP(P15,'[3]Monitor Schedule'!$A:$BM,13,FALSE)</f>
        <v>No</v>
      </c>
      <c r="Z15" s="2" t="s">
        <v>30</v>
      </c>
      <c r="AA15" s="2" t="str">
        <f>VLOOKUP(P15,'[3]Monitor Schedule'!$A:$BM,15,FALSE)</f>
        <v>Yes</v>
      </c>
      <c r="AB15" s="2" t="str">
        <f>VLOOKUP(P15,'[3]Monitor Schedule'!$A:$BM,16,FALSE)</f>
        <v>Yes</v>
      </c>
      <c r="AC15" s="2" t="str">
        <f>VLOOKUP(P15,'[3]Monitor Schedule'!$A:$BM,17,FALSE)</f>
        <v>Yes</v>
      </c>
      <c r="AD15" s="2" t="s">
        <v>28</v>
      </c>
      <c r="AE15" s="2" t="str">
        <f>VLOOKUP(P15,'[3]Monitor Schedule'!$A:$BM,19,FALSE)</f>
        <v>No</v>
      </c>
      <c r="AF15" s="2" t="str">
        <f>VLOOKUP(P15,'[3]Monitor Schedule'!$A:$BM,20,FALSE)</f>
        <v>No</v>
      </c>
      <c r="AG15" s="2" t="str">
        <f>VLOOKUP(P15,'[3]Monitor Schedule'!$A:$BM,21,FALSE)</f>
        <v>No</v>
      </c>
      <c r="AH15" s="2" t="s">
        <v>30</v>
      </c>
      <c r="AI15" s="2" t="str">
        <f>VLOOKUP(P15,'[3]Monitor Schedule'!$A:$BM,23,FALSE)</f>
        <v>No</v>
      </c>
      <c r="AJ15" s="2" t="str">
        <f>VLOOKUP(P15,'[3]Monitor Schedule'!$A:$BM,24,FALSE)</f>
        <v>No</v>
      </c>
      <c r="AK15" s="2" t="str">
        <f>VLOOKUP(P15,'[3]Monitor Schedule'!$A:$BM,25,FALSE)</f>
        <v>No</v>
      </c>
      <c r="AL15" s="2" t="str">
        <f>VLOOKUP(P15,'[3]Monitor Schedule'!$A:$BM,26,FALSE)</f>
        <v>No</v>
      </c>
      <c r="AM15" s="2" t="s">
        <v>30</v>
      </c>
      <c r="AN15" s="2" t="str">
        <f>VLOOKUP(P15,'[3]Monitor Schedule'!$A:$BM,28,FALSE)</f>
        <v>No</v>
      </c>
      <c r="AO15" s="2" t="s">
        <v>30</v>
      </c>
      <c r="AP15" s="2" t="str">
        <f>VLOOKUP(P15,'[3]Monitor Schedule'!$A:$BM,30,FALSE)</f>
        <v>No</v>
      </c>
      <c r="AQ15" s="2" t="str">
        <f>VLOOKUP(P15,'[3]Monitor Schedule'!$A:$BM,31,FALSE)</f>
        <v>No</v>
      </c>
      <c r="AR15" s="2" t="str">
        <f>VLOOKUP(P15,'[3]Monitor Schedule'!$A:$BM,32,FALSE)</f>
        <v>No</v>
      </c>
      <c r="AS15" s="2" t="str">
        <f>VLOOKUP(P15,'[3]Monitor Schedule'!$A:$BM,33,FALSE)</f>
        <v>No</v>
      </c>
      <c r="AT15" s="2" t="str">
        <f>VLOOKUP(P15,'[3]Monitor Schedule'!$A:$BM,34,FALSE)</f>
        <v>No</v>
      </c>
      <c r="AU15" s="2" t="str">
        <f>VLOOKUP(P15,'[3]Monitor Schedule'!$A:$BM,35,FALSE)</f>
        <v>No</v>
      </c>
      <c r="AV15" s="2" t="str">
        <f>VLOOKUP(P15,'[3]Monitor Schedule'!$A:$BM,36,FALSE)</f>
        <v>No</v>
      </c>
      <c r="AW15" s="2" t="str">
        <f>VLOOKUP(P15,'[3]Monitor Schedule'!$A:$BM,37,FALSE)</f>
        <v>No</v>
      </c>
      <c r="AX15" s="2" t="str">
        <f>VLOOKUP(P15,'[3]Monitor Schedule'!$A:$BM,38,FALSE)</f>
        <v>No</v>
      </c>
      <c r="AY15" s="2" t="str">
        <f>VLOOKUP(P15,'[3]Monitor Schedule'!$A:$BM,39,FALSE)</f>
        <v>No</v>
      </c>
      <c r="AZ15" s="2" t="str">
        <f>VLOOKUP(P15,'[3]Monitor Schedule'!$A:$BM,40,FALSE)</f>
        <v>No</v>
      </c>
      <c r="BA15" s="2" t="str">
        <f>VLOOKUP(P15,'[3]Monitor Schedule'!$A:$BM,41,FALSE)</f>
        <v>Yes</v>
      </c>
      <c r="BB15" s="2" t="str">
        <f>VLOOKUP(P15,'[3]Monitor Schedule'!$A:$BM,42,FALSE)</f>
        <v>Yes</v>
      </c>
      <c r="BC15" s="168" t="s">
        <v>42</v>
      </c>
      <c r="BD15" s="2" t="str">
        <f>VLOOKUP(P15,'[3]Monitor Schedule'!$A:$BM,44,FALSE)</f>
        <v>No</v>
      </c>
      <c r="BE15" s="2" t="str">
        <f>VLOOKUP(P15,'[3]Monitor Schedule'!$A:$BM,45,FALSE)</f>
        <v>No</v>
      </c>
      <c r="BF15" s="2" t="str">
        <f>VLOOKUP(P15,'[3]Monitor Schedule'!$A:$BM,46,FALSE)</f>
        <v>No</v>
      </c>
      <c r="BG15" s="2" t="str">
        <f>VLOOKUP(P15,'[3]Monitor Schedule'!$A:$BM,47,FALSE)</f>
        <v>No</v>
      </c>
      <c r="BH15" s="2" t="str">
        <f>VLOOKUP(P15,'[3]Monitor Schedule'!$A:$BM,48,FALSE)</f>
        <v>No</v>
      </c>
      <c r="BI15" s="2" t="str">
        <f>VLOOKUP(P15,'[3]Monitor Schedule'!$A:$BM,49,FALSE)</f>
        <v>No</v>
      </c>
      <c r="BJ15" s="2" t="str">
        <f>VLOOKUP(P15,'[3]Monitor Schedule'!$A:$BM,50,FALSE)</f>
        <v>No</v>
      </c>
      <c r="BK15" s="2" t="str">
        <f>VLOOKUP(P15,'[3]Monitor Schedule'!$A:$BM,51,FALSE)</f>
        <v>No</v>
      </c>
      <c r="BL15" s="2" t="str">
        <f>VLOOKUP(P15,'[3]Monitor Schedule'!$A:$BM,52,FALSE)</f>
        <v>No</v>
      </c>
      <c r="BM15" s="2" t="str">
        <f>VLOOKUP(P15,'[3]Monitor Schedule'!$A:$BM,53,FALSE)</f>
        <v>No</v>
      </c>
      <c r="BN15" s="2" t="str">
        <f>VLOOKUP(P15,'[3]Monitor Schedule'!$A:$BM,54,FALSE)</f>
        <v>No</v>
      </c>
      <c r="BO15" s="2" t="str">
        <f>VLOOKUP(P15,'[3]Monitor Schedule'!$A:$BM,55,FALSE)</f>
        <v>Yes</v>
      </c>
      <c r="BP15" s="2" t="s">
        <v>28</v>
      </c>
      <c r="BQ15" s="168" t="s">
        <v>42</v>
      </c>
      <c r="BR15" s="2" t="str">
        <f>VLOOKUP(P15,'[3]Monitor Schedule'!$A:$BM,58,FALSE)</f>
        <v>No</v>
      </c>
      <c r="BS15" s="2" t="str">
        <f>VLOOKUP(P15,'[3]Monitor Schedule'!$A:$BM,59,FALSE)</f>
        <v>No</v>
      </c>
      <c r="BT15" s="2" t="str">
        <f>VLOOKUP(P15,'[3]Monitor Schedule'!$A:$BM,60,FALSE)</f>
        <v>No</v>
      </c>
      <c r="BU15" s="2" t="str">
        <f>VLOOKUP(P15,'[3]Monitor Schedule'!$A:$BM,61,FALSE)</f>
        <v>No</v>
      </c>
      <c r="BV15" s="2" t="str">
        <f>VLOOKUP(P15,'[3]Monitor Schedule'!$A:$BM,62,FALSE)</f>
        <v>No</v>
      </c>
      <c r="BW15" s="2" t="str">
        <f>VLOOKUP(P15,'[3]Monitor Schedule'!$A:$BM,63,FALSE)</f>
        <v>No</v>
      </c>
      <c r="BX15" s="2" t="str">
        <f>VLOOKUP(P15,'[3]Monitor Schedule'!$A:$BM,64,FALSE)</f>
        <v>No</v>
      </c>
      <c r="BY15" s="2" t="s">
        <v>55</v>
      </c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</row>
    <row r="16" spans="1:459" s="3" customFormat="1">
      <c r="A16" s="146">
        <v>97502</v>
      </c>
      <c r="B16" s="146">
        <v>5349</v>
      </c>
      <c r="C16" s="146">
        <v>963</v>
      </c>
      <c r="D16" s="147">
        <v>90521</v>
      </c>
      <c r="E16" s="148">
        <f t="shared" si="8"/>
        <v>4978.6549999999997</v>
      </c>
      <c r="F16" s="149">
        <f t="shared" si="9"/>
        <v>896.15789999999993</v>
      </c>
      <c r="G16" s="150">
        <v>16</v>
      </c>
      <c r="H16" s="150">
        <f t="shared" si="2"/>
        <v>6223.3187499999995</v>
      </c>
      <c r="I16" s="150">
        <f t="shared" si="3"/>
        <v>1120.197375</v>
      </c>
      <c r="J16" s="150">
        <f t="shared" si="4"/>
        <v>7467.9825000000001</v>
      </c>
      <c r="K16" s="150">
        <f t="shared" si="5"/>
        <v>1344.2368499999998</v>
      </c>
      <c r="L16" s="150">
        <v>10</v>
      </c>
      <c r="M16" s="151">
        <v>12</v>
      </c>
      <c r="N16" s="152">
        <v>14</v>
      </c>
      <c r="O16" s="169" t="s">
        <v>52</v>
      </c>
      <c r="P16" s="8">
        <v>660884</v>
      </c>
      <c r="Q16" s="8" t="s">
        <v>56</v>
      </c>
      <c r="R16" s="8" t="s">
        <v>57</v>
      </c>
      <c r="S16" s="181">
        <v>44757</v>
      </c>
      <c r="T16" s="181">
        <f>VLOOKUP(P16,'[3]Monitor Schedule'!$A:$J,10,FALSE)</f>
        <v>44621</v>
      </c>
      <c r="U16" s="181">
        <v>44784</v>
      </c>
      <c r="V16" s="181" t="e">
        <f>VLOOKUP(P16,'[3]Monitor Schedule'!$A:$K,11,FALSE)</f>
        <v>#N/A</v>
      </c>
      <c r="W16" s="181" t="s">
        <v>28</v>
      </c>
      <c r="X16" s="8" t="s">
        <v>58</v>
      </c>
      <c r="Y16" s="2" t="str">
        <f>VLOOKUP(P16,'[3]Monitor Schedule'!$A:$BM,13,FALSE)</f>
        <v>Yes</v>
      </c>
      <c r="Z16" s="2" t="str">
        <f>VLOOKUP(P16,'[3]Monitor Schedule'!$A:$BM,14,FALSE)</f>
        <v>Yes</v>
      </c>
      <c r="AA16" s="2" t="str">
        <f>VLOOKUP(P16,'[3]Monitor Schedule'!$A:$BM,15,FALSE)</f>
        <v>Yes</v>
      </c>
      <c r="AB16" s="2" t="str">
        <f>VLOOKUP(P16,'[3]Monitor Schedule'!$A:$BM,16,FALSE)</f>
        <v>No</v>
      </c>
      <c r="AC16" s="2" t="str">
        <f>VLOOKUP(P16,'[3]Monitor Schedule'!$A:$BM,17,FALSE)</f>
        <v>No</v>
      </c>
      <c r="AD16" s="2" t="str">
        <f>VLOOKUP(P16,'[3]Monitor Schedule'!$A:$BM,18,FALSE)</f>
        <v>Yes</v>
      </c>
      <c r="AE16" s="2" t="str">
        <f>VLOOKUP(P16,'[3]Monitor Schedule'!$A:$BM,19,FALSE)</f>
        <v>No</v>
      </c>
      <c r="AF16" s="2" t="str">
        <f>VLOOKUP(P16,'[3]Monitor Schedule'!$A:$BM,20,FALSE)</f>
        <v>Yes</v>
      </c>
      <c r="AG16" s="2" t="str">
        <f>VLOOKUP(P16,'[3]Monitor Schedule'!$A:$BM,21,FALSE)</f>
        <v>Yes</v>
      </c>
      <c r="AH16" s="2" t="str">
        <f>VLOOKUP(P16,'[3]Monitor Schedule'!$A:$BM,22,FALSE)</f>
        <v>Yes</v>
      </c>
      <c r="AI16" s="2" t="str">
        <f>VLOOKUP(P16,'[3]Monitor Schedule'!$A:$BM,23,FALSE)</f>
        <v>No</v>
      </c>
      <c r="AJ16" s="2" t="str">
        <f>VLOOKUP(P16,'[3]Monitor Schedule'!$A:$BM,24,FALSE)</f>
        <v>No</v>
      </c>
      <c r="AK16" s="2" t="s">
        <v>28</v>
      </c>
      <c r="AL16" s="2" t="str">
        <f>VLOOKUP(P16,'[3]Monitor Schedule'!$A:$BM,26,FALSE)</f>
        <v>No</v>
      </c>
      <c r="AM16" s="2" t="str">
        <f>VLOOKUP(P16,'[3]Monitor Schedule'!$A:$BM,27,FALSE)</f>
        <v>Yes</v>
      </c>
      <c r="AN16" s="2" t="str">
        <f>VLOOKUP(P16,'[3]Monitor Schedule'!$A:$BM,28,FALSE)</f>
        <v>Yes</v>
      </c>
      <c r="AO16" s="2" t="str">
        <f>VLOOKUP(P16,'[3]Monitor Schedule'!$A:$BM,29,FALSE)</f>
        <v>Yes</v>
      </c>
      <c r="AP16" s="2" t="str">
        <f>VLOOKUP(P16,'[3]Monitor Schedule'!$A:$BM,30,FALSE)</f>
        <v>No</v>
      </c>
      <c r="AQ16" s="2" t="str">
        <f>VLOOKUP(P16,'[3]Monitor Schedule'!$A:$BM,31,FALSE)</f>
        <v>No</v>
      </c>
      <c r="AR16" s="2" t="s">
        <v>28</v>
      </c>
      <c r="AS16" s="2" t="str">
        <f>VLOOKUP(P16,'[3]Monitor Schedule'!$A:$BM,33,FALSE)</f>
        <v>No</v>
      </c>
      <c r="AT16" s="2" t="str">
        <f>VLOOKUP(P16,'[3]Monitor Schedule'!$A:$BM,34,FALSE)</f>
        <v>Yes</v>
      </c>
      <c r="AU16" s="2" t="str">
        <f>VLOOKUP(P16,'[3]Monitor Schedule'!$A:$BM,35,FALSE)</f>
        <v>Yes</v>
      </c>
      <c r="AV16" s="2" t="str">
        <f>VLOOKUP(P16,'[3]Monitor Schedule'!$A:$BM,36,FALSE)</f>
        <v>Yes</v>
      </c>
      <c r="AW16" s="2" t="str">
        <f>VLOOKUP(P16,'[3]Monitor Schedule'!$A:$BM,37,FALSE)</f>
        <v>No</v>
      </c>
      <c r="AX16" s="2" t="str">
        <f>VLOOKUP(P16,'[3]Monitor Schedule'!$A:$BM,38,FALSE)</f>
        <v>No</v>
      </c>
      <c r="AY16" s="2" t="str">
        <f>VLOOKUP(P16,'[3]Monitor Schedule'!$A:$BM,39,FALSE)</f>
        <v>Yes</v>
      </c>
      <c r="AZ16" s="2" t="str">
        <f>VLOOKUP(P16,'[3]Monitor Schedule'!$A:$BM,40,FALSE)</f>
        <v>No</v>
      </c>
      <c r="BA16" s="2" t="str">
        <f>VLOOKUP(P16,'[3]Monitor Schedule'!$A:$BM,41,FALSE)</f>
        <v>Yes</v>
      </c>
      <c r="BB16" s="2" t="str">
        <f>VLOOKUP(P16,'[3]Monitor Schedule'!$A:$BM,42,FALSE)</f>
        <v>Yes</v>
      </c>
      <c r="BC16" s="2" t="str">
        <f>VLOOKUP(P16,'[3]Monitor Schedule'!$A:$BM,43,FALSE)</f>
        <v>Yes</v>
      </c>
      <c r="BD16" s="2" t="str">
        <f>VLOOKUP(P16,'[3]Monitor Schedule'!$A:$BM,44,FALSE)</f>
        <v>No</v>
      </c>
      <c r="BE16" s="2" t="str">
        <f>VLOOKUP(P16,'[3]Monitor Schedule'!$A:$BM,45,FALSE)</f>
        <v>No</v>
      </c>
      <c r="BF16" s="2" t="str">
        <f>VLOOKUP(P16,'[3]Monitor Schedule'!$A:$BM,46,FALSE)</f>
        <v>Yes</v>
      </c>
      <c r="BG16" s="2" t="str">
        <f>VLOOKUP(P16,'[3]Monitor Schedule'!$A:$BM,47,FALSE)</f>
        <v>No</v>
      </c>
      <c r="BH16" s="2" t="str">
        <f>VLOOKUP(P16,'[3]Monitor Schedule'!$A:$BM,48,FALSE)</f>
        <v>Yes</v>
      </c>
      <c r="BI16" s="2" t="str">
        <f>VLOOKUP(P16,'[3]Monitor Schedule'!$A:$BM,49,FALSE)</f>
        <v>Yes</v>
      </c>
      <c r="BJ16" s="2" t="str">
        <f>VLOOKUP(P16,'[3]Monitor Schedule'!$A:$BM,50,FALSE)</f>
        <v>Yes</v>
      </c>
      <c r="BK16" s="2" t="str">
        <f>VLOOKUP(P16,'[3]Monitor Schedule'!$A:$BM,51,FALSE)</f>
        <v>No</v>
      </c>
      <c r="BL16" s="2" t="str">
        <f>VLOOKUP(P16,'[3]Monitor Schedule'!$A:$BM,52,FALSE)</f>
        <v>No</v>
      </c>
      <c r="BM16" s="2" t="str">
        <f>VLOOKUP(P16,'[3]Monitor Schedule'!$A:$BM,53,FALSE)</f>
        <v>Yes</v>
      </c>
      <c r="BN16" s="2" t="str">
        <f>VLOOKUP(P16,'[3]Monitor Schedule'!$A:$BM,54,FALSE)</f>
        <v>No</v>
      </c>
      <c r="BO16" s="2" t="str">
        <f>VLOOKUP(P16,'[3]Monitor Schedule'!$A:$BM,55,FALSE)</f>
        <v>Yes</v>
      </c>
      <c r="BP16" s="2" t="s">
        <v>30</v>
      </c>
      <c r="BQ16" s="2" t="s">
        <v>30</v>
      </c>
      <c r="BR16" s="2" t="str">
        <f>VLOOKUP(P16,'[3]Monitor Schedule'!$A:$BM,58,FALSE)</f>
        <v>No</v>
      </c>
      <c r="BS16" s="2" t="str">
        <f>VLOOKUP(P16,'[3]Monitor Schedule'!$A:$BM,59,FALSE)</f>
        <v>No</v>
      </c>
      <c r="BT16" s="2" t="str">
        <f>VLOOKUP(P16,'[3]Monitor Schedule'!$A:$BM,60,FALSE)</f>
        <v>No</v>
      </c>
      <c r="BU16" s="2" t="str">
        <f>VLOOKUP(P16,'[3]Monitor Schedule'!$A:$BM,61,FALSE)</f>
        <v>No</v>
      </c>
      <c r="BV16" s="2" t="s">
        <v>30</v>
      </c>
      <c r="BW16" s="2" t="s">
        <v>30</v>
      </c>
      <c r="BX16" s="2" t="s">
        <v>30</v>
      </c>
      <c r="BY16" s="2">
        <f>VLOOKUP(P16,'[3]Monitor Schedule'!$A:$BM,65,FALSE)</f>
        <v>0</v>
      </c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</row>
    <row r="17" spans="1:459" s="3" customFormat="1">
      <c r="A17" s="146">
        <v>97502</v>
      </c>
      <c r="B17" s="146">
        <v>5349</v>
      </c>
      <c r="C17" s="146">
        <v>963</v>
      </c>
      <c r="D17" s="147">
        <v>90521</v>
      </c>
      <c r="E17" s="148">
        <f t="shared" si="8"/>
        <v>4978.6549999999997</v>
      </c>
      <c r="F17" s="149">
        <f t="shared" si="9"/>
        <v>896.15789999999993</v>
      </c>
      <c r="G17" s="150">
        <v>16</v>
      </c>
      <c r="H17" s="150">
        <f t="shared" si="2"/>
        <v>6223.3187499999995</v>
      </c>
      <c r="I17" s="150">
        <f t="shared" si="3"/>
        <v>1120.197375</v>
      </c>
      <c r="J17" s="150">
        <f t="shared" si="4"/>
        <v>7467.9825000000001</v>
      </c>
      <c r="K17" s="150">
        <f t="shared" si="5"/>
        <v>1344.2368499999998</v>
      </c>
      <c r="L17" s="150">
        <v>10</v>
      </c>
      <c r="M17" s="151">
        <v>12</v>
      </c>
      <c r="N17" s="152">
        <v>14</v>
      </c>
      <c r="O17" s="169" t="s">
        <v>52</v>
      </c>
      <c r="P17" s="8">
        <v>54831</v>
      </c>
      <c r="Q17" s="8" t="s">
        <v>59</v>
      </c>
      <c r="R17" s="8" t="s">
        <v>60</v>
      </c>
      <c r="S17" s="181">
        <v>44757</v>
      </c>
      <c r="T17" s="181">
        <f>VLOOKUP(P17,'[3]Monitor Schedule'!$A:$J,10,FALSE)</f>
        <v>44708</v>
      </c>
      <c r="U17" s="181">
        <v>44784</v>
      </c>
      <c r="V17" s="181" t="e">
        <f>VLOOKUP(P17,'[3]Monitor Schedule'!$A:$K,11,FALSE)</f>
        <v>#N/A</v>
      </c>
      <c r="W17" s="181" t="s">
        <v>28</v>
      </c>
      <c r="X17" s="8" t="s">
        <v>58</v>
      </c>
      <c r="Y17" s="2" t="s">
        <v>28</v>
      </c>
      <c r="Z17" s="2" t="s">
        <v>28</v>
      </c>
      <c r="AA17" s="2" t="s">
        <v>28</v>
      </c>
      <c r="AB17" s="2" t="s">
        <v>28</v>
      </c>
      <c r="AC17" s="2" t="s">
        <v>28</v>
      </c>
      <c r="AD17" s="2" t="s">
        <v>28</v>
      </c>
      <c r="AE17" s="2" t="s">
        <v>28</v>
      </c>
      <c r="AF17" s="2" t="s">
        <v>30</v>
      </c>
      <c r="AG17" s="2" t="s">
        <v>30</v>
      </c>
      <c r="AH17" s="2" t="str">
        <f>VLOOKUP(P17,'[3]Monitor Schedule'!$A:$BM,22,FALSE)</f>
        <v>Yes</v>
      </c>
      <c r="AI17" s="2" t="str">
        <f>VLOOKUP(P17,'[3]Monitor Schedule'!$A:$BM,23,FALSE)</f>
        <v>Yes</v>
      </c>
      <c r="AJ17" s="2" t="str">
        <f>VLOOKUP(P17,'[3]Monitor Schedule'!$A:$BM,24,FALSE)</f>
        <v>Yes</v>
      </c>
      <c r="AK17" s="2" t="s">
        <v>28</v>
      </c>
      <c r="AL17" s="2" t="str">
        <f>VLOOKUP(P17,'[3]Monitor Schedule'!$A:$BM,26,FALSE)</f>
        <v>Yes</v>
      </c>
      <c r="AM17" s="2" t="str">
        <f>VLOOKUP(P17,'[3]Monitor Schedule'!$A:$BM,27,FALSE)</f>
        <v>Yes</v>
      </c>
      <c r="AN17" s="2" t="str">
        <f>VLOOKUP(P17,'[3]Monitor Schedule'!$A:$BM,28,FALSE)</f>
        <v>No</v>
      </c>
      <c r="AO17" s="2" t="str">
        <f>VLOOKUP(P17,'[3]Monitor Schedule'!$A:$BM,29,FALSE)</f>
        <v>Yes</v>
      </c>
      <c r="AP17" s="2" t="str">
        <f>VLOOKUP(P17,'[3]Monitor Schedule'!$A:$BM,30,FALSE)</f>
        <v>Yes</v>
      </c>
      <c r="AQ17" s="2" t="s">
        <v>28</v>
      </c>
      <c r="AR17" s="2" t="s">
        <v>28</v>
      </c>
      <c r="AS17" s="2" t="s">
        <v>28</v>
      </c>
      <c r="AT17" s="2" t="str">
        <f>VLOOKUP(P17,'[3]Monitor Schedule'!$A:$BM,34,FALSE)</f>
        <v>Yes</v>
      </c>
      <c r="AU17" s="2" t="str">
        <f>VLOOKUP(P17,'[3]Monitor Schedule'!$A:$BM,35,FALSE)</f>
        <v>No</v>
      </c>
      <c r="AV17" s="2" t="str">
        <f>VLOOKUP(P17,'[3]Monitor Schedule'!$A:$BM,36,FALSE)</f>
        <v>No</v>
      </c>
      <c r="AW17" s="2" t="s">
        <v>28</v>
      </c>
      <c r="AX17" s="2" t="str">
        <f>VLOOKUP(P17,'[3]Monitor Schedule'!$A:$BM,38,FALSE)</f>
        <v>Yes</v>
      </c>
      <c r="AY17" s="2" t="str">
        <f>VLOOKUP(P17,'[3]Monitor Schedule'!$A:$BM,39,FALSE)</f>
        <v>Yes</v>
      </c>
      <c r="AZ17" s="2" t="str">
        <f>VLOOKUP(P17,'[3]Monitor Schedule'!$A:$BM,40,FALSE)</f>
        <v>Yes</v>
      </c>
      <c r="BA17" s="2" t="s">
        <v>28</v>
      </c>
      <c r="BB17" s="2" t="str">
        <f>VLOOKUP(P17,'[3]Monitor Schedule'!$A:$BM,42,FALSE)</f>
        <v>No</v>
      </c>
      <c r="BC17" s="2" t="str">
        <f>VLOOKUP(P17,'[3]Monitor Schedule'!$A:$BM,43,FALSE)</f>
        <v>No</v>
      </c>
      <c r="BD17" s="2" t="str">
        <f>VLOOKUP(P17,'[3]Monitor Schedule'!$A:$BM,44,FALSE)</f>
        <v>Yes</v>
      </c>
      <c r="BE17" s="2" t="str">
        <f>VLOOKUP(P17,'[3]Monitor Schedule'!$A:$BM,45,FALSE)</f>
        <v>Yes</v>
      </c>
      <c r="BF17" s="2" t="str">
        <f>VLOOKUP(P17,'[3]Monitor Schedule'!$A:$BM,46,FALSE)</f>
        <v>Yes</v>
      </c>
      <c r="BG17" s="2" t="str">
        <f>VLOOKUP(P17,'[3]Monitor Schedule'!$A:$BM,47,FALSE)</f>
        <v>Yes</v>
      </c>
      <c r="BH17" s="2" t="str">
        <f>VLOOKUP(P17,'[3]Monitor Schedule'!$A:$BM,48,FALSE)</f>
        <v>Yes</v>
      </c>
      <c r="BI17" s="2" t="str">
        <f>VLOOKUP(P17,'[3]Monitor Schedule'!$A:$BM,49,FALSE)</f>
        <v>No</v>
      </c>
      <c r="BJ17" s="2" t="str">
        <f>VLOOKUP(P17,'[3]Monitor Schedule'!$A:$BM,50,FALSE)</f>
        <v>No</v>
      </c>
      <c r="BK17" s="2" t="str">
        <f>VLOOKUP(P17,'[3]Monitor Schedule'!$A:$BM,51,FALSE)</f>
        <v>No</v>
      </c>
      <c r="BL17" s="2" t="str">
        <f>VLOOKUP(P17,'[3]Monitor Schedule'!$A:$BM,52,FALSE)</f>
        <v>No</v>
      </c>
      <c r="BM17" s="2" t="str">
        <f>VLOOKUP(P17,'[3]Monitor Schedule'!$A:$BM,53,FALSE)</f>
        <v>No</v>
      </c>
      <c r="BN17" s="2" t="str">
        <f>VLOOKUP(P17,'[3]Monitor Schedule'!$A:$BM,54,FALSE)</f>
        <v>Yes</v>
      </c>
      <c r="BO17" s="2" t="str">
        <f>VLOOKUP(P17,'[3]Monitor Schedule'!$A:$BM,55,FALSE)</f>
        <v>No</v>
      </c>
      <c r="BP17" s="2" t="str">
        <f>VLOOKUP(P17,'[3]Monitor Schedule'!$A:$BM,56,FALSE)</f>
        <v>No</v>
      </c>
      <c r="BQ17" s="2" t="str">
        <f>VLOOKUP(P17,'[3]Monitor Schedule'!$A:$BM,57,FALSE)</f>
        <v>No</v>
      </c>
      <c r="BR17" s="2" t="str">
        <f>VLOOKUP(P17,'[3]Monitor Schedule'!$A:$BM,58,FALSE)</f>
        <v>No</v>
      </c>
      <c r="BS17" s="2" t="str">
        <f>VLOOKUP(P17,'[3]Monitor Schedule'!$A:$BM,59,FALSE)</f>
        <v>No</v>
      </c>
      <c r="BT17" s="2" t="str">
        <f>VLOOKUP(P17,'[3]Monitor Schedule'!$A:$BM,60,FALSE)</f>
        <v>No</v>
      </c>
      <c r="BU17" s="2" t="str">
        <f>VLOOKUP(P17,'[3]Monitor Schedule'!$A:$BM,61,FALSE)</f>
        <v>No</v>
      </c>
      <c r="BV17" s="2" t="str">
        <f>VLOOKUP(P17,'[3]Monitor Schedule'!$A:$BM,62,FALSE)</f>
        <v>No</v>
      </c>
      <c r="BW17" s="2" t="s">
        <v>28</v>
      </c>
      <c r="BX17" s="2" t="s">
        <v>28</v>
      </c>
      <c r="BY17" s="2">
        <f>VLOOKUP(P17,'[3]Monitor Schedule'!$A:$BM,65,FALSE)</f>
        <v>0</v>
      </c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</row>
    <row r="18" spans="1:459" s="3" customFormat="1">
      <c r="A18" s="146">
        <v>97502</v>
      </c>
      <c r="B18" s="146">
        <v>5349</v>
      </c>
      <c r="C18" s="146">
        <v>963</v>
      </c>
      <c r="D18" s="147">
        <v>90521</v>
      </c>
      <c r="E18" s="148">
        <f t="shared" si="8"/>
        <v>4978.6549999999997</v>
      </c>
      <c r="F18" s="149">
        <f t="shared" si="9"/>
        <v>896.15789999999993</v>
      </c>
      <c r="G18" s="150">
        <v>16</v>
      </c>
      <c r="H18" s="150">
        <f t="shared" si="2"/>
        <v>6223.3187499999995</v>
      </c>
      <c r="I18" s="150">
        <f t="shared" si="3"/>
        <v>1120.197375</v>
      </c>
      <c r="J18" s="150">
        <f t="shared" si="4"/>
        <v>7467.9825000000001</v>
      </c>
      <c r="K18" s="150">
        <f t="shared" si="5"/>
        <v>1344.2368499999998</v>
      </c>
      <c r="L18" s="150">
        <v>10</v>
      </c>
      <c r="M18" s="151">
        <v>12</v>
      </c>
      <c r="N18" s="152">
        <v>14</v>
      </c>
      <c r="O18" s="169" t="s">
        <v>52</v>
      </c>
      <c r="P18" s="8">
        <v>959551</v>
      </c>
      <c r="Q18" s="8" t="s">
        <v>61</v>
      </c>
      <c r="R18" s="8" t="s">
        <v>62</v>
      </c>
      <c r="S18" s="181">
        <v>44770</v>
      </c>
      <c r="T18" s="181">
        <f>VLOOKUP(P18,'[3]Monitor Schedule'!$A:$J,10,FALSE)</f>
        <v>44620</v>
      </c>
      <c r="U18" s="181">
        <v>44784</v>
      </c>
      <c r="V18" s="181" t="e">
        <f>VLOOKUP(P18,'[3]Monitor Schedule'!$A:$K,11,FALSE)</f>
        <v>#N/A</v>
      </c>
      <c r="W18" s="181"/>
      <c r="X18" s="8" t="s">
        <v>30</v>
      </c>
      <c r="Y18" s="2" t="s">
        <v>30</v>
      </c>
      <c r="Z18" s="2" t="s">
        <v>30</v>
      </c>
      <c r="AA18" s="2" t="s">
        <v>28</v>
      </c>
      <c r="AB18" s="2" t="s">
        <v>28</v>
      </c>
      <c r="AC18" s="2" t="s">
        <v>28</v>
      </c>
      <c r="AD18" s="2" t="s">
        <v>28</v>
      </c>
      <c r="AE18" s="2" t="s">
        <v>28</v>
      </c>
      <c r="AF18" s="2" t="s">
        <v>28</v>
      </c>
      <c r="AG18" s="2" t="s">
        <v>30</v>
      </c>
      <c r="AH18" s="2" t="s">
        <v>28</v>
      </c>
      <c r="AI18" s="2" t="s">
        <v>28</v>
      </c>
      <c r="AJ18" s="2" t="s">
        <v>28</v>
      </c>
      <c r="AK18" s="2" t="s">
        <v>28</v>
      </c>
      <c r="AL18" s="2" t="s">
        <v>28</v>
      </c>
      <c r="AM18" s="2" t="s">
        <v>30</v>
      </c>
      <c r="AN18" s="2" t="s">
        <v>30</v>
      </c>
      <c r="AO18" s="2" t="s">
        <v>28</v>
      </c>
      <c r="AP18" s="2" t="s">
        <v>28</v>
      </c>
      <c r="AQ18" s="2" t="s">
        <v>28</v>
      </c>
      <c r="AR18" s="2" t="s">
        <v>28</v>
      </c>
      <c r="AS18" s="2" t="s">
        <v>28</v>
      </c>
      <c r="AT18" s="2" t="s">
        <v>28</v>
      </c>
      <c r="AU18" s="2" t="s">
        <v>30</v>
      </c>
      <c r="AV18" s="2" t="s">
        <v>30</v>
      </c>
      <c r="AW18" s="2" t="s">
        <v>28</v>
      </c>
      <c r="AX18" s="2" t="s">
        <v>28</v>
      </c>
      <c r="AY18" s="2" t="s">
        <v>30</v>
      </c>
      <c r="AZ18" s="2" t="s">
        <v>28</v>
      </c>
      <c r="BA18" s="2" t="s">
        <v>28</v>
      </c>
      <c r="BB18" s="2" t="s">
        <v>28</v>
      </c>
      <c r="BC18" s="2" t="s">
        <v>30</v>
      </c>
      <c r="BD18" s="2" t="s">
        <v>28</v>
      </c>
      <c r="BE18" s="2" t="s">
        <v>28</v>
      </c>
      <c r="BF18" s="2" t="s">
        <v>30</v>
      </c>
      <c r="BG18" s="2" t="s">
        <v>28</v>
      </c>
      <c r="BH18" s="2" t="s">
        <v>28</v>
      </c>
      <c r="BI18" s="2" t="s">
        <v>28</v>
      </c>
      <c r="BJ18" s="2" t="s">
        <v>30</v>
      </c>
      <c r="BK18" s="2" t="s">
        <v>28</v>
      </c>
      <c r="BL18" s="2" t="s">
        <v>28</v>
      </c>
      <c r="BM18" s="2" t="s">
        <v>28</v>
      </c>
      <c r="BN18" s="2" t="s">
        <v>28</v>
      </c>
      <c r="BO18" s="2" t="s">
        <v>30</v>
      </c>
      <c r="BP18" s="2" t="s">
        <v>30</v>
      </c>
      <c r="BQ18" s="2" t="s">
        <v>30</v>
      </c>
      <c r="BR18" s="2" t="s">
        <v>28</v>
      </c>
      <c r="BS18" s="2" t="s">
        <v>28</v>
      </c>
      <c r="BT18" s="2" t="s">
        <v>28</v>
      </c>
      <c r="BU18" s="2" t="s">
        <v>28</v>
      </c>
      <c r="BV18" s="2" t="s">
        <v>28</v>
      </c>
      <c r="BW18" s="2" t="s">
        <v>28</v>
      </c>
      <c r="BX18" s="2" t="s">
        <v>30</v>
      </c>
      <c r="BY18" s="2" t="s">
        <v>63</v>
      </c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</row>
    <row r="19" spans="1:459" s="3" customFormat="1">
      <c r="A19" s="146">
        <v>97502</v>
      </c>
      <c r="B19" s="146">
        <v>5349</v>
      </c>
      <c r="C19" s="146">
        <v>963</v>
      </c>
      <c r="D19" s="147">
        <v>90521</v>
      </c>
      <c r="E19" s="148">
        <f t="shared" si="8"/>
        <v>4978.6549999999997</v>
      </c>
      <c r="F19" s="149">
        <f t="shared" si="9"/>
        <v>896.15789999999993</v>
      </c>
      <c r="G19" s="150">
        <v>16</v>
      </c>
      <c r="H19" s="150">
        <f t="shared" si="2"/>
        <v>6223.3187499999995</v>
      </c>
      <c r="I19" s="150">
        <f t="shared" si="3"/>
        <v>1120.197375</v>
      </c>
      <c r="J19" s="150">
        <f t="shared" si="4"/>
        <v>7467.9825000000001</v>
      </c>
      <c r="K19" s="150">
        <f t="shared" si="5"/>
        <v>1344.2368499999998</v>
      </c>
      <c r="L19" s="150">
        <v>10</v>
      </c>
      <c r="M19" s="151">
        <v>12</v>
      </c>
      <c r="N19" s="152">
        <v>14</v>
      </c>
      <c r="O19" s="169" t="s">
        <v>52</v>
      </c>
      <c r="P19" s="8">
        <v>81251</v>
      </c>
      <c r="Q19" s="8" t="s">
        <v>64</v>
      </c>
      <c r="R19" s="8" t="s">
        <v>65</v>
      </c>
      <c r="S19" s="181">
        <v>44765</v>
      </c>
      <c r="T19" s="181">
        <f>VLOOKUP(P19,'[3]Monitor Schedule'!$A:$J,10,FALSE)</f>
        <v>44711</v>
      </c>
      <c r="U19" s="181">
        <v>44784</v>
      </c>
      <c r="V19" s="181" t="e">
        <f>VLOOKUP(P19,'[3]Monitor Schedule'!$A:$K,11,FALSE)</f>
        <v>#N/A</v>
      </c>
      <c r="W19" s="181"/>
      <c r="X19" s="8" t="s">
        <v>30</v>
      </c>
      <c r="Y19" s="2" t="str">
        <f>VLOOKUP(P19,'[3]Monitor Schedule'!$A:$BM,13,FALSE)</f>
        <v>Yes</v>
      </c>
      <c r="Z19" s="2" t="str">
        <f>VLOOKUP(P19,'[3]Monitor Schedule'!$A:$BM,14,FALSE)</f>
        <v>Yes</v>
      </c>
      <c r="AA19" s="2" t="s">
        <v>28</v>
      </c>
      <c r="AB19" s="2" t="str">
        <f>VLOOKUP(P19,'[3]Monitor Schedule'!$A:$BM,16,FALSE)</f>
        <v>Yes</v>
      </c>
      <c r="AC19" s="2" t="str">
        <f>VLOOKUP(P19,'[3]Monitor Schedule'!$A:$BM,17,FALSE)</f>
        <v>No</v>
      </c>
      <c r="AD19" s="2" t="s">
        <v>30</v>
      </c>
      <c r="AE19" s="2" t="s">
        <v>30</v>
      </c>
      <c r="AF19" s="2" t="str">
        <f>VLOOKUP(P19,'[3]Monitor Schedule'!$A:$BM,20,FALSE)</f>
        <v>Yes</v>
      </c>
      <c r="AG19" s="2" t="str">
        <f>VLOOKUP(P19,'[3]Monitor Schedule'!$A:$BM,21,FALSE)</f>
        <v>Yes</v>
      </c>
      <c r="AH19" s="2" t="s">
        <v>28</v>
      </c>
      <c r="AI19" s="2" t="str">
        <f>VLOOKUP(P19,'[3]Monitor Schedule'!$A:$BM,23,FALSE)</f>
        <v>Yes</v>
      </c>
      <c r="AJ19" s="2" t="str">
        <f>VLOOKUP(P19,'[3]Monitor Schedule'!$A:$BM,24,FALSE)</f>
        <v>No</v>
      </c>
      <c r="AK19" s="2" t="str">
        <f>VLOOKUP(P19,'[3]Monitor Schedule'!$A:$BM,25,FALSE)</f>
        <v>No</v>
      </c>
      <c r="AL19" s="2" t="str">
        <f>VLOOKUP(P19,'[3]Monitor Schedule'!$A:$BM,26,FALSE)</f>
        <v>No</v>
      </c>
      <c r="AM19" s="2" t="s">
        <v>28</v>
      </c>
      <c r="AN19" s="2" t="s">
        <v>28</v>
      </c>
      <c r="AO19" s="2" t="s">
        <v>28</v>
      </c>
      <c r="AP19" s="2" t="s">
        <v>28</v>
      </c>
      <c r="AQ19" s="2" t="str">
        <f>VLOOKUP(P19,'[3]Monitor Schedule'!$A:$BM,31,FALSE)</f>
        <v>No</v>
      </c>
      <c r="AR19" s="2" t="str">
        <f>VLOOKUP(P19,'[3]Monitor Schedule'!$A:$BM,32,FALSE)</f>
        <v>No</v>
      </c>
      <c r="AS19" s="2" t="str">
        <f>VLOOKUP(P19,'[3]Monitor Schedule'!$A:$BM,33,FALSE)</f>
        <v>No</v>
      </c>
      <c r="AT19" s="2" t="s">
        <v>28</v>
      </c>
      <c r="AU19" s="2" t="s">
        <v>28</v>
      </c>
      <c r="AV19" s="2" t="s">
        <v>28</v>
      </c>
      <c r="AW19" s="2" t="s">
        <v>28</v>
      </c>
      <c r="AX19" s="2" t="str">
        <f>VLOOKUP(P19,'[3]Monitor Schedule'!$A:$BM,38,FALSE)</f>
        <v>No</v>
      </c>
      <c r="AY19" s="2" t="str">
        <f>VLOOKUP(P19,'[3]Monitor Schedule'!$A:$BM,39,FALSE)</f>
        <v>No</v>
      </c>
      <c r="AZ19" s="2" t="str">
        <f>VLOOKUP(P19,'[3]Monitor Schedule'!$A:$BM,40,FALSE)</f>
        <v>No</v>
      </c>
      <c r="BA19" s="2" t="str">
        <f>VLOOKUP(P19,'[3]Monitor Schedule'!$A:$BM,41,FALSE)</f>
        <v>Yes</v>
      </c>
      <c r="BB19" s="2" t="str">
        <f>VLOOKUP(P19,'[3]Monitor Schedule'!$A:$BM,42,FALSE)</f>
        <v>Yes</v>
      </c>
      <c r="BC19" s="2" t="s">
        <v>28</v>
      </c>
      <c r="BD19" s="2" t="str">
        <f>VLOOKUP(P19,'[3]Monitor Schedule'!$A:$BM,44,FALSE)</f>
        <v>No</v>
      </c>
      <c r="BE19" s="2" t="str">
        <f>VLOOKUP(P19,'[3]Monitor Schedule'!$A:$BM,45,FALSE)</f>
        <v>No</v>
      </c>
      <c r="BF19" s="2" t="str">
        <f>VLOOKUP(P19,'[3]Monitor Schedule'!$A:$BM,46,FALSE)</f>
        <v>Yes</v>
      </c>
      <c r="BG19" s="2" t="str">
        <f>VLOOKUP(P19,'[3]Monitor Schedule'!$A:$BM,47,FALSE)</f>
        <v>Yes</v>
      </c>
      <c r="BH19" s="2" t="str">
        <f>VLOOKUP(P19,'[3]Monitor Schedule'!$A:$BM,48,FALSE)</f>
        <v>Yes</v>
      </c>
      <c r="BI19" s="2" t="str">
        <f>VLOOKUP(P19,'[3]Monitor Schedule'!$A:$BM,49,FALSE)</f>
        <v>No</v>
      </c>
      <c r="BJ19" s="2" t="str">
        <f>VLOOKUP(P19,'[3]Monitor Schedule'!$A:$BM,50,FALSE)</f>
        <v>No</v>
      </c>
      <c r="BK19" s="2" t="s">
        <v>28</v>
      </c>
      <c r="BL19" s="2" t="s">
        <v>28</v>
      </c>
      <c r="BM19" s="2" t="str">
        <f>VLOOKUP(P19,'[3]Monitor Schedule'!$A:$BM,53,FALSE)</f>
        <v>No</v>
      </c>
      <c r="BN19" s="2" t="str">
        <f>VLOOKUP(P19,'[3]Monitor Schedule'!$A:$BM,54,FALSE)</f>
        <v>No</v>
      </c>
      <c r="BO19" s="2" t="str">
        <f>VLOOKUP(P19,'[3]Monitor Schedule'!$A:$BM,55,FALSE)</f>
        <v>Yes</v>
      </c>
      <c r="BP19" s="2" t="s">
        <v>28</v>
      </c>
      <c r="BQ19" s="2" t="s">
        <v>28</v>
      </c>
      <c r="BR19" s="2" t="str">
        <f>VLOOKUP(P19,'[3]Monitor Schedule'!$A:$BM,58,FALSE)</f>
        <v>No</v>
      </c>
      <c r="BS19" s="2" t="str">
        <f>VLOOKUP(P19,'[3]Monitor Schedule'!$A:$BM,59,FALSE)</f>
        <v>No</v>
      </c>
      <c r="BT19" s="2" t="str">
        <f>VLOOKUP(P19,'[3]Monitor Schedule'!$A:$BM,60,FALSE)</f>
        <v>No</v>
      </c>
      <c r="BU19" s="2" t="str">
        <f>VLOOKUP(P19,'[3]Monitor Schedule'!$A:$BM,61,FALSE)</f>
        <v>No</v>
      </c>
      <c r="BV19" s="2" t="s">
        <v>30</v>
      </c>
      <c r="BW19" s="2" t="s">
        <v>30</v>
      </c>
      <c r="BX19" s="2" t="s">
        <v>30</v>
      </c>
      <c r="BY19" s="2" t="s">
        <v>66</v>
      </c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</row>
    <row r="20" spans="1:459" s="3" customFormat="1">
      <c r="A20" s="146">
        <v>97502</v>
      </c>
      <c r="B20" s="146">
        <v>5349</v>
      </c>
      <c r="C20" s="146">
        <v>963</v>
      </c>
      <c r="D20" s="147">
        <v>90521</v>
      </c>
      <c r="E20" s="148">
        <f t="shared" si="8"/>
        <v>4978.6549999999997</v>
      </c>
      <c r="F20" s="149">
        <f t="shared" si="9"/>
        <v>896.15789999999993</v>
      </c>
      <c r="G20" s="150">
        <v>16</v>
      </c>
      <c r="H20" s="150">
        <f t="shared" si="2"/>
        <v>6223.3187499999995</v>
      </c>
      <c r="I20" s="150">
        <f t="shared" si="3"/>
        <v>1120.197375</v>
      </c>
      <c r="J20" s="150">
        <f t="shared" si="4"/>
        <v>7467.9825000000001</v>
      </c>
      <c r="K20" s="150">
        <f t="shared" si="5"/>
        <v>1344.2368499999998</v>
      </c>
      <c r="L20" s="150">
        <v>10</v>
      </c>
      <c r="M20" s="151">
        <v>12</v>
      </c>
      <c r="N20" s="152">
        <v>14</v>
      </c>
      <c r="O20" s="169" t="s">
        <v>52</v>
      </c>
      <c r="P20" s="8">
        <v>65093</v>
      </c>
      <c r="Q20" s="8" t="s">
        <v>67</v>
      </c>
      <c r="R20" s="8" t="s">
        <v>68</v>
      </c>
      <c r="S20" s="181">
        <v>44757</v>
      </c>
      <c r="T20" s="181">
        <f>VLOOKUP(P20,'[3]Monitor Schedule'!$A:$J,10,FALSE)</f>
        <v>44719</v>
      </c>
      <c r="U20" s="181">
        <v>44784</v>
      </c>
      <c r="V20" s="181" t="e">
        <f>VLOOKUP(P20,'[3]Monitor Schedule'!$A:$K,11,FALSE)</f>
        <v>#N/A</v>
      </c>
      <c r="W20" s="181" t="s">
        <v>28</v>
      </c>
      <c r="X20" s="8" t="s">
        <v>69</v>
      </c>
      <c r="Y20" s="2" t="str">
        <f>VLOOKUP(P20,'[3]Monitor Schedule'!$A:$BM,13,FALSE)</f>
        <v>No</v>
      </c>
      <c r="Z20" s="2" t="str">
        <f>VLOOKUP(P20,'[3]Monitor Schedule'!$A:$BM,14,FALSE)</f>
        <v>No</v>
      </c>
      <c r="AA20" s="2" t="str">
        <f>VLOOKUP(P20,'[3]Monitor Schedule'!$A:$BM,15,FALSE)</f>
        <v>No</v>
      </c>
      <c r="AB20" s="2" t="str">
        <f>VLOOKUP(P20,'[3]Monitor Schedule'!$A:$BM,16,FALSE)</f>
        <v>No</v>
      </c>
      <c r="AC20" s="2" t="str">
        <f>VLOOKUP(P20,'[3]Monitor Schedule'!$A:$BM,17,FALSE)</f>
        <v>No</v>
      </c>
      <c r="AD20" s="2" t="s">
        <v>30</v>
      </c>
      <c r="AE20" s="2" t="s">
        <v>28</v>
      </c>
      <c r="AF20" s="2" t="str">
        <f>VLOOKUP(P20,'[3]Monitor Schedule'!$A:$BM,20,FALSE)</f>
        <v>Yes</v>
      </c>
      <c r="AG20" s="2" t="str">
        <f>VLOOKUP(P20,'[3]Monitor Schedule'!$A:$BM,21,FALSE)</f>
        <v>Yes</v>
      </c>
      <c r="AH20" s="2" t="str">
        <f>VLOOKUP(P20,'[3]Monitor Schedule'!$A:$BM,22,FALSE)</f>
        <v>No</v>
      </c>
      <c r="AI20" s="2" t="str">
        <f>VLOOKUP(P20,'[3]Monitor Schedule'!$A:$BM,23,FALSE)</f>
        <v>No</v>
      </c>
      <c r="AJ20" s="2" t="str">
        <f>VLOOKUP(P20,'[3]Monitor Schedule'!$A:$BM,24,FALSE)</f>
        <v>Yes</v>
      </c>
      <c r="AK20" s="2" t="str">
        <f>VLOOKUP(P20,'[3]Monitor Schedule'!$A:$BM,25,FALSE)</f>
        <v>Yes</v>
      </c>
      <c r="AL20" s="2" t="str">
        <f>VLOOKUP(P20,'[3]Monitor Schedule'!$A:$BM,26,FALSE)</f>
        <v>Yes</v>
      </c>
      <c r="AM20" s="2" t="s">
        <v>30</v>
      </c>
      <c r="AN20" s="2" t="s">
        <v>30</v>
      </c>
      <c r="AO20" s="2" t="str">
        <f>VLOOKUP(P20,'[3]Monitor Schedule'!$A:$BM,29,FALSE)</f>
        <v>No</v>
      </c>
      <c r="AP20" s="2" t="str">
        <f>VLOOKUP(P20,'[3]Monitor Schedule'!$A:$BM,30,FALSE)</f>
        <v>No</v>
      </c>
      <c r="AQ20" s="2" t="str">
        <f>VLOOKUP(P20,'[3]Monitor Schedule'!$A:$BM,31,FALSE)</f>
        <v>No</v>
      </c>
      <c r="AR20" s="2" t="str">
        <f>VLOOKUP(P20,'[3]Monitor Schedule'!$A:$BM,32,FALSE)</f>
        <v>No</v>
      </c>
      <c r="AS20" s="2" t="str">
        <f>VLOOKUP(P20,'[3]Monitor Schedule'!$A:$BM,33,FALSE)</f>
        <v>No</v>
      </c>
      <c r="AT20" s="2" t="str">
        <f>VLOOKUP(P20,'[3]Monitor Schedule'!$A:$BM,34,FALSE)</f>
        <v>No</v>
      </c>
      <c r="AU20" s="2" t="str">
        <f>VLOOKUP(P20,'[3]Monitor Schedule'!$A:$BM,35,FALSE)</f>
        <v>Yes</v>
      </c>
      <c r="AV20" s="2" t="str">
        <f>VLOOKUP(P20,'[3]Monitor Schedule'!$A:$BM,36,FALSE)</f>
        <v>Yes</v>
      </c>
      <c r="AW20" s="2" t="str">
        <f>VLOOKUP(P20,'[3]Monitor Schedule'!$A:$BM,37,FALSE)</f>
        <v>Yes</v>
      </c>
      <c r="AX20" s="2" t="str">
        <f>VLOOKUP(P20,'[3]Monitor Schedule'!$A:$BM,38,FALSE)</f>
        <v>Yes</v>
      </c>
      <c r="AY20" s="2" t="str">
        <f>VLOOKUP(P20,'[3]Monitor Schedule'!$A:$BM,39,FALSE)</f>
        <v>No</v>
      </c>
      <c r="AZ20" s="2" t="str">
        <f>VLOOKUP(P20,'[3]Monitor Schedule'!$A:$BM,40,FALSE)</f>
        <v>No</v>
      </c>
      <c r="BA20" s="2" t="str">
        <f>VLOOKUP(P20,'[3]Monitor Schedule'!$A:$BM,41,FALSE)</f>
        <v>No</v>
      </c>
      <c r="BB20" s="2" t="str">
        <f>VLOOKUP(P20,'[3]Monitor Schedule'!$A:$BM,42,FALSE)</f>
        <v>No</v>
      </c>
      <c r="BC20" s="2" t="str">
        <f>VLOOKUP(P20,'[3]Monitor Schedule'!$A:$BM,43,FALSE)</f>
        <v>No</v>
      </c>
      <c r="BD20" s="2" t="str">
        <f>VLOOKUP(P20,'[3]Monitor Schedule'!$A:$BM,44,FALSE)</f>
        <v>No</v>
      </c>
      <c r="BE20" s="2" t="str">
        <f>VLOOKUP(P20,'[3]Monitor Schedule'!$A:$BM,45,FALSE)</f>
        <v>No</v>
      </c>
      <c r="BF20" s="2" t="str">
        <f>VLOOKUP(P20,'[3]Monitor Schedule'!$A:$BM,46,FALSE)</f>
        <v>No</v>
      </c>
      <c r="BG20" s="2" t="str">
        <f>VLOOKUP(P20,'[3]Monitor Schedule'!$A:$BM,47,FALSE)</f>
        <v>No</v>
      </c>
      <c r="BH20" s="2" t="str">
        <f>VLOOKUP(P20,'[3]Monitor Schedule'!$A:$BM,48,FALSE)</f>
        <v>No</v>
      </c>
      <c r="BI20" s="2" t="str">
        <f>VLOOKUP(P20,'[3]Monitor Schedule'!$A:$BM,49,FALSE)</f>
        <v>Yes</v>
      </c>
      <c r="BJ20" s="2" t="str">
        <f>VLOOKUP(P20,'[3]Monitor Schedule'!$A:$BM,50,FALSE)</f>
        <v>Yes</v>
      </c>
      <c r="BK20" s="2" t="str">
        <f>VLOOKUP(P20,'[3]Monitor Schedule'!$A:$BM,51,FALSE)</f>
        <v>Yes</v>
      </c>
      <c r="BL20" s="2" t="str">
        <f>VLOOKUP(P20,'[3]Monitor Schedule'!$A:$BM,52,FALSE)</f>
        <v>Yes</v>
      </c>
      <c r="BM20" s="2" t="str">
        <f>VLOOKUP(P20,'[3]Monitor Schedule'!$A:$BM,53,FALSE)</f>
        <v>No</v>
      </c>
      <c r="BN20" s="2" t="str">
        <f>VLOOKUP(P20,'[3]Monitor Schedule'!$A:$BM,54,FALSE)</f>
        <v>No</v>
      </c>
      <c r="BO20" s="2" t="str">
        <f>VLOOKUP(P20,'[3]Monitor Schedule'!$A:$BM,55,FALSE)</f>
        <v>No</v>
      </c>
      <c r="BP20" s="2" t="s">
        <v>28</v>
      </c>
      <c r="BQ20" s="2" t="s">
        <v>28</v>
      </c>
      <c r="BR20" s="2" t="str">
        <f>VLOOKUP(P20,'[3]Monitor Schedule'!$A:$BM,58,FALSE)</f>
        <v>Yes</v>
      </c>
      <c r="BS20" s="2" t="str">
        <f>VLOOKUP(P20,'[3]Monitor Schedule'!$A:$BM,59,FALSE)</f>
        <v>Yes</v>
      </c>
      <c r="BT20" s="2" t="str">
        <f>VLOOKUP(P20,'[3]Monitor Schedule'!$A:$BM,60,FALSE)</f>
        <v>No</v>
      </c>
      <c r="BU20" s="2" t="str">
        <f>VLOOKUP(P20,'[3]Monitor Schedule'!$A:$BM,61,FALSE)</f>
        <v>Yes</v>
      </c>
      <c r="BV20" s="2" t="str">
        <f>VLOOKUP(P20,'[3]Monitor Schedule'!$A:$BM,62,FALSE)</f>
        <v>No</v>
      </c>
      <c r="BW20" s="2" t="s">
        <v>30</v>
      </c>
      <c r="BX20" s="2" t="s">
        <v>30</v>
      </c>
      <c r="BY20" s="2">
        <f>VLOOKUP(P20,'[3]Monitor Schedule'!$A:$BM,65,FALSE)</f>
        <v>0</v>
      </c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</row>
    <row r="21" spans="1:459" s="3" customFormat="1">
      <c r="A21" s="146">
        <v>97502</v>
      </c>
      <c r="B21" s="146">
        <v>5349</v>
      </c>
      <c r="C21" s="146">
        <v>963</v>
      </c>
      <c r="D21" s="147">
        <v>90521</v>
      </c>
      <c r="E21" s="148">
        <f t="shared" si="8"/>
        <v>4978.6549999999997</v>
      </c>
      <c r="F21" s="149">
        <f t="shared" si="9"/>
        <v>896.15789999999993</v>
      </c>
      <c r="G21" s="150">
        <v>16</v>
      </c>
      <c r="H21" s="150">
        <f t="shared" si="2"/>
        <v>6223.3187499999995</v>
      </c>
      <c r="I21" s="150">
        <f t="shared" si="3"/>
        <v>1120.197375</v>
      </c>
      <c r="J21" s="150">
        <f t="shared" si="4"/>
        <v>7467.9825000000001</v>
      </c>
      <c r="K21" s="150">
        <f t="shared" si="5"/>
        <v>1344.2368499999998</v>
      </c>
      <c r="L21" s="150">
        <v>10</v>
      </c>
      <c r="M21" s="151">
        <v>12</v>
      </c>
      <c r="N21" s="152">
        <v>14</v>
      </c>
      <c r="O21" s="169" t="s">
        <v>52</v>
      </c>
      <c r="P21" s="8">
        <v>810179</v>
      </c>
      <c r="Q21" s="8" t="s">
        <v>70</v>
      </c>
      <c r="R21" s="8" t="s">
        <v>71</v>
      </c>
      <c r="S21" s="181">
        <v>44756</v>
      </c>
      <c r="T21" s="181">
        <f>VLOOKUP(P21,'[3]Monitor Schedule'!$A:$J,10,FALSE)</f>
        <v>44623</v>
      </c>
      <c r="U21" s="181">
        <v>44784</v>
      </c>
      <c r="V21" s="181" t="e">
        <f>VLOOKUP(P21,'[3]Monitor Schedule'!$A:$K,11,FALSE)</f>
        <v>#N/A</v>
      </c>
      <c r="W21" s="181"/>
      <c r="X21" s="8" t="s">
        <v>72</v>
      </c>
      <c r="Y21" s="2" t="str">
        <f>VLOOKUP(P21,'[3]Monitor Schedule'!$A:$BM,13,FALSE)</f>
        <v>No</v>
      </c>
      <c r="Z21" s="2" t="s">
        <v>30</v>
      </c>
      <c r="AA21" s="2" t="str">
        <f>VLOOKUP(P21,'[3]Monitor Schedule'!$A:$BM,15,FALSE)</f>
        <v>Yes</v>
      </c>
      <c r="AB21" s="2" t="str">
        <f>VLOOKUP(P21,'[3]Monitor Schedule'!$A:$BM,16,FALSE)</f>
        <v>Yes</v>
      </c>
      <c r="AC21" s="2" t="str">
        <f>VLOOKUP(P21,'[3]Monitor Schedule'!$A:$BM,17,FALSE)</f>
        <v>Yes</v>
      </c>
      <c r="AD21" s="2" t="s">
        <v>28</v>
      </c>
      <c r="AE21" s="2" t="s">
        <v>28</v>
      </c>
      <c r="AF21" s="2" t="str">
        <f>VLOOKUP(P21,'[3]Monitor Schedule'!$A:$BM,20,FALSE)</f>
        <v>No</v>
      </c>
      <c r="AG21" s="2" t="str">
        <f>VLOOKUP(P21,'[3]Monitor Schedule'!$A:$BM,21,FALSE)</f>
        <v>No</v>
      </c>
      <c r="AH21" s="2" t="str">
        <f>VLOOKUP(P21,'[3]Monitor Schedule'!$A:$BM,22,FALSE)</f>
        <v>Yes</v>
      </c>
      <c r="AI21" s="2" t="str">
        <f>VLOOKUP(P21,'[3]Monitor Schedule'!$A:$BM,23,FALSE)</f>
        <v>Yes</v>
      </c>
      <c r="AJ21" s="2" t="s">
        <v>30</v>
      </c>
      <c r="AK21" s="2" t="str">
        <f>VLOOKUP(P21,'[3]Monitor Schedule'!$A:$BM,25,FALSE)</f>
        <v>Yes</v>
      </c>
      <c r="AL21" s="2" t="s">
        <v>30</v>
      </c>
      <c r="AM21" s="2" t="s">
        <v>30</v>
      </c>
      <c r="AN21" s="2" t="s">
        <v>30</v>
      </c>
      <c r="AO21" s="2" t="s">
        <v>28</v>
      </c>
      <c r="AP21" s="2" t="str">
        <f>VLOOKUP(P21,'[3]Monitor Schedule'!$A:$BM,30,FALSE)</f>
        <v>Yes</v>
      </c>
      <c r="AQ21" s="2" t="str">
        <f>VLOOKUP(P21,'[3]Monitor Schedule'!$A:$BM,31,FALSE)</f>
        <v>Yes</v>
      </c>
      <c r="AR21" s="2" t="str">
        <f>VLOOKUP(P21,'[3]Monitor Schedule'!$A:$BM,32,FALSE)</f>
        <v>Yes</v>
      </c>
      <c r="AS21" s="2" t="str">
        <f>VLOOKUP(P21,'[3]Monitor Schedule'!$A:$BM,33,FALSE)</f>
        <v>No</v>
      </c>
      <c r="AT21" s="2" t="str">
        <f>VLOOKUP(P21,'[3]Monitor Schedule'!$A:$BM,34,FALSE)</f>
        <v>No</v>
      </c>
      <c r="AU21" s="2" t="str">
        <f>VLOOKUP(P21,'[3]Monitor Schedule'!$A:$BM,35,FALSE)</f>
        <v>No</v>
      </c>
      <c r="AV21" s="2" t="str">
        <f>VLOOKUP(P21,'[3]Monitor Schedule'!$A:$BM,36,FALSE)</f>
        <v>No</v>
      </c>
      <c r="AW21" s="2" t="s">
        <v>28</v>
      </c>
      <c r="AX21" s="2" t="s">
        <v>28</v>
      </c>
      <c r="AY21" s="2" t="s">
        <v>28</v>
      </c>
      <c r="AZ21" s="2" t="s">
        <v>28</v>
      </c>
      <c r="BA21" s="2" t="s">
        <v>28</v>
      </c>
      <c r="BB21" s="2" t="s">
        <v>28</v>
      </c>
      <c r="BC21" s="2" t="s">
        <v>30</v>
      </c>
      <c r="BD21" s="2" t="s">
        <v>30</v>
      </c>
      <c r="BE21" s="2" t="s">
        <v>30</v>
      </c>
      <c r="BF21" s="2" t="str">
        <f>VLOOKUP(P21,'[3]Monitor Schedule'!$A:$BM,46,FALSE)</f>
        <v>Yes</v>
      </c>
      <c r="BG21" s="2" t="str">
        <f>VLOOKUP(P21,'[3]Monitor Schedule'!$A:$BM,47,FALSE)</f>
        <v>Yes</v>
      </c>
      <c r="BH21" s="2" t="s">
        <v>28</v>
      </c>
      <c r="BI21" s="2" t="str">
        <f>VLOOKUP(P21,'[3]Monitor Schedule'!$A:$BM,49,FALSE)</f>
        <v>Yes</v>
      </c>
      <c r="BJ21" s="2" t="str">
        <f>VLOOKUP(P21,'[3]Monitor Schedule'!$A:$BM,50,FALSE)</f>
        <v>Yes</v>
      </c>
      <c r="BK21" s="2" t="s">
        <v>28</v>
      </c>
      <c r="BL21" s="2" t="str">
        <f>VLOOKUP(P21,'[3]Monitor Schedule'!$A:$BM,52,FALSE)</f>
        <v>No</v>
      </c>
      <c r="BM21" s="2" t="str">
        <f>VLOOKUP(P21,'[3]Monitor Schedule'!$A:$BM,53,FALSE)</f>
        <v>No</v>
      </c>
      <c r="BN21" s="2" t="str">
        <f>VLOOKUP(P21,'[3]Monitor Schedule'!$A:$BM,54,FALSE)</f>
        <v>No</v>
      </c>
      <c r="BO21" s="2" t="str">
        <f>VLOOKUP(P21,'[3]Monitor Schedule'!$A:$BM,55,FALSE)</f>
        <v>No</v>
      </c>
      <c r="BP21" s="2" t="str">
        <f>VLOOKUP(P21,'[3]Monitor Schedule'!$A:$BM,56,FALSE)</f>
        <v>No</v>
      </c>
      <c r="BQ21" s="2" t="str">
        <f>VLOOKUP(P21,'[3]Monitor Schedule'!$A:$BM,57,FALSE)</f>
        <v>No</v>
      </c>
      <c r="BR21" s="2" t="str">
        <f>VLOOKUP(P21,'[3]Monitor Schedule'!$A:$BM,58,FALSE)</f>
        <v>No</v>
      </c>
      <c r="BS21" s="2" t="str">
        <f>VLOOKUP(P21,'[3]Monitor Schedule'!$A:$BM,59,FALSE)</f>
        <v>No</v>
      </c>
      <c r="BT21" s="2" t="str">
        <f>VLOOKUP(P21,'[3]Monitor Schedule'!$A:$BM,60,FALSE)</f>
        <v>No</v>
      </c>
      <c r="BU21" s="2" t="str">
        <f>VLOOKUP(P21,'[3]Monitor Schedule'!$A:$BM,61,FALSE)</f>
        <v>No</v>
      </c>
      <c r="BV21" s="2" t="str">
        <f>VLOOKUP(P21,'[3]Monitor Schedule'!$A:$BM,62,FALSE)</f>
        <v>No</v>
      </c>
      <c r="BW21" s="2" t="str">
        <f>VLOOKUP(P21,'[3]Monitor Schedule'!$A:$BM,63,FALSE)</f>
        <v>No</v>
      </c>
      <c r="BX21" s="2" t="str">
        <f>VLOOKUP(P21,'[3]Monitor Schedule'!$A:$BM,64,FALSE)</f>
        <v>No</v>
      </c>
      <c r="BY21" s="2" t="s">
        <v>73</v>
      </c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</row>
    <row r="22" spans="1:459" s="3" customFormat="1">
      <c r="A22" s="146">
        <v>97502</v>
      </c>
      <c r="B22" s="146">
        <v>5349</v>
      </c>
      <c r="C22" s="146">
        <v>963</v>
      </c>
      <c r="D22" s="147">
        <v>90521</v>
      </c>
      <c r="E22" s="148">
        <f t="shared" si="8"/>
        <v>4978.6549999999997</v>
      </c>
      <c r="F22" s="149">
        <f t="shared" si="9"/>
        <v>896.15789999999993</v>
      </c>
      <c r="G22" s="150">
        <v>16</v>
      </c>
      <c r="H22" s="150">
        <f t="shared" si="2"/>
        <v>6223.3187499999995</v>
      </c>
      <c r="I22" s="150">
        <f t="shared" si="3"/>
        <v>1120.197375</v>
      </c>
      <c r="J22" s="150">
        <f t="shared" si="4"/>
        <v>7467.9825000000001</v>
      </c>
      <c r="K22" s="150">
        <f t="shared" si="5"/>
        <v>1344.2368499999998</v>
      </c>
      <c r="L22" s="150">
        <v>10</v>
      </c>
      <c r="M22" s="151">
        <v>12</v>
      </c>
      <c r="N22" s="152">
        <v>14</v>
      </c>
      <c r="O22" s="169" t="s">
        <v>52</v>
      </c>
      <c r="P22" s="8">
        <v>691410</v>
      </c>
      <c r="Q22" s="8" t="s">
        <v>74</v>
      </c>
      <c r="R22" s="8" t="s">
        <v>75</v>
      </c>
      <c r="S22" s="181">
        <v>44757</v>
      </c>
      <c r="T22" s="181">
        <f>VLOOKUP(P22,'[3]Monitor Schedule'!$A:$J,10,FALSE)</f>
        <v>44707</v>
      </c>
      <c r="U22" s="181">
        <v>44784</v>
      </c>
      <c r="V22" s="181" t="e">
        <f>VLOOKUP(P22,'[3]Monitor Schedule'!$A:$K,11,FALSE)</f>
        <v>#N/A</v>
      </c>
      <c r="W22" s="181"/>
      <c r="X22" s="8" t="s">
        <v>30</v>
      </c>
      <c r="Y22" s="2" t="str">
        <f>VLOOKUP(P22,'[3]Monitor Schedule'!$A:$BM,13,FALSE)</f>
        <v>Yes</v>
      </c>
      <c r="Z22" s="2" t="str">
        <f>VLOOKUP(P22,'[3]Monitor Schedule'!$A:$BM,14,FALSE)</f>
        <v>Yes</v>
      </c>
      <c r="AA22" s="2" t="str">
        <f>VLOOKUP(P22,'[3]Monitor Schedule'!$A:$BM,15,FALSE)</f>
        <v>Yes</v>
      </c>
      <c r="AB22" s="2" t="str">
        <f>VLOOKUP(P22,'[3]Monitor Schedule'!$A:$BM,16,FALSE)</f>
        <v>No</v>
      </c>
      <c r="AC22" s="2" t="str">
        <f>VLOOKUP(P22,'[3]Monitor Schedule'!$A:$BM,17,FALSE)</f>
        <v>No</v>
      </c>
      <c r="AD22" s="2" t="str">
        <f>VLOOKUP(P22,'[3]Monitor Schedule'!$A:$BM,18,FALSE)</f>
        <v>No</v>
      </c>
      <c r="AE22" s="2" t="str">
        <f>VLOOKUP(P22,'[3]Monitor Schedule'!$A:$BM,19,FALSE)</f>
        <v>Yes</v>
      </c>
      <c r="AF22" s="2" t="str">
        <f>VLOOKUP(P22,'[3]Monitor Schedule'!$A:$BM,20,FALSE)</f>
        <v>Yes</v>
      </c>
      <c r="AG22" s="2" t="str">
        <f>VLOOKUP(P22,'[3]Monitor Schedule'!$A:$BM,21,FALSE)</f>
        <v>Yes</v>
      </c>
      <c r="AH22" s="2" t="str">
        <f>VLOOKUP(P22,'[3]Monitor Schedule'!$A:$BM,22,FALSE)</f>
        <v>No</v>
      </c>
      <c r="AI22" s="2" t="str">
        <f>VLOOKUP(P22,'[3]Monitor Schedule'!$A:$BM,23,FALSE)</f>
        <v>No</v>
      </c>
      <c r="AJ22" s="2" t="str">
        <f>VLOOKUP(P22,'[3]Monitor Schedule'!$A:$BM,24,FALSE)</f>
        <v>No</v>
      </c>
      <c r="AK22" s="2" t="str">
        <f>VLOOKUP(P22,'[3]Monitor Schedule'!$A:$BM,25,FALSE)</f>
        <v>Yes</v>
      </c>
      <c r="AL22" s="2" t="str">
        <f>VLOOKUP(P22,'[3]Monitor Schedule'!$A:$BM,26,FALSE)</f>
        <v>Yes</v>
      </c>
      <c r="AM22" s="2" t="str">
        <f>VLOOKUP(P22,'[3]Monitor Schedule'!$A:$BM,27,FALSE)</f>
        <v>Yes</v>
      </c>
      <c r="AN22" s="2" t="str">
        <f>VLOOKUP(P22,'[3]Monitor Schedule'!$A:$BM,28,FALSE)</f>
        <v>No</v>
      </c>
      <c r="AO22" s="2" t="str">
        <f>VLOOKUP(P22,'[3]Monitor Schedule'!$A:$BM,29,FALSE)</f>
        <v>No</v>
      </c>
      <c r="AP22" s="2" t="str">
        <f>VLOOKUP(P22,'[3]Monitor Schedule'!$A:$BM,30,FALSE)</f>
        <v>No</v>
      </c>
      <c r="AQ22" s="2" t="str">
        <f>VLOOKUP(P22,'[3]Monitor Schedule'!$A:$BM,31,FALSE)</f>
        <v>No</v>
      </c>
      <c r="AR22" s="2" t="str">
        <f>VLOOKUP(P22,'[3]Monitor Schedule'!$A:$BM,32,FALSE)</f>
        <v>No</v>
      </c>
      <c r="AS22" s="2" t="str">
        <f>VLOOKUP(P22,'[3]Monitor Schedule'!$A:$BM,33,FALSE)</f>
        <v>No</v>
      </c>
      <c r="AT22" s="2" t="str">
        <f>VLOOKUP(P22,'[3]Monitor Schedule'!$A:$BM,34,FALSE)</f>
        <v>No</v>
      </c>
      <c r="AU22" s="2" t="str">
        <f>VLOOKUP(P22,'[3]Monitor Schedule'!$A:$BM,35,FALSE)</f>
        <v>No</v>
      </c>
      <c r="AV22" s="2" t="str">
        <f>VLOOKUP(P22,'[3]Monitor Schedule'!$A:$BM,36,FALSE)</f>
        <v>No</v>
      </c>
      <c r="AW22" s="2" t="str">
        <f>VLOOKUP(P22,'[3]Monitor Schedule'!$A:$BM,37,FALSE)</f>
        <v>No</v>
      </c>
      <c r="AX22" s="2" t="str">
        <f>VLOOKUP(P22,'[3]Monitor Schedule'!$A:$BM,38,FALSE)</f>
        <v>No</v>
      </c>
      <c r="AY22" s="2" t="str">
        <f>VLOOKUP(P22,'[3]Monitor Schedule'!$A:$BM,39,FALSE)</f>
        <v>No</v>
      </c>
      <c r="AZ22" s="2" t="str">
        <f>VLOOKUP(P22,'[3]Monitor Schedule'!$A:$BM,40,FALSE)</f>
        <v>No</v>
      </c>
      <c r="BA22" s="2" t="str">
        <f>VLOOKUP(P22,'[3]Monitor Schedule'!$A:$BM,41,FALSE)</f>
        <v>No</v>
      </c>
      <c r="BB22" s="2" t="str">
        <f>VLOOKUP(P22,'[3]Monitor Schedule'!$A:$BM,42,FALSE)</f>
        <v>No</v>
      </c>
      <c r="BC22" s="2" t="str">
        <f>VLOOKUP(P22,'[3]Monitor Schedule'!$A:$BM,43,FALSE)</f>
        <v>Yes</v>
      </c>
      <c r="BD22" s="2" t="str">
        <f>VLOOKUP(P22,'[3]Monitor Schedule'!$A:$BM,44,FALSE)</f>
        <v>Yes</v>
      </c>
      <c r="BE22" s="2" t="str">
        <f>VLOOKUP(P22,'[3]Monitor Schedule'!$A:$BM,45,FALSE)</f>
        <v>Yes</v>
      </c>
      <c r="BF22" s="2" t="str">
        <f>VLOOKUP(P22,'[3]Monitor Schedule'!$A:$BM,46,FALSE)</f>
        <v>No</v>
      </c>
      <c r="BG22" s="2" t="str">
        <f>VLOOKUP(P22,'[3]Monitor Schedule'!$A:$BM,47,FALSE)</f>
        <v>No</v>
      </c>
      <c r="BH22" s="2" t="str">
        <f>VLOOKUP(P22,'[3]Monitor Schedule'!$A:$BM,48,FALSE)</f>
        <v>No</v>
      </c>
      <c r="BI22" s="2" t="str">
        <f>VLOOKUP(P22,'[3]Monitor Schedule'!$A:$BM,49,FALSE)</f>
        <v>No</v>
      </c>
      <c r="BJ22" s="2" t="str">
        <f>VLOOKUP(P22,'[3]Monitor Schedule'!$A:$BM,50,FALSE)</f>
        <v>Yes</v>
      </c>
      <c r="BK22" s="2" t="str">
        <f>VLOOKUP(P22,'[3]Monitor Schedule'!$A:$BM,51,FALSE)</f>
        <v>Yes</v>
      </c>
      <c r="BL22" s="2" t="str">
        <f>VLOOKUP(P22,'[3]Monitor Schedule'!$A:$BM,52,FALSE)</f>
        <v>Yes</v>
      </c>
      <c r="BM22" s="2" t="str">
        <f>VLOOKUP(P22,'[3]Monitor Schedule'!$A:$BM,53,FALSE)</f>
        <v>No</v>
      </c>
      <c r="BN22" s="2" t="str">
        <f>VLOOKUP(P22,'[3]Monitor Schedule'!$A:$BM,54,FALSE)</f>
        <v>No</v>
      </c>
      <c r="BO22" s="2" t="str">
        <f>VLOOKUP(P22,'[3]Monitor Schedule'!$A:$BM,55,FALSE)</f>
        <v>No</v>
      </c>
      <c r="BP22" s="2" t="str">
        <f>VLOOKUP(P22,'[3]Monitor Schedule'!$A:$BM,56,FALSE)</f>
        <v>Yes</v>
      </c>
      <c r="BQ22" s="2" t="str">
        <f>VLOOKUP(P22,'[3]Monitor Schedule'!$A:$BM,57,FALSE)</f>
        <v>Yes</v>
      </c>
      <c r="BR22" s="2" t="str">
        <f>VLOOKUP(P22,'[3]Monitor Schedule'!$A:$BM,58,FALSE)</f>
        <v>No</v>
      </c>
      <c r="BS22" s="2" t="str">
        <f>VLOOKUP(P22,'[3]Monitor Schedule'!$A:$BM,59,FALSE)</f>
        <v>No</v>
      </c>
      <c r="BT22" s="2" t="str">
        <f>VLOOKUP(P22,'[3]Monitor Schedule'!$A:$BM,60,FALSE)</f>
        <v>No</v>
      </c>
      <c r="BU22" s="2" t="str">
        <f>VLOOKUP(P22,'[3]Monitor Schedule'!$A:$BM,61,FALSE)</f>
        <v>No</v>
      </c>
      <c r="BV22" s="2" t="str">
        <f>VLOOKUP(P22,'[3]Monitor Schedule'!$A:$BM,62,FALSE)</f>
        <v>No</v>
      </c>
      <c r="BW22" s="2" t="str">
        <f>VLOOKUP(P22,'[3]Monitor Schedule'!$A:$BM,63,FALSE)</f>
        <v>No</v>
      </c>
      <c r="BX22" s="2" t="str">
        <f>VLOOKUP(P22,'[3]Monitor Schedule'!$A:$BM,64,FALSE)</f>
        <v>No</v>
      </c>
      <c r="BY22" s="2" t="s">
        <v>76</v>
      </c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</row>
    <row r="23" spans="1:459" s="3" customFormat="1">
      <c r="A23" s="146">
        <v>97502</v>
      </c>
      <c r="B23" s="146">
        <v>5349</v>
      </c>
      <c r="C23" s="146">
        <v>963</v>
      </c>
      <c r="D23" s="147">
        <v>90521</v>
      </c>
      <c r="E23" s="148">
        <f t="shared" ref="E23:E24" si="10">D23*0.055</f>
        <v>4978.6549999999997</v>
      </c>
      <c r="F23" s="149">
        <f t="shared" ref="F23:F24" si="11">E23*0.18</f>
        <v>896.15789999999993</v>
      </c>
      <c r="G23" s="150">
        <v>17</v>
      </c>
      <c r="H23" s="150">
        <f t="shared" ref="H23:H24" si="12">E23*1.25</f>
        <v>6223.3187499999995</v>
      </c>
      <c r="I23" s="150">
        <f t="shared" ref="I23:I24" si="13">F23*1.25</f>
        <v>1120.197375</v>
      </c>
      <c r="J23" s="150">
        <f t="shared" ref="J23:J24" si="14">E23*1.5</f>
        <v>7467.9825000000001</v>
      </c>
      <c r="K23" s="150">
        <f t="shared" ref="K23:K24" si="15">F23*1.5</f>
        <v>1344.2368499999998</v>
      </c>
      <c r="L23" s="150">
        <v>10</v>
      </c>
      <c r="M23" s="151">
        <v>12</v>
      </c>
      <c r="N23" s="152">
        <v>14</v>
      </c>
      <c r="O23" s="169" t="s">
        <v>52</v>
      </c>
      <c r="P23" s="8">
        <v>85913</v>
      </c>
      <c r="Q23" s="8" t="s">
        <v>77</v>
      </c>
      <c r="R23" s="8" t="s">
        <v>78</v>
      </c>
      <c r="S23" s="181">
        <v>44764</v>
      </c>
      <c r="T23" s="181">
        <f>VLOOKUP(P23,'[3]Monitor Schedule'!$A:$J,10,FALSE)</f>
        <v>44620</v>
      </c>
      <c r="U23" s="181">
        <v>44784</v>
      </c>
      <c r="V23" s="181" t="e">
        <f>VLOOKUP(P23,'[3]Monitor Schedule'!$A:$K,11,FALSE)</f>
        <v>#N/A</v>
      </c>
      <c r="W23" s="181" t="s">
        <v>28</v>
      </c>
      <c r="X23" s="8" t="s">
        <v>79</v>
      </c>
      <c r="Y23" s="2" t="str">
        <f>VLOOKUP(P23,'[3]Monitor Schedule'!$A:$BM,13,FALSE)</f>
        <v>No</v>
      </c>
      <c r="Z23" s="2" t="str">
        <f>VLOOKUP(P23,'[3]Monitor Schedule'!$A:$BM,14,FALSE)</f>
        <v>Yes</v>
      </c>
      <c r="AA23" s="2" t="s">
        <v>28</v>
      </c>
      <c r="AB23" s="2" t="s">
        <v>28</v>
      </c>
      <c r="AC23" s="2" t="s">
        <v>30</v>
      </c>
      <c r="AD23" s="2" t="str">
        <f>VLOOKUP(P23,'[3]Monitor Schedule'!$A:$BM,18,FALSE)</f>
        <v>Yes</v>
      </c>
      <c r="AE23" s="2" t="str">
        <f>VLOOKUP(P23,'[3]Monitor Schedule'!$A:$BM,19,FALSE)</f>
        <v>Yes</v>
      </c>
      <c r="AF23" s="2" t="s">
        <v>30</v>
      </c>
      <c r="AG23" s="2" t="str">
        <f>VLOOKUP(P23,'[3]Monitor Schedule'!$A:$BM,21,FALSE)</f>
        <v>No</v>
      </c>
      <c r="AH23" s="2" t="str">
        <f>VLOOKUP(P23,'[3]Monitor Schedule'!$A:$BM,22,FALSE)</f>
        <v>No</v>
      </c>
      <c r="AI23" s="2" t="str">
        <f>VLOOKUP(P23,'[3]Monitor Schedule'!$A:$BM,23,FALSE)</f>
        <v>Yes</v>
      </c>
      <c r="AJ23" s="2" t="s">
        <v>28</v>
      </c>
      <c r="AK23" s="2" t="str">
        <f>VLOOKUP(P23,'[3]Monitor Schedule'!$A:$BM,25,FALSE)</f>
        <v>Yes</v>
      </c>
      <c r="AL23" s="2" t="str">
        <f>VLOOKUP(P23,'[3]Monitor Schedule'!$A:$BM,26,FALSE)</f>
        <v>No</v>
      </c>
      <c r="AM23" s="2" t="str">
        <f>VLOOKUP(P23,'[3]Monitor Schedule'!$A:$BM,27,FALSE)</f>
        <v>No</v>
      </c>
      <c r="AN23" s="2" t="str">
        <f>VLOOKUP(P23,'[3]Monitor Schedule'!$A:$BM,28,FALSE)</f>
        <v>No</v>
      </c>
      <c r="AO23" s="2" t="str">
        <f>VLOOKUP(P23,'[3]Monitor Schedule'!$A:$BM,29,FALSE)</f>
        <v>No</v>
      </c>
      <c r="AP23" s="2" t="str">
        <f>VLOOKUP(P23,'[3]Monitor Schedule'!$A:$BM,30,FALSE)</f>
        <v>No</v>
      </c>
      <c r="AQ23" s="2" t="str">
        <f>VLOOKUP(P23,'[3]Monitor Schedule'!$A:$BM,31,FALSE)</f>
        <v>No</v>
      </c>
      <c r="AR23" s="2" t="str">
        <f>VLOOKUP(P23,'[3]Monitor Schedule'!$A:$BM,32,FALSE)</f>
        <v>No</v>
      </c>
      <c r="AS23" s="2" t="str">
        <f>VLOOKUP(P23,'[3]Monitor Schedule'!$A:$BM,33,FALSE)</f>
        <v>No</v>
      </c>
      <c r="AT23" s="2" t="str">
        <f>VLOOKUP(P23,'[3]Monitor Schedule'!$A:$BM,34,FALSE)</f>
        <v>No</v>
      </c>
      <c r="AU23" s="2" t="str">
        <f>VLOOKUP(P23,'[3]Monitor Schedule'!$A:$BM,35,FALSE)</f>
        <v>No</v>
      </c>
      <c r="AV23" s="2" t="str">
        <f>VLOOKUP(P23,'[3]Monitor Schedule'!$A:$BM,36,FALSE)</f>
        <v>No</v>
      </c>
      <c r="AW23" s="2" t="str">
        <f>VLOOKUP(P23,'[3]Monitor Schedule'!$A:$BM,37,FALSE)</f>
        <v>No</v>
      </c>
      <c r="AX23" s="2" t="str">
        <f>VLOOKUP(P23,'[3]Monitor Schedule'!$A:$BM,38,FALSE)</f>
        <v>No</v>
      </c>
      <c r="AY23" s="2" t="str">
        <f>VLOOKUP(P23,'[3]Monitor Schedule'!$A:$BM,39,FALSE)</f>
        <v>No</v>
      </c>
      <c r="AZ23" s="2" t="str">
        <f>VLOOKUP(P23,'[3]Monitor Schedule'!$A:$BM,40,FALSE)</f>
        <v>No</v>
      </c>
      <c r="BA23" s="2" t="str">
        <f>VLOOKUP(P23,'[3]Monitor Schedule'!$A:$BM,41,FALSE)</f>
        <v>No</v>
      </c>
      <c r="BB23" s="2" t="str">
        <f>VLOOKUP(P23,'[3]Monitor Schedule'!$A:$BM,42,FALSE)</f>
        <v>No</v>
      </c>
      <c r="BC23" s="2" t="str">
        <f>VLOOKUP(P23,'[3]Monitor Schedule'!$A:$BM,43,FALSE)</f>
        <v>No</v>
      </c>
      <c r="BD23" s="2" t="str">
        <f>VLOOKUP(P23,'[3]Monitor Schedule'!$A:$BM,44,FALSE)</f>
        <v>No</v>
      </c>
      <c r="BE23" s="2" t="str">
        <f>VLOOKUP(P23,'[3]Monitor Schedule'!$A:$BM,45,FALSE)</f>
        <v>No</v>
      </c>
      <c r="BF23" s="2" t="str">
        <f>VLOOKUP(P23,'[3]Monitor Schedule'!$A:$BM,46,FALSE)</f>
        <v>No</v>
      </c>
      <c r="BG23" s="2" t="str">
        <f>VLOOKUP(P23,'[3]Monitor Schedule'!$A:$BM,47,FALSE)</f>
        <v>No</v>
      </c>
      <c r="BH23" s="2" t="str">
        <f>VLOOKUP(P23,'[3]Monitor Schedule'!$A:$BM,48,FALSE)</f>
        <v>No</v>
      </c>
      <c r="BI23" s="2" t="str">
        <f>VLOOKUP(P23,'[3]Monitor Schedule'!$A:$BM,49,FALSE)</f>
        <v>No</v>
      </c>
      <c r="BJ23" s="2" t="str">
        <f>VLOOKUP(P23,'[3]Monitor Schedule'!$A:$BM,50,FALSE)</f>
        <v>No</v>
      </c>
      <c r="BK23" s="2" t="str">
        <f>VLOOKUP(P23,'[3]Monitor Schedule'!$A:$BM,51,FALSE)</f>
        <v>No</v>
      </c>
      <c r="BL23" s="2" t="str">
        <f>VLOOKUP(P23,'[3]Monitor Schedule'!$A:$BM,52,FALSE)</f>
        <v>No</v>
      </c>
      <c r="BM23" s="2" t="str">
        <f>VLOOKUP(P23,'[3]Monitor Schedule'!$A:$BM,53,FALSE)</f>
        <v>No</v>
      </c>
      <c r="BN23" s="2" t="str">
        <f>VLOOKUP(P23,'[3]Monitor Schedule'!$A:$BM,54,FALSE)</f>
        <v>No</v>
      </c>
      <c r="BO23" s="2" t="str">
        <f>VLOOKUP(P23,'[3]Monitor Schedule'!$A:$BM,55,FALSE)</f>
        <v>No</v>
      </c>
      <c r="BP23" s="2" t="str">
        <f>VLOOKUP(P23,'[3]Monitor Schedule'!$A:$BM,56,FALSE)</f>
        <v>Yes</v>
      </c>
      <c r="BQ23" s="2" t="str">
        <f>VLOOKUP(P23,'[3]Monitor Schedule'!$A:$BM,57,FALSE)</f>
        <v>Yes</v>
      </c>
      <c r="BR23" s="2" t="str">
        <f>VLOOKUP(P23,'[3]Monitor Schedule'!$A:$BM,58,FALSE)</f>
        <v>No</v>
      </c>
      <c r="BS23" s="2" t="str">
        <f>VLOOKUP(P23,'[3]Monitor Schedule'!$A:$BM,59,FALSE)</f>
        <v>No</v>
      </c>
      <c r="BT23" s="2" t="str">
        <f>VLOOKUP(P23,'[3]Monitor Schedule'!$A:$BM,60,FALSE)</f>
        <v>No</v>
      </c>
      <c r="BU23" s="2" t="str">
        <f>VLOOKUP(P23,'[3]Monitor Schedule'!$A:$BM,61,FALSE)</f>
        <v>No</v>
      </c>
      <c r="BV23" s="2" t="str">
        <f>VLOOKUP(P23,'[3]Monitor Schedule'!$A:$BM,62,FALSE)</f>
        <v>No</v>
      </c>
      <c r="BW23" s="2" t="str">
        <f>VLOOKUP(P23,'[3]Monitor Schedule'!$A:$BM,63,FALSE)</f>
        <v>Yes</v>
      </c>
      <c r="BX23" s="2" t="str">
        <f>VLOOKUP(P23,'[3]Monitor Schedule'!$A:$BM,64,FALSE)</f>
        <v>Yes</v>
      </c>
      <c r="BY23" s="2">
        <f>VLOOKUP(P23,'[3]Monitor Schedule'!$A:$BM,65,FALSE)</f>
        <v>0</v>
      </c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</row>
    <row r="24" spans="1:459" s="3" customFormat="1">
      <c r="A24" s="146">
        <v>97502</v>
      </c>
      <c r="B24" s="146">
        <v>5349</v>
      </c>
      <c r="C24" s="146">
        <v>963</v>
      </c>
      <c r="D24" s="147">
        <v>90521</v>
      </c>
      <c r="E24" s="148">
        <f t="shared" si="10"/>
        <v>4978.6549999999997</v>
      </c>
      <c r="F24" s="149">
        <f t="shared" si="11"/>
        <v>896.15789999999993</v>
      </c>
      <c r="G24" s="150">
        <v>18</v>
      </c>
      <c r="H24" s="150">
        <f t="shared" si="12"/>
        <v>6223.3187499999995</v>
      </c>
      <c r="I24" s="150">
        <f t="shared" si="13"/>
        <v>1120.197375</v>
      </c>
      <c r="J24" s="150">
        <f t="shared" si="14"/>
        <v>7467.9825000000001</v>
      </c>
      <c r="K24" s="150">
        <f t="shared" si="15"/>
        <v>1344.2368499999998</v>
      </c>
      <c r="L24" s="150">
        <v>10</v>
      </c>
      <c r="M24" s="151">
        <v>12</v>
      </c>
      <c r="N24" s="152">
        <v>14</v>
      </c>
      <c r="O24" s="169" t="s">
        <v>52</v>
      </c>
      <c r="P24" s="8">
        <v>84085</v>
      </c>
      <c r="Q24" s="158" t="s">
        <v>80</v>
      </c>
      <c r="R24" s="158" t="s">
        <v>81</v>
      </c>
      <c r="S24" s="181">
        <v>44757</v>
      </c>
      <c r="T24" s="181">
        <f>VLOOKUP(P24,'[3]Monitor Schedule'!$A:$J,10,FALSE)</f>
        <v>44751</v>
      </c>
      <c r="U24" s="181">
        <v>44784</v>
      </c>
      <c r="V24" s="181" t="e">
        <f>VLOOKUP(P24,'[3]Monitor Schedule'!$A:$K,11,FALSE)</f>
        <v>#N/A</v>
      </c>
      <c r="W24" s="181"/>
      <c r="X24" s="8" t="s">
        <v>30</v>
      </c>
      <c r="Y24" s="2" t="str">
        <f>VLOOKUP(P24,'[3]Monitor Schedule'!$A:$BM,13,FALSE)</f>
        <v>No</v>
      </c>
      <c r="Z24" s="2" t="str">
        <f>VLOOKUP(P24,'[3]Monitor Schedule'!$A:$BM,14,FALSE)</f>
        <v>No</v>
      </c>
      <c r="AA24" s="2" t="str">
        <f>VLOOKUP(P24,'[3]Monitor Schedule'!$A:$BM,15,FALSE)</f>
        <v>No</v>
      </c>
      <c r="AB24" s="2" t="str">
        <f>VLOOKUP(P24,'[3]Monitor Schedule'!$A:$BM,16,FALSE)</f>
        <v>No</v>
      </c>
      <c r="AC24" s="2" t="str">
        <f>VLOOKUP(P24,'[3]Monitor Schedule'!$A:$BM,17,FALSE)</f>
        <v>No</v>
      </c>
      <c r="AD24" s="2" t="str">
        <f>VLOOKUP(P24,'[3]Monitor Schedule'!$A:$BM,18,FALSE)</f>
        <v>Yes</v>
      </c>
      <c r="AE24" s="2" t="str">
        <f>VLOOKUP(P24,'[3]Monitor Schedule'!$A:$BM,19,FALSE)</f>
        <v>Yes</v>
      </c>
      <c r="AF24" s="2" t="str">
        <f>VLOOKUP(P24,'[3]Monitor Schedule'!$A:$BM,20,FALSE)</f>
        <v>No</v>
      </c>
      <c r="AG24" s="168" t="s">
        <v>42</v>
      </c>
      <c r="AH24" s="2" t="str">
        <f>VLOOKUP(P24,'[3]Monitor Schedule'!$A:$BM,22,FALSE)</f>
        <v>No</v>
      </c>
      <c r="AI24" s="2" t="str">
        <f>VLOOKUP(P24,'[3]Monitor Schedule'!$A:$BM,23,FALSE)</f>
        <v>No</v>
      </c>
      <c r="AJ24" s="2" t="str">
        <f>VLOOKUP(P24,'[3]Monitor Schedule'!$A:$BM,24,FALSE)</f>
        <v>No</v>
      </c>
      <c r="AK24" s="2" t="str">
        <f>VLOOKUP(P24,'[3]Monitor Schedule'!$A:$BM,25,FALSE)</f>
        <v>No</v>
      </c>
      <c r="AL24" s="2" t="str">
        <f>VLOOKUP(P24,'[3]Monitor Schedule'!$A:$BM,26,FALSE)</f>
        <v>No</v>
      </c>
      <c r="AM24" s="2" t="str">
        <f>VLOOKUP(P24,'[3]Monitor Schedule'!$A:$BM,27,FALSE)</f>
        <v>No</v>
      </c>
      <c r="AN24" s="2" t="str">
        <f>VLOOKUP(P24,'[3]Monitor Schedule'!$A:$BM,28,FALSE)</f>
        <v>No</v>
      </c>
      <c r="AO24" s="2" t="str">
        <f>VLOOKUP(P24,'[3]Monitor Schedule'!$A:$BM,29,FALSE)</f>
        <v>No</v>
      </c>
      <c r="AP24" s="2" t="str">
        <f>VLOOKUP(P24,'[3]Monitor Schedule'!$A:$BM,30,FALSE)</f>
        <v>No</v>
      </c>
      <c r="AQ24" s="2" t="str">
        <f>VLOOKUP(P24,'[3]Monitor Schedule'!$A:$BM,31,FALSE)</f>
        <v>No</v>
      </c>
      <c r="AR24" s="2" t="str">
        <f>VLOOKUP(P24,'[3]Monitor Schedule'!$A:$BM,32,FALSE)</f>
        <v>No</v>
      </c>
      <c r="AS24" s="2" t="str">
        <f>VLOOKUP(P24,'[3]Monitor Schedule'!$A:$BM,33,FALSE)</f>
        <v>No</v>
      </c>
      <c r="AT24" s="2" t="str">
        <f>VLOOKUP(P24,'[3]Monitor Schedule'!$A:$BM,34,FALSE)</f>
        <v>Yes</v>
      </c>
      <c r="AU24" s="2" t="str">
        <f>VLOOKUP(P24,'[3]Monitor Schedule'!$A:$BM,35,FALSE)</f>
        <v>Yes</v>
      </c>
      <c r="AV24" s="2" t="str">
        <f>VLOOKUP(P24,'[3]Monitor Schedule'!$A:$BM,36,FALSE)</f>
        <v>Yes</v>
      </c>
      <c r="AW24" s="2" t="str">
        <f>VLOOKUP(P24,'[3]Monitor Schedule'!$A:$BM,37,FALSE)</f>
        <v>No</v>
      </c>
      <c r="AX24" s="2" t="str">
        <f>VLOOKUP(P24,'[3]Monitor Schedule'!$A:$BM,38,FALSE)</f>
        <v>No</v>
      </c>
      <c r="AY24" s="2" t="str">
        <f>VLOOKUP(P24,'[3]Monitor Schedule'!$A:$BM,39,FALSE)</f>
        <v>No</v>
      </c>
      <c r="AZ24" s="2" t="str">
        <f>VLOOKUP(P24,'[3]Monitor Schedule'!$A:$BM,40,FALSE)</f>
        <v>No</v>
      </c>
      <c r="BA24" s="2" t="str">
        <f>VLOOKUP(P24,'[3]Monitor Schedule'!$A:$BM,41,FALSE)</f>
        <v>Yes</v>
      </c>
      <c r="BB24" s="2" t="str">
        <f>VLOOKUP(P24,'[3]Monitor Schedule'!$A:$BM,42,FALSE)</f>
        <v>Yes</v>
      </c>
      <c r="BC24" s="2" t="str">
        <f>VLOOKUP(P24,'[3]Monitor Schedule'!$A:$BM,43,FALSE)</f>
        <v>Yes</v>
      </c>
      <c r="BD24" s="2" t="str">
        <f>VLOOKUP(P24,'[3]Monitor Schedule'!$A:$BM,44,FALSE)</f>
        <v>No</v>
      </c>
      <c r="BE24" s="2" t="str">
        <f>VLOOKUP(P24,'[3]Monitor Schedule'!$A:$BM,45,FALSE)</f>
        <v>No</v>
      </c>
      <c r="BF24" s="2" t="str">
        <f>VLOOKUP(P24,'[3]Monitor Schedule'!$A:$BM,46,FALSE)</f>
        <v>No</v>
      </c>
      <c r="BG24" s="2" t="str">
        <f>VLOOKUP(P24,'[3]Monitor Schedule'!$A:$BM,47,FALSE)</f>
        <v>No</v>
      </c>
      <c r="BH24" s="2" t="str">
        <f>VLOOKUP(P24,'[3]Monitor Schedule'!$A:$BM,48,FALSE)</f>
        <v>No</v>
      </c>
      <c r="BI24" s="2" t="str">
        <f>VLOOKUP(P24,'[3]Monitor Schedule'!$A:$BM,49,FALSE)</f>
        <v>No</v>
      </c>
      <c r="BJ24" s="2" t="str">
        <f>VLOOKUP(P24,'[3]Monitor Schedule'!$A:$BM,50,FALSE)</f>
        <v>No</v>
      </c>
      <c r="BK24" s="2" t="str">
        <f>VLOOKUP(P24,'[3]Monitor Schedule'!$A:$BM,51,FALSE)</f>
        <v>No</v>
      </c>
      <c r="BL24" s="2" t="str">
        <f>VLOOKUP(P24,'[3]Monitor Schedule'!$A:$BM,52,FALSE)</f>
        <v>No</v>
      </c>
      <c r="BM24" s="2" t="str">
        <f>VLOOKUP(P24,'[3]Monitor Schedule'!$A:$BM,53,FALSE)</f>
        <v>No</v>
      </c>
      <c r="BN24" s="2" t="str">
        <f>VLOOKUP(P24,'[3]Monitor Schedule'!$A:$BM,54,FALSE)</f>
        <v>No</v>
      </c>
      <c r="BO24" s="2" t="str">
        <f>VLOOKUP(P24,'[3]Monitor Schedule'!$A:$BM,55,FALSE)</f>
        <v>No</v>
      </c>
      <c r="BP24" s="2" t="str">
        <f>VLOOKUP(P24,'[3]Monitor Schedule'!$A:$BM,56,FALSE)</f>
        <v>No</v>
      </c>
      <c r="BQ24" s="2" t="str">
        <f>VLOOKUP(P24,'[3]Monitor Schedule'!$A:$BM,57,FALSE)</f>
        <v>No</v>
      </c>
      <c r="BR24" s="2" t="str">
        <f>VLOOKUP(P24,'[3]Monitor Schedule'!$A:$BM,58,FALSE)</f>
        <v>No</v>
      </c>
      <c r="BS24" s="2" t="str">
        <f>VLOOKUP(P24,'[3]Monitor Schedule'!$A:$BM,59,FALSE)</f>
        <v>No</v>
      </c>
      <c r="BT24" s="2" t="str">
        <f>VLOOKUP(P24,'[3]Monitor Schedule'!$A:$BM,60,FALSE)</f>
        <v>No</v>
      </c>
      <c r="BU24" s="2" t="str">
        <f>VLOOKUP(P24,'[3]Monitor Schedule'!$A:$BM,61,FALSE)</f>
        <v>No</v>
      </c>
      <c r="BV24" s="2" t="str">
        <f>VLOOKUP(P24,'[3]Monitor Schedule'!$A:$BM,62,FALSE)</f>
        <v>No</v>
      </c>
      <c r="BW24" s="2" t="str">
        <f>VLOOKUP(P24,'[3]Monitor Schedule'!$A:$BM,63,FALSE)</f>
        <v>No</v>
      </c>
      <c r="BX24" s="2" t="str">
        <f>VLOOKUP(P24,'[3]Monitor Schedule'!$A:$BM,64,FALSE)</f>
        <v>No</v>
      </c>
      <c r="BY24" s="2" t="s">
        <v>82</v>
      </c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</row>
    <row r="25" spans="1:459" s="3" customFormat="1">
      <c r="A25" s="146">
        <v>97502</v>
      </c>
      <c r="B25" s="146">
        <v>5349</v>
      </c>
      <c r="C25" s="146">
        <v>963</v>
      </c>
      <c r="D25" s="147">
        <v>90521</v>
      </c>
      <c r="E25" s="148">
        <f t="shared" ref="E25" si="16">D25*0.055</f>
        <v>4978.6549999999997</v>
      </c>
      <c r="F25" s="149">
        <f t="shared" ref="F25" si="17">E25*0.18</f>
        <v>896.15789999999993</v>
      </c>
      <c r="G25" s="150">
        <v>20</v>
      </c>
      <c r="H25" s="150">
        <f t="shared" ref="H25" si="18">E25*1.25</f>
        <v>6223.3187499999995</v>
      </c>
      <c r="I25" s="150">
        <f t="shared" ref="I25" si="19">F25*1.25</f>
        <v>1120.197375</v>
      </c>
      <c r="J25" s="150">
        <f t="shared" ref="J25" si="20">E25*1.5</f>
        <v>7467.9825000000001</v>
      </c>
      <c r="K25" s="150">
        <f t="shared" ref="K25" si="21">F25*1.5</f>
        <v>1344.2368499999998</v>
      </c>
      <c r="L25" s="150">
        <v>10</v>
      </c>
      <c r="M25" s="151">
        <v>12</v>
      </c>
      <c r="N25" s="152">
        <v>14</v>
      </c>
      <c r="O25" s="169" t="s">
        <v>52</v>
      </c>
      <c r="P25" s="8">
        <v>809487</v>
      </c>
      <c r="Q25" s="158" t="s">
        <v>83</v>
      </c>
      <c r="R25" s="158" t="s">
        <v>84</v>
      </c>
      <c r="S25" s="181" t="s">
        <v>85</v>
      </c>
      <c r="T25" s="181">
        <f>VLOOKUP(P25,'[3]Monitor Schedule'!$A:$J,10,FALSE)</f>
        <v>44784</v>
      </c>
      <c r="U25" s="181">
        <v>44785</v>
      </c>
      <c r="V25" s="181" t="e">
        <f>VLOOKUP(P25,'[3]Monitor Schedule'!$A:$K,11,FALSE)</f>
        <v>#N/A</v>
      </c>
      <c r="W25" s="181" t="s">
        <v>30</v>
      </c>
      <c r="X25" s="8" t="s">
        <v>86</v>
      </c>
      <c r="Y25" s="2" t="str">
        <f>VLOOKUP(P25,'[3]Monitor Schedule'!$A:$BM,13,FALSE)</f>
        <v>No</v>
      </c>
      <c r="Z25" s="2" t="str">
        <f>VLOOKUP(P25,'[3]Monitor Schedule'!$A:$BM,14,FALSE)</f>
        <v>No</v>
      </c>
      <c r="AA25" s="2" t="str">
        <f>VLOOKUP(P25,'[3]Monitor Schedule'!$A:$BM,15,FALSE)</f>
        <v>No</v>
      </c>
      <c r="AB25" s="2" t="str">
        <f>VLOOKUP(P25,'[3]Monitor Schedule'!$A:$BM,16,FALSE)</f>
        <v>No</v>
      </c>
      <c r="AC25" s="2" t="str">
        <f>VLOOKUP(P25,'[3]Monitor Schedule'!$A:$BM,17,FALSE)</f>
        <v>No</v>
      </c>
      <c r="AD25" s="2" t="str">
        <f>VLOOKUP(P25,'[3]Monitor Schedule'!$A:$BM,18,FALSE)</f>
        <v>No</v>
      </c>
      <c r="AE25" s="2" t="s">
        <v>30</v>
      </c>
      <c r="AF25" s="2" t="s">
        <v>30</v>
      </c>
      <c r="AG25" s="2" t="s">
        <v>30</v>
      </c>
      <c r="AH25" s="2" t="str">
        <f>VLOOKUP(P25,'[3]Monitor Schedule'!$A:$BM,22,FALSE)</f>
        <v>Yes</v>
      </c>
      <c r="AI25" s="2" t="str">
        <f>VLOOKUP(P25,'[3]Monitor Schedule'!$A:$BM,23,FALSE)</f>
        <v>Yes</v>
      </c>
      <c r="AJ25" s="2" t="str">
        <f>VLOOKUP(P25,'[3]Monitor Schedule'!$A:$BM,24,FALSE)</f>
        <v>Yes</v>
      </c>
      <c r="AK25" s="2" t="str">
        <f>VLOOKUP(P25,'[3]Monitor Schedule'!$A:$BM,25,FALSE)</f>
        <v>Yes</v>
      </c>
      <c r="AL25" s="2" t="str">
        <f>VLOOKUP(P25,'[3]Monitor Schedule'!$A:$BM,26,FALSE)</f>
        <v>Yes</v>
      </c>
      <c r="AM25" s="2" t="str">
        <f>VLOOKUP(P25,'[3]Monitor Schedule'!$A:$BM,27,FALSE)</f>
        <v>Yes</v>
      </c>
      <c r="AN25" s="2" t="str">
        <f>VLOOKUP(P25,'[3]Monitor Schedule'!$A:$BM,28,FALSE)</f>
        <v>Yes</v>
      </c>
      <c r="AO25" s="2" t="s">
        <v>30</v>
      </c>
      <c r="AP25" s="2" t="str">
        <f>VLOOKUP(P25,'[3]Monitor Schedule'!$A:$BM,30,FALSE)</f>
        <v>No</v>
      </c>
      <c r="AQ25" s="2" t="str">
        <f>VLOOKUP(P25,'[3]Monitor Schedule'!$A:$BM,31,FALSE)</f>
        <v>No</v>
      </c>
      <c r="AR25" s="2" t="str">
        <f>VLOOKUP(P25,'[3]Monitor Schedule'!$A:$BM,32,FALSE)</f>
        <v>No</v>
      </c>
      <c r="AS25" s="2" t="str">
        <f>VLOOKUP(P25,'[3]Monitor Schedule'!$A:$BM,33,FALSE)</f>
        <v>No</v>
      </c>
      <c r="AT25" s="2" t="str">
        <f>VLOOKUP(P25,'[3]Monitor Schedule'!$A:$BM,34,FALSE)</f>
        <v>No</v>
      </c>
      <c r="AU25" s="2" t="str">
        <f>VLOOKUP(P25,'[3]Monitor Schedule'!$A:$BM,35,FALSE)</f>
        <v>No</v>
      </c>
      <c r="AV25" s="2" t="str">
        <f>VLOOKUP(P25,'[3]Monitor Schedule'!$A:$BM,36,FALSE)</f>
        <v>No</v>
      </c>
      <c r="AW25" s="2" t="str">
        <f>VLOOKUP(P25,'[3]Monitor Schedule'!$A:$BM,37,FALSE)</f>
        <v>No</v>
      </c>
      <c r="AX25" s="2" t="str">
        <f>VLOOKUP(P25,'[3]Monitor Schedule'!$A:$BM,38,FALSE)</f>
        <v>No</v>
      </c>
      <c r="AY25" s="2" t="str">
        <f>VLOOKUP(P25,'[3]Monitor Schedule'!$A:$BM,39,FALSE)</f>
        <v>No</v>
      </c>
      <c r="AZ25" s="2" t="str">
        <f>VLOOKUP(P25,'[3]Monitor Schedule'!$A:$BM,40,FALSE)</f>
        <v>No</v>
      </c>
      <c r="BA25" s="2" t="str">
        <f>VLOOKUP(P25,'[3]Monitor Schedule'!$A:$BM,41,FALSE)</f>
        <v>No</v>
      </c>
      <c r="BB25" s="2" t="str">
        <f>VLOOKUP(P25,'[3]Monitor Schedule'!$A:$BM,42,FALSE)</f>
        <v>No</v>
      </c>
      <c r="BC25" s="2" t="str">
        <f>VLOOKUP(P25,'[3]Monitor Schedule'!$A:$BM,43,FALSE)</f>
        <v>No</v>
      </c>
      <c r="BD25" s="2" t="str">
        <f>VLOOKUP(P25,'[3]Monitor Schedule'!$A:$BM,44,FALSE)</f>
        <v>No</v>
      </c>
      <c r="BE25" s="2" t="str">
        <f>VLOOKUP(P25,'[3]Monitor Schedule'!$A:$BM,45,FALSE)</f>
        <v>No</v>
      </c>
      <c r="BF25" s="2" t="str">
        <f>VLOOKUP(P25,'[3]Monitor Schedule'!$A:$BM,46,FALSE)</f>
        <v>No</v>
      </c>
      <c r="BG25" s="2" t="str">
        <f>VLOOKUP(P25,'[3]Monitor Schedule'!$A:$BM,47,FALSE)</f>
        <v>No</v>
      </c>
      <c r="BH25" s="2" t="str">
        <f>VLOOKUP(P25,'[3]Monitor Schedule'!$A:$BM,48,FALSE)</f>
        <v>No</v>
      </c>
      <c r="BI25" s="2" t="str">
        <f>VLOOKUP(P25,'[3]Monitor Schedule'!$A:$BM,49,FALSE)</f>
        <v>No</v>
      </c>
      <c r="BJ25" s="2" t="str">
        <f>VLOOKUP(P25,'[3]Monitor Schedule'!$A:$BM,50,FALSE)</f>
        <v>No</v>
      </c>
      <c r="BK25" s="2" t="str">
        <f>VLOOKUP(P25,'[3]Monitor Schedule'!$A:$BM,51,FALSE)</f>
        <v>Yes</v>
      </c>
      <c r="BL25" s="2" t="str">
        <f>VLOOKUP(P25,'[3]Monitor Schedule'!$A:$BM,52,FALSE)</f>
        <v>Yes</v>
      </c>
      <c r="BM25" s="2" t="str">
        <f>VLOOKUP(P25,'[3]Monitor Schedule'!$A:$BM,53,FALSE)</f>
        <v>Yes</v>
      </c>
      <c r="BN25" s="2" t="str">
        <f>VLOOKUP(P25,'[3]Monitor Schedule'!$A:$BM,54,FALSE)</f>
        <v>Yes</v>
      </c>
      <c r="BO25" s="2" t="s">
        <v>30</v>
      </c>
      <c r="BP25" s="2" t="s">
        <v>30</v>
      </c>
      <c r="BQ25" s="2" t="s">
        <v>30</v>
      </c>
      <c r="BR25" s="2">
        <f>VLOOKUP(P25,'[3]Monitor Schedule'!$A:$BM,58,FALSE)</f>
        <v>0</v>
      </c>
      <c r="BS25" s="2">
        <f>VLOOKUP(P25,'[3]Monitor Schedule'!$A:$BM,59,FALSE)</f>
        <v>0</v>
      </c>
      <c r="BT25" s="2">
        <f>VLOOKUP(P25,'[3]Monitor Schedule'!$A:$BM,60,FALSE)</f>
        <v>0</v>
      </c>
      <c r="BU25" s="2">
        <f>VLOOKUP(P25,'[3]Monitor Schedule'!$A:$BM,61,FALSE)</f>
        <v>0</v>
      </c>
      <c r="BV25" s="2">
        <f>VLOOKUP(P25,'[3]Monitor Schedule'!$A:$BM,62,FALSE)</f>
        <v>0</v>
      </c>
      <c r="BW25" s="2">
        <f>VLOOKUP(P25,'[3]Monitor Schedule'!$A:$BM,63,FALSE)</f>
        <v>0</v>
      </c>
      <c r="BX25" s="2">
        <f>VLOOKUP(P25,'[3]Monitor Schedule'!$A:$BM,64,FALSE)</f>
        <v>0</v>
      </c>
      <c r="BY25" s="2" t="e">
        <f>VLOOKUP(P25,'[3]Monitor Schedule'!$A:$BM,65,FALSE)</f>
        <v>#N/A</v>
      </c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</row>
    <row r="26" spans="1:459" s="3" customFormat="1">
      <c r="A26" s="146">
        <v>97502</v>
      </c>
      <c r="B26" s="146">
        <v>5349</v>
      </c>
      <c r="C26" s="146">
        <v>963</v>
      </c>
      <c r="D26" s="147">
        <v>90521</v>
      </c>
      <c r="E26" s="148">
        <f t="shared" ref="E26" si="22">D26*0.055</f>
        <v>4978.6549999999997</v>
      </c>
      <c r="F26" s="149">
        <f t="shared" ref="F26" si="23">E26*0.18</f>
        <v>896.15789999999993</v>
      </c>
      <c r="G26" s="150">
        <v>27</v>
      </c>
      <c r="H26" s="150">
        <f t="shared" ref="H26" si="24">E26*1.25</f>
        <v>6223.3187499999995</v>
      </c>
      <c r="I26" s="150">
        <f t="shared" ref="I26" si="25">F26*1.25</f>
        <v>1120.197375</v>
      </c>
      <c r="J26" s="150">
        <f t="shared" ref="J26" si="26">E26*1.5</f>
        <v>7467.9825000000001</v>
      </c>
      <c r="K26" s="150">
        <f t="shared" ref="K26" si="27">F26*1.5</f>
        <v>1344.2368499999998</v>
      </c>
      <c r="L26" s="150">
        <v>10</v>
      </c>
      <c r="M26" s="151">
        <v>12</v>
      </c>
      <c r="N26" s="152">
        <v>14</v>
      </c>
      <c r="O26" s="169" t="s">
        <v>52</v>
      </c>
      <c r="P26" s="8"/>
      <c r="Q26" s="158"/>
      <c r="R26" s="158"/>
      <c r="S26" s="8"/>
      <c r="T26" s="181" t="e">
        <f>VLOOKUP(P26,'[3]Monitor Schedule'!$A:$J,10,FALSE)</f>
        <v>#N/A</v>
      </c>
      <c r="U26" s="8"/>
      <c r="V26" s="181" t="e">
        <f>VLOOKUP(P26,'[3]Monitor Schedule'!$A:$K,11,FALSE)</f>
        <v>#N/A</v>
      </c>
      <c r="W26" s="181"/>
      <c r="X26" s="8"/>
      <c r="Y26" s="2" t="e">
        <f>VLOOKUP(P26,'[3]Monitor Schedule'!$A:$BM,13,FALSE)</f>
        <v>#N/A</v>
      </c>
      <c r="Z26" s="2" t="e">
        <f>VLOOKUP(P26,'[3]Monitor Schedule'!$A:$BM,14,FALSE)</f>
        <v>#N/A</v>
      </c>
      <c r="AA26" s="2" t="e">
        <f>VLOOKUP(P26,'[3]Monitor Schedule'!$A:$BM,15,FALSE)</f>
        <v>#N/A</v>
      </c>
      <c r="AB26" s="2" t="e">
        <f>VLOOKUP(P26,'[3]Monitor Schedule'!$A:$BM,16,FALSE)</f>
        <v>#N/A</v>
      </c>
      <c r="AC26" s="2" t="e">
        <f>VLOOKUP(P26,'[3]Monitor Schedule'!$A:$BM,17,FALSE)</f>
        <v>#N/A</v>
      </c>
      <c r="AD26" s="2" t="e">
        <f>VLOOKUP(P26,'[3]Monitor Schedule'!$A:$BM,18,FALSE)</f>
        <v>#N/A</v>
      </c>
      <c r="AE26" s="2" t="e">
        <f>VLOOKUP(P26,'[3]Monitor Schedule'!$A:$BM,19,FALSE)</f>
        <v>#N/A</v>
      </c>
      <c r="AF26" s="2" t="e">
        <f>VLOOKUP(P26,'[3]Monitor Schedule'!$A:$BM,20,FALSE)</f>
        <v>#N/A</v>
      </c>
      <c r="AG26" s="2" t="e">
        <f>VLOOKUP(P26,'[3]Monitor Schedule'!$A:$BM,21,FALSE)</f>
        <v>#N/A</v>
      </c>
      <c r="AH26" s="2" t="e">
        <f>VLOOKUP(P26,'[3]Monitor Schedule'!$A:$BM,22,FALSE)</f>
        <v>#N/A</v>
      </c>
      <c r="AI26" s="2" t="e">
        <f>VLOOKUP(P26,'[3]Monitor Schedule'!$A:$BM,23,FALSE)</f>
        <v>#N/A</v>
      </c>
      <c r="AJ26" s="2" t="e">
        <f>VLOOKUP(P26,'[3]Monitor Schedule'!$A:$BM,24,FALSE)</f>
        <v>#N/A</v>
      </c>
      <c r="AK26" s="2" t="e">
        <f>VLOOKUP(P26,'[3]Monitor Schedule'!$A:$BM,25,FALSE)</f>
        <v>#N/A</v>
      </c>
      <c r="AL26" s="2" t="e">
        <f>VLOOKUP(P26,'[3]Monitor Schedule'!$A:$BM,26,FALSE)</f>
        <v>#N/A</v>
      </c>
      <c r="AM26" s="2" t="e">
        <f>VLOOKUP(P26,'[3]Monitor Schedule'!$A:$BM,27,FALSE)</f>
        <v>#N/A</v>
      </c>
      <c r="AN26" s="2" t="e">
        <f>VLOOKUP(P26,'[3]Monitor Schedule'!$A:$BM,28,FALSE)</f>
        <v>#N/A</v>
      </c>
      <c r="AO26" s="2" t="e">
        <f>VLOOKUP(P26,'[3]Monitor Schedule'!$A:$BM,29,FALSE)</f>
        <v>#N/A</v>
      </c>
      <c r="AP26" s="2" t="e">
        <f>VLOOKUP(P26,'[3]Monitor Schedule'!$A:$BM,30,FALSE)</f>
        <v>#N/A</v>
      </c>
      <c r="AQ26" s="2" t="e">
        <f>VLOOKUP(P26,'[3]Monitor Schedule'!$A:$BM,31,FALSE)</f>
        <v>#N/A</v>
      </c>
      <c r="AR26" s="2" t="e">
        <f>VLOOKUP(P26,'[3]Monitor Schedule'!$A:$BM,32,FALSE)</f>
        <v>#N/A</v>
      </c>
      <c r="AS26" s="2" t="e">
        <f>VLOOKUP(P26,'[3]Monitor Schedule'!$A:$BM,33,FALSE)</f>
        <v>#N/A</v>
      </c>
      <c r="AT26" s="2" t="e">
        <f>VLOOKUP(P26,'[3]Monitor Schedule'!$A:$BM,34,FALSE)</f>
        <v>#N/A</v>
      </c>
      <c r="AU26" s="2" t="e">
        <f>VLOOKUP(P26,'[3]Monitor Schedule'!$A:$BM,35,FALSE)</f>
        <v>#N/A</v>
      </c>
      <c r="AV26" s="2" t="e">
        <f>VLOOKUP(P26,'[3]Monitor Schedule'!$A:$BM,36,FALSE)</f>
        <v>#N/A</v>
      </c>
      <c r="AW26" s="2" t="e">
        <f>VLOOKUP(P26,'[3]Monitor Schedule'!$A:$BM,37,FALSE)</f>
        <v>#N/A</v>
      </c>
      <c r="AX26" s="2" t="e">
        <f>VLOOKUP(P26,'[3]Monitor Schedule'!$A:$BM,38,FALSE)</f>
        <v>#N/A</v>
      </c>
      <c r="AY26" s="2" t="e">
        <f>VLOOKUP(P26,'[3]Monitor Schedule'!$A:$BM,39,FALSE)</f>
        <v>#N/A</v>
      </c>
      <c r="AZ26" s="2" t="e">
        <f>VLOOKUP(P26,'[3]Monitor Schedule'!$A:$BM,40,FALSE)</f>
        <v>#N/A</v>
      </c>
      <c r="BA26" s="2" t="e">
        <f>VLOOKUP(P26,'[3]Monitor Schedule'!$A:$BM,41,FALSE)</f>
        <v>#N/A</v>
      </c>
      <c r="BB26" s="2" t="e">
        <f>VLOOKUP(P26,'[3]Monitor Schedule'!$A:$BM,42,FALSE)</f>
        <v>#N/A</v>
      </c>
      <c r="BC26" s="2" t="e">
        <f>VLOOKUP(P26,'[3]Monitor Schedule'!$A:$BM,43,FALSE)</f>
        <v>#N/A</v>
      </c>
      <c r="BD26" s="2" t="e">
        <f>VLOOKUP(P26,'[3]Monitor Schedule'!$A:$BM,44,FALSE)</f>
        <v>#N/A</v>
      </c>
      <c r="BE26" s="2" t="e">
        <f>VLOOKUP(P26,'[3]Monitor Schedule'!$A:$BM,45,FALSE)</f>
        <v>#N/A</v>
      </c>
      <c r="BF26" s="2" t="e">
        <f>VLOOKUP(P26,'[3]Monitor Schedule'!$A:$BM,46,FALSE)</f>
        <v>#N/A</v>
      </c>
      <c r="BG26" s="2" t="e">
        <f>VLOOKUP(P26,'[3]Monitor Schedule'!$A:$BM,47,FALSE)</f>
        <v>#N/A</v>
      </c>
      <c r="BH26" s="2" t="e">
        <f>VLOOKUP(P26,'[3]Monitor Schedule'!$A:$BM,48,FALSE)</f>
        <v>#N/A</v>
      </c>
      <c r="BI26" s="2" t="e">
        <f>VLOOKUP(P26,'[3]Monitor Schedule'!$A:$BM,49,FALSE)</f>
        <v>#N/A</v>
      </c>
      <c r="BJ26" s="2" t="e">
        <f>VLOOKUP(P26,'[3]Monitor Schedule'!$A:$BM,50,FALSE)</f>
        <v>#N/A</v>
      </c>
      <c r="BK26" s="2" t="e">
        <f>VLOOKUP(P26,'[3]Monitor Schedule'!$A:$BM,51,FALSE)</f>
        <v>#N/A</v>
      </c>
      <c r="BL26" s="2" t="e">
        <f>VLOOKUP(P26,'[3]Monitor Schedule'!$A:$BM,52,FALSE)</f>
        <v>#N/A</v>
      </c>
      <c r="BM26" s="2" t="e">
        <f>VLOOKUP(P26,'[3]Monitor Schedule'!$A:$BM,53,FALSE)</f>
        <v>#N/A</v>
      </c>
      <c r="BN26" s="2" t="e">
        <f>VLOOKUP(P26,'[3]Monitor Schedule'!$A:$BM,54,FALSE)</f>
        <v>#N/A</v>
      </c>
      <c r="BO26" s="2" t="e">
        <f>VLOOKUP(P26,'[3]Monitor Schedule'!$A:$BM,55,FALSE)</f>
        <v>#N/A</v>
      </c>
      <c r="BP26" s="2" t="e">
        <f>VLOOKUP(P26,'[3]Monitor Schedule'!$A:$BM,56,FALSE)</f>
        <v>#N/A</v>
      </c>
      <c r="BQ26" s="2" t="e">
        <f>VLOOKUP(P26,'[3]Monitor Schedule'!$A:$BM,57,FALSE)</f>
        <v>#N/A</v>
      </c>
      <c r="BR26" s="2" t="e">
        <f>VLOOKUP(P26,'[3]Monitor Schedule'!$A:$BM,58,FALSE)</f>
        <v>#N/A</v>
      </c>
      <c r="BS26" s="2" t="e">
        <f>VLOOKUP(P26,'[3]Monitor Schedule'!$A:$BM,59,FALSE)</f>
        <v>#N/A</v>
      </c>
      <c r="BT26" s="2" t="e">
        <f>VLOOKUP(P26,'[3]Monitor Schedule'!$A:$BM,60,FALSE)</f>
        <v>#N/A</v>
      </c>
      <c r="BU26" s="2" t="e">
        <f>VLOOKUP(P26,'[3]Monitor Schedule'!$A:$BM,61,FALSE)</f>
        <v>#N/A</v>
      </c>
      <c r="BV26" s="2" t="e">
        <f>VLOOKUP(P26,'[3]Monitor Schedule'!$A:$BM,62,FALSE)</f>
        <v>#N/A</v>
      </c>
      <c r="BW26" s="2" t="e">
        <f>VLOOKUP(P26,'[3]Monitor Schedule'!$A:$BM,63,FALSE)</f>
        <v>#N/A</v>
      </c>
      <c r="BX26" s="2" t="e">
        <f>VLOOKUP(P26,'[3]Monitor Schedule'!$A:$BM,64,FALSE)</f>
        <v>#N/A</v>
      </c>
      <c r="BY26" s="2" t="e">
        <f>VLOOKUP(P26,'[3]Monitor Schedule'!$A:$BM,65,FALSE)</f>
        <v>#N/A</v>
      </c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</row>
    <row r="27" spans="1:459" s="3" customFormat="1">
      <c r="A27" s="146">
        <v>97502</v>
      </c>
      <c r="B27" s="146">
        <v>5349</v>
      </c>
      <c r="C27" s="146">
        <v>963</v>
      </c>
      <c r="D27" s="147">
        <v>90521</v>
      </c>
      <c r="E27" s="148">
        <f>D27*0.055</f>
        <v>4978.6549999999997</v>
      </c>
      <c r="F27" s="149">
        <f>E27*0.18</f>
        <v>896.15789999999993</v>
      </c>
      <c r="G27" s="150">
        <v>16</v>
      </c>
      <c r="H27" s="150">
        <f>E27*1.25</f>
        <v>6223.3187499999995</v>
      </c>
      <c r="I27" s="150">
        <f>F27*1.25</f>
        <v>1120.197375</v>
      </c>
      <c r="J27" s="150">
        <f>E27*1.5</f>
        <v>7467.9825000000001</v>
      </c>
      <c r="K27" s="150">
        <f>F27*1.5</f>
        <v>1344.2368499999998</v>
      </c>
      <c r="L27" s="150">
        <v>10</v>
      </c>
      <c r="M27" s="151">
        <v>12</v>
      </c>
      <c r="N27" s="152">
        <v>14</v>
      </c>
      <c r="O27" s="169" t="s">
        <v>52</v>
      </c>
      <c r="P27" s="153"/>
      <c r="Q27" s="153"/>
      <c r="R27" s="2"/>
      <c r="S27" s="8"/>
      <c r="T27" s="181" t="e">
        <f>VLOOKUP(P27,'[3]Monitor Schedule'!$A:$J,10,FALSE)</f>
        <v>#N/A</v>
      </c>
      <c r="U27" s="8"/>
      <c r="V27" s="181" t="e">
        <f>VLOOKUP(P27,'[3]Monitor Schedule'!$A:$K,11,FALSE)</f>
        <v>#N/A</v>
      </c>
      <c r="W27" s="181"/>
      <c r="X27" s="8" t="e">
        <f>VLOOKUP(P27,[4]ocr_assessors_for_ror!$B:$E,4,FALSE)</f>
        <v>#N/A</v>
      </c>
      <c r="Y27" s="2" t="e">
        <f>VLOOKUP(P27,'[3]Monitor Schedule'!$A:$BM,13,FALSE)</f>
        <v>#N/A</v>
      </c>
      <c r="Z27" s="2" t="e">
        <f>VLOOKUP(P27,'[3]Monitor Schedule'!$A:$BM,14,FALSE)</f>
        <v>#N/A</v>
      </c>
      <c r="AA27" s="2" t="e">
        <f>VLOOKUP(P27,'[3]Monitor Schedule'!$A:$BM,15,FALSE)</f>
        <v>#N/A</v>
      </c>
      <c r="AB27" s="2" t="e">
        <f>VLOOKUP(P27,'[3]Monitor Schedule'!$A:$BM,16,FALSE)</f>
        <v>#N/A</v>
      </c>
      <c r="AC27" s="2" t="e">
        <f>VLOOKUP(P27,'[3]Monitor Schedule'!$A:$BM,17,FALSE)</f>
        <v>#N/A</v>
      </c>
      <c r="AD27" s="2" t="e">
        <f>VLOOKUP(P27,'[3]Monitor Schedule'!$A:$BM,18,FALSE)</f>
        <v>#N/A</v>
      </c>
      <c r="AE27" s="2" t="e">
        <f>VLOOKUP(P27,'[3]Monitor Schedule'!$A:$BM,19,FALSE)</f>
        <v>#N/A</v>
      </c>
      <c r="AF27" s="2" t="e">
        <f>VLOOKUP(P27,'[3]Monitor Schedule'!$A:$BM,20,FALSE)</f>
        <v>#N/A</v>
      </c>
      <c r="AG27" s="2" t="e">
        <f>VLOOKUP(P27,'[3]Monitor Schedule'!$A:$BM,21,FALSE)</f>
        <v>#N/A</v>
      </c>
      <c r="AH27" s="2" t="e">
        <f>VLOOKUP(P27,'[3]Monitor Schedule'!$A:$BM,22,FALSE)</f>
        <v>#N/A</v>
      </c>
      <c r="AI27" s="2" t="e">
        <f>VLOOKUP(P27,'[3]Monitor Schedule'!$A:$BM,23,FALSE)</f>
        <v>#N/A</v>
      </c>
      <c r="AJ27" s="2" t="e">
        <f>VLOOKUP(P27,'[3]Monitor Schedule'!$A:$BM,24,FALSE)</f>
        <v>#N/A</v>
      </c>
      <c r="AK27" s="2" t="e">
        <f>VLOOKUP(P27,'[3]Monitor Schedule'!$A:$BM,25,FALSE)</f>
        <v>#N/A</v>
      </c>
      <c r="AL27" s="2" t="e">
        <f>VLOOKUP(P27,'[3]Monitor Schedule'!$A:$BM,26,FALSE)</f>
        <v>#N/A</v>
      </c>
      <c r="AM27" s="2" t="e">
        <f>VLOOKUP(P27,'[3]Monitor Schedule'!$A:$BM,27,FALSE)</f>
        <v>#N/A</v>
      </c>
      <c r="AN27" s="2" t="e">
        <f>VLOOKUP(P27,'[3]Monitor Schedule'!$A:$BM,28,FALSE)</f>
        <v>#N/A</v>
      </c>
      <c r="AO27" s="2" t="e">
        <f>VLOOKUP(P27,'[3]Monitor Schedule'!$A:$BM,29,FALSE)</f>
        <v>#N/A</v>
      </c>
      <c r="AP27" s="2" t="e">
        <f>VLOOKUP(P27,'[3]Monitor Schedule'!$A:$BM,30,FALSE)</f>
        <v>#N/A</v>
      </c>
      <c r="AQ27" s="2" t="e">
        <f>VLOOKUP(P27,'[3]Monitor Schedule'!$A:$BM,31,FALSE)</f>
        <v>#N/A</v>
      </c>
      <c r="AR27" s="2" t="e">
        <f>VLOOKUP(P27,'[3]Monitor Schedule'!$A:$BM,32,FALSE)</f>
        <v>#N/A</v>
      </c>
      <c r="AS27" s="2" t="e">
        <f>VLOOKUP(P27,'[3]Monitor Schedule'!$A:$BM,33,FALSE)</f>
        <v>#N/A</v>
      </c>
      <c r="AT27" s="2" t="e">
        <f>VLOOKUP(P27,'[3]Monitor Schedule'!$A:$BM,34,FALSE)</f>
        <v>#N/A</v>
      </c>
      <c r="AU27" s="2" t="e">
        <f>VLOOKUP(P27,'[3]Monitor Schedule'!$A:$BM,35,FALSE)</f>
        <v>#N/A</v>
      </c>
      <c r="AV27" s="2" t="e">
        <f>VLOOKUP(P27,'[3]Monitor Schedule'!$A:$BM,36,FALSE)</f>
        <v>#N/A</v>
      </c>
      <c r="AW27" s="2" t="e">
        <f>VLOOKUP(P27,'[3]Monitor Schedule'!$A:$BM,37,FALSE)</f>
        <v>#N/A</v>
      </c>
      <c r="AX27" s="2" t="e">
        <f>VLOOKUP(P27,'[3]Monitor Schedule'!$A:$BM,38,FALSE)</f>
        <v>#N/A</v>
      </c>
      <c r="AY27" s="2" t="e">
        <f>VLOOKUP(P27,'[3]Monitor Schedule'!$A:$BM,39,FALSE)</f>
        <v>#N/A</v>
      </c>
      <c r="AZ27" s="2" t="e">
        <f>VLOOKUP(P27,'[3]Monitor Schedule'!$A:$BM,40,FALSE)</f>
        <v>#N/A</v>
      </c>
      <c r="BA27" s="2" t="e">
        <f>VLOOKUP(P27,'[3]Monitor Schedule'!$A:$BM,41,FALSE)</f>
        <v>#N/A</v>
      </c>
      <c r="BB27" s="2" t="e">
        <f>VLOOKUP(P27,'[3]Monitor Schedule'!$A:$BM,42,FALSE)</f>
        <v>#N/A</v>
      </c>
      <c r="BC27" s="2" t="e">
        <f>VLOOKUP(P27,'[3]Monitor Schedule'!$A:$BM,43,FALSE)</f>
        <v>#N/A</v>
      </c>
      <c r="BD27" s="2" t="e">
        <f>VLOOKUP(P27,'[3]Monitor Schedule'!$A:$BM,44,FALSE)</f>
        <v>#N/A</v>
      </c>
      <c r="BE27" s="2" t="e">
        <f>VLOOKUP(P27,'[3]Monitor Schedule'!$A:$BM,45,FALSE)</f>
        <v>#N/A</v>
      </c>
      <c r="BF27" s="2" t="e">
        <f>VLOOKUP(P27,'[3]Monitor Schedule'!$A:$BM,46,FALSE)</f>
        <v>#N/A</v>
      </c>
      <c r="BG27" s="2" t="e">
        <f>VLOOKUP(P27,'[3]Monitor Schedule'!$A:$BM,47,FALSE)</f>
        <v>#N/A</v>
      </c>
      <c r="BH27" s="2" t="e">
        <f>VLOOKUP(P27,'[3]Monitor Schedule'!$A:$BM,48,FALSE)</f>
        <v>#N/A</v>
      </c>
      <c r="BI27" s="2" t="e">
        <f>VLOOKUP(P27,'[3]Monitor Schedule'!$A:$BM,49,FALSE)</f>
        <v>#N/A</v>
      </c>
      <c r="BJ27" s="2" t="e">
        <f>VLOOKUP(P27,'[3]Monitor Schedule'!$A:$BM,50,FALSE)</f>
        <v>#N/A</v>
      </c>
      <c r="BK27" s="2" t="e">
        <f>VLOOKUP(P27,'[3]Monitor Schedule'!$A:$BM,51,FALSE)</f>
        <v>#N/A</v>
      </c>
      <c r="BL27" s="2" t="e">
        <f>VLOOKUP(P27,'[3]Monitor Schedule'!$A:$BM,52,FALSE)</f>
        <v>#N/A</v>
      </c>
      <c r="BM27" s="2" t="e">
        <f>VLOOKUP(P27,'[3]Monitor Schedule'!$A:$BM,53,FALSE)</f>
        <v>#N/A</v>
      </c>
      <c r="BN27" s="2" t="e">
        <f>VLOOKUP(P27,'[3]Monitor Schedule'!$A:$BM,54,FALSE)</f>
        <v>#N/A</v>
      </c>
      <c r="BO27" s="2" t="e">
        <f>VLOOKUP(P27,'[3]Monitor Schedule'!$A:$BM,55,FALSE)</f>
        <v>#N/A</v>
      </c>
      <c r="BP27" s="2" t="e">
        <f>VLOOKUP(P27,'[3]Monitor Schedule'!$A:$BM,56,FALSE)</f>
        <v>#N/A</v>
      </c>
      <c r="BQ27" s="2" t="e">
        <f>VLOOKUP(P27,'[3]Monitor Schedule'!$A:$BM,57,FALSE)</f>
        <v>#N/A</v>
      </c>
      <c r="BR27" s="2" t="e">
        <f>VLOOKUP(P27,'[3]Monitor Schedule'!$A:$BM,58,FALSE)</f>
        <v>#N/A</v>
      </c>
      <c r="BS27" s="2" t="e">
        <f>VLOOKUP(P27,'[3]Monitor Schedule'!$A:$BM,59,FALSE)</f>
        <v>#N/A</v>
      </c>
      <c r="BT27" s="2" t="e">
        <f>VLOOKUP(P27,'[3]Monitor Schedule'!$A:$BM,60,FALSE)</f>
        <v>#N/A</v>
      </c>
      <c r="BU27" s="2" t="e">
        <f>VLOOKUP(P27,'[3]Monitor Schedule'!$A:$BM,61,FALSE)</f>
        <v>#N/A</v>
      </c>
      <c r="BV27" s="2" t="e">
        <f>VLOOKUP(P27,'[3]Monitor Schedule'!$A:$BM,62,FALSE)</f>
        <v>#N/A</v>
      </c>
      <c r="BW27" s="2" t="e">
        <f>VLOOKUP(P27,'[3]Monitor Schedule'!$A:$BM,63,FALSE)</f>
        <v>#N/A</v>
      </c>
      <c r="BX27" s="2" t="e">
        <f>VLOOKUP(P27,'[3]Monitor Schedule'!$A:$BM,64,FALSE)</f>
        <v>#N/A</v>
      </c>
      <c r="BY27" s="2" t="e">
        <f>VLOOKUP(P27,'[3]Monitor Schedule'!$A:$BM,65,FALSE)</f>
        <v>#N/A</v>
      </c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</row>
    <row r="28" spans="1:459" s="3" customFormat="1">
      <c r="A28" s="146">
        <v>97502</v>
      </c>
      <c r="B28" s="146">
        <v>5349</v>
      </c>
      <c r="C28" s="146">
        <v>963</v>
      </c>
      <c r="D28" s="147">
        <v>90521</v>
      </c>
      <c r="E28" s="148">
        <f t="shared" ref="E28:E31" si="28">D28*0.055</f>
        <v>4978.6549999999997</v>
      </c>
      <c r="F28" s="149">
        <f t="shared" ref="F28:F31" si="29">E28*0.18</f>
        <v>896.15789999999993</v>
      </c>
      <c r="G28" s="150">
        <v>22</v>
      </c>
      <c r="H28" s="150">
        <f t="shared" ref="H28:H31" si="30">E28*1.25</f>
        <v>6223.3187499999995</v>
      </c>
      <c r="I28" s="150">
        <f t="shared" ref="I28:I31" si="31">F28*1.25</f>
        <v>1120.197375</v>
      </c>
      <c r="J28" s="150">
        <f t="shared" ref="J28:J31" si="32">E28*1.5</f>
        <v>7467.9825000000001</v>
      </c>
      <c r="K28" s="150">
        <f t="shared" ref="K28:K31" si="33">F28*1.5</f>
        <v>1344.2368499999998</v>
      </c>
      <c r="L28" s="150">
        <v>10</v>
      </c>
      <c r="M28" s="151">
        <v>12</v>
      </c>
      <c r="N28" s="152">
        <v>14</v>
      </c>
      <c r="O28" s="169" t="s">
        <v>52</v>
      </c>
      <c r="P28" s="8"/>
      <c r="Q28" s="8"/>
      <c r="R28" s="169" t="s">
        <v>49</v>
      </c>
      <c r="S28" s="186"/>
      <c r="T28" s="181" t="e">
        <f>VLOOKUP(P28,'[3]Monitor Schedule'!$A:$J,10,FALSE)</f>
        <v>#N/A</v>
      </c>
      <c r="U28" s="186"/>
      <c r="V28" s="181" t="e">
        <f>VLOOKUP(P28,'[3]Monitor Schedule'!$A:$K,11,FALSE)</f>
        <v>#N/A</v>
      </c>
      <c r="W28" s="181"/>
      <c r="X28" s="8" t="e">
        <f>VLOOKUP(P28,[4]ocr_assessors_for_ror!$B:$E,4,FALSE)</f>
        <v>#N/A</v>
      </c>
      <c r="Y28" s="139">
        <f t="shared" ref="Y28:AF28" si="34">COUNTIF(Y15:Y27,"yes")</f>
        <v>4</v>
      </c>
      <c r="Z28" s="139">
        <f t="shared" si="34"/>
        <v>5</v>
      </c>
      <c r="AA28" s="139">
        <f t="shared" si="34"/>
        <v>8</v>
      </c>
      <c r="AB28" s="139">
        <f t="shared" si="34"/>
        <v>6</v>
      </c>
      <c r="AC28" s="139">
        <f t="shared" si="34"/>
        <v>4</v>
      </c>
      <c r="AD28" s="139">
        <f t="shared" si="34"/>
        <v>7</v>
      </c>
      <c r="AE28" s="139">
        <f t="shared" si="34"/>
        <v>7</v>
      </c>
      <c r="AF28" s="139">
        <f t="shared" si="34"/>
        <v>5</v>
      </c>
      <c r="AG28" s="139">
        <f>COUNTIF(AG15:AG27,"yes")+1</f>
        <v>5</v>
      </c>
      <c r="AH28" s="139">
        <f t="shared" ref="AH28:AU28" si="35">COUNTIF(AH15:AH27,"yes")</f>
        <v>6</v>
      </c>
      <c r="AI28" s="139">
        <f t="shared" si="35"/>
        <v>6</v>
      </c>
      <c r="AJ28" s="139">
        <f t="shared" si="35"/>
        <v>5</v>
      </c>
      <c r="AK28" s="139">
        <f t="shared" si="35"/>
        <v>8</v>
      </c>
      <c r="AL28" s="139">
        <f t="shared" si="35"/>
        <v>5</v>
      </c>
      <c r="AM28" s="139">
        <f t="shared" si="35"/>
        <v>5</v>
      </c>
      <c r="AN28" s="139">
        <f t="shared" si="35"/>
        <v>3</v>
      </c>
      <c r="AO28" s="139">
        <f t="shared" si="35"/>
        <v>5</v>
      </c>
      <c r="AP28" s="139">
        <f t="shared" si="35"/>
        <v>4</v>
      </c>
      <c r="AQ28" s="139">
        <f t="shared" si="35"/>
        <v>3</v>
      </c>
      <c r="AR28" s="139">
        <f t="shared" si="35"/>
        <v>4</v>
      </c>
      <c r="AS28" s="139">
        <f t="shared" si="35"/>
        <v>2</v>
      </c>
      <c r="AT28" s="139">
        <f t="shared" si="35"/>
        <v>5</v>
      </c>
      <c r="AU28" s="139">
        <f t="shared" si="35"/>
        <v>4</v>
      </c>
      <c r="AV28" s="139">
        <f>COUNTIF(AV15:AV27,"yes")+1</f>
        <v>5</v>
      </c>
      <c r="AW28" s="139">
        <f t="shared" ref="AW28:BB28" si="36">COUNTIF(AW15:AW27,"yes")</f>
        <v>5</v>
      </c>
      <c r="AX28" s="139">
        <f t="shared" si="36"/>
        <v>4</v>
      </c>
      <c r="AY28" s="139">
        <f t="shared" si="36"/>
        <v>3</v>
      </c>
      <c r="AZ28" s="139">
        <f t="shared" si="36"/>
        <v>3</v>
      </c>
      <c r="BA28" s="139">
        <f t="shared" si="36"/>
        <v>7</v>
      </c>
      <c r="BB28" s="139">
        <f t="shared" si="36"/>
        <v>6</v>
      </c>
      <c r="BC28" s="139">
        <f>COUNTIF(BC15:BC27,"yes")+1</f>
        <v>5</v>
      </c>
      <c r="BD28" s="139">
        <f t="shared" ref="BD28:BP28" si="37">COUNTIF(BD15:BD27,"yes")</f>
        <v>3</v>
      </c>
      <c r="BE28" s="139">
        <f t="shared" si="37"/>
        <v>3</v>
      </c>
      <c r="BF28" s="139">
        <f t="shared" si="37"/>
        <v>4</v>
      </c>
      <c r="BG28" s="139">
        <f t="shared" si="37"/>
        <v>4</v>
      </c>
      <c r="BH28" s="139">
        <f t="shared" si="37"/>
        <v>5</v>
      </c>
      <c r="BI28" s="139">
        <f t="shared" si="37"/>
        <v>4</v>
      </c>
      <c r="BJ28" s="139">
        <f t="shared" si="37"/>
        <v>4</v>
      </c>
      <c r="BK28" s="139">
        <f t="shared" si="37"/>
        <v>6</v>
      </c>
      <c r="BL28" s="139">
        <f t="shared" si="37"/>
        <v>5</v>
      </c>
      <c r="BM28" s="139">
        <f t="shared" si="37"/>
        <v>3</v>
      </c>
      <c r="BN28" s="139">
        <f t="shared" si="37"/>
        <v>3</v>
      </c>
      <c r="BO28" s="139">
        <f t="shared" si="37"/>
        <v>3</v>
      </c>
      <c r="BP28" s="139">
        <f t="shared" si="37"/>
        <v>5</v>
      </c>
      <c r="BQ28" s="139">
        <f>COUNTIF(BQ15:BQ27,"yes")+1</f>
        <v>5</v>
      </c>
      <c r="BR28" s="139">
        <f t="shared" ref="BR28:BX28" si="38">COUNTIF(BR15:BR27,"yes")</f>
        <v>2</v>
      </c>
      <c r="BS28" s="139">
        <f t="shared" si="38"/>
        <v>2</v>
      </c>
      <c r="BT28" s="139">
        <f t="shared" si="38"/>
        <v>1</v>
      </c>
      <c r="BU28" s="139">
        <f t="shared" si="38"/>
        <v>2</v>
      </c>
      <c r="BV28" s="139">
        <f t="shared" si="38"/>
        <v>1</v>
      </c>
      <c r="BW28" s="139">
        <f t="shared" si="38"/>
        <v>3</v>
      </c>
      <c r="BX28" s="139">
        <f t="shared" si="38"/>
        <v>2</v>
      </c>
      <c r="BY28" s="2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</row>
    <row r="29" spans="1:459" s="3" customFormat="1">
      <c r="A29" s="146">
        <v>97502</v>
      </c>
      <c r="B29" s="146">
        <v>5349</v>
      </c>
      <c r="C29" s="146">
        <v>963</v>
      </c>
      <c r="D29" s="147">
        <v>90521</v>
      </c>
      <c r="E29" s="148">
        <f t="shared" si="28"/>
        <v>4978.6549999999997</v>
      </c>
      <c r="F29" s="149">
        <f t="shared" si="29"/>
        <v>896.15789999999993</v>
      </c>
      <c r="G29" s="150">
        <v>23</v>
      </c>
      <c r="H29" s="150">
        <f t="shared" si="30"/>
        <v>6223.3187499999995</v>
      </c>
      <c r="I29" s="150">
        <f t="shared" si="31"/>
        <v>1120.197375</v>
      </c>
      <c r="J29" s="150">
        <f t="shared" si="32"/>
        <v>7467.9825000000001</v>
      </c>
      <c r="K29" s="150">
        <f t="shared" si="33"/>
        <v>1344.2368499999998</v>
      </c>
      <c r="L29" s="150">
        <v>10</v>
      </c>
      <c r="M29" s="151">
        <v>12</v>
      </c>
      <c r="N29" s="152">
        <v>14</v>
      </c>
      <c r="O29" s="169" t="s">
        <v>52</v>
      </c>
      <c r="P29" s="8"/>
      <c r="Q29" s="8"/>
      <c r="R29" s="169" t="s">
        <v>50</v>
      </c>
      <c r="S29" s="186"/>
      <c r="T29" s="181" t="e">
        <f>VLOOKUP(P29,'[3]Monitor Schedule'!$A:$J,10,FALSE)</f>
        <v>#N/A</v>
      </c>
      <c r="U29" s="186"/>
      <c r="V29" s="181" t="e">
        <f>VLOOKUP(P29,'[3]Monitor Schedule'!$A:$K,11,FALSE)</f>
        <v>#N/A</v>
      </c>
      <c r="W29" s="181"/>
      <c r="X29" s="8" t="e">
        <f>VLOOKUP(P29,[4]ocr_assessors_for_ror!$B:$E,4,FALSE)</f>
        <v>#N/A</v>
      </c>
      <c r="Y29" s="139">
        <v>4</v>
      </c>
      <c r="Z29" s="139">
        <v>4</v>
      </c>
      <c r="AA29" s="139">
        <v>4</v>
      </c>
      <c r="AB29" s="139">
        <v>4</v>
      </c>
      <c r="AC29" s="139">
        <v>4</v>
      </c>
      <c r="AD29" s="139">
        <v>4</v>
      </c>
      <c r="AE29" s="139">
        <v>4</v>
      </c>
      <c r="AF29" s="139">
        <v>5</v>
      </c>
      <c r="AG29" s="139">
        <v>5</v>
      </c>
      <c r="AH29" s="139">
        <v>5</v>
      </c>
      <c r="AI29" s="139">
        <v>5</v>
      </c>
      <c r="AJ29" s="139">
        <v>5</v>
      </c>
      <c r="AK29" s="139">
        <v>5</v>
      </c>
      <c r="AL29" s="139">
        <v>5</v>
      </c>
      <c r="AM29" s="139">
        <v>3</v>
      </c>
      <c r="AN29" s="139">
        <v>3</v>
      </c>
      <c r="AO29" s="139">
        <v>3</v>
      </c>
      <c r="AP29" s="139">
        <v>3</v>
      </c>
      <c r="AQ29" s="139">
        <v>3</v>
      </c>
      <c r="AR29" s="139">
        <v>3</v>
      </c>
      <c r="AS29" s="139">
        <v>3</v>
      </c>
      <c r="AT29" s="139">
        <v>4</v>
      </c>
      <c r="AU29" s="139">
        <v>4</v>
      </c>
      <c r="AV29" s="139">
        <v>4</v>
      </c>
      <c r="AW29" s="139">
        <v>4</v>
      </c>
      <c r="AX29" s="139">
        <v>4</v>
      </c>
      <c r="AY29" s="139">
        <v>4</v>
      </c>
      <c r="AZ29" s="139">
        <v>4</v>
      </c>
      <c r="BA29" s="139">
        <v>4</v>
      </c>
      <c r="BB29" s="139">
        <v>4</v>
      </c>
      <c r="BC29" s="139">
        <v>4</v>
      </c>
      <c r="BD29" s="139">
        <v>4</v>
      </c>
      <c r="BE29" s="139">
        <v>4</v>
      </c>
      <c r="BF29" s="139">
        <v>4</v>
      </c>
      <c r="BG29" s="139">
        <v>4</v>
      </c>
      <c r="BH29" s="139">
        <v>4</v>
      </c>
      <c r="BI29" s="139">
        <v>4</v>
      </c>
      <c r="BJ29" s="139">
        <v>4</v>
      </c>
      <c r="BK29" s="139">
        <v>4</v>
      </c>
      <c r="BL29" s="139">
        <v>4</v>
      </c>
      <c r="BM29" s="139">
        <v>4</v>
      </c>
      <c r="BN29" s="139">
        <v>4</v>
      </c>
      <c r="BO29" s="139">
        <v>2</v>
      </c>
      <c r="BP29" s="139">
        <v>2</v>
      </c>
      <c r="BQ29" s="139">
        <v>2</v>
      </c>
      <c r="BR29" s="139">
        <v>2</v>
      </c>
      <c r="BS29" s="139">
        <v>2</v>
      </c>
      <c r="BT29" s="139">
        <v>2</v>
      </c>
      <c r="BU29" s="139">
        <v>2</v>
      </c>
      <c r="BV29" s="139">
        <v>1</v>
      </c>
      <c r="BW29" s="139">
        <v>1</v>
      </c>
      <c r="BX29" s="139">
        <v>1</v>
      </c>
      <c r="BY29" s="2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</row>
    <row r="30" spans="1:459" s="3" customFormat="1">
      <c r="A30" s="146">
        <v>97502</v>
      </c>
      <c r="B30" s="146">
        <v>5349</v>
      </c>
      <c r="C30" s="146">
        <v>963</v>
      </c>
      <c r="D30" s="147">
        <v>90521</v>
      </c>
      <c r="E30" s="148">
        <f t="shared" si="28"/>
        <v>4978.6549999999997</v>
      </c>
      <c r="F30" s="149">
        <f t="shared" si="29"/>
        <v>896.15789999999993</v>
      </c>
      <c r="G30" s="150">
        <v>24</v>
      </c>
      <c r="H30" s="150">
        <f t="shared" si="30"/>
        <v>6223.3187499999995</v>
      </c>
      <c r="I30" s="150">
        <f t="shared" si="31"/>
        <v>1120.197375</v>
      </c>
      <c r="J30" s="150">
        <f t="shared" si="32"/>
        <v>7467.9825000000001</v>
      </c>
      <c r="K30" s="150">
        <f t="shared" si="33"/>
        <v>1344.2368499999998</v>
      </c>
      <c r="L30" s="150">
        <v>10</v>
      </c>
      <c r="M30" s="151">
        <v>12</v>
      </c>
      <c r="N30" s="152">
        <v>14</v>
      </c>
      <c r="O30" s="169" t="s">
        <v>52</v>
      </c>
      <c r="P30" s="8"/>
      <c r="Q30" s="8"/>
      <c r="R30" s="169" t="s">
        <v>51</v>
      </c>
      <c r="S30" s="186"/>
      <c r="T30" s="181" t="e">
        <f>VLOOKUP(P30,'[3]Monitor Schedule'!$A:$J,10,FALSE)</f>
        <v>#N/A</v>
      </c>
      <c r="U30" s="186"/>
      <c r="V30" s="181" t="e">
        <f>VLOOKUP(P30,'[3]Monitor Schedule'!$A:$K,11,FALSE)</f>
        <v>#N/A</v>
      </c>
      <c r="W30" s="181"/>
      <c r="X30" s="8" t="e">
        <f>VLOOKUP(P30,[4]ocr_assessors_for_ror!$B:$E,4,FALSE)</f>
        <v>#N/A</v>
      </c>
      <c r="Y30" s="170">
        <f>Y28-Y29</f>
        <v>0</v>
      </c>
      <c r="Z30" s="170">
        <f t="shared" ref="Z30:BX30" si="39">Z28-Z29</f>
        <v>1</v>
      </c>
      <c r="AA30" s="170">
        <f t="shared" si="39"/>
        <v>4</v>
      </c>
      <c r="AB30" s="170">
        <f t="shared" si="39"/>
        <v>2</v>
      </c>
      <c r="AC30" s="170">
        <f t="shared" si="39"/>
        <v>0</v>
      </c>
      <c r="AD30" s="170">
        <f t="shared" si="39"/>
        <v>3</v>
      </c>
      <c r="AE30" s="170">
        <f t="shared" si="39"/>
        <v>3</v>
      </c>
      <c r="AF30" s="170">
        <f t="shared" si="39"/>
        <v>0</v>
      </c>
      <c r="AG30" s="170">
        <f>AG28-AG29</f>
        <v>0</v>
      </c>
      <c r="AH30" s="170">
        <f t="shared" si="39"/>
        <v>1</v>
      </c>
      <c r="AI30" s="170">
        <f t="shared" si="39"/>
        <v>1</v>
      </c>
      <c r="AJ30" s="170">
        <f t="shared" si="39"/>
        <v>0</v>
      </c>
      <c r="AK30" s="170">
        <f t="shared" si="39"/>
        <v>3</v>
      </c>
      <c r="AL30" s="170">
        <f t="shared" si="39"/>
        <v>0</v>
      </c>
      <c r="AM30" s="170">
        <f t="shared" si="39"/>
        <v>2</v>
      </c>
      <c r="AN30" s="170">
        <f t="shared" si="39"/>
        <v>0</v>
      </c>
      <c r="AO30" s="170">
        <f t="shared" si="39"/>
        <v>2</v>
      </c>
      <c r="AP30" s="170">
        <f t="shared" si="39"/>
        <v>1</v>
      </c>
      <c r="AQ30" s="170">
        <f t="shared" si="39"/>
        <v>0</v>
      </c>
      <c r="AR30" s="170">
        <f t="shared" si="39"/>
        <v>1</v>
      </c>
      <c r="AS30" s="207">
        <f t="shared" si="39"/>
        <v>-1</v>
      </c>
      <c r="AT30" s="170">
        <f t="shared" si="39"/>
        <v>1</v>
      </c>
      <c r="AU30" s="170">
        <f t="shared" si="39"/>
        <v>0</v>
      </c>
      <c r="AV30" s="170">
        <f t="shared" si="39"/>
        <v>1</v>
      </c>
      <c r="AW30" s="170">
        <f t="shared" si="39"/>
        <v>1</v>
      </c>
      <c r="AX30" s="170">
        <f t="shared" si="39"/>
        <v>0</v>
      </c>
      <c r="AY30" s="207">
        <f t="shared" si="39"/>
        <v>-1</v>
      </c>
      <c r="AZ30" s="207">
        <f t="shared" si="39"/>
        <v>-1</v>
      </c>
      <c r="BA30" s="170">
        <f t="shared" si="39"/>
        <v>3</v>
      </c>
      <c r="BB30" s="170">
        <f t="shared" si="39"/>
        <v>2</v>
      </c>
      <c r="BC30" s="170">
        <f t="shared" si="39"/>
        <v>1</v>
      </c>
      <c r="BD30" s="207">
        <f t="shared" si="39"/>
        <v>-1</v>
      </c>
      <c r="BE30" s="207">
        <f t="shared" si="39"/>
        <v>-1</v>
      </c>
      <c r="BF30" s="170">
        <f t="shared" si="39"/>
        <v>0</v>
      </c>
      <c r="BG30" s="170">
        <f t="shared" si="39"/>
        <v>0</v>
      </c>
      <c r="BH30" s="170">
        <f t="shared" si="39"/>
        <v>1</v>
      </c>
      <c r="BI30" s="170">
        <f t="shared" si="39"/>
        <v>0</v>
      </c>
      <c r="BJ30" s="170">
        <f t="shared" si="39"/>
        <v>0</v>
      </c>
      <c r="BK30" s="170">
        <f t="shared" si="39"/>
        <v>2</v>
      </c>
      <c r="BL30" s="170">
        <f t="shared" si="39"/>
        <v>1</v>
      </c>
      <c r="BM30" s="207">
        <f t="shared" si="39"/>
        <v>-1</v>
      </c>
      <c r="BN30" s="207">
        <f t="shared" si="39"/>
        <v>-1</v>
      </c>
      <c r="BO30" s="170">
        <f t="shared" si="39"/>
        <v>1</v>
      </c>
      <c r="BP30" s="170">
        <f t="shared" si="39"/>
        <v>3</v>
      </c>
      <c r="BQ30" s="170">
        <f t="shared" si="39"/>
        <v>3</v>
      </c>
      <c r="BR30" s="170">
        <f t="shared" si="39"/>
        <v>0</v>
      </c>
      <c r="BS30" s="170">
        <f t="shared" si="39"/>
        <v>0</v>
      </c>
      <c r="BT30" s="171">
        <f t="shared" si="39"/>
        <v>-1</v>
      </c>
      <c r="BU30" s="170">
        <f t="shared" si="39"/>
        <v>0</v>
      </c>
      <c r="BV30" s="170">
        <f t="shared" si="39"/>
        <v>0</v>
      </c>
      <c r="BW30" s="170">
        <f t="shared" si="39"/>
        <v>2</v>
      </c>
      <c r="BX30" s="170">
        <f t="shared" si="39"/>
        <v>1</v>
      </c>
      <c r="BY30" s="2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</row>
    <row r="31" spans="1:459" s="3" customFormat="1">
      <c r="A31" s="146">
        <v>97502</v>
      </c>
      <c r="B31" s="146">
        <v>5349</v>
      </c>
      <c r="C31" s="146">
        <v>963</v>
      </c>
      <c r="D31" s="147">
        <v>90521</v>
      </c>
      <c r="E31" s="148">
        <f t="shared" si="28"/>
        <v>4978.6549999999997</v>
      </c>
      <c r="F31" s="149">
        <f t="shared" si="29"/>
        <v>896.15789999999993</v>
      </c>
      <c r="G31" s="150">
        <v>25</v>
      </c>
      <c r="H31" s="150">
        <f t="shared" si="30"/>
        <v>6223.3187499999995</v>
      </c>
      <c r="I31" s="150">
        <f t="shared" si="31"/>
        <v>1120.197375</v>
      </c>
      <c r="J31" s="150">
        <f t="shared" si="32"/>
        <v>7467.9825000000001</v>
      </c>
      <c r="K31" s="150">
        <f t="shared" si="33"/>
        <v>1344.2368499999998</v>
      </c>
      <c r="L31" s="150">
        <v>10</v>
      </c>
      <c r="M31" s="151">
        <v>12</v>
      </c>
      <c r="N31" s="152">
        <v>14</v>
      </c>
      <c r="O31" s="169" t="s">
        <v>52</v>
      </c>
      <c r="P31" s="8"/>
      <c r="Q31" s="8"/>
      <c r="R31" s="8"/>
      <c r="S31" s="8"/>
      <c r="T31" s="181" t="e">
        <f>VLOOKUP(P31,'[3]Monitor Schedule'!$A:$J,10,FALSE)</f>
        <v>#N/A</v>
      </c>
      <c r="U31" s="8"/>
      <c r="V31" s="181" t="e">
        <f>VLOOKUP(P31,'[3]Monitor Schedule'!$A:$K,11,FALSE)</f>
        <v>#N/A</v>
      </c>
      <c r="W31" s="181"/>
      <c r="X31" s="8" t="e">
        <f>VLOOKUP(P31,[4]ocr_assessors_for_ror!$B:$E,4,FALSE)</f>
        <v>#N/A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</row>
    <row r="32" spans="1:459" s="2" customFormat="1">
      <c r="A32" s="128">
        <v>66302</v>
      </c>
      <c r="B32" s="128">
        <v>3386</v>
      </c>
      <c r="C32" s="128">
        <v>576</v>
      </c>
      <c r="D32" s="145">
        <v>84915</v>
      </c>
      <c r="E32" s="134">
        <f>D32*0.051</f>
        <v>4330.665</v>
      </c>
      <c r="F32" s="133">
        <f>E32*0.17</f>
        <v>736.21305000000007</v>
      </c>
      <c r="G32" s="9">
        <v>9</v>
      </c>
      <c r="H32" s="9">
        <f>E32*1.25</f>
        <v>5413.3312500000002</v>
      </c>
      <c r="I32" s="9">
        <f>F32*1.25</f>
        <v>920.26631250000014</v>
      </c>
      <c r="J32" s="9">
        <f>E32*1.5</f>
        <v>6495.9974999999995</v>
      </c>
      <c r="K32" s="9">
        <f>F32*1.5</f>
        <v>1104.319575</v>
      </c>
      <c r="L32" s="9">
        <v>8</v>
      </c>
      <c r="M32" s="124">
        <v>10</v>
      </c>
      <c r="N32" s="123">
        <v>12</v>
      </c>
      <c r="O32" s="169" t="s">
        <v>87</v>
      </c>
      <c r="P32" s="8">
        <v>811229</v>
      </c>
      <c r="Q32" s="8" t="s">
        <v>88</v>
      </c>
      <c r="R32" s="8" t="s">
        <v>89</v>
      </c>
      <c r="S32" s="181">
        <v>44770</v>
      </c>
      <c r="T32" s="181">
        <f>VLOOKUP(P32,'[3]Monitor Schedule'!$A:$J,10,FALSE)</f>
        <v>44707</v>
      </c>
      <c r="U32" s="181">
        <v>44784</v>
      </c>
      <c r="V32" s="181" t="e">
        <f>VLOOKUP(P32,'[3]Monitor Schedule'!$A:$K,11,FALSE)</f>
        <v>#N/A</v>
      </c>
      <c r="W32" s="181" t="s">
        <v>30</v>
      </c>
      <c r="X32" s="8" t="s">
        <v>90</v>
      </c>
      <c r="Y32" s="2" t="s">
        <v>30</v>
      </c>
      <c r="Z32" s="2" t="s">
        <v>30</v>
      </c>
      <c r="AA32" s="2" t="s">
        <v>30</v>
      </c>
      <c r="AB32" s="2" t="s">
        <v>30</v>
      </c>
      <c r="AC32" s="2" t="s">
        <v>30</v>
      </c>
      <c r="AD32" s="2" t="str">
        <f>VLOOKUP(P32,'[3]Monitor Schedule'!$A:$BM,18,FALSE)</f>
        <v>No</v>
      </c>
      <c r="AE32" s="2" t="str">
        <f>VLOOKUP(P32,'[3]Monitor Schedule'!$A:$BM,19,FALSE)</f>
        <v>No</v>
      </c>
      <c r="AF32" s="2" t="str">
        <f>VLOOKUP(P32,'[3]Monitor Schedule'!$A:$BM,20,FALSE)</f>
        <v>No</v>
      </c>
      <c r="AG32" s="2" t="s">
        <v>30</v>
      </c>
      <c r="AH32" s="2" t="str">
        <f>VLOOKUP(P32,'[3]Monitor Schedule'!$A:$BM,22,FALSE)</f>
        <v>No</v>
      </c>
      <c r="AI32" s="2" t="str">
        <f>VLOOKUP(P32,'[3]Monitor Schedule'!$A:$BM,23,FALSE)</f>
        <v>No</v>
      </c>
      <c r="AJ32" s="2" t="str">
        <f>VLOOKUP(P32,'[3]Monitor Schedule'!$A:$BM,24,FALSE)</f>
        <v>No</v>
      </c>
      <c r="AK32" s="2" t="str">
        <f>VLOOKUP(P32,'[3]Monitor Schedule'!$A:$BM,25,FALSE)</f>
        <v>No</v>
      </c>
      <c r="AL32" s="2" t="str">
        <f>VLOOKUP(P32,'[3]Monitor Schedule'!$A:$BM,26,FALSE)</f>
        <v>No</v>
      </c>
      <c r="AM32" s="2" t="str">
        <f>VLOOKUP(P32,'[3]Monitor Schedule'!$A:$BM,27,FALSE)</f>
        <v>No</v>
      </c>
      <c r="AN32" s="2" t="str">
        <f>VLOOKUP(P32,'[3]Monitor Schedule'!$A:$BM,28,FALSE)</f>
        <v>Yes</v>
      </c>
      <c r="AO32" s="2" t="str">
        <f>VLOOKUP(P32,'[3]Monitor Schedule'!$A:$BM,29,FALSE)</f>
        <v>Yes</v>
      </c>
      <c r="AP32" s="2" t="str">
        <f>VLOOKUP(P32,'[3]Monitor Schedule'!$A:$BM,30,FALSE)</f>
        <v>No</v>
      </c>
      <c r="AQ32" s="2" t="str">
        <f>VLOOKUP(P32,'[3]Monitor Schedule'!$A:$BM,31,FALSE)</f>
        <v>No</v>
      </c>
      <c r="AR32" s="2" t="str">
        <f>VLOOKUP(P32,'[3]Monitor Schedule'!$A:$BM,32,FALSE)</f>
        <v>No</v>
      </c>
      <c r="AS32" s="2" t="str">
        <f>VLOOKUP(P32,'[3]Monitor Schedule'!$A:$BM,33,FALSE)</f>
        <v>No</v>
      </c>
      <c r="AT32" s="2" t="str">
        <f>VLOOKUP(P32,'[3]Monitor Schedule'!$A:$BM,34,FALSE)</f>
        <v>No</v>
      </c>
      <c r="AU32" s="2" t="str">
        <f>VLOOKUP(P32,'[3]Monitor Schedule'!$A:$BM,35,FALSE)</f>
        <v>Yes</v>
      </c>
      <c r="AV32" s="2" t="str">
        <f>VLOOKUP(P32,'[3]Monitor Schedule'!$A:$BM,36,FALSE)</f>
        <v>Yes</v>
      </c>
      <c r="AW32" s="2" t="str">
        <f>VLOOKUP(P32,'[3]Monitor Schedule'!$A:$BM,37,FALSE)</f>
        <v>No</v>
      </c>
      <c r="AX32" s="2" t="str">
        <f>VLOOKUP(P32,'[3]Monitor Schedule'!$A:$BM,38,FALSE)</f>
        <v>No</v>
      </c>
      <c r="AY32" s="2" t="str">
        <f>VLOOKUP(P32,'[3]Monitor Schedule'!$A:$BM,39,FALSE)</f>
        <v>No</v>
      </c>
      <c r="AZ32" s="2" t="str">
        <f>VLOOKUP(P32,'[3]Monitor Schedule'!$A:$BM,40,FALSE)</f>
        <v>No</v>
      </c>
      <c r="BA32" s="2" t="str">
        <f>VLOOKUP(P32,'[3]Monitor Schedule'!$A:$BM,41,FALSE)</f>
        <v>No</v>
      </c>
      <c r="BB32" s="2" t="str">
        <f>VLOOKUP(P32,'[3]Monitor Schedule'!$A:$BM,42,FALSE)</f>
        <v>Yes</v>
      </c>
      <c r="BC32" s="2" t="str">
        <f>VLOOKUP(P32,'[3]Monitor Schedule'!$A:$BM,43,FALSE)</f>
        <v>Yes</v>
      </c>
      <c r="BD32" s="2" t="str">
        <f>VLOOKUP(P32,'[3]Monitor Schedule'!$A:$BM,44,FALSE)</f>
        <v>No</v>
      </c>
      <c r="BE32" s="2" t="str">
        <f>VLOOKUP(P32,'[3]Monitor Schedule'!$A:$BM,45,FALSE)</f>
        <v>No</v>
      </c>
      <c r="BF32" s="2" t="str">
        <f>VLOOKUP(P32,'[3]Monitor Schedule'!$A:$BM,46,FALSE)</f>
        <v>No</v>
      </c>
      <c r="BG32" s="2" t="str">
        <f>VLOOKUP(P32,'[3]Monitor Schedule'!$A:$BM,47,FALSE)</f>
        <v>No</v>
      </c>
      <c r="BH32" s="2" t="str">
        <f>VLOOKUP(P32,'[3]Monitor Schedule'!$A:$BM,48,FALSE)</f>
        <v>No</v>
      </c>
      <c r="BI32" s="2" t="str">
        <f>VLOOKUP(P32,'[3]Monitor Schedule'!$A:$BM,49,FALSE)</f>
        <v>Yes</v>
      </c>
      <c r="BJ32" s="2" t="str">
        <f>VLOOKUP(P32,'[3]Monitor Schedule'!$A:$BM,50,FALSE)</f>
        <v>Yes</v>
      </c>
      <c r="BK32" s="2" t="str">
        <f>VLOOKUP(P32,'[3]Monitor Schedule'!$A:$BM,51,FALSE)</f>
        <v>Yes</v>
      </c>
      <c r="BL32" s="2" t="str">
        <f>VLOOKUP(P32,'[3]Monitor Schedule'!$A:$BM,52,FALSE)</f>
        <v>No</v>
      </c>
      <c r="BM32" s="2" t="str">
        <f>VLOOKUP(P32,'[3]Monitor Schedule'!$A:$BM,53,FALSE)</f>
        <v>No</v>
      </c>
      <c r="BN32" s="2" t="str">
        <f>VLOOKUP(P32,'[3]Monitor Schedule'!$A:$BM,54,FALSE)</f>
        <v>No</v>
      </c>
      <c r="BO32" s="2" t="str">
        <f>VLOOKUP(P32,'[3]Monitor Schedule'!$A:$BM,55,FALSE)</f>
        <v>No</v>
      </c>
      <c r="BP32" s="2" t="s">
        <v>30</v>
      </c>
      <c r="BQ32" s="2" t="s">
        <v>30</v>
      </c>
      <c r="BR32" s="2" t="s">
        <v>30</v>
      </c>
      <c r="BS32" s="2" t="s">
        <v>30</v>
      </c>
      <c r="BT32" s="2" t="s">
        <v>30</v>
      </c>
      <c r="BU32" s="2" t="s">
        <v>30</v>
      </c>
      <c r="BV32" s="2" t="s">
        <v>30</v>
      </c>
      <c r="BW32" s="2" t="s">
        <v>30</v>
      </c>
      <c r="BX32" s="2" t="s">
        <v>30</v>
      </c>
      <c r="BY32" s="2">
        <f>VLOOKUP(P32,'[3]Monitor Schedule'!$A:$BM,65,FALSE)</f>
        <v>0</v>
      </c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</row>
    <row r="33" spans="1:459" s="2" customFormat="1">
      <c r="A33" s="146">
        <v>66302</v>
      </c>
      <c r="B33" s="146">
        <v>3386</v>
      </c>
      <c r="C33" s="146">
        <v>576</v>
      </c>
      <c r="D33" s="147">
        <v>84915</v>
      </c>
      <c r="E33" s="148">
        <f t="shared" ref="E33:E34" si="40">D33*0.051</f>
        <v>4330.665</v>
      </c>
      <c r="F33" s="149">
        <f t="shared" ref="F33:F34" si="41">E33*0.17</f>
        <v>736.21305000000007</v>
      </c>
      <c r="G33" s="150">
        <v>9</v>
      </c>
      <c r="H33" s="150">
        <f t="shared" ref="H33:H34" si="42">E33*1.25</f>
        <v>5413.3312500000002</v>
      </c>
      <c r="I33" s="150">
        <f t="shared" ref="I33:I34" si="43">F33*1.25</f>
        <v>920.26631250000014</v>
      </c>
      <c r="J33" s="150">
        <f t="shared" ref="J33:J34" si="44">E33*1.5</f>
        <v>6495.9974999999995</v>
      </c>
      <c r="K33" s="150">
        <f t="shared" ref="K33:K34" si="45">F33*1.5</f>
        <v>1104.319575</v>
      </c>
      <c r="L33" s="150">
        <v>8</v>
      </c>
      <c r="M33" s="151">
        <v>10</v>
      </c>
      <c r="N33" s="152">
        <v>12</v>
      </c>
      <c r="O33" s="169" t="s">
        <v>87</v>
      </c>
      <c r="P33" s="8">
        <v>806912</v>
      </c>
      <c r="Q33" s="8" t="s">
        <v>91</v>
      </c>
      <c r="R33" s="8" t="s">
        <v>92</v>
      </c>
      <c r="S33" s="181">
        <v>44770</v>
      </c>
      <c r="T33" s="181">
        <f>VLOOKUP(P33,'[3]Monitor Schedule'!$A:$J,10,FALSE)</f>
        <v>44708</v>
      </c>
      <c r="U33" s="181">
        <v>44784</v>
      </c>
      <c r="V33" s="181" t="e">
        <f>VLOOKUP(P33,'[3]Monitor Schedule'!$A:$K,11,FALSE)</f>
        <v>#N/A</v>
      </c>
      <c r="W33" s="181" t="s">
        <v>30</v>
      </c>
      <c r="X33" s="8" t="s">
        <v>93</v>
      </c>
      <c r="Y33" s="2" t="s">
        <v>30</v>
      </c>
      <c r="Z33" s="2" t="s">
        <v>28</v>
      </c>
      <c r="AA33" s="2" t="s">
        <v>28</v>
      </c>
      <c r="AB33" s="2" t="s">
        <v>28</v>
      </c>
      <c r="AC33" s="2" t="s">
        <v>28</v>
      </c>
      <c r="AD33" s="2" t="s">
        <v>28</v>
      </c>
      <c r="AE33" s="2" t="str">
        <f>VLOOKUP(P33,'[3]Monitor Schedule'!$A:$BM,19,FALSE)</f>
        <v>Yes</v>
      </c>
      <c r="AF33" s="2" t="str">
        <f>VLOOKUP(P33,'[3]Monitor Schedule'!$A:$BM,20,FALSE)</f>
        <v>Yes</v>
      </c>
      <c r="AG33" s="2" t="s">
        <v>30</v>
      </c>
      <c r="AH33" s="2" t="s">
        <v>30</v>
      </c>
      <c r="AI33" s="2" t="s">
        <v>30</v>
      </c>
      <c r="AJ33" s="2" t="str">
        <f>VLOOKUP(P33,'[3]Monitor Schedule'!$A:$BM,24,FALSE)</f>
        <v>Yes</v>
      </c>
      <c r="AK33" s="2" t="s">
        <v>28</v>
      </c>
      <c r="AL33" s="2" t="s">
        <v>28</v>
      </c>
      <c r="AM33" s="2" t="s">
        <v>28</v>
      </c>
      <c r="AN33" s="2" t="str">
        <f>VLOOKUP(P33,'[3]Monitor Schedule'!$A:$BM,28,FALSE)</f>
        <v>Yes</v>
      </c>
      <c r="AO33" s="2" t="str">
        <f>VLOOKUP(P33,'[3]Monitor Schedule'!$A:$BM,29,FALSE)</f>
        <v>Yes</v>
      </c>
      <c r="AP33" s="2" t="str">
        <f>VLOOKUP(P33,'[3]Monitor Schedule'!$A:$BM,30,FALSE)</f>
        <v>Yes</v>
      </c>
      <c r="AQ33" s="2" t="s">
        <v>30</v>
      </c>
      <c r="AR33" s="2" t="s">
        <v>30</v>
      </c>
      <c r="AS33" s="2" t="str">
        <f>VLOOKUP(P33,'[3]Monitor Schedule'!$A:$BM,33,FALSE)</f>
        <v>No</v>
      </c>
      <c r="AT33" s="2" t="str">
        <f>VLOOKUP(P33,'[3]Monitor Schedule'!$A:$BM,34,FALSE)</f>
        <v>No</v>
      </c>
      <c r="AU33" s="2" t="str">
        <f>VLOOKUP(P33,'[3]Monitor Schedule'!$A:$BM,35,FALSE)</f>
        <v>No</v>
      </c>
      <c r="AV33" s="2" t="str">
        <f>VLOOKUP(P33,'[3]Monitor Schedule'!$A:$BM,36,FALSE)</f>
        <v>No</v>
      </c>
      <c r="AW33" s="2" t="str">
        <f>VLOOKUP(P33,'[3]Monitor Schedule'!$A:$BM,37,FALSE)</f>
        <v>No</v>
      </c>
      <c r="AX33" s="2" t="str">
        <f>VLOOKUP(P33,'[3]Monitor Schedule'!$A:$BM,38,FALSE)</f>
        <v>No</v>
      </c>
      <c r="AY33" s="2" t="str">
        <f>VLOOKUP(P33,'[3]Monitor Schedule'!$A:$BM,39,FALSE)</f>
        <v>Yes</v>
      </c>
      <c r="AZ33" s="2" t="str">
        <f>VLOOKUP(P33,'[3]Monitor Schedule'!$A:$BM,40,FALSE)</f>
        <v>Yes</v>
      </c>
      <c r="BA33" s="2" t="str">
        <f>VLOOKUP(P33,'[3]Monitor Schedule'!$A:$BM,41,FALSE)</f>
        <v>Yes</v>
      </c>
      <c r="BB33" s="2" t="s">
        <v>30</v>
      </c>
      <c r="BC33" s="2" t="s">
        <v>30</v>
      </c>
      <c r="BD33" s="2" t="str">
        <f>VLOOKUP(P33,'[3]Monitor Schedule'!$A:$BM,44,FALSE)</f>
        <v>Yes</v>
      </c>
      <c r="BE33" s="2" t="str">
        <f>VLOOKUP(P33,'[3]Monitor Schedule'!$A:$BM,45,FALSE)</f>
        <v>Yes</v>
      </c>
      <c r="BF33" s="2" t="str">
        <f>VLOOKUP(P33,'[3]Monitor Schedule'!$A:$BM,46,FALSE)</f>
        <v>Yes</v>
      </c>
      <c r="BG33" s="2" t="str">
        <f>VLOOKUP(P33,'[3]Monitor Schedule'!$A:$BM,47,FALSE)</f>
        <v>Yes</v>
      </c>
      <c r="BH33" s="2" t="str">
        <f>VLOOKUP(P33,'[3]Monitor Schedule'!$A:$BM,48,FALSE)</f>
        <v>Yes</v>
      </c>
      <c r="BI33" s="2" t="s">
        <v>30</v>
      </c>
      <c r="BJ33" s="2" t="s">
        <v>30</v>
      </c>
      <c r="BK33" s="167" t="s">
        <v>42</v>
      </c>
      <c r="BL33" s="167" t="s">
        <v>42</v>
      </c>
      <c r="BM33" s="2" t="str">
        <f>VLOOKUP(P33,'[3]Monitor Schedule'!$A:$BM,53,FALSE)</f>
        <v>Yes</v>
      </c>
      <c r="BN33" s="167" t="s">
        <v>42</v>
      </c>
      <c r="BO33" s="2" t="s">
        <v>30</v>
      </c>
      <c r="BP33" s="2" t="s">
        <v>30</v>
      </c>
      <c r="BQ33" s="2" t="s">
        <v>30</v>
      </c>
      <c r="BR33" s="2" t="str">
        <f>VLOOKUP(P33,'[3]Monitor Schedule'!$A:$BM,58,FALSE)</f>
        <v>Yes</v>
      </c>
      <c r="BS33" s="2" t="str">
        <f>VLOOKUP(P33,'[3]Monitor Schedule'!$A:$BM,59,FALSE)</f>
        <v>Yes</v>
      </c>
      <c r="BT33" s="2" t="str">
        <f>VLOOKUP(P33,'[3]Monitor Schedule'!$A:$BM,60,FALSE)</f>
        <v>Yes</v>
      </c>
      <c r="BU33" s="2" t="str">
        <f>VLOOKUP(P33,'[3]Monitor Schedule'!$A:$BM,61,FALSE)</f>
        <v>Yes</v>
      </c>
      <c r="BV33" s="2" t="s">
        <v>30</v>
      </c>
      <c r="BW33" s="2" t="s">
        <v>30</v>
      </c>
      <c r="BX33" s="2" t="s">
        <v>30</v>
      </c>
      <c r="BY33" s="2" t="s">
        <v>94</v>
      </c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</row>
    <row r="34" spans="1:459" s="2" customFormat="1">
      <c r="A34" s="146">
        <v>66302</v>
      </c>
      <c r="B34" s="146">
        <v>3386</v>
      </c>
      <c r="C34" s="146">
        <v>576</v>
      </c>
      <c r="D34" s="147">
        <v>84915</v>
      </c>
      <c r="E34" s="148">
        <f t="shared" si="40"/>
        <v>4330.665</v>
      </c>
      <c r="F34" s="149">
        <f t="shared" si="41"/>
        <v>736.21305000000007</v>
      </c>
      <c r="G34" s="150">
        <v>9</v>
      </c>
      <c r="H34" s="150">
        <f t="shared" si="42"/>
        <v>5413.3312500000002</v>
      </c>
      <c r="I34" s="150">
        <f t="shared" si="43"/>
        <v>920.26631250000014</v>
      </c>
      <c r="J34" s="150">
        <f t="shared" si="44"/>
        <v>6495.9974999999995</v>
      </c>
      <c r="K34" s="150">
        <f t="shared" si="45"/>
        <v>1104.319575</v>
      </c>
      <c r="L34" s="150">
        <v>8</v>
      </c>
      <c r="M34" s="151">
        <v>10</v>
      </c>
      <c r="N34" s="152">
        <v>12</v>
      </c>
      <c r="O34" s="169" t="s">
        <v>87</v>
      </c>
      <c r="P34" s="8">
        <v>952280</v>
      </c>
      <c r="Q34" s="8" t="s">
        <v>95</v>
      </c>
      <c r="R34" s="8" t="s">
        <v>96</v>
      </c>
      <c r="S34" s="181">
        <v>44770</v>
      </c>
      <c r="T34" s="181">
        <f>VLOOKUP(P34,'[3]Monitor Schedule'!$A:$J,10,FALSE)</f>
        <v>44707</v>
      </c>
      <c r="U34" s="181">
        <v>44784</v>
      </c>
      <c r="V34" s="181" t="e">
        <f>VLOOKUP(P34,'[3]Monitor Schedule'!$A:$K,11,FALSE)</f>
        <v>#N/A</v>
      </c>
      <c r="W34" s="181"/>
      <c r="X34" s="8" t="s">
        <v>30</v>
      </c>
      <c r="Y34" s="2" t="s">
        <v>30</v>
      </c>
      <c r="Z34" s="2" t="s">
        <v>30</v>
      </c>
      <c r="AA34" s="2" t="s">
        <v>30</v>
      </c>
      <c r="AB34" s="2" t="str">
        <f>VLOOKUP(P34,'[3]Monitor Schedule'!$A:$BM,16,FALSE)</f>
        <v>Yes</v>
      </c>
      <c r="AC34" s="2" t="str">
        <f>VLOOKUP(P34,'[3]Monitor Schedule'!$A:$BM,17,FALSE)</f>
        <v>Yes</v>
      </c>
      <c r="AD34" s="2" t="s">
        <v>30</v>
      </c>
      <c r="AE34" s="2" t="str">
        <f>VLOOKUP(P34,'[3]Monitor Schedule'!$A:$BM,19,FALSE)</f>
        <v>No</v>
      </c>
      <c r="AF34" s="2" t="str">
        <f>VLOOKUP(P34,'[3]Monitor Schedule'!$A:$BM,20,FALSE)</f>
        <v>No</v>
      </c>
      <c r="AG34" s="2" t="str">
        <f>VLOOKUP(P34,'[3]Monitor Schedule'!$A:$BM,21,FALSE)</f>
        <v>No</v>
      </c>
      <c r="AH34" s="2" t="str">
        <f>VLOOKUP(P34,'[3]Monitor Schedule'!$A:$BM,22,FALSE)</f>
        <v>No</v>
      </c>
      <c r="AI34" s="2" t="str">
        <f>VLOOKUP(P34,'[3]Monitor Schedule'!$A:$BM,23,FALSE)</f>
        <v>No</v>
      </c>
      <c r="AJ34" s="2" t="str">
        <f>VLOOKUP(P34,'[3]Monitor Schedule'!$A:$BM,24,FALSE)</f>
        <v>No</v>
      </c>
      <c r="AK34" s="2" t="str">
        <f>VLOOKUP(P34,'[3]Monitor Schedule'!$A:$BM,25,FALSE)</f>
        <v>No</v>
      </c>
      <c r="AL34" s="2" t="str">
        <f>VLOOKUP(P34,'[3]Monitor Schedule'!$A:$BM,26,FALSE)</f>
        <v>No</v>
      </c>
      <c r="AM34" s="2" t="str">
        <f>VLOOKUP(P34,'[3]Monitor Schedule'!$A:$BM,27,FALSE)</f>
        <v>No</v>
      </c>
      <c r="AN34" s="2" t="str">
        <f>VLOOKUP(P34,'[3]Monitor Schedule'!$A:$BM,28,FALSE)</f>
        <v>No</v>
      </c>
      <c r="AO34" s="2" t="str">
        <f>VLOOKUP(P34,'[3]Monitor Schedule'!$A:$BM,29,FALSE)</f>
        <v>No</v>
      </c>
      <c r="AP34" s="2" t="str">
        <f>VLOOKUP(P34,'[3]Monitor Schedule'!$A:$BM,30,FALSE)</f>
        <v>Yes</v>
      </c>
      <c r="AQ34" s="2" t="str">
        <f>VLOOKUP(P34,'[3]Monitor Schedule'!$A:$BM,31,FALSE)</f>
        <v>Yes</v>
      </c>
      <c r="AR34" s="2" t="str">
        <f>VLOOKUP(P34,'[3]Monitor Schedule'!$A:$BM,32,FALSE)</f>
        <v>Yes</v>
      </c>
      <c r="AS34" s="2" t="str">
        <f>VLOOKUP(P34,'[3]Monitor Schedule'!$A:$BM,33,FALSE)</f>
        <v>Yes</v>
      </c>
      <c r="AT34" s="2" t="str">
        <f>VLOOKUP(P34,'[3]Monitor Schedule'!$A:$BM,34,FALSE)</f>
        <v>Yes</v>
      </c>
      <c r="AU34" s="2" t="s">
        <v>30</v>
      </c>
      <c r="AV34" s="2" t="s">
        <v>30</v>
      </c>
      <c r="AW34" s="2" t="str">
        <f>VLOOKUP(P34,'[3]Monitor Schedule'!$A:$BM,37,FALSE)</f>
        <v>Yes</v>
      </c>
      <c r="AX34" s="2" t="str">
        <f>VLOOKUP(P34,'[3]Monitor Schedule'!$A:$BM,38,FALSE)</f>
        <v>Yes</v>
      </c>
      <c r="AY34" s="2" t="str">
        <f>VLOOKUP(P34,'[3]Monitor Schedule'!$A:$BM,39,FALSE)</f>
        <v>Yes</v>
      </c>
      <c r="AZ34" s="2" t="str">
        <f>VLOOKUP(P34,'[3]Monitor Schedule'!$A:$BM,40,FALSE)</f>
        <v>Yes</v>
      </c>
      <c r="BA34" s="2" t="str">
        <f>VLOOKUP(P34,'[3]Monitor Schedule'!$A:$BM,41,FALSE)</f>
        <v>Yes</v>
      </c>
      <c r="BB34" s="2" t="s">
        <v>30</v>
      </c>
      <c r="BC34" s="2" t="s">
        <v>30</v>
      </c>
      <c r="BD34" s="2" t="str">
        <f>VLOOKUP(P34,'[3]Monitor Schedule'!$A:$BM,44,FALSE)</f>
        <v>Yes</v>
      </c>
      <c r="BE34" s="2" t="str">
        <f>VLOOKUP(P34,'[3]Monitor Schedule'!$A:$BM,45,FALSE)</f>
        <v>Yes</v>
      </c>
      <c r="BF34" s="2" t="s">
        <v>28</v>
      </c>
      <c r="BG34" s="2" t="s">
        <v>28</v>
      </c>
      <c r="BH34" s="2" t="str">
        <f>VLOOKUP(P34,'[3]Monitor Schedule'!$A:$BM,48,FALSE)</f>
        <v>Yes</v>
      </c>
      <c r="BI34" s="2" t="str">
        <f>VLOOKUP(P34,'[3]Monitor Schedule'!$A:$BM,49,FALSE)</f>
        <v>Yes</v>
      </c>
      <c r="BJ34" s="2" t="s">
        <v>30</v>
      </c>
      <c r="BK34" s="2" t="str">
        <f>VLOOKUP(P34,'[3]Monitor Schedule'!$A:$BM,51,FALSE)</f>
        <v>No</v>
      </c>
      <c r="BL34" s="2" t="str">
        <f>VLOOKUP(P34,'[3]Monitor Schedule'!$A:$BM,52,FALSE)</f>
        <v>No</v>
      </c>
      <c r="BM34" s="2" t="str">
        <f>VLOOKUP(P34,'[3]Monitor Schedule'!$A:$BM,53,FALSE)</f>
        <v>No</v>
      </c>
      <c r="BN34" s="2" t="str">
        <f>VLOOKUP(P34,'[3]Monitor Schedule'!$A:$BM,54,FALSE)</f>
        <v>Yes</v>
      </c>
      <c r="BO34" s="2" t="str">
        <f>VLOOKUP(P34,'[3]Monitor Schedule'!$A:$BM,55,FALSE)</f>
        <v>Yes</v>
      </c>
      <c r="BP34" s="2" t="s">
        <v>30</v>
      </c>
      <c r="BQ34" s="2" t="s">
        <v>30</v>
      </c>
      <c r="BR34" s="2" t="str">
        <f>VLOOKUP(P34,'[3]Monitor Schedule'!$A:$BM,58,FALSE)</f>
        <v>No</v>
      </c>
      <c r="BS34" s="2" t="str">
        <f>VLOOKUP(P34,'[3]Monitor Schedule'!$A:$BM,59,FALSE)</f>
        <v>No</v>
      </c>
      <c r="BT34" s="2" t="str">
        <f>VLOOKUP(P34,'[3]Monitor Schedule'!$A:$BM,60,FALSE)</f>
        <v>No</v>
      </c>
      <c r="BU34" s="2" t="str">
        <f>VLOOKUP(P34,'[3]Monitor Schedule'!$A:$BM,61,FALSE)</f>
        <v>No</v>
      </c>
      <c r="BV34" s="2" t="str">
        <f>VLOOKUP(P34,'[3]Monitor Schedule'!$A:$BM,62,FALSE)</f>
        <v>No</v>
      </c>
      <c r="BW34" s="2" t="s">
        <v>30</v>
      </c>
      <c r="BX34" s="2" t="s">
        <v>30</v>
      </c>
      <c r="BY34" s="2">
        <f>VLOOKUP(P34,'[3]Monitor Schedule'!$A:$BM,65,FALSE)</f>
        <v>0</v>
      </c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</row>
    <row r="35" spans="1:459" s="2" customFormat="1">
      <c r="A35" s="146">
        <v>66302</v>
      </c>
      <c r="B35" s="146">
        <v>3386</v>
      </c>
      <c r="C35" s="146">
        <v>576</v>
      </c>
      <c r="D35" s="147">
        <v>84915</v>
      </c>
      <c r="E35" s="148">
        <f t="shared" ref="E35:E39" si="46">D35*0.051</f>
        <v>4330.665</v>
      </c>
      <c r="F35" s="149">
        <f t="shared" ref="F35:F39" si="47">E35*0.17</f>
        <v>736.21305000000007</v>
      </c>
      <c r="G35" s="150">
        <v>10</v>
      </c>
      <c r="H35" s="150">
        <f t="shared" ref="H35:H39" si="48">E35*1.25</f>
        <v>5413.3312500000002</v>
      </c>
      <c r="I35" s="150">
        <f t="shared" ref="I35:I39" si="49">F35*1.25</f>
        <v>920.26631250000014</v>
      </c>
      <c r="J35" s="150">
        <f t="shared" ref="J35:J39" si="50">E35*1.5</f>
        <v>6495.9974999999995</v>
      </c>
      <c r="K35" s="150">
        <f t="shared" ref="K35:K39" si="51">F35*1.5</f>
        <v>1104.319575</v>
      </c>
      <c r="L35" s="150">
        <v>8</v>
      </c>
      <c r="M35" s="151">
        <v>10</v>
      </c>
      <c r="N35" s="152">
        <v>12</v>
      </c>
      <c r="O35" s="169" t="s">
        <v>87</v>
      </c>
      <c r="P35" s="185">
        <v>280615</v>
      </c>
      <c r="Q35" s="8" t="s">
        <v>97</v>
      </c>
      <c r="R35" s="8" t="s">
        <v>98</v>
      </c>
      <c r="S35" s="181">
        <v>44757</v>
      </c>
      <c r="T35" s="181">
        <f>VLOOKUP(P35,'[3]Monitor Schedule'!$A:$J,10,FALSE)</f>
        <v>44706</v>
      </c>
      <c r="U35" s="181">
        <v>44784</v>
      </c>
      <c r="V35" s="181" t="e">
        <f>VLOOKUP(P35,'[3]Monitor Schedule'!$A:$K,11,FALSE)</f>
        <v>#N/A</v>
      </c>
      <c r="W35" s="181" t="s">
        <v>28</v>
      </c>
      <c r="X35" s="8" t="s">
        <v>99</v>
      </c>
      <c r="Y35" s="2" t="str">
        <f>VLOOKUP(P35,'[3]Monitor Schedule'!$A:$BM,13,FALSE)</f>
        <v>Yes</v>
      </c>
      <c r="Z35" s="2" t="str">
        <f>VLOOKUP(P35,'[3]Monitor Schedule'!$A:$BM,14,FALSE)</f>
        <v>Yes</v>
      </c>
      <c r="AA35" s="2" t="str">
        <f>VLOOKUP(P35,'[3]Monitor Schedule'!$A:$BM,15,FALSE)</f>
        <v>Yes</v>
      </c>
      <c r="AB35" s="2" t="str">
        <f>VLOOKUP(P35,'[3]Monitor Schedule'!$A:$BM,16,FALSE)</f>
        <v>No</v>
      </c>
      <c r="AC35" s="2" t="str">
        <f>VLOOKUP(P35,'[3]Monitor Schedule'!$A:$BM,17,FALSE)</f>
        <v>No</v>
      </c>
      <c r="AD35" s="2" t="str">
        <f>VLOOKUP(P35,'[3]Monitor Schedule'!$A:$BM,18,FALSE)</f>
        <v>No</v>
      </c>
      <c r="AE35" s="2" t="str">
        <f>VLOOKUP(P35,'[3]Monitor Schedule'!$A:$BM,19,FALSE)</f>
        <v>No</v>
      </c>
      <c r="AF35" s="2" t="str">
        <f>VLOOKUP(P35,'[3]Monitor Schedule'!$A:$BM,20,FALSE)</f>
        <v>No</v>
      </c>
      <c r="AG35" s="2" t="str">
        <f>VLOOKUP(P35,'[3]Monitor Schedule'!$A:$BM,21,FALSE)</f>
        <v>No</v>
      </c>
      <c r="AH35" s="2" t="str">
        <f>VLOOKUP(P35,'[3]Monitor Schedule'!$A:$BM,22,FALSE)</f>
        <v>No</v>
      </c>
      <c r="AI35" s="2" t="str">
        <f>VLOOKUP(P35,'[3]Monitor Schedule'!$A:$BM,23,FALSE)</f>
        <v>No</v>
      </c>
      <c r="AJ35" s="2" t="str">
        <f>VLOOKUP(P35,'[3]Monitor Schedule'!$A:$BM,24,FALSE)</f>
        <v>No</v>
      </c>
      <c r="AK35" s="2" t="s">
        <v>28</v>
      </c>
      <c r="AL35" s="2" t="str">
        <f>VLOOKUP(P35,'[3]Monitor Schedule'!$A:$BM,26,FALSE)</f>
        <v>Yes</v>
      </c>
      <c r="AM35" s="2" t="str">
        <f>VLOOKUP(P35,'[3]Monitor Schedule'!$A:$BM,27,FALSE)</f>
        <v>Yes</v>
      </c>
      <c r="AN35" s="2" t="s">
        <v>28</v>
      </c>
      <c r="AO35" s="2" t="s">
        <v>30</v>
      </c>
      <c r="AP35" s="2" t="str">
        <f>VLOOKUP(P35,'[3]Monitor Schedule'!$A:$BM,30,FALSE)</f>
        <v>No</v>
      </c>
      <c r="AQ35" s="2" t="str">
        <f>VLOOKUP(P35,'[3]Monitor Schedule'!$A:$BM,31,FALSE)</f>
        <v>No</v>
      </c>
      <c r="AR35" s="2" t="str">
        <f>VLOOKUP(P35,'[3]Monitor Schedule'!$A:$BM,32,FALSE)</f>
        <v>No</v>
      </c>
      <c r="AS35" s="2" t="str">
        <f>VLOOKUP(P35,'[3]Monitor Schedule'!$A:$BM,33,FALSE)</f>
        <v>No</v>
      </c>
      <c r="AT35" s="2" t="str">
        <f>VLOOKUP(P35,'[3]Monitor Schedule'!$A:$BM,34,FALSE)</f>
        <v>No</v>
      </c>
      <c r="AU35" s="2" t="str">
        <f>VLOOKUP(P35,'[3]Monitor Schedule'!$A:$BM,35,FALSE)</f>
        <v>No</v>
      </c>
      <c r="AV35" s="2" t="s">
        <v>30</v>
      </c>
      <c r="AW35" s="2" t="str">
        <f>VLOOKUP(P35,'[3]Monitor Schedule'!$A:$BM,37,FALSE)</f>
        <v>Yes</v>
      </c>
      <c r="AX35" s="2" t="str">
        <f>VLOOKUP(P35,'[3]Monitor Schedule'!$A:$BM,38,FALSE)</f>
        <v>Yes</v>
      </c>
      <c r="AY35" s="2" t="s">
        <v>28</v>
      </c>
      <c r="AZ35" s="2" t="str">
        <f>VLOOKUP(P35,'[3]Monitor Schedule'!$A:$BM,40,FALSE)</f>
        <v>No</v>
      </c>
      <c r="BA35" s="2" t="str">
        <f>VLOOKUP(P35,'[3]Monitor Schedule'!$A:$BM,41,FALSE)</f>
        <v>No</v>
      </c>
      <c r="BB35" s="2" t="str">
        <f>VLOOKUP(P35,'[3]Monitor Schedule'!$A:$BM,42,FALSE)</f>
        <v>No</v>
      </c>
      <c r="BC35" s="2" t="str">
        <f>VLOOKUP(P35,'[3]Monitor Schedule'!$A:$BM,43,FALSE)</f>
        <v>No</v>
      </c>
      <c r="BD35" s="2" t="str">
        <f>VLOOKUP(P35,'[3]Monitor Schedule'!$A:$BM,44,FALSE)</f>
        <v>No</v>
      </c>
      <c r="BE35" s="2" t="str">
        <f>VLOOKUP(P35,'[3]Monitor Schedule'!$A:$BM,45,FALSE)</f>
        <v>Yes</v>
      </c>
      <c r="BF35" s="2" t="str">
        <f>VLOOKUP(P35,'[3]Monitor Schedule'!$A:$BM,46,FALSE)</f>
        <v>Yes</v>
      </c>
      <c r="BG35" s="2" t="str">
        <f>VLOOKUP(P35,'[3]Monitor Schedule'!$A:$BM,47,FALSE)</f>
        <v>Yes</v>
      </c>
      <c r="BH35" s="2" t="str">
        <f>VLOOKUP(P35,'[3]Monitor Schedule'!$A:$BM,48,FALSE)</f>
        <v>No</v>
      </c>
      <c r="BI35" s="2" t="str">
        <f>VLOOKUP(P35,'[3]Monitor Schedule'!$A:$BM,49,FALSE)</f>
        <v>No</v>
      </c>
      <c r="BJ35" s="2" t="str">
        <f>VLOOKUP(P35,'[3]Monitor Schedule'!$A:$BM,50,FALSE)</f>
        <v>No</v>
      </c>
      <c r="BK35" s="2" t="str">
        <f>VLOOKUP(P35,'[3]Monitor Schedule'!$A:$BM,51,FALSE)</f>
        <v>No</v>
      </c>
      <c r="BL35" s="2" t="str">
        <f>VLOOKUP(P35,'[3]Monitor Schedule'!$A:$BM,52,FALSE)</f>
        <v>No</v>
      </c>
      <c r="BM35" s="2" t="str">
        <f>VLOOKUP(P35,'[3]Monitor Schedule'!$A:$BM,53,FALSE)</f>
        <v>No</v>
      </c>
      <c r="BN35" s="2" t="str">
        <f>VLOOKUP(P35,'[3]Monitor Schedule'!$A:$BM,54,FALSE)</f>
        <v>No</v>
      </c>
      <c r="BO35" s="2" t="str">
        <f>VLOOKUP(P35,'[3]Monitor Schedule'!$A:$BM,55,FALSE)</f>
        <v>No</v>
      </c>
      <c r="BP35" s="2" t="str">
        <f>VLOOKUP(P35,'[3]Monitor Schedule'!$A:$BM,56,FALSE)</f>
        <v>No</v>
      </c>
      <c r="BQ35" s="2" t="str">
        <f>VLOOKUP(P35,'[3]Monitor Schedule'!$A:$BM,57,FALSE)</f>
        <v>No</v>
      </c>
      <c r="BR35" s="2" t="str">
        <f>VLOOKUP(P35,'[3]Monitor Schedule'!$A:$BM,58,FALSE)</f>
        <v>No</v>
      </c>
      <c r="BS35" s="2" t="str">
        <f>VLOOKUP(P35,'[3]Monitor Schedule'!$A:$BM,59,FALSE)</f>
        <v>No</v>
      </c>
      <c r="BT35" s="2" t="str">
        <f>VLOOKUP(P35,'[3]Monitor Schedule'!$A:$BM,60,FALSE)</f>
        <v>No</v>
      </c>
      <c r="BU35" s="2" t="str">
        <f>VLOOKUP(P35,'[3]Monitor Schedule'!$A:$BM,61,FALSE)</f>
        <v>No</v>
      </c>
      <c r="BV35" s="2" t="str">
        <f>VLOOKUP(P35,'[3]Monitor Schedule'!$A:$BM,62,FALSE)</f>
        <v>No</v>
      </c>
      <c r="BW35" s="2" t="str">
        <f>VLOOKUP(P35,'[3]Monitor Schedule'!$A:$BM,63,FALSE)</f>
        <v>No</v>
      </c>
      <c r="BX35" s="2" t="str">
        <f>VLOOKUP(P35,'[3]Monitor Schedule'!$A:$BM,64,FALSE)</f>
        <v>No</v>
      </c>
      <c r="BY35" s="2">
        <f>VLOOKUP(P35,'[3]Monitor Schedule'!$A:$BM,65,FALSE)</f>
        <v>0</v>
      </c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</row>
    <row r="36" spans="1:459" s="2" customFormat="1">
      <c r="A36" s="146">
        <v>66302</v>
      </c>
      <c r="B36" s="146">
        <v>3386</v>
      </c>
      <c r="C36" s="146">
        <v>576</v>
      </c>
      <c r="D36" s="147">
        <v>84915</v>
      </c>
      <c r="E36" s="148">
        <f t="shared" si="46"/>
        <v>4330.665</v>
      </c>
      <c r="F36" s="149">
        <f t="shared" si="47"/>
        <v>736.21305000000007</v>
      </c>
      <c r="G36" s="150">
        <v>11</v>
      </c>
      <c r="H36" s="150">
        <f t="shared" si="48"/>
        <v>5413.3312500000002</v>
      </c>
      <c r="I36" s="150">
        <f t="shared" si="49"/>
        <v>920.26631250000014</v>
      </c>
      <c r="J36" s="150">
        <f t="shared" si="50"/>
        <v>6495.9974999999995</v>
      </c>
      <c r="K36" s="150">
        <f t="shared" si="51"/>
        <v>1104.319575</v>
      </c>
      <c r="L36" s="150">
        <v>8</v>
      </c>
      <c r="M36" s="151">
        <v>10</v>
      </c>
      <c r="N36" s="152">
        <v>12</v>
      </c>
      <c r="O36" s="169" t="s">
        <v>87</v>
      </c>
      <c r="P36" s="8">
        <v>85913</v>
      </c>
      <c r="Q36" s="8" t="s">
        <v>77</v>
      </c>
      <c r="R36" s="8" t="s">
        <v>78</v>
      </c>
      <c r="S36" s="181">
        <v>44764</v>
      </c>
      <c r="T36" s="181">
        <f>VLOOKUP(P36,'[3]Monitor Schedule'!$A:$J,10,FALSE)</f>
        <v>44620</v>
      </c>
      <c r="U36" s="181">
        <v>44784</v>
      </c>
      <c r="V36" s="181" t="e">
        <f>VLOOKUP(P36,'[3]Monitor Schedule'!$A:$K,11,FALSE)</f>
        <v>#N/A</v>
      </c>
      <c r="W36" s="181" t="s">
        <v>28</v>
      </c>
      <c r="X36" s="8" t="s">
        <v>79</v>
      </c>
      <c r="Y36" s="2" t="str">
        <f>VLOOKUP(P36,'[3]Monitor Schedule'!$A:$BM,13,FALSE)</f>
        <v>No</v>
      </c>
      <c r="Z36" s="2" t="s">
        <v>28</v>
      </c>
      <c r="AA36" s="2" t="s">
        <v>28</v>
      </c>
      <c r="AB36" s="2" t="s">
        <v>28</v>
      </c>
      <c r="AC36" s="2" t="s">
        <v>30</v>
      </c>
      <c r="AD36" s="2" t="str">
        <f>VLOOKUP(P36,'[3]Monitor Schedule'!$A:$BM,18,FALSE)</f>
        <v>Yes</v>
      </c>
      <c r="AE36" s="2" t="str">
        <f>VLOOKUP(P36,'[3]Monitor Schedule'!$A:$BM,19,FALSE)</f>
        <v>Yes</v>
      </c>
      <c r="AF36" s="2" t="s">
        <v>30</v>
      </c>
      <c r="AG36" s="2" t="str">
        <f>VLOOKUP(P36,'[3]Monitor Schedule'!$A:$BM,21,FALSE)</f>
        <v>No</v>
      </c>
      <c r="AH36" s="2" t="str">
        <f>VLOOKUP(P36,'[3]Monitor Schedule'!$A:$BM,22,FALSE)</f>
        <v>No</v>
      </c>
      <c r="AI36" s="2" t="str">
        <f>VLOOKUP(P36,'[3]Monitor Schedule'!$A:$BM,23,FALSE)</f>
        <v>Yes</v>
      </c>
      <c r="AJ36" s="2" t="s">
        <v>28</v>
      </c>
      <c r="AK36" s="2" t="str">
        <f>VLOOKUP(P36,'[3]Monitor Schedule'!$A:$BM,25,FALSE)</f>
        <v>Yes</v>
      </c>
      <c r="AL36" s="2" t="str">
        <f>VLOOKUP(P36,'[3]Monitor Schedule'!$A:$BM,26,FALSE)</f>
        <v>No</v>
      </c>
      <c r="AM36" s="2" t="str">
        <f>VLOOKUP(P36,'[3]Monitor Schedule'!$A:$BM,27,FALSE)</f>
        <v>No</v>
      </c>
      <c r="AN36" s="2" t="str">
        <f>VLOOKUP(P36,'[3]Monitor Schedule'!$A:$BM,28,FALSE)</f>
        <v>No</v>
      </c>
      <c r="AO36" s="2" t="str">
        <f>VLOOKUP(P36,'[3]Monitor Schedule'!$A:$BM,29,FALSE)</f>
        <v>No</v>
      </c>
      <c r="AP36" s="2" t="str">
        <f>VLOOKUP(P36,'[3]Monitor Schedule'!$A:$BM,30,FALSE)</f>
        <v>No</v>
      </c>
      <c r="AQ36" s="2" t="str">
        <f>VLOOKUP(P36,'[3]Monitor Schedule'!$A:$BM,31,FALSE)</f>
        <v>No</v>
      </c>
      <c r="AR36" s="2" t="str">
        <f>VLOOKUP(P36,'[3]Monitor Schedule'!$A:$BM,32,FALSE)</f>
        <v>No</v>
      </c>
      <c r="AS36" s="2" t="str">
        <f>VLOOKUP(P36,'[3]Monitor Schedule'!$A:$BM,33,FALSE)</f>
        <v>No</v>
      </c>
      <c r="AT36" s="2" t="str">
        <f>VLOOKUP(P36,'[3]Monitor Schedule'!$A:$BM,34,FALSE)</f>
        <v>No</v>
      </c>
      <c r="AU36" s="2" t="str">
        <f>VLOOKUP(P36,'[3]Monitor Schedule'!$A:$BM,35,FALSE)</f>
        <v>No</v>
      </c>
      <c r="AV36" s="2" t="str">
        <f>VLOOKUP(P36,'[3]Monitor Schedule'!$A:$BM,36,FALSE)</f>
        <v>No</v>
      </c>
      <c r="AW36" s="2" t="str">
        <f>VLOOKUP(P36,'[3]Monitor Schedule'!$A:$BM,37,FALSE)</f>
        <v>No</v>
      </c>
      <c r="AX36" s="2" t="str">
        <f>VLOOKUP(P36,'[3]Monitor Schedule'!$A:$BM,38,FALSE)</f>
        <v>No</v>
      </c>
      <c r="AY36" s="2" t="str">
        <f>VLOOKUP(P36,'[3]Monitor Schedule'!$A:$BM,39,FALSE)</f>
        <v>No</v>
      </c>
      <c r="AZ36" s="2" t="str">
        <f>VLOOKUP(P36,'[3]Monitor Schedule'!$A:$BM,40,FALSE)</f>
        <v>No</v>
      </c>
      <c r="BA36" s="2" t="str">
        <f>VLOOKUP(P36,'[3]Monitor Schedule'!$A:$BM,41,FALSE)</f>
        <v>No</v>
      </c>
      <c r="BB36" s="2" t="str">
        <f>VLOOKUP(P36,'[3]Monitor Schedule'!$A:$BM,42,FALSE)</f>
        <v>No</v>
      </c>
      <c r="BC36" s="2" t="str">
        <f>VLOOKUP(P36,'[3]Monitor Schedule'!$A:$BM,43,FALSE)</f>
        <v>No</v>
      </c>
      <c r="BD36" s="2" t="str">
        <f>VLOOKUP(P36,'[3]Monitor Schedule'!$A:$BM,44,FALSE)</f>
        <v>No</v>
      </c>
      <c r="BE36" s="2" t="str">
        <f>VLOOKUP(P36,'[3]Monitor Schedule'!$A:$BM,45,FALSE)</f>
        <v>No</v>
      </c>
      <c r="BF36" s="2" t="str">
        <f>VLOOKUP(P36,'[3]Monitor Schedule'!$A:$BM,46,FALSE)</f>
        <v>No</v>
      </c>
      <c r="BG36" s="2" t="str">
        <f>VLOOKUP(P36,'[3]Monitor Schedule'!$A:$BM,47,FALSE)</f>
        <v>No</v>
      </c>
      <c r="BH36" s="2" t="str">
        <f>VLOOKUP(P36,'[3]Monitor Schedule'!$A:$BM,48,FALSE)</f>
        <v>No</v>
      </c>
      <c r="BI36" s="2" t="str">
        <f>VLOOKUP(P36,'[3]Monitor Schedule'!$A:$BM,49,FALSE)</f>
        <v>No</v>
      </c>
      <c r="BJ36" s="2" t="str">
        <f>VLOOKUP(P36,'[3]Monitor Schedule'!$A:$BM,50,FALSE)</f>
        <v>No</v>
      </c>
      <c r="BK36" s="2" t="str">
        <f>VLOOKUP(P36,'[3]Monitor Schedule'!$A:$BM,51,FALSE)</f>
        <v>No</v>
      </c>
      <c r="BL36" s="2" t="str">
        <f>VLOOKUP(P36,'[3]Monitor Schedule'!$A:$BM,52,FALSE)</f>
        <v>No</v>
      </c>
      <c r="BM36" s="2" t="str">
        <f>VLOOKUP(P36,'[3]Monitor Schedule'!$A:$BM,53,FALSE)</f>
        <v>No</v>
      </c>
      <c r="BN36" s="2" t="str">
        <f>VLOOKUP(P36,'[3]Monitor Schedule'!$A:$BM,54,FALSE)</f>
        <v>No</v>
      </c>
      <c r="BO36" s="2" t="str">
        <f>VLOOKUP(P36,'[3]Monitor Schedule'!$A:$BM,55,FALSE)</f>
        <v>No</v>
      </c>
      <c r="BP36" s="2" t="str">
        <f>VLOOKUP(P36,'[3]Monitor Schedule'!$A:$BM,56,FALSE)</f>
        <v>Yes</v>
      </c>
      <c r="BQ36" s="2" t="str">
        <f>VLOOKUP(P36,'[3]Monitor Schedule'!$A:$BM,57,FALSE)</f>
        <v>Yes</v>
      </c>
      <c r="BR36" s="2" t="str">
        <f>VLOOKUP(P36,'[3]Monitor Schedule'!$A:$BM,58,FALSE)</f>
        <v>No</v>
      </c>
      <c r="BS36" s="2" t="str">
        <f>VLOOKUP(P36,'[3]Monitor Schedule'!$A:$BM,59,FALSE)</f>
        <v>No</v>
      </c>
      <c r="BT36" s="2" t="str">
        <f>VLOOKUP(P36,'[3]Monitor Schedule'!$A:$BM,60,FALSE)</f>
        <v>No</v>
      </c>
      <c r="BU36" s="2" t="str">
        <f>VLOOKUP(P36,'[3]Monitor Schedule'!$A:$BM,61,FALSE)</f>
        <v>No</v>
      </c>
      <c r="BV36" s="2" t="str">
        <f>VLOOKUP(P36,'[3]Monitor Schedule'!$A:$BM,62,FALSE)</f>
        <v>No</v>
      </c>
      <c r="BW36" s="2" t="str">
        <f>VLOOKUP(P36,'[3]Monitor Schedule'!$A:$BM,63,FALSE)</f>
        <v>Yes</v>
      </c>
      <c r="BX36" s="2" t="str">
        <f>VLOOKUP(P36,'[3]Monitor Schedule'!$A:$BM,64,FALSE)</f>
        <v>Yes</v>
      </c>
      <c r="BY36" s="2">
        <f>VLOOKUP(P36,'[3]Monitor Schedule'!$A:$BM,65,FALSE)</f>
        <v>0</v>
      </c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</row>
    <row r="37" spans="1:459" s="2" customFormat="1">
      <c r="A37" s="146">
        <v>66302</v>
      </c>
      <c r="B37" s="146">
        <v>3386</v>
      </c>
      <c r="C37" s="146">
        <v>576</v>
      </c>
      <c r="D37" s="147">
        <v>84915</v>
      </c>
      <c r="E37" s="148">
        <f t="shared" si="46"/>
        <v>4330.665</v>
      </c>
      <c r="F37" s="149">
        <f t="shared" si="47"/>
        <v>736.21305000000007</v>
      </c>
      <c r="G37" s="150">
        <v>12</v>
      </c>
      <c r="H37" s="150">
        <f t="shared" si="48"/>
        <v>5413.3312500000002</v>
      </c>
      <c r="I37" s="150">
        <f t="shared" si="49"/>
        <v>920.26631250000014</v>
      </c>
      <c r="J37" s="150">
        <f t="shared" si="50"/>
        <v>6495.9974999999995</v>
      </c>
      <c r="K37" s="150">
        <f t="shared" si="51"/>
        <v>1104.319575</v>
      </c>
      <c r="L37" s="150">
        <v>8</v>
      </c>
      <c r="M37" s="151">
        <v>10</v>
      </c>
      <c r="N37" s="152">
        <v>12</v>
      </c>
      <c r="O37" s="169" t="s">
        <v>87</v>
      </c>
      <c r="P37" s="8">
        <v>952104</v>
      </c>
      <c r="Q37" s="8" t="s">
        <v>100</v>
      </c>
      <c r="R37" s="8" t="s">
        <v>101</v>
      </c>
      <c r="S37" s="181">
        <v>44770</v>
      </c>
      <c r="T37" s="181">
        <f>VLOOKUP(P37,'[3]Monitor Schedule'!$A:$J,10,FALSE)</f>
        <v>44748</v>
      </c>
      <c r="U37" s="181">
        <v>44784</v>
      </c>
      <c r="V37" s="181" t="e">
        <f>VLOOKUP(P37,'[3]Monitor Schedule'!$A:$K,11,FALSE)</f>
        <v>#N/A</v>
      </c>
      <c r="W37" s="181" t="s">
        <v>30</v>
      </c>
      <c r="X37" s="8" t="s">
        <v>102</v>
      </c>
      <c r="Y37" s="2" t="s">
        <v>30</v>
      </c>
      <c r="Z37" s="2" t="str">
        <f>VLOOKUP(P37,'[3]Monitor Schedule'!$A:$BM,14,FALSE)</f>
        <v>No</v>
      </c>
      <c r="AA37" s="2" t="str">
        <f>VLOOKUP(P37,'[3]Monitor Schedule'!$A:$BM,15,FALSE)</f>
        <v>No</v>
      </c>
      <c r="AB37" s="2" t="str">
        <f>VLOOKUP(P37,'[3]Monitor Schedule'!$A:$BM,16,FALSE)</f>
        <v>No</v>
      </c>
      <c r="AC37" s="2" t="s">
        <v>30</v>
      </c>
      <c r="AD37" s="2" t="str">
        <f>VLOOKUP(P37,'[3]Monitor Schedule'!$A:$BM,18,FALSE)</f>
        <v>Yes</v>
      </c>
      <c r="AE37" s="2" t="str">
        <f>VLOOKUP(P37,'[3]Monitor Schedule'!$A:$BM,19,FALSE)</f>
        <v>Yes</v>
      </c>
      <c r="AF37" s="2" t="str">
        <f>VLOOKUP(P37,'[3]Monitor Schedule'!$A:$BM,20,FALSE)</f>
        <v>No</v>
      </c>
      <c r="AG37" s="2" t="str">
        <f>VLOOKUP(P37,'[3]Monitor Schedule'!$A:$BM,21,FALSE)</f>
        <v>No</v>
      </c>
      <c r="AH37" s="2" t="str">
        <f>VLOOKUP(P37,'[3]Monitor Schedule'!$A:$BM,22,FALSE)</f>
        <v>No</v>
      </c>
      <c r="AI37" s="2" t="str">
        <f>VLOOKUP(P37,'[3]Monitor Schedule'!$A:$BM,23,FALSE)</f>
        <v>No</v>
      </c>
      <c r="AJ37" s="2" t="str">
        <f>VLOOKUP(P37,'[3]Monitor Schedule'!$A:$BM,24,FALSE)</f>
        <v>No</v>
      </c>
      <c r="AK37" s="2" t="str">
        <f>VLOOKUP(P37,'[3]Monitor Schedule'!$A:$BM,25,FALSE)</f>
        <v>No</v>
      </c>
      <c r="AL37" s="2" t="str">
        <f>VLOOKUP(P37,'[3]Monitor Schedule'!$A:$BM,26,FALSE)</f>
        <v>No</v>
      </c>
      <c r="AM37" s="2" t="str">
        <f>VLOOKUP(P37,'[3]Monitor Schedule'!$A:$BM,27,FALSE)</f>
        <v>No</v>
      </c>
      <c r="AN37" s="2" t="str">
        <f>VLOOKUP(P37,'[3]Monitor Schedule'!$A:$BM,28,FALSE)</f>
        <v>No</v>
      </c>
      <c r="AO37" s="2" t="str">
        <f>VLOOKUP(P37,'[3]Monitor Schedule'!$A:$BM,29,FALSE)</f>
        <v>No</v>
      </c>
      <c r="AP37" s="2" t="s">
        <v>28</v>
      </c>
      <c r="AQ37" s="2" t="str">
        <f>VLOOKUP(P37,'[3]Monitor Schedule'!$A:$BM,31,FALSE)</f>
        <v>Yes</v>
      </c>
      <c r="AR37" s="2" t="str">
        <f>VLOOKUP(P37,'[3]Monitor Schedule'!$A:$BM,32,FALSE)</f>
        <v>Yes</v>
      </c>
      <c r="AS37" s="2" t="str">
        <f>VLOOKUP(P37,'[3]Monitor Schedule'!$A:$BM,33,FALSE)</f>
        <v>Yes</v>
      </c>
      <c r="AT37" s="2" t="s">
        <v>28</v>
      </c>
      <c r="AU37" s="2" t="str">
        <f>VLOOKUP(P37,'[3]Monitor Schedule'!$A:$BM,35,FALSE)</f>
        <v>No</v>
      </c>
      <c r="AV37" s="2" t="str">
        <f>VLOOKUP(P37,'[3]Monitor Schedule'!$A:$BM,36,FALSE)</f>
        <v>No</v>
      </c>
      <c r="AW37" s="2" t="str">
        <f>VLOOKUP(P37,'[3]Monitor Schedule'!$A:$BM,37,FALSE)</f>
        <v>No</v>
      </c>
      <c r="AX37" s="2" t="str">
        <f>VLOOKUP(P37,'[3]Monitor Schedule'!$A:$BM,38,FALSE)</f>
        <v>Yes</v>
      </c>
      <c r="AY37" s="2" t="str">
        <f>VLOOKUP(P37,'[3]Monitor Schedule'!$A:$BM,39,FALSE)</f>
        <v>Yes</v>
      </c>
      <c r="AZ37" s="2" t="str">
        <f>VLOOKUP(P37,'[3]Monitor Schedule'!$A:$BM,40,FALSE)</f>
        <v>Yes</v>
      </c>
      <c r="BA37" s="2" t="str">
        <f>VLOOKUP(P37,'[3]Monitor Schedule'!$A:$BM,41,FALSE)</f>
        <v>No</v>
      </c>
      <c r="BB37" s="2" t="str">
        <f>VLOOKUP(P37,'[3]Monitor Schedule'!$A:$BM,42,FALSE)</f>
        <v>No</v>
      </c>
      <c r="BC37" s="2" t="str">
        <f>VLOOKUP(P37,'[3]Monitor Schedule'!$A:$BM,43,FALSE)</f>
        <v>No</v>
      </c>
      <c r="BD37" s="2" t="str">
        <f>VLOOKUP(P37,'[3]Monitor Schedule'!$A:$BM,44,FALSE)</f>
        <v>No</v>
      </c>
      <c r="BE37" s="2" t="str">
        <f>VLOOKUP(P37,'[3]Monitor Schedule'!$A:$BM,45,FALSE)</f>
        <v>No</v>
      </c>
      <c r="BF37" s="2" t="str">
        <f>VLOOKUP(P37,'[3]Monitor Schedule'!$A:$BM,46,FALSE)</f>
        <v>No</v>
      </c>
      <c r="BG37" s="2" t="str">
        <f>VLOOKUP(P37,'[3]Monitor Schedule'!$A:$BM,47,FALSE)</f>
        <v>No</v>
      </c>
      <c r="BH37" s="2" t="str">
        <f>VLOOKUP(P37,'[3]Monitor Schedule'!$A:$BM,48,FALSE)</f>
        <v>No</v>
      </c>
      <c r="BI37" s="2" t="str">
        <f>VLOOKUP(P37,'[3]Monitor Schedule'!$A:$BM,49,FALSE)</f>
        <v>No</v>
      </c>
      <c r="BJ37" s="2" t="str">
        <f>VLOOKUP(P37,'[3]Monitor Schedule'!$A:$BM,50,FALSE)</f>
        <v>No</v>
      </c>
      <c r="BK37" s="2" t="str">
        <f>VLOOKUP(P37,'[3]Monitor Schedule'!$A:$BM,51,FALSE)</f>
        <v>No</v>
      </c>
      <c r="BL37" s="2" t="str">
        <f>VLOOKUP(P37,'[3]Monitor Schedule'!$A:$BM,52,FALSE)</f>
        <v>No</v>
      </c>
      <c r="BM37" s="2" t="str">
        <f>VLOOKUP(P37,'[3]Monitor Schedule'!$A:$BM,53,FALSE)</f>
        <v>No</v>
      </c>
      <c r="BN37" s="2" t="str">
        <f>VLOOKUP(P37,'[3]Monitor Schedule'!$A:$BM,54,FALSE)</f>
        <v>No</v>
      </c>
      <c r="BO37" s="2" t="str">
        <f>VLOOKUP(P37,'[3]Monitor Schedule'!$A:$BM,55,FALSE)</f>
        <v>No</v>
      </c>
      <c r="BP37" s="2" t="str">
        <f>VLOOKUP(P37,'[3]Monitor Schedule'!$A:$BM,56,FALSE)</f>
        <v>No</v>
      </c>
      <c r="BQ37" s="2" t="str">
        <f>VLOOKUP(P37,'[3]Monitor Schedule'!$A:$BM,57,FALSE)</f>
        <v>No</v>
      </c>
      <c r="BR37" s="2" t="str">
        <f>VLOOKUP(P37,'[3]Monitor Schedule'!$A:$BM,58,FALSE)</f>
        <v>No</v>
      </c>
      <c r="BS37" s="2" t="str">
        <f>VLOOKUP(P37,'[3]Monitor Schedule'!$A:$BM,59,FALSE)</f>
        <v>No</v>
      </c>
      <c r="BT37" s="2" t="s">
        <v>30</v>
      </c>
      <c r="BU37" s="2" t="str">
        <f>VLOOKUP(P37,'[3]Monitor Schedule'!$A:$BM,61,FALSE)</f>
        <v>Yes</v>
      </c>
      <c r="BV37" s="2" t="str">
        <f>VLOOKUP(P37,'[3]Monitor Schedule'!$A:$BM,62,FALSE)</f>
        <v>Yes</v>
      </c>
      <c r="BW37" s="2" t="str">
        <f>VLOOKUP(P37,'[3]Monitor Schedule'!$A:$BM,63,FALSE)</f>
        <v>No</v>
      </c>
      <c r="BX37" s="2" t="str">
        <f>VLOOKUP(P37,'[3]Monitor Schedule'!$A:$BM,64,FALSE)</f>
        <v>No</v>
      </c>
      <c r="BY37" s="2" t="s">
        <v>103</v>
      </c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</row>
    <row r="38" spans="1:459" s="2" customFormat="1">
      <c r="A38" s="146">
        <v>66302</v>
      </c>
      <c r="B38" s="146">
        <v>3386</v>
      </c>
      <c r="C38" s="146">
        <v>576</v>
      </c>
      <c r="D38" s="147">
        <v>84915</v>
      </c>
      <c r="E38" s="148">
        <f t="shared" si="46"/>
        <v>4330.665</v>
      </c>
      <c r="F38" s="149">
        <f t="shared" si="47"/>
        <v>736.21305000000007</v>
      </c>
      <c r="G38" s="150">
        <v>13</v>
      </c>
      <c r="H38" s="150">
        <f t="shared" si="48"/>
        <v>5413.3312500000002</v>
      </c>
      <c r="I38" s="150">
        <f t="shared" si="49"/>
        <v>920.26631250000014</v>
      </c>
      <c r="J38" s="150">
        <f t="shared" si="50"/>
        <v>6495.9974999999995</v>
      </c>
      <c r="K38" s="150">
        <f t="shared" si="51"/>
        <v>1104.319575</v>
      </c>
      <c r="L38" s="150">
        <v>8</v>
      </c>
      <c r="M38" s="151">
        <v>10</v>
      </c>
      <c r="N38" s="152">
        <v>12</v>
      </c>
      <c r="O38" s="169" t="s">
        <v>87</v>
      </c>
      <c r="P38" s="8">
        <v>662305</v>
      </c>
      <c r="Q38" s="8" t="s">
        <v>104</v>
      </c>
      <c r="R38" s="8" t="s">
        <v>105</v>
      </c>
      <c r="S38" s="181">
        <v>44770</v>
      </c>
      <c r="T38" s="181">
        <f>VLOOKUP(P38,'[3]Monitor Schedule'!$A:$J,10,FALSE)</f>
        <v>44754</v>
      </c>
      <c r="U38" s="181">
        <v>44784</v>
      </c>
      <c r="V38" s="181" t="e">
        <f>VLOOKUP(P38,'[3]Monitor Schedule'!$A:$K,11,FALSE)</f>
        <v>#N/A</v>
      </c>
      <c r="W38" s="181" t="s">
        <v>30</v>
      </c>
      <c r="X38" s="8" t="s">
        <v>30</v>
      </c>
      <c r="Y38" s="2" t="s">
        <v>30</v>
      </c>
      <c r="Z38" s="2" t="s">
        <v>30</v>
      </c>
      <c r="AA38" s="2" t="s">
        <v>30</v>
      </c>
      <c r="AB38" s="2" t="s">
        <v>30</v>
      </c>
      <c r="AC38" s="2" t="s">
        <v>30</v>
      </c>
      <c r="AD38" s="2" t="s">
        <v>30</v>
      </c>
      <c r="AE38" s="2" t="s">
        <v>30</v>
      </c>
      <c r="AF38" s="2" t="s">
        <v>30</v>
      </c>
      <c r="AG38" s="2" t="str">
        <f>VLOOKUP(P38,'[3]Monitor Schedule'!$A:$BM,21,FALSE)</f>
        <v>Yes</v>
      </c>
      <c r="AH38" s="2" t="str">
        <f>VLOOKUP(P38,'[3]Monitor Schedule'!$A:$BM,22,FALSE)</f>
        <v>Yes</v>
      </c>
      <c r="AI38" s="2" t="str">
        <f>VLOOKUP(P38,'[3]Monitor Schedule'!$A:$BM,23,FALSE)</f>
        <v>Yes</v>
      </c>
      <c r="AJ38" s="2" t="s">
        <v>28</v>
      </c>
      <c r="AK38" s="2" t="s">
        <v>30</v>
      </c>
      <c r="AL38" s="2" t="s">
        <v>28</v>
      </c>
      <c r="AM38" s="2" t="str">
        <f>VLOOKUP(P38,'[3]Monitor Schedule'!$A:$BM,27,FALSE)</f>
        <v>Yes</v>
      </c>
      <c r="AN38" s="2" t="s">
        <v>30</v>
      </c>
      <c r="AO38" s="2" t="s">
        <v>30</v>
      </c>
      <c r="AP38" s="2" t="s">
        <v>30</v>
      </c>
      <c r="AQ38" s="2" t="str">
        <f>VLOOKUP(P38,'[3]Monitor Schedule'!$A:$BM,31,FALSE)</f>
        <v>No</v>
      </c>
      <c r="AR38" s="2" t="str">
        <f>VLOOKUP(P38,'[3]Monitor Schedule'!$A:$BM,32,FALSE)</f>
        <v>No</v>
      </c>
      <c r="AS38" s="2" t="str">
        <f>VLOOKUP(P38,'[3]Monitor Schedule'!$A:$BM,33,FALSE)</f>
        <v>No</v>
      </c>
      <c r="AT38" s="2" t="str">
        <f>VLOOKUP(P38,'[3]Monitor Schedule'!$A:$BM,34,FALSE)</f>
        <v>No</v>
      </c>
      <c r="AU38" s="2" t="str">
        <f>VLOOKUP(P38,'[3]Monitor Schedule'!$A:$BM,35,FALSE)</f>
        <v>No</v>
      </c>
      <c r="AV38" s="2" t="s">
        <v>30</v>
      </c>
      <c r="AW38" s="2" t="str">
        <f>VLOOKUP(P38,'[3]Monitor Schedule'!$A:$BM,37,FALSE)</f>
        <v>No</v>
      </c>
      <c r="AX38" s="2" t="str">
        <f>VLOOKUP(P38,'[3]Monitor Schedule'!$A:$BM,38,FALSE)</f>
        <v>No</v>
      </c>
      <c r="AY38" s="2" t="str">
        <f>VLOOKUP(P38,'[3]Monitor Schedule'!$A:$BM,39,FALSE)</f>
        <v>No</v>
      </c>
      <c r="AZ38" s="2" t="str">
        <f>VLOOKUP(P38,'[3]Monitor Schedule'!$A:$BM,40,FALSE)</f>
        <v>No</v>
      </c>
      <c r="BA38" s="2" t="str">
        <f>VLOOKUP(P38,'[3]Monitor Schedule'!$A:$BM,41,FALSE)</f>
        <v>No</v>
      </c>
      <c r="BB38" s="2" t="str">
        <f>VLOOKUP(P38,'[3]Monitor Schedule'!$A:$BM,42,FALSE)</f>
        <v>No</v>
      </c>
      <c r="BC38" s="2" t="str">
        <f>VLOOKUP(P38,'[3]Monitor Schedule'!$A:$BM,43,FALSE)</f>
        <v>Yes</v>
      </c>
      <c r="BD38" s="2" t="str">
        <f>VLOOKUP(P38,'[3]Monitor Schedule'!$A:$BM,44,FALSE)</f>
        <v>No</v>
      </c>
      <c r="BE38" s="2" t="str">
        <f>VLOOKUP(P38,'[3]Monitor Schedule'!$A:$BM,45,FALSE)</f>
        <v>No</v>
      </c>
      <c r="BF38" s="2" t="str">
        <f>VLOOKUP(P38,'[3]Monitor Schedule'!$A:$BM,46,FALSE)</f>
        <v>No</v>
      </c>
      <c r="BG38" s="2" t="str">
        <f>VLOOKUP(P38,'[3]Monitor Schedule'!$A:$BM,47,FALSE)</f>
        <v>No</v>
      </c>
      <c r="BH38" s="2" t="str">
        <f>VLOOKUP(P38,'[3]Monitor Schedule'!$A:$BM,48,FALSE)</f>
        <v>No</v>
      </c>
      <c r="BI38" s="2" t="str">
        <f>VLOOKUP(P38,'[3]Monitor Schedule'!$A:$BM,49,FALSE)</f>
        <v>No</v>
      </c>
      <c r="BJ38" s="2" t="str">
        <f>VLOOKUP(P38,'[3]Monitor Schedule'!$A:$BM,50,FALSE)</f>
        <v>Yes</v>
      </c>
      <c r="BK38" s="2" t="str">
        <f>VLOOKUP(P38,'[3]Monitor Schedule'!$A:$BM,51,FALSE)</f>
        <v>Yes</v>
      </c>
      <c r="BL38" s="2" t="str">
        <f>VLOOKUP(P38,'[3]Monitor Schedule'!$A:$BM,52,FALSE)</f>
        <v>Yes</v>
      </c>
      <c r="BM38" s="2" t="str">
        <f>VLOOKUP(P38,'[3]Monitor Schedule'!$A:$BM,53,FALSE)</f>
        <v>Yes</v>
      </c>
      <c r="BN38" s="2" t="str">
        <f>VLOOKUP(P38,'[3]Monitor Schedule'!$A:$BM,54,FALSE)</f>
        <v>Yes</v>
      </c>
      <c r="BO38" s="2" t="str">
        <f>VLOOKUP(P38,'[3]Monitor Schedule'!$A:$BM,55,FALSE)</f>
        <v>No</v>
      </c>
      <c r="BP38" s="2" t="str">
        <f>VLOOKUP(P38,'[3]Monitor Schedule'!$A:$BM,56,FALSE)</f>
        <v>No</v>
      </c>
      <c r="BQ38" s="2" t="s">
        <v>30</v>
      </c>
      <c r="BR38" s="2" t="str">
        <f>VLOOKUP(P38,'[3]Monitor Schedule'!$A:$BM,58,FALSE)</f>
        <v>Yes</v>
      </c>
      <c r="BS38" s="2" t="str">
        <f>VLOOKUP(P38,'[3]Monitor Schedule'!$A:$BM,59,FALSE)</f>
        <v>Yes</v>
      </c>
      <c r="BT38" s="2" t="s">
        <v>28</v>
      </c>
      <c r="BU38" s="2" t="s">
        <v>30</v>
      </c>
      <c r="BV38" s="2" t="s">
        <v>30</v>
      </c>
      <c r="BW38" s="2" t="s">
        <v>30</v>
      </c>
      <c r="BX38" s="2" t="s">
        <v>30</v>
      </c>
      <c r="BY38" s="2" t="s">
        <v>106</v>
      </c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</row>
    <row r="39" spans="1:459" s="2" customFormat="1">
      <c r="A39" s="146">
        <v>66302</v>
      </c>
      <c r="B39" s="146">
        <v>3386</v>
      </c>
      <c r="C39" s="146">
        <v>576</v>
      </c>
      <c r="D39" s="147">
        <v>84915</v>
      </c>
      <c r="E39" s="148">
        <f t="shared" si="46"/>
        <v>4330.665</v>
      </c>
      <c r="F39" s="149">
        <f t="shared" si="47"/>
        <v>736.21305000000007</v>
      </c>
      <c r="G39" s="150">
        <v>14</v>
      </c>
      <c r="H39" s="150">
        <f t="shared" si="48"/>
        <v>5413.3312500000002</v>
      </c>
      <c r="I39" s="150">
        <f t="shared" si="49"/>
        <v>920.26631250000014</v>
      </c>
      <c r="J39" s="150">
        <f t="shared" si="50"/>
        <v>6495.9974999999995</v>
      </c>
      <c r="K39" s="150">
        <f t="shared" si="51"/>
        <v>1104.319575</v>
      </c>
      <c r="L39" s="150">
        <v>8</v>
      </c>
      <c r="M39" s="151">
        <v>10</v>
      </c>
      <c r="N39" s="152">
        <v>12</v>
      </c>
      <c r="O39" s="169" t="s">
        <v>87</v>
      </c>
      <c r="P39" s="8">
        <v>814750</v>
      </c>
      <c r="Q39" s="8" t="s">
        <v>107</v>
      </c>
      <c r="R39" s="8" t="s">
        <v>108</v>
      </c>
      <c r="S39" s="181">
        <v>44770</v>
      </c>
      <c r="T39" s="181">
        <f>VLOOKUP(P39,'[3]Monitor Schedule'!$A:$J,10,FALSE)</f>
        <v>44749</v>
      </c>
      <c r="U39" s="181">
        <v>44784</v>
      </c>
      <c r="V39" s="181" t="e">
        <f>VLOOKUP(P39,'[3]Monitor Schedule'!$A:$K,11,FALSE)</f>
        <v>#N/A</v>
      </c>
      <c r="W39" s="181" t="s">
        <v>30</v>
      </c>
      <c r="X39" s="8" t="s">
        <v>109</v>
      </c>
      <c r="Y39" s="2" t="s">
        <v>28</v>
      </c>
      <c r="Z39" s="2" t="s">
        <v>28</v>
      </c>
      <c r="AA39" s="2" t="s">
        <v>30</v>
      </c>
      <c r="AB39" s="2" t="s">
        <v>30</v>
      </c>
      <c r="AC39" s="2" t="s">
        <v>30</v>
      </c>
      <c r="AD39" s="2" t="s">
        <v>30</v>
      </c>
      <c r="AE39" s="2" t="str">
        <f>VLOOKUP(P39,'[3]Monitor Schedule'!$A:$BM,19,FALSE)</f>
        <v>No</v>
      </c>
      <c r="AF39" s="2" t="str">
        <f>VLOOKUP(P39,'[3]Monitor Schedule'!$A:$BM,20,FALSE)</f>
        <v>No</v>
      </c>
      <c r="AG39" s="2" t="str">
        <f>VLOOKUP(P39,'[3]Monitor Schedule'!$A:$BM,21,FALSE)</f>
        <v>Yes</v>
      </c>
      <c r="AH39" s="2" t="str">
        <f>VLOOKUP(P39,'[3]Monitor Schedule'!$A:$BM,22,FALSE)</f>
        <v>Yes</v>
      </c>
      <c r="AI39" s="2" t="s">
        <v>30</v>
      </c>
      <c r="AJ39" s="2" t="s">
        <v>30</v>
      </c>
      <c r="AK39" s="2" t="s">
        <v>30</v>
      </c>
      <c r="AL39" s="2" t="str">
        <f>VLOOKUP(P39,'[3]Monitor Schedule'!$A:$BM,26,FALSE)</f>
        <v>Yes</v>
      </c>
      <c r="AM39" s="2" t="str">
        <f>VLOOKUP(P39,'[3]Monitor Schedule'!$A:$BM,27,FALSE)</f>
        <v>Yes</v>
      </c>
      <c r="AN39" s="2" t="s">
        <v>30</v>
      </c>
      <c r="AO39" s="2" t="s">
        <v>30</v>
      </c>
      <c r="AP39" s="2" t="str">
        <f>VLOOKUP(P39,'[3]Monitor Schedule'!$A:$BM,30,FALSE)</f>
        <v>Yes</v>
      </c>
      <c r="AQ39" s="2" t="str">
        <f>VLOOKUP(P39,'[3]Monitor Schedule'!$A:$BM,31,FALSE)</f>
        <v>No</v>
      </c>
      <c r="AR39" s="2" t="str">
        <f>VLOOKUP(P39,'[3]Monitor Schedule'!$A:$BM,32,FALSE)</f>
        <v>No</v>
      </c>
      <c r="AS39" s="2" t="str">
        <f>VLOOKUP(P39,'[3]Monitor Schedule'!$A:$BM,33,FALSE)</f>
        <v>No</v>
      </c>
      <c r="AT39" s="2" t="str">
        <f>VLOOKUP(P39,'[3]Monitor Schedule'!$A:$BM,34,FALSE)</f>
        <v>No</v>
      </c>
      <c r="AU39" s="2" t="str">
        <f>VLOOKUP(P39,'[3]Monitor Schedule'!$A:$BM,35,FALSE)</f>
        <v>No</v>
      </c>
      <c r="AV39" s="2" t="str">
        <f>VLOOKUP(P39,'[3]Monitor Schedule'!$A:$BM,36,FALSE)</f>
        <v>No</v>
      </c>
      <c r="AW39" s="2" t="str">
        <f>VLOOKUP(P39,'[3]Monitor Schedule'!$A:$BM,37,FALSE)</f>
        <v>No</v>
      </c>
      <c r="AX39" s="2" t="str">
        <f>VLOOKUP(P39,'[3]Monitor Schedule'!$A:$BM,38,FALSE)</f>
        <v>No</v>
      </c>
      <c r="AY39" s="2" t="str">
        <f>VLOOKUP(P39,'[3]Monitor Schedule'!$A:$BM,39,FALSE)</f>
        <v>No</v>
      </c>
      <c r="AZ39" s="2" t="str">
        <f>VLOOKUP(P39,'[3]Monitor Schedule'!$A:$BM,40,FALSE)</f>
        <v>No</v>
      </c>
      <c r="BA39" s="2" t="str">
        <f>VLOOKUP(P39,'[3]Monitor Schedule'!$A:$BM,41,FALSE)</f>
        <v>No</v>
      </c>
      <c r="BB39" s="2" t="str">
        <f>VLOOKUP(P39,'[3]Monitor Schedule'!$A:$BM,42,FALSE)</f>
        <v>No</v>
      </c>
      <c r="BC39" s="2" t="str">
        <f>VLOOKUP(P39,'[3]Monitor Schedule'!$A:$BM,43,FALSE)</f>
        <v>No</v>
      </c>
      <c r="BD39" s="2" t="str">
        <f>VLOOKUP(P39,'[3]Monitor Schedule'!$A:$BM,44,FALSE)</f>
        <v>No</v>
      </c>
      <c r="BE39" s="2" t="str">
        <f>VLOOKUP(P39,'[3]Monitor Schedule'!$A:$BM,45,FALSE)</f>
        <v>No</v>
      </c>
      <c r="BF39" s="2" t="str">
        <f>VLOOKUP(P39,'[3]Monitor Schedule'!$A:$BM,46,FALSE)</f>
        <v>No</v>
      </c>
      <c r="BG39" s="2" t="str">
        <f>VLOOKUP(P39,'[3]Monitor Schedule'!$A:$BM,47,FALSE)</f>
        <v>No</v>
      </c>
      <c r="BH39" s="2" t="str">
        <f>VLOOKUP(P39,'[3]Monitor Schedule'!$A:$BM,48,FALSE)</f>
        <v>No</v>
      </c>
      <c r="BI39" s="2" t="str">
        <f>VLOOKUP(P39,'[3]Monitor Schedule'!$A:$BM,49,FALSE)</f>
        <v>No</v>
      </c>
      <c r="BJ39" s="2" t="str">
        <f>VLOOKUP(P39,'[3]Monitor Schedule'!$A:$BM,50,FALSE)</f>
        <v>No</v>
      </c>
      <c r="BK39" s="2" t="str">
        <f>VLOOKUP(P39,'[3]Monitor Schedule'!$A:$BM,51,FALSE)</f>
        <v>No</v>
      </c>
      <c r="BL39" s="2" t="str">
        <f>VLOOKUP(P39,'[3]Monitor Schedule'!$A:$BM,52,FALSE)</f>
        <v>No</v>
      </c>
      <c r="BM39" s="2" t="str">
        <f>VLOOKUP(P39,'[3]Monitor Schedule'!$A:$BM,53,FALSE)</f>
        <v>No</v>
      </c>
      <c r="BN39" s="2" t="str">
        <f>VLOOKUP(P39,'[3]Monitor Schedule'!$A:$BM,54,FALSE)</f>
        <v>No</v>
      </c>
      <c r="BO39" s="2" t="str">
        <f>VLOOKUP(P39,'[3]Monitor Schedule'!$A:$BM,55,FALSE)</f>
        <v>No</v>
      </c>
      <c r="BP39" s="2" t="s">
        <v>30</v>
      </c>
      <c r="BQ39" s="2" t="s">
        <v>30</v>
      </c>
      <c r="BR39" s="2" t="str">
        <f>VLOOKUP(P39,'[3]Monitor Schedule'!$A:$BM,58,FALSE)</f>
        <v>No</v>
      </c>
      <c r="BS39" s="2" t="str">
        <f>VLOOKUP(P39,'[3]Monitor Schedule'!$A:$BM,59,FALSE)</f>
        <v>No</v>
      </c>
      <c r="BT39" s="2" t="str">
        <f>VLOOKUP(P39,'[3]Monitor Schedule'!$A:$BM,60,FALSE)</f>
        <v>No</v>
      </c>
      <c r="BU39" s="2" t="str">
        <f>VLOOKUP(P39,'[3]Monitor Schedule'!$A:$BM,61,FALSE)</f>
        <v>No</v>
      </c>
      <c r="BV39" s="2" t="str">
        <f>VLOOKUP(P39,'[3]Monitor Schedule'!$A:$BM,62,FALSE)</f>
        <v>No</v>
      </c>
      <c r="BW39" s="2" t="str">
        <f>VLOOKUP(P39,'[3]Monitor Schedule'!$A:$BM,63,FALSE)</f>
        <v>Yes</v>
      </c>
      <c r="BX39" s="2" t="str">
        <f>VLOOKUP(P39,'[3]Monitor Schedule'!$A:$BM,64,FALSE)</f>
        <v>Yes</v>
      </c>
      <c r="BY39" s="2">
        <f>VLOOKUP(P39,'[3]Monitor Schedule'!$A:$BM,65,FALSE)</f>
        <v>0</v>
      </c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</row>
    <row r="40" spans="1:459" s="2" customFormat="1">
      <c r="A40" s="146">
        <v>66302</v>
      </c>
      <c r="B40" s="146">
        <v>3386</v>
      </c>
      <c r="C40" s="146">
        <v>576</v>
      </c>
      <c r="D40" s="147">
        <v>84915</v>
      </c>
      <c r="E40" s="148">
        <f t="shared" ref="E40" si="52">D40*0.051</f>
        <v>4330.665</v>
      </c>
      <c r="F40" s="149">
        <f t="shared" ref="F40" si="53">E40*0.17</f>
        <v>736.21305000000007</v>
      </c>
      <c r="G40" s="150">
        <v>15</v>
      </c>
      <c r="H40" s="150">
        <f t="shared" ref="H40" si="54">E40*1.25</f>
        <v>5413.3312500000002</v>
      </c>
      <c r="I40" s="150">
        <f t="shared" ref="I40" si="55">F40*1.25</f>
        <v>920.26631250000014</v>
      </c>
      <c r="J40" s="150">
        <f t="shared" ref="J40" si="56">E40*1.5</f>
        <v>6495.9974999999995</v>
      </c>
      <c r="K40" s="150">
        <f t="shared" ref="K40" si="57">F40*1.5</f>
        <v>1104.319575</v>
      </c>
      <c r="L40" s="150">
        <v>8</v>
      </c>
      <c r="M40" s="151">
        <v>10</v>
      </c>
      <c r="N40" s="152">
        <v>12</v>
      </c>
      <c r="O40" s="169" t="s">
        <v>87</v>
      </c>
      <c r="P40" s="8">
        <v>805971</v>
      </c>
      <c r="Q40" s="8" t="s">
        <v>110</v>
      </c>
      <c r="R40" s="8" t="s">
        <v>111</v>
      </c>
      <c r="S40" s="181">
        <v>44770</v>
      </c>
      <c r="T40" s="181">
        <f>VLOOKUP(P40,'[3]Monitor Schedule'!$A:$J,10,FALSE)</f>
        <v>44749</v>
      </c>
      <c r="U40" s="181">
        <v>44784</v>
      </c>
      <c r="V40" s="181" t="e">
        <f>VLOOKUP(P40,'[3]Monitor Schedule'!$A:$K,11,FALSE)</f>
        <v>#N/A</v>
      </c>
      <c r="W40" s="181" t="s">
        <v>30</v>
      </c>
      <c r="X40" s="8" t="s">
        <v>112</v>
      </c>
      <c r="Y40" s="2" t="s">
        <v>30</v>
      </c>
      <c r="Z40" s="2" t="s">
        <v>30</v>
      </c>
      <c r="AA40" s="2" t="s">
        <v>30</v>
      </c>
      <c r="AB40" s="2" t="s">
        <v>30</v>
      </c>
      <c r="AC40" s="2" t="str">
        <f>VLOOKUP(P40,'[3]Monitor Schedule'!$A:$BM,17,FALSE)</f>
        <v>Yes</v>
      </c>
      <c r="AD40" s="2" t="str">
        <f>VLOOKUP(P40,'[3]Monitor Schedule'!$A:$BM,18,FALSE)</f>
        <v>Yes</v>
      </c>
      <c r="AE40" s="2" t="s">
        <v>30</v>
      </c>
      <c r="AF40" s="2" t="str">
        <f>VLOOKUP(P40,'[3]Monitor Schedule'!$A:$BM,20,FALSE)</f>
        <v>No</v>
      </c>
      <c r="AG40" s="2" t="str">
        <f>VLOOKUP(P40,'[3]Monitor Schedule'!$A:$BM,21,FALSE)</f>
        <v>No</v>
      </c>
      <c r="AH40" s="2" t="str">
        <f>VLOOKUP(P40,'[3]Monitor Schedule'!$A:$BM,22,FALSE)</f>
        <v>No</v>
      </c>
      <c r="AI40" s="2" t="str">
        <f>VLOOKUP(P40,'[3]Monitor Schedule'!$A:$BM,23,FALSE)</f>
        <v>No</v>
      </c>
      <c r="AJ40" s="2" t="str">
        <f>VLOOKUP(P40,'[3]Monitor Schedule'!$A:$BM,24,FALSE)</f>
        <v>No</v>
      </c>
      <c r="AK40" s="2" t="str">
        <f>VLOOKUP(P40,'[3]Monitor Schedule'!$A:$BM,25,FALSE)</f>
        <v>No</v>
      </c>
      <c r="AL40" s="2" t="str">
        <f>VLOOKUP(P40,'[3]Monitor Schedule'!$A:$BM,26,FALSE)</f>
        <v>No</v>
      </c>
      <c r="AM40" s="2" t="str">
        <f>VLOOKUP(P40,'[3]Monitor Schedule'!$A:$BM,27,FALSE)</f>
        <v>No</v>
      </c>
      <c r="AN40" s="2" t="str">
        <f>VLOOKUP(P40,'[3]Monitor Schedule'!$A:$BM,28,FALSE)</f>
        <v>No</v>
      </c>
      <c r="AO40" s="2" t="str">
        <f>VLOOKUP(P40,'[3]Monitor Schedule'!$A:$BM,29,FALSE)</f>
        <v>Yes</v>
      </c>
      <c r="AP40" s="2" t="str">
        <f>VLOOKUP(P40,'[3]Monitor Schedule'!$A:$BM,30,FALSE)</f>
        <v>No</v>
      </c>
      <c r="AQ40" s="2" t="str">
        <f>VLOOKUP(P40,'[3]Monitor Schedule'!$A:$BM,31,FALSE)</f>
        <v>No</v>
      </c>
      <c r="AR40" s="2" t="str">
        <f>VLOOKUP(P40,'[3]Monitor Schedule'!$A:$BM,32,FALSE)</f>
        <v>No</v>
      </c>
      <c r="AS40" s="2" t="str">
        <f>VLOOKUP(P40,'[3]Monitor Schedule'!$A:$BM,33,FALSE)</f>
        <v>No</v>
      </c>
      <c r="AT40" s="2" t="str">
        <f>VLOOKUP(P40,'[3]Monitor Schedule'!$A:$BM,34,FALSE)</f>
        <v>No</v>
      </c>
      <c r="AU40" s="2" t="str">
        <f>VLOOKUP(P40,'[3]Monitor Schedule'!$A:$BM,35,FALSE)</f>
        <v>Yes</v>
      </c>
      <c r="AV40" s="2" t="s">
        <v>30</v>
      </c>
      <c r="AW40" s="2" t="str">
        <f>VLOOKUP(P40,'[3]Monitor Schedule'!$A:$BM,37,FALSE)</f>
        <v>No</v>
      </c>
      <c r="AX40" s="2" t="str">
        <f>VLOOKUP(P40,'[3]Monitor Schedule'!$A:$BM,38,FALSE)</f>
        <v>No</v>
      </c>
      <c r="AY40" s="2" t="str">
        <f>VLOOKUP(P40,'[3]Monitor Schedule'!$A:$BM,39,FALSE)</f>
        <v>No</v>
      </c>
      <c r="AZ40" s="2" t="str">
        <f>VLOOKUP(P40,'[3]Monitor Schedule'!$A:$BM,40,FALSE)</f>
        <v>No</v>
      </c>
      <c r="BA40" s="2" t="str">
        <f>VLOOKUP(P40,'[3]Monitor Schedule'!$A:$BM,41,FALSE)</f>
        <v>No</v>
      </c>
      <c r="BB40" s="2" t="str">
        <f>VLOOKUP(P40,'[3]Monitor Schedule'!$A:$BM,42,FALSE)</f>
        <v>No</v>
      </c>
      <c r="BC40" s="2" t="str">
        <f>VLOOKUP(P40,'[3]Monitor Schedule'!$A:$BM,43,FALSE)</f>
        <v>No</v>
      </c>
      <c r="BD40" s="2" t="str">
        <f>VLOOKUP(P40,'[3]Monitor Schedule'!$A:$BM,44,FALSE)</f>
        <v>No</v>
      </c>
      <c r="BE40" s="2" t="str">
        <f>VLOOKUP(P40,'[3]Monitor Schedule'!$A:$BM,45,FALSE)</f>
        <v>No</v>
      </c>
      <c r="BF40" s="2" t="str">
        <f>VLOOKUP(P40,'[3]Monitor Schedule'!$A:$BM,46,FALSE)</f>
        <v>No</v>
      </c>
      <c r="BG40" s="2" t="str">
        <f>VLOOKUP(P40,'[3]Monitor Schedule'!$A:$BM,47,FALSE)</f>
        <v>No</v>
      </c>
      <c r="BH40" s="2" t="str">
        <f>VLOOKUP(P40,'[3]Monitor Schedule'!$A:$BM,48,FALSE)</f>
        <v>No</v>
      </c>
      <c r="BI40" s="2" t="str">
        <f>VLOOKUP(P40,'[3]Monitor Schedule'!$A:$BM,49,FALSE)</f>
        <v>Yes</v>
      </c>
      <c r="BJ40" s="2" t="str">
        <f>VLOOKUP(P40,'[3]Monitor Schedule'!$A:$BM,50,FALSE)</f>
        <v>Yes</v>
      </c>
      <c r="BK40" s="2" t="str">
        <f>VLOOKUP(P40,'[3]Monitor Schedule'!$A:$BM,51,FALSE)</f>
        <v>No</v>
      </c>
      <c r="BL40" s="2" t="str">
        <f>VLOOKUP(P40,'[3]Monitor Schedule'!$A:$BM,52,FALSE)</f>
        <v>No</v>
      </c>
      <c r="BM40" s="2" t="str">
        <f>VLOOKUP(P40,'[3]Monitor Schedule'!$A:$BM,53,FALSE)</f>
        <v>No</v>
      </c>
      <c r="BN40" s="2" t="str">
        <f>VLOOKUP(P40,'[3]Monitor Schedule'!$A:$BM,54,FALSE)</f>
        <v>No</v>
      </c>
      <c r="BO40" s="2" t="str">
        <f>VLOOKUP(P40,'[3]Monitor Schedule'!$A:$BM,55,FALSE)</f>
        <v>No</v>
      </c>
      <c r="BP40" s="2" t="s">
        <v>30</v>
      </c>
      <c r="BQ40" s="2" t="s">
        <v>30</v>
      </c>
      <c r="BR40" s="2" t="s">
        <v>30</v>
      </c>
      <c r="BS40" s="2" t="s">
        <v>30</v>
      </c>
      <c r="BT40" s="2" t="s">
        <v>30</v>
      </c>
      <c r="BU40" s="2" t="s">
        <v>30</v>
      </c>
      <c r="BV40" s="2" t="s">
        <v>30</v>
      </c>
      <c r="BW40" s="2" t="s">
        <v>30</v>
      </c>
      <c r="BX40" s="2" t="s">
        <v>30</v>
      </c>
      <c r="BY40" s="2" t="s">
        <v>113</v>
      </c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</row>
    <row r="41" spans="1:459" s="2" customFormat="1" ht="45">
      <c r="A41" s="146">
        <v>66302</v>
      </c>
      <c r="B41" s="146">
        <v>3386</v>
      </c>
      <c r="C41" s="146">
        <v>576</v>
      </c>
      <c r="D41" s="147">
        <v>84915</v>
      </c>
      <c r="E41" s="148">
        <f t="shared" ref="E41" si="58">D41*0.051</f>
        <v>4330.665</v>
      </c>
      <c r="F41" s="149">
        <f t="shared" ref="F41" si="59">E41*0.17</f>
        <v>736.21305000000007</v>
      </c>
      <c r="G41" s="150">
        <v>17</v>
      </c>
      <c r="H41" s="150">
        <f t="shared" ref="H41" si="60">E41*1.25</f>
        <v>5413.3312500000002</v>
      </c>
      <c r="I41" s="150">
        <f t="shared" ref="I41" si="61">F41*1.25</f>
        <v>920.26631250000014</v>
      </c>
      <c r="J41" s="150">
        <f t="shared" ref="J41" si="62">E41*1.5</f>
        <v>6495.9974999999995</v>
      </c>
      <c r="K41" s="150">
        <f t="shared" ref="K41" si="63">F41*1.5</f>
        <v>1104.319575</v>
      </c>
      <c r="L41" s="150">
        <v>8</v>
      </c>
      <c r="M41" s="151">
        <v>10</v>
      </c>
      <c r="N41" s="152">
        <v>12</v>
      </c>
      <c r="O41" s="169" t="s">
        <v>87</v>
      </c>
      <c r="P41" s="8">
        <v>81251</v>
      </c>
      <c r="Q41" s="184" t="s">
        <v>114</v>
      </c>
      <c r="R41" s="8" t="s">
        <v>65</v>
      </c>
      <c r="S41" s="181">
        <v>44765</v>
      </c>
      <c r="T41" s="181">
        <f>VLOOKUP(P41,'[3]Monitor Schedule'!$A:$J,10,FALSE)</f>
        <v>44711</v>
      </c>
      <c r="U41" s="181">
        <v>44784</v>
      </c>
      <c r="V41" s="181" t="e">
        <f>VLOOKUP(P41,'[3]Monitor Schedule'!$A:$K,11,FALSE)</f>
        <v>#N/A</v>
      </c>
      <c r="W41" s="181"/>
      <c r="X41" s="8" t="s">
        <v>30</v>
      </c>
      <c r="Y41" s="2" t="str">
        <f>VLOOKUP(P41,'[3]Monitor Schedule'!$A:$BM,13,FALSE)</f>
        <v>Yes</v>
      </c>
      <c r="Z41" s="2" t="str">
        <f>VLOOKUP(P41,'[3]Monitor Schedule'!$A:$BM,14,FALSE)</f>
        <v>Yes</v>
      </c>
      <c r="AA41" s="2" t="s">
        <v>28</v>
      </c>
      <c r="AB41" s="2" t="str">
        <f>VLOOKUP(P41,'[3]Monitor Schedule'!$A:$BM,16,FALSE)</f>
        <v>Yes</v>
      </c>
      <c r="AC41" s="2" t="str">
        <f>VLOOKUP(P41,'[3]Monitor Schedule'!$A:$BM,17,FALSE)</f>
        <v>No</v>
      </c>
      <c r="AD41" s="2" t="str">
        <f>VLOOKUP(P41,'[3]Monitor Schedule'!$A:$BM,18,FALSE)</f>
        <v>No</v>
      </c>
      <c r="AE41" s="2" t="str">
        <f>VLOOKUP(P41,'[3]Monitor Schedule'!$A:$BM,19,FALSE)</f>
        <v>No</v>
      </c>
      <c r="AF41" s="2" t="str">
        <f>VLOOKUP(P41,'[3]Monitor Schedule'!$A:$BM,20,FALSE)</f>
        <v>Yes</v>
      </c>
      <c r="AG41" s="2" t="str">
        <f>VLOOKUP(P41,'[3]Monitor Schedule'!$A:$BM,21,FALSE)</f>
        <v>Yes</v>
      </c>
      <c r="AH41" s="2" t="s">
        <v>28</v>
      </c>
      <c r="AI41" s="2" t="str">
        <f>VLOOKUP(P41,'[3]Monitor Schedule'!$A:$BM,23,FALSE)</f>
        <v>Yes</v>
      </c>
      <c r="AJ41" s="2" t="str">
        <f>VLOOKUP(P41,'[3]Monitor Schedule'!$A:$BM,24,FALSE)</f>
        <v>No</v>
      </c>
      <c r="AK41" s="2" t="str">
        <f>VLOOKUP(P41,'[3]Monitor Schedule'!$A:$BM,25,FALSE)</f>
        <v>No</v>
      </c>
      <c r="AL41" s="2" t="str">
        <f>VLOOKUP(P41,'[3]Monitor Schedule'!$A:$BM,26,FALSE)</f>
        <v>No</v>
      </c>
      <c r="AM41" s="2" t="str">
        <f>VLOOKUP(P41,'[3]Monitor Schedule'!$A:$BM,27,FALSE)</f>
        <v>Yes</v>
      </c>
      <c r="AN41" s="2" t="str">
        <f>VLOOKUP(P41,'[3]Monitor Schedule'!$A:$BM,28,FALSE)</f>
        <v>Yes</v>
      </c>
      <c r="AO41" s="2" t="s">
        <v>28</v>
      </c>
      <c r="AP41" s="2" t="str">
        <f>VLOOKUP(P41,'[3]Monitor Schedule'!$A:$BM,30,FALSE)</f>
        <v>Yes</v>
      </c>
      <c r="AQ41" s="2" t="str">
        <f>VLOOKUP(P41,'[3]Monitor Schedule'!$A:$BM,31,FALSE)</f>
        <v>No</v>
      </c>
      <c r="AR41" s="2" t="str">
        <f>VLOOKUP(P41,'[3]Monitor Schedule'!$A:$BM,32,FALSE)</f>
        <v>No</v>
      </c>
      <c r="AS41" s="2" t="str">
        <f>VLOOKUP(P41,'[3]Monitor Schedule'!$A:$BM,33,FALSE)</f>
        <v>No</v>
      </c>
      <c r="AT41" s="2" t="str">
        <f>VLOOKUP(P41,'[3]Monitor Schedule'!$A:$BM,34,FALSE)</f>
        <v>Yes</v>
      </c>
      <c r="AU41" s="2" t="str">
        <f>VLOOKUP(P41,'[3]Monitor Schedule'!$A:$BM,35,FALSE)</f>
        <v>Yes</v>
      </c>
      <c r="AV41" s="2" t="s">
        <v>28</v>
      </c>
      <c r="AW41" s="2" t="str">
        <f>VLOOKUP(P41,'[3]Monitor Schedule'!$A:$BM,37,FALSE)</f>
        <v>Yes</v>
      </c>
      <c r="AX41" s="2" t="str">
        <f>VLOOKUP(P41,'[3]Monitor Schedule'!$A:$BM,38,FALSE)</f>
        <v>No</v>
      </c>
      <c r="AY41" s="2" t="str">
        <f>VLOOKUP(P41,'[3]Monitor Schedule'!$A:$BM,39,FALSE)</f>
        <v>No</v>
      </c>
      <c r="AZ41" s="2" t="str">
        <f>VLOOKUP(P41,'[3]Monitor Schedule'!$A:$BM,40,FALSE)</f>
        <v>No</v>
      </c>
      <c r="BA41" s="2" t="str">
        <f>VLOOKUP(P41,'[3]Monitor Schedule'!$A:$BM,41,FALSE)</f>
        <v>Yes</v>
      </c>
      <c r="BB41" s="2" t="str">
        <f>VLOOKUP(P41,'[3]Monitor Schedule'!$A:$BM,42,FALSE)</f>
        <v>Yes</v>
      </c>
      <c r="BC41" s="2" t="s">
        <v>28</v>
      </c>
      <c r="BD41" s="2" t="str">
        <f>VLOOKUP(P41,'[3]Monitor Schedule'!$A:$BM,44,FALSE)</f>
        <v>No</v>
      </c>
      <c r="BE41" s="2" t="str">
        <f>VLOOKUP(P41,'[3]Monitor Schedule'!$A:$BM,45,FALSE)</f>
        <v>No</v>
      </c>
      <c r="BF41" s="2" t="str">
        <f>VLOOKUP(P41,'[3]Monitor Schedule'!$A:$BM,46,FALSE)</f>
        <v>Yes</v>
      </c>
      <c r="BG41" s="2" t="str">
        <f>VLOOKUP(P41,'[3]Monitor Schedule'!$A:$BM,47,FALSE)</f>
        <v>Yes</v>
      </c>
      <c r="BH41" s="2" t="str">
        <f>VLOOKUP(P41,'[3]Monitor Schedule'!$A:$BM,48,FALSE)</f>
        <v>Yes</v>
      </c>
      <c r="BI41" s="2" t="str">
        <f>VLOOKUP(P41,'[3]Monitor Schedule'!$A:$BM,49,FALSE)</f>
        <v>No</v>
      </c>
      <c r="BJ41" s="2" t="str">
        <f>VLOOKUP(P41,'[3]Monitor Schedule'!$A:$BM,50,FALSE)</f>
        <v>No</v>
      </c>
      <c r="BK41" s="2" t="str">
        <f>VLOOKUP(P41,'[3]Monitor Schedule'!$A:$BM,51,FALSE)</f>
        <v>Yes</v>
      </c>
      <c r="BL41" s="2" t="str">
        <f>VLOOKUP(P41,'[3]Monitor Schedule'!$A:$BM,52,FALSE)</f>
        <v>Yes</v>
      </c>
      <c r="BM41" s="2" t="str">
        <f>VLOOKUP(P41,'[3]Monitor Schedule'!$A:$BM,53,FALSE)</f>
        <v>No</v>
      </c>
      <c r="BN41" s="2" t="str">
        <f>VLOOKUP(P41,'[3]Monitor Schedule'!$A:$BM,54,FALSE)</f>
        <v>No</v>
      </c>
      <c r="BO41" s="2" t="str">
        <f>VLOOKUP(P41,'[3]Monitor Schedule'!$A:$BM,55,FALSE)</f>
        <v>Yes</v>
      </c>
      <c r="BP41" s="2" t="str">
        <f>VLOOKUP(P41,'[3]Monitor Schedule'!$A:$BM,56,FALSE)</f>
        <v>Yes</v>
      </c>
      <c r="BQ41" s="2" t="s">
        <v>28</v>
      </c>
      <c r="BR41" s="2" t="str">
        <f>VLOOKUP(P41,'[3]Monitor Schedule'!$A:$BM,58,FALSE)</f>
        <v>No</v>
      </c>
      <c r="BS41" s="2" t="str">
        <f>VLOOKUP(P41,'[3]Monitor Schedule'!$A:$BM,59,FALSE)</f>
        <v>No</v>
      </c>
      <c r="BT41" s="2" t="str">
        <f>VLOOKUP(P41,'[3]Monitor Schedule'!$A:$BM,60,FALSE)</f>
        <v>No</v>
      </c>
      <c r="BU41" s="2" t="str">
        <f>VLOOKUP(P41,'[3]Monitor Schedule'!$A:$BM,61,FALSE)</f>
        <v>No</v>
      </c>
      <c r="BV41" s="2" t="s">
        <v>30</v>
      </c>
      <c r="BW41" s="2" t="s">
        <v>30</v>
      </c>
      <c r="BX41" s="2" t="s">
        <v>30</v>
      </c>
      <c r="BY41" s="2" t="str">
        <f>VLOOKUP(P41,'[3]Monitor Schedule'!$A:$BM,65,FALSE)</f>
        <v xml:space="preserve">I will be travelling from Lancashire (5-6 hours train travel) . </v>
      </c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</row>
    <row r="42" spans="1:459" s="2" customFormat="1">
      <c r="A42" s="146">
        <v>66302</v>
      </c>
      <c r="B42" s="146">
        <v>3386</v>
      </c>
      <c r="C42" s="146">
        <v>576</v>
      </c>
      <c r="D42" s="147">
        <v>84915</v>
      </c>
      <c r="E42" s="148">
        <f t="shared" ref="E42" si="64">D42*0.051</f>
        <v>4330.665</v>
      </c>
      <c r="F42" s="149">
        <f t="shared" ref="F42" si="65">E42*0.17</f>
        <v>736.21305000000007</v>
      </c>
      <c r="G42" s="150">
        <v>18</v>
      </c>
      <c r="H42" s="150">
        <f t="shared" ref="H42" si="66">E42*1.25</f>
        <v>5413.3312500000002</v>
      </c>
      <c r="I42" s="150">
        <f t="shared" ref="I42" si="67">F42*1.25</f>
        <v>920.26631250000014</v>
      </c>
      <c r="J42" s="150">
        <f t="shared" ref="J42" si="68">E42*1.5</f>
        <v>6495.9974999999995</v>
      </c>
      <c r="K42" s="150">
        <f t="shared" ref="K42" si="69">F42*1.5</f>
        <v>1104.319575</v>
      </c>
      <c r="L42" s="150">
        <v>8</v>
      </c>
      <c r="M42" s="151">
        <v>10</v>
      </c>
      <c r="N42" s="152">
        <v>12</v>
      </c>
      <c r="O42" s="169" t="s">
        <v>87</v>
      </c>
      <c r="P42" s="8">
        <v>813772</v>
      </c>
      <c r="Q42" s="8" t="s">
        <v>115</v>
      </c>
      <c r="R42" s="8" t="s">
        <v>116</v>
      </c>
      <c r="S42" s="181">
        <v>44770</v>
      </c>
      <c r="T42" s="181">
        <f>VLOOKUP(P42,'[3]Monitor Schedule'!$A:$J,10,FALSE)</f>
        <v>44767</v>
      </c>
      <c r="U42" s="181">
        <v>44784</v>
      </c>
      <c r="V42" s="181" t="e">
        <f>VLOOKUP(P42,'[3]Monitor Schedule'!$A:$K,11,FALSE)</f>
        <v>#N/A</v>
      </c>
      <c r="W42" s="181" t="s">
        <v>28</v>
      </c>
      <c r="X42" s="8" t="s">
        <v>117</v>
      </c>
      <c r="Y42" s="2" t="str">
        <f>VLOOKUP(P42,'[3]Monitor Schedule'!$A:$BM,13,FALSE)</f>
        <v>Yes</v>
      </c>
      <c r="Z42" s="2" t="s">
        <v>30</v>
      </c>
      <c r="AA42" s="2" t="s">
        <v>30</v>
      </c>
      <c r="AB42" s="2" t="s">
        <v>28</v>
      </c>
      <c r="AC42" s="2" t="str">
        <f>VLOOKUP(P42,'[3]Monitor Schedule'!$A:$BM,17,FALSE)</f>
        <v>Yes</v>
      </c>
      <c r="AD42" s="2" t="str">
        <f>VLOOKUP(P42,'[3]Monitor Schedule'!$A:$BM,18,FALSE)</f>
        <v>Yes</v>
      </c>
      <c r="AE42" s="2" t="str">
        <f>VLOOKUP(P42,'[3]Monitor Schedule'!$A:$BM,19,FALSE)</f>
        <v>No</v>
      </c>
      <c r="AF42" s="2" t="str">
        <f>VLOOKUP(P42,'[3]Monitor Schedule'!$A:$BM,20,FALSE)</f>
        <v>No</v>
      </c>
      <c r="AG42" s="2" t="str">
        <f>VLOOKUP(P42,'[3]Monitor Schedule'!$A:$BM,21,FALSE)</f>
        <v>Yes</v>
      </c>
      <c r="AH42" s="2" t="str">
        <f>VLOOKUP(P42,'[3]Monitor Schedule'!$A:$BM,22,FALSE)</f>
        <v>Yes</v>
      </c>
      <c r="AI42" s="2" t="str">
        <f>VLOOKUP(P42,'[3]Monitor Schedule'!$A:$BM,23,FALSE)</f>
        <v>Yes</v>
      </c>
      <c r="AJ42" s="2" t="str">
        <f>VLOOKUP(P42,'[3]Monitor Schedule'!$A:$BM,24,FALSE)</f>
        <v>No</v>
      </c>
      <c r="AK42" s="2" t="str">
        <f>VLOOKUP(P42,'[3]Monitor Schedule'!$A:$BM,25,FALSE)</f>
        <v>No</v>
      </c>
      <c r="AL42" s="2" t="str">
        <f>VLOOKUP(P42,'[3]Monitor Schedule'!$A:$BM,26,FALSE)</f>
        <v>Yes</v>
      </c>
      <c r="AM42" s="2" t="str">
        <f>VLOOKUP(P42,'[3]Monitor Schedule'!$A:$BM,27,FALSE)</f>
        <v>No</v>
      </c>
      <c r="AN42" s="2" t="str">
        <f>VLOOKUP(P42,'[3]Monitor Schedule'!$A:$BM,28,FALSE)</f>
        <v>No</v>
      </c>
      <c r="AO42" s="2" t="str">
        <f>VLOOKUP(P42,'[3]Monitor Schedule'!$A:$BM,29,FALSE)</f>
        <v>No</v>
      </c>
      <c r="AP42" s="2" t="str">
        <f>VLOOKUP(P42,'[3]Monitor Schedule'!$A:$BM,30,FALSE)</f>
        <v>No</v>
      </c>
      <c r="AQ42" s="2" t="str">
        <f>VLOOKUP(P42,'[3]Monitor Schedule'!$A:$BM,31,FALSE)</f>
        <v>No</v>
      </c>
      <c r="AR42" s="2" t="str">
        <f>VLOOKUP(P42,'[3]Monitor Schedule'!$A:$BM,32,FALSE)</f>
        <v>No</v>
      </c>
      <c r="AS42" s="2" t="str">
        <f>VLOOKUP(P42,'[3]Monitor Schedule'!$A:$BM,33,FALSE)</f>
        <v>Yes</v>
      </c>
      <c r="AT42" s="2" t="str">
        <f>VLOOKUP(P42,'[3]Monitor Schedule'!$A:$BM,34,FALSE)</f>
        <v>No</v>
      </c>
      <c r="AU42" s="2" t="str">
        <f>VLOOKUP(P42,'[3]Monitor Schedule'!$A:$BM,35,FALSE)</f>
        <v>Yes</v>
      </c>
      <c r="AV42" s="2" t="str">
        <f>VLOOKUP(P42,'[3]Monitor Schedule'!$A:$BM,36,FALSE)</f>
        <v>Yes</v>
      </c>
      <c r="AW42" s="2" t="str">
        <f>VLOOKUP(P42,'[3]Monitor Schedule'!$A:$BM,37,FALSE)</f>
        <v>No</v>
      </c>
      <c r="AX42" s="2" t="str">
        <f>VLOOKUP(P42,'[3]Monitor Schedule'!$A:$BM,38,FALSE)</f>
        <v>No</v>
      </c>
      <c r="AY42" s="2" t="str">
        <f>VLOOKUP(P42,'[3]Monitor Schedule'!$A:$BM,39,FALSE)</f>
        <v>No</v>
      </c>
      <c r="AZ42" s="2" t="str">
        <f>VLOOKUP(P42,'[3]Monitor Schedule'!$A:$BM,40,FALSE)</f>
        <v>Yes</v>
      </c>
      <c r="BA42" s="2" t="str">
        <f>VLOOKUP(P42,'[3]Monitor Schedule'!$A:$BM,41,FALSE)</f>
        <v>Yes</v>
      </c>
      <c r="BB42" s="2" t="str">
        <f>VLOOKUP(P42,'[3]Monitor Schedule'!$A:$BM,42,FALSE)</f>
        <v>Yes</v>
      </c>
      <c r="BC42" s="2" t="s">
        <v>30</v>
      </c>
      <c r="BD42" s="2" t="str">
        <f>VLOOKUP(P42,'[3]Monitor Schedule'!$A:$BM,44,FALSE)</f>
        <v>No</v>
      </c>
      <c r="BE42" s="2" t="str">
        <f>VLOOKUP(P42,'[3]Monitor Schedule'!$A:$BM,45,FALSE)</f>
        <v>No</v>
      </c>
      <c r="BF42" s="2" t="str">
        <f>VLOOKUP(P42,'[3]Monitor Schedule'!$A:$BM,46,FALSE)</f>
        <v>No</v>
      </c>
      <c r="BG42" s="2" t="s">
        <v>28</v>
      </c>
      <c r="BH42" s="2" t="str">
        <f>VLOOKUP(P42,'[3]Monitor Schedule'!$A:$BM,48,FALSE)</f>
        <v>No</v>
      </c>
      <c r="BI42" s="2" t="str">
        <f>VLOOKUP(P42,'[3]Monitor Schedule'!$A:$BM,49,FALSE)</f>
        <v>Yes</v>
      </c>
      <c r="BJ42" s="2" t="str">
        <f>VLOOKUP(P42,'[3]Monitor Schedule'!$A:$BM,50,FALSE)</f>
        <v>Yes</v>
      </c>
      <c r="BK42" s="2" t="str">
        <f>VLOOKUP(P42,'[3]Monitor Schedule'!$A:$BM,51,FALSE)</f>
        <v>No</v>
      </c>
      <c r="BL42" s="2" t="str">
        <f>VLOOKUP(P42,'[3]Monitor Schedule'!$A:$BM,52,FALSE)</f>
        <v>No</v>
      </c>
      <c r="BM42" s="2" t="str">
        <f>VLOOKUP(P42,'[3]Monitor Schedule'!$A:$BM,53,FALSE)</f>
        <v>No</v>
      </c>
      <c r="BN42" s="2" t="str">
        <f>VLOOKUP(P42,'[3]Monitor Schedule'!$A:$BM,54,FALSE)</f>
        <v>Yes</v>
      </c>
      <c r="BO42" s="2" t="str">
        <f>VLOOKUP(P42,'[3]Monitor Schedule'!$A:$BM,55,FALSE)</f>
        <v>Yes</v>
      </c>
      <c r="BP42" s="2" t="str">
        <f>VLOOKUP(P42,'[3]Monitor Schedule'!$A:$BM,56,FALSE)</f>
        <v>Yes</v>
      </c>
      <c r="BQ42" s="2" t="str">
        <f>VLOOKUP(P42,'[3]Monitor Schedule'!$A:$BM,57,FALSE)</f>
        <v>Yes</v>
      </c>
      <c r="BR42" s="2">
        <f>VLOOKUP(P42,'[3]Monitor Schedule'!$A:$BM,58,FALSE)</f>
        <v>0</v>
      </c>
      <c r="BS42" s="2">
        <f>VLOOKUP(P42,'[3]Monitor Schedule'!$A:$BM,59,FALSE)</f>
        <v>0</v>
      </c>
      <c r="BT42" s="2">
        <f>VLOOKUP(P42,'[3]Monitor Schedule'!$A:$BM,60,FALSE)</f>
        <v>0</v>
      </c>
      <c r="BU42" s="2">
        <f>VLOOKUP(P42,'[3]Monitor Schedule'!$A:$BM,61,FALSE)</f>
        <v>0</v>
      </c>
      <c r="BV42" s="2">
        <f>VLOOKUP(P42,'[3]Monitor Schedule'!$A:$BM,62,FALSE)</f>
        <v>0</v>
      </c>
      <c r="BW42" s="2">
        <f>VLOOKUP(P42,'[3]Monitor Schedule'!$A:$BM,63,FALSE)</f>
        <v>0</v>
      </c>
      <c r="BX42" s="2">
        <f>VLOOKUP(P42,'[3]Monitor Schedule'!$A:$BM,64,FALSE)</f>
        <v>0</v>
      </c>
      <c r="BY42" s="2" t="e">
        <f>VLOOKUP(P42,'[3]Monitor Schedule'!$A:$BM,65,FALSE)</f>
        <v>#N/A</v>
      </c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</row>
    <row r="43" spans="1:459" s="2" customFormat="1">
      <c r="A43" s="146">
        <v>66302</v>
      </c>
      <c r="B43" s="146">
        <v>3386</v>
      </c>
      <c r="C43" s="146">
        <v>576</v>
      </c>
      <c r="D43" s="147">
        <v>84915</v>
      </c>
      <c r="E43" s="148">
        <f t="shared" ref="E43:E44" si="70">D43*0.051</f>
        <v>4330.665</v>
      </c>
      <c r="F43" s="149">
        <f t="shared" ref="F43:F44" si="71">E43*0.17</f>
        <v>736.21305000000007</v>
      </c>
      <c r="G43" s="150">
        <v>19</v>
      </c>
      <c r="H43" s="150">
        <f t="shared" ref="H43:H44" si="72">E43*1.25</f>
        <v>5413.3312500000002</v>
      </c>
      <c r="I43" s="150">
        <f t="shared" ref="I43:I44" si="73">F43*1.25</f>
        <v>920.26631250000014</v>
      </c>
      <c r="J43" s="150">
        <f t="shared" ref="J43:J44" si="74">E43*1.5</f>
        <v>6495.9974999999995</v>
      </c>
      <c r="K43" s="150">
        <f t="shared" ref="K43:K44" si="75">F43*1.5</f>
        <v>1104.319575</v>
      </c>
      <c r="L43" s="150">
        <v>8</v>
      </c>
      <c r="M43" s="151">
        <v>10</v>
      </c>
      <c r="N43" s="152">
        <v>12</v>
      </c>
      <c r="O43" s="169" t="s">
        <v>87</v>
      </c>
      <c r="P43" s="8">
        <v>804556</v>
      </c>
      <c r="Q43" s="8" t="s">
        <v>118</v>
      </c>
      <c r="R43" s="158" t="s">
        <v>119</v>
      </c>
      <c r="S43" s="181">
        <v>44778</v>
      </c>
      <c r="T43" s="181">
        <f>VLOOKUP(P43,'[3]Monitor Schedule'!$A:$J,10,FALSE)</f>
        <v>44781</v>
      </c>
      <c r="U43" s="181">
        <v>44784</v>
      </c>
      <c r="V43" s="181" t="e">
        <f>VLOOKUP(P43,'[3]Monitor Schedule'!$A:$K,11,FALSE)</f>
        <v>#N/A</v>
      </c>
      <c r="W43" s="181"/>
      <c r="X43" s="8" t="s">
        <v>30</v>
      </c>
      <c r="Y43" s="2" t="str">
        <f>VLOOKUP(P43,'[3]Monitor Schedule'!$A:$BM,13,FALSE)</f>
        <v>No</v>
      </c>
      <c r="Z43" s="2" t="str">
        <f>VLOOKUP(P43,'[3]Monitor Schedule'!$A:$BM,14,FALSE)</f>
        <v>No</v>
      </c>
      <c r="AA43" s="2" t="str">
        <f>VLOOKUP(P43,'[3]Monitor Schedule'!$A:$BM,15,FALSE)</f>
        <v>No</v>
      </c>
      <c r="AB43" s="2" t="str">
        <f>VLOOKUP(P43,'[3]Monitor Schedule'!$A:$BM,16,FALSE)</f>
        <v>Yes</v>
      </c>
      <c r="AC43" s="2" t="str">
        <f>VLOOKUP(P43,'[3]Monitor Schedule'!$A:$BM,17,FALSE)</f>
        <v>Yes</v>
      </c>
      <c r="AD43" s="2" t="str">
        <f>VLOOKUP(P43,'[3]Monitor Schedule'!$A:$BM,18,FALSE)</f>
        <v>Yes</v>
      </c>
      <c r="AE43" s="2" t="str">
        <f>VLOOKUP(P43,'[3]Monitor Schedule'!$A:$BM,19,FALSE)</f>
        <v>Yes</v>
      </c>
      <c r="AF43" s="2" t="str">
        <f>VLOOKUP(P43,'[3]Monitor Schedule'!$A:$BM,20,FALSE)</f>
        <v>Yes</v>
      </c>
      <c r="AG43" s="2" t="str">
        <f>VLOOKUP(P43,'[3]Monitor Schedule'!$A:$BM,21,FALSE)</f>
        <v>No</v>
      </c>
      <c r="AH43" s="2" t="str">
        <f>VLOOKUP(P43,'[3]Monitor Schedule'!$A:$BM,22,FALSE)</f>
        <v>No</v>
      </c>
      <c r="AI43" s="2" t="str">
        <f>VLOOKUP(P43,'[3]Monitor Schedule'!$A:$BM,23,FALSE)</f>
        <v>No</v>
      </c>
      <c r="AJ43" s="2" t="str">
        <f>VLOOKUP(P43,'[3]Monitor Schedule'!$A:$BM,24,FALSE)</f>
        <v>No</v>
      </c>
      <c r="AK43" s="2" t="str">
        <f>VLOOKUP(P43,'[3]Monitor Schedule'!$A:$BM,25,FALSE)</f>
        <v>No</v>
      </c>
      <c r="AL43" s="2" t="str">
        <f>VLOOKUP(P43,'[3]Monitor Schedule'!$A:$BM,26,FALSE)</f>
        <v>No</v>
      </c>
      <c r="AM43" s="2" t="str">
        <f>VLOOKUP(P43,'[3]Monitor Schedule'!$A:$BM,27,FALSE)</f>
        <v>No</v>
      </c>
      <c r="AN43" s="2" t="str">
        <f>VLOOKUP(P43,'[3]Monitor Schedule'!$A:$BM,28,FALSE)</f>
        <v>No</v>
      </c>
      <c r="AO43" s="2" t="str">
        <f>VLOOKUP(P43,'[3]Monitor Schedule'!$A:$BM,29,FALSE)</f>
        <v>No</v>
      </c>
      <c r="AP43" s="2" t="str">
        <f>VLOOKUP(P43,'[3]Monitor Schedule'!$A:$BM,30,FALSE)</f>
        <v>No</v>
      </c>
      <c r="AQ43" s="2" t="str">
        <f>VLOOKUP(P43,'[3]Monitor Schedule'!$A:$BM,31,FALSE)</f>
        <v>No</v>
      </c>
      <c r="AR43" s="2" t="str">
        <f>VLOOKUP(P43,'[3]Monitor Schedule'!$A:$BM,32,FALSE)</f>
        <v>No</v>
      </c>
      <c r="AS43" s="2" t="str">
        <f>VLOOKUP(P43,'[3]Monitor Schedule'!$A:$BM,33,FALSE)</f>
        <v>No</v>
      </c>
      <c r="AT43" s="2" t="str">
        <f>VLOOKUP(P43,'[3]Monitor Schedule'!$A:$BM,34,FALSE)</f>
        <v>No</v>
      </c>
      <c r="AU43" s="2" t="str">
        <f>VLOOKUP(P43,'[3]Monitor Schedule'!$A:$BM,35,FALSE)</f>
        <v>No</v>
      </c>
      <c r="AV43" s="2" t="str">
        <f>VLOOKUP(P43,'[3]Monitor Schedule'!$A:$BM,36,FALSE)</f>
        <v>No</v>
      </c>
      <c r="AW43" s="2" t="str">
        <f>VLOOKUP(P43,'[3]Monitor Schedule'!$A:$BM,37,FALSE)</f>
        <v>No</v>
      </c>
      <c r="AX43" s="2" t="str">
        <f>VLOOKUP(P43,'[3]Monitor Schedule'!$A:$BM,38,FALSE)</f>
        <v>No</v>
      </c>
      <c r="AY43" s="2" t="str">
        <f>VLOOKUP(P43,'[3]Monitor Schedule'!$A:$BM,39,FALSE)</f>
        <v>No</v>
      </c>
      <c r="AZ43" s="2" t="str">
        <f>VLOOKUP(P43,'[3]Monitor Schedule'!$A:$BM,40,FALSE)</f>
        <v>No</v>
      </c>
      <c r="BA43" s="2" t="str">
        <f>VLOOKUP(P43,'[3]Monitor Schedule'!$A:$BM,41,FALSE)</f>
        <v>No</v>
      </c>
      <c r="BB43" s="2" t="str">
        <f>VLOOKUP(P43,'[3]Monitor Schedule'!$A:$BM,42,FALSE)</f>
        <v>No</v>
      </c>
      <c r="BC43" s="2" t="str">
        <f>VLOOKUP(P43,'[3]Monitor Schedule'!$A:$BM,43,FALSE)</f>
        <v>No</v>
      </c>
      <c r="BD43" s="2" t="str">
        <f>VLOOKUP(P43,'[3]Monitor Schedule'!$A:$BM,44,FALSE)</f>
        <v>No</v>
      </c>
      <c r="BE43" s="2" t="str">
        <f>VLOOKUP(P43,'[3]Monitor Schedule'!$A:$BM,45,FALSE)</f>
        <v>No</v>
      </c>
      <c r="BF43" s="2" t="str">
        <f>VLOOKUP(P43,'[3]Monitor Schedule'!$A:$BM,46,FALSE)</f>
        <v>No</v>
      </c>
      <c r="BG43" s="2" t="str">
        <f>VLOOKUP(P43,'[3]Monitor Schedule'!$A:$BM,47,FALSE)</f>
        <v>No</v>
      </c>
      <c r="BH43" s="2" t="str">
        <f>VLOOKUP(P43,'[3]Monitor Schedule'!$A:$BM,48,FALSE)</f>
        <v>No</v>
      </c>
      <c r="BI43" s="2" t="str">
        <f>VLOOKUP(P43,'[3]Monitor Schedule'!$A:$BM,49,FALSE)</f>
        <v>No</v>
      </c>
      <c r="BJ43" s="2" t="str">
        <f>VLOOKUP(P43,'[3]Monitor Schedule'!$A:$BM,50,FALSE)</f>
        <v>No</v>
      </c>
      <c r="BK43" s="2" t="str">
        <f>VLOOKUP(P43,'[3]Monitor Schedule'!$A:$BM,51,FALSE)</f>
        <v>No</v>
      </c>
      <c r="BL43" s="2" t="str">
        <f>VLOOKUP(P43,'[3]Monitor Schedule'!$A:$BM,52,FALSE)</f>
        <v>No</v>
      </c>
      <c r="BM43" s="2" t="str">
        <f>VLOOKUP(P43,'[3]Monitor Schedule'!$A:$BM,53,FALSE)</f>
        <v>No</v>
      </c>
      <c r="BN43" s="2" t="str">
        <f>VLOOKUP(P43,'[3]Monitor Schedule'!$A:$BM,54,FALSE)</f>
        <v>No</v>
      </c>
      <c r="BO43" s="2" t="str">
        <f>VLOOKUP(P43,'[3]Monitor Schedule'!$A:$BM,55,FALSE)</f>
        <v>No</v>
      </c>
      <c r="BP43" s="2" t="str">
        <f>VLOOKUP(P43,'[3]Monitor Schedule'!$A:$BM,56,FALSE)</f>
        <v>No</v>
      </c>
      <c r="BQ43" s="2" t="str">
        <f>VLOOKUP(P43,'[3]Monitor Schedule'!$A:$BM,57,FALSE)</f>
        <v>No</v>
      </c>
      <c r="BR43" s="2">
        <f>VLOOKUP(P43,'[3]Monitor Schedule'!$A:$BM,58,FALSE)</f>
        <v>0</v>
      </c>
      <c r="BS43" s="2">
        <f>VLOOKUP(P43,'[3]Monitor Schedule'!$A:$BM,59,FALSE)</f>
        <v>0</v>
      </c>
      <c r="BT43" s="2">
        <f>VLOOKUP(P43,'[3]Monitor Schedule'!$A:$BM,60,FALSE)</f>
        <v>0</v>
      </c>
      <c r="BU43" s="2">
        <f>VLOOKUP(P43,'[3]Monitor Schedule'!$A:$BM,61,FALSE)</f>
        <v>0</v>
      </c>
      <c r="BV43" s="2">
        <f>VLOOKUP(P43,'[3]Monitor Schedule'!$A:$BM,62,FALSE)</f>
        <v>0</v>
      </c>
      <c r="BW43" s="2">
        <f>VLOOKUP(P43,'[3]Monitor Schedule'!$A:$BM,63,FALSE)</f>
        <v>0</v>
      </c>
      <c r="BX43" s="2">
        <f>VLOOKUP(P43,'[3]Monitor Schedule'!$A:$BM,64,FALSE)</f>
        <v>0</v>
      </c>
      <c r="BY43" s="2" t="e">
        <f>VLOOKUP(P43,'[3]Monitor Schedule'!$A:$BM,65,FALSE)</f>
        <v>#N/A</v>
      </c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</row>
    <row r="44" spans="1:459" s="2" customFormat="1">
      <c r="A44" s="146">
        <v>66302</v>
      </c>
      <c r="B44" s="146">
        <v>3386</v>
      </c>
      <c r="C44" s="146">
        <v>576</v>
      </c>
      <c r="D44" s="147">
        <v>84915</v>
      </c>
      <c r="E44" s="148">
        <f t="shared" si="70"/>
        <v>4330.665</v>
      </c>
      <c r="F44" s="149">
        <f t="shared" si="71"/>
        <v>736.21305000000007</v>
      </c>
      <c r="G44" s="150">
        <v>21</v>
      </c>
      <c r="H44" s="150">
        <f t="shared" si="72"/>
        <v>5413.3312500000002</v>
      </c>
      <c r="I44" s="150">
        <f t="shared" si="73"/>
        <v>920.26631250000014</v>
      </c>
      <c r="J44" s="150">
        <f t="shared" si="74"/>
        <v>6495.9974999999995</v>
      </c>
      <c r="K44" s="150">
        <f t="shared" si="75"/>
        <v>1104.319575</v>
      </c>
      <c r="L44" s="150">
        <v>8</v>
      </c>
      <c r="M44" s="151">
        <v>10</v>
      </c>
      <c r="N44" s="152">
        <v>12</v>
      </c>
      <c r="O44" s="169" t="s">
        <v>87</v>
      </c>
      <c r="P44" s="8">
        <v>952271</v>
      </c>
      <c r="Q44" s="8" t="s">
        <v>120</v>
      </c>
      <c r="R44" s="158" t="s">
        <v>121</v>
      </c>
      <c r="S44" s="181" t="s">
        <v>85</v>
      </c>
      <c r="T44" s="181">
        <f>VLOOKUP(P44,'[3]Monitor Schedule'!$A:$J,10,FALSE)</f>
        <v>44789</v>
      </c>
      <c r="U44" s="181">
        <v>44790</v>
      </c>
      <c r="V44" s="181" t="e">
        <f>VLOOKUP(P44,'[3]Monitor Schedule'!$A:$K,11,FALSE)</f>
        <v>#N/A</v>
      </c>
      <c r="W44" s="181" t="s">
        <v>28</v>
      </c>
      <c r="X44" s="8" t="s">
        <v>30</v>
      </c>
      <c r="Y44" s="2" t="str">
        <f>VLOOKUP(P44,'[3]Monitor Schedule'!$A:$BM,13,FALSE)</f>
        <v>No</v>
      </c>
      <c r="Z44" s="2" t="str">
        <f>VLOOKUP(P44,'[3]Monitor Schedule'!$A:$BM,14,FALSE)</f>
        <v>No</v>
      </c>
      <c r="AA44" s="2" t="str">
        <f>VLOOKUP(P44,'[3]Monitor Schedule'!$A:$BM,15,FALSE)</f>
        <v>No</v>
      </c>
      <c r="AB44" s="2" t="str">
        <f>VLOOKUP(P44,'[3]Monitor Schedule'!$A:$BM,16,FALSE)</f>
        <v>No</v>
      </c>
      <c r="AC44" s="2" t="str">
        <f>VLOOKUP(P44,'[3]Monitor Schedule'!$A:$BM,17,FALSE)</f>
        <v>No</v>
      </c>
      <c r="AD44" s="2" t="str">
        <f>VLOOKUP(P44,'[3]Monitor Schedule'!$A:$BM,18,FALSE)</f>
        <v>No</v>
      </c>
      <c r="AE44" s="2" t="str">
        <f>VLOOKUP(P44,'[3]Monitor Schedule'!$A:$BM,19,FALSE)</f>
        <v>No</v>
      </c>
      <c r="AF44" s="2" t="str">
        <f>VLOOKUP(P44,'[3]Monitor Schedule'!$A:$BM,20,FALSE)</f>
        <v>No</v>
      </c>
      <c r="AG44" s="2" t="str">
        <f>VLOOKUP(P44,'[3]Monitor Schedule'!$A:$BM,21,FALSE)</f>
        <v>No</v>
      </c>
      <c r="AH44" s="2" t="str">
        <f>VLOOKUP(P44,'[3]Monitor Schedule'!$A:$BM,22,FALSE)</f>
        <v>No</v>
      </c>
      <c r="AI44" s="2" t="str">
        <f>VLOOKUP(P44,'[3]Monitor Schedule'!$A:$BM,23,FALSE)</f>
        <v>No</v>
      </c>
      <c r="AJ44" s="2" t="str">
        <f>VLOOKUP(P44,'[3]Monitor Schedule'!$A:$BM,24,FALSE)</f>
        <v>No</v>
      </c>
      <c r="AK44" s="2" t="str">
        <f>VLOOKUP(P44,'[3]Monitor Schedule'!$A:$BM,25,FALSE)</f>
        <v>No</v>
      </c>
      <c r="AL44" s="2" t="str">
        <f>VLOOKUP(P44,'[3]Monitor Schedule'!$A:$BM,26,FALSE)</f>
        <v>No</v>
      </c>
      <c r="AM44" s="2" t="str">
        <f>VLOOKUP(P44,'[3]Monitor Schedule'!$A:$BM,27,FALSE)</f>
        <v>No</v>
      </c>
      <c r="AN44" s="2" t="str">
        <f>VLOOKUP(P44,'[3]Monitor Schedule'!$A:$BM,28,FALSE)</f>
        <v>No</v>
      </c>
      <c r="AO44" s="2" t="str">
        <f>VLOOKUP(P44,'[3]Monitor Schedule'!$A:$BM,29,FALSE)</f>
        <v>No</v>
      </c>
      <c r="AP44" s="2" t="str">
        <f>VLOOKUP(P44,'[3]Monitor Schedule'!$A:$BM,30,FALSE)</f>
        <v>No</v>
      </c>
      <c r="AQ44" s="167" t="s">
        <v>42</v>
      </c>
      <c r="AR44" s="2" t="str">
        <f>VLOOKUP(P44,'[3]Monitor Schedule'!$A:$BM,32,FALSE)</f>
        <v>Yes</v>
      </c>
      <c r="AS44" s="2" t="str">
        <f>VLOOKUP(P44,'[3]Monitor Schedule'!$A:$BM,33,FALSE)</f>
        <v>No</v>
      </c>
      <c r="AT44" s="167" t="s">
        <v>42</v>
      </c>
      <c r="AU44" s="2" t="s">
        <v>28</v>
      </c>
      <c r="AV44" s="2" t="s">
        <v>28</v>
      </c>
      <c r="AW44" s="2" t="str">
        <f>VLOOKUP(P44,'[3]Monitor Schedule'!$A:$BM,37,FALSE)</f>
        <v>No</v>
      </c>
      <c r="AX44" s="2" t="str">
        <f>VLOOKUP(P44,'[3]Monitor Schedule'!$A:$BM,38,FALSE)</f>
        <v>Yes</v>
      </c>
      <c r="AY44" s="2" t="str">
        <f>VLOOKUP(P44,'[3]Monitor Schedule'!$A:$BM,39,FALSE)</f>
        <v>No</v>
      </c>
      <c r="AZ44" s="2" t="str">
        <f>VLOOKUP(P44,'[3]Monitor Schedule'!$A:$BM,40,FALSE)</f>
        <v>No</v>
      </c>
      <c r="BA44" s="2" t="str">
        <f>VLOOKUP(P44,'[3]Monitor Schedule'!$A:$BM,41,FALSE)</f>
        <v>No</v>
      </c>
      <c r="BB44" s="2" t="s">
        <v>30</v>
      </c>
      <c r="BC44" s="2" t="str">
        <f>VLOOKUP(P44,'[3]Monitor Schedule'!$A:$BM,43,FALSE)</f>
        <v>No</v>
      </c>
      <c r="BD44" s="2" t="str">
        <f>VLOOKUP(P44,'[3]Monitor Schedule'!$A:$BM,44,FALSE)</f>
        <v>No</v>
      </c>
      <c r="BE44" s="2" t="str">
        <f>VLOOKUP(P44,'[3]Monitor Schedule'!$A:$BM,45,FALSE)</f>
        <v>Yes</v>
      </c>
      <c r="BF44" s="2" t="str">
        <f>VLOOKUP(P44,'[3]Monitor Schedule'!$A:$BM,46,FALSE)</f>
        <v>No</v>
      </c>
      <c r="BG44" s="2" t="str">
        <f>VLOOKUP(P44,'[3]Monitor Schedule'!$A:$BM,47,FALSE)</f>
        <v>No</v>
      </c>
      <c r="BH44" s="2" t="str">
        <f>VLOOKUP(P44,'[3]Monitor Schedule'!$A:$BM,48,FALSE)</f>
        <v>Yes</v>
      </c>
      <c r="BI44" s="2" t="str">
        <f>VLOOKUP(P44,'[3]Monitor Schedule'!$A:$BM,49,FALSE)</f>
        <v>Yes</v>
      </c>
      <c r="BJ44" s="2" t="s">
        <v>28</v>
      </c>
      <c r="BK44" s="2" t="str">
        <f>VLOOKUP(P44,'[3]Monitor Schedule'!$A:$BM,51,FALSE)</f>
        <v>No</v>
      </c>
      <c r="BL44" s="2" t="str">
        <f>VLOOKUP(P44,'[3]Monitor Schedule'!$A:$BM,52,FALSE)</f>
        <v>No</v>
      </c>
      <c r="BM44" s="2" t="str">
        <f>VLOOKUP(P44,'[3]Monitor Schedule'!$A:$BM,53,FALSE)</f>
        <v>Yes</v>
      </c>
      <c r="BN44" s="2" t="str">
        <f>VLOOKUP(P44,'[3]Monitor Schedule'!$A:$BM,54,FALSE)</f>
        <v>No</v>
      </c>
      <c r="BO44" s="2" t="str">
        <f>VLOOKUP(P44,'[3]Monitor Schedule'!$A:$BM,55,FALSE)</f>
        <v>No</v>
      </c>
      <c r="BP44" s="2" t="s">
        <v>30</v>
      </c>
      <c r="BQ44" s="2" t="str">
        <f>VLOOKUP(P44,'[3]Monitor Schedule'!$A:$BM,57,FALSE)</f>
        <v>No</v>
      </c>
      <c r="BR44" s="2">
        <f>VLOOKUP(P44,'[3]Monitor Schedule'!$A:$BM,58,FALSE)</f>
        <v>0</v>
      </c>
      <c r="BS44" s="2">
        <f>VLOOKUP(P44,'[3]Monitor Schedule'!$A:$BM,59,FALSE)</f>
        <v>0</v>
      </c>
      <c r="BT44" s="2">
        <f>VLOOKUP(P44,'[3]Monitor Schedule'!$A:$BM,60,FALSE)</f>
        <v>0</v>
      </c>
      <c r="BU44" s="2">
        <f>VLOOKUP(P44,'[3]Monitor Schedule'!$A:$BM,61,FALSE)</f>
        <v>0</v>
      </c>
      <c r="BV44" s="2">
        <f>VLOOKUP(P44,'[3]Monitor Schedule'!$A:$BM,62,FALSE)</f>
        <v>0</v>
      </c>
      <c r="BW44" s="2">
        <f>VLOOKUP(P44,'[3]Monitor Schedule'!$A:$BM,63,FALSE)</f>
        <v>0</v>
      </c>
      <c r="BX44" s="2">
        <f>VLOOKUP(P44,'[3]Monitor Schedule'!$A:$BM,64,FALSE)</f>
        <v>0</v>
      </c>
      <c r="BY44" s="2" t="e">
        <f>VLOOKUP(P44,'[3]Monitor Schedule'!$A:$BM,65,FALSE)</f>
        <v>#N/A</v>
      </c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</row>
    <row r="45" spans="1:459" s="2" customFormat="1">
      <c r="A45" s="146">
        <v>66302</v>
      </c>
      <c r="B45" s="146">
        <v>3386</v>
      </c>
      <c r="C45" s="146">
        <v>576</v>
      </c>
      <c r="D45" s="147">
        <v>84915</v>
      </c>
      <c r="E45" s="148">
        <f t="shared" ref="E45:E53" si="76">D45*0.051</f>
        <v>4330.665</v>
      </c>
      <c r="F45" s="149">
        <f t="shared" ref="F45:F54" si="77">E45*0.17</f>
        <v>736.21305000000007</v>
      </c>
      <c r="G45" s="150">
        <v>22</v>
      </c>
      <c r="H45" s="150">
        <f t="shared" ref="H45:H54" si="78">E45*1.25</f>
        <v>5413.3312500000002</v>
      </c>
      <c r="I45" s="150">
        <f t="shared" ref="I45:I54" si="79">F45*1.25</f>
        <v>920.26631250000014</v>
      </c>
      <c r="J45" s="150">
        <f t="shared" ref="J45:J54" si="80">E45*1.5</f>
        <v>6495.9974999999995</v>
      </c>
      <c r="K45" s="150">
        <f t="shared" ref="K45:K54" si="81">F45*1.5</f>
        <v>1104.319575</v>
      </c>
      <c r="L45" s="150">
        <v>8</v>
      </c>
      <c r="M45" s="151">
        <v>10</v>
      </c>
      <c r="N45" s="152">
        <v>12</v>
      </c>
      <c r="O45" s="169" t="s">
        <v>87</v>
      </c>
      <c r="P45" s="194">
        <v>806907</v>
      </c>
      <c r="Q45" s="194" t="s">
        <v>122</v>
      </c>
      <c r="R45" s="195" t="s">
        <v>123</v>
      </c>
      <c r="S45" s="201" t="s">
        <v>85</v>
      </c>
      <c r="T45" s="181">
        <f>VLOOKUP(P45,'[3]Monitor Schedule'!$A:$J,10,FALSE)</f>
        <v>0</v>
      </c>
      <c r="U45" s="201"/>
      <c r="V45" s="181" t="e">
        <f>VLOOKUP(P45,'[3]Monitor Schedule'!$A:$K,11,FALSE)</f>
        <v>#N/A</v>
      </c>
      <c r="W45" s="181"/>
      <c r="X45" s="8" t="s">
        <v>124</v>
      </c>
      <c r="Y45" s="2" t="str">
        <f>VLOOKUP(P45,'[3]Monitor Schedule'!$A:$BM,13,FALSE)</f>
        <v>No</v>
      </c>
      <c r="Z45" s="2" t="str">
        <f>VLOOKUP(P45,'[3]Monitor Schedule'!$A:$BM,14,FALSE)</f>
        <v>No</v>
      </c>
      <c r="AA45" s="2" t="str">
        <f>VLOOKUP(P45,'[3]Monitor Schedule'!$A:$BM,15,FALSE)</f>
        <v>No</v>
      </c>
      <c r="AB45" s="2" t="str">
        <f>VLOOKUP(P45,'[3]Monitor Schedule'!$A:$BM,16,FALSE)</f>
        <v>No</v>
      </c>
      <c r="AC45" s="2" t="str">
        <f>VLOOKUP(P45,'[3]Monitor Schedule'!$A:$BM,17,FALSE)</f>
        <v>No</v>
      </c>
      <c r="AD45" s="2" t="str">
        <f>VLOOKUP(P45,'[3]Monitor Schedule'!$A:$BM,18,FALSE)</f>
        <v>No</v>
      </c>
      <c r="AE45" s="2" t="str">
        <f>VLOOKUP(P45,'[3]Monitor Schedule'!$A:$BM,19,FALSE)</f>
        <v>No</v>
      </c>
      <c r="AF45" s="2" t="str">
        <f>VLOOKUP(P45,'[3]Monitor Schedule'!$A:$BM,20,FALSE)</f>
        <v>No</v>
      </c>
      <c r="AG45" s="2" t="str">
        <f>VLOOKUP(P45,'[3]Monitor Schedule'!$A:$BM,21,FALSE)</f>
        <v>No</v>
      </c>
      <c r="AH45" s="2" t="str">
        <f>VLOOKUP(P45,'[3]Monitor Schedule'!$A:$BM,22,FALSE)</f>
        <v>No</v>
      </c>
      <c r="AI45" s="2" t="str">
        <f>VLOOKUP(P45,'[3]Monitor Schedule'!$A:$BM,23,FALSE)</f>
        <v>No</v>
      </c>
      <c r="AJ45" s="2" t="str">
        <f>VLOOKUP(P45,'[3]Monitor Schedule'!$A:$BM,24,FALSE)</f>
        <v>No</v>
      </c>
      <c r="AK45" s="2" t="str">
        <f>VLOOKUP(P45,'[3]Monitor Schedule'!$A:$BM,25,FALSE)</f>
        <v>No</v>
      </c>
      <c r="AL45" s="2" t="str">
        <f>VLOOKUP(P45,'[3]Monitor Schedule'!$A:$BM,26,FALSE)</f>
        <v>No</v>
      </c>
      <c r="AM45" s="2" t="str">
        <f>VLOOKUP(P45,'[3]Monitor Schedule'!$A:$BM,27,FALSE)</f>
        <v>No</v>
      </c>
      <c r="AN45" s="2" t="str">
        <f>VLOOKUP(P45,'[3]Monitor Schedule'!$A:$BM,28,FALSE)</f>
        <v>No</v>
      </c>
      <c r="AO45" s="2" t="str">
        <f>VLOOKUP(P45,'[3]Monitor Schedule'!$A:$BM,29,FALSE)</f>
        <v>No</v>
      </c>
      <c r="AP45" s="2" t="str">
        <f>VLOOKUP(P45,'[3]Monitor Schedule'!$A:$BM,30,FALSE)</f>
        <v>No</v>
      </c>
      <c r="AQ45" s="2" t="s">
        <v>28</v>
      </c>
      <c r="AR45" s="2" t="str">
        <f>VLOOKUP(P45,'[3]Monitor Schedule'!$A:$BM,32,FALSE)</f>
        <v>No</v>
      </c>
      <c r="AS45" s="2" t="str">
        <f>VLOOKUP(P45,'[3]Monitor Schedule'!$A:$BM,33,FALSE)</f>
        <v>No</v>
      </c>
      <c r="AT45" s="2" t="str">
        <f>VLOOKUP(P45,'[3]Monitor Schedule'!$A:$BM,34,FALSE)</f>
        <v>Yes</v>
      </c>
      <c r="AU45" s="2" t="str">
        <f>VLOOKUP(P45,'[3]Monitor Schedule'!$A:$BM,35,FALSE)</f>
        <v>Yes</v>
      </c>
      <c r="AV45" s="2" t="str">
        <f>VLOOKUP(P45,'[3]Monitor Schedule'!$A:$BM,36,FALSE)</f>
        <v>Yes</v>
      </c>
      <c r="AW45" s="2" t="str">
        <f>VLOOKUP(P45,'[3]Monitor Schedule'!$A:$BM,37,FALSE)</f>
        <v>Yes</v>
      </c>
      <c r="AX45" s="2" t="str">
        <f>VLOOKUP(P45,'[3]Monitor Schedule'!$A:$BM,38,FALSE)</f>
        <v>No</v>
      </c>
      <c r="AY45" s="2" t="str">
        <f>VLOOKUP(P45,'[3]Monitor Schedule'!$A:$BM,39,FALSE)</f>
        <v>No</v>
      </c>
      <c r="AZ45" s="2" t="str">
        <f>VLOOKUP(P45,'[3]Monitor Schedule'!$A:$BM,40,FALSE)</f>
        <v>No</v>
      </c>
      <c r="BA45" s="2" t="s">
        <v>30</v>
      </c>
      <c r="BB45" s="2" t="s">
        <v>30</v>
      </c>
      <c r="BC45" s="2" t="s">
        <v>30</v>
      </c>
      <c r="BD45" s="2" t="str">
        <f>VLOOKUP(P45,'[3]Monitor Schedule'!$A:$BM,44,FALSE)</f>
        <v>No</v>
      </c>
      <c r="BE45" s="2" t="str">
        <f>VLOOKUP(P45,'[3]Monitor Schedule'!$A:$BM,45,FALSE)</f>
        <v>No</v>
      </c>
      <c r="BF45" s="2" t="str">
        <f>VLOOKUP(P45,'[3]Monitor Schedule'!$A:$BM,46,FALSE)</f>
        <v>Yes</v>
      </c>
      <c r="BG45" s="2" t="str">
        <f>VLOOKUP(P45,'[3]Monitor Schedule'!$A:$BM,47,FALSE)</f>
        <v>No</v>
      </c>
      <c r="BH45" s="2" t="str">
        <f>VLOOKUP(P45,'[3]Monitor Schedule'!$A:$BM,48,FALSE)</f>
        <v>Yes</v>
      </c>
      <c r="BI45" s="2" t="str">
        <f>VLOOKUP(P45,'[3]Monitor Schedule'!$A:$BM,49,FALSE)</f>
        <v>Yes</v>
      </c>
      <c r="BJ45" s="2" t="s">
        <v>30</v>
      </c>
      <c r="BK45" s="2" t="str">
        <f>VLOOKUP(P45,'[3]Monitor Schedule'!$A:$BM,51,FALSE)</f>
        <v>No</v>
      </c>
      <c r="BL45" s="2" t="str">
        <f>VLOOKUP(P45,'[3]Monitor Schedule'!$A:$BM,52,FALSE)</f>
        <v>No</v>
      </c>
      <c r="BM45" s="2" t="str">
        <f>VLOOKUP(P45,'[3]Monitor Schedule'!$A:$BM,53,FALSE)</f>
        <v>No</v>
      </c>
      <c r="BN45" s="2" t="str">
        <f>VLOOKUP(P45,'[3]Monitor Schedule'!$A:$BM,54,FALSE)</f>
        <v>Yes</v>
      </c>
      <c r="BO45" s="2" t="str">
        <f>VLOOKUP(P45,'[3]Monitor Schedule'!$A:$BM,55,FALSE)</f>
        <v>Yes</v>
      </c>
      <c r="BP45" s="2" t="s">
        <v>28</v>
      </c>
      <c r="BQ45" s="2" t="s">
        <v>28</v>
      </c>
      <c r="BR45" s="2">
        <f>VLOOKUP(P45,'[3]Monitor Schedule'!$A:$BM,58,FALSE)</f>
        <v>0</v>
      </c>
      <c r="BS45" s="2">
        <f>VLOOKUP(P45,'[3]Monitor Schedule'!$A:$BM,59,FALSE)</f>
        <v>0</v>
      </c>
      <c r="BT45" s="2">
        <f>VLOOKUP(P45,'[3]Monitor Schedule'!$A:$BM,60,FALSE)</f>
        <v>0</v>
      </c>
      <c r="BU45" s="2">
        <f>VLOOKUP(P45,'[3]Monitor Schedule'!$A:$BM,61,FALSE)</f>
        <v>0</v>
      </c>
      <c r="BV45" s="2">
        <f>VLOOKUP(P45,'[3]Monitor Schedule'!$A:$BM,62,FALSE)</f>
        <v>0</v>
      </c>
      <c r="BW45" s="2">
        <f>VLOOKUP(P45,'[3]Monitor Schedule'!$A:$BM,63,FALSE)</f>
        <v>0</v>
      </c>
      <c r="BX45" s="2">
        <f>VLOOKUP(P45,'[3]Monitor Schedule'!$A:$BM,64,FALSE)</f>
        <v>0</v>
      </c>
      <c r="BY45" s="2" t="e">
        <f>VLOOKUP(P45,'[3]Monitor Schedule'!$A:$BM,65,FALSE)</f>
        <v>#N/A</v>
      </c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</row>
    <row r="46" spans="1:459" s="2" customFormat="1">
      <c r="A46" s="146">
        <v>66302</v>
      </c>
      <c r="B46" s="146">
        <v>3386</v>
      </c>
      <c r="C46" s="146">
        <v>576</v>
      </c>
      <c r="D46" s="147">
        <v>84915</v>
      </c>
      <c r="E46" s="148">
        <f t="shared" si="76"/>
        <v>4330.665</v>
      </c>
      <c r="F46" s="149">
        <f t="shared" si="77"/>
        <v>736.21305000000007</v>
      </c>
      <c r="G46" s="150">
        <v>23</v>
      </c>
      <c r="H46" s="150">
        <f t="shared" si="78"/>
        <v>5413.3312500000002</v>
      </c>
      <c r="I46" s="150">
        <f t="shared" si="79"/>
        <v>920.26631250000014</v>
      </c>
      <c r="J46" s="150">
        <f t="shared" si="80"/>
        <v>6495.9974999999995</v>
      </c>
      <c r="K46" s="150">
        <f t="shared" si="81"/>
        <v>1104.319575</v>
      </c>
      <c r="L46" s="150">
        <v>8</v>
      </c>
      <c r="M46" s="151">
        <v>10</v>
      </c>
      <c r="N46" s="152">
        <v>12</v>
      </c>
      <c r="O46" s="169" t="s">
        <v>87</v>
      </c>
      <c r="P46" s="196">
        <v>807105</v>
      </c>
      <c r="Q46" s="196" t="s">
        <v>125</v>
      </c>
      <c r="R46" s="197" t="s">
        <v>126</v>
      </c>
      <c r="S46" s="201">
        <v>44784</v>
      </c>
      <c r="T46" s="181">
        <f>VLOOKUP(P46,'[3]Monitor Schedule'!$A:$J,10,FALSE)</f>
        <v>44787</v>
      </c>
      <c r="U46" s="201"/>
      <c r="V46" s="181" t="e">
        <f>VLOOKUP(P46,'[3]Monitor Schedule'!$A:$K,11,FALSE)</f>
        <v>#N/A</v>
      </c>
      <c r="W46" s="181"/>
      <c r="X46" s="8" t="s">
        <v>30</v>
      </c>
      <c r="Y46" s="2" t="str">
        <f>VLOOKUP(P46,'[3]Monitor Schedule'!$A:$BM,13,FALSE)</f>
        <v>No</v>
      </c>
      <c r="Z46" s="2" t="str">
        <f>VLOOKUP(P46,'[3]Monitor Schedule'!$A:$BM,14,FALSE)</f>
        <v>No</v>
      </c>
      <c r="AA46" s="2" t="str">
        <f>VLOOKUP(P46,'[3]Monitor Schedule'!$A:$BM,15,FALSE)</f>
        <v>No</v>
      </c>
      <c r="AB46" s="2" t="str">
        <f>VLOOKUP(P46,'[3]Monitor Schedule'!$A:$BM,16,FALSE)</f>
        <v>No</v>
      </c>
      <c r="AC46" s="2" t="str">
        <f>VLOOKUP(P46,'[3]Monitor Schedule'!$A:$BM,17,FALSE)</f>
        <v>No</v>
      </c>
      <c r="AD46" s="2" t="str">
        <f>VLOOKUP(P46,'[3]Monitor Schedule'!$A:$BM,18,FALSE)</f>
        <v>No</v>
      </c>
      <c r="AE46" s="2" t="str">
        <f>VLOOKUP(P46,'[3]Monitor Schedule'!$A:$BM,19,FALSE)</f>
        <v>No</v>
      </c>
      <c r="AF46" s="2" t="str">
        <f>VLOOKUP(P46,'[3]Monitor Schedule'!$A:$BM,20,FALSE)</f>
        <v>No</v>
      </c>
      <c r="AG46" s="2" t="str">
        <f>VLOOKUP(P46,'[3]Monitor Schedule'!$A:$BM,21,FALSE)</f>
        <v>No</v>
      </c>
      <c r="AH46" s="2" t="str">
        <f>VLOOKUP(P46,'[3]Monitor Schedule'!$A:$BM,22,FALSE)</f>
        <v>No</v>
      </c>
      <c r="AI46" s="2" t="str">
        <f>VLOOKUP(P46,'[3]Monitor Schedule'!$A:$BM,23,FALSE)</f>
        <v>No</v>
      </c>
      <c r="AJ46" s="2" t="str">
        <f>VLOOKUP(P46,'[3]Monitor Schedule'!$A:$BM,24,FALSE)</f>
        <v>No</v>
      </c>
      <c r="AK46" s="2" t="str">
        <f>VLOOKUP(P46,'[3]Monitor Schedule'!$A:$BM,25,FALSE)</f>
        <v>No</v>
      </c>
      <c r="AL46" s="2" t="str">
        <f>VLOOKUP(P46,'[3]Monitor Schedule'!$A:$BM,26,FALSE)</f>
        <v>No</v>
      </c>
      <c r="AM46" s="2" t="s">
        <v>30</v>
      </c>
      <c r="AN46" s="2" t="s">
        <v>30</v>
      </c>
      <c r="AO46" s="2" t="s">
        <v>30</v>
      </c>
      <c r="AP46" s="2" t="str">
        <f>VLOOKUP(P46,'[3]Monitor Schedule'!$A:$BM,30,FALSE)</f>
        <v>No</v>
      </c>
      <c r="AQ46" s="2" t="str">
        <f>VLOOKUP(P46,'[3]Monitor Schedule'!$A:$BM,31,FALSE)</f>
        <v>No</v>
      </c>
      <c r="AR46" s="2" t="str">
        <f>VLOOKUP(P46,'[3]Monitor Schedule'!$A:$BM,32,FALSE)</f>
        <v>No</v>
      </c>
      <c r="AS46" s="2" t="str">
        <f>VLOOKUP(P46,'[3]Monitor Schedule'!$A:$BM,33,FALSE)</f>
        <v>No</v>
      </c>
      <c r="AT46" s="2" t="str">
        <f>VLOOKUP(P46,'[3]Monitor Schedule'!$A:$BM,34,FALSE)</f>
        <v>Yes</v>
      </c>
      <c r="AU46" s="2" t="str">
        <f>VLOOKUP(P46,'[3]Monitor Schedule'!$A:$BM,35,FALSE)</f>
        <v>Yes</v>
      </c>
      <c r="AV46" s="2" t="str">
        <f>VLOOKUP(P46,'[3]Monitor Schedule'!$A:$BM,36,FALSE)</f>
        <v>Yes</v>
      </c>
      <c r="AW46" s="2" t="str">
        <f>VLOOKUP(P46,'[3]Monitor Schedule'!$A:$BM,37,FALSE)</f>
        <v>No</v>
      </c>
      <c r="AX46" s="2" t="str">
        <f>VLOOKUP(P46,'[3]Monitor Schedule'!$A:$BM,38,FALSE)</f>
        <v>No</v>
      </c>
      <c r="AY46" s="2" t="str">
        <f>VLOOKUP(P46,'[3]Monitor Schedule'!$A:$BM,39,FALSE)</f>
        <v>No</v>
      </c>
      <c r="AZ46" s="2" t="str">
        <f>VLOOKUP(P46,'[3]Monitor Schedule'!$A:$BM,40,FALSE)</f>
        <v>No</v>
      </c>
      <c r="BA46" s="2" t="s">
        <v>30</v>
      </c>
      <c r="BB46" s="2" t="s">
        <v>30</v>
      </c>
      <c r="BC46" s="2" t="s">
        <v>30</v>
      </c>
      <c r="BD46" s="2" t="str">
        <f>VLOOKUP(P46,'[3]Monitor Schedule'!$A:$BM,44,FALSE)</f>
        <v>No</v>
      </c>
      <c r="BE46" s="2" t="str">
        <f>VLOOKUP(P46,'[3]Monitor Schedule'!$A:$BM,45,FALSE)</f>
        <v>No</v>
      </c>
      <c r="BF46" s="2" t="str">
        <f>VLOOKUP(P46,'[3]Monitor Schedule'!$A:$BM,46,FALSE)</f>
        <v>No</v>
      </c>
      <c r="BG46" s="2" t="str">
        <f>VLOOKUP(P46,'[3]Monitor Schedule'!$A:$BM,47,FALSE)</f>
        <v>No</v>
      </c>
      <c r="BH46" s="2" t="s">
        <v>30</v>
      </c>
      <c r="BI46" s="2" t="s">
        <v>30</v>
      </c>
      <c r="BJ46" s="2" t="s">
        <v>30</v>
      </c>
      <c r="BK46" s="2" t="str">
        <f>VLOOKUP(P46,'[3]Monitor Schedule'!$A:$BM,51,FALSE)</f>
        <v>No</v>
      </c>
      <c r="BL46" s="2" t="str">
        <f>VLOOKUP(P46,'[3]Monitor Schedule'!$A:$BM,52,FALSE)</f>
        <v>No</v>
      </c>
      <c r="BM46" s="2" t="str">
        <f>VLOOKUP(P46,'[3]Monitor Schedule'!$A:$BM,53,FALSE)</f>
        <v>No</v>
      </c>
      <c r="BN46" s="2" t="str">
        <f>VLOOKUP(P46,'[3]Monitor Schedule'!$A:$BM,54,FALSE)</f>
        <v>No</v>
      </c>
      <c r="BO46" s="2" t="str">
        <f>VLOOKUP(P46,'[3]Monitor Schedule'!$A:$BM,55,FALSE)</f>
        <v>Yes</v>
      </c>
      <c r="BP46" s="2" t="str">
        <f>VLOOKUP(P46,'[3]Monitor Schedule'!$A:$BM,56,FALSE)</f>
        <v>Yes</v>
      </c>
      <c r="BQ46" s="2" t="str">
        <f>VLOOKUP(P46,'[3]Monitor Schedule'!$A:$BM,57,FALSE)</f>
        <v>Yes</v>
      </c>
      <c r="BR46" s="2">
        <f>VLOOKUP(P46,'[3]Monitor Schedule'!$A:$BM,58,FALSE)</f>
        <v>0</v>
      </c>
      <c r="BS46" s="2">
        <f>VLOOKUP(P46,'[3]Monitor Schedule'!$A:$BM,59,FALSE)</f>
        <v>0</v>
      </c>
      <c r="BT46" s="2">
        <f>VLOOKUP(P46,'[3]Monitor Schedule'!$A:$BM,60,FALSE)</f>
        <v>0</v>
      </c>
      <c r="BU46" s="2">
        <f>VLOOKUP(P46,'[3]Monitor Schedule'!$A:$BM,61,FALSE)</f>
        <v>0</v>
      </c>
      <c r="BV46" s="2">
        <f>VLOOKUP(P46,'[3]Monitor Schedule'!$A:$BM,62,FALSE)</f>
        <v>0</v>
      </c>
      <c r="BW46" s="2">
        <f>VLOOKUP(P46,'[3]Monitor Schedule'!$A:$BM,63,FALSE)</f>
        <v>0</v>
      </c>
      <c r="BX46" s="2">
        <f>VLOOKUP(P46,'[3]Monitor Schedule'!$A:$BM,64,FALSE)</f>
        <v>0</v>
      </c>
      <c r="BY46" s="2" t="e">
        <f>VLOOKUP(P46,'[3]Monitor Schedule'!$A:$BM,65,FALSE)</f>
        <v>#N/A</v>
      </c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</row>
    <row r="47" spans="1:459" s="2" customFormat="1">
      <c r="A47" s="146">
        <v>66302</v>
      </c>
      <c r="B47" s="146">
        <v>3386</v>
      </c>
      <c r="C47" s="146">
        <v>576</v>
      </c>
      <c r="D47" s="147">
        <v>84915</v>
      </c>
      <c r="E47" s="148">
        <f t="shared" si="76"/>
        <v>4330.665</v>
      </c>
      <c r="F47" s="149">
        <f t="shared" si="77"/>
        <v>736.21305000000007</v>
      </c>
      <c r="G47" s="150">
        <v>24</v>
      </c>
      <c r="H47" s="150">
        <f t="shared" si="78"/>
        <v>5413.3312500000002</v>
      </c>
      <c r="I47" s="150">
        <f t="shared" si="79"/>
        <v>920.26631250000014</v>
      </c>
      <c r="J47" s="150">
        <f t="shared" si="80"/>
        <v>6495.9974999999995</v>
      </c>
      <c r="K47" s="150">
        <f t="shared" si="81"/>
        <v>1104.319575</v>
      </c>
      <c r="L47" s="150">
        <v>8</v>
      </c>
      <c r="M47" s="151">
        <v>10</v>
      </c>
      <c r="N47" s="152">
        <v>12</v>
      </c>
      <c r="O47" s="169" t="s">
        <v>87</v>
      </c>
      <c r="P47" s="8">
        <v>789267</v>
      </c>
      <c r="Q47" s="8" t="s">
        <v>127</v>
      </c>
      <c r="R47" s="158" t="s">
        <v>128</v>
      </c>
      <c r="S47" s="181">
        <v>44784</v>
      </c>
      <c r="T47" s="181">
        <f>VLOOKUP(P47,'[3]Monitor Schedule'!$A:$J,10,FALSE)</f>
        <v>44784</v>
      </c>
      <c r="U47" s="181">
        <v>44785</v>
      </c>
      <c r="V47" s="181" t="e">
        <f>VLOOKUP(P47,'[3]Monitor Schedule'!$A:$K,11,FALSE)</f>
        <v>#N/A</v>
      </c>
      <c r="W47" s="181" t="s">
        <v>30</v>
      </c>
      <c r="X47" s="8" t="s">
        <v>30</v>
      </c>
      <c r="Y47" s="2" t="s">
        <v>30</v>
      </c>
      <c r="Z47" s="2" t="s">
        <v>30</v>
      </c>
      <c r="AA47" s="2" t="s">
        <v>30</v>
      </c>
      <c r="AB47" s="2" t="s">
        <v>30</v>
      </c>
      <c r="AC47" s="2" t="s">
        <v>30</v>
      </c>
      <c r="AD47" s="2" t="s">
        <v>30</v>
      </c>
      <c r="AE47" s="2" t="s">
        <v>30</v>
      </c>
      <c r="AF47" s="2" t="s">
        <v>30</v>
      </c>
      <c r="AG47" s="2" t="s">
        <v>30</v>
      </c>
      <c r="AH47" s="2" t="str">
        <f>VLOOKUP(P47,'[3]Monitor Schedule'!$A:$BM,22,FALSE)</f>
        <v>Yes</v>
      </c>
      <c r="AI47" s="2" t="str">
        <f>VLOOKUP(P47,'[3]Monitor Schedule'!$A:$BM,23,FALSE)</f>
        <v>Yes</v>
      </c>
      <c r="AJ47" s="2" t="str">
        <f>VLOOKUP(P47,'[3]Monitor Schedule'!$A:$BM,24,FALSE)</f>
        <v>Yes</v>
      </c>
      <c r="AK47" s="2" t="s">
        <v>30</v>
      </c>
      <c r="AL47" s="2" t="s">
        <v>30</v>
      </c>
      <c r="AM47" s="2" t="s">
        <v>30</v>
      </c>
      <c r="AN47" s="2" t="s">
        <v>30</v>
      </c>
      <c r="AO47" s="2" t="s">
        <v>30</v>
      </c>
      <c r="AP47" s="2" t="s">
        <v>30</v>
      </c>
      <c r="AQ47" s="2" t="str">
        <f>VLOOKUP(P47,'[3]Monitor Schedule'!$A:$BM,31,FALSE)</f>
        <v>Yes</v>
      </c>
      <c r="AR47" s="2" t="str">
        <f>VLOOKUP(P47,'[3]Monitor Schedule'!$A:$BM,32,FALSE)</f>
        <v>Yes</v>
      </c>
      <c r="AS47" s="2" t="str">
        <f>VLOOKUP(P47,'[3]Monitor Schedule'!$A:$BM,33,FALSE)</f>
        <v>Yes</v>
      </c>
      <c r="AT47" s="2" t="str">
        <f>VLOOKUP(P47,'[3]Monitor Schedule'!$A:$BM,34,FALSE)</f>
        <v>Yes</v>
      </c>
      <c r="AU47" s="2" t="s">
        <v>30</v>
      </c>
      <c r="AV47" s="2" t="s">
        <v>30</v>
      </c>
      <c r="AW47" s="2" t="s">
        <v>28</v>
      </c>
      <c r="AX47" s="2" t="s">
        <v>28</v>
      </c>
      <c r="AY47" s="2" t="s">
        <v>28</v>
      </c>
      <c r="AZ47" s="2" t="s">
        <v>28</v>
      </c>
      <c r="BA47" s="2" t="s">
        <v>30</v>
      </c>
      <c r="BB47" s="2" t="s">
        <v>30</v>
      </c>
      <c r="BC47" s="2" t="s">
        <v>30</v>
      </c>
      <c r="BD47" s="2" t="s">
        <v>30</v>
      </c>
      <c r="BE47" s="2" t="s">
        <v>30</v>
      </c>
      <c r="BF47" s="2" t="s">
        <v>30</v>
      </c>
      <c r="BG47" s="2" t="s">
        <v>30</v>
      </c>
      <c r="BH47" s="2" t="s">
        <v>30</v>
      </c>
      <c r="BI47" s="2" t="s">
        <v>30</v>
      </c>
      <c r="BJ47" s="2" t="s">
        <v>30</v>
      </c>
      <c r="BK47" s="2" t="str">
        <f>VLOOKUP(P47,'[3]Monitor Schedule'!$A:$BM,51,FALSE)</f>
        <v>Yes</v>
      </c>
      <c r="BL47" s="2" t="str">
        <f>VLOOKUP(P47,'[3]Monitor Schedule'!$A:$BM,52,FALSE)</f>
        <v>Yes</v>
      </c>
      <c r="BM47" s="2" t="str">
        <f>VLOOKUP(P47,'[3]Monitor Schedule'!$A:$BM,53,FALSE)</f>
        <v>Yes</v>
      </c>
      <c r="BN47" s="2" t="s">
        <v>30</v>
      </c>
      <c r="BO47" s="2" t="s">
        <v>30</v>
      </c>
      <c r="BP47" s="2" t="s">
        <v>30</v>
      </c>
      <c r="BQ47" s="2" t="s">
        <v>30</v>
      </c>
      <c r="BR47" s="2">
        <f>VLOOKUP(P47,'[3]Monitor Schedule'!$A:$BM,58,FALSE)</f>
        <v>0</v>
      </c>
      <c r="BS47" s="2">
        <f>VLOOKUP(P47,'[3]Monitor Schedule'!$A:$BM,59,FALSE)</f>
        <v>0</v>
      </c>
      <c r="BT47" s="2">
        <f>VLOOKUP(P47,'[3]Monitor Schedule'!$A:$BM,60,FALSE)</f>
        <v>0</v>
      </c>
      <c r="BU47" s="2">
        <f>VLOOKUP(P47,'[3]Monitor Schedule'!$A:$BM,61,FALSE)</f>
        <v>0</v>
      </c>
      <c r="BV47" s="2">
        <f>VLOOKUP(P47,'[3]Monitor Schedule'!$A:$BM,62,FALSE)</f>
        <v>0</v>
      </c>
      <c r="BW47" s="2">
        <f>VLOOKUP(P47,'[3]Monitor Schedule'!$A:$BM,63,FALSE)</f>
        <v>0</v>
      </c>
      <c r="BX47" s="2">
        <f>VLOOKUP(P47,'[3]Monitor Schedule'!$A:$BM,64,FALSE)</f>
        <v>0</v>
      </c>
      <c r="BY47" s="2" t="e">
        <f>VLOOKUP(P47,'[3]Monitor Schedule'!$A:$BM,65,FALSE)</f>
        <v>#N/A</v>
      </c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</row>
    <row r="48" spans="1:459" s="2" customFormat="1">
      <c r="A48" s="146">
        <v>66302</v>
      </c>
      <c r="B48" s="146">
        <v>3386</v>
      </c>
      <c r="C48" s="146">
        <v>576</v>
      </c>
      <c r="D48" s="147">
        <v>84915</v>
      </c>
      <c r="E48" s="148">
        <f t="shared" si="76"/>
        <v>4330.665</v>
      </c>
      <c r="F48" s="149">
        <f t="shared" si="77"/>
        <v>736.21305000000007</v>
      </c>
      <c r="G48" s="150">
        <v>25</v>
      </c>
      <c r="H48" s="150">
        <f t="shared" si="78"/>
        <v>5413.3312500000002</v>
      </c>
      <c r="I48" s="150">
        <f t="shared" si="79"/>
        <v>920.26631250000014</v>
      </c>
      <c r="J48" s="150">
        <f t="shared" si="80"/>
        <v>6495.9974999999995</v>
      </c>
      <c r="K48" s="150">
        <f t="shared" si="81"/>
        <v>1104.319575</v>
      </c>
      <c r="L48" s="150">
        <v>8</v>
      </c>
      <c r="M48" s="151">
        <v>10</v>
      </c>
      <c r="N48" s="152">
        <v>12</v>
      </c>
      <c r="O48" s="169" t="s">
        <v>87</v>
      </c>
      <c r="P48" s="8">
        <v>16391</v>
      </c>
      <c r="Q48" s="8" t="s">
        <v>129</v>
      </c>
      <c r="R48" s="158" t="s">
        <v>130</v>
      </c>
      <c r="S48" s="181">
        <v>44784</v>
      </c>
      <c r="T48" s="181">
        <f>VLOOKUP(P48,'[3]Monitor Schedule'!$A:$J,10,FALSE)</f>
        <v>44789</v>
      </c>
      <c r="U48" s="181">
        <v>44790</v>
      </c>
      <c r="V48" s="181" t="e">
        <f>VLOOKUP(P48,'[3]Monitor Schedule'!$A:$K,11,FALSE)</f>
        <v>#N/A</v>
      </c>
      <c r="W48" s="181" t="s">
        <v>30</v>
      </c>
      <c r="X48" s="8" t="s">
        <v>30</v>
      </c>
      <c r="Y48" s="2" t="s">
        <v>30</v>
      </c>
      <c r="Z48" s="2" t="s">
        <v>30</v>
      </c>
      <c r="AA48" s="2" t="s">
        <v>30</v>
      </c>
      <c r="AB48" s="2" t="s">
        <v>30</v>
      </c>
      <c r="AC48" s="2" t="s">
        <v>30</v>
      </c>
      <c r="AD48" s="2" t="s">
        <v>30</v>
      </c>
      <c r="AE48" s="2" t="s">
        <v>30</v>
      </c>
      <c r="AF48" s="2" t="s">
        <v>30</v>
      </c>
      <c r="AG48" s="2" t="s">
        <v>30</v>
      </c>
      <c r="AH48" s="2" t="s">
        <v>30</v>
      </c>
      <c r="AI48" s="2" t="str">
        <f>VLOOKUP(P48,'[3]Monitor Schedule'!$A:$BM,23,FALSE)</f>
        <v>Yes</v>
      </c>
      <c r="AJ48" s="2" t="str">
        <f>VLOOKUP(P48,'[3]Monitor Schedule'!$A:$BM,24,FALSE)</f>
        <v>Yes</v>
      </c>
      <c r="AK48" s="2" t="str">
        <f>VLOOKUP(P48,'[3]Monitor Schedule'!$A:$BM,25,FALSE)</f>
        <v>Yes</v>
      </c>
      <c r="AL48" s="2" t="s">
        <v>30</v>
      </c>
      <c r="AM48" s="2" t="s">
        <v>30</v>
      </c>
      <c r="AN48" s="2" t="s">
        <v>28</v>
      </c>
      <c r="AO48" s="2" t="s">
        <v>28</v>
      </c>
      <c r="AP48" s="2" t="s">
        <v>30</v>
      </c>
      <c r="AQ48" s="2" t="s">
        <v>30</v>
      </c>
      <c r="AR48" s="2" t="s">
        <v>30</v>
      </c>
      <c r="AS48" s="2" t="s">
        <v>30</v>
      </c>
      <c r="AT48" s="2" t="s">
        <v>30</v>
      </c>
      <c r="AU48" s="2" t="s">
        <v>30</v>
      </c>
      <c r="AV48" s="2" t="s">
        <v>30</v>
      </c>
      <c r="AW48" s="2" t="s">
        <v>30</v>
      </c>
      <c r="AX48" s="2" t="s">
        <v>30</v>
      </c>
      <c r="AY48" s="2" t="s">
        <v>30</v>
      </c>
      <c r="AZ48" s="2" t="s">
        <v>30</v>
      </c>
      <c r="BA48" s="2" t="s">
        <v>30</v>
      </c>
      <c r="BB48" s="2" t="s">
        <v>30</v>
      </c>
      <c r="BC48" s="2" t="s">
        <v>30</v>
      </c>
      <c r="BD48" s="2" t="s">
        <v>30</v>
      </c>
      <c r="BE48" s="2" t="s">
        <v>30</v>
      </c>
      <c r="BF48" s="2" t="s">
        <v>30</v>
      </c>
      <c r="BG48" s="2" t="s">
        <v>30</v>
      </c>
      <c r="BH48" s="2" t="s">
        <v>30</v>
      </c>
      <c r="BI48" s="2" t="s">
        <v>30</v>
      </c>
      <c r="BJ48" s="2" t="s">
        <v>30</v>
      </c>
      <c r="BK48" s="2" t="s">
        <v>30</v>
      </c>
      <c r="BL48" s="2" t="s">
        <v>30</v>
      </c>
      <c r="BM48" s="2" t="s">
        <v>30</v>
      </c>
      <c r="BN48" s="2" t="s">
        <v>30</v>
      </c>
      <c r="BO48" s="2" t="s">
        <v>30</v>
      </c>
      <c r="BP48" s="2" t="s">
        <v>30</v>
      </c>
      <c r="BQ48" s="2" t="s">
        <v>30</v>
      </c>
      <c r="BR48" s="2">
        <f>VLOOKUP(P48,'[3]Monitor Schedule'!$A:$BM,58,FALSE)</f>
        <v>0</v>
      </c>
      <c r="BS48" s="2">
        <f>VLOOKUP(P48,'[3]Monitor Schedule'!$A:$BM,59,FALSE)</f>
        <v>0</v>
      </c>
      <c r="BT48" s="2">
        <f>VLOOKUP(P48,'[3]Monitor Schedule'!$A:$BM,60,FALSE)</f>
        <v>0</v>
      </c>
      <c r="BU48" s="2">
        <f>VLOOKUP(P48,'[3]Monitor Schedule'!$A:$BM,61,FALSE)</f>
        <v>0</v>
      </c>
      <c r="BV48" s="2">
        <f>VLOOKUP(P48,'[3]Monitor Schedule'!$A:$BM,62,FALSE)</f>
        <v>0</v>
      </c>
      <c r="BW48" s="2">
        <f>VLOOKUP(P48,'[3]Monitor Schedule'!$A:$BM,63,FALSE)</f>
        <v>0</v>
      </c>
      <c r="BX48" s="2">
        <f>VLOOKUP(P48,'[3]Monitor Schedule'!$A:$BM,64,FALSE)</f>
        <v>0</v>
      </c>
      <c r="BY48" s="2" t="e">
        <f>VLOOKUP(P48,'[3]Monitor Schedule'!$A:$BM,65,FALSE)</f>
        <v>#N/A</v>
      </c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</row>
    <row r="49" spans="1:459" s="2" customFormat="1">
      <c r="A49" s="146">
        <v>66302</v>
      </c>
      <c r="B49" s="146">
        <v>3386</v>
      </c>
      <c r="C49" s="146">
        <v>576</v>
      </c>
      <c r="D49" s="147">
        <v>84915</v>
      </c>
      <c r="E49" s="148">
        <f t="shared" si="76"/>
        <v>4330.665</v>
      </c>
      <c r="F49" s="149">
        <f t="shared" si="77"/>
        <v>736.21305000000007</v>
      </c>
      <c r="G49" s="150">
        <v>30</v>
      </c>
      <c r="H49" s="150">
        <f t="shared" si="78"/>
        <v>5413.3312500000002</v>
      </c>
      <c r="I49" s="150">
        <f t="shared" si="79"/>
        <v>920.26631250000014</v>
      </c>
      <c r="J49" s="150">
        <f t="shared" si="80"/>
        <v>6495.9974999999995</v>
      </c>
      <c r="K49" s="150">
        <f t="shared" si="81"/>
        <v>1104.319575</v>
      </c>
      <c r="L49" s="150">
        <v>8</v>
      </c>
      <c r="M49" s="151">
        <v>10</v>
      </c>
      <c r="N49" s="152">
        <v>12</v>
      </c>
      <c r="O49" s="169" t="s">
        <v>87</v>
      </c>
      <c r="P49" s="8"/>
      <c r="Q49" s="8"/>
      <c r="R49" s="8"/>
      <c r="S49" s="181"/>
      <c r="T49" s="181" t="e">
        <f>VLOOKUP(P49,'[3]Monitor Schedule'!$A:$J,10,FALSE)</f>
        <v>#N/A</v>
      </c>
      <c r="U49" s="181"/>
      <c r="V49" s="181" t="e">
        <f>VLOOKUP(P49,'[3]Monitor Schedule'!$A:$K,11,FALSE)</f>
        <v>#N/A</v>
      </c>
      <c r="W49" s="181"/>
      <c r="X49" s="8"/>
      <c r="Y49" s="2" t="e">
        <f>VLOOKUP(P49,'[3]Monitor Schedule'!$A:$BM,13,FALSE)</f>
        <v>#N/A</v>
      </c>
      <c r="Z49" s="2" t="e">
        <f>VLOOKUP(P49,'[3]Monitor Schedule'!$A:$BM,14,FALSE)</f>
        <v>#N/A</v>
      </c>
      <c r="AA49" s="2" t="e">
        <f>VLOOKUP(P49,'[3]Monitor Schedule'!$A:$BM,15,FALSE)</f>
        <v>#N/A</v>
      </c>
      <c r="AB49" s="2" t="e">
        <f>VLOOKUP(P49,'[3]Monitor Schedule'!$A:$BM,16,FALSE)</f>
        <v>#N/A</v>
      </c>
      <c r="AC49" s="2" t="e">
        <f>VLOOKUP(P49,'[3]Monitor Schedule'!$A:$BM,17,FALSE)</f>
        <v>#N/A</v>
      </c>
      <c r="AD49" s="2" t="e">
        <f>VLOOKUP(P49,'[3]Monitor Schedule'!$A:$BM,18,FALSE)</f>
        <v>#N/A</v>
      </c>
      <c r="AE49" s="2" t="e">
        <f>VLOOKUP(P49,'[3]Monitor Schedule'!$A:$BM,19,FALSE)</f>
        <v>#N/A</v>
      </c>
      <c r="AF49" s="2" t="e">
        <f>VLOOKUP(P49,'[3]Monitor Schedule'!$A:$BM,20,FALSE)</f>
        <v>#N/A</v>
      </c>
      <c r="AG49" s="2" t="e">
        <f>VLOOKUP(P49,'[3]Monitor Schedule'!$A:$BM,21,FALSE)</f>
        <v>#N/A</v>
      </c>
      <c r="AH49" s="2" t="e">
        <f>VLOOKUP(P49,'[3]Monitor Schedule'!$A:$BM,22,FALSE)</f>
        <v>#N/A</v>
      </c>
      <c r="AI49" s="2" t="e">
        <f>VLOOKUP(P49,'[3]Monitor Schedule'!$A:$BM,23,FALSE)</f>
        <v>#N/A</v>
      </c>
      <c r="AJ49" s="2" t="e">
        <f>VLOOKUP(P49,'[3]Monitor Schedule'!$A:$BM,24,FALSE)</f>
        <v>#N/A</v>
      </c>
      <c r="AK49" s="2" t="e">
        <f>VLOOKUP(P49,'[3]Monitor Schedule'!$A:$BM,25,FALSE)</f>
        <v>#N/A</v>
      </c>
      <c r="AL49" s="2" t="e">
        <f>VLOOKUP(P49,'[3]Monitor Schedule'!$A:$BM,26,FALSE)</f>
        <v>#N/A</v>
      </c>
      <c r="AM49" s="2" t="e">
        <f>VLOOKUP(P49,'[3]Monitor Schedule'!$A:$BM,27,FALSE)</f>
        <v>#N/A</v>
      </c>
      <c r="AN49" s="2" t="e">
        <f>VLOOKUP(P49,'[3]Monitor Schedule'!$A:$BM,28,FALSE)</f>
        <v>#N/A</v>
      </c>
      <c r="AO49" s="2" t="e">
        <f>VLOOKUP(P49,'[3]Monitor Schedule'!$A:$BM,29,FALSE)</f>
        <v>#N/A</v>
      </c>
      <c r="AP49" s="2" t="e">
        <f>VLOOKUP(P49,'[3]Monitor Schedule'!$A:$BM,30,FALSE)</f>
        <v>#N/A</v>
      </c>
      <c r="AQ49" s="2" t="e">
        <f>VLOOKUP(P49,'[3]Monitor Schedule'!$A:$BM,31,FALSE)</f>
        <v>#N/A</v>
      </c>
      <c r="AR49" s="2" t="e">
        <f>VLOOKUP(P49,'[3]Monitor Schedule'!$A:$BM,32,FALSE)</f>
        <v>#N/A</v>
      </c>
      <c r="AS49" s="2" t="e">
        <f>VLOOKUP(P49,'[3]Monitor Schedule'!$A:$BM,33,FALSE)</f>
        <v>#N/A</v>
      </c>
      <c r="AT49" s="2" t="e">
        <f>VLOOKUP(P49,'[3]Monitor Schedule'!$A:$BM,34,FALSE)</f>
        <v>#N/A</v>
      </c>
      <c r="AU49" s="2" t="e">
        <f>VLOOKUP(P49,'[3]Monitor Schedule'!$A:$BM,35,FALSE)</f>
        <v>#N/A</v>
      </c>
      <c r="AV49" s="2" t="e">
        <f>VLOOKUP(P49,'[3]Monitor Schedule'!$A:$BM,36,FALSE)</f>
        <v>#N/A</v>
      </c>
      <c r="AW49" s="2" t="e">
        <f>VLOOKUP(P49,'[3]Monitor Schedule'!$A:$BM,37,FALSE)</f>
        <v>#N/A</v>
      </c>
      <c r="AX49" s="2" t="e">
        <f>VLOOKUP(P49,'[3]Monitor Schedule'!$A:$BM,38,FALSE)</f>
        <v>#N/A</v>
      </c>
      <c r="AY49" s="2" t="e">
        <f>VLOOKUP(P49,'[3]Monitor Schedule'!$A:$BM,39,FALSE)</f>
        <v>#N/A</v>
      </c>
      <c r="AZ49" s="2" t="e">
        <f>VLOOKUP(P49,'[3]Monitor Schedule'!$A:$BM,40,FALSE)</f>
        <v>#N/A</v>
      </c>
      <c r="BA49" s="2" t="e">
        <f>VLOOKUP(P49,'[3]Monitor Schedule'!$A:$BM,41,FALSE)</f>
        <v>#N/A</v>
      </c>
      <c r="BB49" s="2" t="e">
        <f>VLOOKUP(P49,'[3]Monitor Schedule'!$A:$BM,42,FALSE)</f>
        <v>#N/A</v>
      </c>
      <c r="BC49" s="2" t="e">
        <f>VLOOKUP(P49,'[3]Monitor Schedule'!$A:$BM,43,FALSE)</f>
        <v>#N/A</v>
      </c>
      <c r="BD49" s="2" t="e">
        <f>VLOOKUP(P49,'[3]Monitor Schedule'!$A:$BM,44,FALSE)</f>
        <v>#N/A</v>
      </c>
      <c r="BE49" s="2" t="e">
        <f>VLOOKUP(P49,'[3]Monitor Schedule'!$A:$BM,45,FALSE)</f>
        <v>#N/A</v>
      </c>
      <c r="BF49" s="2" t="e">
        <f>VLOOKUP(P49,'[3]Monitor Schedule'!$A:$BM,46,FALSE)</f>
        <v>#N/A</v>
      </c>
      <c r="BG49" s="2" t="e">
        <f>VLOOKUP(P49,'[3]Monitor Schedule'!$A:$BM,47,FALSE)</f>
        <v>#N/A</v>
      </c>
      <c r="BH49" s="2" t="e">
        <f>VLOOKUP(P49,'[3]Monitor Schedule'!$A:$BM,48,FALSE)</f>
        <v>#N/A</v>
      </c>
      <c r="BI49" s="2" t="e">
        <f>VLOOKUP(P49,'[3]Monitor Schedule'!$A:$BM,49,FALSE)</f>
        <v>#N/A</v>
      </c>
      <c r="BJ49" s="2" t="e">
        <f>VLOOKUP(P49,'[3]Monitor Schedule'!$A:$BM,50,FALSE)</f>
        <v>#N/A</v>
      </c>
      <c r="BK49" s="2" t="e">
        <f>VLOOKUP(P49,'[3]Monitor Schedule'!$A:$BM,51,FALSE)</f>
        <v>#N/A</v>
      </c>
      <c r="BL49" s="2" t="e">
        <f>VLOOKUP(P49,'[3]Monitor Schedule'!$A:$BM,52,FALSE)</f>
        <v>#N/A</v>
      </c>
      <c r="BM49" s="2" t="e">
        <f>VLOOKUP(P49,'[3]Monitor Schedule'!$A:$BM,53,FALSE)</f>
        <v>#N/A</v>
      </c>
      <c r="BN49" s="2" t="e">
        <f>VLOOKUP(P49,'[3]Monitor Schedule'!$A:$BM,54,FALSE)</f>
        <v>#N/A</v>
      </c>
      <c r="BO49" s="2" t="e">
        <f>VLOOKUP(P49,'[3]Monitor Schedule'!$A:$BM,55,FALSE)</f>
        <v>#N/A</v>
      </c>
      <c r="BP49" s="2" t="e">
        <f>VLOOKUP(P49,'[3]Monitor Schedule'!$A:$BM,56,FALSE)</f>
        <v>#N/A</v>
      </c>
      <c r="BQ49" s="2" t="e">
        <f>VLOOKUP(P49,'[3]Monitor Schedule'!$A:$BM,57,FALSE)</f>
        <v>#N/A</v>
      </c>
      <c r="BR49" s="2" t="e">
        <f>VLOOKUP(P49,'[3]Monitor Schedule'!$A:$BM,58,FALSE)</f>
        <v>#N/A</v>
      </c>
      <c r="BS49" s="2" t="e">
        <f>VLOOKUP(P49,'[3]Monitor Schedule'!$A:$BM,59,FALSE)</f>
        <v>#N/A</v>
      </c>
      <c r="BT49" s="2" t="e">
        <f>VLOOKUP(P49,'[3]Monitor Schedule'!$A:$BM,60,FALSE)</f>
        <v>#N/A</v>
      </c>
      <c r="BU49" s="2" t="e">
        <f>VLOOKUP(P49,'[3]Monitor Schedule'!$A:$BM,61,FALSE)</f>
        <v>#N/A</v>
      </c>
      <c r="BV49" s="2" t="e">
        <f>VLOOKUP(P49,'[3]Monitor Schedule'!$A:$BM,62,FALSE)</f>
        <v>#N/A</v>
      </c>
      <c r="BW49" s="2" t="e">
        <f>VLOOKUP(P49,'[3]Monitor Schedule'!$A:$BM,63,FALSE)</f>
        <v>#N/A</v>
      </c>
      <c r="BX49" s="2" t="e">
        <f>VLOOKUP(P49,'[3]Monitor Schedule'!$A:$BM,64,FALSE)</f>
        <v>#N/A</v>
      </c>
      <c r="BY49" s="2" t="e">
        <f>VLOOKUP(P49,'[3]Monitor Schedule'!$A:$BM,65,FALSE)</f>
        <v>#N/A</v>
      </c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</row>
    <row r="50" spans="1:459" s="2" customFormat="1">
      <c r="A50" s="146">
        <v>66302</v>
      </c>
      <c r="B50" s="146">
        <v>3386</v>
      </c>
      <c r="C50" s="146">
        <v>576</v>
      </c>
      <c r="D50" s="147">
        <v>84915</v>
      </c>
      <c r="E50" s="148">
        <f t="shared" si="76"/>
        <v>4330.665</v>
      </c>
      <c r="F50" s="149">
        <f t="shared" si="77"/>
        <v>736.21305000000007</v>
      </c>
      <c r="G50" s="150">
        <v>35</v>
      </c>
      <c r="H50" s="150">
        <f t="shared" si="78"/>
        <v>5413.3312500000002</v>
      </c>
      <c r="I50" s="150">
        <f t="shared" si="79"/>
        <v>920.26631250000014</v>
      </c>
      <c r="J50" s="150">
        <f t="shared" si="80"/>
        <v>6495.9974999999995</v>
      </c>
      <c r="K50" s="150">
        <f t="shared" si="81"/>
        <v>1104.319575</v>
      </c>
      <c r="L50" s="150">
        <v>8</v>
      </c>
      <c r="M50" s="151">
        <v>10</v>
      </c>
      <c r="N50" s="152">
        <v>12</v>
      </c>
      <c r="O50" s="169" t="s">
        <v>87</v>
      </c>
      <c r="P50" s="8"/>
      <c r="Q50" s="8"/>
      <c r="R50" s="169" t="s">
        <v>49</v>
      </c>
      <c r="S50" s="186"/>
      <c r="T50" s="181" t="e">
        <f>VLOOKUP(P50,'[3]Monitor Schedule'!$A:$J,10,FALSE)</f>
        <v>#N/A</v>
      </c>
      <c r="U50" s="186"/>
      <c r="V50" s="181" t="e">
        <f>VLOOKUP(P50,'[3]Monitor Schedule'!$A:$K,11,FALSE)</f>
        <v>#N/A</v>
      </c>
      <c r="W50" s="181"/>
      <c r="X50" s="8" t="e">
        <f>VLOOKUP(P50,[4]ocr_assessors_for_ror!$B:$E,4,FALSE)</f>
        <v>#N/A</v>
      </c>
      <c r="Y50" s="139">
        <f t="shared" ref="Y50:AU50" si="82">COUNTIF(Y32:Y49,"Yes")</f>
        <v>4</v>
      </c>
      <c r="Z50" s="139">
        <f t="shared" si="82"/>
        <v>5</v>
      </c>
      <c r="AA50" s="139">
        <f t="shared" si="82"/>
        <v>4</v>
      </c>
      <c r="AB50" s="139">
        <f t="shared" si="82"/>
        <v>6</v>
      </c>
      <c r="AC50" s="139">
        <f t="shared" si="82"/>
        <v>5</v>
      </c>
      <c r="AD50" s="139">
        <f t="shared" si="82"/>
        <v>6</v>
      </c>
      <c r="AE50" s="139">
        <f t="shared" si="82"/>
        <v>4</v>
      </c>
      <c r="AF50" s="139">
        <f t="shared" si="82"/>
        <v>3</v>
      </c>
      <c r="AG50" s="139">
        <f t="shared" si="82"/>
        <v>4</v>
      </c>
      <c r="AH50" s="139">
        <f t="shared" si="82"/>
        <v>5</v>
      </c>
      <c r="AI50" s="139">
        <f t="shared" si="82"/>
        <v>6</v>
      </c>
      <c r="AJ50" s="139">
        <f t="shared" si="82"/>
        <v>5</v>
      </c>
      <c r="AK50" s="139">
        <f t="shared" si="82"/>
        <v>4</v>
      </c>
      <c r="AL50" s="139">
        <f t="shared" si="82"/>
        <v>5</v>
      </c>
      <c r="AM50" s="139">
        <f t="shared" si="82"/>
        <v>5</v>
      </c>
      <c r="AN50" s="139">
        <f t="shared" si="82"/>
        <v>5</v>
      </c>
      <c r="AO50" s="139">
        <f t="shared" si="82"/>
        <v>5</v>
      </c>
      <c r="AP50" s="139">
        <f t="shared" si="82"/>
        <v>5</v>
      </c>
      <c r="AQ50" s="139">
        <f t="shared" si="82"/>
        <v>4</v>
      </c>
      <c r="AR50" s="139">
        <f t="shared" si="82"/>
        <v>4</v>
      </c>
      <c r="AS50" s="139">
        <f t="shared" si="82"/>
        <v>4</v>
      </c>
      <c r="AT50" s="139">
        <f t="shared" si="82"/>
        <v>6</v>
      </c>
      <c r="AU50" s="139">
        <f t="shared" si="82"/>
        <v>7</v>
      </c>
      <c r="AV50" s="139">
        <f>COUNTIF(AV32:AV49,"Yes")+1</f>
        <v>7</v>
      </c>
      <c r="AW50" s="139">
        <f t="shared" ref="AW50:BI50" si="83">COUNTIF(AW32:AW49,"Yes")</f>
        <v>5</v>
      </c>
      <c r="AX50" s="139">
        <f t="shared" si="83"/>
        <v>5</v>
      </c>
      <c r="AY50" s="139">
        <f t="shared" si="83"/>
        <v>5</v>
      </c>
      <c r="AZ50" s="139">
        <f t="shared" si="83"/>
        <v>5</v>
      </c>
      <c r="BA50" s="139">
        <f t="shared" si="83"/>
        <v>4</v>
      </c>
      <c r="BB50" s="139">
        <f t="shared" si="83"/>
        <v>3</v>
      </c>
      <c r="BC50" s="139">
        <f t="shared" si="83"/>
        <v>3</v>
      </c>
      <c r="BD50" s="139">
        <f t="shared" si="83"/>
        <v>2</v>
      </c>
      <c r="BE50" s="139">
        <f t="shared" si="83"/>
        <v>4</v>
      </c>
      <c r="BF50" s="139">
        <f t="shared" si="83"/>
        <v>5</v>
      </c>
      <c r="BG50" s="139">
        <f t="shared" si="83"/>
        <v>5</v>
      </c>
      <c r="BH50" s="139">
        <f t="shared" si="83"/>
        <v>5</v>
      </c>
      <c r="BI50" s="139">
        <f t="shared" si="83"/>
        <v>6</v>
      </c>
      <c r="BJ50" s="139">
        <f>COUNTIF(BJ32:BJ49,"Yes")+1</f>
        <v>6</v>
      </c>
      <c r="BK50" s="139">
        <f>COUNTIF(BK32:BK49,"Yes")+1</f>
        <v>5</v>
      </c>
      <c r="BL50" s="139">
        <f>COUNTIF(BL32:BL49,"Yes")+1</f>
        <v>4</v>
      </c>
      <c r="BM50" s="139">
        <f>COUNTIF(BM32:BM49,"Yes")</f>
        <v>4</v>
      </c>
      <c r="BN50" s="139">
        <f>COUNTIF(BN32:BN49,"Yes")+1</f>
        <v>5</v>
      </c>
      <c r="BO50" s="139">
        <f t="shared" ref="BO50:BX50" si="84">COUNTIF(BO32:BO49,"Yes")</f>
        <v>5</v>
      </c>
      <c r="BP50" s="139">
        <f t="shared" si="84"/>
        <v>5</v>
      </c>
      <c r="BQ50" s="139">
        <f t="shared" si="84"/>
        <v>5</v>
      </c>
      <c r="BR50" s="139">
        <f t="shared" si="84"/>
        <v>2</v>
      </c>
      <c r="BS50" s="139">
        <f t="shared" si="84"/>
        <v>2</v>
      </c>
      <c r="BT50" s="139">
        <f t="shared" si="84"/>
        <v>2</v>
      </c>
      <c r="BU50" s="139">
        <f t="shared" si="84"/>
        <v>2</v>
      </c>
      <c r="BV50" s="139">
        <f t="shared" si="84"/>
        <v>1</v>
      </c>
      <c r="BW50" s="139">
        <f t="shared" si="84"/>
        <v>2</v>
      </c>
      <c r="BX50" s="139">
        <f t="shared" si="84"/>
        <v>2</v>
      </c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</row>
    <row r="51" spans="1:459" s="2" customFormat="1">
      <c r="A51" s="146">
        <v>66302</v>
      </c>
      <c r="B51" s="146">
        <v>3386</v>
      </c>
      <c r="C51" s="146">
        <v>576</v>
      </c>
      <c r="D51" s="147">
        <v>84915</v>
      </c>
      <c r="E51" s="148">
        <f t="shared" si="76"/>
        <v>4330.665</v>
      </c>
      <c r="F51" s="149">
        <f t="shared" si="77"/>
        <v>736.21305000000007</v>
      </c>
      <c r="G51" s="150">
        <v>36</v>
      </c>
      <c r="H51" s="150">
        <f t="shared" si="78"/>
        <v>5413.3312500000002</v>
      </c>
      <c r="I51" s="150">
        <f t="shared" si="79"/>
        <v>920.26631250000014</v>
      </c>
      <c r="J51" s="150">
        <f t="shared" si="80"/>
        <v>6495.9974999999995</v>
      </c>
      <c r="K51" s="150">
        <f t="shared" si="81"/>
        <v>1104.319575</v>
      </c>
      <c r="L51" s="150">
        <v>8</v>
      </c>
      <c r="M51" s="151">
        <v>10</v>
      </c>
      <c r="N51" s="152">
        <v>12</v>
      </c>
      <c r="O51" s="169" t="s">
        <v>87</v>
      </c>
      <c r="P51" s="8"/>
      <c r="Q51" s="8"/>
      <c r="R51" s="169" t="s">
        <v>50</v>
      </c>
      <c r="S51" s="186"/>
      <c r="T51" s="181" t="e">
        <f>VLOOKUP(P51,'[3]Monitor Schedule'!$A:$J,10,FALSE)</f>
        <v>#N/A</v>
      </c>
      <c r="U51" s="186"/>
      <c r="V51" s="181" t="e">
        <f>VLOOKUP(P51,'[3]Monitor Schedule'!$A:$K,11,FALSE)</f>
        <v>#N/A</v>
      </c>
      <c r="W51" s="181"/>
      <c r="X51" s="8" t="e">
        <f>VLOOKUP(P51,[4]ocr_assessors_for_ror!$B:$E,4,FALSE)</f>
        <v>#N/A</v>
      </c>
      <c r="Y51" s="139">
        <v>3</v>
      </c>
      <c r="Z51" s="139">
        <v>3</v>
      </c>
      <c r="AA51" s="139">
        <v>3</v>
      </c>
      <c r="AB51" s="139">
        <v>3</v>
      </c>
      <c r="AC51" s="139">
        <v>3</v>
      </c>
      <c r="AD51" s="139">
        <v>3</v>
      </c>
      <c r="AE51" s="139">
        <v>3</v>
      </c>
      <c r="AF51" s="139">
        <v>3</v>
      </c>
      <c r="AG51" s="139">
        <v>3</v>
      </c>
      <c r="AH51" s="139">
        <v>3</v>
      </c>
      <c r="AI51" s="139">
        <v>3</v>
      </c>
      <c r="AJ51" s="139">
        <v>3</v>
      </c>
      <c r="AK51" s="139">
        <v>3</v>
      </c>
      <c r="AL51" s="139">
        <v>3</v>
      </c>
      <c r="AM51" s="139">
        <v>3</v>
      </c>
      <c r="AN51" s="139">
        <v>3</v>
      </c>
      <c r="AO51" s="139">
        <v>3</v>
      </c>
      <c r="AP51" s="139">
        <v>3</v>
      </c>
      <c r="AQ51" s="139">
        <v>3</v>
      </c>
      <c r="AR51" s="139">
        <v>3</v>
      </c>
      <c r="AS51" s="139">
        <v>3</v>
      </c>
      <c r="AT51" s="139">
        <v>3</v>
      </c>
      <c r="AU51" s="139">
        <v>3</v>
      </c>
      <c r="AV51" s="139">
        <v>3</v>
      </c>
      <c r="AW51" s="139">
        <v>3</v>
      </c>
      <c r="AX51" s="139">
        <v>3</v>
      </c>
      <c r="AY51" s="139">
        <v>3</v>
      </c>
      <c r="AZ51" s="139">
        <v>3</v>
      </c>
      <c r="BA51" s="139">
        <v>3</v>
      </c>
      <c r="BB51" s="139">
        <v>3</v>
      </c>
      <c r="BC51" s="139">
        <v>3</v>
      </c>
      <c r="BD51" s="139">
        <v>3</v>
      </c>
      <c r="BE51" s="139">
        <v>3</v>
      </c>
      <c r="BF51" s="139">
        <v>3</v>
      </c>
      <c r="BG51" s="139">
        <v>3</v>
      </c>
      <c r="BH51" s="139">
        <v>4</v>
      </c>
      <c r="BI51" s="139">
        <v>4</v>
      </c>
      <c r="BJ51" s="139">
        <v>4</v>
      </c>
      <c r="BK51" s="139">
        <v>4</v>
      </c>
      <c r="BL51" s="139">
        <v>4</v>
      </c>
      <c r="BM51" s="139">
        <v>4</v>
      </c>
      <c r="BN51" s="139">
        <v>4</v>
      </c>
      <c r="BO51" s="139">
        <v>2</v>
      </c>
      <c r="BP51" s="139">
        <v>2</v>
      </c>
      <c r="BQ51" s="139">
        <v>2</v>
      </c>
      <c r="BR51" s="139">
        <v>2</v>
      </c>
      <c r="BS51" s="139">
        <v>2</v>
      </c>
      <c r="BT51" s="139">
        <v>2</v>
      </c>
      <c r="BU51" s="139">
        <v>2</v>
      </c>
      <c r="BV51" s="139">
        <v>1</v>
      </c>
      <c r="BW51" s="139">
        <v>1</v>
      </c>
      <c r="BX51" s="139">
        <v>1</v>
      </c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</row>
    <row r="52" spans="1:459" s="2" customFormat="1">
      <c r="A52" s="146">
        <v>66302</v>
      </c>
      <c r="B52" s="146">
        <v>3386</v>
      </c>
      <c r="C52" s="146">
        <v>576</v>
      </c>
      <c r="D52" s="147">
        <v>84915</v>
      </c>
      <c r="E52" s="148">
        <f t="shared" si="76"/>
        <v>4330.665</v>
      </c>
      <c r="F52" s="149">
        <f t="shared" si="77"/>
        <v>736.21305000000007</v>
      </c>
      <c r="G52" s="150">
        <v>37</v>
      </c>
      <c r="H52" s="150">
        <f t="shared" si="78"/>
        <v>5413.3312500000002</v>
      </c>
      <c r="I52" s="150">
        <f t="shared" si="79"/>
        <v>920.26631250000014</v>
      </c>
      <c r="J52" s="150">
        <f t="shared" si="80"/>
        <v>6495.9974999999995</v>
      </c>
      <c r="K52" s="150">
        <f t="shared" si="81"/>
        <v>1104.319575</v>
      </c>
      <c r="L52" s="150">
        <v>8</v>
      </c>
      <c r="M52" s="151">
        <v>10</v>
      </c>
      <c r="N52" s="152">
        <v>12</v>
      </c>
      <c r="O52" s="169" t="s">
        <v>87</v>
      </c>
      <c r="P52" s="8"/>
      <c r="Q52" s="8"/>
      <c r="R52" s="169" t="s">
        <v>51</v>
      </c>
      <c r="S52" s="186"/>
      <c r="T52" s="181" t="e">
        <f>VLOOKUP(P52,'[3]Monitor Schedule'!$A:$J,10,FALSE)</f>
        <v>#N/A</v>
      </c>
      <c r="U52" s="186"/>
      <c r="V52" s="181" t="e">
        <f>VLOOKUP(P52,'[3]Monitor Schedule'!$A:$K,11,FALSE)</f>
        <v>#N/A</v>
      </c>
      <c r="W52" s="181"/>
      <c r="X52" s="8" t="e">
        <f>VLOOKUP(P52,[4]ocr_assessors_for_ror!$B:$E,4,FALSE)</f>
        <v>#N/A</v>
      </c>
      <c r="Y52" s="170">
        <f>Y50-Y51</f>
        <v>1</v>
      </c>
      <c r="Z52" s="170">
        <f t="shared" ref="Z52:BX52" si="85">Z50-Z51</f>
        <v>2</v>
      </c>
      <c r="AA52" s="170">
        <f t="shared" si="85"/>
        <v>1</v>
      </c>
      <c r="AB52" s="170">
        <f t="shared" si="85"/>
        <v>3</v>
      </c>
      <c r="AC52" s="170">
        <f t="shared" si="85"/>
        <v>2</v>
      </c>
      <c r="AD52" s="170">
        <f t="shared" si="85"/>
        <v>3</v>
      </c>
      <c r="AE52" s="170">
        <f t="shared" si="85"/>
        <v>1</v>
      </c>
      <c r="AF52" s="170">
        <f t="shared" si="85"/>
        <v>0</v>
      </c>
      <c r="AG52" s="170">
        <f t="shared" si="85"/>
        <v>1</v>
      </c>
      <c r="AH52" s="170">
        <f t="shared" si="85"/>
        <v>2</v>
      </c>
      <c r="AI52" s="170">
        <f t="shared" si="85"/>
        <v>3</v>
      </c>
      <c r="AJ52" s="170">
        <f t="shared" si="85"/>
        <v>2</v>
      </c>
      <c r="AK52" s="170">
        <f t="shared" si="85"/>
        <v>1</v>
      </c>
      <c r="AL52" s="170">
        <f t="shared" si="85"/>
        <v>2</v>
      </c>
      <c r="AM52" s="170">
        <f t="shared" si="85"/>
        <v>2</v>
      </c>
      <c r="AN52" s="170">
        <f t="shared" si="85"/>
        <v>2</v>
      </c>
      <c r="AO52" s="170">
        <f t="shared" si="85"/>
        <v>2</v>
      </c>
      <c r="AP52" s="170">
        <f t="shared" si="85"/>
        <v>2</v>
      </c>
      <c r="AQ52" s="170">
        <f t="shared" si="85"/>
        <v>1</v>
      </c>
      <c r="AR52" s="170">
        <f t="shared" si="85"/>
        <v>1</v>
      </c>
      <c r="AS52" s="170">
        <f t="shared" si="85"/>
        <v>1</v>
      </c>
      <c r="AT52" s="170">
        <f t="shared" si="85"/>
        <v>3</v>
      </c>
      <c r="AU52" s="170">
        <f t="shared" si="85"/>
        <v>4</v>
      </c>
      <c r="AV52" s="170">
        <f t="shared" si="85"/>
        <v>4</v>
      </c>
      <c r="AW52" s="170">
        <f t="shared" si="85"/>
        <v>2</v>
      </c>
      <c r="AX52" s="170">
        <f t="shared" si="85"/>
        <v>2</v>
      </c>
      <c r="AY52" s="170">
        <f t="shared" si="85"/>
        <v>2</v>
      </c>
      <c r="AZ52" s="170">
        <f t="shared" si="85"/>
        <v>2</v>
      </c>
      <c r="BA52" s="170">
        <f t="shared" si="85"/>
        <v>1</v>
      </c>
      <c r="BB52" s="170">
        <f t="shared" si="85"/>
        <v>0</v>
      </c>
      <c r="BC52" s="170">
        <f t="shared" si="85"/>
        <v>0</v>
      </c>
      <c r="BD52" s="171">
        <f t="shared" si="85"/>
        <v>-1</v>
      </c>
      <c r="BE52" s="170">
        <f t="shared" si="85"/>
        <v>1</v>
      </c>
      <c r="BF52" s="170">
        <f t="shared" si="85"/>
        <v>2</v>
      </c>
      <c r="BG52" s="170">
        <f t="shared" si="85"/>
        <v>2</v>
      </c>
      <c r="BH52" s="170">
        <f t="shared" si="85"/>
        <v>1</v>
      </c>
      <c r="BI52" s="170">
        <f t="shared" si="85"/>
        <v>2</v>
      </c>
      <c r="BJ52" s="170">
        <f t="shared" si="85"/>
        <v>2</v>
      </c>
      <c r="BK52" s="170">
        <f t="shared" si="85"/>
        <v>1</v>
      </c>
      <c r="BL52" s="170">
        <f t="shared" si="85"/>
        <v>0</v>
      </c>
      <c r="BM52" s="170">
        <f t="shared" si="85"/>
        <v>0</v>
      </c>
      <c r="BN52" s="170">
        <f t="shared" si="85"/>
        <v>1</v>
      </c>
      <c r="BO52" s="170">
        <f t="shared" si="85"/>
        <v>3</v>
      </c>
      <c r="BP52" s="170">
        <f t="shared" si="85"/>
        <v>3</v>
      </c>
      <c r="BQ52" s="170">
        <f t="shared" si="85"/>
        <v>3</v>
      </c>
      <c r="BR52" s="170">
        <f t="shared" si="85"/>
        <v>0</v>
      </c>
      <c r="BS52" s="170">
        <f t="shared" si="85"/>
        <v>0</v>
      </c>
      <c r="BT52" s="170">
        <f t="shared" si="85"/>
        <v>0</v>
      </c>
      <c r="BU52" s="170">
        <f t="shared" si="85"/>
        <v>0</v>
      </c>
      <c r="BV52" s="170">
        <f t="shared" si="85"/>
        <v>0</v>
      </c>
      <c r="BW52" s="170">
        <f t="shared" si="85"/>
        <v>1</v>
      </c>
      <c r="BX52" s="170">
        <f t="shared" si="85"/>
        <v>1</v>
      </c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</row>
    <row r="53" spans="1:459" s="2" customFormat="1">
      <c r="A53" s="146">
        <v>66302</v>
      </c>
      <c r="B53" s="146">
        <v>3386</v>
      </c>
      <c r="C53" s="146">
        <v>576</v>
      </c>
      <c r="D53" s="147">
        <v>84915</v>
      </c>
      <c r="E53" s="148">
        <f t="shared" si="76"/>
        <v>4330.665</v>
      </c>
      <c r="F53" s="149">
        <f t="shared" si="77"/>
        <v>736.21305000000007</v>
      </c>
      <c r="G53" s="150">
        <v>38</v>
      </c>
      <c r="H53" s="150">
        <f t="shared" si="78"/>
        <v>5413.3312500000002</v>
      </c>
      <c r="I53" s="150">
        <f t="shared" si="79"/>
        <v>920.26631250000014</v>
      </c>
      <c r="J53" s="150">
        <f t="shared" si="80"/>
        <v>6495.9974999999995</v>
      </c>
      <c r="K53" s="150">
        <f t="shared" si="81"/>
        <v>1104.319575</v>
      </c>
      <c r="L53" s="150">
        <v>8</v>
      </c>
      <c r="M53" s="151">
        <v>10</v>
      </c>
      <c r="N53" s="152">
        <v>12</v>
      </c>
      <c r="O53" s="169" t="s">
        <v>87</v>
      </c>
      <c r="P53" s="8"/>
      <c r="Q53" s="8"/>
      <c r="R53" s="169"/>
      <c r="S53" s="186"/>
      <c r="T53" s="181" t="e">
        <f>VLOOKUP(P53,'[3]Monitor Schedule'!$A:$J,10,FALSE)</f>
        <v>#N/A</v>
      </c>
      <c r="U53" s="186"/>
      <c r="V53" s="181" t="e">
        <f>VLOOKUP(P53,'[3]Monitor Schedule'!$A:$K,11,FALSE)</f>
        <v>#N/A</v>
      </c>
      <c r="W53" s="181"/>
      <c r="X53" s="8" t="e">
        <f>VLOOKUP(P53,[4]ocr_assessors_for_ror!$B:$E,4,FALSE)</f>
        <v>#N/A</v>
      </c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</row>
    <row r="54" spans="1:459" s="2" customFormat="1">
      <c r="A54" s="128">
        <v>109254</v>
      </c>
      <c r="B54" s="128">
        <v>4418</v>
      </c>
      <c r="C54" s="128">
        <v>757</v>
      </c>
      <c r="D54" s="145">
        <v>102606</v>
      </c>
      <c r="E54" s="134">
        <f>D54*0.04</f>
        <v>4104.24</v>
      </c>
      <c r="F54" s="133">
        <f t="shared" si="77"/>
        <v>697.72080000000005</v>
      </c>
      <c r="G54" s="9">
        <v>11</v>
      </c>
      <c r="H54" s="9">
        <f t="shared" si="78"/>
        <v>5130.2999999999993</v>
      </c>
      <c r="I54" s="9">
        <f t="shared" si="79"/>
        <v>872.15100000000007</v>
      </c>
      <c r="J54" s="9">
        <f t="shared" si="80"/>
        <v>6156.36</v>
      </c>
      <c r="K54" s="9">
        <f t="shared" si="81"/>
        <v>1046.5812000000001</v>
      </c>
      <c r="L54" s="9">
        <v>9</v>
      </c>
      <c r="M54" s="124">
        <v>11</v>
      </c>
      <c r="N54" s="123">
        <v>12</v>
      </c>
      <c r="O54" s="169" t="s">
        <v>131</v>
      </c>
      <c r="P54" s="8">
        <v>959551</v>
      </c>
      <c r="Q54" s="8" t="s">
        <v>132</v>
      </c>
      <c r="R54" s="8" t="s">
        <v>62</v>
      </c>
      <c r="S54" s="181">
        <v>44770</v>
      </c>
      <c r="T54" s="181">
        <f>VLOOKUP(P54,'[3]Monitor Schedule'!$A:$J,10,FALSE)</f>
        <v>44620</v>
      </c>
      <c r="U54" s="181">
        <v>44784</v>
      </c>
      <c r="V54" s="181" t="e">
        <f>VLOOKUP(P54,'[3]Monitor Schedule'!$A:$K,11,FALSE)</f>
        <v>#N/A</v>
      </c>
      <c r="W54" s="181"/>
      <c r="X54" s="8" t="s">
        <v>30</v>
      </c>
      <c r="Y54" s="2" t="s">
        <v>30</v>
      </c>
      <c r="Z54" s="2" t="s">
        <v>30</v>
      </c>
      <c r="AA54" s="2" t="s">
        <v>28</v>
      </c>
      <c r="AB54" s="2" t="s">
        <v>28</v>
      </c>
      <c r="AC54" s="2" t="s">
        <v>28</v>
      </c>
      <c r="AD54" s="2" t="s">
        <v>28</v>
      </c>
      <c r="AE54" s="2" t="s">
        <v>28</v>
      </c>
      <c r="AF54" s="2" t="s">
        <v>28</v>
      </c>
      <c r="AG54" s="2" t="s">
        <v>30</v>
      </c>
      <c r="AH54" s="2" t="s">
        <v>28</v>
      </c>
      <c r="AI54" s="2" t="s">
        <v>28</v>
      </c>
      <c r="AJ54" s="2" t="s">
        <v>28</v>
      </c>
      <c r="AK54" s="2" t="s">
        <v>28</v>
      </c>
      <c r="AL54" s="2" t="s">
        <v>28</v>
      </c>
      <c r="AM54" s="2" t="s">
        <v>30</v>
      </c>
      <c r="AN54" s="2" t="s">
        <v>30</v>
      </c>
      <c r="AO54" s="2" t="s">
        <v>28</v>
      </c>
      <c r="AP54" s="2" t="s">
        <v>28</v>
      </c>
      <c r="AQ54" s="2" t="s">
        <v>28</v>
      </c>
      <c r="AR54" s="2" t="s">
        <v>28</v>
      </c>
      <c r="AS54" s="2" t="s">
        <v>28</v>
      </c>
      <c r="AT54" s="2" t="s">
        <v>28</v>
      </c>
      <c r="AU54" s="2" t="s">
        <v>30</v>
      </c>
      <c r="AV54" s="2" t="s">
        <v>30</v>
      </c>
      <c r="AW54" s="2" t="s">
        <v>28</v>
      </c>
      <c r="AX54" s="2" t="s">
        <v>28</v>
      </c>
      <c r="AY54" s="2" t="s">
        <v>30</v>
      </c>
      <c r="AZ54" s="2" t="s">
        <v>28</v>
      </c>
      <c r="BA54" s="2" t="s">
        <v>28</v>
      </c>
      <c r="BB54" s="2" t="s">
        <v>28</v>
      </c>
      <c r="BC54" s="2" t="s">
        <v>30</v>
      </c>
      <c r="BD54" s="2" t="s">
        <v>28</v>
      </c>
      <c r="BE54" s="2" t="s">
        <v>28</v>
      </c>
      <c r="BF54" s="2" t="s">
        <v>30</v>
      </c>
      <c r="BG54" s="2" t="s">
        <v>28</v>
      </c>
      <c r="BH54" s="2" t="s">
        <v>28</v>
      </c>
      <c r="BI54" s="2" t="s">
        <v>28</v>
      </c>
      <c r="BJ54" s="2" t="s">
        <v>30</v>
      </c>
      <c r="BK54" s="2" t="s">
        <v>28</v>
      </c>
      <c r="BL54" s="2" t="s">
        <v>28</v>
      </c>
      <c r="BM54" s="2" t="s">
        <v>28</v>
      </c>
      <c r="BN54" s="2" t="s">
        <v>28</v>
      </c>
      <c r="BO54" s="2" t="s">
        <v>30</v>
      </c>
      <c r="BP54" s="2" t="s">
        <v>30</v>
      </c>
      <c r="BQ54" s="2" t="s">
        <v>30</v>
      </c>
      <c r="BR54" s="2" t="s">
        <v>28</v>
      </c>
      <c r="BS54" s="2" t="s">
        <v>28</v>
      </c>
      <c r="BT54" s="2" t="s">
        <v>28</v>
      </c>
      <c r="BU54" s="2" t="s">
        <v>28</v>
      </c>
      <c r="BV54" s="2" t="s">
        <v>28</v>
      </c>
      <c r="BW54" s="2" t="s">
        <v>28</v>
      </c>
      <c r="BX54" s="2" t="s">
        <v>30</v>
      </c>
      <c r="BY54" s="2" t="s">
        <v>63</v>
      </c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</row>
    <row r="55" spans="1:459" s="2" customFormat="1">
      <c r="A55" s="146">
        <v>109254</v>
      </c>
      <c r="B55" s="146">
        <v>4418</v>
      </c>
      <c r="C55" s="146">
        <v>757</v>
      </c>
      <c r="D55" s="147">
        <v>102606</v>
      </c>
      <c r="E55" s="148">
        <f t="shared" ref="E55:E61" si="86">D55*0.04</f>
        <v>4104.24</v>
      </c>
      <c r="F55" s="149">
        <f t="shared" ref="F55:F61" si="87">E55*0.17</f>
        <v>697.72080000000005</v>
      </c>
      <c r="G55" s="150">
        <v>11</v>
      </c>
      <c r="H55" s="150">
        <f t="shared" ref="H55:H61" si="88">E55*1.25</f>
        <v>5130.2999999999993</v>
      </c>
      <c r="I55" s="150">
        <f t="shared" ref="I55:I61" si="89">F55*1.25</f>
        <v>872.15100000000007</v>
      </c>
      <c r="J55" s="150">
        <f t="shared" ref="J55:J61" si="90">E55*1.5</f>
        <v>6156.36</v>
      </c>
      <c r="K55" s="150">
        <f t="shared" ref="K55:K61" si="91">F55*1.5</f>
        <v>1046.5812000000001</v>
      </c>
      <c r="L55" s="150">
        <v>9</v>
      </c>
      <c r="M55" s="151">
        <v>11</v>
      </c>
      <c r="N55" s="152">
        <v>12</v>
      </c>
      <c r="O55" s="169" t="s">
        <v>131</v>
      </c>
      <c r="P55" s="8">
        <v>801644</v>
      </c>
      <c r="Q55" s="8" t="s">
        <v>133</v>
      </c>
      <c r="R55" s="8" t="s">
        <v>134</v>
      </c>
      <c r="S55" s="181">
        <v>44757</v>
      </c>
      <c r="T55" s="181">
        <f>VLOOKUP(P55,'[3]Monitor Schedule'!$A:$J,10,FALSE)</f>
        <v>44708</v>
      </c>
      <c r="U55" s="181">
        <v>44784</v>
      </c>
      <c r="V55" s="181" t="e">
        <f>VLOOKUP(P55,'[3]Monitor Schedule'!$A:$K,11,FALSE)</f>
        <v>#N/A</v>
      </c>
      <c r="W55" s="181"/>
      <c r="X55" s="8" t="s">
        <v>30</v>
      </c>
      <c r="Y55" s="2" t="str">
        <f>VLOOKUP(P55,'[3]Monitor Schedule'!$A:$BM,13,FALSE)</f>
        <v>No</v>
      </c>
      <c r="Z55" s="2" t="str">
        <f>VLOOKUP(P55,'[3]Monitor Schedule'!$A:$BM,14,FALSE)</f>
        <v>No</v>
      </c>
      <c r="AA55" s="2" t="str">
        <f>VLOOKUP(P55,'[3]Monitor Schedule'!$A:$BM,15,FALSE)</f>
        <v>No</v>
      </c>
      <c r="AB55" s="2" t="str">
        <f>VLOOKUP(P55,'[3]Monitor Schedule'!$A:$BM,16,FALSE)</f>
        <v>No</v>
      </c>
      <c r="AC55" s="2" t="str">
        <f>VLOOKUP(P55,'[3]Monitor Schedule'!$A:$BM,17,FALSE)</f>
        <v>No</v>
      </c>
      <c r="AD55" s="2" t="str">
        <f>VLOOKUP(P55,'[3]Monitor Schedule'!$A:$BM,18,FALSE)</f>
        <v>No</v>
      </c>
      <c r="AE55" s="2" t="str">
        <f>VLOOKUP(P55,'[3]Monitor Schedule'!$A:$BM,19,FALSE)</f>
        <v>No</v>
      </c>
      <c r="AF55" s="2" t="str">
        <f>VLOOKUP(P55,'[3]Monitor Schedule'!$A:$BM,20,FALSE)</f>
        <v>No</v>
      </c>
      <c r="AG55" s="2" t="s">
        <v>28</v>
      </c>
      <c r="AH55" s="2" t="s">
        <v>28</v>
      </c>
      <c r="AI55" s="2" t="str">
        <f>VLOOKUP(P55,'[3]Monitor Schedule'!$A:$BM,23,FALSE)</f>
        <v>Yes</v>
      </c>
      <c r="AJ55" s="2" t="str">
        <f>VLOOKUP(P55,'[3]Monitor Schedule'!$A:$BM,24,FALSE)</f>
        <v>Yes</v>
      </c>
      <c r="AK55" s="2" t="str">
        <f>VLOOKUP(P55,'[3]Monitor Schedule'!$A:$BM,25,FALSE)</f>
        <v>No</v>
      </c>
      <c r="AL55" s="2" t="str">
        <f>VLOOKUP(P55,'[3]Monitor Schedule'!$A:$BM,26,FALSE)</f>
        <v>No</v>
      </c>
      <c r="AM55" s="2" t="str">
        <f>VLOOKUP(P55,'[3]Monitor Schedule'!$A:$BM,27,FALSE)</f>
        <v>No</v>
      </c>
      <c r="AN55" s="2" t="str">
        <f>VLOOKUP(P55,'[3]Monitor Schedule'!$A:$BM,28,FALSE)</f>
        <v>Yes</v>
      </c>
      <c r="AO55" s="2" t="str">
        <f>VLOOKUP(P55,'[3]Monitor Schedule'!$A:$BM,29,FALSE)</f>
        <v>Yes</v>
      </c>
      <c r="AP55" s="2" t="str">
        <f>VLOOKUP(P55,'[3]Monitor Schedule'!$A:$BM,30,FALSE)</f>
        <v>Yes</v>
      </c>
      <c r="AQ55" s="2" t="str">
        <f>VLOOKUP(P55,'[3]Monitor Schedule'!$A:$BM,31,FALSE)</f>
        <v>Yes</v>
      </c>
      <c r="AR55" s="2" t="str">
        <f>VLOOKUP(P55,'[3]Monitor Schedule'!$A:$BM,32,FALSE)</f>
        <v>No</v>
      </c>
      <c r="AS55" s="2" t="str">
        <f>VLOOKUP(P55,'[3]Monitor Schedule'!$A:$BM,33,FALSE)</f>
        <v>No</v>
      </c>
      <c r="AT55" s="2" t="str">
        <f>VLOOKUP(P55,'[3]Monitor Schedule'!$A:$BM,34,FALSE)</f>
        <v>No</v>
      </c>
      <c r="AU55" s="2" t="str">
        <f>VLOOKUP(P55,'[3]Monitor Schedule'!$A:$BM,35,FALSE)</f>
        <v>Yes</v>
      </c>
      <c r="AV55" s="2" t="str">
        <f>VLOOKUP(P55,'[3]Monitor Schedule'!$A:$BM,36,FALSE)</f>
        <v>Yes</v>
      </c>
      <c r="AW55" s="2" t="str">
        <f>VLOOKUP(P55,'[3]Monitor Schedule'!$A:$BM,37,FALSE)</f>
        <v>Yes</v>
      </c>
      <c r="AX55" s="2" t="str">
        <f>VLOOKUP(P55,'[3]Monitor Schedule'!$A:$BM,38,FALSE)</f>
        <v>Yes</v>
      </c>
      <c r="AY55" s="2" t="str">
        <f>VLOOKUP(P55,'[3]Monitor Schedule'!$A:$BM,39,FALSE)</f>
        <v>No</v>
      </c>
      <c r="AZ55" s="2" t="str">
        <f>VLOOKUP(P55,'[3]Monitor Schedule'!$A:$BM,40,FALSE)</f>
        <v>No</v>
      </c>
      <c r="BA55" s="2" t="str">
        <f>VLOOKUP(P55,'[3]Monitor Schedule'!$A:$BM,41,FALSE)</f>
        <v>No</v>
      </c>
      <c r="BB55" s="2" t="str">
        <f>VLOOKUP(P55,'[3]Monitor Schedule'!$A:$BM,42,FALSE)</f>
        <v>Yes</v>
      </c>
      <c r="BC55" s="2" t="str">
        <f>VLOOKUP(P55,'[3]Monitor Schedule'!$A:$BM,43,FALSE)</f>
        <v>Yes</v>
      </c>
      <c r="BD55" s="2" t="str">
        <f>VLOOKUP(P55,'[3]Monitor Schedule'!$A:$BM,44,FALSE)</f>
        <v>Yes</v>
      </c>
      <c r="BE55" s="2" t="str">
        <f>VLOOKUP(P55,'[3]Monitor Schedule'!$A:$BM,45,FALSE)</f>
        <v>Yes</v>
      </c>
      <c r="BF55" s="2" t="str">
        <f>VLOOKUP(P55,'[3]Monitor Schedule'!$A:$BM,46,FALSE)</f>
        <v>No</v>
      </c>
      <c r="BG55" s="2" t="str">
        <f>VLOOKUP(P55,'[3]Monitor Schedule'!$A:$BM,47,FALSE)</f>
        <v>No</v>
      </c>
      <c r="BH55" s="2" t="str">
        <f>VLOOKUP(P55,'[3]Monitor Schedule'!$A:$BM,48,FALSE)</f>
        <v>No</v>
      </c>
      <c r="BI55" s="2" t="str">
        <f>VLOOKUP(P55,'[3]Monitor Schedule'!$A:$BM,49,FALSE)</f>
        <v>Yes</v>
      </c>
      <c r="BJ55" s="2" t="str">
        <f>VLOOKUP(P55,'[3]Monitor Schedule'!$A:$BM,50,FALSE)</f>
        <v>Yes</v>
      </c>
      <c r="BK55" s="2" t="str">
        <f>VLOOKUP(P55,'[3]Monitor Schedule'!$A:$BM,51,FALSE)</f>
        <v>Yes</v>
      </c>
      <c r="BL55" s="2" t="str">
        <f>VLOOKUP(P55,'[3]Monitor Schedule'!$A:$BM,52,FALSE)</f>
        <v>Yes</v>
      </c>
      <c r="BM55" s="2" t="str">
        <f>VLOOKUP(P55,'[3]Monitor Schedule'!$A:$BM,53,FALSE)</f>
        <v>No</v>
      </c>
      <c r="BN55" s="2" t="str">
        <f>VLOOKUP(P55,'[3]Monitor Schedule'!$A:$BM,54,FALSE)</f>
        <v>Yes</v>
      </c>
      <c r="BO55" s="2" t="str">
        <f>VLOOKUP(P55,'[3]Monitor Schedule'!$A:$BM,55,FALSE)</f>
        <v>Yes</v>
      </c>
      <c r="BP55" s="2" t="str">
        <f>VLOOKUP(P55,'[3]Monitor Schedule'!$A:$BM,56,FALSE)</f>
        <v>Yes</v>
      </c>
      <c r="BQ55" s="2" t="str">
        <f>VLOOKUP(P55,'[3]Monitor Schedule'!$A:$BM,57,FALSE)</f>
        <v>Yes</v>
      </c>
      <c r="BR55" s="2" t="s">
        <v>30</v>
      </c>
      <c r="BS55" s="2" t="s">
        <v>30</v>
      </c>
      <c r="BT55" s="2" t="str">
        <f>VLOOKUP(P55,'[3]Monitor Schedule'!$A:$BM,60,FALSE)</f>
        <v>Yes</v>
      </c>
      <c r="BU55" s="2" t="str">
        <f>VLOOKUP(P55,'[3]Monitor Schedule'!$A:$BM,61,FALSE)</f>
        <v>Yes</v>
      </c>
      <c r="BV55" s="2" t="str">
        <f>VLOOKUP(P55,'[3]Monitor Schedule'!$A:$BM,62,FALSE)</f>
        <v>Yes</v>
      </c>
      <c r="BW55" s="2" t="s">
        <v>30</v>
      </c>
      <c r="BX55" s="2" t="s">
        <v>30</v>
      </c>
      <c r="BY55" s="2">
        <f>VLOOKUP(P55,'[3]Monitor Schedule'!$A:$BM,65,FALSE)</f>
        <v>0</v>
      </c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</row>
    <row r="56" spans="1:459" s="2" customFormat="1">
      <c r="A56" s="146">
        <v>109254</v>
      </c>
      <c r="B56" s="146">
        <v>4418</v>
      </c>
      <c r="C56" s="146">
        <v>757</v>
      </c>
      <c r="D56" s="147">
        <v>102606</v>
      </c>
      <c r="E56" s="148">
        <f t="shared" si="86"/>
        <v>4104.24</v>
      </c>
      <c r="F56" s="149">
        <f t="shared" si="87"/>
        <v>697.72080000000005</v>
      </c>
      <c r="G56" s="150">
        <v>11</v>
      </c>
      <c r="H56" s="150">
        <f t="shared" si="88"/>
        <v>5130.2999999999993</v>
      </c>
      <c r="I56" s="150">
        <f t="shared" si="89"/>
        <v>872.15100000000007</v>
      </c>
      <c r="J56" s="150">
        <f t="shared" si="90"/>
        <v>6156.36</v>
      </c>
      <c r="K56" s="150">
        <f t="shared" si="91"/>
        <v>1046.5812000000001</v>
      </c>
      <c r="L56" s="150">
        <v>9</v>
      </c>
      <c r="M56" s="151">
        <v>11</v>
      </c>
      <c r="N56" s="152">
        <v>12</v>
      </c>
      <c r="O56" s="169" t="s">
        <v>131</v>
      </c>
      <c r="P56" s="8">
        <v>808044</v>
      </c>
      <c r="Q56" s="8" t="s">
        <v>135</v>
      </c>
      <c r="R56" s="8" t="s">
        <v>136</v>
      </c>
      <c r="S56" s="181">
        <v>44757</v>
      </c>
      <c r="T56" s="181">
        <f>VLOOKUP(P56,'[3]Monitor Schedule'!$A:$J,10,FALSE)</f>
        <v>44709</v>
      </c>
      <c r="U56" s="181">
        <v>44784</v>
      </c>
      <c r="V56" s="181" t="e">
        <f>VLOOKUP(P56,'[3]Monitor Schedule'!$A:$K,11,FALSE)</f>
        <v>#N/A</v>
      </c>
      <c r="W56" s="181" t="s">
        <v>30</v>
      </c>
      <c r="X56" s="8" t="s">
        <v>137</v>
      </c>
      <c r="Y56" s="2" t="str">
        <f>VLOOKUP(P56,'[3]Monitor Schedule'!$A:$BM,13,FALSE)</f>
        <v>Yes</v>
      </c>
      <c r="Z56" s="2" t="str">
        <f>VLOOKUP(P56,'[3]Monitor Schedule'!$A:$BM,14,FALSE)</f>
        <v>Yes</v>
      </c>
      <c r="AA56" s="2" t="str">
        <f>VLOOKUP(P56,'[3]Monitor Schedule'!$A:$BM,15,FALSE)</f>
        <v>Yes</v>
      </c>
      <c r="AB56" s="2" t="str">
        <f>VLOOKUP(P56,'[3]Monitor Schedule'!$A:$BM,16,FALSE)</f>
        <v>Yes</v>
      </c>
      <c r="AC56" s="2" t="str">
        <f>VLOOKUP(P56,'[3]Monitor Schedule'!$A:$BM,17,FALSE)</f>
        <v>Yes</v>
      </c>
      <c r="AD56" s="2" t="str">
        <f>VLOOKUP(P56,'[3]Monitor Schedule'!$A:$BM,18,FALSE)</f>
        <v>No</v>
      </c>
      <c r="AE56" s="2" t="str">
        <f>VLOOKUP(P56,'[3]Monitor Schedule'!$A:$BM,19,FALSE)</f>
        <v>No</v>
      </c>
      <c r="AF56" s="2" t="str">
        <f>VLOOKUP(P56,'[3]Monitor Schedule'!$A:$BM,20,FALSE)</f>
        <v>Yes</v>
      </c>
      <c r="AG56" s="2" t="str">
        <f>VLOOKUP(P56,'[3]Monitor Schedule'!$A:$BM,21,FALSE)</f>
        <v>Yes</v>
      </c>
      <c r="AH56" s="2" t="str">
        <f>VLOOKUP(P56,'[3]Monitor Schedule'!$A:$BM,22,FALSE)</f>
        <v>Yes</v>
      </c>
      <c r="AI56" s="2" t="s">
        <v>28</v>
      </c>
      <c r="AJ56" s="2" t="s">
        <v>28</v>
      </c>
      <c r="AK56" s="2" t="str">
        <f>VLOOKUP(P56,'[3]Monitor Schedule'!$A:$BM,25,FALSE)</f>
        <v>No</v>
      </c>
      <c r="AL56" s="2" t="str">
        <f>VLOOKUP(P56,'[3]Monitor Schedule'!$A:$BM,26,FALSE)</f>
        <v>No</v>
      </c>
      <c r="AM56" s="2" t="str">
        <f>VLOOKUP(P56,'[3]Monitor Schedule'!$A:$BM,27,FALSE)</f>
        <v>Yes</v>
      </c>
      <c r="AN56" s="2" t="str">
        <f>VLOOKUP(P56,'[3]Monitor Schedule'!$A:$BM,28,FALSE)</f>
        <v>Yes</v>
      </c>
      <c r="AO56" s="2" t="str">
        <f>VLOOKUP(P56,'[3]Monitor Schedule'!$A:$BM,29,FALSE)</f>
        <v>Yes</v>
      </c>
      <c r="AP56" s="2" t="s">
        <v>30</v>
      </c>
      <c r="AQ56" s="2" t="s">
        <v>30</v>
      </c>
      <c r="AR56" s="2" t="str">
        <f>VLOOKUP(P56,'[3]Monitor Schedule'!$A:$BM,32,FALSE)</f>
        <v>No</v>
      </c>
      <c r="AS56" s="2" t="str">
        <f>VLOOKUP(P56,'[3]Monitor Schedule'!$A:$BM,33,FALSE)</f>
        <v>No</v>
      </c>
      <c r="AT56" s="2" t="str">
        <f>VLOOKUP(P56,'[3]Monitor Schedule'!$A:$BM,34,FALSE)</f>
        <v>Yes</v>
      </c>
      <c r="AU56" s="2" t="str">
        <f>VLOOKUP(P56,'[3]Monitor Schedule'!$A:$BM,35,FALSE)</f>
        <v>Yes</v>
      </c>
      <c r="AV56" s="2" t="str">
        <f>VLOOKUP(P56,'[3]Monitor Schedule'!$A:$BM,36,FALSE)</f>
        <v>Yes</v>
      </c>
      <c r="AW56" s="2" t="str">
        <f>VLOOKUP(P56,'[3]Monitor Schedule'!$A:$BM,37,FALSE)</f>
        <v>Yes</v>
      </c>
      <c r="AX56" s="2" t="str">
        <f>VLOOKUP(P56,'[3]Monitor Schedule'!$A:$BM,38,FALSE)</f>
        <v>Yes</v>
      </c>
      <c r="AY56" s="2" t="str">
        <f>VLOOKUP(P56,'[3]Monitor Schedule'!$A:$BM,39,FALSE)</f>
        <v>No</v>
      </c>
      <c r="AZ56" s="2" t="str">
        <f>VLOOKUP(P56,'[3]Monitor Schedule'!$A:$BM,40,FALSE)</f>
        <v>No</v>
      </c>
      <c r="BA56" s="2" t="str">
        <f>VLOOKUP(P56,'[3]Monitor Schedule'!$A:$BM,41,FALSE)</f>
        <v>Yes</v>
      </c>
      <c r="BB56" s="2" t="str">
        <f>VLOOKUP(P56,'[3]Monitor Schedule'!$A:$BM,42,FALSE)</f>
        <v>Yes</v>
      </c>
      <c r="BC56" s="2" t="str">
        <f>VLOOKUP(P56,'[3]Monitor Schedule'!$A:$BM,43,FALSE)</f>
        <v>Yes</v>
      </c>
      <c r="BD56" s="2" t="str">
        <f>VLOOKUP(P56,'[3]Monitor Schedule'!$A:$BM,44,FALSE)</f>
        <v>Yes</v>
      </c>
      <c r="BE56" s="2" t="str">
        <f>VLOOKUP(P56,'[3]Monitor Schedule'!$A:$BM,45,FALSE)</f>
        <v>Yes</v>
      </c>
      <c r="BF56" s="2" t="str">
        <f>VLOOKUP(P56,'[3]Monitor Schedule'!$A:$BM,46,FALSE)</f>
        <v>No</v>
      </c>
      <c r="BG56" s="2" t="str">
        <f>VLOOKUP(P56,'[3]Monitor Schedule'!$A:$BM,47,FALSE)</f>
        <v>No</v>
      </c>
      <c r="BH56" s="2" t="str">
        <f>VLOOKUP(P56,'[3]Monitor Schedule'!$A:$BM,48,FALSE)</f>
        <v>Yes</v>
      </c>
      <c r="BI56" s="2" t="str">
        <f>VLOOKUP(P56,'[3]Monitor Schedule'!$A:$BM,49,FALSE)</f>
        <v>Yes</v>
      </c>
      <c r="BJ56" s="2" t="str">
        <f>VLOOKUP(P56,'[3]Monitor Schedule'!$A:$BM,50,FALSE)</f>
        <v>Yes</v>
      </c>
      <c r="BK56" s="2" t="str">
        <f>VLOOKUP(P56,'[3]Monitor Schedule'!$A:$BM,51,FALSE)</f>
        <v>Yes</v>
      </c>
      <c r="BL56" s="2" t="str">
        <f>VLOOKUP(P56,'[3]Monitor Schedule'!$A:$BM,52,FALSE)</f>
        <v>Yes</v>
      </c>
      <c r="BM56" s="2" t="str">
        <f>VLOOKUP(P56,'[3]Monitor Schedule'!$A:$BM,53,FALSE)</f>
        <v>No</v>
      </c>
      <c r="BN56" s="2" t="str">
        <f>VLOOKUP(P56,'[3]Monitor Schedule'!$A:$BM,54,FALSE)</f>
        <v>No</v>
      </c>
      <c r="BO56" s="2" t="str">
        <f>VLOOKUP(P56,'[3]Monitor Schedule'!$A:$BM,55,FALSE)</f>
        <v>Yes</v>
      </c>
      <c r="BP56" s="2" t="str">
        <f>VLOOKUP(P56,'[3]Monitor Schedule'!$A:$BM,56,FALSE)</f>
        <v>Yes</v>
      </c>
      <c r="BQ56" s="2" t="str">
        <f>VLOOKUP(P56,'[3]Monitor Schedule'!$A:$BM,57,FALSE)</f>
        <v>Yes</v>
      </c>
      <c r="BR56" s="2" t="str">
        <f>VLOOKUP(P56,'[3]Monitor Schedule'!$A:$BM,58,FALSE)</f>
        <v>Yes</v>
      </c>
      <c r="BS56" s="2" t="str">
        <f>VLOOKUP(P56,'[3]Monitor Schedule'!$A:$BM,59,FALSE)</f>
        <v>Yes</v>
      </c>
      <c r="BT56" s="2" t="str">
        <f>VLOOKUP(P56,'[3]Monitor Schedule'!$A:$BM,60,FALSE)</f>
        <v>No</v>
      </c>
      <c r="BU56" s="2" t="str">
        <f>VLOOKUP(P56,'[3]Monitor Schedule'!$A:$BM,61,FALSE)</f>
        <v>No</v>
      </c>
      <c r="BV56" s="2" t="s">
        <v>30</v>
      </c>
      <c r="BW56" s="2" t="s">
        <v>30</v>
      </c>
      <c r="BX56" s="2" t="s">
        <v>30</v>
      </c>
      <c r="BY56" s="2">
        <f>VLOOKUP(P56,'[3]Monitor Schedule'!$A:$BM,65,FALSE)</f>
        <v>0</v>
      </c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</row>
    <row r="57" spans="1:459" s="2" customFormat="1">
      <c r="A57" s="146">
        <v>109254</v>
      </c>
      <c r="B57" s="146">
        <v>4418</v>
      </c>
      <c r="C57" s="146">
        <v>757</v>
      </c>
      <c r="D57" s="147">
        <v>102606</v>
      </c>
      <c r="E57" s="148">
        <f t="shared" si="86"/>
        <v>4104.24</v>
      </c>
      <c r="F57" s="149">
        <f t="shared" si="87"/>
        <v>697.72080000000005</v>
      </c>
      <c r="G57" s="150">
        <v>11</v>
      </c>
      <c r="H57" s="150">
        <f t="shared" si="88"/>
        <v>5130.2999999999993</v>
      </c>
      <c r="I57" s="150">
        <f t="shared" si="89"/>
        <v>872.15100000000007</v>
      </c>
      <c r="J57" s="150">
        <f t="shared" si="90"/>
        <v>6156.36</v>
      </c>
      <c r="K57" s="150">
        <f t="shared" si="91"/>
        <v>1046.5812000000001</v>
      </c>
      <c r="L57" s="150">
        <v>9</v>
      </c>
      <c r="M57" s="151">
        <v>11</v>
      </c>
      <c r="N57" s="152">
        <v>12</v>
      </c>
      <c r="O57" s="169" t="s">
        <v>131</v>
      </c>
      <c r="P57" s="8">
        <v>691410</v>
      </c>
      <c r="Q57" s="8" t="s">
        <v>74</v>
      </c>
      <c r="R57" s="8" t="s">
        <v>75</v>
      </c>
      <c r="S57" s="181">
        <v>44757</v>
      </c>
      <c r="T57" s="181">
        <f>VLOOKUP(P57,'[3]Monitor Schedule'!$A:$J,10,FALSE)</f>
        <v>44707</v>
      </c>
      <c r="U57" s="181">
        <v>44784</v>
      </c>
      <c r="V57" s="181" t="e">
        <f>VLOOKUP(P57,'[3]Monitor Schedule'!$A:$K,11,FALSE)</f>
        <v>#N/A</v>
      </c>
      <c r="W57" s="181"/>
      <c r="X57" s="8" t="s">
        <v>30</v>
      </c>
      <c r="Y57" s="2" t="str">
        <f>VLOOKUP(P57,'[3]Monitor Schedule'!$A:$BM,13,FALSE)</f>
        <v>Yes</v>
      </c>
      <c r="Z57" s="2" t="str">
        <f>VLOOKUP(P57,'[3]Monitor Schedule'!$A:$BM,14,FALSE)</f>
        <v>Yes</v>
      </c>
      <c r="AA57" s="2" t="str">
        <f>VLOOKUP(P57,'[3]Monitor Schedule'!$A:$BM,15,FALSE)</f>
        <v>Yes</v>
      </c>
      <c r="AB57" s="2" t="str">
        <f>VLOOKUP(P57,'[3]Monitor Schedule'!$A:$BM,16,FALSE)</f>
        <v>No</v>
      </c>
      <c r="AC57" s="2" t="str">
        <f>VLOOKUP(P57,'[3]Monitor Schedule'!$A:$BM,17,FALSE)</f>
        <v>No</v>
      </c>
      <c r="AD57" s="2" t="str">
        <f>VLOOKUP(P57,'[3]Monitor Schedule'!$A:$BM,18,FALSE)</f>
        <v>No</v>
      </c>
      <c r="AE57" s="2" t="str">
        <f>VLOOKUP(P57,'[3]Monitor Schedule'!$A:$BM,19,FALSE)</f>
        <v>Yes</v>
      </c>
      <c r="AF57" s="2" t="str">
        <f>VLOOKUP(P57,'[3]Monitor Schedule'!$A:$BM,20,FALSE)</f>
        <v>Yes</v>
      </c>
      <c r="AG57" s="2" t="str">
        <f>VLOOKUP(P57,'[3]Monitor Schedule'!$A:$BM,21,FALSE)</f>
        <v>Yes</v>
      </c>
      <c r="AH57" s="2" t="str">
        <f>VLOOKUP(P57,'[3]Monitor Schedule'!$A:$BM,22,FALSE)</f>
        <v>No</v>
      </c>
      <c r="AI57" s="2" t="str">
        <f>VLOOKUP(P57,'[3]Monitor Schedule'!$A:$BM,23,FALSE)</f>
        <v>No</v>
      </c>
      <c r="AJ57" s="2" t="str">
        <f>VLOOKUP(P57,'[3]Monitor Schedule'!$A:$BM,24,FALSE)</f>
        <v>No</v>
      </c>
      <c r="AK57" s="2" t="str">
        <f>VLOOKUP(P57,'[3]Monitor Schedule'!$A:$BM,25,FALSE)</f>
        <v>Yes</v>
      </c>
      <c r="AL57" s="2" t="str">
        <f>VLOOKUP(P57,'[3]Monitor Schedule'!$A:$BM,26,FALSE)</f>
        <v>Yes</v>
      </c>
      <c r="AM57" s="2" t="str">
        <f>VLOOKUP(P57,'[3]Monitor Schedule'!$A:$BM,27,FALSE)</f>
        <v>Yes</v>
      </c>
      <c r="AN57" s="2" t="str">
        <f>VLOOKUP(P57,'[3]Monitor Schedule'!$A:$BM,28,FALSE)</f>
        <v>No</v>
      </c>
      <c r="AO57" s="2" t="str">
        <f>VLOOKUP(P57,'[3]Monitor Schedule'!$A:$BM,29,FALSE)</f>
        <v>No</v>
      </c>
      <c r="AP57" s="2" t="str">
        <f>VLOOKUP(P57,'[3]Monitor Schedule'!$A:$BM,30,FALSE)</f>
        <v>No</v>
      </c>
      <c r="AQ57" s="2" t="str">
        <f>VLOOKUP(P57,'[3]Monitor Schedule'!$A:$BM,31,FALSE)</f>
        <v>No</v>
      </c>
      <c r="AR57" s="2" t="str">
        <f>VLOOKUP(P57,'[3]Monitor Schedule'!$A:$BM,32,FALSE)</f>
        <v>No</v>
      </c>
      <c r="AS57" s="2" t="str">
        <f>VLOOKUP(P57,'[3]Monitor Schedule'!$A:$BM,33,FALSE)</f>
        <v>No</v>
      </c>
      <c r="AT57" s="2" t="str">
        <f>VLOOKUP(P57,'[3]Monitor Schedule'!$A:$BM,34,FALSE)</f>
        <v>No</v>
      </c>
      <c r="AU57" s="2" t="str">
        <f>VLOOKUP(P57,'[3]Monitor Schedule'!$A:$BM,35,FALSE)</f>
        <v>No</v>
      </c>
      <c r="AV57" s="2" t="str">
        <f>VLOOKUP(P57,'[3]Monitor Schedule'!$A:$BM,36,FALSE)</f>
        <v>No</v>
      </c>
      <c r="AW57" s="2" t="str">
        <f>VLOOKUP(P57,'[3]Monitor Schedule'!$A:$BM,37,FALSE)</f>
        <v>No</v>
      </c>
      <c r="AX57" s="2" t="str">
        <f>VLOOKUP(P57,'[3]Monitor Schedule'!$A:$BM,38,FALSE)</f>
        <v>No</v>
      </c>
      <c r="AY57" s="2" t="str">
        <f>VLOOKUP(P57,'[3]Monitor Schedule'!$A:$BM,39,FALSE)</f>
        <v>No</v>
      </c>
      <c r="AZ57" s="2" t="str">
        <f>VLOOKUP(P57,'[3]Monitor Schedule'!$A:$BM,40,FALSE)</f>
        <v>No</v>
      </c>
      <c r="BA57" s="2" t="str">
        <f>VLOOKUP(P57,'[3]Monitor Schedule'!$A:$BM,41,FALSE)</f>
        <v>No</v>
      </c>
      <c r="BB57" s="2" t="str">
        <f>VLOOKUP(P57,'[3]Monitor Schedule'!$A:$BM,42,FALSE)</f>
        <v>No</v>
      </c>
      <c r="BC57" s="2" t="str">
        <f>VLOOKUP(P57,'[3]Monitor Schedule'!$A:$BM,43,FALSE)</f>
        <v>Yes</v>
      </c>
      <c r="BD57" s="2" t="str">
        <f>VLOOKUP(P57,'[3]Monitor Schedule'!$A:$BM,44,FALSE)</f>
        <v>Yes</v>
      </c>
      <c r="BE57" s="2" t="str">
        <f>VLOOKUP(P57,'[3]Monitor Schedule'!$A:$BM,45,FALSE)</f>
        <v>Yes</v>
      </c>
      <c r="BF57" s="2" t="str">
        <f>VLOOKUP(P57,'[3]Monitor Schedule'!$A:$BM,46,FALSE)</f>
        <v>No</v>
      </c>
      <c r="BG57" s="2" t="str">
        <f>VLOOKUP(P57,'[3]Monitor Schedule'!$A:$BM,47,FALSE)</f>
        <v>No</v>
      </c>
      <c r="BH57" s="2" t="str">
        <f>VLOOKUP(P57,'[3]Monitor Schedule'!$A:$BM,48,FALSE)</f>
        <v>No</v>
      </c>
      <c r="BI57" s="2" t="str">
        <f>VLOOKUP(P57,'[3]Monitor Schedule'!$A:$BM,49,FALSE)</f>
        <v>No</v>
      </c>
      <c r="BJ57" s="2" t="str">
        <f>VLOOKUP(P57,'[3]Monitor Schedule'!$A:$BM,50,FALSE)</f>
        <v>Yes</v>
      </c>
      <c r="BK57" s="2" t="str">
        <f>VLOOKUP(P57,'[3]Monitor Schedule'!$A:$BM,51,FALSE)</f>
        <v>Yes</v>
      </c>
      <c r="BL57" s="2" t="str">
        <f>VLOOKUP(P57,'[3]Monitor Schedule'!$A:$BM,52,FALSE)</f>
        <v>Yes</v>
      </c>
      <c r="BM57" s="2" t="str">
        <f>VLOOKUP(P57,'[3]Monitor Schedule'!$A:$BM,53,FALSE)</f>
        <v>No</v>
      </c>
      <c r="BN57" s="2" t="str">
        <f>VLOOKUP(P57,'[3]Monitor Schedule'!$A:$BM,54,FALSE)</f>
        <v>No</v>
      </c>
      <c r="BO57" s="2" t="str">
        <f>VLOOKUP(P57,'[3]Monitor Schedule'!$A:$BM,55,FALSE)</f>
        <v>No</v>
      </c>
      <c r="BP57" s="2" t="str">
        <f>VLOOKUP(P57,'[3]Monitor Schedule'!$A:$BM,56,FALSE)</f>
        <v>Yes</v>
      </c>
      <c r="BQ57" s="2" t="str">
        <f>VLOOKUP(P57,'[3]Monitor Schedule'!$A:$BM,57,FALSE)</f>
        <v>Yes</v>
      </c>
      <c r="BR57" s="2" t="str">
        <f>VLOOKUP(P57,'[3]Monitor Schedule'!$A:$BM,58,FALSE)</f>
        <v>No</v>
      </c>
      <c r="BS57" s="2" t="str">
        <f>VLOOKUP(P57,'[3]Monitor Schedule'!$A:$BM,59,FALSE)</f>
        <v>No</v>
      </c>
      <c r="BT57" s="2" t="str">
        <f>VLOOKUP(P57,'[3]Monitor Schedule'!$A:$BM,60,FALSE)</f>
        <v>No</v>
      </c>
      <c r="BU57" s="2" t="str">
        <f>VLOOKUP(P57,'[3]Monitor Schedule'!$A:$BM,61,FALSE)</f>
        <v>No</v>
      </c>
      <c r="BV57" s="2" t="str">
        <f>VLOOKUP(P57,'[3]Monitor Schedule'!$A:$BM,62,FALSE)</f>
        <v>No</v>
      </c>
      <c r="BW57" s="2" t="str">
        <f>VLOOKUP(P57,'[3]Monitor Schedule'!$A:$BM,63,FALSE)</f>
        <v>No</v>
      </c>
      <c r="BX57" s="2" t="str">
        <f>VLOOKUP(P57,'[3]Monitor Schedule'!$A:$BM,64,FALSE)</f>
        <v>No</v>
      </c>
      <c r="BY57" s="2" t="s">
        <v>76</v>
      </c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</row>
    <row r="58" spans="1:459" s="2" customFormat="1">
      <c r="A58" s="146">
        <v>109254</v>
      </c>
      <c r="B58" s="146">
        <v>4418</v>
      </c>
      <c r="C58" s="146">
        <v>757</v>
      </c>
      <c r="D58" s="147">
        <v>102606</v>
      </c>
      <c r="E58" s="148">
        <f t="shared" ref="E58:E59" si="92">D58*0.04</f>
        <v>4104.24</v>
      </c>
      <c r="F58" s="149">
        <f t="shared" ref="F58:F59" si="93">E58*0.17</f>
        <v>697.72080000000005</v>
      </c>
      <c r="G58" s="150">
        <v>12</v>
      </c>
      <c r="H58" s="150">
        <f t="shared" ref="H58:H59" si="94">E58*1.25</f>
        <v>5130.2999999999993</v>
      </c>
      <c r="I58" s="150">
        <f t="shared" ref="I58:I59" si="95">F58*1.25</f>
        <v>872.15100000000007</v>
      </c>
      <c r="J58" s="150">
        <f t="shared" ref="J58:J59" si="96">E58*1.5</f>
        <v>6156.36</v>
      </c>
      <c r="K58" s="150">
        <f t="shared" ref="K58:K59" si="97">F58*1.5</f>
        <v>1046.5812000000001</v>
      </c>
      <c r="L58" s="150">
        <v>9</v>
      </c>
      <c r="M58" s="151">
        <v>11</v>
      </c>
      <c r="N58" s="152">
        <v>12</v>
      </c>
      <c r="O58" s="169" t="s">
        <v>131</v>
      </c>
      <c r="P58" s="8">
        <v>54831</v>
      </c>
      <c r="Q58" s="8" t="s">
        <v>59</v>
      </c>
      <c r="R58" s="8" t="s">
        <v>60</v>
      </c>
      <c r="S58" s="181">
        <v>44757</v>
      </c>
      <c r="T58" s="181">
        <f>VLOOKUP(P58,'[3]Monitor Schedule'!$A:$J,10,FALSE)</f>
        <v>44708</v>
      </c>
      <c r="U58" s="181">
        <v>44784</v>
      </c>
      <c r="V58" s="181" t="e">
        <f>VLOOKUP(P58,'[3]Monitor Schedule'!$A:$K,11,FALSE)</f>
        <v>#N/A</v>
      </c>
      <c r="W58" s="181" t="s">
        <v>28</v>
      </c>
      <c r="X58" s="8" t="s">
        <v>58</v>
      </c>
      <c r="Y58" s="2" t="s">
        <v>28</v>
      </c>
      <c r="Z58" s="2" t="s">
        <v>28</v>
      </c>
      <c r="AA58" s="2" t="s">
        <v>28</v>
      </c>
      <c r="AB58" s="2" t="s">
        <v>28</v>
      </c>
      <c r="AC58" s="2" t="s">
        <v>28</v>
      </c>
      <c r="AD58" s="2" t="s">
        <v>28</v>
      </c>
      <c r="AE58" s="2" t="s">
        <v>28</v>
      </c>
      <c r="AF58" s="2" t="s">
        <v>30</v>
      </c>
      <c r="AG58" s="2" t="s">
        <v>30</v>
      </c>
      <c r="AH58" s="2" t="str">
        <f>VLOOKUP(P58,'[3]Monitor Schedule'!$A:$BM,22,FALSE)</f>
        <v>Yes</v>
      </c>
      <c r="AI58" s="2" t="str">
        <f>VLOOKUP(P58,'[3]Monitor Schedule'!$A:$BM,23,FALSE)</f>
        <v>Yes</v>
      </c>
      <c r="AJ58" s="2" t="str">
        <f>VLOOKUP(P58,'[3]Monitor Schedule'!$A:$BM,24,FALSE)</f>
        <v>Yes</v>
      </c>
      <c r="AK58" s="2" t="s">
        <v>28</v>
      </c>
      <c r="AL58" s="2" t="str">
        <f>VLOOKUP(P58,'[3]Monitor Schedule'!$A:$BM,26,FALSE)</f>
        <v>Yes</v>
      </c>
      <c r="AM58" s="2" t="str">
        <f>VLOOKUP(P58,'[3]Monitor Schedule'!$A:$BM,27,FALSE)</f>
        <v>Yes</v>
      </c>
      <c r="AN58" s="2" t="str">
        <f>VLOOKUP(P58,'[3]Monitor Schedule'!$A:$BM,28,FALSE)</f>
        <v>No</v>
      </c>
      <c r="AO58" s="2" t="str">
        <f>VLOOKUP(P58,'[3]Monitor Schedule'!$A:$BM,29,FALSE)</f>
        <v>Yes</v>
      </c>
      <c r="AP58" s="2" t="str">
        <f>VLOOKUP(P58,'[3]Monitor Schedule'!$A:$BM,30,FALSE)</f>
        <v>Yes</v>
      </c>
      <c r="AQ58" s="2" t="s">
        <v>28</v>
      </c>
      <c r="AR58" s="2" t="s">
        <v>28</v>
      </c>
      <c r="AS58" s="2" t="s">
        <v>28</v>
      </c>
      <c r="AT58" s="2" t="str">
        <f>VLOOKUP(P58,'[3]Monitor Schedule'!$A:$BM,34,FALSE)</f>
        <v>Yes</v>
      </c>
      <c r="AU58" s="2" t="str">
        <f>VLOOKUP(P58,'[3]Monitor Schedule'!$A:$BM,35,FALSE)</f>
        <v>No</v>
      </c>
      <c r="AV58" s="2" t="str">
        <f>VLOOKUP(P58,'[3]Monitor Schedule'!$A:$BM,36,FALSE)</f>
        <v>No</v>
      </c>
      <c r="AW58" s="2" t="s">
        <v>28</v>
      </c>
      <c r="AX58" s="2" t="str">
        <f>VLOOKUP(P58,'[3]Monitor Schedule'!$A:$BM,38,FALSE)</f>
        <v>Yes</v>
      </c>
      <c r="AY58" s="2" t="str">
        <f>VLOOKUP(P58,'[3]Monitor Schedule'!$A:$BM,39,FALSE)</f>
        <v>Yes</v>
      </c>
      <c r="AZ58" s="2" t="str">
        <f>VLOOKUP(P58,'[3]Monitor Schedule'!$A:$BM,40,FALSE)</f>
        <v>Yes</v>
      </c>
      <c r="BA58" s="2" t="s">
        <v>28</v>
      </c>
      <c r="BB58" s="2" t="str">
        <f>VLOOKUP(P58,'[3]Monitor Schedule'!$A:$BM,42,FALSE)</f>
        <v>No</v>
      </c>
      <c r="BC58" s="2" t="str">
        <f>VLOOKUP(P58,'[3]Monitor Schedule'!$A:$BM,43,FALSE)</f>
        <v>No</v>
      </c>
      <c r="BD58" s="2" t="str">
        <f>VLOOKUP(P58,'[3]Monitor Schedule'!$A:$BM,44,FALSE)</f>
        <v>Yes</v>
      </c>
      <c r="BE58" s="2" t="str">
        <f>VLOOKUP(P58,'[3]Monitor Schedule'!$A:$BM,45,FALSE)</f>
        <v>Yes</v>
      </c>
      <c r="BF58" s="2" t="str">
        <f>VLOOKUP(P58,'[3]Monitor Schedule'!$A:$BM,46,FALSE)</f>
        <v>Yes</v>
      </c>
      <c r="BG58" s="2" t="str">
        <f>VLOOKUP(P58,'[3]Monitor Schedule'!$A:$BM,47,FALSE)</f>
        <v>Yes</v>
      </c>
      <c r="BH58" s="2" t="str">
        <f>VLOOKUP(P58,'[3]Monitor Schedule'!$A:$BM,48,FALSE)</f>
        <v>Yes</v>
      </c>
      <c r="BI58" s="2" t="str">
        <f>VLOOKUP(P58,'[3]Monitor Schedule'!$A:$BM,49,FALSE)</f>
        <v>No</v>
      </c>
      <c r="BJ58" s="2" t="str">
        <f>VLOOKUP(P58,'[3]Monitor Schedule'!$A:$BM,50,FALSE)</f>
        <v>No</v>
      </c>
      <c r="BK58" s="2" t="str">
        <f>VLOOKUP(P58,'[3]Monitor Schedule'!$A:$BM,51,FALSE)</f>
        <v>No</v>
      </c>
      <c r="BL58" s="2" t="str">
        <f>VLOOKUP(P58,'[3]Monitor Schedule'!$A:$BM,52,FALSE)</f>
        <v>No</v>
      </c>
      <c r="BM58" s="2" t="str">
        <f>VLOOKUP(P58,'[3]Monitor Schedule'!$A:$BM,53,FALSE)</f>
        <v>No</v>
      </c>
      <c r="BN58" s="2" t="str">
        <f>VLOOKUP(P58,'[3]Monitor Schedule'!$A:$BM,54,FALSE)</f>
        <v>Yes</v>
      </c>
      <c r="BO58" s="2" t="str">
        <f>VLOOKUP(P58,'[3]Monitor Schedule'!$A:$BM,55,FALSE)</f>
        <v>No</v>
      </c>
      <c r="BP58" s="2" t="str">
        <f>VLOOKUP(P58,'[3]Monitor Schedule'!$A:$BM,56,FALSE)</f>
        <v>No</v>
      </c>
      <c r="BQ58" s="2" t="str">
        <f>VLOOKUP(P58,'[3]Monitor Schedule'!$A:$BM,57,FALSE)</f>
        <v>No</v>
      </c>
      <c r="BR58" s="2" t="str">
        <f>VLOOKUP(P58,'[3]Monitor Schedule'!$A:$BM,58,FALSE)</f>
        <v>No</v>
      </c>
      <c r="BS58" s="2" t="str">
        <f>VLOOKUP(P58,'[3]Monitor Schedule'!$A:$BM,59,FALSE)</f>
        <v>No</v>
      </c>
      <c r="BT58" s="2" t="str">
        <f>VLOOKUP(P58,'[3]Monitor Schedule'!$A:$BM,60,FALSE)</f>
        <v>No</v>
      </c>
      <c r="BU58" s="2" t="str">
        <f>VLOOKUP(P58,'[3]Monitor Schedule'!$A:$BM,61,FALSE)</f>
        <v>No</v>
      </c>
      <c r="BV58" s="2" t="str">
        <f>VLOOKUP(P58,'[3]Monitor Schedule'!$A:$BM,62,FALSE)</f>
        <v>No</v>
      </c>
      <c r="BW58" s="2" t="s">
        <v>28</v>
      </c>
      <c r="BX58" s="2" t="s">
        <v>28</v>
      </c>
      <c r="BY58" s="2">
        <f>VLOOKUP(P58,'[3]Monitor Schedule'!$A:$BM,65,FALSE)</f>
        <v>0</v>
      </c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</row>
    <row r="59" spans="1:459" s="2" customFormat="1">
      <c r="A59" s="146">
        <v>109254</v>
      </c>
      <c r="B59" s="146">
        <v>4418</v>
      </c>
      <c r="C59" s="146">
        <v>757</v>
      </c>
      <c r="D59" s="147">
        <v>102606</v>
      </c>
      <c r="E59" s="148">
        <f t="shared" si="92"/>
        <v>4104.24</v>
      </c>
      <c r="F59" s="149">
        <f t="shared" si="93"/>
        <v>697.72080000000005</v>
      </c>
      <c r="G59" s="150">
        <v>13</v>
      </c>
      <c r="H59" s="150">
        <f t="shared" si="94"/>
        <v>5130.2999999999993</v>
      </c>
      <c r="I59" s="150">
        <f t="shared" si="95"/>
        <v>872.15100000000007</v>
      </c>
      <c r="J59" s="150">
        <f t="shared" si="96"/>
        <v>6156.36</v>
      </c>
      <c r="K59" s="150">
        <f t="shared" si="97"/>
        <v>1046.5812000000001</v>
      </c>
      <c r="L59" s="150">
        <v>9</v>
      </c>
      <c r="M59" s="151">
        <v>11</v>
      </c>
      <c r="N59" s="152">
        <v>12</v>
      </c>
      <c r="O59" s="169" t="s">
        <v>131</v>
      </c>
      <c r="P59" s="8">
        <v>660884</v>
      </c>
      <c r="Q59" s="8" t="s">
        <v>56</v>
      </c>
      <c r="R59" s="8" t="s">
        <v>57</v>
      </c>
      <c r="S59" s="181">
        <v>44757</v>
      </c>
      <c r="T59" s="181">
        <f>VLOOKUP(P59,'[3]Monitor Schedule'!$A:$J,10,FALSE)</f>
        <v>44621</v>
      </c>
      <c r="U59" s="181">
        <v>44784</v>
      </c>
      <c r="V59" s="181" t="e">
        <f>VLOOKUP(P59,'[3]Monitor Schedule'!$A:$K,11,FALSE)</f>
        <v>#N/A</v>
      </c>
      <c r="W59" s="181" t="s">
        <v>28</v>
      </c>
      <c r="X59" s="8" t="s">
        <v>58</v>
      </c>
      <c r="Y59" s="2" t="str">
        <f>VLOOKUP(P59,'[3]Monitor Schedule'!$A:$BM,13,FALSE)</f>
        <v>Yes</v>
      </c>
      <c r="Z59" s="2" t="str">
        <f>VLOOKUP(P59,'[3]Monitor Schedule'!$A:$BM,14,FALSE)</f>
        <v>Yes</v>
      </c>
      <c r="AA59" s="2" t="str">
        <f>VLOOKUP(P59,'[3]Monitor Schedule'!$A:$BM,15,FALSE)</f>
        <v>Yes</v>
      </c>
      <c r="AB59" s="2" t="str">
        <f>VLOOKUP(P59,'[3]Monitor Schedule'!$A:$BM,16,FALSE)</f>
        <v>No</v>
      </c>
      <c r="AC59" s="2" t="str">
        <f>VLOOKUP(P59,'[3]Monitor Schedule'!$A:$BM,17,FALSE)</f>
        <v>No</v>
      </c>
      <c r="AD59" s="2" t="str">
        <f>VLOOKUP(P59,'[3]Monitor Schedule'!$A:$BM,18,FALSE)</f>
        <v>Yes</v>
      </c>
      <c r="AE59" s="2" t="str">
        <f>VLOOKUP(P59,'[3]Monitor Schedule'!$A:$BM,19,FALSE)</f>
        <v>No</v>
      </c>
      <c r="AF59" s="2" t="str">
        <f>VLOOKUP(P59,'[3]Monitor Schedule'!$A:$BM,20,FALSE)</f>
        <v>Yes</v>
      </c>
      <c r="AG59" s="2" t="str">
        <f>VLOOKUP(P59,'[3]Monitor Schedule'!$A:$BM,21,FALSE)</f>
        <v>Yes</v>
      </c>
      <c r="AH59" s="2" t="str">
        <f>VLOOKUP(P59,'[3]Monitor Schedule'!$A:$BM,22,FALSE)</f>
        <v>Yes</v>
      </c>
      <c r="AI59" s="2" t="str">
        <f>VLOOKUP(P59,'[3]Monitor Schedule'!$A:$BM,23,FALSE)</f>
        <v>No</v>
      </c>
      <c r="AJ59" s="2" t="str">
        <f>VLOOKUP(P59,'[3]Monitor Schedule'!$A:$BM,24,FALSE)</f>
        <v>No</v>
      </c>
      <c r="AK59" s="2" t="s">
        <v>28</v>
      </c>
      <c r="AL59" s="2" t="str">
        <f>VLOOKUP(P59,'[3]Monitor Schedule'!$A:$BM,26,FALSE)</f>
        <v>No</v>
      </c>
      <c r="AM59" s="2" t="str">
        <f>VLOOKUP(P59,'[3]Monitor Schedule'!$A:$BM,27,FALSE)</f>
        <v>Yes</v>
      </c>
      <c r="AN59" s="2" t="str">
        <f>VLOOKUP(P59,'[3]Monitor Schedule'!$A:$BM,28,FALSE)</f>
        <v>Yes</v>
      </c>
      <c r="AO59" s="2" t="str">
        <f>VLOOKUP(P59,'[3]Monitor Schedule'!$A:$BM,29,FALSE)</f>
        <v>Yes</v>
      </c>
      <c r="AP59" s="2" t="str">
        <f>VLOOKUP(P59,'[3]Monitor Schedule'!$A:$BM,30,FALSE)</f>
        <v>No</v>
      </c>
      <c r="AQ59" s="2" t="str">
        <f>VLOOKUP(P59,'[3]Monitor Schedule'!$A:$BM,31,FALSE)</f>
        <v>No</v>
      </c>
      <c r="AR59" s="2" t="s">
        <v>28</v>
      </c>
      <c r="AS59" s="2" t="str">
        <f>VLOOKUP(P59,'[3]Monitor Schedule'!$A:$BM,33,FALSE)</f>
        <v>No</v>
      </c>
      <c r="AT59" s="2" t="str">
        <f>VLOOKUP(P59,'[3]Monitor Schedule'!$A:$BM,34,FALSE)</f>
        <v>Yes</v>
      </c>
      <c r="AU59" s="2" t="str">
        <f>VLOOKUP(P59,'[3]Monitor Schedule'!$A:$BM,35,FALSE)</f>
        <v>Yes</v>
      </c>
      <c r="AV59" s="2" t="str">
        <f>VLOOKUP(P59,'[3]Monitor Schedule'!$A:$BM,36,FALSE)</f>
        <v>Yes</v>
      </c>
      <c r="AW59" s="2" t="str">
        <f>VLOOKUP(P59,'[3]Monitor Schedule'!$A:$BM,37,FALSE)</f>
        <v>No</v>
      </c>
      <c r="AX59" s="2" t="str">
        <f>VLOOKUP(P59,'[3]Monitor Schedule'!$A:$BM,38,FALSE)</f>
        <v>No</v>
      </c>
      <c r="AY59" s="2" t="str">
        <f>VLOOKUP(P59,'[3]Monitor Schedule'!$A:$BM,39,FALSE)</f>
        <v>Yes</v>
      </c>
      <c r="AZ59" s="2" t="str">
        <f>VLOOKUP(P59,'[3]Monitor Schedule'!$A:$BM,40,FALSE)</f>
        <v>No</v>
      </c>
      <c r="BA59" s="2" t="str">
        <f>VLOOKUP(P59,'[3]Monitor Schedule'!$A:$BM,41,FALSE)</f>
        <v>Yes</v>
      </c>
      <c r="BB59" s="2" t="str">
        <f>VLOOKUP(P59,'[3]Monitor Schedule'!$A:$BM,42,FALSE)</f>
        <v>Yes</v>
      </c>
      <c r="BC59" s="2" t="str">
        <f>VLOOKUP(P59,'[3]Monitor Schedule'!$A:$BM,43,FALSE)</f>
        <v>Yes</v>
      </c>
      <c r="BD59" s="2" t="str">
        <f>VLOOKUP(P59,'[3]Monitor Schedule'!$A:$BM,44,FALSE)</f>
        <v>No</v>
      </c>
      <c r="BE59" s="2" t="str">
        <f>VLOOKUP(P59,'[3]Monitor Schedule'!$A:$BM,45,FALSE)</f>
        <v>No</v>
      </c>
      <c r="BF59" s="2" t="str">
        <f>VLOOKUP(P59,'[3]Monitor Schedule'!$A:$BM,46,FALSE)</f>
        <v>Yes</v>
      </c>
      <c r="BG59" s="2" t="str">
        <f>VLOOKUP(P59,'[3]Monitor Schedule'!$A:$BM,47,FALSE)</f>
        <v>No</v>
      </c>
      <c r="BH59" s="2" t="str">
        <f>VLOOKUP(P59,'[3]Monitor Schedule'!$A:$BM,48,FALSE)</f>
        <v>Yes</v>
      </c>
      <c r="BI59" s="2" t="str">
        <f>VLOOKUP(P59,'[3]Monitor Schedule'!$A:$BM,49,FALSE)</f>
        <v>Yes</v>
      </c>
      <c r="BJ59" s="2" t="str">
        <f>VLOOKUP(P59,'[3]Monitor Schedule'!$A:$BM,50,FALSE)</f>
        <v>Yes</v>
      </c>
      <c r="BK59" s="2" t="str">
        <f>VLOOKUP(P59,'[3]Monitor Schedule'!$A:$BM,51,FALSE)</f>
        <v>No</v>
      </c>
      <c r="BL59" s="2" t="str">
        <f>VLOOKUP(P59,'[3]Monitor Schedule'!$A:$BM,52,FALSE)</f>
        <v>No</v>
      </c>
      <c r="BM59" s="2" t="str">
        <f>VLOOKUP(P59,'[3]Monitor Schedule'!$A:$BM,53,FALSE)</f>
        <v>Yes</v>
      </c>
      <c r="BN59" s="2" t="str">
        <f>VLOOKUP(P59,'[3]Monitor Schedule'!$A:$BM,54,FALSE)</f>
        <v>No</v>
      </c>
      <c r="BO59" s="2" t="str">
        <f>VLOOKUP(P59,'[3]Monitor Schedule'!$A:$BM,55,FALSE)</f>
        <v>Yes</v>
      </c>
      <c r="BP59" s="2" t="s">
        <v>30</v>
      </c>
      <c r="BQ59" s="2" t="s">
        <v>30</v>
      </c>
      <c r="BR59" s="2" t="str">
        <f>VLOOKUP(P59,'[3]Monitor Schedule'!$A:$BM,58,FALSE)</f>
        <v>No</v>
      </c>
      <c r="BS59" s="2" t="str">
        <f>VLOOKUP(P59,'[3]Monitor Schedule'!$A:$BM,59,FALSE)</f>
        <v>No</v>
      </c>
      <c r="BT59" s="2" t="str">
        <f>VLOOKUP(P59,'[3]Monitor Schedule'!$A:$BM,60,FALSE)</f>
        <v>No</v>
      </c>
      <c r="BU59" s="2" t="str">
        <f>VLOOKUP(P59,'[3]Monitor Schedule'!$A:$BM,61,FALSE)</f>
        <v>No</v>
      </c>
      <c r="BV59" s="2" t="s">
        <v>30</v>
      </c>
      <c r="BW59" s="2" t="s">
        <v>30</v>
      </c>
      <c r="BX59" s="2" t="s">
        <v>30</v>
      </c>
      <c r="BY59" s="2">
        <f>VLOOKUP(P59,'[3]Monitor Schedule'!$A:$BM,65,FALSE)</f>
        <v>0</v>
      </c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</row>
    <row r="60" spans="1:459" s="2" customFormat="1">
      <c r="A60" s="146">
        <v>109254</v>
      </c>
      <c r="B60" s="146">
        <v>4418</v>
      </c>
      <c r="C60" s="146">
        <v>757</v>
      </c>
      <c r="D60" s="147">
        <v>102606</v>
      </c>
      <c r="E60" s="148">
        <f t="shared" ref="E60" si="98">D60*0.04</f>
        <v>4104.24</v>
      </c>
      <c r="F60" s="149">
        <f t="shared" ref="F60" si="99">E60*0.17</f>
        <v>697.72080000000005</v>
      </c>
      <c r="G60" s="150">
        <v>14</v>
      </c>
      <c r="H60" s="150">
        <f t="shared" ref="H60" si="100">E60*1.25</f>
        <v>5130.2999999999993</v>
      </c>
      <c r="I60" s="150">
        <f t="shared" ref="I60" si="101">F60*1.25</f>
        <v>872.15100000000007</v>
      </c>
      <c r="J60" s="150">
        <f t="shared" ref="J60" si="102">E60*1.5</f>
        <v>6156.36</v>
      </c>
      <c r="K60" s="150">
        <f t="shared" ref="K60" si="103">F60*1.5</f>
        <v>1046.5812000000001</v>
      </c>
      <c r="L60" s="150">
        <v>9</v>
      </c>
      <c r="M60" s="151">
        <v>11</v>
      </c>
      <c r="N60" s="152">
        <v>12</v>
      </c>
      <c r="O60" s="169" t="s">
        <v>131</v>
      </c>
      <c r="P60" s="8">
        <v>84085</v>
      </c>
      <c r="Q60" s="158" t="s">
        <v>80</v>
      </c>
      <c r="R60" s="158" t="s">
        <v>81</v>
      </c>
      <c r="S60" s="181">
        <v>44757</v>
      </c>
      <c r="T60" s="181">
        <f>VLOOKUP(P60,'[3]Monitor Schedule'!$A:$J,10,FALSE)</f>
        <v>44751</v>
      </c>
      <c r="U60" s="181">
        <v>44784</v>
      </c>
      <c r="V60" s="181" t="e">
        <f>VLOOKUP(P60,'[3]Monitor Schedule'!$A:$K,11,FALSE)</f>
        <v>#N/A</v>
      </c>
      <c r="W60" s="181"/>
      <c r="X60" s="8" t="s">
        <v>30</v>
      </c>
      <c r="Y60" s="2" t="str">
        <f>VLOOKUP(P60,'[3]Monitor Schedule'!$A:$BM,13,FALSE)</f>
        <v>No</v>
      </c>
      <c r="Z60" s="2" t="str">
        <f>VLOOKUP(P60,'[3]Monitor Schedule'!$A:$BM,14,FALSE)</f>
        <v>No</v>
      </c>
      <c r="AA60" s="2" t="str">
        <f>VLOOKUP(P60,'[3]Monitor Schedule'!$A:$BM,15,FALSE)</f>
        <v>No</v>
      </c>
      <c r="AB60" s="2" t="str">
        <f>VLOOKUP(P60,'[3]Monitor Schedule'!$A:$BM,16,FALSE)</f>
        <v>No</v>
      </c>
      <c r="AC60" s="2" t="str">
        <f>VLOOKUP(P60,'[3]Monitor Schedule'!$A:$BM,17,FALSE)</f>
        <v>No</v>
      </c>
      <c r="AD60" s="2" t="str">
        <f>VLOOKUP(P60,'[3]Monitor Schedule'!$A:$BM,18,FALSE)</f>
        <v>Yes</v>
      </c>
      <c r="AE60" s="2" t="str">
        <f>VLOOKUP(P60,'[3]Monitor Schedule'!$A:$BM,19,FALSE)</f>
        <v>Yes</v>
      </c>
      <c r="AF60" s="2" t="str">
        <f>VLOOKUP(P60,'[3]Monitor Schedule'!$A:$BM,20,FALSE)</f>
        <v>No</v>
      </c>
      <c r="AG60" s="168" t="s">
        <v>42</v>
      </c>
      <c r="AH60" s="2" t="str">
        <f>VLOOKUP(P60,'[3]Monitor Schedule'!$A:$BM,22,FALSE)</f>
        <v>No</v>
      </c>
      <c r="AI60" s="2" t="str">
        <f>VLOOKUP(P60,'[3]Monitor Schedule'!$A:$BM,23,FALSE)</f>
        <v>No</v>
      </c>
      <c r="AJ60" s="2" t="str">
        <f>VLOOKUP(P60,'[3]Monitor Schedule'!$A:$BM,24,FALSE)</f>
        <v>No</v>
      </c>
      <c r="AK60" s="2" t="str">
        <f>VLOOKUP(P60,'[3]Monitor Schedule'!$A:$BM,25,FALSE)</f>
        <v>No</v>
      </c>
      <c r="AL60" s="2" t="str">
        <f>VLOOKUP(P60,'[3]Monitor Schedule'!$A:$BM,26,FALSE)</f>
        <v>No</v>
      </c>
      <c r="AM60" s="2" t="str">
        <f>VLOOKUP(P60,'[3]Monitor Schedule'!$A:$BM,27,FALSE)</f>
        <v>No</v>
      </c>
      <c r="AN60" s="2" t="str">
        <f>VLOOKUP(P60,'[3]Monitor Schedule'!$A:$BM,28,FALSE)</f>
        <v>No</v>
      </c>
      <c r="AO60" s="2" t="str">
        <f>VLOOKUP(P60,'[3]Monitor Schedule'!$A:$BM,29,FALSE)</f>
        <v>No</v>
      </c>
      <c r="AP60" s="2" t="str">
        <f>VLOOKUP(P60,'[3]Monitor Schedule'!$A:$BM,30,FALSE)</f>
        <v>No</v>
      </c>
      <c r="AQ60" s="2" t="str">
        <f>VLOOKUP(P60,'[3]Monitor Schedule'!$A:$BM,31,FALSE)</f>
        <v>No</v>
      </c>
      <c r="AR60" s="2" t="str">
        <f>VLOOKUP(P60,'[3]Monitor Schedule'!$A:$BM,32,FALSE)</f>
        <v>No</v>
      </c>
      <c r="AS60" s="2" t="str">
        <f>VLOOKUP(P60,'[3]Monitor Schedule'!$A:$BM,33,FALSE)</f>
        <v>No</v>
      </c>
      <c r="AT60" s="2" t="str">
        <f>VLOOKUP(P60,'[3]Monitor Schedule'!$A:$BM,34,FALSE)</f>
        <v>Yes</v>
      </c>
      <c r="AU60" s="2" t="str">
        <f>VLOOKUP(P60,'[3]Monitor Schedule'!$A:$BM,35,FALSE)</f>
        <v>Yes</v>
      </c>
      <c r="AV60" s="2" t="str">
        <f>VLOOKUP(P60,'[3]Monitor Schedule'!$A:$BM,36,FALSE)</f>
        <v>Yes</v>
      </c>
      <c r="AW60" s="2" t="str">
        <f>VLOOKUP(P60,'[3]Monitor Schedule'!$A:$BM,37,FALSE)</f>
        <v>No</v>
      </c>
      <c r="AX60" s="2" t="str">
        <f>VLOOKUP(P60,'[3]Monitor Schedule'!$A:$BM,38,FALSE)</f>
        <v>No</v>
      </c>
      <c r="AY60" s="2" t="str">
        <f>VLOOKUP(P60,'[3]Monitor Schedule'!$A:$BM,39,FALSE)</f>
        <v>No</v>
      </c>
      <c r="AZ60" s="2" t="str">
        <f>VLOOKUP(P60,'[3]Monitor Schedule'!$A:$BM,40,FALSE)</f>
        <v>No</v>
      </c>
      <c r="BA60" s="2" t="str">
        <f>VLOOKUP(P60,'[3]Monitor Schedule'!$A:$BM,41,FALSE)</f>
        <v>Yes</v>
      </c>
      <c r="BB60" s="2" t="str">
        <f>VLOOKUP(P60,'[3]Monitor Schedule'!$A:$BM,42,FALSE)</f>
        <v>Yes</v>
      </c>
      <c r="BC60" s="2" t="str">
        <f>VLOOKUP(P60,'[3]Monitor Schedule'!$A:$BM,43,FALSE)</f>
        <v>Yes</v>
      </c>
      <c r="BD60" s="2" t="str">
        <f>VLOOKUP(P60,'[3]Monitor Schedule'!$A:$BM,44,FALSE)</f>
        <v>No</v>
      </c>
      <c r="BE60" s="2" t="str">
        <f>VLOOKUP(P60,'[3]Monitor Schedule'!$A:$BM,45,FALSE)</f>
        <v>No</v>
      </c>
      <c r="BF60" s="2" t="str">
        <f>VLOOKUP(P60,'[3]Monitor Schedule'!$A:$BM,46,FALSE)</f>
        <v>No</v>
      </c>
      <c r="BG60" s="2" t="str">
        <f>VLOOKUP(P60,'[3]Monitor Schedule'!$A:$BM,47,FALSE)</f>
        <v>No</v>
      </c>
      <c r="BH60" s="2" t="str">
        <f>VLOOKUP(P60,'[3]Monitor Schedule'!$A:$BM,48,FALSE)</f>
        <v>No</v>
      </c>
      <c r="BI60" s="2" t="str">
        <f>VLOOKUP(P60,'[3]Monitor Schedule'!$A:$BM,49,FALSE)</f>
        <v>No</v>
      </c>
      <c r="BJ60" s="2" t="str">
        <f>VLOOKUP(P60,'[3]Monitor Schedule'!$A:$BM,50,FALSE)</f>
        <v>No</v>
      </c>
      <c r="BK60" s="2" t="str">
        <f>VLOOKUP(P60,'[3]Monitor Schedule'!$A:$BM,51,FALSE)</f>
        <v>No</v>
      </c>
      <c r="BL60" s="2" t="str">
        <f>VLOOKUP(P60,'[3]Monitor Schedule'!$A:$BM,52,FALSE)</f>
        <v>No</v>
      </c>
      <c r="BM60" s="2" t="str">
        <f>VLOOKUP(P60,'[3]Monitor Schedule'!$A:$BM,53,FALSE)</f>
        <v>No</v>
      </c>
      <c r="BN60" s="2" t="str">
        <f>VLOOKUP(P60,'[3]Monitor Schedule'!$A:$BM,54,FALSE)</f>
        <v>No</v>
      </c>
      <c r="BO60" s="2" t="str">
        <f>VLOOKUP(P60,'[3]Monitor Schedule'!$A:$BM,55,FALSE)</f>
        <v>No</v>
      </c>
      <c r="BP60" s="2" t="str">
        <f>VLOOKUP(P60,'[3]Monitor Schedule'!$A:$BM,56,FALSE)</f>
        <v>No</v>
      </c>
      <c r="BQ60" s="2" t="str">
        <f>VLOOKUP(P60,'[3]Monitor Schedule'!$A:$BM,57,FALSE)</f>
        <v>No</v>
      </c>
      <c r="BR60" s="2" t="str">
        <f>VLOOKUP(P60,'[3]Monitor Schedule'!$A:$BM,58,FALSE)</f>
        <v>No</v>
      </c>
      <c r="BS60" s="2" t="str">
        <f>VLOOKUP(P60,'[3]Monitor Schedule'!$A:$BM,59,FALSE)</f>
        <v>No</v>
      </c>
      <c r="BT60" s="2" t="str">
        <f>VLOOKUP(P60,'[3]Monitor Schedule'!$A:$BM,60,FALSE)</f>
        <v>No</v>
      </c>
      <c r="BU60" s="2" t="str">
        <f>VLOOKUP(P60,'[3]Monitor Schedule'!$A:$BM,61,FALSE)</f>
        <v>No</v>
      </c>
      <c r="BV60" s="2" t="str">
        <f>VLOOKUP(P60,'[3]Monitor Schedule'!$A:$BM,62,FALSE)</f>
        <v>No</v>
      </c>
      <c r="BW60" s="2" t="str">
        <f>VLOOKUP(P60,'[3]Monitor Schedule'!$A:$BM,63,FALSE)</f>
        <v>No</v>
      </c>
      <c r="BX60" s="2" t="str">
        <f>VLOOKUP(P60,'[3]Monitor Schedule'!$A:$BM,64,FALSE)</f>
        <v>No</v>
      </c>
      <c r="BY60" s="2" t="str">
        <f>VLOOKUP(P60,'[3]Monitor Schedule'!$A:$BM,65,FALSE)</f>
        <v>I work part time only, and have only ticked availability on my non-working days. I have ticked the days that I am available but could not commit to all these dates. I am open to a discussion about dates if helpful.</v>
      </c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</row>
    <row r="61" spans="1:459" s="2" customFormat="1" ht="45">
      <c r="A61" s="146">
        <v>109254</v>
      </c>
      <c r="B61" s="146">
        <v>4418</v>
      </c>
      <c r="C61" s="146">
        <v>757</v>
      </c>
      <c r="D61" s="147">
        <v>102606</v>
      </c>
      <c r="E61" s="148">
        <f t="shared" si="86"/>
        <v>4104.24</v>
      </c>
      <c r="F61" s="149">
        <f t="shared" si="87"/>
        <v>697.72080000000005</v>
      </c>
      <c r="G61" s="150">
        <v>11</v>
      </c>
      <c r="H61" s="150">
        <f t="shared" si="88"/>
        <v>5130.2999999999993</v>
      </c>
      <c r="I61" s="150">
        <f t="shared" si="89"/>
        <v>872.15100000000007</v>
      </c>
      <c r="J61" s="150">
        <f t="shared" si="90"/>
        <v>6156.36</v>
      </c>
      <c r="K61" s="150">
        <f t="shared" si="91"/>
        <v>1046.5812000000001</v>
      </c>
      <c r="L61" s="150">
        <v>9</v>
      </c>
      <c r="M61" s="151">
        <v>11</v>
      </c>
      <c r="N61" s="152">
        <v>12</v>
      </c>
      <c r="O61" s="142"/>
      <c r="P61" s="8">
        <v>81251</v>
      </c>
      <c r="Q61" s="184" t="s">
        <v>114</v>
      </c>
      <c r="R61" s="8" t="s">
        <v>65</v>
      </c>
      <c r="S61" s="181">
        <v>44765</v>
      </c>
      <c r="T61" s="181">
        <f>VLOOKUP(P61,'[3]Monitor Schedule'!$A:$J,10,FALSE)</f>
        <v>44711</v>
      </c>
      <c r="U61" s="181">
        <v>44784</v>
      </c>
      <c r="V61" s="181" t="e">
        <f>VLOOKUP(P61,'[3]Monitor Schedule'!$A:$K,11,FALSE)</f>
        <v>#N/A</v>
      </c>
      <c r="W61" s="181"/>
      <c r="X61" s="8" t="s">
        <v>30</v>
      </c>
      <c r="Y61" s="2" t="str">
        <f>VLOOKUP(P61,'[3]Monitor Schedule'!$A:$BM,13,FALSE)</f>
        <v>Yes</v>
      </c>
      <c r="Z61" s="2" t="str">
        <f>VLOOKUP(P61,'[3]Monitor Schedule'!$A:$BM,14,FALSE)</f>
        <v>Yes</v>
      </c>
      <c r="AA61" s="2" t="s">
        <v>28</v>
      </c>
      <c r="AB61" s="2" t="str">
        <f>VLOOKUP(P61,'[3]Monitor Schedule'!$A:$BM,16,FALSE)</f>
        <v>Yes</v>
      </c>
      <c r="AC61" s="2" t="str">
        <f>VLOOKUP(P61,'[3]Monitor Schedule'!$A:$BM,17,FALSE)</f>
        <v>No</v>
      </c>
      <c r="AD61" s="2" t="s">
        <v>30</v>
      </c>
      <c r="AE61" s="2" t="s">
        <v>30</v>
      </c>
      <c r="AF61" s="2" t="str">
        <f>VLOOKUP(P61,'[3]Monitor Schedule'!$A:$BM,20,FALSE)</f>
        <v>Yes</v>
      </c>
      <c r="AG61" s="2" t="str">
        <f>VLOOKUP(P61,'[3]Monitor Schedule'!$A:$BM,21,FALSE)</f>
        <v>Yes</v>
      </c>
      <c r="AH61" s="2" t="s">
        <v>28</v>
      </c>
      <c r="AI61" s="2" t="str">
        <f>VLOOKUP(P61,'[3]Monitor Schedule'!$A:$BM,23,FALSE)</f>
        <v>Yes</v>
      </c>
      <c r="AJ61" s="2" t="str">
        <f>VLOOKUP(P61,'[3]Monitor Schedule'!$A:$BM,24,FALSE)</f>
        <v>No</v>
      </c>
      <c r="AK61" s="2" t="str">
        <f>VLOOKUP(P61,'[3]Monitor Schedule'!$A:$BM,25,FALSE)</f>
        <v>No</v>
      </c>
      <c r="AL61" s="2" t="str">
        <f>VLOOKUP(P61,'[3]Monitor Schedule'!$A:$BM,26,FALSE)</f>
        <v>No</v>
      </c>
      <c r="AM61" s="2" t="str">
        <f>VLOOKUP(P61,'[3]Monitor Schedule'!$A:$BM,27,FALSE)</f>
        <v>Yes</v>
      </c>
      <c r="AN61" s="2" t="str">
        <f>VLOOKUP(P61,'[3]Monitor Schedule'!$A:$BM,28,FALSE)</f>
        <v>Yes</v>
      </c>
      <c r="AO61" s="2" t="s">
        <v>28</v>
      </c>
      <c r="AP61" s="2" t="str">
        <f>VLOOKUP(P61,'[3]Monitor Schedule'!$A:$BM,30,FALSE)</f>
        <v>Yes</v>
      </c>
      <c r="AQ61" s="2" t="str">
        <f>VLOOKUP(P61,'[3]Monitor Schedule'!$A:$BM,31,FALSE)</f>
        <v>No</v>
      </c>
      <c r="AR61" s="2" t="str">
        <f>VLOOKUP(P61,'[3]Monitor Schedule'!$A:$BM,32,FALSE)</f>
        <v>No</v>
      </c>
      <c r="AS61" s="2" t="str">
        <f>VLOOKUP(P61,'[3]Monitor Schedule'!$A:$BM,33,FALSE)</f>
        <v>No</v>
      </c>
      <c r="AT61" s="2" t="str">
        <f>VLOOKUP(P61,'[3]Monitor Schedule'!$A:$BM,34,FALSE)</f>
        <v>Yes</v>
      </c>
      <c r="AU61" s="2" t="str">
        <f>VLOOKUP(P61,'[3]Monitor Schedule'!$A:$BM,35,FALSE)</f>
        <v>Yes</v>
      </c>
      <c r="AV61" s="2" t="s">
        <v>28</v>
      </c>
      <c r="AW61" s="2" t="str">
        <f>VLOOKUP(P61,'[3]Monitor Schedule'!$A:$BM,37,FALSE)</f>
        <v>Yes</v>
      </c>
      <c r="AX61" s="2" t="str">
        <f>VLOOKUP(P61,'[3]Monitor Schedule'!$A:$BM,38,FALSE)</f>
        <v>No</v>
      </c>
      <c r="AY61" s="2" t="str">
        <f>VLOOKUP(P61,'[3]Monitor Schedule'!$A:$BM,39,FALSE)</f>
        <v>No</v>
      </c>
      <c r="AZ61" s="2" t="str">
        <f>VLOOKUP(P61,'[3]Monitor Schedule'!$A:$BM,40,FALSE)</f>
        <v>No</v>
      </c>
      <c r="BA61" s="2" t="str">
        <f>VLOOKUP(P61,'[3]Monitor Schedule'!$A:$BM,41,FALSE)</f>
        <v>Yes</v>
      </c>
      <c r="BB61" s="2" t="str">
        <f>VLOOKUP(P61,'[3]Monitor Schedule'!$A:$BM,42,FALSE)</f>
        <v>Yes</v>
      </c>
      <c r="BC61" s="2" t="s">
        <v>28</v>
      </c>
      <c r="BD61" s="2" t="str">
        <f>VLOOKUP(P61,'[3]Monitor Schedule'!$A:$BM,44,FALSE)</f>
        <v>No</v>
      </c>
      <c r="BE61" s="2" t="str">
        <f>VLOOKUP(P61,'[3]Monitor Schedule'!$A:$BM,45,FALSE)</f>
        <v>No</v>
      </c>
      <c r="BF61" s="2" t="str">
        <f>VLOOKUP(P61,'[3]Monitor Schedule'!$A:$BM,46,FALSE)</f>
        <v>Yes</v>
      </c>
      <c r="BG61" s="2" t="str">
        <f>VLOOKUP(P61,'[3]Monitor Schedule'!$A:$BM,47,FALSE)</f>
        <v>Yes</v>
      </c>
      <c r="BH61" s="2" t="str">
        <f>VLOOKUP(P61,'[3]Monitor Schedule'!$A:$BM,48,FALSE)</f>
        <v>Yes</v>
      </c>
      <c r="BI61" s="2" t="str">
        <f>VLOOKUP(P61,'[3]Monitor Schedule'!$A:$BM,49,FALSE)</f>
        <v>No</v>
      </c>
      <c r="BJ61" s="2" t="str">
        <f>VLOOKUP(P61,'[3]Monitor Schedule'!$A:$BM,50,FALSE)</f>
        <v>No</v>
      </c>
      <c r="BK61" s="2" t="str">
        <f>VLOOKUP(P61,'[3]Monitor Schedule'!$A:$BM,51,FALSE)</f>
        <v>Yes</v>
      </c>
      <c r="BL61" s="2" t="str">
        <f>VLOOKUP(P61,'[3]Monitor Schedule'!$A:$BM,52,FALSE)</f>
        <v>Yes</v>
      </c>
      <c r="BM61" s="2" t="str">
        <f>VLOOKUP(P61,'[3]Monitor Schedule'!$A:$BM,53,FALSE)</f>
        <v>No</v>
      </c>
      <c r="BN61" s="2" t="str">
        <f>VLOOKUP(P61,'[3]Monitor Schedule'!$A:$BM,54,FALSE)</f>
        <v>No</v>
      </c>
      <c r="BO61" s="2" t="str">
        <f>VLOOKUP(P61,'[3]Monitor Schedule'!$A:$BM,55,FALSE)</f>
        <v>Yes</v>
      </c>
      <c r="BP61" s="2" t="str">
        <f>VLOOKUP(P61,'[3]Monitor Schedule'!$A:$BM,56,FALSE)</f>
        <v>Yes</v>
      </c>
      <c r="BQ61" s="2" t="s">
        <v>28</v>
      </c>
      <c r="BR61" s="2" t="str">
        <f>VLOOKUP(P61,'[3]Monitor Schedule'!$A:$BM,58,FALSE)</f>
        <v>No</v>
      </c>
      <c r="BS61" s="2" t="str">
        <f>VLOOKUP(P61,'[3]Monitor Schedule'!$A:$BM,59,FALSE)</f>
        <v>No</v>
      </c>
      <c r="BT61" s="2" t="str">
        <f>VLOOKUP(P61,'[3]Monitor Schedule'!$A:$BM,60,FALSE)</f>
        <v>No</v>
      </c>
      <c r="BU61" s="2" t="str">
        <f>VLOOKUP(P61,'[3]Monitor Schedule'!$A:$BM,61,FALSE)</f>
        <v>No</v>
      </c>
      <c r="BV61" s="2" t="s">
        <v>30</v>
      </c>
      <c r="BW61" s="2" t="s">
        <v>30</v>
      </c>
      <c r="BX61" s="2" t="s">
        <v>30</v>
      </c>
      <c r="BY61" s="2" t="s">
        <v>66</v>
      </c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</row>
    <row r="62" spans="1:459" s="2" customFormat="1">
      <c r="A62" s="146">
        <v>109254</v>
      </c>
      <c r="B62" s="146">
        <v>4418</v>
      </c>
      <c r="C62" s="146">
        <v>757</v>
      </c>
      <c r="D62" s="147">
        <v>102606</v>
      </c>
      <c r="E62" s="148">
        <f t="shared" ref="E62:E66" si="104">D62*0.04</f>
        <v>4104.24</v>
      </c>
      <c r="F62" s="149">
        <f t="shared" ref="F62:F66" si="105">E62*0.17</f>
        <v>697.72080000000005</v>
      </c>
      <c r="G62" s="150">
        <v>14</v>
      </c>
      <c r="H62" s="150">
        <f t="shared" ref="H62:H66" si="106">E62*1.25</f>
        <v>5130.2999999999993</v>
      </c>
      <c r="I62" s="150">
        <f t="shared" ref="I62:I66" si="107">F62*1.25</f>
        <v>872.15100000000007</v>
      </c>
      <c r="J62" s="150">
        <f t="shared" ref="J62:J66" si="108">E62*1.5</f>
        <v>6156.36</v>
      </c>
      <c r="K62" s="150">
        <f t="shared" ref="K62:K66" si="109">F62*1.5</f>
        <v>1046.5812000000001</v>
      </c>
      <c r="L62" s="150">
        <v>9</v>
      </c>
      <c r="M62" s="151">
        <v>11</v>
      </c>
      <c r="N62" s="152">
        <v>12</v>
      </c>
      <c r="O62" s="169" t="s">
        <v>131</v>
      </c>
      <c r="P62" s="8"/>
      <c r="Q62" s="8"/>
      <c r="R62" s="8"/>
      <c r="S62" s="8"/>
      <c r="T62" s="181" t="e">
        <f>VLOOKUP(P62,'[3]Monitor Schedule'!$A:$J,10,FALSE)</f>
        <v>#N/A</v>
      </c>
      <c r="U62" s="8"/>
      <c r="V62" s="181" t="e">
        <f>VLOOKUP(P62,'[3]Monitor Schedule'!$A:$K,11,FALSE)</f>
        <v>#N/A</v>
      </c>
      <c r="W62" s="181"/>
      <c r="X62" s="8" t="e">
        <f>VLOOKUP(P62,[4]ocr_assessors_for_ror!$B:$E,4,FALSE)</f>
        <v>#N/A</v>
      </c>
      <c r="Y62" s="2" t="e">
        <f>VLOOKUP(P62,'[3]Monitor Schedule'!$A:$BM,13,FALSE)</f>
        <v>#N/A</v>
      </c>
      <c r="Z62" s="2" t="e">
        <f>VLOOKUP(P62,'[3]Monitor Schedule'!$A:$BM,14,FALSE)</f>
        <v>#N/A</v>
      </c>
      <c r="AA62" s="2" t="e">
        <f>VLOOKUP(P62,'[3]Monitor Schedule'!$A:$BM,15,FALSE)</f>
        <v>#N/A</v>
      </c>
      <c r="AB62" s="2" t="e">
        <f>VLOOKUP(P62,'[3]Monitor Schedule'!$A:$BM,16,FALSE)</f>
        <v>#N/A</v>
      </c>
      <c r="AC62" s="2" t="e">
        <f>VLOOKUP(P62,'[3]Monitor Schedule'!$A:$BM,17,FALSE)</f>
        <v>#N/A</v>
      </c>
      <c r="AD62" s="2" t="e">
        <f>VLOOKUP(P62,'[3]Monitor Schedule'!$A:$BM,18,FALSE)</f>
        <v>#N/A</v>
      </c>
      <c r="AE62" s="2" t="e">
        <f>VLOOKUP(P62,'[3]Monitor Schedule'!$A:$BM,19,FALSE)</f>
        <v>#N/A</v>
      </c>
      <c r="AF62" s="2" t="e">
        <f>VLOOKUP(P62,'[3]Monitor Schedule'!$A:$BM,20,FALSE)</f>
        <v>#N/A</v>
      </c>
      <c r="AG62" s="2" t="e">
        <f>VLOOKUP(P62,'[3]Monitor Schedule'!$A:$BM,21,FALSE)</f>
        <v>#N/A</v>
      </c>
      <c r="AH62" s="2" t="e">
        <f>VLOOKUP(P62,'[3]Monitor Schedule'!$A:$BM,22,FALSE)</f>
        <v>#N/A</v>
      </c>
      <c r="AI62" s="2" t="e">
        <f>VLOOKUP(P62,'[3]Monitor Schedule'!$A:$BM,23,FALSE)</f>
        <v>#N/A</v>
      </c>
      <c r="AJ62" s="2" t="e">
        <f>VLOOKUP(P62,'[3]Monitor Schedule'!$A:$BM,24,FALSE)</f>
        <v>#N/A</v>
      </c>
      <c r="AK62" s="2" t="e">
        <f>VLOOKUP(P62,'[3]Monitor Schedule'!$A:$BM,25,FALSE)</f>
        <v>#N/A</v>
      </c>
      <c r="AL62" s="2" t="e">
        <f>VLOOKUP(P62,'[3]Monitor Schedule'!$A:$BM,26,FALSE)</f>
        <v>#N/A</v>
      </c>
      <c r="AM62" s="2" t="e">
        <f>VLOOKUP(P62,'[3]Monitor Schedule'!$A:$BM,27,FALSE)</f>
        <v>#N/A</v>
      </c>
      <c r="AN62" s="2" t="e">
        <f>VLOOKUP(P62,'[3]Monitor Schedule'!$A:$BM,28,FALSE)</f>
        <v>#N/A</v>
      </c>
      <c r="AO62" s="2" t="e">
        <f>VLOOKUP(P62,'[3]Monitor Schedule'!$A:$BM,29,FALSE)</f>
        <v>#N/A</v>
      </c>
      <c r="AP62" s="2" t="e">
        <f>VLOOKUP(P62,'[3]Monitor Schedule'!$A:$BM,30,FALSE)</f>
        <v>#N/A</v>
      </c>
      <c r="AQ62" s="2" t="e">
        <f>VLOOKUP(P62,'[3]Monitor Schedule'!$A:$BM,31,FALSE)</f>
        <v>#N/A</v>
      </c>
      <c r="AR62" s="2" t="e">
        <f>VLOOKUP(P62,'[3]Monitor Schedule'!$A:$BM,32,FALSE)</f>
        <v>#N/A</v>
      </c>
      <c r="AS62" s="2" t="e">
        <f>VLOOKUP(P62,'[3]Monitor Schedule'!$A:$BM,33,FALSE)</f>
        <v>#N/A</v>
      </c>
      <c r="AT62" s="2" t="e">
        <f>VLOOKUP(P62,'[3]Monitor Schedule'!$A:$BM,34,FALSE)</f>
        <v>#N/A</v>
      </c>
      <c r="AU62" s="2" t="e">
        <f>VLOOKUP(P62,'[3]Monitor Schedule'!$A:$BM,35,FALSE)</f>
        <v>#N/A</v>
      </c>
      <c r="AV62" s="2" t="e">
        <f>VLOOKUP(P62,'[3]Monitor Schedule'!$A:$BM,36,FALSE)</f>
        <v>#N/A</v>
      </c>
      <c r="AW62" s="2" t="e">
        <f>VLOOKUP(P62,'[3]Monitor Schedule'!$A:$BM,37,FALSE)</f>
        <v>#N/A</v>
      </c>
      <c r="AX62" s="2" t="e">
        <f>VLOOKUP(P62,'[3]Monitor Schedule'!$A:$BM,38,FALSE)</f>
        <v>#N/A</v>
      </c>
      <c r="AY62" s="2" t="e">
        <f>VLOOKUP(P62,'[3]Monitor Schedule'!$A:$BM,39,FALSE)</f>
        <v>#N/A</v>
      </c>
      <c r="AZ62" s="2" t="e">
        <f>VLOOKUP(P62,'[3]Monitor Schedule'!$A:$BM,40,FALSE)</f>
        <v>#N/A</v>
      </c>
      <c r="BA62" s="2" t="e">
        <f>VLOOKUP(P62,'[3]Monitor Schedule'!$A:$BM,41,FALSE)</f>
        <v>#N/A</v>
      </c>
      <c r="BB62" s="2" t="e">
        <f>VLOOKUP(P62,'[3]Monitor Schedule'!$A:$BM,42,FALSE)</f>
        <v>#N/A</v>
      </c>
      <c r="BC62" s="2" t="e">
        <f>VLOOKUP(P62,'[3]Monitor Schedule'!$A:$BM,43,FALSE)</f>
        <v>#N/A</v>
      </c>
      <c r="BD62" s="2" t="e">
        <f>VLOOKUP(P62,'[3]Monitor Schedule'!$A:$BM,44,FALSE)</f>
        <v>#N/A</v>
      </c>
      <c r="BE62" s="2" t="e">
        <f>VLOOKUP(P62,'[3]Monitor Schedule'!$A:$BM,45,FALSE)</f>
        <v>#N/A</v>
      </c>
      <c r="BF62" s="2" t="e">
        <f>VLOOKUP(P62,'[3]Monitor Schedule'!$A:$BM,46,FALSE)</f>
        <v>#N/A</v>
      </c>
      <c r="BG62" s="2" t="e">
        <f>VLOOKUP(P62,'[3]Monitor Schedule'!$A:$BM,47,FALSE)</f>
        <v>#N/A</v>
      </c>
      <c r="BH62" s="2" t="e">
        <f>VLOOKUP(P62,'[3]Monitor Schedule'!$A:$BM,48,FALSE)</f>
        <v>#N/A</v>
      </c>
      <c r="BI62" s="2" t="e">
        <f>VLOOKUP(P62,'[3]Monitor Schedule'!$A:$BM,49,FALSE)</f>
        <v>#N/A</v>
      </c>
      <c r="BJ62" s="2" t="e">
        <f>VLOOKUP(P62,'[3]Monitor Schedule'!$A:$BM,50,FALSE)</f>
        <v>#N/A</v>
      </c>
      <c r="BK62" s="2" t="e">
        <f>VLOOKUP(P62,'[3]Monitor Schedule'!$A:$BM,51,FALSE)</f>
        <v>#N/A</v>
      </c>
      <c r="BL62" s="2" t="e">
        <f>VLOOKUP(P62,'[3]Monitor Schedule'!$A:$BM,52,FALSE)</f>
        <v>#N/A</v>
      </c>
      <c r="BM62" s="2" t="e">
        <f>VLOOKUP(P62,'[3]Monitor Schedule'!$A:$BM,53,FALSE)</f>
        <v>#N/A</v>
      </c>
      <c r="BN62" s="2" t="e">
        <f>VLOOKUP(P62,'[3]Monitor Schedule'!$A:$BM,54,FALSE)</f>
        <v>#N/A</v>
      </c>
      <c r="BO62" s="2" t="e">
        <f>VLOOKUP(P62,'[3]Monitor Schedule'!$A:$BM,55,FALSE)</f>
        <v>#N/A</v>
      </c>
      <c r="BP62" s="2" t="e">
        <f>VLOOKUP(P62,'[3]Monitor Schedule'!$A:$BM,56,FALSE)</f>
        <v>#N/A</v>
      </c>
      <c r="BQ62" s="2" t="e">
        <f>VLOOKUP(P62,'[3]Monitor Schedule'!$A:$BM,57,FALSE)</f>
        <v>#N/A</v>
      </c>
      <c r="BR62" s="2" t="e">
        <f>VLOOKUP(P62,'[3]Monitor Schedule'!$A:$BM,58,FALSE)</f>
        <v>#N/A</v>
      </c>
      <c r="BS62" s="2" t="e">
        <f>VLOOKUP(P62,'[3]Monitor Schedule'!$A:$BM,59,FALSE)</f>
        <v>#N/A</v>
      </c>
      <c r="BT62" s="2" t="e">
        <f>VLOOKUP(P62,'[3]Monitor Schedule'!$A:$BM,60,FALSE)</f>
        <v>#N/A</v>
      </c>
      <c r="BU62" s="2" t="e">
        <f>VLOOKUP(P62,'[3]Monitor Schedule'!$A:$BM,61,FALSE)</f>
        <v>#N/A</v>
      </c>
      <c r="BV62" s="2" t="e">
        <f>VLOOKUP(P62,'[3]Monitor Schedule'!$A:$BM,62,FALSE)</f>
        <v>#N/A</v>
      </c>
      <c r="BW62" s="2" t="e">
        <f>VLOOKUP(P62,'[3]Monitor Schedule'!$A:$BM,63,FALSE)</f>
        <v>#N/A</v>
      </c>
      <c r="BX62" s="2" t="e">
        <f>VLOOKUP(P62,'[3]Monitor Schedule'!$A:$BM,64,FALSE)</f>
        <v>#N/A</v>
      </c>
      <c r="BY62" s="2" t="e">
        <f>VLOOKUP(P62,'[3]Monitor Schedule'!$A:$BM,65,FALSE)</f>
        <v>#N/A</v>
      </c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</row>
    <row r="63" spans="1:459" s="2" customFormat="1">
      <c r="A63" s="146">
        <v>109254</v>
      </c>
      <c r="B63" s="146">
        <v>4418</v>
      </c>
      <c r="C63" s="146">
        <v>757</v>
      </c>
      <c r="D63" s="147">
        <v>102606</v>
      </c>
      <c r="E63" s="148">
        <f t="shared" si="104"/>
        <v>4104.24</v>
      </c>
      <c r="F63" s="149">
        <f t="shared" si="105"/>
        <v>697.72080000000005</v>
      </c>
      <c r="G63" s="150">
        <v>15</v>
      </c>
      <c r="H63" s="150">
        <f t="shared" si="106"/>
        <v>5130.2999999999993</v>
      </c>
      <c r="I63" s="150">
        <f t="shared" si="107"/>
        <v>872.15100000000007</v>
      </c>
      <c r="J63" s="150">
        <f t="shared" si="108"/>
        <v>6156.36</v>
      </c>
      <c r="K63" s="150">
        <f t="shared" si="109"/>
        <v>1046.5812000000001</v>
      </c>
      <c r="L63" s="150">
        <v>9</v>
      </c>
      <c r="M63" s="151">
        <v>11</v>
      </c>
      <c r="N63" s="152">
        <v>12</v>
      </c>
      <c r="O63" s="169" t="s">
        <v>131</v>
      </c>
      <c r="P63" s="8"/>
      <c r="Q63" s="8"/>
      <c r="R63" s="169" t="s">
        <v>49</v>
      </c>
      <c r="S63" s="186"/>
      <c r="T63" s="181" t="e">
        <f>VLOOKUP(P63,'[3]Monitor Schedule'!$A:$J,10,FALSE)</f>
        <v>#N/A</v>
      </c>
      <c r="U63" s="186"/>
      <c r="V63" s="181" t="e">
        <f>VLOOKUP(P63,'[3]Monitor Schedule'!$A:$K,11,FALSE)</f>
        <v>#N/A</v>
      </c>
      <c r="W63" s="181"/>
      <c r="X63" s="8" t="e">
        <f>VLOOKUP(P63,[4]ocr_assessors_for_ror!$B:$E,4,FALSE)</f>
        <v>#N/A</v>
      </c>
      <c r="Y63" s="139">
        <f t="shared" ref="Y63:AF63" si="110">COUNTIF(Y54:Y62,"Yes")</f>
        <v>5</v>
      </c>
      <c r="Z63" s="139">
        <f t="shared" si="110"/>
        <v>5</v>
      </c>
      <c r="AA63" s="139">
        <f t="shared" si="110"/>
        <v>6</v>
      </c>
      <c r="AB63" s="139">
        <f t="shared" si="110"/>
        <v>4</v>
      </c>
      <c r="AC63" s="139">
        <f t="shared" si="110"/>
        <v>3</v>
      </c>
      <c r="AD63" s="139">
        <f t="shared" si="110"/>
        <v>4</v>
      </c>
      <c r="AE63" s="139">
        <f t="shared" si="110"/>
        <v>4</v>
      </c>
      <c r="AF63" s="139">
        <f t="shared" si="110"/>
        <v>5</v>
      </c>
      <c r="AG63" s="139">
        <f>COUNTIF(AG54:AG62,"Yes")+1</f>
        <v>6</v>
      </c>
      <c r="AH63" s="139">
        <f t="shared" ref="AH63:AU63" si="111">COUNTIF(AH54:AH62,"Yes")</f>
        <v>6</v>
      </c>
      <c r="AI63" s="139">
        <f t="shared" si="111"/>
        <v>5</v>
      </c>
      <c r="AJ63" s="139">
        <f t="shared" si="111"/>
        <v>4</v>
      </c>
      <c r="AK63" s="139">
        <f t="shared" si="111"/>
        <v>4</v>
      </c>
      <c r="AL63" s="139">
        <f t="shared" si="111"/>
        <v>3</v>
      </c>
      <c r="AM63" s="139">
        <f t="shared" si="111"/>
        <v>5</v>
      </c>
      <c r="AN63" s="139">
        <f t="shared" si="111"/>
        <v>4</v>
      </c>
      <c r="AO63" s="139">
        <f t="shared" si="111"/>
        <v>6</v>
      </c>
      <c r="AP63" s="139">
        <f t="shared" si="111"/>
        <v>4</v>
      </c>
      <c r="AQ63" s="139">
        <f t="shared" si="111"/>
        <v>3</v>
      </c>
      <c r="AR63" s="139">
        <f t="shared" si="111"/>
        <v>3</v>
      </c>
      <c r="AS63" s="139">
        <f t="shared" si="111"/>
        <v>2</v>
      </c>
      <c r="AT63" s="139">
        <f t="shared" si="111"/>
        <v>6</v>
      </c>
      <c r="AU63" s="139">
        <f t="shared" si="111"/>
        <v>5</v>
      </c>
      <c r="AV63" s="139">
        <f>COUNTIF(AV54:AV62,"Yes")+1</f>
        <v>6</v>
      </c>
      <c r="AW63" s="139">
        <f t="shared" ref="AW63:BI63" si="112">COUNTIF(AW54:AW62,"Yes")</f>
        <v>5</v>
      </c>
      <c r="AX63" s="139">
        <f t="shared" si="112"/>
        <v>4</v>
      </c>
      <c r="AY63" s="139">
        <f t="shared" si="112"/>
        <v>2</v>
      </c>
      <c r="AZ63" s="139">
        <f t="shared" si="112"/>
        <v>2</v>
      </c>
      <c r="BA63" s="139">
        <f t="shared" si="112"/>
        <v>6</v>
      </c>
      <c r="BB63" s="139">
        <f t="shared" si="112"/>
        <v>6</v>
      </c>
      <c r="BC63" s="139">
        <f t="shared" si="112"/>
        <v>6</v>
      </c>
      <c r="BD63" s="139">
        <f t="shared" si="112"/>
        <v>5</v>
      </c>
      <c r="BE63" s="139">
        <f t="shared" si="112"/>
        <v>5</v>
      </c>
      <c r="BF63" s="139">
        <f t="shared" si="112"/>
        <v>3</v>
      </c>
      <c r="BG63" s="139">
        <f t="shared" si="112"/>
        <v>3</v>
      </c>
      <c r="BH63" s="139">
        <f t="shared" si="112"/>
        <v>5</v>
      </c>
      <c r="BI63" s="139">
        <f t="shared" si="112"/>
        <v>4</v>
      </c>
      <c r="BJ63" s="139">
        <f>COUNTIF(BJ54:BJ62,"Yes")+1</f>
        <v>5</v>
      </c>
      <c r="BK63" s="139">
        <f t="shared" ref="BK63:BX63" si="113">COUNTIF(BK54:BK62,"Yes")</f>
        <v>5</v>
      </c>
      <c r="BL63" s="139">
        <f t="shared" si="113"/>
        <v>5</v>
      </c>
      <c r="BM63" s="139">
        <f t="shared" si="113"/>
        <v>2</v>
      </c>
      <c r="BN63" s="139">
        <f t="shared" si="113"/>
        <v>3</v>
      </c>
      <c r="BO63" s="139">
        <f t="shared" si="113"/>
        <v>4</v>
      </c>
      <c r="BP63" s="139">
        <f t="shared" si="113"/>
        <v>4</v>
      </c>
      <c r="BQ63" s="139">
        <f t="shared" si="113"/>
        <v>4</v>
      </c>
      <c r="BR63" s="139">
        <f t="shared" si="113"/>
        <v>2</v>
      </c>
      <c r="BS63" s="139">
        <f t="shared" si="113"/>
        <v>2</v>
      </c>
      <c r="BT63" s="139">
        <f t="shared" si="113"/>
        <v>2</v>
      </c>
      <c r="BU63" s="139">
        <f t="shared" si="113"/>
        <v>2</v>
      </c>
      <c r="BV63" s="139">
        <f t="shared" si="113"/>
        <v>2</v>
      </c>
      <c r="BW63" s="139">
        <f t="shared" si="113"/>
        <v>2</v>
      </c>
      <c r="BX63" s="139">
        <f t="shared" si="113"/>
        <v>1</v>
      </c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</row>
    <row r="64" spans="1:459" s="2" customFormat="1">
      <c r="A64" s="146">
        <v>109254</v>
      </c>
      <c r="B64" s="146">
        <v>4418</v>
      </c>
      <c r="C64" s="146">
        <v>757</v>
      </c>
      <c r="D64" s="147">
        <v>102606</v>
      </c>
      <c r="E64" s="148">
        <f t="shared" si="104"/>
        <v>4104.24</v>
      </c>
      <c r="F64" s="149">
        <f t="shared" si="105"/>
        <v>697.72080000000005</v>
      </c>
      <c r="G64" s="150">
        <v>16</v>
      </c>
      <c r="H64" s="150">
        <f t="shared" si="106"/>
        <v>5130.2999999999993</v>
      </c>
      <c r="I64" s="150">
        <f t="shared" si="107"/>
        <v>872.15100000000007</v>
      </c>
      <c r="J64" s="150">
        <f t="shared" si="108"/>
        <v>6156.36</v>
      </c>
      <c r="K64" s="150">
        <f t="shared" si="109"/>
        <v>1046.5812000000001</v>
      </c>
      <c r="L64" s="150">
        <v>9</v>
      </c>
      <c r="M64" s="151">
        <v>11</v>
      </c>
      <c r="N64" s="152">
        <v>12</v>
      </c>
      <c r="O64" s="169" t="s">
        <v>131</v>
      </c>
      <c r="P64" s="8"/>
      <c r="Q64" s="8"/>
      <c r="R64" s="169" t="s">
        <v>50</v>
      </c>
      <c r="S64" s="186"/>
      <c r="T64" s="181" t="e">
        <f>VLOOKUP(P64,'[3]Monitor Schedule'!$A:$J,10,FALSE)</f>
        <v>#N/A</v>
      </c>
      <c r="U64" s="186"/>
      <c r="V64" s="181" t="e">
        <f>VLOOKUP(P64,'[3]Monitor Schedule'!$A:$K,11,FALSE)</f>
        <v>#N/A</v>
      </c>
      <c r="W64" s="181"/>
      <c r="X64" s="8" t="e">
        <f>VLOOKUP(P64,[4]ocr_assessors_for_ror!$B:$E,4,FALSE)</f>
        <v>#N/A</v>
      </c>
      <c r="Y64" s="139">
        <v>5</v>
      </c>
      <c r="Z64" s="139">
        <v>5</v>
      </c>
      <c r="AA64" s="139">
        <v>5</v>
      </c>
      <c r="AB64" s="139">
        <v>5</v>
      </c>
      <c r="AC64" s="139">
        <v>5</v>
      </c>
      <c r="AD64" s="139">
        <v>5</v>
      </c>
      <c r="AE64" s="139">
        <v>5</v>
      </c>
      <c r="AF64" s="139">
        <v>3</v>
      </c>
      <c r="AG64" s="139">
        <v>3</v>
      </c>
      <c r="AH64" s="139">
        <v>3</v>
      </c>
      <c r="AI64" s="139">
        <v>3</v>
      </c>
      <c r="AJ64" s="139">
        <v>3</v>
      </c>
      <c r="AK64" s="139">
        <v>3</v>
      </c>
      <c r="AL64" s="139">
        <v>3</v>
      </c>
      <c r="AM64" s="139">
        <v>3</v>
      </c>
      <c r="AN64" s="139">
        <v>3</v>
      </c>
      <c r="AO64" s="139">
        <v>3</v>
      </c>
      <c r="AP64" s="139">
        <v>3</v>
      </c>
      <c r="AQ64" s="139">
        <v>3</v>
      </c>
      <c r="AR64" s="139">
        <v>3</v>
      </c>
      <c r="AS64" s="139">
        <v>3</v>
      </c>
      <c r="AT64" s="139">
        <v>3</v>
      </c>
      <c r="AU64" s="139">
        <v>3</v>
      </c>
      <c r="AV64" s="139">
        <v>3</v>
      </c>
      <c r="AW64" s="139">
        <v>3</v>
      </c>
      <c r="AX64" s="139">
        <v>3</v>
      </c>
      <c r="AY64" s="139">
        <v>3</v>
      </c>
      <c r="AZ64" s="139">
        <v>3</v>
      </c>
      <c r="BA64" s="139">
        <v>3</v>
      </c>
      <c r="BB64" s="139">
        <v>3</v>
      </c>
      <c r="BC64" s="139">
        <v>3</v>
      </c>
      <c r="BD64" s="139">
        <v>3</v>
      </c>
      <c r="BE64" s="139">
        <v>3</v>
      </c>
      <c r="BF64" s="139">
        <v>3</v>
      </c>
      <c r="BG64" s="139">
        <v>3</v>
      </c>
      <c r="BH64" s="139">
        <v>3</v>
      </c>
      <c r="BI64" s="139">
        <v>3</v>
      </c>
      <c r="BJ64" s="139">
        <v>3</v>
      </c>
      <c r="BK64" s="139">
        <v>3</v>
      </c>
      <c r="BL64" s="139">
        <v>3</v>
      </c>
      <c r="BM64" s="139">
        <v>3</v>
      </c>
      <c r="BN64" s="139">
        <v>3</v>
      </c>
      <c r="BO64" s="139">
        <v>2</v>
      </c>
      <c r="BP64" s="139">
        <v>2</v>
      </c>
      <c r="BQ64" s="139">
        <v>2</v>
      </c>
      <c r="BR64" s="139">
        <v>2</v>
      </c>
      <c r="BS64" s="139">
        <v>2</v>
      </c>
      <c r="BT64" s="139">
        <v>2</v>
      </c>
      <c r="BU64" s="139">
        <v>2</v>
      </c>
      <c r="BV64" s="139">
        <v>1</v>
      </c>
      <c r="BW64" s="139">
        <v>1</v>
      </c>
      <c r="BX64" s="139">
        <v>1</v>
      </c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</row>
    <row r="65" spans="1:459" s="2" customFormat="1">
      <c r="A65" s="146">
        <v>109254</v>
      </c>
      <c r="B65" s="146">
        <v>4418</v>
      </c>
      <c r="C65" s="146">
        <v>757</v>
      </c>
      <c r="D65" s="147">
        <v>102606</v>
      </c>
      <c r="E65" s="148">
        <f t="shared" si="104"/>
        <v>4104.24</v>
      </c>
      <c r="F65" s="149">
        <f t="shared" si="105"/>
        <v>697.72080000000005</v>
      </c>
      <c r="G65" s="150">
        <v>17</v>
      </c>
      <c r="H65" s="150">
        <f t="shared" si="106"/>
        <v>5130.2999999999993</v>
      </c>
      <c r="I65" s="150">
        <f t="shared" si="107"/>
        <v>872.15100000000007</v>
      </c>
      <c r="J65" s="150">
        <f t="shared" si="108"/>
        <v>6156.36</v>
      </c>
      <c r="K65" s="150">
        <f t="shared" si="109"/>
        <v>1046.5812000000001</v>
      </c>
      <c r="L65" s="150">
        <v>9</v>
      </c>
      <c r="M65" s="151">
        <v>11</v>
      </c>
      <c r="N65" s="152">
        <v>12</v>
      </c>
      <c r="O65" s="169" t="s">
        <v>131</v>
      </c>
      <c r="P65" s="8"/>
      <c r="Q65" s="8"/>
      <c r="R65" s="169" t="s">
        <v>51</v>
      </c>
      <c r="S65" s="186"/>
      <c r="T65" s="181" t="e">
        <f>VLOOKUP(P65,'[3]Monitor Schedule'!$A:$J,10,FALSE)</f>
        <v>#N/A</v>
      </c>
      <c r="U65" s="186"/>
      <c r="V65" s="181" t="e">
        <f>VLOOKUP(P65,'[3]Monitor Schedule'!$A:$K,11,FALSE)</f>
        <v>#N/A</v>
      </c>
      <c r="W65" s="181"/>
      <c r="X65" s="8" t="e">
        <f>VLOOKUP(P65,[4]ocr_assessors_for_ror!$B:$E,4,FALSE)</f>
        <v>#N/A</v>
      </c>
      <c r="Y65" s="170">
        <f>Y63-Y64</f>
        <v>0</v>
      </c>
      <c r="Z65" s="170">
        <f t="shared" ref="Z65:BX65" si="114">Z63-Z64</f>
        <v>0</v>
      </c>
      <c r="AA65" s="170">
        <f t="shared" si="114"/>
        <v>1</v>
      </c>
      <c r="AB65" s="171">
        <f t="shared" si="114"/>
        <v>-1</v>
      </c>
      <c r="AC65" s="171">
        <f t="shared" si="114"/>
        <v>-2</v>
      </c>
      <c r="AD65" s="171">
        <f t="shared" si="114"/>
        <v>-1</v>
      </c>
      <c r="AE65" s="171">
        <f t="shared" si="114"/>
        <v>-1</v>
      </c>
      <c r="AF65" s="170">
        <f t="shared" si="114"/>
        <v>2</v>
      </c>
      <c r="AG65" s="170">
        <f t="shared" si="114"/>
        <v>3</v>
      </c>
      <c r="AH65" s="170">
        <f t="shared" si="114"/>
        <v>3</v>
      </c>
      <c r="AI65" s="170">
        <f t="shared" si="114"/>
        <v>2</v>
      </c>
      <c r="AJ65" s="170">
        <f t="shared" si="114"/>
        <v>1</v>
      </c>
      <c r="AK65" s="170">
        <f t="shared" si="114"/>
        <v>1</v>
      </c>
      <c r="AL65" s="170">
        <f t="shared" si="114"/>
        <v>0</v>
      </c>
      <c r="AM65" s="170">
        <f t="shared" si="114"/>
        <v>2</v>
      </c>
      <c r="AN65" s="170">
        <f t="shared" si="114"/>
        <v>1</v>
      </c>
      <c r="AO65" s="170">
        <f t="shared" si="114"/>
        <v>3</v>
      </c>
      <c r="AP65" s="170">
        <f t="shared" si="114"/>
        <v>1</v>
      </c>
      <c r="AQ65" s="170">
        <f t="shared" si="114"/>
        <v>0</v>
      </c>
      <c r="AR65" s="170">
        <f t="shared" si="114"/>
        <v>0</v>
      </c>
      <c r="AS65" s="171">
        <f t="shared" si="114"/>
        <v>-1</v>
      </c>
      <c r="AT65" s="170">
        <f t="shared" si="114"/>
        <v>3</v>
      </c>
      <c r="AU65" s="170">
        <f t="shared" si="114"/>
        <v>2</v>
      </c>
      <c r="AV65" s="170">
        <f t="shared" si="114"/>
        <v>3</v>
      </c>
      <c r="AW65" s="170">
        <f t="shared" si="114"/>
        <v>2</v>
      </c>
      <c r="AX65" s="170">
        <f t="shared" si="114"/>
        <v>1</v>
      </c>
      <c r="AY65" s="171">
        <f t="shared" si="114"/>
        <v>-1</v>
      </c>
      <c r="AZ65" s="171">
        <f t="shared" si="114"/>
        <v>-1</v>
      </c>
      <c r="BA65" s="170">
        <f t="shared" si="114"/>
        <v>3</v>
      </c>
      <c r="BB65" s="170">
        <f t="shared" si="114"/>
        <v>3</v>
      </c>
      <c r="BC65" s="170">
        <f t="shared" si="114"/>
        <v>3</v>
      </c>
      <c r="BD65" s="170">
        <f t="shared" si="114"/>
        <v>2</v>
      </c>
      <c r="BE65" s="170">
        <f t="shared" si="114"/>
        <v>2</v>
      </c>
      <c r="BF65" s="170">
        <f t="shared" si="114"/>
        <v>0</v>
      </c>
      <c r="BG65" s="170">
        <f t="shared" si="114"/>
        <v>0</v>
      </c>
      <c r="BH65" s="170">
        <f t="shared" si="114"/>
        <v>2</v>
      </c>
      <c r="BI65" s="170">
        <f t="shared" si="114"/>
        <v>1</v>
      </c>
      <c r="BJ65" s="170">
        <f t="shared" si="114"/>
        <v>2</v>
      </c>
      <c r="BK65" s="170">
        <f t="shared" si="114"/>
        <v>2</v>
      </c>
      <c r="BL65" s="170">
        <f t="shared" si="114"/>
        <v>2</v>
      </c>
      <c r="BM65" s="171">
        <f t="shared" si="114"/>
        <v>-1</v>
      </c>
      <c r="BN65" s="170">
        <f t="shared" si="114"/>
        <v>0</v>
      </c>
      <c r="BO65" s="170">
        <f t="shared" si="114"/>
        <v>2</v>
      </c>
      <c r="BP65" s="170">
        <f t="shared" si="114"/>
        <v>2</v>
      </c>
      <c r="BQ65" s="170">
        <f t="shared" si="114"/>
        <v>2</v>
      </c>
      <c r="BR65" s="170">
        <f t="shared" si="114"/>
        <v>0</v>
      </c>
      <c r="BS65" s="170">
        <f t="shared" si="114"/>
        <v>0</v>
      </c>
      <c r="BT65" s="170">
        <f t="shared" si="114"/>
        <v>0</v>
      </c>
      <c r="BU65" s="170">
        <f t="shared" si="114"/>
        <v>0</v>
      </c>
      <c r="BV65" s="170">
        <f t="shared" si="114"/>
        <v>1</v>
      </c>
      <c r="BW65" s="170">
        <f t="shared" si="114"/>
        <v>1</v>
      </c>
      <c r="BX65" s="170">
        <f t="shared" si="114"/>
        <v>0</v>
      </c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</row>
    <row r="66" spans="1:459" s="2" customFormat="1">
      <c r="A66" s="146">
        <v>109254</v>
      </c>
      <c r="B66" s="146">
        <v>4418</v>
      </c>
      <c r="C66" s="146">
        <v>757</v>
      </c>
      <c r="D66" s="147">
        <v>102606</v>
      </c>
      <c r="E66" s="148">
        <f t="shared" si="104"/>
        <v>4104.24</v>
      </c>
      <c r="F66" s="149">
        <f t="shared" si="105"/>
        <v>697.72080000000005</v>
      </c>
      <c r="G66" s="150">
        <v>18</v>
      </c>
      <c r="H66" s="150">
        <f t="shared" si="106"/>
        <v>5130.2999999999993</v>
      </c>
      <c r="I66" s="150">
        <f t="shared" si="107"/>
        <v>872.15100000000007</v>
      </c>
      <c r="J66" s="150">
        <f t="shared" si="108"/>
        <v>6156.36</v>
      </c>
      <c r="K66" s="150">
        <f t="shared" si="109"/>
        <v>1046.5812000000001</v>
      </c>
      <c r="L66" s="150">
        <v>9</v>
      </c>
      <c r="M66" s="151">
        <v>11</v>
      </c>
      <c r="N66" s="152">
        <v>12</v>
      </c>
      <c r="O66" s="169" t="s">
        <v>131</v>
      </c>
      <c r="P66" s="8"/>
      <c r="Q66" s="8"/>
      <c r="R66" s="169"/>
      <c r="S66" s="186"/>
      <c r="T66" s="181" t="e">
        <f>VLOOKUP(P66,'[3]Monitor Schedule'!$A:$J,10,FALSE)</f>
        <v>#N/A</v>
      </c>
      <c r="U66" s="186"/>
      <c r="V66" s="181" t="e">
        <f>VLOOKUP(P66,'[3]Monitor Schedule'!$A:$K,11,FALSE)</f>
        <v>#N/A</v>
      </c>
      <c r="W66" s="181"/>
      <c r="X66" s="8" t="e">
        <f>VLOOKUP(P66,[4]ocr_assessors_for_ror!$B:$E,4,FALSE)</f>
        <v>#N/A</v>
      </c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</row>
    <row r="67" spans="1:459" s="2" customFormat="1">
      <c r="A67" s="128">
        <v>20052</v>
      </c>
      <c r="B67" s="128">
        <v>534</v>
      </c>
      <c r="C67" s="128">
        <v>147</v>
      </c>
      <c r="D67" s="145">
        <v>23317</v>
      </c>
      <c r="E67" s="134">
        <f>D67*0.0267</f>
        <v>622.56389999999999</v>
      </c>
      <c r="F67" s="133">
        <f>E67*0.28</f>
        <v>174.317892</v>
      </c>
      <c r="G67" s="9">
        <v>5</v>
      </c>
      <c r="H67" s="9">
        <f>E67*1.25</f>
        <v>778.20487500000002</v>
      </c>
      <c r="I67" s="9">
        <f>F67*1.25</f>
        <v>217.89736500000001</v>
      </c>
      <c r="J67" s="9">
        <f>E67*1.5</f>
        <v>933.84584999999993</v>
      </c>
      <c r="K67" s="9">
        <f>F67*1.5</f>
        <v>261.47683799999999</v>
      </c>
      <c r="L67" s="9">
        <v>4</v>
      </c>
      <c r="M67" s="124">
        <v>5</v>
      </c>
      <c r="N67" s="123">
        <v>7</v>
      </c>
      <c r="O67" s="169" t="s">
        <v>138</v>
      </c>
      <c r="P67" s="8">
        <v>956761</v>
      </c>
      <c r="Q67" s="8" t="s">
        <v>139</v>
      </c>
      <c r="R67" s="8" t="s">
        <v>140</v>
      </c>
      <c r="S67" s="181">
        <v>44762</v>
      </c>
      <c r="T67" s="181">
        <f>VLOOKUP(P67,'[3]Monitor Schedule'!$A:$J,10,FALSE)</f>
        <v>44706</v>
      </c>
      <c r="U67" s="181">
        <v>44784</v>
      </c>
      <c r="V67" s="181" t="e">
        <f>VLOOKUP(P67,'[3]Monitor Schedule'!$A:$K,11,FALSE)</f>
        <v>#N/A</v>
      </c>
      <c r="W67" s="181"/>
      <c r="X67" s="8" t="s">
        <v>30</v>
      </c>
      <c r="Y67" s="2" t="str">
        <f>VLOOKUP(P67,'[3]Monitor Schedule'!$A:$BM,13,FALSE)</f>
        <v>Yes</v>
      </c>
      <c r="Z67" s="2" t="str">
        <f>VLOOKUP(P67,'[3]Monitor Schedule'!$A:$BM,14,FALSE)</f>
        <v>No</v>
      </c>
      <c r="AA67" s="2" t="str">
        <f>VLOOKUP(P67,'[3]Monitor Schedule'!$A:$BM,15,FALSE)</f>
        <v>No</v>
      </c>
      <c r="AB67" s="2" t="str">
        <f>VLOOKUP(P67,'[3]Monitor Schedule'!$A:$BM,16,FALSE)</f>
        <v>No</v>
      </c>
      <c r="AC67" s="2" t="str">
        <f>VLOOKUP(P67,'[3]Monitor Schedule'!$A:$BM,17,FALSE)</f>
        <v>No</v>
      </c>
      <c r="AD67" s="2" t="str">
        <f>VLOOKUP(P67,'[3]Monitor Schedule'!$A:$BM,18,FALSE)</f>
        <v>No</v>
      </c>
      <c r="AE67" s="2" t="str">
        <f>VLOOKUP(P67,'[3]Monitor Schedule'!$A:$BM,19,FALSE)</f>
        <v>Yes</v>
      </c>
      <c r="AF67" s="2" t="str">
        <f>VLOOKUP(P67,'[3]Monitor Schedule'!$A:$BM,20,FALSE)</f>
        <v>Yes</v>
      </c>
      <c r="AG67" s="2" t="str">
        <f>VLOOKUP(P67,'[3]Monitor Schedule'!$A:$BM,21,FALSE)</f>
        <v>Yes</v>
      </c>
      <c r="AH67" s="2" t="str">
        <f>VLOOKUP(P67,'[3]Monitor Schedule'!$A:$BM,22,FALSE)</f>
        <v>Yes</v>
      </c>
      <c r="AI67" s="2" t="str">
        <f>VLOOKUP(P67,'[3]Monitor Schedule'!$A:$BM,23,FALSE)</f>
        <v>Yes</v>
      </c>
      <c r="AJ67" s="2" t="str">
        <f>VLOOKUP(P67,'[3]Monitor Schedule'!$A:$BM,24,FALSE)</f>
        <v>No</v>
      </c>
      <c r="AK67" s="2" t="str">
        <f>VLOOKUP(P67,'[3]Monitor Schedule'!$A:$BM,25,FALSE)</f>
        <v>No</v>
      </c>
      <c r="AL67" s="2" t="str">
        <f>VLOOKUP(P67,'[3]Monitor Schedule'!$A:$BM,26,FALSE)</f>
        <v>No</v>
      </c>
      <c r="AM67" s="2" t="str">
        <f>VLOOKUP(P67,'[3]Monitor Schedule'!$A:$BM,27,FALSE)</f>
        <v>No</v>
      </c>
      <c r="AN67" s="2" t="str">
        <f>VLOOKUP(P67,'[3]Monitor Schedule'!$A:$BM,28,FALSE)</f>
        <v>No</v>
      </c>
      <c r="AO67" s="2" t="str">
        <f>VLOOKUP(P67,'[3]Monitor Schedule'!$A:$BM,29,FALSE)</f>
        <v>No</v>
      </c>
      <c r="AP67" s="2" t="str">
        <f>VLOOKUP(P67,'[3]Monitor Schedule'!$A:$BM,30,FALSE)</f>
        <v>No</v>
      </c>
      <c r="AQ67" s="2" t="str">
        <f>VLOOKUP(P67,'[3]Monitor Schedule'!$A:$BM,31,FALSE)</f>
        <v>No</v>
      </c>
      <c r="AR67" s="2" t="str">
        <f>VLOOKUP(P67,'[3]Monitor Schedule'!$A:$BM,32,FALSE)</f>
        <v>No</v>
      </c>
      <c r="AS67" s="2" t="str">
        <f>VLOOKUP(P67,'[3]Monitor Schedule'!$A:$BM,33,FALSE)</f>
        <v>No</v>
      </c>
      <c r="AT67" s="2" t="str">
        <f>VLOOKUP(P67,'[3]Monitor Schedule'!$A:$BM,34,FALSE)</f>
        <v>No</v>
      </c>
      <c r="AU67" s="2" t="str">
        <f>VLOOKUP(P67,'[3]Monitor Schedule'!$A:$BM,35,FALSE)</f>
        <v>Yes</v>
      </c>
      <c r="AV67" s="2" t="str">
        <f>VLOOKUP(P67,'[3]Monitor Schedule'!$A:$BM,36,FALSE)</f>
        <v>No</v>
      </c>
      <c r="AW67" s="2" t="str">
        <f>VLOOKUP(P67,'[3]Monitor Schedule'!$A:$BM,37,FALSE)</f>
        <v>No</v>
      </c>
      <c r="AX67" s="2" t="str">
        <f>VLOOKUP(P67,'[3]Monitor Schedule'!$A:$BM,38,FALSE)</f>
        <v>No</v>
      </c>
      <c r="AY67" s="2" t="str">
        <f>VLOOKUP(P67,'[3]Monitor Schedule'!$A:$BM,39,FALSE)</f>
        <v>No</v>
      </c>
      <c r="AZ67" s="2" t="str">
        <f>VLOOKUP(P67,'[3]Monitor Schedule'!$A:$BM,40,FALSE)</f>
        <v>No</v>
      </c>
      <c r="BA67" s="2" t="str">
        <f>VLOOKUP(P67,'[3]Monitor Schedule'!$A:$BM,41,FALSE)</f>
        <v>No</v>
      </c>
      <c r="BB67" s="2" t="str">
        <f>VLOOKUP(P67,'[3]Monitor Schedule'!$A:$BM,42,FALSE)</f>
        <v>Yes</v>
      </c>
      <c r="BC67" s="2" t="str">
        <f>VLOOKUP(P67,'[3]Monitor Schedule'!$A:$BM,43,FALSE)</f>
        <v>Yes</v>
      </c>
      <c r="BD67" s="2" t="str">
        <f>VLOOKUP(P67,'[3]Monitor Schedule'!$A:$BM,44,FALSE)</f>
        <v>No</v>
      </c>
      <c r="BE67" s="2" t="str">
        <f>VLOOKUP(P67,'[3]Monitor Schedule'!$A:$BM,45,FALSE)</f>
        <v>No</v>
      </c>
      <c r="BF67" s="2" t="str">
        <f>VLOOKUP(P67,'[3]Monitor Schedule'!$A:$BM,46,FALSE)</f>
        <v>No</v>
      </c>
      <c r="BG67" s="2" t="str">
        <f>VLOOKUP(P67,'[3]Monitor Schedule'!$A:$BM,47,FALSE)</f>
        <v>No</v>
      </c>
      <c r="BH67" s="2" t="str">
        <f>VLOOKUP(P67,'[3]Monitor Schedule'!$A:$BM,48,FALSE)</f>
        <v>No</v>
      </c>
      <c r="BI67" s="2" t="str">
        <f>VLOOKUP(P67,'[3]Monitor Schedule'!$A:$BM,49,FALSE)</f>
        <v>No</v>
      </c>
      <c r="BJ67" s="2" t="str">
        <f>VLOOKUP(P67,'[3]Monitor Schedule'!$A:$BM,50,FALSE)</f>
        <v>No</v>
      </c>
      <c r="BK67" s="2" t="str">
        <f>VLOOKUP(P67,'[3]Monitor Schedule'!$A:$BM,51,FALSE)</f>
        <v>No</v>
      </c>
      <c r="BL67" s="2" t="str">
        <f>VLOOKUP(P67,'[3]Monitor Schedule'!$A:$BM,52,FALSE)</f>
        <v>No</v>
      </c>
      <c r="BM67" s="2" t="str">
        <f>VLOOKUP(P67,'[3]Monitor Schedule'!$A:$BM,53,FALSE)</f>
        <v>No</v>
      </c>
      <c r="BN67" s="2" t="str">
        <f>VLOOKUP(P67,'[3]Monitor Schedule'!$A:$BM,54,FALSE)</f>
        <v>No</v>
      </c>
      <c r="BO67" s="2" t="str">
        <f>VLOOKUP(P67,'[3]Monitor Schedule'!$A:$BM,55,FALSE)</f>
        <v>No</v>
      </c>
      <c r="BP67" s="2" t="str">
        <f>VLOOKUP(P67,'[3]Monitor Schedule'!$A:$BM,56,FALSE)</f>
        <v>No</v>
      </c>
      <c r="BQ67" s="2" t="str">
        <f>VLOOKUP(P67,'[3]Monitor Schedule'!$A:$BM,57,FALSE)</f>
        <v>No</v>
      </c>
      <c r="BR67" s="2" t="str">
        <f>VLOOKUP(P67,'[3]Monitor Schedule'!$A:$BM,58,FALSE)</f>
        <v>No</v>
      </c>
      <c r="BS67" s="2" t="str">
        <f>VLOOKUP(P67,'[3]Monitor Schedule'!$A:$BM,59,FALSE)</f>
        <v>No</v>
      </c>
      <c r="BT67" s="2" t="str">
        <f>VLOOKUP(P67,'[3]Monitor Schedule'!$A:$BM,60,FALSE)</f>
        <v>No</v>
      </c>
      <c r="BU67" s="2" t="str">
        <f>VLOOKUP(P67,'[3]Monitor Schedule'!$A:$BM,61,FALSE)</f>
        <v>No</v>
      </c>
      <c r="BV67" s="2" t="str">
        <f>VLOOKUP(P67,'[3]Monitor Schedule'!$A:$BM,62,FALSE)</f>
        <v>No</v>
      </c>
      <c r="BW67" s="2" t="str">
        <f>VLOOKUP(P67,'[3]Monitor Schedule'!$A:$BM,63,FALSE)</f>
        <v>No</v>
      </c>
      <c r="BX67" s="2" t="str">
        <f>VLOOKUP(P67,'[3]Monitor Schedule'!$A:$BM,64,FALSE)</f>
        <v>No</v>
      </c>
      <c r="BY67" s="2" t="s">
        <v>141</v>
      </c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</row>
    <row r="68" spans="1:459" s="2" customFormat="1">
      <c r="A68" s="146">
        <v>20052</v>
      </c>
      <c r="B68" s="146">
        <v>534</v>
      </c>
      <c r="C68" s="146">
        <v>147</v>
      </c>
      <c r="D68" s="147">
        <v>23317</v>
      </c>
      <c r="E68" s="148">
        <f t="shared" ref="E68:E69" si="115">D68*0.0267</f>
        <v>622.56389999999999</v>
      </c>
      <c r="F68" s="149">
        <f t="shared" ref="F68:F69" si="116">E68*0.28</f>
        <v>174.317892</v>
      </c>
      <c r="G68" s="150">
        <v>5</v>
      </c>
      <c r="H68" s="150">
        <f t="shared" ref="H68:H69" si="117">E68*1.25</f>
        <v>778.20487500000002</v>
      </c>
      <c r="I68" s="150">
        <f t="shared" ref="I68:I69" si="118">F68*1.25</f>
        <v>217.89736500000001</v>
      </c>
      <c r="J68" s="150">
        <f t="shared" ref="J68:J69" si="119">E68*1.5</f>
        <v>933.84584999999993</v>
      </c>
      <c r="K68" s="150">
        <f t="shared" ref="K68:K69" si="120">F68*1.5</f>
        <v>261.47683799999999</v>
      </c>
      <c r="L68" s="150">
        <v>4</v>
      </c>
      <c r="M68" s="151">
        <v>5</v>
      </c>
      <c r="N68" s="152">
        <v>7</v>
      </c>
      <c r="O68" s="169" t="s">
        <v>138</v>
      </c>
      <c r="P68" s="1">
        <v>588601</v>
      </c>
      <c r="Q68" s="8" t="s">
        <v>142</v>
      </c>
      <c r="R68" s="8" t="s">
        <v>143</v>
      </c>
      <c r="S68" s="181">
        <v>44757</v>
      </c>
      <c r="T68" s="181">
        <f>VLOOKUP(P68,'[3]Monitor Schedule'!$A:$J,10,FALSE)</f>
        <v>44713</v>
      </c>
      <c r="U68" s="181">
        <v>44784</v>
      </c>
      <c r="V68" s="181" t="e">
        <f>VLOOKUP(P68,'[3]Monitor Schedule'!$A:$K,11,FALSE)</f>
        <v>#N/A</v>
      </c>
      <c r="W68" s="181" t="s">
        <v>28</v>
      </c>
      <c r="X68" s="8" t="s">
        <v>30</v>
      </c>
      <c r="Y68" s="2" t="str">
        <f>VLOOKUP(P68,'[3]Monitor Schedule'!$A:$BM,13,FALSE)</f>
        <v>Yes</v>
      </c>
      <c r="Z68" s="2" t="str">
        <f>VLOOKUP(P68,'[3]Monitor Schedule'!$A:$BM,14,FALSE)</f>
        <v>Yes</v>
      </c>
      <c r="AA68" s="2" t="str">
        <f>VLOOKUP(P68,'[3]Monitor Schedule'!$A:$BM,15,FALSE)</f>
        <v>Yes</v>
      </c>
      <c r="AB68" s="2" t="str">
        <f>VLOOKUP(P68,'[3]Monitor Schedule'!$A:$BM,16,FALSE)</f>
        <v>Yes</v>
      </c>
      <c r="AC68" s="2" t="str">
        <f>VLOOKUP(P68,'[3]Monitor Schedule'!$A:$BM,17,FALSE)</f>
        <v>Yes</v>
      </c>
      <c r="AD68" s="2" t="str">
        <f>VLOOKUP(P68,'[3]Monitor Schedule'!$A:$BM,18,FALSE)</f>
        <v>Yes</v>
      </c>
      <c r="AE68" s="2" t="s">
        <v>30</v>
      </c>
      <c r="AF68" s="2" t="s">
        <v>30</v>
      </c>
      <c r="AG68" s="2" t="s">
        <v>30</v>
      </c>
      <c r="AH68" s="2" t="s">
        <v>30</v>
      </c>
      <c r="AI68" s="2" t="s">
        <v>30</v>
      </c>
      <c r="AJ68" s="2" t="str">
        <f>VLOOKUP(P68,'[3]Monitor Schedule'!$A:$BM,24,FALSE)</f>
        <v>Yes</v>
      </c>
      <c r="AK68" s="2" t="str">
        <f>VLOOKUP(P68,'[3]Monitor Schedule'!$A:$BM,25,FALSE)</f>
        <v>Yes</v>
      </c>
      <c r="AL68" s="2" t="str">
        <f>VLOOKUP(P68,'[3]Monitor Schedule'!$A:$BM,26,FALSE)</f>
        <v>Yes</v>
      </c>
      <c r="AM68" s="2" t="str">
        <f>VLOOKUP(P68,'[3]Monitor Schedule'!$A:$BM,27,FALSE)</f>
        <v>Yes</v>
      </c>
      <c r="AN68" s="2" t="str">
        <f>VLOOKUP(P68,'[3]Monitor Schedule'!$A:$BM,28,FALSE)</f>
        <v>Yes</v>
      </c>
      <c r="AO68" s="2" t="str">
        <f>VLOOKUP(P68,'[3]Monitor Schedule'!$A:$BM,29,FALSE)</f>
        <v>Yes</v>
      </c>
      <c r="AP68" s="2" t="s">
        <v>30</v>
      </c>
      <c r="AQ68" s="2" t="s">
        <v>30</v>
      </c>
      <c r="AR68" s="2" t="s">
        <v>30</v>
      </c>
      <c r="AS68" s="2" t="s">
        <v>30</v>
      </c>
      <c r="AT68" s="2" t="s">
        <v>30</v>
      </c>
      <c r="AU68" s="2" t="str">
        <f>VLOOKUP(P68,'[3]Monitor Schedule'!$A:$BM,35,FALSE)</f>
        <v>Yes</v>
      </c>
      <c r="AV68" s="2" t="str">
        <f>VLOOKUP(P68,'[3]Monitor Schedule'!$A:$BM,36,FALSE)</f>
        <v>Yes</v>
      </c>
      <c r="AW68" s="2" t="str">
        <f>VLOOKUP(P68,'[3]Monitor Schedule'!$A:$BM,37,FALSE)</f>
        <v>Yes</v>
      </c>
      <c r="AX68" s="2" t="str">
        <f>VLOOKUP(P68,'[3]Monitor Schedule'!$A:$BM,38,FALSE)</f>
        <v>Yes</v>
      </c>
      <c r="AY68" s="2" t="s">
        <v>30</v>
      </c>
      <c r="AZ68" s="2" t="s">
        <v>30</v>
      </c>
      <c r="BA68" s="2" t="s">
        <v>28</v>
      </c>
      <c r="BB68" s="2" t="str">
        <f>VLOOKUP(P68,'[3]Monitor Schedule'!$A:$BM,42,FALSE)</f>
        <v>Yes</v>
      </c>
      <c r="BC68" s="2" t="str">
        <f>VLOOKUP(P68,'[3]Monitor Schedule'!$A:$BM,43,FALSE)</f>
        <v>Yes</v>
      </c>
      <c r="BD68" s="2" t="str">
        <f>VLOOKUP(P68,'[3]Monitor Schedule'!$A:$BM,44,FALSE)</f>
        <v>Yes</v>
      </c>
      <c r="BE68" s="2" t="str">
        <f>VLOOKUP(P68,'[3]Monitor Schedule'!$A:$BM,45,FALSE)</f>
        <v>Yes</v>
      </c>
      <c r="BF68" s="2" t="s">
        <v>28</v>
      </c>
      <c r="BG68" s="2" t="s">
        <v>30</v>
      </c>
      <c r="BH68" s="2" t="s">
        <v>30</v>
      </c>
      <c r="BI68" s="2" t="str">
        <f>VLOOKUP(P68,'[3]Monitor Schedule'!$A:$BM,49,FALSE)</f>
        <v>Yes</v>
      </c>
      <c r="BJ68" s="2" t="str">
        <f>VLOOKUP(P68,'[3]Monitor Schedule'!$A:$BM,50,FALSE)</f>
        <v>Yes</v>
      </c>
      <c r="BK68" s="2" t="str">
        <f>VLOOKUP(P68,'[3]Monitor Schedule'!$A:$BM,51,FALSE)</f>
        <v>Yes</v>
      </c>
      <c r="BL68" s="2" t="str">
        <f>VLOOKUP(P68,'[3]Monitor Schedule'!$A:$BM,52,FALSE)</f>
        <v>Yes</v>
      </c>
      <c r="BM68" s="2" t="str">
        <f>VLOOKUP(P68,'[3]Monitor Schedule'!$A:$BM,53,FALSE)</f>
        <v>Yes</v>
      </c>
      <c r="BN68" s="2" t="str">
        <f>VLOOKUP(P68,'[3]Monitor Schedule'!$A:$BM,54,FALSE)</f>
        <v>No</v>
      </c>
      <c r="BO68" s="2" t="str">
        <f>VLOOKUP(P68,'[3]Monitor Schedule'!$A:$BM,55,FALSE)</f>
        <v>No</v>
      </c>
      <c r="BP68" s="2" t="str">
        <f>VLOOKUP(P68,'[3]Monitor Schedule'!$A:$BM,56,FALSE)</f>
        <v>No</v>
      </c>
      <c r="BQ68" s="2" t="str">
        <f>VLOOKUP(P68,'[3]Monitor Schedule'!$A:$BM,57,FALSE)</f>
        <v>No</v>
      </c>
      <c r="BR68" s="2" t="s">
        <v>28</v>
      </c>
      <c r="BS68" s="2" t="s">
        <v>30</v>
      </c>
      <c r="BT68" s="2" t="s">
        <v>28</v>
      </c>
      <c r="BU68" s="2" t="s">
        <v>30</v>
      </c>
      <c r="BV68" s="2" t="s">
        <v>28</v>
      </c>
      <c r="BW68" s="2" t="s">
        <v>30</v>
      </c>
      <c r="BX68" s="2" t="s">
        <v>28</v>
      </c>
      <c r="BY68" s="2">
        <f>VLOOKUP(P68,'[3]Monitor Schedule'!$A:$BM,65,FALSE)</f>
        <v>0</v>
      </c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</row>
    <row r="69" spans="1:459" s="2" customFormat="1">
      <c r="A69" s="146">
        <v>20052</v>
      </c>
      <c r="B69" s="146">
        <v>534</v>
      </c>
      <c r="C69" s="146">
        <v>147</v>
      </c>
      <c r="D69" s="147">
        <v>23317</v>
      </c>
      <c r="E69" s="148">
        <f t="shared" si="115"/>
        <v>622.56389999999999</v>
      </c>
      <c r="F69" s="149">
        <f t="shared" si="116"/>
        <v>174.317892</v>
      </c>
      <c r="G69" s="150">
        <v>5</v>
      </c>
      <c r="H69" s="150">
        <f t="shared" si="117"/>
        <v>778.20487500000002</v>
      </c>
      <c r="I69" s="150">
        <f t="shared" si="118"/>
        <v>217.89736500000001</v>
      </c>
      <c r="J69" s="150">
        <f t="shared" si="119"/>
        <v>933.84584999999993</v>
      </c>
      <c r="K69" s="150">
        <f t="shared" si="120"/>
        <v>261.47683799999999</v>
      </c>
      <c r="L69" s="150">
        <v>4</v>
      </c>
      <c r="M69" s="151">
        <v>5</v>
      </c>
      <c r="N69" s="152">
        <v>7</v>
      </c>
      <c r="O69" s="169" t="s">
        <v>138</v>
      </c>
      <c r="P69" s="8">
        <v>959834</v>
      </c>
      <c r="Q69" s="8" t="s">
        <v>144</v>
      </c>
      <c r="R69" s="8" t="s">
        <v>145</v>
      </c>
      <c r="S69" s="181">
        <v>44757</v>
      </c>
      <c r="T69" s="181">
        <f>VLOOKUP(P69,'[3]Monitor Schedule'!$A:$J,10,FALSE)</f>
        <v>44751</v>
      </c>
      <c r="U69" s="181">
        <v>44784</v>
      </c>
      <c r="V69" s="181" t="e">
        <f>VLOOKUP(P69,'[3]Monitor Schedule'!$A:$K,11,FALSE)</f>
        <v>#N/A</v>
      </c>
      <c r="W69" s="181" t="s">
        <v>28</v>
      </c>
      <c r="X69" s="8" t="s">
        <v>30</v>
      </c>
      <c r="Y69" s="2" t="s">
        <v>30</v>
      </c>
      <c r="Z69" s="2" t="s">
        <v>28</v>
      </c>
      <c r="AA69" s="2" t="s">
        <v>28</v>
      </c>
      <c r="AB69" s="2" t="s">
        <v>30</v>
      </c>
      <c r="AC69" s="2" t="s">
        <v>30</v>
      </c>
      <c r="AD69" s="2" t="s">
        <v>30</v>
      </c>
      <c r="AE69" s="2" t="s">
        <v>30</v>
      </c>
      <c r="AF69" s="2" t="s">
        <v>30</v>
      </c>
      <c r="AG69" s="2" t="s">
        <v>30</v>
      </c>
      <c r="AH69" s="2" t="str">
        <f>VLOOKUP(P69,'[3]Monitor Schedule'!$A:$BM,22,FALSE)</f>
        <v>No</v>
      </c>
      <c r="AI69" s="2" t="str">
        <f>VLOOKUP(P69,'[3]Monitor Schedule'!$A:$BM,23,FALSE)</f>
        <v>No</v>
      </c>
      <c r="AJ69" s="2" t="str">
        <f>VLOOKUP(P69,'[3]Monitor Schedule'!$A:$BM,24,FALSE)</f>
        <v>No</v>
      </c>
      <c r="AK69" s="2" t="str">
        <f>VLOOKUP(P69,'[3]Monitor Schedule'!$A:$BM,25,FALSE)</f>
        <v>No</v>
      </c>
      <c r="AL69" s="2" t="str">
        <f>VLOOKUP(P69,'[3]Monitor Schedule'!$A:$BM,26,FALSE)</f>
        <v>No</v>
      </c>
      <c r="AM69" s="2" t="str">
        <f>VLOOKUP(P69,'[3]Monitor Schedule'!$A:$BM,27,FALSE)</f>
        <v>No</v>
      </c>
      <c r="AN69" s="2" t="str">
        <f>VLOOKUP(P69,'[3]Monitor Schedule'!$A:$BM,28,FALSE)</f>
        <v>No</v>
      </c>
      <c r="AO69" s="2" t="str">
        <f>VLOOKUP(P69,'[3]Monitor Schedule'!$A:$BM,29,FALSE)</f>
        <v>No</v>
      </c>
      <c r="AP69" s="2" t="str">
        <f>VLOOKUP(P69,'[3]Monitor Schedule'!$A:$BM,30,FALSE)</f>
        <v>Yes</v>
      </c>
      <c r="AQ69" s="2" t="str">
        <f>VLOOKUP(P69,'[3]Monitor Schedule'!$A:$BM,31,FALSE)</f>
        <v>Yes</v>
      </c>
      <c r="AR69" s="2" t="str">
        <f>VLOOKUP(P69,'[3]Monitor Schedule'!$A:$BM,32,FALSE)</f>
        <v>Yes</v>
      </c>
      <c r="AS69" s="2" t="str">
        <f>VLOOKUP(P69,'[3]Monitor Schedule'!$A:$BM,33,FALSE)</f>
        <v>Yes</v>
      </c>
      <c r="AT69" s="2" t="str">
        <f>VLOOKUP(P69,'[3]Monitor Schedule'!$A:$BM,34,FALSE)</f>
        <v>Yes</v>
      </c>
      <c r="AU69" s="2" t="s">
        <v>30</v>
      </c>
      <c r="AV69" s="2" t="s">
        <v>30</v>
      </c>
      <c r="AW69" s="2" t="str">
        <f>VLOOKUP(P69,'[3]Monitor Schedule'!$A:$BM,37,FALSE)</f>
        <v>Yes</v>
      </c>
      <c r="AX69" s="2" t="str">
        <f>VLOOKUP(P69,'[3]Monitor Schedule'!$A:$BM,38,FALSE)</f>
        <v>Yes</v>
      </c>
      <c r="AY69" s="2" t="str">
        <f>VLOOKUP(P69,'[3]Monitor Schedule'!$A:$BM,39,FALSE)</f>
        <v>Yes</v>
      </c>
      <c r="AZ69" s="2" t="str">
        <f>VLOOKUP(P69,'[3]Monitor Schedule'!$A:$BM,40,FALSE)</f>
        <v>Yes</v>
      </c>
      <c r="BA69" s="2" t="str">
        <f>VLOOKUP(P69,'[3]Monitor Schedule'!$A:$BM,41,FALSE)</f>
        <v>Yes</v>
      </c>
      <c r="BB69" s="2" t="s">
        <v>30</v>
      </c>
      <c r="BC69" s="2" t="s">
        <v>30</v>
      </c>
      <c r="BD69" s="2" t="str">
        <f>VLOOKUP(P69,'[3]Monitor Schedule'!$A:$BM,44,FALSE)</f>
        <v>Yes</v>
      </c>
      <c r="BE69" s="2" t="str">
        <f>VLOOKUP(P69,'[3]Monitor Schedule'!$A:$BM,45,FALSE)</f>
        <v>Yes</v>
      </c>
      <c r="BF69" s="2" t="str">
        <f>VLOOKUP(P69,'[3]Monitor Schedule'!$A:$BM,46,FALSE)</f>
        <v>Yes</v>
      </c>
      <c r="BG69" s="2" t="str">
        <f>VLOOKUP(P69,'[3]Monitor Schedule'!$A:$BM,47,FALSE)</f>
        <v>Yes</v>
      </c>
      <c r="BH69" s="2" t="str">
        <f>VLOOKUP(P69,'[3]Monitor Schedule'!$A:$BM,48,FALSE)</f>
        <v>Yes</v>
      </c>
      <c r="BI69" s="2" t="s">
        <v>30</v>
      </c>
      <c r="BJ69" s="2" t="s">
        <v>30</v>
      </c>
      <c r="BK69" s="2" t="str">
        <f>VLOOKUP(P69,'[3]Monitor Schedule'!$A:$BM,51,FALSE)</f>
        <v>No</v>
      </c>
      <c r="BL69" s="2" t="s">
        <v>28</v>
      </c>
      <c r="BM69" s="2" t="s">
        <v>28</v>
      </c>
      <c r="BN69" s="2" t="str">
        <f>VLOOKUP(P69,'[3]Monitor Schedule'!$A:$BM,54,FALSE)</f>
        <v>Yes</v>
      </c>
      <c r="BO69" s="2" t="str">
        <f>VLOOKUP(P69,'[3]Monitor Schedule'!$A:$BM,55,FALSE)</f>
        <v>Yes</v>
      </c>
      <c r="BP69" s="2" t="s">
        <v>28</v>
      </c>
      <c r="BQ69" s="2" t="s">
        <v>28</v>
      </c>
      <c r="BR69" s="2" t="s">
        <v>30</v>
      </c>
      <c r="BS69" s="2" t="s">
        <v>30</v>
      </c>
      <c r="BT69" s="2" t="s">
        <v>30</v>
      </c>
      <c r="BU69" s="2" t="s">
        <v>30</v>
      </c>
      <c r="BV69" s="2" t="s">
        <v>30</v>
      </c>
      <c r="BW69" s="2" t="s">
        <v>30</v>
      </c>
      <c r="BX69" s="2" t="s">
        <v>30</v>
      </c>
      <c r="BY69" s="2">
        <f>VLOOKUP(P69,'[3]Monitor Schedule'!$A:$BM,65,FALSE)</f>
        <v>0</v>
      </c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</row>
    <row r="70" spans="1:459" s="2" customFormat="1">
      <c r="A70" s="146">
        <v>20052</v>
      </c>
      <c r="B70" s="146">
        <v>534</v>
      </c>
      <c r="C70" s="146">
        <v>147</v>
      </c>
      <c r="D70" s="147">
        <v>23317</v>
      </c>
      <c r="E70" s="148">
        <f t="shared" ref="E70" si="121">D70*0.0267</f>
        <v>622.56389999999999</v>
      </c>
      <c r="F70" s="149">
        <f t="shared" ref="F70" si="122">E70*0.28</f>
        <v>174.317892</v>
      </c>
      <c r="G70" s="150">
        <v>6</v>
      </c>
      <c r="H70" s="150">
        <f t="shared" ref="H70" si="123">E70*1.25</f>
        <v>778.20487500000002</v>
      </c>
      <c r="I70" s="150">
        <f t="shared" ref="I70" si="124">F70*1.25</f>
        <v>217.89736500000001</v>
      </c>
      <c r="J70" s="150">
        <f t="shared" ref="J70" si="125">E70*1.5</f>
        <v>933.84584999999993</v>
      </c>
      <c r="K70" s="150">
        <f t="shared" ref="K70" si="126">F70*1.5</f>
        <v>261.47683799999999</v>
      </c>
      <c r="L70" s="150">
        <v>4</v>
      </c>
      <c r="M70" s="151">
        <v>5</v>
      </c>
      <c r="N70" s="152">
        <v>7</v>
      </c>
      <c r="O70" s="169"/>
      <c r="P70" s="8"/>
      <c r="Q70" s="8"/>
      <c r="R70" s="8"/>
      <c r="S70" s="8"/>
      <c r="T70" s="181" t="e">
        <f>VLOOKUP(P70,'[3]Monitor Schedule'!$A:$J,10,FALSE)</f>
        <v>#N/A</v>
      </c>
      <c r="U70" s="8"/>
      <c r="V70" s="181" t="e">
        <f>VLOOKUP(P70,'[3]Monitor Schedule'!$A:$K,11,FALSE)</f>
        <v>#N/A</v>
      </c>
      <c r="W70" s="181"/>
      <c r="X70" s="8" t="e">
        <f>VLOOKUP(P70,[4]ocr_assessors_for_ror!$B:$E,4,FALSE)</f>
        <v>#N/A</v>
      </c>
      <c r="Y70" s="2" t="e">
        <f>VLOOKUP(P70,'[3]Monitor Schedule'!$A:$BM,13,FALSE)</f>
        <v>#N/A</v>
      </c>
      <c r="Z70" s="2" t="e">
        <f>VLOOKUP(P70,'[3]Monitor Schedule'!$A:$BM,14,FALSE)</f>
        <v>#N/A</v>
      </c>
      <c r="AA70" s="2" t="e">
        <f>VLOOKUP(P70,'[3]Monitor Schedule'!$A:$BM,15,FALSE)</f>
        <v>#N/A</v>
      </c>
      <c r="AB70" s="2" t="e">
        <f>VLOOKUP(P70,'[3]Monitor Schedule'!$A:$BM,16,FALSE)</f>
        <v>#N/A</v>
      </c>
      <c r="AC70" s="2" t="e">
        <f>VLOOKUP(P70,'[3]Monitor Schedule'!$A:$BM,17,FALSE)</f>
        <v>#N/A</v>
      </c>
      <c r="AD70" s="2" t="e">
        <f>VLOOKUP(P70,'[3]Monitor Schedule'!$A:$BM,18,FALSE)</f>
        <v>#N/A</v>
      </c>
      <c r="AE70" s="2" t="e">
        <f>VLOOKUP(P70,'[3]Monitor Schedule'!$A:$BM,19,FALSE)</f>
        <v>#N/A</v>
      </c>
      <c r="AF70" s="2" t="e">
        <f>VLOOKUP(P70,'[3]Monitor Schedule'!$A:$BM,20,FALSE)</f>
        <v>#N/A</v>
      </c>
      <c r="AG70" s="2" t="e">
        <f>VLOOKUP(P70,'[3]Monitor Schedule'!$A:$BM,21,FALSE)</f>
        <v>#N/A</v>
      </c>
      <c r="AH70" s="2" t="e">
        <f>VLOOKUP(P70,'[3]Monitor Schedule'!$A:$BM,22,FALSE)</f>
        <v>#N/A</v>
      </c>
      <c r="AI70" s="2" t="e">
        <f>VLOOKUP(P70,'[3]Monitor Schedule'!$A:$BM,23,FALSE)</f>
        <v>#N/A</v>
      </c>
      <c r="AJ70" s="2" t="e">
        <f>VLOOKUP(P70,'[3]Monitor Schedule'!$A:$BM,24,FALSE)</f>
        <v>#N/A</v>
      </c>
      <c r="AK70" s="2" t="e">
        <f>VLOOKUP(P70,'[3]Monitor Schedule'!$A:$BM,25,FALSE)</f>
        <v>#N/A</v>
      </c>
      <c r="AL70" s="2" t="e">
        <f>VLOOKUP(P70,'[3]Monitor Schedule'!$A:$BM,26,FALSE)</f>
        <v>#N/A</v>
      </c>
      <c r="AM70" s="2" t="e">
        <f>VLOOKUP(P70,'[3]Monitor Schedule'!$A:$BM,27,FALSE)</f>
        <v>#N/A</v>
      </c>
      <c r="AN70" s="2" t="e">
        <f>VLOOKUP(P70,'[3]Monitor Schedule'!$A:$BM,28,FALSE)</f>
        <v>#N/A</v>
      </c>
      <c r="AO70" s="2" t="e">
        <f>VLOOKUP(P70,'[3]Monitor Schedule'!$A:$BM,29,FALSE)</f>
        <v>#N/A</v>
      </c>
      <c r="AP70" s="2" t="e">
        <f>VLOOKUP(P70,'[3]Monitor Schedule'!$A:$BM,30,FALSE)</f>
        <v>#N/A</v>
      </c>
      <c r="AQ70" s="2" t="e">
        <f>VLOOKUP(P70,'[3]Monitor Schedule'!$A:$BM,31,FALSE)</f>
        <v>#N/A</v>
      </c>
      <c r="AR70" s="2" t="e">
        <f>VLOOKUP(P70,'[3]Monitor Schedule'!$A:$BM,32,FALSE)</f>
        <v>#N/A</v>
      </c>
      <c r="AS70" s="2" t="e">
        <f>VLOOKUP(P70,'[3]Monitor Schedule'!$A:$BM,33,FALSE)</f>
        <v>#N/A</v>
      </c>
      <c r="AT70" s="2" t="e">
        <f>VLOOKUP(P70,'[3]Monitor Schedule'!$A:$BM,34,FALSE)</f>
        <v>#N/A</v>
      </c>
      <c r="AU70" s="2" t="e">
        <f>VLOOKUP(P70,'[3]Monitor Schedule'!$A:$BM,35,FALSE)</f>
        <v>#N/A</v>
      </c>
      <c r="AV70" s="2" t="e">
        <f>VLOOKUP(P70,'[3]Monitor Schedule'!$A:$BM,36,FALSE)</f>
        <v>#N/A</v>
      </c>
      <c r="AW70" s="2" t="e">
        <f>VLOOKUP(P70,'[3]Monitor Schedule'!$A:$BM,37,FALSE)</f>
        <v>#N/A</v>
      </c>
      <c r="AX70" s="2" t="e">
        <f>VLOOKUP(P70,'[3]Monitor Schedule'!$A:$BM,38,FALSE)</f>
        <v>#N/A</v>
      </c>
      <c r="AY70" s="2" t="e">
        <f>VLOOKUP(P70,'[3]Monitor Schedule'!$A:$BM,39,FALSE)</f>
        <v>#N/A</v>
      </c>
      <c r="AZ70" s="2" t="e">
        <f>VLOOKUP(P70,'[3]Monitor Schedule'!$A:$BM,40,FALSE)</f>
        <v>#N/A</v>
      </c>
      <c r="BA70" s="2" t="e">
        <f>VLOOKUP(P70,'[3]Monitor Schedule'!$A:$BM,41,FALSE)</f>
        <v>#N/A</v>
      </c>
      <c r="BB70" s="2" t="e">
        <f>VLOOKUP(P70,'[3]Monitor Schedule'!$A:$BM,42,FALSE)</f>
        <v>#N/A</v>
      </c>
      <c r="BC70" s="2" t="e">
        <f>VLOOKUP(P70,'[3]Monitor Schedule'!$A:$BM,43,FALSE)</f>
        <v>#N/A</v>
      </c>
      <c r="BD70" s="2" t="e">
        <f>VLOOKUP(P70,'[3]Monitor Schedule'!$A:$BM,44,FALSE)</f>
        <v>#N/A</v>
      </c>
      <c r="BE70" s="2" t="e">
        <f>VLOOKUP(P70,'[3]Monitor Schedule'!$A:$BM,45,FALSE)</f>
        <v>#N/A</v>
      </c>
      <c r="BF70" s="2" t="e">
        <f>VLOOKUP(P70,'[3]Monitor Schedule'!$A:$BM,46,FALSE)</f>
        <v>#N/A</v>
      </c>
      <c r="BG70" s="2" t="e">
        <f>VLOOKUP(P70,'[3]Monitor Schedule'!$A:$BM,47,FALSE)</f>
        <v>#N/A</v>
      </c>
      <c r="BH70" s="2" t="e">
        <f>VLOOKUP(P70,'[3]Monitor Schedule'!$A:$BM,48,FALSE)</f>
        <v>#N/A</v>
      </c>
      <c r="BI70" s="2" t="e">
        <f>VLOOKUP(P70,'[3]Monitor Schedule'!$A:$BM,49,FALSE)</f>
        <v>#N/A</v>
      </c>
      <c r="BJ70" s="2" t="e">
        <f>VLOOKUP(P70,'[3]Monitor Schedule'!$A:$BM,50,FALSE)</f>
        <v>#N/A</v>
      </c>
      <c r="BK70" s="2" t="e">
        <f>VLOOKUP(P70,'[3]Monitor Schedule'!$A:$BM,51,FALSE)</f>
        <v>#N/A</v>
      </c>
      <c r="BL70" s="2" t="e">
        <f>VLOOKUP(P70,'[3]Monitor Schedule'!$A:$BM,52,FALSE)</f>
        <v>#N/A</v>
      </c>
      <c r="BM70" s="2" t="e">
        <f>VLOOKUP(P70,'[3]Monitor Schedule'!$A:$BM,53,FALSE)</f>
        <v>#N/A</v>
      </c>
      <c r="BN70" s="2" t="e">
        <f>VLOOKUP(P70,'[3]Monitor Schedule'!$A:$BM,54,FALSE)</f>
        <v>#N/A</v>
      </c>
      <c r="BO70" s="2" t="e">
        <f>VLOOKUP(P70,'[3]Monitor Schedule'!$A:$BM,55,FALSE)</f>
        <v>#N/A</v>
      </c>
      <c r="BP70" s="2" t="e">
        <f>VLOOKUP(P70,'[3]Monitor Schedule'!$A:$BM,56,FALSE)</f>
        <v>#N/A</v>
      </c>
      <c r="BQ70" s="2" t="e">
        <f>VLOOKUP(P70,'[3]Monitor Schedule'!$A:$BM,57,FALSE)</f>
        <v>#N/A</v>
      </c>
      <c r="BR70" s="2" t="e">
        <f>VLOOKUP(P70,'[3]Monitor Schedule'!$A:$BM,58,FALSE)</f>
        <v>#N/A</v>
      </c>
      <c r="BS70" s="2" t="e">
        <f>VLOOKUP(P70,'[3]Monitor Schedule'!$A:$BM,59,FALSE)</f>
        <v>#N/A</v>
      </c>
      <c r="BT70" s="2" t="e">
        <f>VLOOKUP(P70,'[3]Monitor Schedule'!$A:$BM,60,FALSE)</f>
        <v>#N/A</v>
      </c>
      <c r="BU70" s="2" t="e">
        <f>VLOOKUP(P70,'[3]Monitor Schedule'!$A:$BM,61,FALSE)</f>
        <v>#N/A</v>
      </c>
      <c r="BV70" s="2" t="e">
        <f>VLOOKUP(P70,'[3]Monitor Schedule'!$A:$BM,62,FALSE)</f>
        <v>#N/A</v>
      </c>
      <c r="BW70" s="2" t="e">
        <f>VLOOKUP(P70,'[3]Monitor Schedule'!$A:$BM,63,FALSE)</f>
        <v>#N/A</v>
      </c>
      <c r="BX70" s="2" t="e">
        <f>VLOOKUP(P70,'[3]Monitor Schedule'!$A:$BM,64,FALSE)</f>
        <v>#N/A</v>
      </c>
      <c r="BY70" s="2" t="e">
        <f>VLOOKUP(P70,'[3]Monitor Schedule'!$A:$BM,65,FALSE)</f>
        <v>#N/A</v>
      </c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</row>
    <row r="71" spans="1:459" s="2" customFormat="1">
      <c r="A71" s="146"/>
      <c r="B71" s="146"/>
      <c r="C71" s="146"/>
      <c r="D71" s="147"/>
      <c r="E71" s="148"/>
      <c r="F71" s="149"/>
      <c r="G71" s="150"/>
      <c r="H71" s="150"/>
      <c r="I71" s="150"/>
      <c r="J71" s="150"/>
      <c r="K71" s="150"/>
      <c r="L71" s="150"/>
      <c r="M71" s="151"/>
      <c r="N71" s="152"/>
      <c r="O71" s="169"/>
      <c r="P71" s="8"/>
      <c r="Q71" s="8"/>
      <c r="R71" s="169" t="s">
        <v>49</v>
      </c>
      <c r="S71" s="186"/>
      <c r="T71" s="181" t="e">
        <f>VLOOKUP(P71,'[3]Monitor Schedule'!$A:$J,10,FALSE)</f>
        <v>#N/A</v>
      </c>
      <c r="U71" s="186"/>
      <c r="V71" s="181" t="e">
        <f>VLOOKUP(P71,'[3]Monitor Schedule'!$A:$K,11,FALSE)</f>
        <v>#N/A</v>
      </c>
      <c r="W71" s="181"/>
      <c r="X71" s="8" t="e">
        <f>VLOOKUP(P71,[4]ocr_assessors_for_ror!$B:$E,4,FALSE)</f>
        <v>#N/A</v>
      </c>
      <c r="Y71" s="139">
        <f t="shared" ref="Y71:BD71" si="127">COUNTIF(Y67:Y70,"yes")</f>
        <v>2</v>
      </c>
      <c r="Z71" s="139">
        <f t="shared" si="127"/>
        <v>2</v>
      </c>
      <c r="AA71" s="139">
        <f t="shared" si="127"/>
        <v>2</v>
      </c>
      <c r="AB71" s="139">
        <f t="shared" si="127"/>
        <v>1</v>
      </c>
      <c r="AC71" s="139">
        <f t="shared" si="127"/>
        <v>1</v>
      </c>
      <c r="AD71" s="139">
        <f t="shared" si="127"/>
        <v>1</v>
      </c>
      <c r="AE71" s="139">
        <f t="shared" si="127"/>
        <v>1</v>
      </c>
      <c r="AF71" s="139">
        <f t="shared" si="127"/>
        <v>1</v>
      </c>
      <c r="AG71" s="139">
        <f t="shared" si="127"/>
        <v>1</v>
      </c>
      <c r="AH71" s="139">
        <f t="shared" si="127"/>
        <v>1</v>
      </c>
      <c r="AI71" s="139">
        <f t="shared" si="127"/>
        <v>1</v>
      </c>
      <c r="AJ71" s="139">
        <f t="shared" si="127"/>
        <v>1</v>
      </c>
      <c r="AK71" s="139">
        <f t="shared" si="127"/>
        <v>1</v>
      </c>
      <c r="AL71" s="139">
        <f t="shared" si="127"/>
        <v>1</v>
      </c>
      <c r="AM71" s="139">
        <f t="shared" si="127"/>
        <v>1</v>
      </c>
      <c r="AN71" s="139">
        <f t="shared" si="127"/>
        <v>1</v>
      </c>
      <c r="AO71" s="139">
        <f t="shared" si="127"/>
        <v>1</v>
      </c>
      <c r="AP71" s="139">
        <f t="shared" si="127"/>
        <v>1</v>
      </c>
      <c r="AQ71" s="139">
        <f t="shared" si="127"/>
        <v>1</v>
      </c>
      <c r="AR71" s="139">
        <f t="shared" si="127"/>
        <v>1</v>
      </c>
      <c r="AS71" s="139">
        <f t="shared" si="127"/>
        <v>1</v>
      </c>
      <c r="AT71" s="139">
        <f t="shared" si="127"/>
        <v>1</v>
      </c>
      <c r="AU71" s="139">
        <f t="shared" si="127"/>
        <v>2</v>
      </c>
      <c r="AV71" s="139">
        <f t="shared" si="127"/>
        <v>1</v>
      </c>
      <c r="AW71" s="139">
        <f t="shared" si="127"/>
        <v>2</v>
      </c>
      <c r="AX71" s="139">
        <f t="shared" si="127"/>
        <v>2</v>
      </c>
      <c r="AY71" s="139">
        <f t="shared" si="127"/>
        <v>1</v>
      </c>
      <c r="AZ71" s="139">
        <f t="shared" si="127"/>
        <v>1</v>
      </c>
      <c r="BA71" s="139">
        <f t="shared" si="127"/>
        <v>2</v>
      </c>
      <c r="BB71" s="139">
        <f t="shared" si="127"/>
        <v>2</v>
      </c>
      <c r="BC71" s="139">
        <f t="shared" si="127"/>
        <v>2</v>
      </c>
      <c r="BD71" s="139">
        <f t="shared" si="127"/>
        <v>2</v>
      </c>
      <c r="BE71" s="139">
        <f t="shared" ref="BE71:BX71" si="128">COUNTIF(BE67:BE70,"yes")</f>
        <v>2</v>
      </c>
      <c r="BF71" s="139">
        <f t="shared" si="128"/>
        <v>2</v>
      </c>
      <c r="BG71" s="139">
        <f t="shared" si="128"/>
        <v>1</v>
      </c>
      <c r="BH71" s="139">
        <f t="shared" si="128"/>
        <v>1</v>
      </c>
      <c r="BI71" s="139">
        <f t="shared" si="128"/>
        <v>1</v>
      </c>
      <c r="BJ71" s="139">
        <f t="shared" si="128"/>
        <v>1</v>
      </c>
      <c r="BK71" s="139">
        <f t="shared" si="128"/>
        <v>1</v>
      </c>
      <c r="BL71" s="139">
        <f t="shared" si="128"/>
        <v>2</v>
      </c>
      <c r="BM71" s="139">
        <f t="shared" si="128"/>
        <v>2</v>
      </c>
      <c r="BN71" s="139">
        <f t="shared" si="128"/>
        <v>1</v>
      </c>
      <c r="BO71" s="139">
        <f t="shared" si="128"/>
        <v>1</v>
      </c>
      <c r="BP71" s="139">
        <f t="shared" si="128"/>
        <v>1</v>
      </c>
      <c r="BQ71" s="139">
        <f t="shared" si="128"/>
        <v>1</v>
      </c>
      <c r="BR71" s="139">
        <f t="shared" si="128"/>
        <v>1</v>
      </c>
      <c r="BS71" s="139">
        <f t="shared" si="128"/>
        <v>0</v>
      </c>
      <c r="BT71" s="139">
        <f t="shared" si="128"/>
        <v>1</v>
      </c>
      <c r="BU71" s="139">
        <f t="shared" si="128"/>
        <v>0</v>
      </c>
      <c r="BV71" s="139">
        <f t="shared" si="128"/>
        <v>1</v>
      </c>
      <c r="BW71" s="139">
        <f t="shared" si="128"/>
        <v>0</v>
      </c>
      <c r="BX71" s="139">
        <f t="shared" si="128"/>
        <v>1</v>
      </c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</row>
    <row r="72" spans="1:459" s="2" customFormat="1">
      <c r="A72" s="146"/>
      <c r="B72" s="146"/>
      <c r="C72" s="146"/>
      <c r="D72" s="147"/>
      <c r="E72" s="148"/>
      <c r="F72" s="149"/>
      <c r="G72" s="150"/>
      <c r="H72" s="150"/>
      <c r="I72" s="150"/>
      <c r="J72" s="150"/>
      <c r="K72" s="150"/>
      <c r="L72" s="150"/>
      <c r="M72" s="151"/>
      <c r="N72" s="152"/>
      <c r="O72" s="169"/>
      <c r="P72" s="8"/>
      <c r="Q72" s="8"/>
      <c r="R72" s="169" t="s">
        <v>50</v>
      </c>
      <c r="S72" s="186"/>
      <c r="T72" s="181" t="e">
        <f>VLOOKUP(P72,'[3]Monitor Schedule'!$A:$J,10,FALSE)</f>
        <v>#N/A</v>
      </c>
      <c r="U72" s="186"/>
      <c r="V72" s="181" t="e">
        <f>VLOOKUP(P72,'[3]Monitor Schedule'!$A:$K,11,FALSE)</f>
        <v>#N/A</v>
      </c>
      <c r="W72" s="181"/>
      <c r="X72" s="8" t="e">
        <f>VLOOKUP(P72,[4]ocr_assessors_for_ror!$B:$E,4,FALSE)</f>
        <v>#N/A</v>
      </c>
      <c r="Y72" s="139">
        <v>1</v>
      </c>
      <c r="Z72" s="139">
        <v>1</v>
      </c>
      <c r="AA72" s="139">
        <v>1</v>
      </c>
      <c r="AB72" s="139">
        <v>1</v>
      </c>
      <c r="AC72" s="139">
        <v>1</v>
      </c>
      <c r="AD72" s="139">
        <v>1</v>
      </c>
      <c r="AE72" s="139">
        <v>1</v>
      </c>
      <c r="AF72" s="139">
        <v>1</v>
      </c>
      <c r="AG72" s="139">
        <v>1</v>
      </c>
      <c r="AH72" s="139">
        <v>1</v>
      </c>
      <c r="AI72" s="139">
        <v>1</v>
      </c>
      <c r="AJ72" s="139">
        <v>1</v>
      </c>
      <c r="AK72" s="139">
        <v>1</v>
      </c>
      <c r="AL72" s="139">
        <v>1</v>
      </c>
      <c r="AM72" s="139">
        <v>1</v>
      </c>
      <c r="AN72" s="139">
        <v>1</v>
      </c>
      <c r="AO72" s="139">
        <v>1</v>
      </c>
      <c r="AP72" s="139">
        <v>1</v>
      </c>
      <c r="AQ72" s="139">
        <v>1</v>
      </c>
      <c r="AR72" s="139">
        <v>1</v>
      </c>
      <c r="AS72" s="139">
        <v>1</v>
      </c>
      <c r="AT72" s="139">
        <v>1</v>
      </c>
      <c r="AU72" s="139">
        <v>1</v>
      </c>
      <c r="AV72" s="139">
        <v>1</v>
      </c>
      <c r="AW72" s="139">
        <v>1</v>
      </c>
      <c r="AX72" s="139">
        <v>1</v>
      </c>
      <c r="AY72" s="139">
        <v>1</v>
      </c>
      <c r="AZ72" s="139">
        <v>1</v>
      </c>
      <c r="BA72" s="139">
        <v>1</v>
      </c>
      <c r="BB72" s="139">
        <v>1</v>
      </c>
      <c r="BC72" s="139">
        <v>1</v>
      </c>
      <c r="BD72" s="139">
        <v>1</v>
      </c>
      <c r="BE72" s="139">
        <v>1</v>
      </c>
      <c r="BF72" s="139">
        <v>1</v>
      </c>
      <c r="BG72" s="139">
        <v>1</v>
      </c>
      <c r="BH72" s="139">
        <v>1</v>
      </c>
      <c r="BI72" s="139">
        <v>1</v>
      </c>
      <c r="BJ72" s="139">
        <v>1</v>
      </c>
      <c r="BK72" s="139">
        <v>1</v>
      </c>
      <c r="BL72" s="139">
        <v>1</v>
      </c>
      <c r="BM72" s="139">
        <v>1</v>
      </c>
      <c r="BN72" s="139">
        <v>1</v>
      </c>
      <c r="BO72" s="139">
        <v>1</v>
      </c>
      <c r="BP72" s="139">
        <v>1</v>
      </c>
      <c r="BQ72" s="139">
        <v>1</v>
      </c>
      <c r="BR72" s="139">
        <v>1</v>
      </c>
      <c r="BS72" s="139">
        <v>0</v>
      </c>
      <c r="BT72" s="139">
        <v>1</v>
      </c>
      <c r="BU72" s="139">
        <v>0</v>
      </c>
      <c r="BV72" s="139">
        <v>1</v>
      </c>
      <c r="BW72" s="139">
        <v>0</v>
      </c>
      <c r="BX72" s="139">
        <v>1</v>
      </c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</row>
    <row r="73" spans="1:459" s="2" customFormat="1">
      <c r="A73" s="146"/>
      <c r="B73" s="146"/>
      <c r="C73" s="146"/>
      <c r="D73" s="147"/>
      <c r="E73" s="148"/>
      <c r="F73" s="149"/>
      <c r="G73" s="150"/>
      <c r="H73" s="150"/>
      <c r="I73" s="150"/>
      <c r="J73" s="150"/>
      <c r="K73" s="150"/>
      <c r="L73" s="150"/>
      <c r="M73" s="151"/>
      <c r="N73" s="152"/>
      <c r="O73" s="169"/>
      <c r="P73" s="8"/>
      <c r="Q73" s="8"/>
      <c r="R73" s="169" t="s">
        <v>51</v>
      </c>
      <c r="S73" s="186"/>
      <c r="T73" s="181" t="e">
        <f>VLOOKUP(P73,'[3]Monitor Schedule'!$A:$J,10,FALSE)</f>
        <v>#N/A</v>
      </c>
      <c r="U73" s="186"/>
      <c r="V73" s="181" t="e">
        <f>VLOOKUP(P73,'[3]Monitor Schedule'!$A:$K,11,FALSE)</f>
        <v>#N/A</v>
      </c>
      <c r="W73" s="181"/>
      <c r="X73" s="8" t="e">
        <f>VLOOKUP(P73,[4]ocr_assessors_for_ror!$B:$E,4,FALSE)</f>
        <v>#N/A</v>
      </c>
      <c r="Y73" s="170">
        <f>Y71-Y72</f>
        <v>1</v>
      </c>
      <c r="Z73" s="170">
        <f t="shared" ref="Z73:BX73" si="129">Z71-Z72</f>
        <v>1</v>
      </c>
      <c r="AA73" s="170">
        <f t="shared" si="129"/>
        <v>1</v>
      </c>
      <c r="AB73" s="170">
        <f t="shared" si="129"/>
        <v>0</v>
      </c>
      <c r="AC73" s="170">
        <f t="shared" si="129"/>
        <v>0</v>
      </c>
      <c r="AD73" s="170">
        <f t="shared" si="129"/>
        <v>0</v>
      </c>
      <c r="AE73" s="170">
        <f t="shared" si="129"/>
        <v>0</v>
      </c>
      <c r="AF73" s="170">
        <f t="shared" si="129"/>
        <v>0</v>
      </c>
      <c r="AG73" s="170">
        <f t="shared" si="129"/>
        <v>0</v>
      </c>
      <c r="AH73" s="170">
        <f t="shared" si="129"/>
        <v>0</v>
      </c>
      <c r="AI73" s="170">
        <f t="shared" si="129"/>
        <v>0</v>
      </c>
      <c r="AJ73" s="170">
        <f t="shared" si="129"/>
        <v>0</v>
      </c>
      <c r="AK73" s="170">
        <f t="shared" si="129"/>
        <v>0</v>
      </c>
      <c r="AL73" s="170">
        <f t="shared" si="129"/>
        <v>0</v>
      </c>
      <c r="AM73" s="170">
        <f t="shared" si="129"/>
        <v>0</v>
      </c>
      <c r="AN73" s="170">
        <f t="shared" si="129"/>
        <v>0</v>
      </c>
      <c r="AO73" s="170">
        <f t="shared" si="129"/>
        <v>0</v>
      </c>
      <c r="AP73" s="170">
        <f t="shared" si="129"/>
        <v>0</v>
      </c>
      <c r="AQ73" s="170">
        <f t="shared" si="129"/>
        <v>0</v>
      </c>
      <c r="AR73" s="170">
        <f t="shared" si="129"/>
        <v>0</v>
      </c>
      <c r="AS73" s="170">
        <f t="shared" si="129"/>
        <v>0</v>
      </c>
      <c r="AT73" s="170">
        <f t="shared" si="129"/>
        <v>0</v>
      </c>
      <c r="AU73" s="170">
        <f t="shared" si="129"/>
        <v>1</v>
      </c>
      <c r="AV73" s="170">
        <f t="shared" si="129"/>
        <v>0</v>
      </c>
      <c r="AW73" s="170">
        <f t="shared" si="129"/>
        <v>1</v>
      </c>
      <c r="AX73" s="170">
        <f t="shared" si="129"/>
        <v>1</v>
      </c>
      <c r="AY73" s="170">
        <f t="shared" si="129"/>
        <v>0</v>
      </c>
      <c r="AZ73" s="170">
        <f t="shared" si="129"/>
        <v>0</v>
      </c>
      <c r="BA73" s="170">
        <f t="shared" si="129"/>
        <v>1</v>
      </c>
      <c r="BB73" s="170">
        <f t="shared" si="129"/>
        <v>1</v>
      </c>
      <c r="BC73" s="170">
        <f t="shared" si="129"/>
        <v>1</v>
      </c>
      <c r="BD73" s="170">
        <f t="shared" si="129"/>
        <v>1</v>
      </c>
      <c r="BE73" s="170">
        <f t="shared" si="129"/>
        <v>1</v>
      </c>
      <c r="BF73" s="170">
        <f t="shared" si="129"/>
        <v>1</v>
      </c>
      <c r="BG73" s="170">
        <f t="shared" si="129"/>
        <v>0</v>
      </c>
      <c r="BH73" s="170">
        <f t="shared" si="129"/>
        <v>0</v>
      </c>
      <c r="BI73" s="170">
        <f t="shared" si="129"/>
        <v>0</v>
      </c>
      <c r="BJ73" s="170">
        <f t="shared" si="129"/>
        <v>0</v>
      </c>
      <c r="BK73" s="170">
        <f t="shared" si="129"/>
        <v>0</v>
      </c>
      <c r="BL73" s="170">
        <f t="shared" si="129"/>
        <v>1</v>
      </c>
      <c r="BM73" s="170">
        <f t="shared" si="129"/>
        <v>1</v>
      </c>
      <c r="BN73" s="170">
        <f t="shared" si="129"/>
        <v>0</v>
      </c>
      <c r="BO73" s="170">
        <f t="shared" si="129"/>
        <v>0</v>
      </c>
      <c r="BP73" s="170">
        <f t="shared" si="129"/>
        <v>0</v>
      </c>
      <c r="BQ73" s="170">
        <f t="shared" si="129"/>
        <v>0</v>
      </c>
      <c r="BR73" s="170">
        <f t="shared" si="129"/>
        <v>0</v>
      </c>
      <c r="BS73" s="170">
        <f t="shared" si="129"/>
        <v>0</v>
      </c>
      <c r="BT73" s="170">
        <f t="shared" si="129"/>
        <v>0</v>
      </c>
      <c r="BU73" s="170">
        <f t="shared" si="129"/>
        <v>0</v>
      </c>
      <c r="BV73" s="170">
        <f t="shared" si="129"/>
        <v>0</v>
      </c>
      <c r="BW73" s="170">
        <f t="shared" si="129"/>
        <v>0</v>
      </c>
      <c r="BX73" s="170">
        <f t="shared" si="129"/>
        <v>0</v>
      </c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</row>
    <row r="74" spans="1:459" s="2" customFormat="1">
      <c r="A74" s="146"/>
      <c r="B74" s="146"/>
      <c r="C74" s="146"/>
      <c r="D74" s="147"/>
      <c r="E74" s="148"/>
      <c r="F74" s="149"/>
      <c r="G74" s="150"/>
      <c r="H74" s="150"/>
      <c r="I74" s="150"/>
      <c r="J74" s="150"/>
      <c r="K74" s="150"/>
      <c r="L74" s="150"/>
      <c r="M74" s="151"/>
      <c r="N74" s="152"/>
      <c r="O74" s="169"/>
      <c r="P74" s="8"/>
      <c r="Q74" s="8"/>
      <c r="R74" s="8"/>
      <c r="S74" s="8"/>
      <c r="T74" s="181" t="e">
        <f>VLOOKUP(P74,'[3]Monitor Schedule'!$A:$J,10,FALSE)</f>
        <v>#N/A</v>
      </c>
      <c r="U74" s="8"/>
      <c r="V74" s="181" t="e">
        <f>VLOOKUP(P74,'[3]Monitor Schedule'!$A:$K,11,FALSE)</f>
        <v>#N/A</v>
      </c>
      <c r="W74" s="181"/>
      <c r="X74" s="8" t="e">
        <f>VLOOKUP(P74,[4]ocr_assessors_for_ror!$B:$E,4,FALSE)</f>
        <v>#N/A</v>
      </c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</row>
    <row r="75" spans="1:459" s="2" customFormat="1">
      <c r="A75" s="128">
        <v>94686</v>
      </c>
      <c r="B75" s="128">
        <v>6289</v>
      </c>
      <c r="C75" s="128">
        <v>1038</v>
      </c>
      <c r="D75" s="145">
        <v>77438</v>
      </c>
      <c r="E75" s="134">
        <f>D75*0.066</f>
        <v>5110.9080000000004</v>
      </c>
      <c r="F75" s="133">
        <f>E75*0.17</f>
        <v>868.85436000000016</v>
      </c>
      <c r="G75" s="9">
        <v>10</v>
      </c>
      <c r="H75" s="9">
        <f>E75*1.25</f>
        <v>6388.6350000000002</v>
      </c>
      <c r="I75" s="9">
        <f>F75*1.25</f>
        <v>1086.0679500000001</v>
      </c>
      <c r="J75" s="9">
        <f>E75*1.5</f>
        <v>7666.362000000001</v>
      </c>
      <c r="K75" s="9">
        <f>F75*1.5</f>
        <v>1303.2815400000002</v>
      </c>
      <c r="L75" s="9">
        <v>10</v>
      </c>
      <c r="M75" s="124">
        <v>11</v>
      </c>
      <c r="N75" s="123">
        <v>13</v>
      </c>
      <c r="O75" s="169" t="s">
        <v>146</v>
      </c>
      <c r="P75" s="8">
        <v>9354</v>
      </c>
      <c r="Q75" s="8" t="s">
        <v>31</v>
      </c>
      <c r="R75" s="8" t="s">
        <v>32</v>
      </c>
      <c r="S75" s="181">
        <v>44770</v>
      </c>
      <c r="T75" s="181">
        <f>VLOOKUP(P75,'[3]Monitor Schedule'!$A:$J,10,FALSE)</f>
        <v>44706</v>
      </c>
      <c r="U75" s="181">
        <v>44784</v>
      </c>
      <c r="V75" s="181" t="e">
        <f>VLOOKUP(P75,'[3]Monitor Schedule'!$A:$K,11,FALSE)</f>
        <v>#N/A</v>
      </c>
      <c r="W75" s="181" t="s">
        <v>28</v>
      </c>
      <c r="X75" s="8" t="s">
        <v>33</v>
      </c>
      <c r="Y75" s="2" t="str">
        <f>VLOOKUP(P75,'[3]Monitor Schedule'!$A:$BM,13,FALSE)</f>
        <v>Yes</v>
      </c>
      <c r="Z75" s="2" t="str">
        <f>VLOOKUP(P75,'[3]Monitor Schedule'!$A:$BM,14,FALSE)</f>
        <v>Yes</v>
      </c>
      <c r="AA75" s="2" t="s">
        <v>30</v>
      </c>
      <c r="AB75" s="2" t="s">
        <v>28</v>
      </c>
      <c r="AC75" s="2" t="s">
        <v>28</v>
      </c>
      <c r="AD75" s="2" t="str">
        <f>VLOOKUP(P75,'[3]Monitor Schedule'!$A:$BM,18,FALSE)</f>
        <v>Yes</v>
      </c>
      <c r="AE75" s="2" t="str">
        <f>VLOOKUP(P75,'[3]Monitor Schedule'!$A:$BM,19,FALSE)</f>
        <v>Yes</v>
      </c>
      <c r="AF75" s="180" t="s">
        <v>28</v>
      </c>
      <c r="AG75" s="2" t="s">
        <v>30</v>
      </c>
      <c r="AH75" s="2" t="s">
        <v>28</v>
      </c>
      <c r="AI75" s="2" t="str">
        <f>VLOOKUP(P75,'[3]Monitor Schedule'!$A:$BM,23,FALSE)</f>
        <v>Yes</v>
      </c>
      <c r="AJ75" s="2" t="str">
        <f>VLOOKUP(P75,'[3]Monitor Schedule'!$A:$BM,24,FALSE)</f>
        <v>Yes</v>
      </c>
      <c r="AK75" s="2" t="str">
        <f>VLOOKUP(P75,'[3]Monitor Schedule'!$A:$BM,25,FALSE)</f>
        <v>Yes</v>
      </c>
      <c r="AL75" s="2" t="s">
        <v>30</v>
      </c>
      <c r="AM75" s="2" t="s">
        <v>30</v>
      </c>
      <c r="AN75" s="2" t="s">
        <v>30</v>
      </c>
      <c r="AO75" s="2" t="str">
        <f>VLOOKUP(P75,'[3]Monitor Schedule'!$A:$BM,29,FALSE)</f>
        <v>Yes</v>
      </c>
      <c r="AP75" s="2" t="str">
        <f>VLOOKUP(P75,'[3]Monitor Schedule'!$A:$BM,30,FALSE)</f>
        <v>Yes</v>
      </c>
      <c r="AQ75" s="2" t="str">
        <f>VLOOKUP(P75,'[3]Monitor Schedule'!$A:$BM,31,FALSE)</f>
        <v>No</v>
      </c>
      <c r="AR75" s="2" t="str">
        <f>VLOOKUP(P75,'[3]Monitor Schedule'!$A:$BM,32,FALSE)</f>
        <v>No</v>
      </c>
      <c r="AS75" s="2" t="str">
        <f>VLOOKUP(P75,'[3]Monitor Schedule'!$A:$BM,33,FALSE)</f>
        <v>No</v>
      </c>
      <c r="AT75" s="2" t="str">
        <f>VLOOKUP(P75,'[3]Monitor Schedule'!$A:$BM,34,FALSE)</f>
        <v>Yes</v>
      </c>
      <c r="AU75" s="2" t="s">
        <v>30</v>
      </c>
      <c r="AV75" s="2" t="s">
        <v>30</v>
      </c>
      <c r="AW75" s="2" t="str">
        <f>VLOOKUP(P75,'[3]Monitor Schedule'!$A:$BM,37,FALSE)</f>
        <v>No</v>
      </c>
      <c r="AX75" s="2" t="str">
        <f>VLOOKUP(P75,'[3]Monitor Schedule'!$A:$BM,38,FALSE)</f>
        <v>No</v>
      </c>
      <c r="AY75" s="2" t="str">
        <f>VLOOKUP(P75,'[3]Monitor Schedule'!$A:$BM,39,FALSE)</f>
        <v>No</v>
      </c>
      <c r="AZ75" s="2" t="str">
        <f>VLOOKUP(P75,'[3]Monitor Schedule'!$A:$BM,40,FALSE)</f>
        <v>No</v>
      </c>
      <c r="BA75" s="2" t="s">
        <v>28</v>
      </c>
      <c r="BB75" s="2" t="str">
        <f>VLOOKUP(P75,'[3]Monitor Schedule'!$A:$BM,42,FALSE)</f>
        <v>Yes</v>
      </c>
      <c r="BC75" s="2" t="str">
        <f>VLOOKUP(P75,'[3]Monitor Schedule'!$A:$BM,43,FALSE)</f>
        <v>Yes</v>
      </c>
      <c r="BD75" s="2" t="str">
        <f>VLOOKUP(P75,'[3]Monitor Schedule'!$A:$BM,44,FALSE)</f>
        <v>No</v>
      </c>
      <c r="BE75" s="2" t="str">
        <f>VLOOKUP(P75,'[3]Monitor Schedule'!$A:$BM,45,FALSE)</f>
        <v>No</v>
      </c>
      <c r="BF75" s="2" t="str">
        <f>VLOOKUP(P75,'[3]Monitor Schedule'!$A:$BM,46,FALSE)</f>
        <v>No</v>
      </c>
      <c r="BG75" s="2" t="str">
        <f>VLOOKUP(P75,'[3]Monitor Schedule'!$A:$BM,47,FALSE)</f>
        <v>No</v>
      </c>
      <c r="BH75" s="2" t="str">
        <f>VLOOKUP(P75,'[3]Monitor Schedule'!$A:$BM,48,FALSE)</f>
        <v>Yes</v>
      </c>
      <c r="BI75" s="2" t="str">
        <f>VLOOKUP(P75,'[3]Monitor Schedule'!$A:$BM,49,FALSE)</f>
        <v>Yes</v>
      </c>
      <c r="BJ75" s="2" t="str">
        <f>VLOOKUP(P75,'[3]Monitor Schedule'!$A:$BM,50,FALSE)</f>
        <v>Yes</v>
      </c>
      <c r="BK75" s="2" t="str">
        <f>VLOOKUP(P75,'[3]Monitor Schedule'!$A:$BM,51,FALSE)</f>
        <v>No</v>
      </c>
      <c r="BL75" s="2" t="str">
        <f>VLOOKUP(P75,'[3]Monitor Schedule'!$A:$BM,52,FALSE)</f>
        <v>No</v>
      </c>
      <c r="BM75" s="2" t="str">
        <f>VLOOKUP(P75,'[3]Monitor Schedule'!$A:$BM,53,FALSE)</f>
        <v>No</v>
      </c>
      <c r="BN75" s="2" t="str">
        <f>VLOOKUP(P75,'[3]Monitor Schedule'!$A:$BM,54,FALSE)</f>
        <v>No</v>
      </c>
      <c r="BO75" s="2" t="str">
        <f>VLOOKUP(P75,'[3]Monitor Schedule'!$A:$BM,55,FALSE)</f>
        <v>Yes</v>
      </c>
      <c r="BP75" s="2" t="str">
        <f>VLOOKUP(P75,'[3]Monitor Schedule'!$A:$BM,56,FALSE)</f>
        <v>Yes</v>
      </c>
      <c r="BQ75" s="2" t="str">
        <f>VLOOKUP(P75,'[3]Monitor Schedule'!$A:$BM,57,FALSE)</f>
        <v>Yes</v>
      </c>
      <c r="BR75" s="2" t="str">
        <f>VLOOKUP(P75,'[3]Monitor Schedule'!$A:$BM,58,FALSE)</f>
        <v>No</v>
      </c>
      <c r="BS75" s="2" t="str">
        <f>VLOOKUP(P75,'[3]Monitor Schedule'!$A:$BM,59,FALSE)</f>
        <v>No</v>
      </c>
      <c r="BT75" s="2" t="str">
        <f>VLOOKUP(P75,'[3]Monitor Schedule'!$A:$BM,60,FALSE)</f>
        <v>No</v>
      </c>
      <c r="BU75" s="2" t="str">
        <f>VLOOKUP(P75,'[3]Monitor Schedule'!$A:$BM,61,FALSE)</f>
        <v>No</v>
      </c>
      <c r="BV75" s="2" t="s">
        <v>30</v>
      </c>
      <c r="BW75" s="2" t="s">
        <v>30</v>
      </c>
      <c r="BX75" s="2" t="s">
        <v>30</v>
      </c>
      <c r="BY75" s="2">
        <f>VLOOKUP(P75,'[3]Monitor Schedule'!$A:$BM,65,FALSE)</f>
        <v>0</v>
      </c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</row>
    <row r="76" spans="1:459" s="2" customFormat="1">
      <c r="A76" s="146">
        <v>94686</v>
      </c>
      <c r="B76" s="146">
        <v>6289</v>
      </c>
      <c r="C76" s="146">
        <v>1038</v>
      </c>
      <c r="D76" s="147">
        <v>77438</v>
      </c>
      <c r="E76" s="148">
        <f t="shared" ref="E76:E93" si="130">D76*0.066</f>
        <v>5110.9080000000004</v>
      </c>
      <c r="F76" s="149">
        <f t="shared" ref="F76:F93" si="131">E76*0.17</f>
        <v>868.85436000000016</v>
      </c>
      <c r="G76" s="150">
        <v>10</v>
      </c>
      <c r="H76" s="150">
        <f t="shared" ref="H76:H93" si="132">E76*1.25</f>
        <v>6388.6350000000002</v>
      </c>
      <c r="I76" s="150">
        <f t="shared" ref="I76:I93" si="133">F76*1.25</f>
        <v>1086.0679500000001</v>
      </c>
      <c r="J76" s="150">
        <f t="shared" ref="J76:J93" si="134">E76*1.5</f>
        <v>7666.362000000001</v>
      </c>
      <c r="K76" s="150">
        <f t="shared" ref="K76:K93" si="135">F76*1.5</f>
        <v>1303.2815400000002</v>
      </c>
      <c r="L76" s="150">
        <v>10</v>
      </c>
      <c r="M76" s="151">
        <v>11</v>
      </c>
      <c r="N76" s="152">
        <v>13</v>
      </c>
      <c r="O76" s="169" t="s">
        <v>146</v>
      </c>
      <c r="P76" s="8">
        <v>73003</v>
      </c>
      <c r="Q76" s="8" t="s">
        <v>147</v>
      </c>
      <c r="R76" s="8" t="s">
        <v>148</v>
      </c>
      <c r="S76" s="181">
        <v>44770</v>
      </c>
      <c r="T76" s="181">
        <f>VLOOKUP(P76,'[3]Monitor Schedule'!$A:$J,10,FALSE)</f>
        <v>44708</v>
      </c>
      <c r="U76" s="181">
        <v>44784</v>
      </c>
      <c r="V76" s="181" t="e">
        <f>VLOOKUP(P76,'[3]Monitor Schedule'!$A:$K,11,FALSE)</f>
        <v>#N/A</v>
      </c>
      <c r="W76" s="181"/>
      <c r="X76" s="8" t="s">
        <v>30</v>
      </c>
      <c r="Y76" s="2" t="str">
        <f>VLOOKUP(P76,'[3]Monitor Schedule'!$A:$BM,13,FALSE)</f>
        <v>No</v>
      </c>
      <c r="Z76" s="2" t="s">
        <v>30</v>
      </c>
      <c r="AA76" s="2" t="s">
        <v>28</v>
      </c>
      <c r="AB76" s="2" t="str">
        <f>VLOOKUP(P76,'[3]Monitor Schedule'!$A:$BM,16,FALSE)</f>
        <v>Yes</v>
      </c>
      <c r="AC76" s="2" t="str">
        <f>VLOOKUP(P76,'[3]Monitor Schedule'!$A:$BM,17,FALSE)</f>
        <v>Yes</v>
      </c>
      <c r="AD76" s="2" t="s">
        <v>30</v>
      </c>
      <c r="AE76" s="2" t="str">
        <f>VLOOKUP(P76,'[3]Monitor Schedule'!$A:$BM,19,FALSE)</f>
        <v>No</v>
      </c>
      <c r="AF76" s="2" t="str">
        <f>VLOOKUP(P76,'[3]Monitor Schedule'!$A:$BM,20,FALSE)</f>
        <v>No</v>
      </c>
      <c r="AG76" s="2" t="str">
        <f>VLOOKUP(P76,'[3]Monitor Schedule'!$A:$BM,21,FALSE)</f>
        <v>No</v>
      </c>
      <c r="AH76" s="2" t="str">
        <f>VLOOKUP(P76,'[3]Monitor Schedule'!$A:$BM,22,FALSE)</f>
        <v>No</v>
      </c>
      <c r="AI76" s="2" t="str">
        <f>VLOOKUP(P76,'[3]Monitor Schedule'!$A:$BM,23,FALSE)</f>
        <v>No</v>
      </c>
      <c r="AJ76" s="2" t="str">
        <f>VLOOKUP(P76,'[3]Monitor Schedule'!$A:$BM,24,FALSE)</f>
        <v>No</v>
      </c>
      <c r="AK76" s="2" t="str">
        <f>VLOOKUP(P76,'[3]Monitor Schedule'!$A:$BM,25,FALSE)</f>
        <v>No</v>
      </c>
      <c r="AL76" s="2" t="str">
        <f>VLOOKUP(P76,'[3]Monitor Schedule'!$A:$BM,26,FALSE)</f>
        <v>No</v>
      </c>
      <c r="AM76" s="2" t="s">
        <v>30</v>
      </c>
      <c r="AN76" s="2" t="str">
        <f>VLOOKUP(P76,'[3]Monitor Schedule'!$A:$BM,28,FALSE)</f>
        <v>Yes</v>
      </c>
      <c r="AO76" s="2" t="str">
        <f>VLOOKUP(P76,'[3]Monitor Schedule'!$A:$BM,29,FALSE)</f>
        <v>Yes</v>
      </c>
      <c r="AP76" s="2" t="str">
        <f>VLOOKUP(P76,'[3]Monitor Schedule'!$A:$BM,30,FALSE)</f>
        <v>No</v>
      </c>
      <c r="AQ76" s="2" t="str">
        <f>VLOOKUP(P76,'[3]Monitor Schedule'!$A:$BM,31,FALSE)</f>
        <v>No</v>
      </c>
      <c r="AR76" s="2" t="str">
        <f>VLOOKUP(P76,'[3]Monitor Schedule'!$A:$BM,32,FALSE)</f>
        <v>No</v>
      </c>
      <c r="AS76" s="2" t="str">
        <f>VLOOKUP(P76,'[3]Monitor Schedule'!$A:$BM,33,FALSE)</f>
        <v>No</v>
      </c>
      <c r="AT76" s="2" t="str">
        <f>VLOOKUP(P76,'[3]Monitor Schedule'!$A:$BM,34,FALSE)</f>
        <v>Yes</v>
      </c>
      <c r="AU76" s="2" t="str">
        <f>VLOOKUP(P76,'[3]Monitor Schedule'!$A:$BM,35,FALSE)</f>
        <v>Yes</v>
      </c>
      <c r="AV76" s="2" t="str">
        <f>VLOOKUP(P76,'[3]Monitor Schedule'!$A:$BM,36,FALSE)</f>
        <v>Yes</v>
      </c>
      <c r="AW76" s="2" t="str">
        <f>VLOOKUP(P76,'[3]Monitor Schedule'!$A:$BM,37,FALSE)</f>
        <v>No</v>
      </c>
      <c r="AX76" s="2" t="str">
        <f>VLOOKUP(P76,'[3]Monitor Schedule'!$A:$BM,38,FALSE)</f>
        <v>No</v>
      </c>
      <c r="AY76" s="2" t="str">
        <f>VLOOKUP(P76,'[3]Monitor Schedule'!$A:$BM,39,FALSE)</f>
        <v>No</v>
      </c>
      <c r="AZ76" s="2" t="str">
        <f>VLOOKUP(P76,'[3]Monitor Schedule'!$A:$BM,40,FALSE)</f>
        <v>No</v>
      </c>
      <c r="BA76" s="2" t="str">
        <f>VLOOKUP(P76,'[3]Monitor Schedule'!$A:$BM,41,FALSE)</f>
        <v>No</v>
      </c>
      <c r="BB76" s="2" t="str">
        <f>VLOOKUP(P76,'[3]Monitor Schedule'!$A:$BM,42,FALSE)</f>
        <v>No</v>
      </c>
      <c r="BC76" s="2" t="str">
        <f>VLOOKUP(P76,'[3]Monitor Schedule'!$A:$BM,43,FALSE)</f>
        <v>No</v>
      </c>
      <c r="BD76" s="2" t="str">
        <f>VLOOKUP(P76,'[3]Monitor Schedule'!$A:$BM,44,FALSE)</f>
        <v>No</v>
      </c>
      <c r="BE76" s="2" t="str">
        <f>VLOOKUP(P76,'[3]Monitor Schedule'!$A:$BM,45,FALSE)</f>
        <v>No</v>
      </c>
      <c r="BF76" s="2" t="str">
        <f>VLOOKUP(P76,'[3]Monitor Schedule'!$A:$BM,46,FALSE)</f>
        <v>No</v>
      </c>
      <c r="BG76" s="2" t="str">
        <f>VLOOKUP(P76,'[3]Monitor Schedule'!$A:$BM,47,FALSE)</f>
        <v>No</v>
      </c>
      <c r="BH76" s="2" t="str">
        <f>VLOOKUP(P76,'[3]Monitor Schedule'!$A:$BM,48,FALSE)</f>
        <v>Yes</v>
      </c>
      <c r="BI76" s="2" t="str">
        <f>VLOOKUP(P76,'[3]Monitor Schedule'!$A:$BM,49,FALSE)</f>
        <v>Yes</v>
      </c>
      <c r="BJ76" s="2" t="str">
        <f>VLOOKUP(P76,'[3]Monitor Schedule'!$A:$BM,50,FALSE)</f>
        <v>Yes</v>
      </c>
      <c r="BK76" s="2" t="str">
        <f>VLOOKUP(P76,'[3]Monitor Schedule'!$A:$BM,51,FALSE)</f>
        <v>No</v>
      </c>
      <c r="BL76" s="2" t="str">
        <f>VLOOKUP(P76,'[3]Monitor Schedule'!$A:$BM,52,FALSE)</f>
        <v>No</v>
      </c>
      <c r="BM76" s="2" t="str">
        <f>VLOOKUP(P76,'[3]Monitor Schedule'!$A:$BM,53,FALSE)</f>
        <v>No</v>
      </c>
      <c r="BN76" s="2" t="str">
        <f>VLOOKUP(P76,'[3]Monitor Schedule'!$A:$BM,54,FALSE)</f>
        <v>No</v>
      </c>
      <c r="BO76" s="2" t="str">
        <f>VLOOKUP(P76,'[3]Monitor Schedule'!$A:$BM,55,FALSE)</f>
        <v>Yes</v>
      </c>
      <c r="BP76" s="2" t="s">
        <v>30</v>
      </c>
      <c r="BQ76" s="2" t="s">
        <v>30</v>
      </c>
      <c r="BR76" s="2" t="str">
        <f>VLOOKUP(P76,'[3]Monitor Schedule'!$A:$BM,58,FALSE)</f>
        <v>No</v>
      </c>
      <c r="BS76" s="2" t="str">
        <f>VLOOKUP(P76,'[3]Monitor Schedule'!$A:$BM,59,FALSE)</f>
        <v>No</v>
      </c>
      <c r="BT76" s="2" t="str">
        <f>VLOOKUP(P76,'[3]Monitor Schedule'!$A:$BM,60,FALSE)</f>
        <v>No</v>
      </c>
      <c r="BU76" s="2" t="str">
        <f>VLOOKUP(P76,'[3]Monitor Schedule'!$A:$BM,61,FALSE)</f>
        <v>No</v>
      </c>
      <c r="BV76" s="2" t="str">
        <f>VLOOKUP(P76,'[3]Monitor Schedule'!$A:$BM,62,FALSE)</f>
        <v>No</v>
      </c>
      <c r="BW76" s="2" t="str">
        <f>VLOOKUP(P76,'[3]Monitor Schedule'!$A:$BM,63,FALSE)</f>
        <v>No</v>
      </c>
      <c r="BX76" s="2" t="str">
        <f>VLOOKUP(P76,'[3]Monitor Schedule'!$A:$BM,64,FALSE)</f>
        <v>No</v>
      </c>
      <c r="BY76" s="2">
        <f>VLOOKUP(P76,'[3]Monitor Schedule'!$A:$BM,65,FALSE)</f>
        <v>0</v>
      </c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</row>
    <row r="77" spans="1:459" s="2" customFormat="1">
      <c r="A77" s="146">
        <v>94686</v>
      </c>
      <c r="B77" s="146">
        <v>6289</v>
      </c>
      <c r="C77" s="146">
        <v>1038</v>
      </c>
      <c r="D77" s="147">
        <v>77438</v>
      </c>
      <c r="E77" s="148">
        <f t="shared" si="130"/>
        <v>5110.9080000000004</v>
      </c>
      <c r="F77" s="149">
        <f t="shared" si="131"/>
        <v>868.85436000000016</v>
      </c>
      <c r="G77" s="150">
        <v>10</v>
      </c>
      <c r="H77" s="150">
        <f t="shared" si="132"/>
        <v>6388.6350000000002</v>
      </c>
      <c r="I77" s="150">
        <f t="shared" si="133"/>
        <v>1086.0679500000001</v>
      </c>
      <c r="J77" s="150">
        <f t="shared" si="134"/>
        <v>7666.362000000001</v>
      </c>
      <c r="K77" s="150">
        <f t="shared" si="135"/>
        <v>1303.2815400000002</v>
      </c>
      <c r="L77" s="150">
        <v>10</v>
      </c>
      <c r="M77" s="151">
        <v>11</v>
      </c>
      <c r="N77" s="152">
        <v>13</v>
      </c>
      <c r="O77" s="169" t="s">
        <v>146</v>
      </c>
      <c r="P77" s="8">
        <v>21942</v>
      </c>
      <c r="Q77" s="8" t="s">
        <v>149</v>
      </c>
      <c r="R77" s="8" t="s">
        <v>150</v>
      </c>
      <c r="S77" s="181">
        <v>44770</v>
      </c>
      <c r="T77" s="181">
        <f>VLOOKUP(P77,'[3]Monitor Schedule'!$A:$J,10,FALSE)</f>
        <v>44713</v>
      </c>
      <c r="U77" s="181">
        <v>44784</v>
      </c>
      <c r="V77" s="181" t="e">
        <f>VLOOKUP(P77,'[3]Monitor Schedule'!$A:$K,11,FALSE)</f>
        <v>#N/A</v>
      </c>
      <c r="W77" s="181" t="s">
        <v>28</v>
      </c>
      <c r="X77" s="8" t="s">
        <v>30</v>
      </c>
      <c r="Y77" s="2" t="str">
        <f>VLOOKUP(P77,'[3]Monitor Schedule'!$A:$BM,13,FALSE)</f>
        <v>Yes</v>
      </c>
      <c r="Z77" s="2" t="str">
        <f>VLOOKUP(P77,'[3]Monitor Schedule'!$A:$BM,14,FALSE)</f>
        <v>Yes</v>
      </c>
      <c r="AA77" s="2" t="str">
        <f>VLOOKUP(P77,'[3]Monitor Schedule'!$A:$BM,15,FALSE)</f>
        <v>Yes</v>
      </c>
      <c r="AB77" s="2" t="str">
        <f>VLOOKUP(P77,'[3]Monitor Schedule'!$A:$BM,16,FALSE)</f>
        <v>No</v>
      </c>
      <c r="AC77" s="2" t="str">
        <f>VLOOKUP(P77,'[3]Monitor Schedule'!$A:$BM,17,FALSE)</f>
        <v>No</v>
      </c>
      <c r="AD77" s="2" t="str">
        <f>VLOOKUP(P77,'[3]Monitor Schedule'!$A:$BM,18,FALSE)</f>
        <v>No</v>
      </c>
      <c r="AE77" s="2" t="str">
        <f>VLOOKUP(P77,'[3]Monitor Schedule'!$A:$BM,19,FALSE)</f>
        <v>No</v>
      </c>
      <c r="AF77" s="2" t="str">
        <f>VLOOKUP(P77,'[3]Monitor Schedule'!$A:$BM,20,FALSE)</f>
        <v>No</v>
      </c>
      <c r="AG77" s="2" t="str">
        <f>VLOOKUP(P77,'[3]Monitor Schedule'!$A:$BM,21,FALSE)</f>
        <v>No</v>
      </c>
      <c r="AH77" s="2" t="str">
        <f>VLOOKUP(P77,'[3]Monitor Schedule'!$A:$BM,22,FALSE)</f>
        <v>No</v>
      </c>
      <c r="AI77" s="2" t="str">
        <f>VLOOKUP(P77,'[3]Monitor Schedule'!$A:$BM,23,FALSE)</f>
        <v>No</v>
      </c>
      <c r="AJ77" s="2" t="str">
        <f>VLOOKUP(P77,'[3]Monitor Schedule'!$A:$BM,24,FALSE)</f>
        <v>No</v>
      </c>
      <c r="AK77" s="2" t="str">
        <f>VLOOKUP(P77,'[3]Monitor Schedule'!$A:$BM,25,FALSE)</f>
        <v>No</v>
      </c>
      <c r="AL77" s="2" t="str">
        <f>VLOOKUP(P77,'[3]Monitor Schedule'!$A:$BM,26,FALSE)</f>
        <v>No</v>
      </c>
      <c r="AM77" s="2" t="str">
        <f>VLOOKUP(P77,'[3]Monitor Schedule'!$A:$BM,27,FALSE)</f>
        <v>No</v>
      </c>
      <c r="AN77" s="2" t="str">
        <f>VLOOKUP(P77,'[3]Monitor Schedule'!$A:$BM,28,FALSE)</f>
        <v>No</v>
      </c>
      <c r="AO77" s="2" t="str">
        <f>VLOOKUP(P77,'[3]Monitor Schedule'!$A:$BM,29,FALSE)</f>
        <v>No</v>
      </c>
      <c r="AP77" s="2" t="str">
        <f>VLOOKUP(P77,'[3]Monitor Schedule'!$A:$BM,30,FALSE)</f>
        <v>No</v>
      </c>
      <c r="AQ77" s="2" t="str">
        <f>VLOOKUP(P77,'[3]Monitor Schedule'!$A:$BM,31,FALSE)</f>
        <v>No</v>
      </c>
      <c r="AR77" s="2" t="str">
        <f>VLOOKUP(P77,'[3]Monitor Schedule'!$A:$BM,32,FALSE)</f>
        <v>No</v>
      </c>
      <c r="AS77" s="2" t="str">
        <f>VLOOKUP(P77,'[3]Monitor Schedule'!$A:$BM,33,FALSE)</f>
        <v>No</v>
      </c>
      <c r="AT77" s="2" t="str">
        <f>VLOOKUP(P77,'[3]Monitor Schedule'!$A:$BM,34,FALSE)</f>
        <v>No</v>
      </c>
      <c r="AU77" s="2" t="str">
        <f>VLOOKUP(P77,'[3]Monitor Schedule'!$A:$BM,35,FALSE)</f>
        <v>No</v>
      </c>
      <c r="AV77" s="2" t="str">
        <f>VLOOKUP(P77,'[3]Monitor Schedule'!$A:$BM,36,FALSE)</f>
        <v>No</v>
      </c>
      <c r="AW77" s="2" t="str">
        <f>VLOOKUP(P77,'[3]Monitor Schedule'!$A:$BM,37,FALSE)</f>
        <v>No</v>
      </c>
      <c r="AX77" s="2" t="str">
        <f>VLOOKUP(P77,'[3]Monitor Schedule'!$A:$BM,38,FALSE)</f>
        <v>No</v>
      </c>
      <c r="AY77" s="2" t="str">
        <f>VLOOKUP(P77,'[3]Monitor Schedule'!$A:$BM,39,FALSE)</f>
        <v>No</v>
      </c>
      <c r="AZ77" s="2" t="str">
        <f>VLOOKUP(P77,'[3]Monitor Schedule'!$A:$BM,40,FALSE)</f>
        <v>No</v>
      </c>
      <c r="BA77" s="2" t="str">
        <f>VLOOKUP(P77,'[3]Monitor Schedule'!$A:$BM,41,FALSE)</f>
        <v>No</v>
      </c>
      <c r="BB77" s="2" t="str">
        <f>VLOOKUP(P77,'[3]Monitor Schedule'!$A:$BM,42,FALSE)</f>
        <v>Yes</v>
      </c>
      <c r="BC77" s="2" t="str">
        <f>VLOOKUP(P77,'[3]Monitor Schedule'!$A:$BM,43,FALSE)</f>
        <v>Yes</v>
      </c>
      <c r="BD77" s="2" t="str">
        <f>VLOOKUP(P77,'[3]Monitor Schedule'!$A:$BM,44,FALSE)</f>
        <v>No</v>
      </c>
      <c r="BE77" s="2" t="str">
        <f>VLOOKUP(P77,'[3]Monitor Schedule'!$A:$BM,45,FALSE)</f>
        <v>No</v>
      </c>
      <c r="BF77" s="2" t="str">
        <f>VLOOKUP(P77,'[3]Monitor Schedule'!$A:$BM,46,FALSE)</f>
        <v>No</v>
      </c>
      <c r="BG77" s="2" t="str">
        <f>VLOOKUP(P77,'[3]Monitor Schedule'!$A:$BM,47,FALSE)</f>
        <v>No</v>
      </c>
      <c r="BH77" s="2" t="str">
        <f>VLOOKUP(P77,'[3]Monitor Schedule'!$A:$BM,48,FALSE)</f>
        <v>No</v>
      </c>
      <c r="BI77" s="2" t="s">
        <v>28</v>
      </c>
      <c r="BJ77" s="2" t="s">
        <v>28</v>
      </c>
      <c r="BK77" s="2" t="str">
        <f>VLOOKUP(P77,'[3]Monitor Schedule'!$A:$BM,51,FALSE)</f>
        <v>No</v>
      </c>
      <c r="BL77" s="2" t="str">
        <f>VLOOKUP(P77,'[3]Monitor Schedule'!$A:$BM,52,FALSE)</f>
        <v>No</v>
      </c>
      <c r="BM77" s="2" t="str">
        <f>VLOOKUP(P77,'[3]Monitor Schedule'!$A:$BM,53,FALSE)</f>
        <v>No</v>
      </c>
      <c r="BN77" s="2" t="str">
        <f>VLOOKUP(P77,'[3]Monitor Schedule'!$A:$BM,54,FALSE)</f>
        <v>No</v>
      </c>
      <c r="BO77" s="2" t="str">
        <f>VLOOKUP(P77,'[3]Monitor Schedule'!$A:$BM,55,FALSE)</f>
        <v>No</v>
      </c>
      <c r="BP77" s="2" t="s">
        <v>30</v>
      </c>
      <c r="BQ77" s="2" t="s">
        <v>30</v>
      </c>
      <c r="BR77" s="2" t="str">
        <f>VLOOKUP(P77,'[3]Monitor Schedule'!$A:$BM,58,FALSE)</f>
        <v>No</v>
      </c>
      <c r="BS77" s="2" t="str">
        <f>VLOOKUP(P77,'[3]Monitor Schedule'!$A:$BM,59,FALSE)</f>
        <v>No</v>
      </c>
      <c r="BT77" s="2" t="str">
        <f>VLOOKUP(P77,'[3]Monitor Schedule'!$A:$BM,60,FALSE)</f>
        <v>No</v>
      </c>
      <c r="BU77" s="2" t="str">
        <f>VLOOKUP(P77,'[3]Monitor Schedule'!$A:$BM,61,FALSE)</f>
        <v>No</v>
      </c>
      <c r="BV77" s="2" t="str">
        <f>VLOOKUP(P77,'[3]Monitor Schedule'!$A:$BM,62,FALSE)</f>
        <v>No</v>
      </c>
      <c r="BW77" s="2" t="str">
        <f>VLOOKUP(P77,'[3]Monitor Schedule'!$A:$BM,63,FALSE)</f>
        <v>Yes</v>
      </c>
      <c r="BX77" s="2" t="str">
        <f>VLOOKUP(P77,'[3]Monitor Schedule'!$A:$BM,64,FALSE)</f>
        <v>Yes</v>
      </c>
      <c r="BY77" s="2">
        <f>VLOOKUP(P77,'[3]Monitor Schedule'!$A:$BM,65,FALSE)</f>
        <v>0</v>
      </c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</row>
    <row r="78" spans="1:459" s="2" customFormat="1">
      <c r="A78" s="146">
        <v>94686</v>
      </c>
      <c r="B78" s="146">
        <v>6289</v>
      </c>
      <c r="C78" s="146">
        <v>1038</v>
      </c>
      <c r="D78" s="147">
        <v>77438</v>
      </c>
      <c r="E78" s="148">
        <f t="shared" si="130"/>
        <v>5110.9080000000004</v>
      </c>
      <c r="F78" s="149">
        <f t="shared" si="131"/>
        <v>868.85436000000016</v>
      </c>
      <c r="G78" s="150">
        <v>10</v>
      </c>
      <c r="H78" s="150">
        <f t="shared" si="132"/>
        <v>6388.6350000000002</v>
      </c>
      <c r="I78" s="150">
        <f t="shared" si="133"/>
        <v>1086.0679500000001</v>
      </c>
      <c r="J78" s="150">
        <f t="shared" si="134"/>
        <v>7666.362000000001</v>
      </c>
      <c r="K78" s="150">
        <f t="shared" si="135"/>
        <v>1303.2815400000002</v>
      </c>
      <c r="L78" s="150">
        <v>10</v>
      </c>
      <c r="M78" s="151">
        <v>11</v>
      </c>
      <c r="N78" s="152">
        <v>13</v>
      </c>
      <c r="O78" s="169" t="s">
        <v>146</v>
      </c>
      <c r="P78" s="8">
        <v>81225</v>
      </c>
      <c r="Q78" s="8" t="s">
        <v>151</v>
      </c>
      <c r="R78" s="8" t="s">
        <v>27</v>
      </c>
      <c r="S78" s="181">
        <v>44770</v>
      </c>
      <c r="T78" s="181">
        <f>VLOOKUP(P78,'[3]Monitor Schedule'!$A:$J,10,FALSE)</f>
        <v>44706</v>
      </c>
      <c r="U78" s="181">
        <v>44784</v>
      </c>
      <c r="V78" s="181" t="e">
        <f>VLOOKUP(P78,'[3]Monitor Schedule'!$A:$K,11,FALSE)</f>
        <v>#N/A</v>
      </c>
      <c r="W78" s="181" t="s">
        <v>28</v>
      </c>
      <c r="X78" s="8" t="s">
        <v>29</v>
      </c>
      <c r="Y78" s="180" t="s">
        <v>30</v>
      </c>
      <c r="Z78" s="180" t="s">
        <v>30</v>
      </c>
      <c r="AA78" s="180" t="s">
        <v>30</v>
      </c>
      <c r="AB78" s="2" t="str">
        <f>VLOOKUP(P78,'[3]Monitor Schedule'!$A:$BM,16,FALSE)</f>
        <v>No</v>
      </c>
      <c r="AC78" s="2" t="str">
        <f>VLOOKUP(P78,'[3]Monitor Schedule'!$A:$BM,17,FALSE)</f>
        <v>No</v>
      </c>
      <c r="AD78" s="2" t="str">
        <f>VLOOKUP(P78,'[3]Monitor Schedule'!$A:$BM,18,FALSE)</f>
        <v>No</v>
      </c>
      <c r="AE78" s="2" t="str">
        <f>VLOOKUP(P78,'[3]Monitor Schedule'!$A:$BM,19,FALSE)</f>
        <v>No</v>
      </c>
      <c r="AF78" s="2" t="str">
        <f>VLOOKUP(P78,'[3]Monitor Schedule'!$A:$BM,20,FALSE)</f>
        <v>No</v>
      </c>
      <c r="AG78" s="2" t="str">
        <f>VLOOKUP(P78,'[3]Monitor Schedule'!$A:$BM,21,FALSE)</f>
        <v>Yes</v>
      </c>
      <c r="AH78" s="2" t="str">
        <f>VLOOKUP(P78,'[3]Monitor Schedule'!$A:$BM,22,FALSE)</f>
        <v>Yes</v>
      </c>
      <c r="AI78" s="180" t="s">
        <v>28</v>
      </c>
      <c r="AJ78" s="180" t="s">
        <v>28</v>
      </c>
      <c r="AK78" s="2" t="str">
        <f>VLOOKUP(P78,'[3]Monitor Schedule'!$A:$BM,25,FALSE)</f>
        <v>Yes</v>
      </c>
      <c r="AL78" s="2" t="str">
        <f>VLOOKUP(P78,'[3]Monitor Schedule'!$A:$BM,26,FALSE)</f>
        <v>Yes</v>
      </c>
      <c r="AM78" s="2" t="str">
        <f>VLOOKUP(P78,'[3]Monitor Schedule'!$A:$BM,27,FALSE)</f>
        <v>Yes</v>
      </c>
      <c r="AN78" s="2" t="str">
        <f>VLOOKUP(P78,'[3]Monitor Schedule'!$A:$BM,28,FALSE)</f>
        <v>No</v>
      </c>
      <c r="AO78" s="2" t="str">
        <f>VLOOKUP(P78,'[3]Monitor Schedule'!$A:$BM,29,FALSE)</f>
        <v>No</v>
      </c>
      <c r="AP78" s="2" t="str">
        <f>VLOOKUP(P78,'[3]Monitor Schedule'!$A:$BM,30,FALSE)</f>
        <v>No</v>
      </c>
      <c r="AQ78" s="2" t="str">
        <f>VLOOKUP(P78,'[3]Monitor Schedule'!$A:$BM,31,FALSE)</f>
        <v>No</v>
      </c>
      <c r="AR78" s="2" t="str">
        <f>VLOOKUP(P78,'[3]Monitor Schedule'!$A:$BM,32,FALSE)</f>
        <v>No</v>
      </c>
      <c r="AS78" s="2" t="str">
        <f>VLOOKUP(P78,'[3]Monitor Schedule'!$A:$BM,33,FALSE)</f>
        <v>Yes</v>
      </c>
      <c r="AT78" s="2" t="str">
        <f>VLOOKUP(P78,'[3]Monitor Schedule'!$A:$BM,34,FALSE)</f>
        <v>Yes</v>
      </c>
      <c r="AU78" s="180" t="s">
        <v>30</v>
      </c>
      <c r="AV78" s="180" t="s">
        <v>30</v>
      </c>
      <c r="AW78" s="2" t="str">
        <f>VLOOKUP(P78,'[3]Monitor Schedule'!$A:$BM,37,FALSE)</f>
        <v>No</v>
      </c>
      <c r="AX78" s="2" t="str">
        <f>VLOOKUP(P78,'[3]Monitor Schedule'!$A:$BM,38,FALSE)</f>
        <v>No</v>
      </c>
      <c r="AY78" s="2" t="str">
        <f>VLOOKUP(P78,'[3]Monitor Schedule'!$A:$BM,39,FALSE)</f>
        <v>Yes</v>
      </c>
      <c r="AZ78" s="2" t="str">
        <f>VLOOKUP(P78,'[3]Monitor Schedule'!$A:$BM,40,FALSE)</f>
        <v>Yes</v>
      </c>
      <c r="BA78" s="2" t="str">
        <f>VLOOKUP(P78,'[3]Monitor Schedule'!$A:$BM,41,FALSE)</f>
        <v>Yes</v>
      </c>
      <c r="BB78" s="2" t="s">
        <v>28</v>
      </c>
      <c r="BC78" s="2" t="s">
        <v>28</v>
      </c>
      <c r="BD78" s="2" t="str">
        <f>VLOOKUP(P78,'[3]Monitor Schedule'!$A:$BM,44,FALSE)</f>
        <v>No</v>
      </c>
      <c r="BE78" s="2" t="str">
        <f>VLOOKUP(P78,'[3]Monitor Schedule'!$A:$BM,45,FALSE)</f>
        <v>No</v>
      </c>
      <c r="BF78" s="2" t="str">
        <f>VLOOKUP(P78,'[3]Monitor Schedule'!$A:$BM,46,FALSE)</f>
        <v>No</v>
      </c>
      <c r="BG78" s="2" t="str">
        <f>VLOOKUP(P78,'[3]Monitor Schedule'!$A:$BM,47,FALSE)</f>
        <v>No</v>
      </c>
      <c r="BH78" s="2" t="str">
        <f>VLOOKUP(P78,'[3]Monitor Schedule'!$A:$BM,48,FALSE)</f>
        <v>Yes</v>
      </c>
      <c r="BI78" s="2" t="str">
        <f>VLOOKUP(P78,'[3]Monitor Schedule'!$A:$BM,49,FALSE)</f>
        <v>Yes</v>
      </c>
      <c r="BJ78" s="2" t="str">
        <f>VLOOKUP(P78,'[3]Monitor Schedule'!$A:$BM,50,FALSE)</f>
        <v>Yes</v>
      </c>
      <c r="BK78" s="2" t="str">
        <f>VLOOKUP(P78,'[3]Monitor Schedule'!$A:$BM,51,FALSE)</f>
        <v>No</v>
      </c>
      <c r="BL78" s="2" t="str">
        <f>VLOOKUP(P78,'[3]Monitor Schedule'!$A:$BM,52,FALSE)</f>
        <v>No</v>
      </c>
      <c r="BM78" s="2" t="str">
        <f>VLOOKUP(P78,'[3]Monitor Schedule'!$A:$BM,53,FALSE)</f>
        <v>No</v>
      </c>
      <c r="BN78" s="2" t="str">
        <f>VLOOKUP(P78,'[3]Monitor Schedule'!$A:$BM,54,FALSE)</f>
        <v>No</v>
      </c>
      <c r="BO78" s="2" t="str">
        <f>VLOOKUP(P78,'[3]Monitor Schedule'!$A:$BM,55,FALSE)</f>
        <v>No</v>
      </c>
      <c r="BP78" s="2" t="str">
        <f>VLOOKUP(P78,'[3]Monitor Schedule'!$A:$BM,56,FALSE)</f>
        <v>No</v>
      </c>
      <c r="BQ78" s="2" t="str">
        <f>VLOOKUP(P78,'[3]Monitor Schedule'!$A:$BM,57,FALSE)</f>
        <v>No</v>
      </c>
      <c r="BR78" s="2" t="str">
        <f>VLOOKUP(P78,'[3]Monitor Schedule'!$A:$BM,58,FALSE)</f>
        <v>No</v>
      </c>
      <c r="BS78" s="2" t="str">
        <f>VLOOKUP(P78,'[3]Monitor Schedule'!$A:$BM,59,FALSE)</f>
        <v>No</v>
      </c>
      <c r="BT78" s="2" t="str">
        <f>VLOOKUP(P78,'[3]Monitor Schedule'!$A:$BM,60,FALSE)</f>
        <v>Yes</v>
      </c>
      <c r="BU78" s="2" t="str">
        <f>VLOOKUP(P78,'[3]Monitor Schedule'!$A:$BM,61,FALSE)</f>
        <v>Yes</v>
      </c>
      <c r="BV78" s="2" t="str">
        <f>VLOOKUP(P78,'[3]Monitor Schedule'!$A:$BM,62,FALSE)</f>
        <v>Yes</v>
      </c>
      <c r="BW78" s="180" t="s">
        <v>30</v>
      </c>
      <c r="BX78" s="180" t="s">
        <v>30</v>
      </c>
      <c r="BY78" s="2">
        <f>VLOOKUP(P78,'[3]Monitor Schedule'!$A:$BM,65,FALSE)</f>
        <v>0</v>
      </c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</row>
    <row r="79" spans="1:459" s="2" customFormat="1">
      <c r="A79" s="146">
        <v>94686</v>
      </c>
      <c r="B79" s="146">
        <v>6289</v>
      </c>
      <c r="C79" s="146">
        <v>1038</v>
      </c>
      <c r="D79" s="147">
        <v>77438</v>
      </c>
      <c r="E79" s="148">
        <f t="shared" si="130"/>
        <v>5110.9080000000004</v>
      </c>
      <c r="F79" s="149">
        <f t="shared" si="131"/>
        <v>868.85436000000016</v>
      </c>
      <c r="G79" s="150">
        <v>10</v>
      </c>
      <c r="H79" s="150">
        <f t="shared" si="132"/>
        <v>6388.6350000000002</v>
      </c>
      <c r="I79" s="150">
        <f t="shared" si="133"/>
        <v>1086.0679500000001</v>
      </c>
      <c r="J79" s="150">
        <f t="shared" si="134"/>
        <v>7666.362000000001</v>
      </c>
      <c r="K79" s="150">
        <f t="shared" si="135"/>
        <v>1303.2815400000002</v>
      </c>
      <c r="L79" s="150">
        <v>10</v>
      </c>
      <c r="M79" s="151">
        <v>11</v>
      </c>
      <c r="N79" s="152">
        <v>13</v>
      </c>
      <c r="O79" s="169" t="s">
        <v>146</v>
      </c>
      <c r="P79" s="8">
        <v>805287</v>
      </c>
      <c r="Q79" s="8" t="s">
        <v>152</v>
      </c>
      <c r="R79" s="8" t="s">
        <v>153</v>
      </c>
      <c r="S79" s="181">
        <v>44761</v>
      </c>
      <c r="T79" s="181">
        <f>VLOOKUP(P79,'[3]Monitor Schedule'!$A:$J,10,FALSE)</f>
        <v>44707</v>
      </c>
      <c r="U79" s="181">
        <v>44784</v>
      </c>
      <c r="V79" s="181" t="e">
        <f>VLOOKUP(P79,'[3]Monitor Schedule'!$A:$K,11,FALSE)</f>
        <v>#N/A</v>
      </c>
      <c r="W79" s="181"/>
      <c r="X79" s="8" t="s">
        <v>30</v>
      </c>
      <c r="Y79" s="2" t="str">
        <f>VLOOKUP(P79,'[3]Monitor Schedule'!$A:$BM,13,FALSE)</f>
        <v>Yes</v>
      </c>
      <c r="Z79" s="2" t="str">
        <f>VLOOKUP(P79,'[3]Monitor Schedule'!$A:$BM,14,FALSE)</f>
        <v>Yes</v>
      </c>
      <c r="AA79" s="2" t="str">
        <f>VLOOKUP(P79,'[3]Monitor Schedule'!$A:$BM,15,FALSE)</f>
        <v>Yes</v>
      </c>
      <c r="AB79" s="2" t="str">
        <f>VLOOKUP(P79,'[3]Monitor Schedule'!$A:$BM,16,FALSE)</f>
        <v>No</v>
      </c>
      <c r="AC79" s="2" t="str">
        <f>VLOOKUP(P79,'[3]Monitor Schedule'!$A:$BM,17,FALSE)</f>
        <v>No</v>
      </c>
      <c r="AD79" s="2" t="str">
        <f>VLOOKUP(P79,'[3]Monitor Schedule'!$A:$BM,18,FALSE)</f>
        <v>No</v>
      </c>
      <c r="AE79" s="2" t="str">
        <f>VLOOKUP(P79,'[3]Monitor Schedule'!$A:$BM,19,FALSE)</f>
        <v>Yes</v>
      </c>
      <c r="AF79" s="2" t="str">
        <f>VLOOKUP(P79,'[3]Monitor Schedule'!$A:$BM,20,FALSE)</f>
        <v>Yes</v>
      </c>
      <c r="AG79" s="2" t="str">
        <f>VLOOKUP(P79,'[3]Monitor Schedule'!$A:$BM,21,FALSE)</f>
        <v>Yes</v>
      </c>
      <c r="AH79" s="2" t="str">
        <f>VLOOKUP(P79,'[3]Monitor Schedule'!$A:$BM,22,FALSE)</f>
        <v>No</v>
      </c>
      <c r="AI79" s="2" t="str">
        <f>VLOOKUP(P79,'[3]Monitor Schedule'!$A:$BM,23,FALSE)</f>
        <v>No</v>
      </c>
      <c r="AJ79" s="2" t="str">
        <f>VLOOKUP(P79,'[3]Monitor Schedule'!$A:$BM,24,FALSE)</f>
        <v>No</v>
      </c>
      <c r="AK79" s="2" t="str">
        <f>VLOOKUP(P79,'[3]Monitor Schedule'!$A:$BM,25,FALSE)</f>
        <v>No</v>
      </c>
      <c r="AL79" s="2" t="str">
        <f>VLOOKUP(P79,'[3]Monitor Schedule'!$A:$BM,26,FALSE)</f>
        <v>No</v>
      </c>
      <c r="AM79" s="2" t="str">
        <f>VLOOKUP(P79,'[3]Monitor Schedule'!$A:$BM,27,FALSE)</f>
        <v>No</v>
      </c>
      <c r="AN79" s="2" t="str">
        <f>VLOOKUP(P79,'[3]Monitor Schedule'!$A:$BM,28,FALSE)</f>
        <v>No</v>
      </c>
      <c r="AO79" s="2" t="str">
        <f>VLOOKUP(P79,'[3]Monitor Schedule'!$A:$BM,29,FALSE)</f>
        <v>No</v>
      </c>
      <c r="AP79" s="2" t="str">
        <f>VLOOKUP(P79,'[3]Monitor Schedule'!$A:$BM,30,FALSE)</f>
        <v>No</v>
      </c>
      <c r="AQ79" s="2" t="str">
        <f>VLOOKUP(P79,'[3]Monitor Schedule'!$A:$BM,31,FALSE)</f>
        <v>No</v>
      </c>
      <c r="AR79" s="2" t="str">
        <f>VLOOKUP(P79,'[3]Monitor Schedule'!$A:$BM,32,FALSE)</f>
        <v>No</v>
      </c>
      <c r="AS79" s="2" t="str">
        <f>VLOOKUP(P79,'[3]Monitor Schedule'!$A:$BM,33,FALSE)</f>
        <v>No</v>
      </c>
      <c r="AT79" s="2" t="str">
        <f>VLOOKUP(P79,'[3]Monitor Schedule'!$A:$BM,34,FALSE)</f>
        <v>No</v>
      </c>
      <c r="AU79" s="2" t="str">
        <f>VLOOKUP(P79,'[3]Monitor Schedule'!$A:$BM,35,FALSE)</f>
        <v>No</v>
      </c>
      <c r="AV79" s="2" t="str">
        <f>VLOOKUP(P79,'[3]Monitor Schedule'!$A:$BM,36,FALSE)</f>
        <v>No</v>
      </c>
      <c r="AW79" s="2" t="str">
        <f>VLOOKUP(P79,'[3]Monitor Schedule'!$A:$BM,37,FALSE)</f>
        <v>No</v>
      </c>
      <c r="AX79" s="2" t="str">
        <f>VLOOKUP(P79,'[3]Monitor Schedule'!$A:$BM,38,FALSE)</f>
        <v>No</v>
      </c>
      <c r="AY79" s="2" t="str">
        <f>VLOOKUP(P79,'[3]Monitor Schedule'!$A:$BM,39,FALSE)</f>
        <v>No</v>
      </c>
      <c r="AZ79" s="2" t="str">
        <f>VLOOKUP(P79,'[3]Monitor Schedule'!$A:$BM,40,FALSE)</f>
        <v>No</v>
      </c>
      <c r="BA79" s="2" t="str">
        <f>VLOOKUP(P79,'[3]Monitor Schedule'!$A:$BM,41,FALSE)</f>
        <v>No</v>
      </c>
      <c r="BB79" s="2" t="str">
        <f>VLOOKUP(P79,'[3]Monitor Schedule'!$A:$BM,42,FALSE)</f>
        <v>No</v>
      </c>
      <c r="BC79" s="2" t="str">
        <f>VLOOKUP(P79,'[3]Monitor Schedule'!$A:$BM,43,FALSE)</f>
        <v>Yes</v>
      </c>
      <c r="BD79" s="2" t="str">
        <f>VLOOKUP(P79,'[3]Monitor Schedule'!$A:$BM,44,FALSE)</f>
        <v>Yes</v>
      </c>
      <c r="BE79" s="2" t="str">
        <f>VLOOKUP(P79,'[3]Monitor Schedule'!$A:$BM,45,FALSE)</f>
        <v>Yes</v>
      </c>
      <c r="BF79" s="2" t="str">
        <f>VLOOKUP(P79,'[3]Monitor Schedule'!$A:$BM,46,FALSE)</f>
        <v>No</v>
      </c>
      <c r="BG79" s="2" t="str">
        <f>VLOOKUP(P79,'[3]Monitor Schedule'!$A:$BM,47,FALSE)</f>
        <v>No</v>
      </c>
      <c r="BH79" s="2" t="str">
        <f>VLOOKUP(P79,'[3]Monitor Schedule'!$A:$BM,48,FALSE)</f>
        <v>No</v>
      </c>
      <c r="BI79" s="2" t="str">
        <f>VLOOKUP(P79,'[3]Monitor Schedule'!$A:$BM,49,FALSE)</f>
        <v>No</v>
      </c>
      <c r="BJ79" s="2" t="str">
        <f>VLOOKUP(P79,'[3]Monitor Schedule'!$A:$BM,50,FALSE)</f>
        <v>No</v>
      </c>
      <c r="BK79" s="2" t="str">
        <f>VLOOKUP(P79,'[3]Monitor Schedule'!$A:$BM,51,FALSE)</f>
        <v>No</v>
      </c>
      <c r="BL79" s="2" t="str">
        <f>VLOOKUP(P79,'[3]Monitor Schedule'!$A:$BM,52,FALSE)</f>
        <v>No</v>
      </c>
      <c r="BM79" s="2" t="str">
        <f>VLOOKUP(P79,'[3]Monitor Schedule'!$A:$BM,53,FALSE)</f>
        <v>No</v>
      </c>
      <c r="BN79" s="2" t="str">
        <f>VLOOKUP(P79,'[3]Monitor Schedule'!$A:$BM,54,FALSE)</f>
        <v>No</v>
      </c>
      <c r="BO79" s="2" t="str">
        <f>VLOOKUP(P79,'[3]Monitor Schedule'!$A:$BM,55,FALSE)</f>
        <v>No</v>
      </c>
      <c r="BP79" s="2" t="str">
        <f>VLOOKUP(P79,'[3]Monitor Schedule'!$A:$BM,56,FALSE)</f>
        <v>Yes</v>
      </c>
      <c r="BQ79" s="2" t="str">
        <f>VLOOKUP(P79,'[3]Monitor Schedule'!$A:$BM,57,FALSE)</f>
        <v>Yes</v>
      </c>
      <c r="BR79" s="2" t="str">
        <f>VLOOKUP(P79,'[3]Monitor Schedule'!$A:$BM,58,FALSE)</f>
        <v>No</v>
      </c>
      <c r="BS79" s="2" t="str">
        <f>VLOOKUP(P79,'[3]Monitor Schedule'!$A:$BM,59,FALSE)</f>
        <v>No</v>
      </c>
      <c r="BT79" s="2" t="str">
        <f>VLOOKUP(P79,'[3]Monitor Schedule'!$A:$BM,60,FALSE)</f>
        <v>No</v>
      </c>
      <c r="BU79" s="2" t="str">
        <f>VLOOKUP(P79,'[3]Monitor Schedule'!$A:$BM,61,FALSE)</f>
        <v>No</v>
      </c>
      <c r="BV79" s="2" t="str">
        <f>VLOOKUP(P79,'[3]Monitor Schedule'!$A:$BM,62,FALSE)</f>
        <v>No</v>
      </c>
      <c r="BW79" s="2" t="str">
        <f>VLOOKUP(P79,'[3]Monitor Schedule'!$A:$BM,63,FALSE)</f>
        <v>No</v>
      </c>
      <c r="BX79" s="2" t="str">
        <f>VLOOKUP(P79,'[3]Monitor Schedule'!$A:$BM,64,FALSE)</f>
        <v>No</v>
      </c>
      <c r="BY79" s="2" t="s">
        <v>154</v>
      </c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</row>
    <row r="80" spans="1:459" s="2" customFormat="1">
      <c r="A80" s="146">
        <v>94686</v>
      </c>
      <c r="B80" s="146">
        <v>6289</v>
      </c>
      <c r="C80" s="146">
        <v>1038</v>
      </c>
      <c r="D80" s="147">
        <v>77438</v>
      </c>
      <c r="E80" s="148">
        <f t="shared" ref="E80:E81" si="136">D80*0.066</f>
        <v>5110.9080000000004</v>
      </c>
      <c r="F80" s="149">
        <f t="shared" ref="F80:F81" si="137">E80*0.17</f>
        <v>868.85436000000016</v>
      </c>
      <c r="G80" s="150">
        <v>11</v>
      </c>
      <c r="H80" s="150">
        <f t="shared" ref="H80:H81" si="138">E80*1.25</f>
        <v>6388.6350000000002</v>
      </c>
      <c r="I80" s="150">
        <f t="shared" ref="I80:I81" si="139">F80*1.25</f>
        <v>1086.0679500000001</v>
      </c>
      <c r="J80" s="150">
        <f t="shared" ref="J80:J81" si="140">E80*1.5</f>
        <v>7666.362000000001</v>
      </c>
      <c r="K80" s="150">
        <f t="shared" ref="K80:K81" si="141">F80*1.5</f>
        <v>1303.2815400000002</v>
      </c>
      <c r="L80" s="150">
        <v>10</v>
      </c>
      <c r="M80" s="151">
        <v>11</v>
      </c>
      <c r="N80" s="152">
        <v>13</v>
      </c>
      <c r="O80" s="169" t="s">
        <v>146</v>
      </c>
      <c r="P80" s="8">
        <v>24168</v>
      </c>
      <c r="Q80" s="8" t="s">
        <v>155</v>
      </c>
      <c r="R80" s="8" t="s">
        <v>156</v>
      </c>
      <c r="S80" s="181">
        <v>44770</v>
      </c>
      <c r="T80" s="181">
        <f>VLOOKUP(P80,'[3]Monitor Schedule'!$A:$J,10,FALSE)</f>
        <v>44722</v>
      </c>
      <c r="U80" s="181">
        <v>44784</v>
      </c>
      <c r="V80" s="181" t="e">
        <f>VLOOKUP(P80,'[3]Monitor Schedule'!$A:$K,11,FALSE)</f>
        <v>#N/A</v>
      </c>
      <c r="W80" s="181" t="s">
        <v>28</v>
      </c>
      <c r="X80" s="8" t="s">
        <v>30</v>
      </c>
      <c r="Y80" s="2" t="str">
        <f>VLOOKUP(P80,'[3]Monitor Schedule'!$A:$BM,13,FALSE)</f>
        <v>No</v>
      </c>
      <c r="Z80" s="2" t="str">
        <f>VLOOKUP(P80,'[3]Monitor Schedule'!$A:$BM,14,FALSE)</f>
        <v>No</v>
      </c>
      <c r="AA80" s="2" t="s">
        <v>30</v>
      </c>
      <c r="AB80" s="2" t="str">
        <f>VLOOKUP(P80,'[3]Monitor Schedule'!$A:$BM,16,FALSE)</f>
        <v>No</v>
      </c>
      <c r="AC80" s="2" t="str">
        <f>VLOOKUP(P80,'[3]Monitor Schedule'!$A:$BM,17,FALSE)</f>
        <v>No</v>
      </c>
      <c r="AD80" s="2" t="str">
        <f>VLOOKUP(P80,'[3]Monitor Schedule'!$A:$BM,18,FALSE)</f>
        <v>No</v>
      </c>
      <c r="AE80" s="2" t="str">
        <f>VLOOKUP(P80,'[3]Monitor Schedule'!$A:$BM,19,FALSE)</f>
        <v>No</v>
      </c>
      <c r="AF80" s="2" t="str">
        <f>VLOOKUP(P80,'[3]Monitor Schedule'!$A:$BM,20,FALSE)</f>
        <v>No</v>
      </c>
      <c r="AG80" s="2" t="str">
        <f>VLOOKUP(P80,'[3]Monitor Schedule'!$A:$BM,21,FALSE)</f>
        <v>No</v>
      </c>
      <c r="AH80" s="2" t="str">
        <f>VLOOKUP(P80,'[3]Monitor Schedule'!$A:$BM,22,FALSE)</f>
        <v>No</v>
      </c>
      <c r="AI80" s="2" t="str">
        <f>VLOOKUP(P80,'[3]Monitor Schedule'!$A:$BM,23,FALSE)</f>
        <v>No</v>
      </c>
      <c r="AJ80" s="2" t="str">
        <f>VLOOKUP(P80,'[3]Monitor Schedule'!$A:$BM,24,FALSE)</f>
        <v>No</v>
      </c>
      <c r="AK80" s="2" t="str">
        <f>VLOOKUP(P80,'[3]Monitor Schedule'!$A:$BM,25,FALSE)</f>
        <v>No</v>
      </c>
      <c r="AL80" s="2" t="str">
        <f>VLOOKUP(P80,'[3]Monitor Schedule'!$A:$BM,26,FALSE)</f>
        <v>No</v>
      </c>
      <c r="AM80" s="2" t="str">
        <f>VLOOKUP(P80,'[3]Monitor Schedule'!$A:$BM,27,FALSE)</f>
        <v>Yes</v>
      </c>
      <c r="AN80" s="2" t="str">
        <f>VLOOKUP(P80,'[3]Monitor Schedule'!$A:$BM,28,FALSE)</f>
        <v>No</v>
      </c>
      <c r="AO80" s="2" t="str">
        <f>VLOOKUP(P80,'[3]Monitor Schedule'!$A:$BM,29,FALSE)</f>
        <v>No</v>
      </c>
      <c r="AP80" s="2" t="str">
        <f>VLOOKUP(P80,'[3]Monitor Schedule'!$A:$BM,30,FALSE)</f>
        <v>No</v>
      </c>
      <c r="AQ80" s="2" t="str">
        <f>VLOOKUP(P80,'[3]Monitor Schedule'!$A:$BM,31,FALSE)</f>
        <v>No</v>
      </c>
      <c r="AR80" s="2" t="str">
        <f>VLOOKUP(P80,'[3]Monitor Schedule'!$A:$BM,32,FALSE)</f>
        <v>No</v>
      </c>
      <c r="AS80" s="2" t="str">
        <f>VLOOKUP(P80,'[3]Monitor Schedule'!$A:$BM,33,FALSE)</f>
        <v>No</v>
      </c>
      <c r="AT80" s="2" t="str">
        <f>VLOOKUP(P80,'[3]Monitor Schedule'!$A:$BM,34,FALSE)</f>
        <v>No</v>
      </c>
      <c r="AU80" s="2" t="str">
        <f>VLOOKUP(P80,'[3]Monitor Schedule'!$A:$BM,35,FALSE)</f>
        <v>No</v>
      </c>
      <c r="AV80" s="2" t="str">
        <f>VLOOKUP(P80,'[3]Monitor Schedule'!$A:$BM,36,FALSE)</f>
        <v>No</v>
      </c>
      <c r="AW80" s="2" t="str">
        <f>VLOOKUP(P80,'[3]Monitor Schedule'!$A:$BM,37,FALSE)</f>
        <v>No</v>
      </c>
      <c r="AX80" s="2" t="str">
        <f>VLOOKUP(P80,'[3]Monitor Schedule'!$A:$BM,38,FALSE)</f>
        <v>No</v>
      </c>
      <c r="AY80" s="2" t="str">
        <f>VLOOKUP(P80,'[3]Monitor Schedule'!$A:$BM,39,FALSE)</f>
        <v>No</v>
      </c>
      <c r="AZ80" s="2" t="str">
        <f>VLOOKUP(P80,'[3]Monitor Schedule'!$A:$BM,40,FALSE)</f>
        <v>No</v>
      </c>
      <c r="BA80" s="2" t="str">
        <f>VLOOKUP(P80,'[3]Monitor Schedule'!$A:$BM,41,FALSE)</f>
        <v>No</v>
      </c>
      <c r="BB80" s="2" t="str">
        <f>VLOOKUP(P80,'[3]Monitor Schedule'!$A:$BM,42,FALSE)</f>
        <v>No</v>
      </c>
      <c r="BC80" s="2" t="str">
        <f>VLOOKUP(P80,'[3]Monitor Schedule'!$A:$BM,43,FALSE)</f>
        <v>No</v>
      </c>
      <c r="BD80" s="2" t="str">
        <f>VLOOKUP(P80,'[3]Monitor Schedule'!$A:$BM,44,FALSE)</f>
        <v>No</v>
      </c>
      <c r="BE80" s="2" t="str">
        <f>VLOOKUP(P80,'[3]Monitor Schedule'!$A:$BM,45,FALSE)</f>
        <v>No</v>
      </c>
      <c r="BF80" s="2" t="str">
        <f>VLOOKUP(P80,'[3]Monitor Schedule'!$A:$BM,46,FALSE)</f>
        <v>No</v>
      </c>
      <c r="BG80" s="2" t="str">
        <f>VLOOKUP(P80,'[3]Monitor Schedule'!$A:$BM,47,FALSE)</f>
        <v>No</v>
      </c>
      <c r="BH80" s="2" t="str">
        <f>VLOOKUP(P80,'[3]Monitor Schedule'!$A:$BM,48,FALSE)</f>
        <v>No</v>
      </c>
      <c r="BI80" s="2" t="str">
        <f>VLOOKUP(P80,'[3]Monitor Schedule'!$A:$BM,49,FALSE)</f>
        <v>No</v>
      </c>
      <c r="BJ80" s="2" t="str">
        <f>VLOOKUP(P80,'[3]Monitor Schedule'!$A:$BM,50,FALSE)</f>
        <v>No</v>
      </c>
      <c r="BK80" s="2" t="str">
        <f>VLOOKUP(P80,'[3]Monitor Schedule'!$A:$BM,51,FALSE)</f>
        <v>No</v>
      </c>
      <c r="BL80" s="2" t="str">
        <f>VLOOKUP(P80,'[3]Monitor Schedule'!$A:$BM,52,FALSE)</f>
        <v>No</v>
      </c>
      <c r="BM80" s="2" t="str">
        <f>VLOOKUP(P80,'[3]Monitor Schedule'!$A:$BM,53,FALSE)</f>
        <v>No</v>
      </c>
      <c r="BN80" s="2" t="str">
        <f>VLOOKUP(P80,'[3]Monitor Schedule'!$A:$BM,54,FALSE)</f>
        <v>No</v>
      </c>
      <c r="BO80" s="2" t="str">
        <f>VLOOKUP(P80,'[3]Monitor Schedule'!$A:$BM,55,FALSE)</f>
        <v>Yes</v>
      </c>
      <c r="BP80" s="2" t="str">
        <f>VLOOKUP(P80,'[3]Monitor Schedule'!$A:$BM,56,FALSE)</f>
        <v>Yes</v>
      </c>
      <c r="BQ80" s="2" t="str">
        <f>VLOOKUP(P80,'[3]Monitor Schedule'!$A:$BM,57,FALSE)</f>
        <v>No</v>
      </c>
      <c r="BR80" s="2" t="str">
        <f>VLOOKUP(P80,'[3]Monitor Schedule'!$A:$BM,58,FALSE)</f>
        <v>No</v>
      </c>
      <c r="BS80" s="2" t="str">
        <f>VLOOKUP(P80,'[3]Monitor Schedule'!$A:$BM,59,FALSE)</f>
        <v>No</v>
      </c>
      <c r="BT80" s="2" t="str">
        <f>VLOOKUP(P80,'[3]Monitor Schedule'!$A:$BM,60,FALSE)</f>
        <v>No</v>
      </c>
      <c r="BU80" s="2" t="str">
        <f>VLOOKUP(P80,'[3]Monitor Schedule'!$A:$BM,61,FALSE)</f>
        <v>No</v>
      </c>
      <c r="BV80" s="2" t="str">
        <f>VLOOKUP(P80,'[3]Monitor Schedule'!$A:$BM,62,FALSE)</f>
        <v>No</v>
      </c>
      <c r="BW80" s="2" t="str">
        <f>VLOOKUP(P80,'[3]Monitor Schedule'!$A:$BM,63,FALSE)</f>
        <v>No</v>
      </c>
      <c r="BX80" s="2" t="str">
        <f>VLOOKUP(P80,'[3]Monitor Schedule'!$A:$BM,64,FALSE)</f>
        <v>No</v>
      </c>
      <c r="BY80" s="2">
        <f>VLOOKUP(P80,'[3]Monitor Schedule'!$A:$BM,65,FALSE)</f>
        <v>0</v>
      </c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</row>
    <row r="81" spans="1:459" s="2" customFormat="1">
      <c r="A81" s="146">
        <v>94686</v>
      </c>
      <c r="B81" s="146">
        <v>6289</v>
      </c>
      <c r="C81" s="146">
        <v>1038</v>
      </c>
      <c r="D81" s="147">
        <v>77438</v>
      </c>
      <c r="E81" s="148">
        <f t="shared" si="136"/>
        <v>5110.9080000000004</v>
      </c>
      <c r="F81" s="149">
        <f t="shared" si="137"/>
        <v>868.85436000000016</v>
      </c>
      <c r="G81" s="150">
        <v>12</v>
      </c>
      <c r="H81" s="150">
        <f t="shared" si="138"/>
        <v>6388.6350000000002</v>
      </c>
      <c r="I81" s="150">
        <f t="shared" si="139"/>
        <v>1086.0679500000001</v>
      </c>
      <c r="J81" s="150">
        <f t="shared" si="140"/>
        <v>7666.362000000001</v>
      </c>
      <c r="K81" s="150">
        <f t="shared" si="141"/>
        <v>1303.2815400000002</v>
      </c>
      <c r="L81" s="150">
        <v>10</v>
      </c>
      <c r="M81" s="151">
        <v>11</v>
      </c>
      <c r="N81" s="152">
        <v>13</v>
      </c>
      <c r="O81" s="169" t="s">
        <v>146</v>
      </c>
      <c r="P81" s="8">
        <v>174416</v>
      </c>
      <c r="Q81" s="8" t="s">
        <v>157</v>
      </c>
      <c r="R81" s="8" t="s">
        <v>158</v>
      </c>
      <c r="S81" s="181">
        <v>44770</v>
      </c>
      <c r="T81" s="181">
        <f>VLOOKUP(P81,'[3]Monitor Schedule'!$A:$J,10,FALSE)</f>
        <v>44748</v>
      </c>
      <c r="U81" s="181">
        <v>44784</v>
      </c>
      <c r="V81" s="181" t="e">
        <f>VLOOKUP(P81,'[3]Monitor Schedule'!$A:$K,11,FALSE)</f>
        <v>#N/A</v>
      </c>
      <c r="W81" s="181" t="s">
        <v>30</v>
      </c>
      <c r="X81" s="8" t="s">
        <v>30</v>
      </c>
      <c r="Y81" s="2" t="str">
        <f>VLOOKUP(P81,'[3]Monitor Schedule'!$A:$BM,13,FALSE)</f>
        <v>No</v>
      </c>
      <c r="Z81" s="2" t="str">
        <f>VLOOKUP(P81,'[3]Monitor Schedule'!$A:$BM,14,FALSE)</f>
        <v>No</v>
      </c>
      <c r="AA81" s="2" t="str">
        <f>VLOOKUP(P81,'[3]Monitor Schedule'!$A:$BM,15,FALSE)</f>
        <v>No</v>
      </c>
      <c r="AB81" s="2" t="str">
        <f>VLOOKUP(P81,'[3]Monitor Schedule'!$A:$BM,16,FALSE)</f>
        <v>No</v>
      </c>
      <c r="AC81" s="2" t="str">
        <f>VLOOKUP(P81,'[3]Monitor Schedule'!$A:$BM,17,FALSE)</f>
        <v>Yes</v>
      </c>
      <c r="AD81" s="2" t="str">
        <f>VLOOKUP(P81,'[3]Monitor Schedule'!$A:$BM,18,FALSE)</f>
        <v>Yes</v>
      </c>
      <c r="AE81" s="2" t="str">
        <f>VLOOKUP(P81,'[3]Monitor Schedule'!$A:$BM,19,FALSE)</f>
        <v>No</v>
      </c>
      <c r="AF81" s="2" t="str">
        <f>VLOOKUP(P81,'[3]Monitor Schedule'!$A:$BM,20,FALSE)</f>
        <v>No</v>
      </c>
      <c r="AG81" s="2" t="str">
        <f>VLOOKUP(P81,'[3]Monitor Schedule'!$A:$BM,21,FALSE)</f>
        <v>No</v>
      </c>
      <c r="AH81" s="2" t="str">
        <f>VLOOKUP(P81,'[3]Monitor Schedule'!$A:$BM,22,FALSE)</f>
        <v>No</v>
      </c>
      <c r="AI81" s="2" t="str">
        <f>VLOOKUP(P81,'[3]Monitor Schedule'!$A:$BM,23,FALSE)</f>
        <v>No</v>
      </c>
      <c r="AJ81" s="2" t="str">
        <f>VLOOKUP(P81,'[3]Monitor Schedule'!$A:$BM,24,FALSE)</f>
        <v>No</v>
      </c>
      <c r="AK81" s="2" t="str">
        <f>VLOOKUP(P81,'[3]Monitor Schedule'!$A:$BM,25,FALSE)</f>
        <v>No</v>
      </c>
      <c r="AL81" s="2" t="str">
        <f>VLOOKUP(P81,'[3]Monitor Schedule'!$A:$BM,26,FALSE)</f>
        <v>No</v>
      </c>
      <c r="AM81" s="2" t="str">
        <f>VLOOKUP(P81,'[3]Monitor Schedule'!$A:$BM,27,FALSE)</f>
        <v>No</v>
      </c>
      <c r="AN81" s="2" t="str">
        <f>VLOOKUP(P81,'[3]Monitor Schedule'!$A:$BM,28,FALSE)</f>
        <v>No</v>
      </c>
      <c r="AO81" s="2" t="str">
        <f>VLOOKUP(P81,'[3]Monitor Schedule'!$A:$BM,29,FALSE)</f>
        <v>No</v>
      </c>
      <c r="AP81" s="2" t="str">
        <f>VLOOKUP(P81,'[3]Monitor Schedule'!$A:$BM,30,FALSE)</f>
        <v>No</v>
      </c>
      <c r="AQ81" s="2" t="str">
        <f>VLOOKUP(P81,'[3]Monitor Schedule'!$A:$BM,31,FALSE)</f>
        <v>No</v>
      </c>
      <c r="AR81" s="2" t="str">
        <f>VLOOKUP(P81,'[3]Monitor Schedule'!$A:$BM,32,FALSE)</f>
        <v>No</v>
      </c>
      <c r="AS81" s="2" t="str">
        <f>VLOOKUP(P81,'[3]Monitor Schedule'!$A:$BM,33,FALSE)</f>
        <v>No</v>
      </c>
      <c r="AT81" s="2" t="str">
        <f>VLOOKUP(P81,'[3]Monitor Schedule'!$A:$BM,34,FALSE)</f>
        <v>No</v>
      </c>
      <c r="AU81" s="2" t="str">
        <f>VLOOKUP(P81,'[3]Monitor Schedule'!$A:$BM,35,FALSE)</f>
        <v>No</v>
      </c>
      <c r="AV81" s="2" t="str">
        <f>VLOOKUP(P81,'[3]Monitor Schedule'!$A:$BM,36,FALSE)</f>
        <v>No</v>
      </c>
      <c r="AW81" s="2" t="str">
        <f>VLOOKUP(P81,'[3]Monitor Schedule'!$A:$BM,37,FALSE)</f>
        <v>No</v>
      </c>
      <c r="AX81" s="2" t="str">
        <f>VLOOKUP(P81,'[3]Monitor Schedule'!$A:$BM,38,FALSE)</f>
        <v>Yes</v>
      </c>
      <c r="AY81" s="2" t="str">
        <f>VLOOKUP(P81,'[3]Monitor Schedule'!$A:$BM,39,FALSE)</f>
        <v>Yes</v>
      </c>
      <c r="AZ81" s="2" t="str">
        <f>VLOOKUP(P81,'[3]Monitor Schedule'!$A:$BM,40,FALSE)</f>
        <v>Yes</v>
      </c>
      <c r="BA81" s="2" t="str">
        <f>VLOOKUP(P81,'[3]Monitor Schedule'!$A:$BM,41,FALSE)</f>
        <v>No</v>
      </c>
      <c r="BB81" s="2" t="str">
        <f>VLOOKUP(P81,'[3]Monitor Schedule'!$A:$BM,42,FALSE)</f>
        <v>No</v>
      </c>
      <c r="BC81" s="2" t="str">
        <f>VLOOKUP(P81,'[3]Monitor Schedule'!$A:$BM,43,FALSE)</f>
        <v>No</v>
      </c>
      <c r="BD81" s="2" t="str">
        <f>VLOOKUP(P81,'[3]Monitor Schedule'!$A:$BM,44,FALSE)</f>
        <v>No</v>
      </c>
      <c r="BE81" s="2" t="str">
        <f>VLOOKUP(P81,'[3]Monitor Schedule'!$A:$BM,45,FALSE)</f>
        <v>Yes</v>
      </c>
      <c r="BF81" s="2" t="str">
        <f>VLOOKUP(P81,'[3]Monitor Schedule'!$A:$BM,46,FALSE)</f>
        <v>Yes</v>
      </c>
      <c r="BG81" s="2" t="str">
        <f>VLOOKUP(P81,'[3]Monitor Schedule'!$A:$BM,47,FALSE)</f>
        <v>Yes</v>
      </c>
      <c r="BH81" s="2" t="str">
        <f>VLOOKUP(P81,'[3]Monitor Schedule'!$A:$BM,48,FALSE)</f>
        <v>No</v>
      </c>
      <c r="BI81" s="2" t="str">
        <f>VLOOKUP(P81,'[3]Monitor Schedule'!$A:$BM,49,FALSE)</f>
        <v>No</v>
      </c>
      <c r="BJ81" s="2" t="str">
        <f>VLOOKUP(P81,'[3]Monitor Schedule'!$A:$BM,50,FALSE)</f>
        <v>No</v>
      </c>
      <c r="BK81" s="2" t="str">
        <f>VLOOKUP(P81,'[3]Monitor Schedule'!$A:$BM,51,FALSE)</f>
        <v>Yes</v>
      </c>
      <c r="BL81" s="2" t="str">
        <f>VLOOKUP(P81,'[3]Monitor Schedule'!$A:$BM,52,FALSE)</f>
        <v>Yes</v>
      </c>
      <c r="BM81" s="2" t="str">
        <f>VLOOKUP(P81,'[3]Monitor Schedule'!$A:$BM,53,FALSE)</f>
        <v>Yes</v>
      </c>
      <c r="BN81" s="2" t="str">
        <f>VLOOKUP(P81,'[3]Monitor Schedule'!$A:$BM,54,FALSE)</f>
        <v>Yes</v>
      </c>
      <c r="BO81" s="2" t="str">
        <f>VLOOKUP(P81,'[3]Monitor Schedule'!$A:$BM,55,FALSE)</f>
        <v>No</v>
      </c>
      <c r="BP81" s="2" t="str">
        <f>VLOOKUP(P81,'[3]Monitor Schedule'!$A:$BM,56,FALSE)</f>
        <v>No</v>
      </c>
      <c r="BQ81" s="2" t="str">
        <f>VLOOKUP(P81,'[3]Monitor Schedule'!$A:$BM,57,FALSE)</f>
        <v>No</v>
      </c>
      <c r="BR81" s="2" t="str">
        <f>VLOOKUP(P81,'[3]Monitor Schedule'!$A:$BM,58,FALSE)</f>
        <v>No</v>
      </c>
      <c r="BS81" s="2" t="str">
        <f>VLOOKUP(P81,'[3]Monitor Schedule'!$A:$BM,59,FALSE)</f>
        <v>No</v>
      </c>
      <c r="BT81" s="2" t="str">
        <f>VLOOKUP(P81,'[3]Monitor Schedule'!$A:$BM,60,FALSE)</f>
        <v>No</v>
      </c>
      <c r="BU81" s="2" t="str">
        <f>VLOOKUP(P81,'[3]Monitor Schedule'!$A:$BM,61,FALSE)</f>
        <v>No</v>
      </c>
      <c r="BV81" s="2" t="str">
        <f>VLOOKUP(P81,'[3]Monitor Schedule'!$A:$BM,62,FALSE)</f>
        <v>No</v>
      </c>
      <c r="BW81" s="2" t="str">
        <f>VLOOKUP(P81,'[3]Monitor Schedule'!$A:$BM,63,FALSE)</f>
        <v>No</v>
      </c>
      <c r="BX81" s="2" t="str">
        <f>VLOOKUP(P81,'[3]Monitor Schedule'!$A:$BM,64,FALSE)</f>
        <v>No</v>
      </c>
      <c r="BY81" s="2" t="s">
        <v>159</v>
      </c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</row>
    <row r="82" spans="1:459" s="2" customFormat="1">
      <c r="A82" s="146">
        <v>94686</v>
      </c>
      <c r="B82" s="146">
        <v>6289</v>
      </c>
      <c r="C82" s="146">
        <v>1038</v>
      </c>
      <c r="D82" s="147">
        <v>77438</v>
      </c>
      <c r="E82" s="148">
        <f t="shared" ref="E82:E83" si="142">D82*0.066</f>
        <v>5110.9080000000004</v>
      </c>
      <c r="F82" s="149">
        <f t="shared" ref="F82:F83" si="143">E82*0.17</f>
        <v>868.85436000000016</v>
      </c>
      <c r="G82" s="150">
        <v>13</v>
      </c>
      <c r="H82" s="150">
        <f t="shared" ref="H82:H83" si="144">E82*1.25</f>
        <v>6388.6350000000002</v>
      </c>
      <c r="I82" s="150">
        <f t="shared" ref="I82:I83" si="145">F82*1.25</f>
        <v>1086.0679500000001</v>
      </c>
      <c r="J82" s="150">
        <f t="shared" ref="J82:J83" si="146">E82*1.5</f>
        <v>7666.362000000001</v>
      </c>
      <c r="K82" s="150">
        <f t="shared" ref="K82:K83" si="147">F82*1.5</f>
        <v>1303.2815400000002</v>
      </c>
      <c r="L82" s="150">
        <v>10</v>
      </c>
      <c r="M82" s="151">
        <v>11</v>
      </c>
      <c r="N82" s="152">
        <v>13</v>
      </c>
      <c r="O82" s="169" t="s">
        <v>146</v>
      </c>
      <c r="P82" s="8">
        <v>724300</v>
      </c>
      <c r="Q82" s="8" t="s">
        <v>160</v>
      </c>
      <c r="R82" s="8" t="s">
        <v>161</v>
      </c>
      <c r="S82" s="181">
        <v>44770</v>
      </c>
      <c r="T82" s="181">
        <f>VLOOKUP(P82,'[3]Monitor Schedule'!$A:$J,10,FALSE)</f>
        <v>44747</v>
      </c>
      <c r="U82" s="181">
        <v>44784</v>
      </c>
      <c r="V82" s="181" t="e">
        <f>VLOOKUP(P82,'[3]Monitor Schedule'!$A:$K,11,FALSE)</f>
        <v>#N/A</v>
      </c>
      <c r="W82" s="181"/>
      <c r="X82" s="8" t="s">
        <v>30</v>
      </c>
      <c r="Y82" s="2" t="str">
        <f>VLOOKUP(P82,'[3]Monitor Schedule'!$A:$BM,13,FALSE)</f>
        <v>No</v>
      </c>
      <c r="Z82" s="2" t="str">
        <f>VLOOKUP(P82,'[3]Monitor Schedule'!$A:$BM,14,FALSE)</f>
        <v>No</v>
      </c>
      <c r="AA82" s="2" t="str">
        <f>VLOOKUP(P82,'[3]Monitor Schedule'!$A:$BM,15,FALSE)</f>
        <v>No</v>
      </c>
      <c r="AB82" s="2" t="str">
        <f>VLOOKUP(P82,'[3]Monitor Schedule'!$A:$BM,16,FALSE)</f>
        <v>No</v>
      </c>
      <c r="AC82" s="2" t="str">
        <f>VLOOKUP(P82,'[3]Monitor Schedule'!$A:$BM,17,FALSE)</f>
        <v>No</v>
      </c>
      <c r="AD82" s="2" t="str">
        <f>VLOOKUP(P82,'[3]Monitor Schedule'!$A:$BM,18,FALSE)</f>
        <v>No</v>
      </c>
      <c r="AE82" s="2" t="str">
        <f>VLOOKUP(P82,'[3]Monitor Schedule'!$A:$BM,19,FALSE)</f>
        <v>Yes</v>
      </c>
      <c r="AF82" s="2" t="str">
        <f>VLOOKUP(P82,'[3]Monitor Schedule'!$A:$BM,20,FALSE)</f>
        <v>Yes</v>
      </c>
      <c r="AG82" s="2" t="s">
        <v>30</v>
      </c>
      <c r="AH82" s="2" t="s">
        <v>28</v>
      </c>
      <c r="AI82" s="2" t="str">
        <f>VLOOKUP(P82,'[3]Monitor Schedule'!$A:$BM,23,FALSE)</f>
        <v>Yes</v>
      </c>
      <c r="AJ82" s="2" t="str">
        <f>VLOOKUP(P82,'[3]Monitor Schedule'!$A:$BM,24,FALSE)</f>
        <v>Yes</v>
      </c>
      <c r="AK82" s="2" t="str">
        <f>VLOOKUP(P82,'[3]Monitor Schedule'!$A:$BM,25,FALSE)</f>
        <v>Yes</v>
      </c>
      <c r="AL82" s="2" t="str">
        <f>VLOOKUP(P82,'[3]Monitor Schedule'!$A:$BM,26,FALSE)</f>
        <v>Yes</v>
      </c>
      <c r="AM82" s="2" t="str">
        <f>VLOOKUP(P82,'[3]Monitor Schedule'!$A:$BM,27,FALSE)</f>
        <v>Yes</v>
      </c>
      <c r="AN82" s="2" t="s">
        <v>30</v>
      </c>
      <c r="AO82" s="2" t="s">
        <v>30</v>
      </c>
      <c r="AP82" s="2" t="str">
        <f>VLOOKUP(P82,'[3]Monitor Schedule'!$A:$BM,30,FALSE)</f>
        <v>Yes</v>
      </c>
      <c r="AQ82" s="2" t="str">
        <f>VLOOKUP(P82,'[3]Monitor Schedule'!$A:$BM,31,FALSE)</f>
        <v>Yes</v>
      </c>
      <c r="AR82" s="2" t="str">
        <f>VLOOKUP(P82,'[3]Monitor Schedule'!$A:$BM,32,FALSE)</f>
        <v>Yes</v>
      </c>
      <c r="AS82" s="2" t="str">
        <f>VLOOKUP(P82,'[3]Monitor Schedule'!$A:$BM,33,FALSE)</f>
        <v>Yes</v>
      </c>
      <c r="AT82" s="2" t="str">
        <f>VLOOKUP(P82,'[3]Monitor Schedule'!$A:$BM,34,FALSE)</f>
        <v>No</v>
      </c>
      <c r="AU82" s="2" t="str">
        <f>VLOOKUP(P82,'[3]Monitor Schedule'!$A:$BM,35,FALSE)</f>
        <v>No</v>
      </c>
      <c r="AV82" s="2" t="str">
        <f>VLOOKUP(P82,'[3]Monitor Schedule'!$A:$BM,36,FALSE)</f>
        <v>No</v>
      </c>
      <c r="AW82" s="2" t="str">
        <f>VLOOKUP(P82,'[3]Monitor Schedule'!$A:$BM,37,FALSE)</f>
        <v>No</v>
      </c>
      <c r="AX82" s="2" t="str">
        <f>VLOOKUP(P82,'[3]Monitor Schedule'!$A:$BM,38,FALSE)</f>
        <v>No</v>
      </c>
      <c r="AY82" s="2" t="str">
        <f>VLOOKUP(P82,'[3]Monitor Schedule'!$A:$BM,39,FALSE)</f>
        <v>No</v>
      </c>
      <c r="AZ82" s="2" t="str">
        <f>VLOOKUP(P82,'[3]Monitor Schedule'!$A:$BM,40,FALSE)</f>
        <v>No</v>
      </c>
      <c r="BA82" s="2" t="str">
        <f>VLOOKUP(P82,'[3]Monitor Schedule'!$A:$BM,41,FALSE)</f>
        <v>No</v>
      </c>
      <c r="BB82" s="2" t="str">
        <f>VLOOKUP(P82,'[3]Monitor Schedule'!$A:$BM,42,FALSE)</f>
        <v>No</v>
      </c>
      <c r="BC82" s="2" t="str">
        <f>VLOOKUP(P82,'[3]Monitor Schedule'!$A:$BM,43,FALSE)</f>
        <v>No</v>
      </c>
      <c r="BD82" s="2" t="str">
        <f>VLOOKUP(P82,'[3]Monitor Schedule'!$A:$BM,44,FALSE)</f>
        <v>No</v>
      </c>
      <c r="BE82" s="2" t="str">
        <f>VLOOKUP(P82,'[3]Monitor Schedule'!$A:$BM,45,FALSE)</f>
        <v>No</v>
      </c>
      <c r="BF82" s="2" t="str">
        <f>VLOOKUP(P82,'[3]Monitor Schedule'!$A:$BM,46,FALSE)</f>
        <v>No</v>
      </c>
      <c r="BG82" s="2" t="str">
        <f>VLOOKUP(P82,'[3]Monitor Schedule'!$A:$BM,47,FALSE)</f>
        <v>No</v>
      </c>
      <c r="BH82" s="2" t="str">
        <f>VLOOKUP(P82,'[3]Monitor Schedule'!$A:$BM,48,FALSE)</f>
        <v>No</v>
      </c>
      <c r="BI82" s="2" t="s">
        <v>30</v>
      </c>
      <c r="BJ82" s="2" t="s">
        <v>30</v>
      </c>
      <c r="BK82" s="2" t="s">
        <v>30</v>
      </c>
      <c r="BL82" s="2" t="s">
        <v>30</v>
      </c>
      <c r="BM82" s="2" t="str">
        <f>VLOOKUP(P82,'[3]Monitor Schedule'!$A:$BM,53,FALSE)</f>
        <v>Yes</v>
      </c>
      <c r="BN82" s="2" t="str">
        <f>VLOOKUP(P82,'[3]Monitor Schedule'!$A:$BM,54,FALSE)</f>
        <v>Yes</v>
      </c>
      <c r="BO82" s="2" t="str">
        <f>VLOOKUP(P82,'[3]Monitor Schedule'!$A:$BM,55,FALSE)</f>
        <v>No</v>
      </c>
      <c r="BP82" s="2" t="str">
        <f>VLOOKUP(P82,'[3]Monitor Schedule'!$A:$BM,56,FALSE)</f>
        <v>No</v>
      </c>
      <c r="BQ82" s="2" t="str">
        <f>VLOOKUP(P82,'[3]Monitor Schedule'!$A:$BM,57,FALSE)</f>
        <v>No</v>
      </c>
      <c r="BR82" s="2" t="s">
        <v>30</v>
      </c>
      <c r="BS82" s="2" t="s">
        <v>30</v>
      </c>
      <c r="BT82" s="2" t="s">
        <v>30</v>
      </c>
      <c r="BU82" s="2" t="s">
        <v>30</v>
      </c>
      <c r="BV82" s="2" t="s">
        <v>30</v>
      </c>
      <c r="BW82" s="2" t="str">
        <f>VLOOKUP(P82,'[3]Monitor Schedule'!$A:$BM,63,FALSE)</f>
        <v>No</v>
      </c>
      <c r="BX82" s="2" t="str">
        <f>VLOOKUP(P82,'[3]Monitor Schedule'!$A:$BM,64,FALSE)</f>
        <v>No</v>
      </c>
      <c r="BY82" s="2">
        <f>VLOOKUP(P82,'[3]Monitor Schedule'!$A:$BM,65,FALSE)</f>
        <v>0</v>
      </c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</row>
    <row r="83" spans="1:459" s="2" customFormat="1">
      <c r="A83" s="146">
        <v>94686</v>
      </c>
      <c r="B83" s="146">
        <v>6289</v>
      </c>
      <c r="C83" s="146">
        <v>1038</v>
      </c>
      <c r="D83" s="147">
        <v>77438</v>
      </c>
      <c r="E83" s="148">
        <f t="shared" si="142"/>
        <v>5110.9080000000004</v>
      </c>
      <c r="F83" s="149">
        <f t="shared" si="143"/>
        <v>868.85436000000016</v>
      </c>
      <c r="G83" s="150">
        <v>14</v>
      </c>
      <c r="H83" s="150">
        <f t="shared" si="144"/>
        <v>6388.6350000000002</v>
      </c>
      <c r="I83" s="150">
        <f t="shared" si="145"/>
        <v>1086.0679500000001</v>
      </c>
      <c r="J83" s="150">
        <f t="shared" si="146"/>
        <v>7666.362000000001</v>
      </c>
      <c r="K83" s="150">
        <f t="shared" si="147"/>
        <v>1303.2815400000002</v>
      </c>
      <c r="L83" s="150">
        <v>10</v>
      </c>
      <c r="M83" s="151">
        <v>11</v>
      </c>
      <c r="N83" s="152">
        <v>13</v>
      </c>
      <c r="O83" s="169" t="s">
        <v>146</v>
      </c>
      <c r="P83" s="8">
        <v>146617</v>
      </c>
      <c r="Q83" s="8" t="s">
        <v>34</v>
      </c>
      <c r="R83" s="8" t="s">
        <v>35</v>
      </c>
      <c r="S83" s="181">
        <v>44770</v>
      </c>
      <c r="T83" s="181">
        <f>VLOOKUP(P83,'[3]Monitor Schedule'!$A:$J,10,FALSE)</f>
        <v>44750</v>
      </c>
      <c r="U83" s="181">
        <v>44784</v>
      </c>
      <c r="V83" s="181" t="e">
        <f>VLOOKUP(P83,'[3]Monitor Schedule'!$A:$K,11,FALSE)</f>
        <v>#N/A</v>
      </c>
      <c r="W83" s="181"/>
      <c r="X83" s="8" t="s">
        <v>36</v>
      </c>
      <c r="Y83" s="2" t="str">
        <f>VLOOKUP(P83,'[3]Monitor Schedule'!$A:$BM,13,FALSE)</f>
        <v>No</v>
      </c>
      <c r="Z83" s="2" t="str">
        <f>VLOOKUP(P83,'[3]Monitor Schedule'!$A:$BM,14,FALSE)</f>
        <v>No</v>
      </c>
      <c r="AA83" s="2" t="str">
        <f>VLOOKUP(P83,'[3]Monitor Schedule'!$A:$BM,15,FALSE)</f>
        <v>No</v>
      </c>
      <c r="AB83" s="2" t="str">
        <f>VLOOKUP(P83,'[3]Monitor Schedule'!$A:$BM,16,FALSE)</f>
        <v>No</v>
      </c>
      <c r="AC83" s="2" t="s">
        <v>30</v>
      </c>
      <c r="AD83" s="2" t="str">
        <f>VLOOKUP(P83,'[3]Monitor Schedule'!$A:$BM,18,FALSE)</f>
        <v>No</v>
      </c>
      <c r="AE83" s="2" t="str">
        <f>VLOOKUP(P83,'[3]Monitor Schedule'!$A:$BM,19,FALSE)</f>
        <v>No</v>
      </c>
      <c r="AF83" s="2" t="str">
        <f>VLOOKUP(P83,'[3]Monitor Schedule'!$A:$BM,20,FALSE)</f>
        <v>No</v>
      </c>
      <c r="AG83" s="2" t="str">
        <f>VLOOKUP(P83,'[3]Monitor Schedule'!$A:$BM,21,FALSE)</f>
        <v>Yes</v>
      </c>
      <c r="AH83" s="2" t="str">
        <f>VLOOKUP(P83,'[3]Monitor Schedule'!$A:$BM,22,FALSE)</f>
        <v>Yes</v>
      </c>
      <c r="AI83" s="2" t="str">
        <f>VLOOKUP(P83,'[3]Monitor Schedule'!$A:$BM,23,FALSE)</f>
        <v>No</v>
      </c>
      <c r="AJ83" s="2" t="str">
        <f>VLOOKUP(P83,'[3]Monitor Schedule'!$A:$BM,24,FALSE)</f>
        <v>No</v>
      </c>
      <c r="AK83" s="2" t="str">
        <f>VLOOKUP(P83,'[3]Monitor Schedule'!$A:$BM,25,FALSE)</f>
        <v>No</v>
      </c>
      <c r="AL83" s="2" t="str">
        <f>VLOOKUP(P83,'[3]Monitor Schedule'!$A:$BM,26,FALSE)</f>
        <v>No</v>
      </c>
      <c r="AM83" s="2" t="str">
        <f>VLOOKUP(P83,'[3]Monitor Schedule'!$A:$BM,27,FALSE)</f>
        <v>No</v>
      </c>
      <c r="AN83" s="2" t="str">
        <f>VLOOKUP(P83,'[3]Monitor Schedule'!$A:$BM,28,FALSE)</f>
        <v>No</v>
      </c>
      <c r="AO83" s="2" t="str">
        <f>VLOOKUP(P83,'[3]Monitor Schedule'!$A:$BM,29,FALSE)</f>
        <v>No</v>
      </c>
      <c r="AP83" s="2" t="str">
        <f>VLOOKUP(P83,'[3]Monitor Schedule'!$A:$BM,30,FALSE)</f>
        <v>No</v>
      </c>
      <c r="AQ83" s="2" t="str">
        <f>VLOOKUP(P83,'[3]Monitor Schedule'!$A:$BM,31,FALSE)</f>
        <v>No</v>
      </c>
      <c r="AR83" s="2" t="str">
        <f>VLOOKUP(P83,'[3]Monitor Schedule'!$A:$BM,32,FALSE)</f>
        <v>No</v>
      </c>
      <c r="AS83" s="2" t="str">
        <f>VLOOKUP(P83,'[3]Monitor Schedule'!$A:$BM,33,FALSE)</f>
        <v>No</v>
      </c>
      <c r="AT83" s="2" t="str">
        <f>VLOOKUP(P83,'[3]Monitor Schedule'!$A:$BM,34,FALSE)</f>
        <v>No</v>
      </c>
      <c r="AU83" s="2" t="str">
        <f>VLOOKUP(P83,'[3]Monitor Schedule'!$A:$BM,35,FALSE)</f>
        <v>Yes</v>
      </c>
      <c r="AV83" s="2" t="str">
        <f>VLOOKUP(P83,'[3]Monitor Schedule'!$A:$BM,36,FALSE)</f>
        <v>Yes</v>
      </c>
      <c r="AW83" s="2" t="str">
        <f>VLOOKUP(P83,'[3]Monitor Schedule'!$A:$BM,37,FALSE)</f>
        <v>No</v>
      </c>
      <c r="AX83" s="2" t="str">
        <f>VLOOKUP(P83,'[3]Monitor Schedule'!$A:$BM,38,FALSE)</f>
        <v>No</v>
      </c>
      <c r="AY83" s="2" t="str">
        <f>VLOOKUP(P83,'[3]Monitor Schedule'!$A:$BM,39,FALSE)</f>
        <v>No</v>
      </c>
      <c r="AZ83" s="2" t="str">
        <f>VLOOKUP(P83,'[3]Monitor Schedule'!$A:$BM,40,FALSE)</f>
        <v>No</v>
      </c>
      <c r="BA83" s="2" t="str">
        <f>VLOOKUP(P83,'[3]Monitor Schedule'!$A:$BM,41,FALSE)</f>
        <v>No</v>
      </c>
      <c r="BB83" s="2" t="str">
        <f>VLOOKUP(P83,'[3]Monitor Schedule'!$A:$BM,42,FALSE)</f>
        <v>No</v>
      </c>
      <c r="BC83" s="2" t="str">
        <f>VLOOKUP(P83,'[3]Monitor Schedule'!$A:$BM,43,FALSE)</f>
        <v>No</v>
      </c>
      <c r="BD83" s="2" t="str">
        <f>VLOOKUP(P83,'[3]Monitor Schedule'!$A:$BM,44,FALSE)</f>
        <v>No</v>
      </c>
      <c r="BE83" s="2" t="str">
        <f>VLOOKUP(P83,'[3]Monitor Schedule'!$A:$BM,45,FALSE)</f>
        <v>No</v>
      </c>
      <c r="BF83" s="2" t="str">
        <f>VLOOKUP(P83,'[3]Monitor Schedule'!$A:$BM,46,FALSE)</f>
        <v>No</v>
      </c>
      <c r="BG83" s="2" t="str">
        <f>VLOOKUP(P83,'[3]Monitor Schedule'!$A:$BM,47,FALSE)</f>
        <v>No</v>
      </c>
      <c r="BH83" s="2" t="str">
        <f>VLOOKUP(P83,'[3]Monitor Schedule'!$A:$BM,48,FALSE)</f>
        <v>No</v>
      </c>
      <c r="BI83" s="2" t="str">
        <f>VLOOKUP(P83,'[3]Monitor Schedule'!$A:$BM,49,FALSE)</f>
        <v>Yes</v>
      </c>
      <c r="BJ83" s="2" t="str">
        <f>VLOOKUP(P83,'[3]Monitor Schedule'!$A:$BM,50,FALSE)</f>
        <v>Yes</v>
      </c>
      <c r="BK83" s="2" t="str">
        <f>VLOOKUP(P83,'[3]Monitor Schedule'!$A:$BM,51,FALSE)</f>
        <v>No</v>
      </c>
      <c r="BL83" s="2" t="str">
        <f>VLOOKUP(P83,'[3]Monitor Schedule'!$A:$BM,52,FALSE)</f>
        <v>No</v>
      </c>
      <c r="BM83" s="2" t="str">
        <f>VLOOKUP(P83,'[3]Monitor Schedule'!$A:$BM,53,FALSE)</f>
        <v>No</v>
      </c>
      <c r="BN83" s="2" t="str">
        <f>VLOOKUP(P83,'[3]Monitor Schedule'!$A:$BM,54,FALSE)</f>
        <v>No</v>
      </c>
      <c r="BO83" s="2" t="str">
        <f>VLOOKUP(P83,'[3]Monitor Schedule'!$A:$BM,55,FALSE)</f>
        <v>No</v>
      </c>
      <c r="BP83" s="2" t="str">
        <f>VLOOKUP(P83,'[3]Monitor Schedule'!$A:$BM,56,FALSE)</f>
        <v>Yes</v>
      </c>
      <c r="BQ83" s="2" t="str">
        <f>VLOOKUP(P83,'[3]Monitor Schedule'!$A:$BM,57,FALSE)</f>
        <v>Yes</v>
      </c>
      <c r="BR83" s="2" t="str">
        <f>VLOOKUP(P83,'[3]Monitor Schedule'!$A:$BM,58,FALSE)</f>
        <v>No</v>
      </c>
      <c r="BS83" s="2" t="str">
        <f>VLOOKUP(P83,'[3]Monitor Schedule'!$A:$BM,59,FALSE)</f>
        <v>No</v>
      </c>
      <c r="BT83" s="2" t="str">
        <f>VLOOKUP(P83,'[3]Monitor Schedule'!$A:$BM,60,FALSE)</f>
        <v>No</v>
      </c>
      <c r="BU83" s="2" t="str">
        <f>VLOOKUP(P83,'[3]Monitor Schedule'!$A:$BM,61,FALSE)</f>
        <v>No</v>
      </c>
      <c r="BV83" s="2" t="str">
        <f>VLOOKUP(P83,'[3]Monitor Schedule'!$A:$BM,62,FALSE)</f>
        <v>No</v>
      </c>
      <c r="BW83" s="2" t="str">
        <f>VLOOKUP(P83,'[3]Monitor Schedule'!$A:$BM,63,FALSE)</f>
        <v>Yes</v>
      </c>
      <c r="BX83" s="2" t="str">
        <f>VLOOKUP(P83,'[3]Monitor Schedule'!$A:$BM,64,FALSE)</f>
        <v>Yes</v>
      </c>
      <c r="BY83" s="2" t="s">
        <v>37</v>
      </c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</row>
    <row r="84" spans="1:459" s="2" customFormat="1">
      <c r="A84" s="146">
        <v>94686</v>
      </c>
      <c r="B84" s="146">
        <v>6289</v>
      </c>
      <c r="C84" s="146">
        <v>1038</v>
      </c>
      <c r="D84" s="147">
        <v>77438</v>
      </c>
      <c r="E84" s="148">
        <f t="shared" ref="E84" si="148">D84*0.066</f>
        <v>5110.9080000000004</v>
      </c>
      <c r="F84" s="149">
        <f t="shared" ref="F84" si="149">E84*0.17</f>
        <v>868.85436000000016</v>
      </c>
      <c r="G84" s="150">
        <v>16</v>
      </c>
      <c r="H84" s="150">
        <f t="shared" ref="H84" si="150">E84*1.25</f>
        <v>6388.6350000000002</v>
      </c>
      <c r="I84" s="150">
        <f t="shared" ref="I84" si="151">F84*1.25</f>
        <v>1086.0679500000001</v>
      </c>
      <c r="J84" s="150">
        <f t="shared" ref="J84" si="152">E84*1.5</f>
        <v>7666.362000000001</v>
      </c>
      <c r="K84" s="150">
        <f t="shared" ref="K84" si="153">F84*1.5</f>
        <v>1303.2815400000002</v>
      </c>
      <c r="L84" s="150">
        <v>10</v>
      </c>
      <c r="M84" s="151">
        <v>11</v>
      </c>
      <c r="N84" s="152">
        <v>13</v>
      </c>
      <c r="O84" s="169" t="s">
        <v>146</v>
      </c>
      <c r="P84" s="8">
        <v>686093</v>
      </c>
      <c r="Q84" s="8" t="s">
        <v>162</v>
      </c>
      <c r="R84" s="158" t="s">
        <v>163</v>
      </c>
      <c r="S84" s="187">
        <v>44770</v>
      </c>
      <c r="T84" s="181">
        <f>VLOOKUP(P84,'[3]Monitor Schedule'!$A:$J,10,FALSE)</f>
        <v>44706</v>
      </c>
      <c r="U84" s="181">
        <v>44784</v>
      </c>
      <c r="V84" s="181" t="e">
        <f>VLOOKUP(P84,'[3]Monitor Schedule'!$A:$K,11,FALSE)</f>
        <v>#N/A</v>
      </c>
      <c r="W84" s="181" t="s">
        <v>30</v>
      </c>
      <c r="X84" s="8" t="s">
        <v>30</v>
      </c>
      <c r="Y84" s="2" t="str">
        <f>VLOOKUP(P84,'[3]Monitor Schedule'!$A:$BM,13,FALSE)</f>
        <v>No</v>
      </c>
      <c r="Z84" s="2" t="s">
        <v>28</v>
      </c>
      <c r="AA84" s="2" t="s">
        <v>28</v>
      </c>
      <c r="AB84" s="2" t="str">
        <f>VLOOKUP(P84,'[3]Monitor Schedule'!$A:$BM,16,FALSE)</f>
        <v>Yes</v>
      </c>
      <c r="AC84" s="2" t="str">
        <f>VLOOKUP(P84,'[3]Monitor Schedule'!$A:$BM,17,FALSE)</f>
        <v>Yes</v>
      </c>
      <c r="AD84" s="2" t="str">
        <f>VLOOKUP(P84,'[3]Monitor Schedule'!$A:$BM,18,FALSE)</f>
        <v>No</v>
      </c>
      <c r="AE84" s="2" t="str">
        <f>VLOOKUP(P84,'[3]Monitor Schedule'!$A:$BM,19,FALSE)</f>
        <v>No</v>
      </c>
      <c r="AF84" s="2" t="str">
        <f>VLOOKUP(P84,'[3]Monitor Schedule'!$A:$BM,20,FALSE)</f>
        <v>No</v>
      </c>
      <c r="AG84" s="2" t="str">
        <f>VLOOKUP(P84,'[3]Monitor Schedule'!$A:$BM,21,FALSE)</f>
        <v>No</v>
      </c>
      <c r="AH84" s="2" t="str">
        <f>VLOOKUP(P84,'[3]Monitor Schedule'!$A:$BM,22,FALSE)</f>
        <v>No</v>
      </c>
      <c r="AI84" s="2" t="str">
        <f>VLOOKUP(P84,'[3]Monitor Schedule'!$A:$BM,23,FALSE)</f>
        <v>No</v>
      </c>
      <c r="AJ84" s="2" t="str">
        <f>VLOOKUP(P84,'[3]Monitor Schedule'!$A:$BM,24,FALSE)</f>
        <v>No</v>
      </c>
      <c r="AK84" s="2" t="str">
        <f>VLOOKUP(P84,'[3]Monitor Schedule'!$A:$BM,25,FALSE)</f>
        <v>No</v>
      </c>
      <c r="AL84" s="2" t="str">
        <f>VLOOKUP(P84,'[3]Monitor Schedule'!$A:$BM,26,FALSE)</f>
        <v>No</v>
      </c>
      <c r="AM84" s="2" t="str">
        <f>VLOOKUP(P84,'[3]Monitor Schedule'!$A:$BM,27,FALSE)</f>
        <v>No</v>
      </c>
      <c r="AN84" s="2" t="str">
        <f>VLOOKUP(P84,'[3]Monitor Schedule'!$A:$BM,28,FALSE)</f>
        <v>No</v>
      </c>
      <c r="AO84" s="2" t="str">
        <f>VLOOKUP(P84,'[3]Monitor Schedule'!$A:$BM,29,FALSE)</f>
        <v>No</v>
      </c>
      <c r="AP84" s="2" t="str">
        <f>VLOOKUP(P84,'[3]Monitor Schedule'!$A:$BM,30,FALSE)</f>
        <v>No</v>
      </c>
      <c r="AQ84" s="2" t="str">
        <f>VLOOKUP(P84,'[3]Monitor Schedule'!$A:$BM,31,FALSE)</f>
        <v>No</v>
      </c>
      <c r="AR84" s="2" t="str">
        <f>VLOOKUP(P84,'[3]Monitor Schedule'!$A:$BM,32,FALSE)</f>
        <v>No</v>
      </c>
      <c r="AS84" s="2" t="str">
        <f>VLOOKUP(P84,'[3]Monitor Schedule'!$A:$BM,33,FALSE)</f>
        <v>No</v>
      </c>
      <c r="AT84" s="2" t="s">
        <v>30</v>
      </c>
      <c r="AU84" s="2" t="str">
        <f>VLOOKUP(P84,'[3]Monitor Schedule'!$A:$BM,35,FALSE)</f>
        <v>Yes</v>
      </c>
      <c r="AV84" s="2" t="str">
        <f>VLOOKUP(P84,'[3]Monitor Schedule'!$A:$BM,36,FALSE)</f>
        <v>Yes</v>
      </c>
      <c r="AW84" s="2" t="s">
        <v>28</v>
      </c>
      <c r="AX84" s="2" t="str">
        <f>VLOOKUP(P84,'[3]Monitor Schedule'!$A:$BM,38,FALSE)</f>
        <v>No</v>
      </c>
      <c r="AY84" s="2" t="str">
        <f>VLOOKUP(P84,'[3]Monitor Schedule'!$A:$BM,39,FALSE)</f>
        <v>No</v>
      </c>
      <c r="AZ84" s="2" t="str">
        <f>VLOOKUP(P84,'[3]Monitor Schedule'!$A:$BM,40,FALSE)</f>
        <v>No</v>
      </c>
      <c r="BA84" s="2" t="str">
        <f>VLOOKUP(P84,'[3]Monitor Schedule'!$A:$BM,41,FALSE)</f>
        <v>No</v>
      </c>
      <c r="BB84" s="2" t="str">
        <f>VLOOKUP(P84,'[3]Monitor Schedule'!$A:$BM,42,FALSE)</f>
        <v>No</v>
      </c>
      <c r="BC84" s="2" t="str">
        <f>VLOOKUP(P84,'[3]Monitor Schedule'!$A:$BM,43,FALSE)</f>
        <v>No</v>
      </c>
      <c r="BD84" s="2" t="str">
        <f>VLOOKUP(P84,'[3]Monitor Schedule'!$A:$BM,44,FALSE)</f>
        <v>No</v>
      </c>
      <c r="BE84" s="2" t="str">
        <f>VLOOKUP(P84,'[3]Monitor Schedule'!$A:$BM,45,FALSE)</f>
        <v>No</v>
      </c>
      <c r="BF84" s="2" t="str">
        <f>VLOOKUP(P84,'[3]Monitor Schedule'!$A:$BM,46,FALSE)</f>
        <v>No</v>
      </c>
      <c r="BG84" s="2" t="str">
        <f>VLOOKUP(P84,'[3]Monitor Schedule'!$A:$BM,47,FALSE)</f>
        <v>No</v>
      </c>
      <c r="BH84" s="2" t="str">
        <f>VLOOKUP(P84,'[3]Monitor Schedule'!$A:$BM,48,FALSE)</f>
        <v>No</v>
      </c>
      <c r="BI84" s="2" t="str">
        <f>VLOOKUP(P84,'[3]Monitor Schedule'!$A:$BM,49,FALSE)</f>
        <v>No</v>
      </c>
      <c r="BJ84" s="2" t="str">
        <f>VLOOKUP(P84,'[3]Monitor Schedule'!$A:$BM,50,FALSE)</f>
        <v>No</v>
      </c>
      <c r="BK84" s="2" t="str">
        <f>VLOOKUP(P84,'[3]Monitor Schedule'!$A:$BM,51,FALSE)</f>
        <v>No</v>
      </c>
      <c r="BL84" s="2" t="str">
        <f>VLOOKUP(P84,'[3]Monitor Schedule'!$A:$BM,52,FALSE)</f>
        <v>No</v>
      </c>
      <c r="BM84" s="2" t="str">
        <f>VLOOKUP(P84,'[3]Monitor Schedule'!$A:$BM,53,FALSE)</f>
        <v>No</v>
      </c>
      <c r="BN84" s="2" t="str">
        <f>VLOOKUP(P84,'[3]Monitor Schedule'!$A:$BM,54,FALSE)</f>
        <v>No</v>
      </c>
      <c r="BO84" s="2" t="str">
        <f>VLOOKUP(P84,'[3]Monitor Schedule'!$A:$BM,55,FALSE)</f>
        <v>No</v>
      </c>
      <c r="BP84" s="2" t="str">
        <f>VLOOKUP(P84,'[3]Monitor Schedule'!$A:$BM,56,FALSE)</f>
        <v>Yes</v>
      </c>
      <c r="BQ84" s="2" t="str">
        <f>VLOOKUP(P84,'[3]Monitor Schedule'!$A:$BM,57,FALSE)</f>
        <v>Yes</v>
      </c>
      <c r="BR84" s="2" t="str">
        <f>VLOOKUP(P84,'[3]Monitor Schedule'!$A:$BM,58,FALSE)</f>
        <v>Yes</v>
      </c>
      <c r="BS84" s="2" t="str">
        <f>VLOOKUP(P84,'[3]Monitor Schedule'!$A:$BM,59,FALSE)</f>
        <v>No</v>
      </c>
      <c r="BT84" s="2" t="str">
        <f>VLOOKUP(P84,'[3]Monitor Schedule'!$A:$BM,60,FALSE)</f>
        <v>No</v>
      </c>
      <c r="BU84" s="2" t="str">
        <f>VLOOKUP(P84,'[3]Monitor Schedule'!$A:$BM,61,FALSE)</f>
        <v>No</v>
      </c>
      <c r="BV84" s="2" t="str">
        <f>VLOOKUP(P84,'[3]Monitor Schedule'!$A:$BM,62,FALSE)</f>
        <v>No</v>
      </c>
      <c r="BW84" s="2" t="str">
        <f>VLOOKUP(P84,'[3]Monitor Schedule'!$A:$BM,63,FALSE)</f>
        <v>No</v>
      </c>
      <c r="BX84" s="2" t="str">
        <f>VLOOKUP(P84,'[3]Monitor Schedule'!$A:$BM,64,FALSE)</f>
        <v>No</v>
      </c>
      <c r="BY84" s="2" t="s">
        <v>164</v>
      </c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</row>
    <row r="85" spans="1:459" s="2" customFormat="1">
      <c r="A85" s="146">
        <v>94686</v>
      </c>
      <c r="B85" s="146">
        <v>6289</v>
      </c>
      <c r="C85" s="146">
        <v>1038</v>
      </c>
      <c r="D85" s="147">
        <v>77438</v>
      </c>
      <c r="E85" s="148">
        <f t="shared" ref="E85" si="154">D85*0.066</f>
        <v>5110.9080000000004</v>
      </c>
      <c r="F85" s="149">
        <f t="shared" ref="F85" si="155">E85*0.17</f>
        <v>868.85436000000016</v>
      </c>
      <c r="G85" s="150">
        <v>17</v>
      </c>
      <c r="H85" s="150">
        <f t="shared" ref="H85" si="156">E85*1.25</f>
        <v>6388.6350000000002</v>
      </c>
      <c r="I85" s="150">
        <f t="shared" ref="I85" si="157">F85*1.25</f>
        <v>1086.0679500000001</v>
      </c>
      <c r="J85" s="150">
        <f t="shared" ref="J85" si="158">E85*1.5</f>
        <v>7666.362000000001</v>
      </c>
      <c r="K85" s="150">
        <f t="shared" ref="K85" si="159">F85*1.5</f>
        <v>1303.2815400000002</v>
      </c>
      <c r="L85" s="150">
        <v>10</v>
      </c>
      <c r="M85" s="151">
        <v>11</v>
      </c>
      <c r="N85" s="152">
        <v>13</v>
      </c>
      <c r="O85" s="169" t="s">
        <v>146</v>
      </c>
      <c r="P85" s="8">
        <v>68417</v>
      </c>
      <c r="Q85" s="8" t="s">
        <v>165</v>
      </c>
      <c r="R85" s="158" t="s">
        <v>166</v>
      </c>
      <c r="S85" s="187">
        <v>44770</v>
      </c>
      <c r="T85" s="181">
        <f>VLOOKUP(P85,'[3]Monitor Schedule'!$A:$J,10,FALSE)</f>
        <v>44758</v>
      </c>
      <c r="U85" s="181">
        <v>44784</v>
      </c>
      <c r="V85" s="181" t="e">
        <f>VLOOKUP(P85,'[3]Monitor Schedule'!$A:$K,11,FALSE)</f>
        <v>#N/A</v>
      </c>
      <c r="W85" s="181" t="s">
        <v>30</v>
      </c>
      <c r="X85" s="8" t="s">
        <v>30</v>
      </c>
      <c r="Y85" s="2" t="str">
        <f>VLOOKUP(P85,'[3]Monitor Schedule'!$A:$BM,13,FALSE)</f>
        <v>Yes</v>
      </c>
      <c r="Z85" s="2" t="str">
        <f>VLOOKUP(P85,'[3]Monitor Schedule'!$A:$BM,14,FALSE)</f>
        <v>Yes</v>
      </c>
      <c r="AA85" s="2" t="str">
        <f>VLOOKUP(P85,'[3]Monitor Schedule'!$A:$BM,15,FALSE)</f>
        <v>Yes</v>
      </c>
      <c r="AB85" s="2" t="s">
        <v>30</v>
      </c>
      <c r="AC85" s="2" t="s">
        <v>30</v>
      </c>
      <c r="AD85" s="2" t="s">
        <v>30</v>
      </c>
      <c r="AE85" s="2" t="str">
        <f>VLOOKUP(P85,'[3]Monitor Schedule'!$A:$BM,19,FALSE)</f>
        <v>Yes</v>
      </c>
      <c r="AF85" s="2" t="str">
        <f>VLOOKUP(P85,'[3]Monitor Schedule'!$A:$BM,20,FALSE)</f>
        <v>Yes</v>
      </c>
      <c r="AG85" s="2" t="s">
        <v>30</v>
      </c>
      <c r="AH85" s="2" t="s">
        <v>30</v>
      </c>
      <c r="AI85" s="2" t="str">
        <f>VLOOKUP(P85,'[3]Monitor Schedule'!$A:$BM,23,FALSE)</f>
        <v>Yes</v>
      </c>
      <c r="AJ85" s="2" t="str">
        <f>VLOOKUP(P85,'[3]Monitor Schedule'!$A:$BM,24,FALSE)</f>
        <v>Yes</v>
      </c>
      <c r="AK85" s="2" t="str">
        <f>VLOOKUP(P85,'[3]Monitor Schedule'!$A:$BM,25,FALSE)</f>
        <v>Yes</v>
      </c>
      <c r="AL85" s="2" t="str">
        <f>VLOOKUP(P85,'[3]Monitor Schedule'!$A:$BM,26,FALSE)</f>
        <v>Yes</v>
      </c>
      <c r="AM85" s="2" t="s">
        <v>30</v>
      </c>
      <c r="AN85" s="2" t="str">
        <f>VLOOKUP(P85,'[3]Monitor Schedule'!$A:$BM,28,FALSE)</f>
        <v>Yes</v>
      </c>
      <c r="AO85" s="2" t="str">
        <f>VLOOKUP(P85,'[3]Monitor Schedule'!$A:$BM,29,FALSE)</f>
        <v>Yes</v>
      </c>
      <c r="AP85" s="2" t="str">
        <f>VLOOKUP(P85,'[3]Monitor Schedule'!$A:$BM,30,FALSE)</f>
        <v>Yes</v>
      </c>
      <c r="AQ85" s="2" t="str">
        <f>VLOOKUP(P85,'[3]Monitor Schedule'!$A:$BM,31,FALSE)</f>
        <v>Yes</v>
      </c>
      <c r="AR85" s="2" t="s">
        <v>30</v>
      </c>
      <c r="AS85" s="2" t="str">
        <f>VLOOKUP(P85,'[3]Monitor Schedule'!$A:$BM,33,FALSE)</f>
        <v>Yes</v>
      </c>
      <c r="AT85" s="2" t="str">
        <f>VLOOKUP(P85,'[3]Monitor Schedule'!$A:$BM,34,FALSE)</f>
        <v>Yes</v>
      </c>
      <c r="AU85" s="2" t="str">
        <f>VLOOKUP(P85,'[3]Monitor Schedule'!$A:$BM,35,FALSE)</f>
        <v>Yes</v>
      </c>
      <c r="AV85" s="2" t="s">
        <v>30</v>
      </c>
      <c r="AW85" s="2" t="str">
        <f>VLOOKUP(P85,'[3]Monitor Schedule'!$A:$BM,37,FALSE)</f>
        <v>Yes</v>
      </c>
      <c r="AX85" s="2" t="str">
        <f>VLOOKUP(P85,'[3]Monitor Schedule'!$A:$BM,38,FALSE)</f>
        <v>Yes</v>
      </c>
      <c r="AY85" s="2" t="str">
        <f>VLOOKUP(P85,'[3]Monitor Schedule'!$A:$BM,39,FALSE)</f>
        <v>Yes</v>
      </c>
      <c r="AZ85" s="2" t="str">
        <f>VLOOKUP(P85,'[3]Monitor Schedule'!$A:$BM,40,FALSE)</f>
        <v>Yes</v>
      </c>
      <c r="BA85" s="2" t="str">
        <f>VLOOKUP(P85,'[3]Monitor Schedule'!$A:$BM,41,FALSE)</f>
        <v>No</v>
      </c>
      <c r="BB85" s="2" t="str">
        <f>VLOOKUP(P85,'[3]Monitor Schedule'!$A:$BM,42,FALSE)</f>
        <v>No</v>
      </c>
      <c r="BC85" s="2" t="str">
        <f>VLOOKUP(P85,'[3]Monitor Schedule'!$A:$BM,43,FALSE)</f>
        <v>No</v>
      </c>
      <c r="BD85" s="2" t="str">
        <f>VLOOKUP(P85,'[3]Monitor Schedule'!$A:$BM,44,FALSE)</f>
        <v>No</v>
      </c>
      <c r="BE85" s="2" t="str">
        <f>VLOOKUP(P85,'[3]Monitor Schedule'!$A:$BM,45,FALSE)</f>
        <v>No</v>
      </c>
      <c r="BF85" s="2" t="str">
        <f>VLOOKUP(P85,'[3]Monitor Schedule'!$A:$BM,46,FALSE)</f>
        <v>No</v>
      </c>
      <c r="BG85" s="2" t="str">
        <f>VLOOKUP(P85,'[3]Monitor Schedule'!$A:$BM,47,FALSE)</f>
        <v>No</v>
      </c>
      <c r="BH85" s="2" t="str">
        <f>VLOOKUP(P85,'[3]Monitor Schedule'!$A:$BM,48,FALSE)</f>
        <v>No</v>
      </c>
      <c r="BI85" s="2" t="str">
        <f>VLOOKUP(P85,'[3]Monitor Schedule'!$A:$BM,49,FALSE)</f>
        <v>No</v>
      </c>
      <c r="BJ85" s="2" t="str">
        <f>VLOOKUP(P85,'[3]Monitor Schedule'!$A:$BM,50,FALSE)</f>
        <v>No</v>
      </c>
      <c r="BK85" s="2" t="str">
        <f>VLOOKUP(P85,'[3]Monitor Schedule'!$A:$BM,51,FALSE)</f>
        <v>Yes</v>
      </c>
      <c r="BL85" s="2" t="str">
        <f>VLOOKUP(P85,'[3]Monitor Schedule'!$A:$BM,52,FALSE)</f>
        <v>Yes</v>
      </c>
      <c r="BM85" s="2" t="str">
        <f>VLOOKUP(P85,'[3]Monitor Schedule'!$A:$BM,53,FALSE)</f>
        <v>Yes</v>
      </c>
      <c r="BN85" s="2" t="str">
        <f>VLOOKUP(P85,'[3]Monitor Schedule'!$A:$BM,54,FALSE)</f>
        <v>Yes</v>
      </c>
      <c r="BO85" s="2" t="s">
        <v>30</v>
      </c>
      <c r="BP85" s="2" t="s">
        <v>30</v>
      </c>
      <c r="BQ85" s="2" t="s">
        <v>30</v>
      </c>
      <c r="BR85" s="2">
        <f>VLOOKUP(P85,'[3]Monitor Schedule'!$A:$BM,58,FALSE)</f>
        <v>0</v>
      </c>
      <c r="BS85" s="2">
        <f>VLOOKUP(P85,'[3]Monitor Schedule'!$A:$BM,59,FALSE)</f>
        <v>0</v>
      </c>
      <c r="BT85" s="2">
        <f>VLOOKUP(P85,'[3]Monitor Schedule'!$A:$BM,60,FALSE)</f>
        <v>0</v>
      </c>
      <c r="BU85" s="2">
        <f>VLOOKUP(P85,'[3]Monitor Schedule'!$A:$BM,61,FALSE)</f>
        <v>0</v>
      </c>
      <c r="BV85" s="2">
        <f>VLOOKUP(P85,'[3]Monitor Schedule'!$A:$BM,62,FALSE)</f>
        <v>0</v>
      </c>
      <c r="BW85" s="2">
        <f>VLOOKUP(P85,'[3]Monitor Schedule'!$A:$BM,63,FALSE)</f>
        <v>0</v>
      </c>
      <c r="BX85" s="2">
        <f>VLOOKUP(P85,'[3]Monitor Schedule'!$A:$BM,64,FALSE)</f>
        <v>0</v>
      </c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</row>
    <row r="86" spans="1:459" s="2" customFormat="1">
      <c r="A86" s="146">
        <v>94686</v>
      </c>
      <c r="B86" s="146">
        <v>6289</v>
      </c>
      <c r="C86" s="146">
        <v>1038</v>
      </c>
      <c r="D86" s="147">
        <v>77438</v>
      </c>
      <c r="E86" s="148">
        <f t="shared" ref="E86:E88" si="160">D86*0.066</f>
        <v>5110.9080000000004</v>
      </c>
      <c r="F86" s="149">
        <f t="shared" ref="F86:F88" si="161">E86*0.17</f>
        <v>868.85436000000016</v>
      </c>
      <c r="G86" s="150">
        <v>18</v>
      </c>
      <c r="H86" s="150">
        <f t="shared" ref="H86:H88" si="162">E86*1.25</f>
        <v>6388.6350000000002</v>
      </c>
      <c r="I86" s="150">
        <f t="shared" ref="I86:I88" si="163">F86*1.25</f>
        <v>1086.0679500000001</v>
      </c>
      <c r="J86" s="150">
        <f t="shared" ref="J86:J88" si="164">E86*1.5</f>
        <v>7666.362000000001</v>
      </c>
      <c r="K86" s="150">
        <f t="shared" ref="K86:K88" si="165">F86*1.5</f>
        <v>1303.2815400000002</v>
      </c>
      <c r="L86" s="150">
        <v>10</v>
      </c>
      <c r="M86" s="151">
        <v>11</v>
      </c>
      <c r="N86" s="152">
        <v>13</v>
      </c>
      <c r="O86" s="169" t="s">
        <v>146</v>
      </c>
      <c r="P86" s="8">
        <v>77109</v>
      </c>
      <c r="Q86" s="8" t="s">
        <v>38</v>
      </c>
      <c r="R86" s="158" t="s">
        <v>39</v>
      </c>
      <c r="S86" s="181">
        <v>44770</v>
      </c>
      <c r="T86" s="181">
        <f>VLOOKUP(P86,'[3]Monitor Schedule'!$A:$J,10,FALSE)</f>
        <v>44768</v>
      </c>
      <c r="U86" s="181">
        <v>44784</v>
      </c>
      <c r="V86" s="181" t="e">
        <f>VLOOKUP(P86,'[3]Monitor Schedule'!$A:$K,11,FALSE)</f>
        <v>#N/A</v>
      </c>
      <c r="W86" s="181" t="s">
        <v>30</v>
      </c>
      <c r="X86" s="8" t="s">
        <v>30</v>
      </c>
      <c r="Y86" s="2" t="s">
        <v>30</v>
      </c>
      <c r="Z86" s="2" t="s">
        <v>30</v>
      </c>
      <c r="AA86" s="2" t="s">
        <v>30</v>
      </c>
      <c r="AB86" s="2" t="str">
        <f>VLOOKUP(P86,'[3]Monitor Schedule'!$A:$BM,16,FALSE)</f>
        <v>Yes</v>
      </c>
      <c r="AC86" s="2" t="str">
        <f>VLOOKUP(P86,'[3]Monitor Schedule'!$A:$BM,17,FALSE)</f>
        <v>Yes</v>
      </c>
      <c r="AD86" s="2" t="s">
        <v>30</v>
      </c>
      <c r="AE86" s="2" t="s">
        <v>30</v>
      </c>
      <c r="AF86" s="2" t="str">
        <f>VLOOKUP(P86,'[3]Monitor Schedule'!$A:$BM,20,FALSE)</f>
        <v>Yes</v>
      </c>
      <c r="AG86" s="2" t="str">
        <f>VLOOKUP(P86,'[3]Monitor Schedule'!$A:$BM,21,FALSE)</f>
        <v>Yes</v>
      </c>
      <c r="AH86" s="2" t="s">
        <v>30</v>
      </c>
      <c r="AI86" s="2" t="s">
        <v>30</v>
      </c>
      <c r="AJ86" s="2" t="s">
        <v>30</v>
      </c>
      <c r="AK86" s="2" t="str">
        <f>VLOOKUP(P86,'[3]Monitor Schedule'!$A:$BM,25,FALSE)</f>
        <v>Yes</v>
      </c>
      <c r="AL86" s="2" t="str">
        <f>VLOOKUP(P86,'[3]Monitor Schedule'!$A:$BM,26,FALSE)</f>
        <v>Yes</v>
      </c>
      <c r="AM86" s="2" t="str">
        <f>VLOOKUP(P86,'[3]Monitor Schedule'!$A:$BM,27,FALSE)</f>
        <v>Yes</v>
      </c>
      <c r="AN86" s="2" t="s">
        <v>30</v>
      </c>
      <c r="AO86" s="2" t="s">
        <v>30</v>
      </c>
      <c r="AP86" s="2" t="str">
        <f>VLOOKUP(P86,'[3]Monitor Schedule'!$A:$BM,30,FALSE)</f>
        <v>Yes</v>
      </c>
      <c r="AQ86" s="2" t="str">
        <f>VLOOKUP(P86,'[3]Monitor Schedule'!$A:$BM,31,FALSE)</f>
        <v>Yes</v>
      </c>
      <c r="AR86" s="2" t="str">
        <f>VLOOKUP(P86,'[3]Monitor Schedule'!$A:$BM,32,FALSE)</f>
        <v>Yes</v>
      </c>
      <c r="AS86" s="2" t="s">
        <v>30</v>
      </c>
      <c r="AT86" s="2" t="s">
        <v>30</v>
      </c>
      <c r="AU86" s="2" t="s">
        <v>30</v>
      </c>
      <c r="AV86" s="2" t="s">
        <v>30</v>
      </c>
      <c r="AW86" s="2" t="str">
        <f>VLOOKUP(P86,'[3]Monitor Schedule'!$A:$BM,37,FALSE)</f>
        <v>Yes</v>
      </c>
      <c r="AX86" s="2" t="str">
        <f>VLOOKUP(P86,'[3]Monitor Schedule'!$A:$BM,38,FALSE)</f>
        <v>Yes</v>
      </c>
      <c r="AY86" s="2" t="s">
        <v>28</v>
      </c>
      <c r="AZ86" s="2" t="str">
        <f>VLOOKUP(P86,'[3]Monitor Schedule'!$A:$BM,40,FALSE)</f>
        <v>Yes</v>
      </c>
      <c r="BA86" s="2" t="str">
        <f>VLOOKUP(P86,'[3]Monitor Schedule'!$A:$BM,41,FALSE)</f>
        <v>Yes</v>
      </c>
      <c r="BB86" s="2" t="str">
        <f>VLOOKUP(P86,'[3]Monitor Schedule'!$A:$BM,42,FALSE)</f>
        <v>Yes</v>
      </c>
      <c r="BC86" s="2" t="s">
        <v>30</v>
      </c>
      <c r="BD86" s="2" t="str">
        <f>VLOOKUP(P86,'[3]Monitor Schedule'!$A:$BM,44,FALSE)</f>
        <v>Yes</v>
      </c>
      <c r="BE86" s="2" t="str">
        <f>VLOOKUP(P86,'[3]Monitor Schedule'!$A:$BM,45,FALSE)</f>
        <v>Yes</v>
      </c>
      <c r="BF86" s="2" t="str">
        <f>VLOOKUP(P86,'[3]Monitor Schedule'!$A:$BM,46,FALSE)</f>
        <v>Yes</v>
      </c>
      <c r="BG86" s="2" t="str">
        <f>VLOOKUP(P86,'[3]Monitor Schedule'!$A:$BM,47,FALSE)</f>
        <v>Yes</v>
      </c>
      <c r="BH86" s="2" t="s">
        <v>30</v>
      </c>
      <c r="BI86" s="2" t="s">
        <v>30</v>
      </c>
      <c r="BJ86" s="2" t="s">
        <v>30</v>
      </c>
      <c r="BK86" s="2" t="str">
        <f>VLOOKUP(P86,'[3]Monitor Schedule'!$A:$BM,51,FALSE)</f>
        <v>Yes</v>
      </c>
      <c r="BL86" s="2" t="str">
        <f>VLOOKUP(P86,'[3]Monitor Schedule'!$A:$BM,52,FALSE)</f>
        <v>Yes</v>
      </c>
      <c r="BM86" s="2" t="str">
        <f>VLOOKUP(P86,'[3]Monitor Schedule'!$A:$BM,53,FALSE)</f>
        <v>Yes</v>
      </c>
      <c r="BN86" s="2" t="str">
        <f>VLOOKUP(P86,'[3]Monitor Schedule'!$A:$BM,54,FALSE)</f>
        <v>Yes</v>
      </c>
      <c r="BO86" s="2" t="s">
        <v>30</v>
      </c>
      <c r="BP86" s="2" t="s">
        <v>30</v>
      </c>
      <c r="BQ86" s="2" t="s">
        <v>30</v>
      </c>
      <c r="BR86" s="2" t="str">
        <f>VLOOKUP(P86,'[3]Monitor Schedule'!$A:$BM,58,FALSE)</f>
        <v>Yes</v>
      </c>
      <c r="BS86" s="2" t="str">
        <f>VLOOKUP(P86,'[3]Monitor Schedule'!$A:$BM,59,FALSE)</f>
        <v>Yes</v>
      </c>
      <c r="BT86" s="2" t="str">
        <f>VLOOKUP(P86,'[3]Monitor Schedule'!$A:$BM,60,FALSE)</f>
        <v>Yes</v>
      </c>
      <c r="BU86" s="2" t="str">
        <f>VLOOKUP(P86,'[3]Monitor Schedule'!$A:$BM,61,FALSE)</f>
        <v>Yes</v>
      </c>
      <c r="BV86" s="2" t="str">
        <f>VLOOKUP(P86,'[3]Monitor Schedule'!$A:$BM,62,FALSE)</f>
        <v>Yes</v>
      </c>
      <c r="BW86" s="2" t="s">
        <v>30</v>
      </c>
      <c r="BX86" s="2" t="s">
        <v>30</v>
      </c>
      <c r="BY86" s="2" t="e">
        <f>VLOOKUP(P86,'[3]Monitor Schedule'!$A:$BM,65,FALSE)</f>
        <v>#N/A</v>
      </c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</row>
    <row r="87" spans="1:459" s="2" customFormat="1">
      <c r="A87" s="146">
        <v>94686</v>
      </c>
      <c r="B87" s="146">
        <v>6289</v>
      </c>
      <c r="C87" s="146">
        <v>1038</v>
      </c>
      <c r="D87" s="147">
        <v>77438</v>
      </c>
      <c r="E87" s="148">
        <f t="shared" si="160"/>
        <v>5110.9080000000004</v>
      </c>
      <c r="F87" s="149">
        <f t="shared" si="161"/>
        <v>868.85436000000016</v>
      </c>
      <c r="G87" s="150">
        <v>19</v>
      </c>
      <c r="H87" s="150">
        <f t="shared" si="162"/>
        <v>6388.6350000000002</v>
      </c>
      <c r="I87" s="150">
        <f t="shared" si="163"/>
        <v>1086.0679500000001</v>
      </c>
      <c r="J87" s="150">
        <f t="shared" si="164"/>
        <v>7666.362000000001</v>
      </c>
      <c r="K87" s="150">
        <f t="shared" si="165"/>
        <v>1303.2815400000002</v>
      </c>
      <c r="L87" s="150">
        <v>10</v>
      </c>
      <c r="M87" s="151">
        <v>11</v>
      </c>
      <c r="N87" s="152">
        <v>13</v>
      </c>
      <c r="O87" s="169" t="s">
        <v>146</v>
      </c>
      <c r="P87" s="8">
        <v>68369</v>
      </c>
      <c r="Q87" s="8" t="s">
        <v>40</v>
      </c>
      <c r="R87" s="158" t="s">
        <v>41</v>
      </c>
      <c r="S87" s="181">
        <v>44770</v>
      </c>
      <c r="T87" s="181">
        <f>VLOOKUP(P87,'[3]Monitor Schedule'!$A:$J,10,FALSE)</f>
        <v>44775</v>
      </c>
      <c r="U87" s="181">
        <v>44784</v>
      </c>
      <c r="V87" s="181" t="e">
        <f>VLOOKUP(P87,'[3]Monitor Schedule'!$A:$K,11,FALSE)</f>
        <v>#N/A</v>
      </c>
      <c r="W87" s="181" t="s">
        <v>30</v>
      </c>
      <c r="X87" s="8" t="s">
        <v>30</v>
      </c>
      <c r="Y87" s="2" t="s">
        <v>28</v>
      </c>
      <c r="Z87" s="2" t="s">
        <v>28</v>
      </c>
      <c r="AA87" s="2" t="str">
        <f>VLOOKUP(P87,'[3]Monitor Schedule'!$A:$BM,15,FALSE)</f>
        <v>Yes</v>
      </c>
      <c r="AB87" s="2" t="str">
        <f>VLOOKUP(P87,'[3]Monitor Schedule'!$A:$BM,16,FALSE)</f>
        <v>Yes</v>
      </c>
      <c r="AC87" s="2" t="s">
        <v>30</v>
      </c>
      <c r="AD87" s="2" t="str">
        <f>VLOOKUP(P87,'[3]Monitor Schedule'!$A:$BM,18,FALSE)</f>
        <v>No</v>
      </c>
      <c r="AE87" s="2" t="str">
        <f>VLOOKUP(P87,'[3]Monitor Schedule'!$A:$BM,19,FALSE)</f>
        <v>No</v>
      </c>
      <c r="AF87" s="2" t="str">
        <f>VLOOKUP(P87,'[3]Monitor Schedule'!$A:$BM,20,FALSE)</f>
        <v>No</v>
      </c>
      <c r="AG87" s="2" t="str">
        <f>VLOOKUP(P87,'[3]Monitor Schedule'!$A:$BM,21,FALSE)</f>
        <v>No</v>
      </c>
      <c r="AH87" s="2" t="str">
        <f>VLOOKUP(P87,'[3]Monitor Schedule'!$A:$BM,22,FALSE)</f>
        <v>No</v>
      </c>
      <c r="AI87" s="2" t="str">
        <f>VLOOKUP(P87,'[3]Monitor Schedule'!$A:$BM,23,FALSE)</f>
        <v>No</v>
      </c>
      <c r="AJ87" s="2" t="str">
        <f>VLOOKUP(P87,'[3]Monitor Schedule'!$A:$BM,24,FALSE)</f>
        <v>No</v>
      </c>
      <c r="AK87" s="2" t="str">
        <f>VLOOKUP(P87,'[3]Monitor Schedule'!$A:$BM,25,FALSE)</f>
        <v>No</v>
      </c>
      <c r="AL87" s="2" t="str">
        <f>VLOOKUP(P87,'[3]Monitor Schedule'!$A:$BM,26,FALSE)</f>
        <v>No</v>
      </c>
      <c r="AM87" s="2" t="str">
        <f>VLOOKUP(P87,'[3]Monitor Schedule'!$A:$BM,27,FALSE)</f>
        <v>No</v>
      </c>
      <c r="AN87" s="2" t="str">
        <f>VLOOKUP(P87,'[3]Monitor Schedule'!$A:$BM,28,FALSE)</f>
        <v>No</v>
      </c>
      <c r="AO87" s="2" t="str">
        <f>VLOOKUP(P87,'[3]Monitor Schedule'!$A:$BM,29,FALSE)</f>
        <v>No</v>
      </c>
      <c r="AP87" s="2" t="str">
        <f>VLOOKUP(P87,'[3]Monitor Schedule'!$A:$BM,30,FALSE)</f>
        <v>No</v>
      </c>
      <c r="AQ87" s="2" t="str">
        <f>VLOOKUP(P87,'[3]Monitor Schedule'!$A:$BM,31,FALSE)</f>
        <v>No</v>
      </c>
      <c r="AR87" s="2" t="str">
        <f>VLOOKUP(P87,'[3]Monitor Schedule'!$A:$BM,32,FALSE)</f>
        <v>No</v>
      </c>
      <c r="AS87" s="2" t="str">
        <f>VLOOKUP(P87,'[3]Monitor Schedule'!$A:$BM,33,FALSE)</f>
        <v>No</v>
      </c>
      <c r="AT87" s="2" t="str">
        <f>VLOOKUP(P87,'[3]Monitor Schedule'!$A:$BM,34,FALSE)</f>
        <v>No</v>
      </c>
      <c r="AU87" s="2" t="str">
        <f>VLOOKUP(P87,'[3]Monitor Schedule'!$A:$BM,35,FALSE)</f>
        <v>No</v>
      </c>
      <c r="AV87" s="2" t="str">
        <f>VLOOKUP(P87,'[3]Monitor Schedule'!$A:$BM,36,FALSE)</f>
        <v>No</v>
      </c>
      <c r="AW87" s="2" t="str">
        <f>VLOOKUP(P87,'[3]Monitor Schedule'!$A:$BM,37,FALSE)</f>
        <v>No</v>
      </c>
      <c r="AX87" s="2" t="str">
        <f>VLOOKUP(P87,'[3]Monitor Schedule'!$A:$BM,38,FALSE)</f>
        <v>No</v>
      </c>
      <c r="AY87" s="2" t="str">
        <f>VLOOKUP(P87,'[3]Monitor Schedule'!$A:$BM,39,FALSE)</f>
        <v>No</v>
      </c>
      <c r="AZ87" s="2" t="str">
        <f>VLOOKUP(P87,'[3]Monitor Schedule'!$A:$BM,40,FALSE)</f>
        <v>No</v>
      </c>
      <c r="BA87" s="2" t="str">
        <f>VLOOKUP(P87,'[3]Monitor Schedule'!$A:$BM,41,FALSE)</f>
        <v>No</v>
      </c>
      <c r="BB87" s="2" t="str">
        <f>VLOOKUP(P87,'[3]Monitor Schedule'!$A:$BM,42,FALSE)</f>
        <v>No</v>
      </c>
      <c r="BC87" s="2" t="str">
        <f>VLOOKUP(P87,'[3]Monitor Schedule'!$A:$BM,43,FALSE)</f>
        <v>No</v>
      </c>
      <c r="BD87" s="2" t="str">
        <f>VLOOKUP(P87,'[3]Monitor Schedule'!$A:$BM,44,FALSE)</f>
        <v>No</v>
      </c>
      <c r="BE87" s="2" t="str">
        <f>VLOOKUP(P87,'[3]Monitor Schedule'!$A:$BM,45,FALSE)</f>
        <v>No</v>
      </c>
      <c r="BF87" s="2" t="str">
        <f>VLOOKUP(P87,'[3]Monitor Schedule'!$A:$BM,46,FALSE)</f>
        <v>No</v>
      </c>
      <c r="BG87" s="2" t="str">
        <f>VLOOKUP(P87,'[3]Monitor Schedule'!$A:$BM,47,FALSE)</f>
        <v>No</v>
      </c>
      <c r="BH87" s="2" t="str">
        <f>VLOOKUP(P87,'[3]Monitor Schedule'!$A:$BM,48,FALSE)</f>
        <v>No</v>
      </c>
      <c r="BI87" s="2" t="str">
        <f>VLOOKUP(P87,'[3]Monitor Schedule'!$A:$BM,49,FALSE)</f>
        <v>No</v>
      </c>
      <c r="BJ87" s="2" t="str">
        <f>VLOOKUP(P87,'[3]Monitor Schedule'!$A:$BM,50,FALSE)</f>
        <v>No</v>
      </c>
      <c r="BK87" s="2" t="str">
        <f>VLOOKUP(P87,'[3]Monitor Schedule'!$A:$BM,51,FALSE)</f>
        <v>No</v>
      </c>
      <c r="BL87" s="2" t="str">
        <f>VLOOKUP(P87,'[3]Monitor Schedule'!$A:$BM,52,FALSE)</f>
        <v>No</v>
      </c>
      <c r="BM87" s="2" t="str">
        <f>VLOOKUP(P87,'[3]Monitor Schedule'!$A:$BM,53,FALSE)</f>
        <v>No</v>
      </c>
      <c r="BN87" s="2" t="str">
        <f>VLOOKUP(P87,'[3]Monitor Schedule'!$A:$BM,54,FALSE)</f>
        <v>No</v>
      </c>
      <c r="BO87" s="2" t="str">
        <f>VLOOKUP(P87,'[3]Monitor Schedule'!$A:$BM,55,FALSE)</f>
        <v>No</v>
      </c>
      <c r="BP87" s="2" t="str">
        <f>VLOOKUP(P87,'[3]Monitor Schedule'!$A:$BM,56,FALSE)</f>
        <v>No</v>
      </c>
      <c r="BQ87" s="2" t="str">
        <f>VLOOKUP(P87,'[3]Monitor Schedule'!$A:$BM,57,FALSE)</f>
        <v>No</v>
      </c>
      <c r="BR87" s="167" t="s">
        <v>42</v>
      </c>
      <c r="BS87" s="167" t="s">
        <v>42</v>
      </c>
      <c r="BT87" s="167" t="s">
        <v>42</v>
      </c>
      <c r="BU87" s="2" t="s">
        <v>30</v>
      </c>
      <c r="BV87" s="2" t="s">
        <v>30</v>
      </c>
      <c r="BW87" s="2" t="s">
        <v>30</v>
      </c>
      <c r="BX87" s="2" t="s">
        <v>30</v>
      </c>
      <c r="BY87" s="2" t="e">
        <f>VLOOKUP(P87,'[3]Monitor Schedule'!$A:$BM,65,FALSE)</f>
        <v>#N/A</v>
      </c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</row>
    <row r="88" spans="1:459" s="2" customFormat="1">
      <c r="A88" s="146">
        <v>94686</v>
      </c>
      <c r="B88" s="146">
        <v>6289</v>
      </c>
      <c r="C88" s="146">
        <v>1038</v>
      </c>
      <c r="D88" s="147">
        <v>77438</v>
      </c>
      <c r="E88" s="148">
        <f t="shared" si="160"/>
        <v>5110.9080000000004</v>
      </c>
      <c r="F88" s="149">
        <f t="shared" si="161"/>
        <v>868.85436000000016</v>
      </c>
      <c r="G88" s="150">
        <v>21</v>
      </c>
      <c r="H88" s="150">
        <f t="shared" si="162"/>
        <v>6388.6350000000002</v>
      </c>
      <c r="I88" s="150">
        <f t="shared" si="163"/>
        <v>1086.0679500000001</v>
      </c>
      <c r="J88" s="150">
        <f t="shared" si="164"/>
        <v>7666.362000000001</v>
      </c>
      <c r="K88" s="150">
        <f t="shared" si="165"/>
        <v>1303.2815400000002</v>
      </c>
      <c r="L88" s="150">
        <v>10</v>
      </c>
      <c r="M88" s="151">
        <v>11</v>
      </c>
      <c r="N88" s="152">
        <v>13</v>
      </c>
      <c r="O88" s="169" t="s">
        <v>146</v>
      </c>
      <c r="P88" s="8">
        <v>811411</v>
      </c>
      <c r="Q88" s="8" t="s">
        <v>43</v>
      </c>
      <c r="R88" s="158" t="s">
        <v>44</v>
      </c>
      <c r="S88" s="181">
        <v>44778</v>
      </c>
      <c r="T88" s="181"/>
      <c r="U88" s="181"/>
      <c r="V88" s="181" t="e">
        <f>VLOOKUP(P88,'[3]Monitor Schedule'!$A:$K,11,FALSE)</f>
        <v>#N/A</v>
      </c>
      <c r="W88" s="181" t="s">
        <v>30</v>
      </c>
      <c r="X88" s="8" t="s">
        <v>30</v>
      </c>
      <c r="Y88" s="2" t="str">
        <f>VLOOKUP(P88,'[3]Monitor Schedule'!$A:$BM,13,FALSE)</f>
        <v>Yes</v>
      </c>
      <c r="Z88" s="2" t="str">
        <f>VLOOKUP(P88,'[3]Monitor Schedule'!$A:$BM,14,FALSE)</f>
        <v>Yes</v>
      </c>
      <c r="AA88" s="2" t="str">
        <f>VLOOKUP(P88,'[3]Monitor Schedule'!$A:$BM,15,FALSE)</f>
        <v>Yes</v>
      </c>
      <c r="AB88" s="2" t="s">
        <v>30</v>
      </c>
      <c r="AC88" s="2" t="s">
        <v>30</v>
      </c>
      <c r="AD88" s="2" t="str">
        <f>VLOOKUP(P88,'[3]Monitor Schedule'!$A:$BM,18,FALSE)</f>
        <v>Yes</v>
      </c>
      <c r="AE88" s="2" t="str">
        <f>VLOOKUP(P88,'[3]Monitor Schedule'!$A:$BM,19,FALSE)</f>
        <v>Yes</v>
      </c>
      <c r="AF88" s="2" t="str">
        <f>VLOOKUP(P88,'[3]Monitor Schedule'!$A:$BM,20,FALSE)</f>
        <v>Yes</v>
      </c>
      <c r="AG88" s="2" t="str">
        <f>VLOOKUP(P88,'[3]Monitor Schedule'!$A:$BM,21,FALSE)</f>
        <v>Yes</v>
      </c>
      <c r="AH88" s="2" t="s">
        <v>30</v>
      </c>
      <c r="AI88" s="2" t="s">
        <v>30</v>
      </c>
      <c r="AJ88" s="2" t="str">
        <f>VLOOKUP(P88,'[3]Monitor Schedule'!$A:$BM,24,FALSE)</f>
        <v>Yes</v>
      </c>
      <c r="AK88" s="2" t="str">
        <f>VLOOKUP(P88,'[3]Monitor Schedule'!$A:$BM,25,FALSE)</f>
        <v>Yes</v>
      </c>
      <c r="AL88" s="2" t="str">
        <f>VLOOKUP(P88,'[3]Monitor Schedule'!$A:$BM,26,FALSE)</f>
        <v>No</v>
      </c>
      <c r="AM88" s="2" t="str">
        <f>VLOOKUP(P88,'[3]Monitor Schedule'!$A:$BM,27,FALSE)</f>
        <v>No</v>
      </c>
      <c r="AN88" s="2" t="str">
        <f>VLOOKUP(P88,'[3]Monitor Schedule'!$A:$BM,28,FALSE)</f>
        <v>Yes</v>
      </c>
      <c r="AO88" s="2" t="str">
        <f>VLOOKUP(P88,'[3]Monitor Schedule'!$A:$BM,29,FALSE)</f>
        <v>Yes</v>
      </c>
      <c r="AP88" s="2" t="str">
        <f>VLOOKUP(P88,'[3]Monitor Schedule'!$A:$BM,30,FALSE)</f>
        <v>No</v>
      </c>
      <c r="AQ88" s="2" t="str">
        <f>VLOOKUP(P88,'[3]Monitor Schedule'!$A:$BM,31,FALSE)</f>
        <v>No</v>
      </c>
      <c r="AR88" s="2" t="str">
        <f>VLOOKUP(P88,'[3]Monitor Schedule'!$A:$BM,32,FALSE)</f>
        <v>No</v>
      </c>
      <c r="AS88" s="2" t="str">
        <f>VLOOKUP(P88,'[3]Monitor Schedule'!$A:$BM,33,FALSE)</f>
        <v>No</v>
      </c>
      <c r="AT88" s="2" t="str">
        <f>VLOOKUP(P88,'[3]Monitor Schedule'!$A:$BM,34,FALSE)</f>
        <v>No</v>
      </c>
      <c r="AU88" s="2" t="str">
        <f>VLOOKUP(P88,'[3]Monitor Schedule'!$A:$BM,35,FALSE)</f>
        <v>Yes</v>
      </c>
      <c r="AV88" s="2" t="str">
        <f>VLOOKUP(P88,'[3]Monitor Schedule'!$A:$BM,36,FALSE)</f>
        <v>Yes</v>
      </c>
      <c r="AW88" s="2" t="str">
        <f>VLOOKUP(P88,'[3]Monitor Schedule'!$A:$BM,37,FALSE)</f>
        <v>No</v>
      </c>
      <c r="AX88" s="2" t="str">
        <f>VLOOKUP(P88,'[3]Monitor Schedule'!$A:$BM,38,FALSE)</f>
        <v>No</v>
      </c>
      <c r="AY88" s="2" t="str">
        <f>VLOOKUP(P88,'[3]Monitor Schedule'!$A:$BM,39,FALSE)</f>
        <v>No</v>
      </c>
      <c r="AZ88" s="2" t="str">
        <f>VLOOKUP(P88,'[3]Monitor Schedule'!$A:$BM,40,FALSE)</f>
        <v>No</v>
      </c>
      <c r="BA88" s="2" t="str">
        <f>VLOOKUP(P88,'[3]Monitor Schedule'!$A:$BM,41,FALSE)</f>
        <v>No</v>
      </c>
      <c r="BB88" s="2" t="str">
        <f>VLOOKUP(P88,'[3]Monitor Schedule'!$A:$BM,42,FALSE)</f>
        <v>Yes</v>
      </c>
      <c r="BC88" s="2" t="str">
        <f>VLOOKUP(P88,'[3]Monitor Schedule'!$A:$BM,43,FALSE)</f>
        <v>Yes</v>
      </c>
      <c r="BD88" s="2" t="str">
        <f>VLOOKUP(P88,'[3]Monitor Schedule'!$A:$BM,44,FALSE)</f>
        <v>No</v>
      </c>
      <c r="BE88" s="2" t="str">
        <f>VLOOKUP(P88,'[3]Monitor Schedule'!$A:$BM,45,FALSE)</f>
        <v>No</v>
      </c>
      <c r="BF88" s="2" t="str">
        <f>VLOOKUP(P88,'[3]Monitor Schedule'!$A:$BM,46,FALSE)</f>
        <v>No</v>
      </c>
      <c r="BG88" s="2" t="str">
        <f>VLOOKUP(P88,'[3]Monitor Schedule'!$A:$BM,47,FALSE)</f>
        <v>No</v>
      </c>
      <c r="BH88" s="2" t="str">
        <f>VLOOKUP(P88,'[3]Monitor Schedule'!$A:$BM,48,FALSE)</f>
        <v>No</v>
      </c>
      <c r="BI88" s="2" t="str">
        <f>VLOOKUP(P88,'[3]Monitor Schedule'!$A:$BM,49,FALSE)</f>
        <v>Yes</v>
      </c>
      <c r="BJ88" s="2" t="str">
        <f>VLOOKUP(P88,'[3]Monitor Schedule'!$A:$BM,50,FALSE)</f>
        <v>Yes</v>
      </c>
      <c r="BK88" s="2" t="str">
        <f>VLOOKUP(P88,'[3]Monitor Schedule'!$A:$BM,51,FALSE)</f>
        <v>No</v>
      </c>
      <c r="BL88" s="2" t="str">
        <f>VLOOKUP(P88,'[3]Monitor Schedule'!$A:$BM,52,FALSE)</f>
        <v>No</v>
      </c>
      <c r="BM88" s="2" t="str">
        <f>VLOOKUP(P88,'[3]Monitor Schedule'!$A:$BM,53,FALSE)</f>
        <v>No</v>
      </c>
      <c r="BN88" s="2" t="str">
        <f>VLOOKUP(P88,'[3]Monitor Schedule'!$A:$BM,54,FALSE)</f>
        <v>No</v>
      </c>
      <c r="BO88" s="2" t="str">
        <f>VLOOKUP(P88,'[3]Monitor Schedule'!$A:$BM,55,FALSE)</f>
        <v>No</v>
      </c>
      <c r="BP88" s="2" t="s">
        <v>30</v>
      </c>
      <c r="BQ88" s="2" t="s">
        <v>30</v>
      </c>
      <c r="BR88" s="2">
        <f>VLOOKUP(P88,'[3]Monitor Schedule'!$A:$BM,58,FALSE)</f>
        <v>0</v>
      </c>
      <c r="BS88" s="2">
        <f>VLOOKUP(P88,'[3]Monitor Schedule'!$A:$BM,59,FALSE)</f>
        <v>0</v>
      </c>
      <c r="BT88" s="2">
        <f>VLOOKUP(P88,'[3]Monitor Schedule'!$A:$BM,60,FALSE)</f>
        <v>0</v>
      </c>
      <c r="BU88" s="2">
        <f>VLOOKUP(P88,'[3]Monitor Schedule'!$A:$BM,61,FALSE)</f>
        <v>0</v>
      </c>
      <c r="BV88" s="2">
        <f>VLOOKUP(P88,'[3]Monitor Schedule'!$A:$BM,62,FALSE)</f>
        <v>0</v>
      </c>
      <c r="BW88" s="2">
        <f>VLOOKUP(P88,'[3]Monitor Schedule'!$A:$BM,63,FALSE)</f>
        <v>0</v>
      </c>
      <c r="BX88" s="2">
        <f>VLOOKUP(P88,'[3]Monitor Schedule'!$A:$BM,64,FALSE)</f>
        <v>0</v>
      </c>
      <c r="BY88" s="2" t="e">
        <f>VLOOKUP(P88,'[3]Monitor Schedule'!$A:$BM,65,FALSE)</f>
        <v>#N/A</v>
      </c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</row>
    <row r="89" spans="1:459" s="2" customFormat="1">
      <c r="A89" s="146">
        <v>94686</v>
      </c>
      <c r="B89" s="146">
        <v>6289</v>
      </c>
      <c r="C89" s="146">
        <v>1038</v>
      </c>
      <c r="D89" s="147">
        <v>77438</v>
      </c>
      <c r="E89" s="148">
        <f t="shared" ref="E89:E91" si="166">D89*0.066</f>
        <v>5110.9080000000004</v>
      </c>
      <c r="F89" s="149">
        <f t="shared" ref="F89:F91" si="167">E89*0.17</f>
        <v>868.85436000000016</v>
      </c>
      <c r="G89" s="150">
        <v>22</v>
      </c>
      <c r="H89" s="150">
        <f t="shared" ref="H89:H91" si="168">E89*1.25</f>
        <v>6388.6350000000002</v>
      </c>
      <c r="I89" s="150">
        <f t="shared" ref="I89:I91" si="169">F89*1.25</f>
        <v>1086.0679500000001</v>
      </c>
      <c r="J89" s="150">
        <f t="shared" ref="J89:J91" si="170">E89*1.5</f>
        <v>7666.362000000001</v>
      </c>
      <c r="K89" s="150">
        <f t="shared" ref="K89:K91" si="171">F89*1.5</f>
        <v>1303.2815400000002</v>
      </c>
      <c r="L89" s="150">
        <v>10</v>
      </c>
      <c r="M89" s="151">
        <v>11</v>
      </c>
      <c r="N89" s="152">
        <v>13</v>
      </c>
      <c r="O89" s="169" t="s">
        <v>146</v>
      </c>
      <c r="P89" s="194">
        <v>24062</v>
      </c>
      <c r="Q89" s="194" t="s">
        <v>47</v>
      </c>
      <c r="R89" s="195" t="s">
        <v>48</v>
      </c>
      <c r="S89" s="201">
        <v>44784</v>
      </c>
      <c r="T89" s="181">
        <f>VLOOKUP(P89,'[3]Monitor Schedule'!$A:$J,10,FALSE)</f>
        <v>44787</v>
      </c>
      <c r="U89" s="201"/>
      <c r="V89" s="181" t="e">
        <f>VLOOKUP(P89,'[3]Monitor Schedule'!$A:$K,11,FALSE)</f>
        <v>#N/A</v>
      </c>
      <c r="W89" s="181" t="s">
        <v>28</v>
      </c>
      <c r="X89" s="8" t="s">
        <v>30</v>
      </c>
      <c r="Y89" s="2" t="str">
        <f>VLOOKUP(P89,'[3]Monitor Schedule'!$A:$BM,13,FALSE)</f>
        <v>No</v>
      </c>
      <c r="Z89" s="2" t="str">
        <f>VLOOKUP(P89,'[3]Monitor Schedule'!$A:$BM,14,FALSE)</f>
        <v>No</v>
      </c>
      <c r="AA89" s="2" t="str">
        <f>VLOOKUP(P89,'[3]Monitor Schedule'!$A:$BM,15,FALSE)</f>
        <v>No</v>
      </c>
      <c r="AB89" s="2" t="s">
        <v>30</v>
      </c>
      <c r="AC89" s="2" t="s">
        <v>30</v>
      </c>
      <c r="AD89" s="2" t="str">
        <f>VLOOKUP(P89,'[3]Monitor Schedule'!$A:$BM,18,FALSE)</f>
        <v>Yes</v>
      </c>
      <c r="AE89" s="2" t="str">
        <f>VLOOKUP(P89,'[3]Monitor Schedule'!$A:$BM,19,FALSE)</f>
        <v>Yes</v>
      </c>
      <c r="AF89" s="2" t="str">
        <f>VLOOKUP(P89,'[3]Monitor Schedule'!$A:$BM,20,FALSE)</f>
        <v>Yes</v>
      </c>
      <c r="AG89" s="2" t="s">
        <v>30</v>
      </c>
      <c r="AH89" s="2" t="s">
        <v>30</v>
      </c>
      <c r="AI89" s="2" t="s">
        <v>30</v>
      </c>
      <c r="AJ89" s="2" t="s">
        <v>30</v>
      </c>
      <c r="AK89" s="2" t="s">
        <v>30</v>
      </c>
      <c r="AL89" s="2" t="str">
        <f>VLOOKUP(P89,'[3]Monitor Schedule'!$A:$BM,26,FALSE)</f>
        <v>Yes</v>
      </c>
      <c r="AM89" s="2" t="str">
        <f>VLOOKUP(P89,'[3]Monitor Schedule'!$A:$BM,27,FALSE)</f>
        <v>Yes</v>
      </c>
      <c r="AN89" s="2" t="str">
        <f>VLOOKUP(P89,'[3]Monitor Schedule'!$A:$BM,28,FALSE)</f>
        <v>No</v>
      </c>
      <c r="AO89" s="2" t="str">
        <f>VLOOKUP(P89,'[3]Monitor Schedule'!$A:$BM,29,FALSE)</f>
        <v>No</v>
      </c>
      <c r="AP89" s="2" t="str">
        <f>VLOOKUP(P89,'[3]Monitor Schedule'!$A:$BM,30,FALSE)</f>
        <v>No</v>
      </c>
      <c r="AQ89" s="2" t="str">
        <f>VLOOKUP(P89,'[3]Monitor Schedule'!$A:$BM,31,FALSE)</f>
        <v>No</v>
      </c>
      <c r="AR89" s="2" t="str">
        <f>VLOOKUP(P89,'[3]Monitor Schedule'!$A:$BM,32,FALSE)</f>
        <v>No</v>
      </c>
      <c r="AS89" s="2" t="str">
        <f>VLOOKUP(P89,'[3]Monitor Schedule'!$A:$BM,33,FALSE)</f>
        <v>No</v>
      </c>
      <c r="AT89" s="2" t="str">
        <f>VLOOKUP(P89,'[3]Monitor Schedule'!$A:$BM,34,FALSE)</f>
        <v>No</v>
      </c>
      <c r="AU89" s="2" t="str">
        <f>VLOOKUP(P89,'[3]Monitor Schedule'!$A:$BM,35,FALSE)</f>
        <v>No</v>
      </c>
      <c r="AV89" s="2" t="s">
        <v>30</v>
      </c>
      <c r="AW89" s="2" t="str">
        <f>VLOOKUP(P89,'[3]Monitor Schedule'!$A:$BM,37,FALSE)</f>
        <v>Yes</v>
      </c>
      <c r="AX89" s="2" t="str">
        <f>VLOOKUP(P89,'[3]Monitor Schedule'!$A:$BM,38,FALSE)</f>
        <v>Yes</v>
      </c>
      <c r="AY89" s="2" t="str">
        <f>VLOOKUP(P89,'[3]Monitor Schedule'!$A:$BM,39,FALSE)</f>
        <v>Yes</v>
      </c>
      <c r="AZ89" s="2" t="str">
        <f>VLOOKUP(P89,'[3]Monitor Schedule'!$A:$BM,40,FALSE)</f>
        <v>Yes</v>
      </c>
      <c r="BA89" s="2" t="str">
        <f>VLOOKUP(P89,'[3]Monitor Schedule'!$A:$BM,41,FALSE)</f>
        <v>Yes</v>
      </c>
      <c r="BB89" s="2" t="s">
        <v>30</v>
      </c>
      <c r="BC89" s="2" t="s">
        <v>30</v>
      </c>
      <c r="BD89" s="2" t="str">
        <f>VLOOKUP(P89,'[3]Monitor Schedule'!$A:$BM,44,FALSE)</f>
        <v>Yes</v>
      </c>
      <c r="BE89" s="2" t="str">
        <f>VLOOKUP(P89,'[3]Monitor Schedule'!$A:$BM,45,FALSE)</f>
        <v>Yes</v>
      </c>
      <c r="BF89" s="2" t="str">
        <f>VLOOKUP(P89,'[3]Monitor Schedule'!$A:$BM,46,FALSE)</f>
        <v>Yes</v>
      </c>
      <c r="BG89" s="2" t="str">
        <f>VLOOKUP(P89,'[3]Monitor Schedule'!$A:$BM,47,FALSE)</f>
        <v>Yes</v>
      </c>
      <c r="BH89" s="2" t="str">
        <f>VLOOKUP(P89,'[3]Monitor Schedule'!$A:$BM,48,FALSE)</f>
        <v>Yes</v>
      </c>
      <c r="BI89" s="2" t="s">
        <v>30</v>
      </c>
      <c r="BJ89" s="2" t="s">
        <v>30</v>
      </c>
      <c r="BK89" s="2" t="str">
        <f>VLOOKUP(P89,'[3]Monitor Schedule'!$A:$BM,51,FALSE)</f>
        <v>Yes</v>
      </c>
      <c r="BL89" s="2" t="str">
        <f>VLOOKUP(P89,'[3]Monitor Schedule'!$A:$BM,52,FALSE)</f>
        <v>Yes</v>
      </c>
      <c r="BM89" s="2" t="str">
        <f>VLOOKUP(P89,'[3]Monitor Schedule'!$A:$BM,53,FALSE)</f>
        <v>Yes</v>
      </c>
      <c r="BN89" s="2" t="str">
        <f>VLOOKUP(P89,'[3]Monitor Schedule'!$A:$BM,54,FALSE)</f>
        <v>Yes</v>
      </c>
      <c r="BO89" s="2" t="str">
        <f>VLOOKUP(P89,'[3]Monitor Schedule'!$A:$BM,55,FALSE)</f>
        <v>Yes</v>
      </c>
      <c r="BP89" s="2" t="s">
        <v>30</v>
      </c>
      <c r="BQ89" s="2" t="s">
        <v>30</v>
      </c>
      <c r="BR89" s="2">
        <f>VLOOKUP(P89,'[3]Monitor Schedule'!$A:$BM,58,FALSE)</f>
        <v>0</v>
      </c>
      <c r="BS89" s="2">
        <f>VLOOKUP(P89,'[3]Monitor Schedule'!$A:$BM,59,FALSE)</f>
        <v>0</v>
      </c>
      <c r="BT89" s="2">
        <f>VLOOKUP(P89,'[3]Monitor Schedule'!$A:$BM,60,FALSE)</f>
        <v>0</v>
      </c>
      <c r="BU89" s="2">
        <f>VLOOKUP(P89,'[3]Monitor Schedule'!$A:$BM,61,FALSE)</f>
        <v>0</v>
      </c>
      <c r="BV89" s="2">
        <f>VLOOKUP(P89,'[3]Monitor Schedule'!$A:$BM,62,FALSE)</f>
        <v>0</v>
      </c>
      <c r="BW89" s="2">
        <f>VLOOKUP(P89,'[3]Monitor Schedule'!$A:$BM,63,FALSE)</f>
        <v>0</v>
      </c>
      <c r="BX89" s="2">
        <f>VLOOKUP(P89,'[3]Monitor Schedule'!$A:$BM,64,FALSE)</f>
        <v>0</v>
      </c>
      <c r="BY89" s="2" t="e">
        <f>VLOOKUP(P89,'[3]Monitor Schedule'!$A:$BM,65,FALSE)</f>
        <v>#N/A</v>
      </c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</row>
    <row r="90" spans="1:459" s="2" customFormat="1">
      <c r="A90" s="146">
        <v>94686</v>
      </c>
      <c r="B90" s="146">
        <v>6289</v>
      </c>
      <c r="C90" s="146">
        <v>1038</v>
      </c>
      <c r="D90" s="147">
        <v>77438</v>
      </c>
      <c r="E90" s="148">
        <f t="shared" si="166"/>
        <v>5110.9080000000004</v>
      </c>
      <c r="F90" s="149">
        <f t="shared" si="167"/>
        <v>868.85436000000016</v>
      </c>
      <c r="G90" s="150">
        <v>23</v>
      </c>
      <c r="H90" s="150">
        <f t="shared" si="168"/>
        <v>6388.6350000000002</v>
      </c>
      <c r="I90" s="150">
        <f t="shared" si="169"/>
        <v>1086.0679500000001</v>
      </c>
      <c r="J90" s="150">
        <f t="shared" si="170"/>
        <v>7666.362000000001</v>
      </c>
      <c r="K90" s="150">
        <f t="shared" si="171"/>
        <v>1303.2815400000002</v>
      </c>
      <c r="L90" s="150">
        <v>10</v>
      </c>
      <c r="M90" s="151">
        <v>11</v>
      </c>
      <c r="N90" s="152">
        <v>13</v>
      </c>
      <c r="O90" s="169" t="s">
        <v>146</v>
      </c>
      <c r="P90" s="8">
        <v>800193</v>
      </c>
      <c r="Q90" s="8" t="s">
        <v>167</v>
      </c>
      <c r="R90" s="158" t="s">
        <v>168</v>
      </c>
      <c r="S90" s="181">
        <v>44784</v>
      </c>
      <c r="T90" s="181">
        <f>VLOOKUP(P90,'[3]Monitor Schedule'!$A:$J,10,FALSE)</f>
        <v>44785</v>
      </c>
      <c r="U90" s="181">
        <v>44785</v>
      </c>
      <c r="V90" s="181" t="e">
        <f>VLOOKUP(P90,'[3]Monitor Schedule'!$A:$K,11,FALSE)</f>
        <v>#N/A</v>
      </c>
      <c r="W90" s="181" t="s">
        <v>30</v>
      </c>
      <c r="X90" s="8" t="s">
        <v>30</v>
      </c>
      <c r="Y90" s="2" t="str">
        <f>VLOOKUP(P90,'[3]Monitor Schedule'!$A:$BM,13,FALSE)</f>
        <v>No</v>
      </c>
      <c r="Z90" s="2" t="s">
        <v>30</v>
      </c>
      <c r="AA90" s="2" t="s">
        <v>30</v>
      </c>
      <c r="AB90" s="2" t="s">
        <v>30</v>
      </c>
      <c r="AC90" s="2" t="str">
        <f>VLOOKUP(P90,'[3]Monitor Schedule'!$A:$BM,17,FALSE)</f>
        <v>No</v>
      </c>
      <c r="AD90" s="2" t="str">
        <f>VLOOKUP(P90,'[3]Monitor Schedule'!$A:$BM,18,FALSE)</f>
        <v>No</v>
      </c>
      <c r="AE90" s="2" t="str">
        <f>VLOOKUP(P90,'[3]Monitor Schedule'!$A:$BM,19,FALSE)</f>
        <v>Yes</v>
      </c>
      <c r="AF90" s="2" t="s">
        <v>30</v>
      </c>
      <c r="AG90" s="2" t="s">
        <v>30</v>
      </c>
      <c r="AH90" s="2" t="str">
        <f>VLOOKUP(P90,'[3]Monitor Schedule'!$A:$BM,22,FALSE)</f>
        <v>No</v>
      </c>
      <c r="AI90" s="2" t="str">
        <f>VLOOKUP(P90,'[3]Monitor Schedule'!$A:$BM,23,FALSE)</f>
        <v>No</v>
      </c>
      <c r="AJ90" s="2" t="str">
        <f>VLOOKUP(P90,'[3]Monitor Schedule'!$A:$BM,24,FALSE)</f>
        <v>No</v>
      </c>
      <c r="AK90" s="2" t="str">
        <f>VLOOKUP(P90,'[3]Monitor Schedule'!$A:$BM,25,FALSE)</f>
        <v>No</v>
      </c>
      <c r="AL90" s="2" t="str">
        <f>VLOOKUP(P90,'[3]Monitor Schedule'!$A:$BM,26,FALSE)</f>
        <v>No</v>
      </c>
      <c r="AM90" s="2" t="str">
        <f>VLOOKUP(P90,'[3]Monitor Schedule'!$A:$BM,27,FALSE)</f>
        <v>No</v>
      </c>
      <c r="AN90" s="2" t="str">
        <f>VLOOKUP(P90,'[3]Monitor Schedule'!$A:$BM,28,FALSE)</f>
        <v>No</v>
      </c>
      <c r="AO90" s="2" t="str">
        <f>VLOOKUP(P90,'[3]Monitor Schedule'!$A:$BM,29,FALSE)</f>
        <v>No</v>
      </c>
      <c r="AP90" s="2" t="str">
        <f>VLOOKUP(P90,'[3]Monitor Schedule'!$A:$BM,30,FALSE)</f>
        <v>No</v>
      </c>
      <c r="AQ90" s="2" t="str">
        <f>VLOOKUP(P90,'[3]Monitor Schedule'!$A:$BM,31,FALSE)</f>
        <v>Yes</v>
      </c>
      <c r="AR90" s="2" t="str">
        <f>VLOOKUP(P90,'[3]Monitor Schedule'!$A:$BM,32,FALSE)</f>
        <v>Yes</v>
      </c>
      <c r="AS90" s="2" t="str">
        <f>VLOOKUP(P90,'[3]Monitor Schedule'!$A:$BM,33,FALSE)</f>
        <v>Yes</v>
      </c>
      <c r="AT90" s="2" t="s">
        <v>30</v>
      </c>
      <c r="AU90" s="2" t="s">
        <v>30</v>
      </c>
      <c r="AV90" s="2" t="s">
        <v>30</v>
      </c>
      <c r="AW90" s="2" t="s">
        <v>30</v>
      </c>
      <c r="AX90" s="2" t="str">
        <f>VLOOKUP(P90,'[3]Monitor Schedule'!$A:$BM,38,FALSE)</f>
        <v>Yes</v>
      </c>
      <c r="AY90" s="2" t="str">
        <f>VLOOKUP(P90,'[3]Monitor Schedule'!$A:$BM,39,FALSE)</f>
        <v>Yes</v>
      </c>
      <c r="AZ90" s="2" t="str">
        <f>VLOOKUP(P90,'[3]Monitor Schedule'!$A:$BM,40,FALSE)</f>
        <v>Yes</v>
      </c>
      <c r="BA90" s="2" t="str">
        <f>VLOOKUP(P90,'[3]Monitor Schedule'!$A:$BM,41,FALSE)</f>
        <v>Yes</v>
      </c>
      <c r="BB90" s="2" t="s">
        <v>30</v>
      </c>
      <c r="BC90" s="2" t="s">
        <v>30</v>
      </c>
      <c r="BD90" s="2" t="str">
        <f>VLOOKUP(P90,'[3]Monitor Schedule'!$A:$BM,44,FALSE)</f>
        <v>Yes</v>
      </c>
      <c r="BE90" s="2" t="str">
        <f>VLOOKUP(P90,'[3]Monitor Schedule'!$A:$BM,45,FALSE)</f>
        <v>Yes</v>
      </c>
      <c r="BF90" s="2" t="str">
        <f>VLOOKUP(P90,'[3]Monitor Schedule'!$A:$BM,46,FALSE)</f>
        <v>Yes</v>
      </c>
      <c r="BG90" s="2" t="str">
        <f>VLOOKUP(P90,'[3]Monitor Schedule'!$A:$BM,47,FALSE)</f>
        <v>No</v>
      </c>
      <c r="BH90" s="2" t="str">
        <f>VLOOKUP(P90,'[3]Monitor Schedule'!$A:$BM,48,FALSE)</f>
        <v>No</v>
      </c>
      <c r="BI90" s="2" t="str">
        <f>VLOOKUP(P90,'[3]Monitor Schedule'!$A:$BM,49,FALSE)</f>
        <v>No</v>
      </c>
      <c r="BJ90" s="2" t="str">
        <f>VLOOKUP(P90,'[3]Monitor Schedule'!$A:$BM,50,FALSE)</f>
        <v>No</v>
      </c>
      <c r="BK90" s="2" t="str">
        <f>VLOOKUP(P90,'[3]Monitor Schedule'!$A:$BM,51,FALSE)</f>
        <v>No</v>
      </c>
      <c r="BL90" s="2" t="str">
        <f>VLOOKUP(P90,'[3]Monitor Schedule'!$A:$BM,52,FALSE)</f>
        <v>No</v>
      </c>
      <c r="BM90" s="2" t="str">
        <f>VLOOKUP(P90,'[3]Monitor Schedule'!$A:$BM,53,FALSE)</f>
        <v>No</v>
      </c>
      <c r="BN90" s="2" t="str">
        <f>VLOOKUP(P90,'[3]Monitor Schedule'!$A:$BM,54,FALSE)</f>
        <v>No</v>
      </c>
      <c r="BO90" s="2" t="str">
        <f>VLOOKUP(P90,'[3]Monitor Schedule'!$A:$BM,55,FALSE)</f>
        <v>No</v>
      </c>
      <c r="BP90" s="2" t="str">
        <f>VLOOKUP(P90,'[3]Monitor Schedule'!$A:$BM,56,FALSE)</f>
        <v>No</v>
      </c>
      <c r="BQ90" s="2" t="str">
        <f>VLOOKUP(P90,'[3]Monitor Schedule'!$A:$BM,57,FALSE)</f>
        <v>No</v>
      </c>
      <c r="BR90" s="2">
        <f>VLOOKUP(P90,'[3]Monitor Schedule'!$A:$BM,58,FALSE)</f>
        <v>0</v>
      </c>
      <c r="BS90" s="2">
        <f>VLOOKUP(P90,'[3]Monitor Schedule'!$A:$BM,59,FALSE)</f>
        <v>0</v>
      </c>
      <c r="BT90" s="2">
        <f>VLOOKUP(P90,'[3]Monitor Schedule'!$A:$BM,60,FALSE)</f>
        <v>0</v>
      </c>
      <c r="BU90" s="2">
        <f>VLOOKUP(P90,'[3]Monitor Schedule'!$A:$BM,61,FALSE)</f>
        <v>0</v>
      </c>
      <c r="BV90" s="2">
        <f>VLOOKUP(P90,'[3]Monitor Schedule'!$A:$BM,62,FALSE)</f>
        <v>0</v>
      </c>
      <c r="BW90" s="2">
        <f>VLOOKUP(P90,'[3]Monitor Schedule'!$A:$BM,63,FALSE)</f>
        <v>0</v>
      </c>
      <c r="BX90" s="2">
        <f>VLOOKUP(P90,'[3]Monitor Schedule'!$A:$BM,64,FALSE)</f>
        <v>0</v>
      </c>
      <c r="BY90" s="2" t="e">
        <f>VLOOKUP(P90,'[3]Monitor Schedule'!$A:$BM,65,FALSE)</f>
        <v>#N/A</v>
      </c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</row>
    <row r="91" spans="1:459" s="2" customFormat="1">
      <c r="A91" s="146">
        <v>94686</v>
      </c>
      <c r="B91" s="146">
        <v>6289</v>
      </c>
      <c r="C91" s="146">
        <v>1038</v>
      </c>
      <c r="D91" s="147">
        <v>77438</v>
      </c>
      <c r="E91" s="148">
        <f t="shared" si="166"/>
        <v>5110.9080000000004</v>
      </c>
      <c r="F91" s="149">
        <f t="shared" si="167"/>
        <v>868.85436000000016</v>
      </c>
      <c r="G91" s="150">
        <v>31</v>
      </c>
      <c r="H91" s="150">
        <f t="shared" si="168"/>
        <v>6388.6350000000002</v>
      </c>
      <c r="I91" s="150">
        <f t="shared" si="169"/>
        <v>1086.0679500000001</v>
      </c>
      <c r="J91" s="150">
        <f t="shared" si="170"/>
        <v>7666.362000000001</v>
      </c>
      <c r="K91" s="150">
        <f t="shared" si="171"/>
        <v>1303.2815400000002</v>
      </c>
      <c r="L91" s="150">
        <v>10</v>
      </c>
      <c r="M91" s="151">
        <v>11</v>
      </c>
      <c r="N91" s="152">
        <v>13</v>
      </c>
      <c r="O91" s="169" t="s">
        <v>146</v>
      </c>
      <c r="S91" s="8"/>
      <c r="T91" s="181" t="e">
        <f>VLOOKUP(P91,'[3]Monitor Schedule'!$A:$J,10,FALSE)</f>
        <v>#N/A</v>
      </c>
      <c r="U91" s="8"/>
      <c r="V91" s="181" t="e">
        <f>VLOOKUP(P91,'[3]Monitor Schedule'!$A:$K,11,FALSE)</f>
        <v>#N/A</v>
      </c>
      <c r="W91" s="181"/>
      <c r="X91" s="8" t="e">
        <f>VLOOKUP(P91,[4]ocr_assessors_for_ror!$B:$E,4,FALSE)</f>
        <v>#N/A</v>
      </c>
      <c r="Y91" s="2" t="e">
        <f>VLOOKUP(P91,'[3]Monitor Schedule'!$A:$BM,13,FALSE)</f>
        <v>#N/A</v>
      </c>
      <c r="Z91" s="2" t="e">
        <f>VLOOKUP(P91,'[3]Monitor Schedule'!$A:$BM,14,FALSE)</f>
        <v>#N/A</v>
      </c>
      <c r="AA91" s="2" t="e">
        <f>VLOOKUP(P91,'[3]Monitor Schedule'!$A:$BM,15,FALSE)</f>
        <v>#N/A</v>
      </c>
      <c r="AB91" s="2" t="e">
        <f>VLOOKUP(P91,'[3]Monitor Schedule'!$A:$BM,16,FALSE)</f>
        <v>#N/A</v>
      </c>
      <c r="AC91" s="2" t="e">
        <f>VLOOKUP(P91,'[3]Monitor Schedule'!$A:$BM,17,FALSE)</f>
        <v>#N/A</v>
      </c>
      <c r="AD91" s="2" t="e">
        <f>VLOOKUP(P91,'[3]Monitor Schedule'!$A:$BM,18,FALSE)</f>
        <v>#N/A</v>
      </c>
      <c r="AE91" s="2" t="e">
        <f>VLOOKUP(P91,'[3]Monitor Schedule'!$A:$BM,19,FALSE)</f>
        <v>#N/A</v>
      </c>
      <c r="AF91" s="2" t="e">
        <f>VLOOKUP(P91,'[3]Monitor Schedule'!$A:$BM,20,FALSE)</f>
        <v>#N/A</v>
      </c>
      <c r="AG91" s="2" t="e">
        <f>VLOOKUP(P91,'[3]Monitor Schedule'!$A:$BM,21,FALSE)</f>
        <v>#N/A</v>
      </c>
      <c r="AH91" s="2" t="e">
        <f>VLOOKUP(P91,'[3]Monitor Schedule'!$A:$BM,22,FALSE)</f>
        <v>#N/A</v>
      </c>
      <c r="AI91" s="2" t="e">
        <f>VLOOKUP(P91,'[3]Monitor Schedule'!$A:$BM,23,FALSE)</f>
        <v>#N/A</v>
      </c>
      <c r="AJ91" s="2" t="e">
        <f>VLOOKUP(P91,'[3]Monitor Schedule'!$A:$BM,24,FALSE)</f>
        <v>#N/A</v>
      </c>
      <c r="AK91" s="2" t="e">
        <f>VLOOKUP(P91,'[3]Monitor Schedule'!$A:$BM,25,FALSE)</f>
        <v>#N/A</v>
      </c>
      <c r="AL91" s="2" t="e">
        <f>VLOOKUP(P91,'[3]Monitor Schedule'!$A:$BM,26,FALSE)</f>
        <v>#N/A</v>
      </c>
      <c r="AM91" s="2" t="e">
        <f>VLOOKUP(P91,'[3]Monitor Schedule'!$A:$BM,27,FALSE)</f>
        <v>#N/A</v>
      </c>
      <c r="AN91" s="2" t="e">
        <f>VLOOKUP(P91,'[3]Monitor Schedule'!$A:$BM,28,FALSE)</f>
        <v>#N/A</v>
      </c>
      <c r="AO91" s="2" t="e">
        <f>VLOOKUP(P91,'[3]Monitor Schedule'!$A:$BM,29,FALSE)</f>
        <v>#N/A</v>
      </c>
      <c r="AP91" s="2" t="e">
        <f>VLOOKUP(P91,'[3]Monitor Schedule'!$A:$BM,30,FALSE)</f>
        <v>#N/A</v>
      </c>
      <c r="AQ91" s="2" t="e">
        <f>VLOOKUP(P91,'[3]Monitor Schedule'!$A:$BM,31,FALSE)</f>
        <v>#N/A</v>
      </c>
      <c r="AR91" s="2" t="e">
        <f>VLOOKUP(P91,'[3]Monitor Schedule'!$A:$BM,32,FALSE)</f>
        <v>#N/A</v>
      </c>
      <c r="AS91" s="2" t="e">
        <f>VLOOKUP(P91,'[3]Monitor Schedule'!$A:$BM,33,FALSE)</f>
        <v>#N/A</v>
      </c>
      <c r="AT91" s="2" t="e">
        <f>VLOOKUP(P91,'[3]Monitor Schedule'!$A:$BM,34,FALSE)</f>
        <v>#N/A</v>
      </c>
      <c r="AU91" s="2" t="e">
        <f>VLOOKUP(P91,'[3]Monitor Schedule'!$A:$BM,35,FALSE)</f>
        <v>#N/A</v>
      </c>
      <c r="AV91" s="2" t="e">
        <f>VLOOKUP(P91,'[3]Monitor Schedule'!$A:$BM,36,FALSE)</f>
        <v>#N/A</v>
      </c>
      <c r="AW91" s="2" t="e">
        <f>VLOOKUP(P91,'[3]Monitor Schedule'!$A:$BM,37,FALSE)</f>
        <v>#N/A</v>
      </c>
      <c r="AX91" s="2" t="e">
        <f>VLOOKUP(P91,'[3]Monitor Schedule'!$A:$BM,38,FALSE)</f>
        <v>#N/A</v>
      </c>
      <c r="AY91" s="2" t="e">
        <f>VLOOKUP(P91,'[3]Monitor Schedule'!$A:$BM,39,FALSE)</f>
        <v>#N/A</v>
      </c>
      <c r="AZ91" s="2" t="e">
        <f>VLOOKUP(P91,'[3]Monitor Schedule'!$A:$BM,40,FALSE)</f>
        <v>#N/A</v>
      </c>
      <c r="BA91" s="2" t="e">
        <f>VLOOKUP(P91,'[3]Monitor Schedule'!$A:$BM,41,FALSE)</f>
        <v>#N/A</v>
      </c>
      <c r="BB91" s="2" t="e">
        <f>VLOOKUP(P91,'[3]Monitor Schedule'!$A:$BM,42,FALSE)</f>
        <v>#N/A</v>
      </c>
      <c r="BC91" s="2" t="e">
        <f>VLOOKUP(P91,'[3]Monitor Schedule'!$A:$BM,43,FALSE)</f>
        <v>#N/A</v>
      </c>
      <c r="BD91" s="2" t="e">
        <f>VLOOKUP(P91,'[3]Monitor Schedule'!$A:$BM,44,FALSE)</f>
        <v>#N/A</v>
      </c>
      <c r="BE91" s="2" t="e">
        <f>VLOOKUP(P91,'[3]Monitor Schedule'!$A:$BM,45,FALSE)</f>
        <v>#N/A</v>
      </c>
      <c r="BF91" s="2" t="e">
        <f>VLOOKUP(P91,'[3]Monitor Schedule'!$A:$BM,46,FALSE)</f>
        <v>#N/A</v>
      </c>
      <c r="BG91" s="2" t="e">
        <f>VLOOKUP(P91,'[3]Monitor Schedule'!$A:$BM,47,FALSE)</f>
        <v>#N/A</v>
      </c>
      <c r="BH91" s="2" t="e">
        <f>VLOOKUP(P91,'[3]Monitor Schedule'!$A:$BM,48,FALSE)</f>
        <v>#N/A</v>
      </c>
      <c r="BI91" s="2" t="e">
        <f>VLOOKUP(P91,'[3]Monitor Schedule'!$A:$BM,49,FALSE)</f>
        <v>#N/A</v>
      </c>
      <c r="BJ91" s="2" t="e">
        <f>VLOOKUP(P91,'[3]Monitor Schedule'!$A:$BM,50,FALSE)</f>
        <v>#N/A</v>
      </c>
      <c r="BK91" s="2" t="e">
        <f>VLOOKUP(P91,'[3]Monitor Schedule'!$A:$BM,51,FALSE)</f>
        <v>#N/A</v>
      </c>
      <c r="BL91" s="2" t="e">
        <f>VLOOKUP(P91,'[3]Monitor Schedule'!$A:$BM,52,FALSE)</f>
        <v>#N/A</v>
      </c>
      <c r="BM91" s="2" t="e">
        <f>VLOOKUP(P91,'[3]Monitor Schedule'!$A:$BM,53,FALSE)</f>
        <v>#N/A</v>
      </c>
      <c r="BN91" s="2" t="e">
        <f>VLOOKUP(P91,'[3]Monitor Schedule'!$A:$BM,54,FALSE)</f>
        <v>#N/A</v>
      </c>
      <c r="BO91" s="2" t="e">
        <f>VLOOKUP(P91,'[3]Monitor Schedule'!$A:$BM,55,FALSE)</f>
        <v>#N/A</v>
      </c>
      <c r="BP91" s="2" t="e">
        <f>VLOOKUP(P91,'[3]Monitor Schedule'!$A:$BM,56,FALSE)</f>
        <v>#N/A</v>
      </c>
      <c r="BQ91" s="2" t="e">
        <f>VLOOKUP(P91,'[3]Monitor Schedule'!$A:$BM,57,FALSE)</f>
        <v>#N/A</v>
      </c>
      <c r="BR91" s="2" t="e">
        <f>VLOOKUP(P91,'[3]Monitor Schedule'!$A:$BM,58,FALSE)</f>
        <v>#N/A</v>
      </c>
      <c r="BS91" s="2" t="e">
        <f>VLOOKUP(P91,'[3]Monitor Schedule'!$A:$BM,59,FALSE)</f>
        <v>#N/A</v>
      </c>
      <c r="BT91" s="2" t="e">
        <f>VLOOKUP(P91,'[3]Monitor Schedule'!$A:$BM,60,FALSE)</f>
        <v>#N/A</v>
      </c>
      <c r="BU91" s="2" t="e">
        <f>VLOOKUP(P91,'[3]Monitor Schedule'!$A:$BM,61,FALSE)</f>
        <v>#N/A</v>
      </c>
      <c r="BV91" s="2" t="e">
        <f>VLOOKUP(P91,'[3]Monitor Schedule'!$A:$BM,62,FALSE)</f>
        <v>#N/A</v>
      </c>
      <c r="BW91" s="2" t="e">
        <f>VLOOKUP(P91,'[3]Monitor Schedule'!$A:$BM,63,FALSE)</f>
        <v>#N/A</v>
      </c>
      <c r="BX91" s="2" t="e">
        <f>VLOOKUP(P91,'[3]Monitor Schedule'!$A:$BM,64,FALSE)</f>
        <v>#N/A</v>
      </c>
      <c r="BY91" s="2" t="e">
        <f>VLOOKUP(P91,'[3]Monitor Schedule'!$A:$BM,65,FALSE)</f>
        <v>#N/A</v>
      </c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</row>
    <row r="92" spans="1:459" s="2" customFormat="1">
      <c r="A92" s="146">
        <v>94686</v>
      </c>
      <c r="B92" s="146">
        <v>6289</v>
      </c>
      <c r="C92" s="146">
        <v>1038</v>
      </c>
      <c r="D92" s="147">
        <v>77438</v>
      </c>
      <c r="E92" s="148">
        <f t="shared" si="130"/>
        <v>5110.9080000000004</v>
      </c>
      <c r="F92" s="149">
        <f t="shared" si="131"/>
        <v>868.85436000000016</v>
      </c>
      <c r="G92" s="150">
        <v>10</v>
      </c>
      <c r="H92" s="150">
        <f t="shared" si="132"/>
        <v>6388.6350000000002</v>
      </c>
      <c r="I92" s="150">
        <f t="shared" si="133"/>
        <v>1086.0679500000001</v>
      </c>
      <c r="J92" s="150">
        <f t="shared" si="134"/>
        <v>7666.362000000001</v>
      </c>
      <c r="K92" s="150">
        <f t="shared" si="135"/>
        <v>1303.2815400000002</v>
      </c>
      <c r="L92" s="150">
        <v>10</v>
      </c>
      <c r="M92" s="151">
        <v>11</v>
      </c>
      <c r="N92" s="152">
        <v>13</v>
      </c>
      <c r="O92" s="142" t="s">
        <v>169</v>
      </c>
      <c r="P92" s="8">
        <v>81225</v>
      </c>
      <c r="Q92" s="8" t="s">
        <v>170</v>
      </c>
      <c r="R92" s="158" t="s">
        <v>27</v>
      </c>
      <c r="S92" s="187">
        <v>44770</v>
      </c>
      <c r="T92" s="181">
        <f>VLOOKUP(P92,'[3]Monitor Schedule'!$A:$J,10,FALSE)</f>
        <v>44706</v>
      </c>
      <c r="U92" s="181">
        <v>44784</v>
      </c>
      <c r="V92" s="181" t="e">
        <f>VLOOKUP(P92,'[3]Monitor Schedule'!$A:$K,11,FALSE)</f>
        <v>#N/A</v>
      </c>
      <c r="W92" s="181" t="s">
        <v>28</v>
      </c>
      <c r="X92" s="8" t="s">
        <v>29</v>
      </c>
      <c r="Y92" s="2" t="s">
        <v>171</v>
      </c>
      <c r="Z92" s="2" t="s">
        <v>171</v>
      </c>
      <c r="AA92" s="2" t="s">
        <v>171</v>
      </c>
      <c r="AB92" s="2" t="s">
        <v>171</v>
      </c>
      <c r="AC92" s="2" t="s">
        <v>171</v>
      </c>
      <c r="AD92" s="2" t="s">
        <v>171</v>
      </c>
      <c r="AE92" s="2" t="s">
        <v>171</v>
      </c>
      <c r="AF92" s="2" t="str">
        <f>VLOOKUP(P92,'[3]Monitor Schedule'!$A:$BM,20,FALSE)</f>
        <v>No</v>
      </c>
      <c r="AG92" s="2" t="str">
        <f>VLOOKUP(P92,'[3]Monitor Schedule'!$A:$BM,21,FALSE)</f>
        <v>Yes</v>
      </c>
      <c r="AH92" s="2" t="str">
        <f>VLOOKUP(P92,'[3]Monitor Schedule'!$A:$BM,22,FALSE)</f>
        <v>Yes</v>
      </c>
      <c r="AI92" s="180" t="s">
        <v>28</v>
      </c>
      <c r="AJ92" s="180" t="s">
        <v>28</v>
      </c>
      <c r="AK92" s="2" t="str">
        <f>VLOOKUP(P92,'[3]Monitor Schedule'!$A:$BM,25,FALSE)</f>
        <v>Yes</v>
      </c>
      <c r="AL92" s="2" t="str">
        <f>VLOOKUP(P92,'[3]Monitor Schedule'!$A:$BM,26,FALSE)</f>
        <v>Yes</v>
      </c>
      <c r="AM92" s="2" t="str">
        <f>VLOOKUP(P92,'[3]Monitor Schedule'!$A:$BM,27,FALSE)</f>
        <v>Yes</v>
      </c>
      <c r="AN92" s="2" t="str">
        <f>VLOOKUP(P92,'[3]Monitor Schedule'!$A:$BM,28,FALSE)</f>
        <v>No</v>
      </c>
      <c r="AO92" s="2" t="str">
        <f>VLOOKUP(P92,'[3]Monitor Schedule'!$A:$BM,29,FALSE)</f>
        <v>No</v>
      </c>
      <c r="AP92" s="2" t="str">
        <f>VLOOKUP(P92,'[3]Monitor Schedule'!$A:$BM,30,FALSE)</f>
        <v>No</v>
      </c>
      <c r="AQ92" s="2" t="str">
        <f>VLOOKUP(P92,'[3]Monitor Schedule'!$A:$BM,31,FALSE)</f>
        <v>No</v>
      </c>
      <c r="AR92" s="2" t="str">
        <f>VLOOKUP(P92,'[3]Monitor Schedule'!$A:$BM,32,FALSE)</f>
        <v>No</v>
      </c>
      <c r="AS92" s="2" t="str">
        <f>VLOOKUP(P92,'[3]Monitor Schedule'!$A:$BM,33,FALSE)</f>
        <v>Yes</v>
      </c>
      <c r="AT92" s="2" t="str">
        <f>VLOOKUP(P92,'[3]Monitor Schedule'!$A:$BM,34,FALSE)</f>
        <v>Yes</v>
      </c>
      <c r="AU92" s="180" t="s">
        <v>30</v>
      </c>
      <c r="AV92" s="180" t="s">
        <v>30</v>
      </c>
      <c r="AW92" s="2" t="str">
        <f>VLOOKUP(P92,'[3]Monitor Schedule'!$A:$BM,37,FALSE)</f>
        <v>No</v>
      </c>
      <c r="AX92" s="2" t="str">
        <f>VLOOKUP(P92,'[3]Monitor Schedule'!$A:$BM,38,FALSE)</f>
        <v>No</v>
      </c>
      <c r="AY92" s="2" t="str">
        <f>VLOOKUP(P92,'[3]Monitor Schedule'!$A:$BM,39,FALSE)</f>
        <v>Yes</v>
      </c>
      <c r="AZ92" s="2" t="str">
        <f>VLOOKUP(P92,'[3]Monitor Schedule'!$A:$BM,40,FALSE)</f>
        <v>Yes</v>
      </c>
      <c r="BA92" s="2" t="str">
        <f>VLOOKUP(P92,'[3]Monitor Schedule'!$A:$BM,41,FALSE)</f>
        <v>Yes</v>
      </c>
      <c r="BB92" s="2" t="s">
        <v>28</v>
      </c>
      <c r="BC92" s="2" t="s">
        <v>28</v>
      </c>
      <c r="BD92" s="2" t="str">
        <f>VLOOKUP(P92,'[3]Monitor Schedule'!$A:$BM,44,FALSE)</f>
        <v>No</v>
      </c>
      <c r="BE92" s="2" t="str">
        <f>VLOOKUP(P92,'[3]Monitor Schedule'!$A:$BM,45,FALSE)</f>
        <v>No</v>
      </c>
      <c r="BF92" s="2" t="str">
        <f>VLOOKUP(P92,'[3]Monitor Schedule'!$A:$BM,46,FALSE)</f>
        <v>No</v>
      </c>
      <c r="BG92" s="2" t="str">
        <f>VLOOKUP(P92,'[3]Monitor Schedule'!$A:$BM,47,FALSE)</f>
        <v>No</v>
      </c>
      <c r="BH92" s="2" t="str">
        <f>VLOOKUP(P92,'[3]Monitor Schedule'!$A:$BM,48,FALSE)</f>
        <v>Yes</v>
      </c>
      <c r="BI92" s="2" t="str">
        <f>VLOOKUP(P92,'[3]Monitor Schedule'!$A:$BM,49,FALSE)</f>
        <v>Yes</v>
      </c>
      <c r="BJ92" s="2" t="str">
        <f>VLOOKUP(P92,'[3]Monitor Schedule'!$A:$BM,50,FALSE)</f>
        <v>Yes</v>
      </c>
      <c r="BK92" s="2" t="str">
        <f>VLOOKUP(P92,'[3]Monitor Schedule'!$A:$BM,51,FALSE)</f>
        <v>No</v>
      </c>
      <c r="BL92" s="2" t="str">
        <f>VLOOKUP(P92,'[3]Monitor Schedule'!$A:$BM,52,FALSE)</f>
        <v>No</v>
      </c>
      <c r="BM92" s="2" t="str">
        <f>VLOOKUP(P92,'[3]Monitor Schedule'!$A:$BM,53,FALSE)</f>
        <v>No</v>
      </c>
      <c r="BN92" s="2" t="str">
        <f>VLOOKUP(P92,'[3]Monitor Schedule'!$A:$BM,54,FALSE)</f>
        <v>No</v>
      </c>
      <c r="BO92" s="2" t="str">
        <f>VLOOKUP(P92,'[3]Monitor Schedule'!$A:$BM,55,FALSE)</f>
        <v>No</v>
      </c>
      <c r="BP92" s="2" t="str">
        <f>VLOOKUP(P92,'[3]Monitor Schedule'!$A:$BM,56,FALSE)</f>
        <v>No</v>
      </c>
      <c r="BQ92" s="2" t="str">
        <f>VLOOKUP(P92,'[3]Monitor Schedule'!$A:$BM,57,FALSE)</f>
        <v>No</v>
      </c>
      <c r="BR92" s="2" t="str">
        <f>VLOOKUP(P92,'[3]Monitor Schedule'!$A:$BM,58,FALSE)</f>
        <v>No</v>
      </c>
      <c r="BS92" s="2" t="str">
        <f>VLOOKUP(P92,'[3]Monitor Schedule'!$A:$BM,59,FALSE)</f>
        <v>No</v>
      </c>
      <c r="BT92" s="2" t="str">
        <f>VLOOKUP(P92,'[3]Monitor Schedule'!$A:$BM,60,FALSE)</f>
        <v>Yes</v>
      </c>
      <c r="BU92" s="2" t="str">
        <f>VLOOKUP(P92,'[3]Monitor Schedule'!$A:$BM,61,FALSE)</f>
        <v>Yes</v>
      </c>
      <c r="BV92" s="2" t="str">
        <f>VLOOKUP(P92,'[3]Monitor Schedule'!$A:$BM,62,FALSE)</f>
        <v>Yes</v>
      </c>
      <c r="BW92" s="180" t="s">
        <v>30</v>
      </c>
      <c r="BX92" s="180" t="s">
        <v>30</v>
      </c>
      <c r="BY92" s="2">
        <f>VLOOKUP(P92,'[3]Monitor Schedule'!$A:$BM,65,FALSE)</f>
        <v>0</v>
      </c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</row>
    <row r="93" spans="1:459" s="2" customFormat="1">
      <c r="A93" s="146">
        <v>94686</v>
      </c>
      <c r="B93" s="146">
        <v>6289</v>
      </c>
      <c r="C93" s="146">
        <v>1038</v>
      </c>
      <c r="D93" s="147">
        <v>77438</v>
      </c>
      <c r="E93" s="148">
        <f t="shared" si="130"/>
        <v>5110.9080000000004</v>
      </c>
      <c r="F93" s="149">
        <f t="shared" si="131"/>
        <v>868.85436000000016</v>
      </c>
      <c r="G93" s="150">
        <v>10</v>
      </c>
      <c r="H93" s="150">
        <f t="shared" si="132"/>
        <v>6388.6350000000002</v>
      </c>
      <c r="I93" s="150">
        <f t="shared" si="133"/>
        <v>1086.0679500000001</v>
      </c>
      <c r="J93" s="150">
        <f t="shared" si="134"/>
        <v>7666.362000000001</v>
      </c>
      <c r="K93" s="150">
        <f t="shared" si="135"/>
        <v>1303.2815400000002</v>
      </c>
      <c r="L93" s="150">
        <v>10</v>
      </c>
      <c r="M93" s="151">
        <v>11</v>
      </c>
      <c r="N93" s="152">
        <v>13</v>
      </c>
      <c r="O93" s="169" t="s">
        <v>146</v>
      </c>
      <c r="P93" s="8"/>
      <c r="Q93" s="8"/>
      <c r="R93" s="158"/>
      <c r="S93" s="158"/>
      <c r="T93" s="181" t="e">
        <f>VLOOKUP(P93,'[3]Monitor Schedule'!$A:$J,10,FALSE)</f>
        <v>#N/A</v>
      </c>
      <c r="U93" s="158"/>
      <c r="V93" s="181" t="e">
        <f>VLOOKUP(P93,'[3]Monitor Schedule'!$A:$K,11,FALSE)</f>
        <v>#N/A</v>
      </c>
      <c r="W93" s="181"/>
      <c r="X93" s="8" t="e">
        <f>VLOOKUP(P93,[4]ocr_assessors_for_ror!$B:$E,4,FALSE)</f>
        <v>#N/A</v>
      </c>
      <c r="Y93" s="2" t="e">
        <f>VLOOKUP(P93,'[3]Monitor Schedule'!$A:$BM,13,FALSE)</f>
        <v>#N/A</v>
      </c>
      <c r="Z93" s="2" t="e">
        <f>VLOOKUP(P93,'[3]Monitor Schedule'!$A:$BM,14,FALSE)</f>
        <v>#N/A</v>
      </c>
      <c r="AA93" s="2" t="e">
        <f>VLOOKUP(P93,'[3]Monitor Schedule'!$A:$BM,15,FALSE)</f>
        <v>#N/A</v>
      </c>
      <c r="AB93" s="2" t="e">
        <f>VLOOKUP(P93,'[3]Monitor Schedule'!$A:$BM,16,FALSE)</f>
        <v>#N/A</v>
      </c>
      <c r="AC93" s="2" t="e">
        <f>VLOOKUP(P93,'[3]Monitor Schedule'!$A:$BM,17,FALSE)</f>
        <v>#N/A</v>
      </c>
      <c r="AD93" s="2" t="e">
        <f>VLOOKUP(P93,'[3]Monitor Schedule'!$A:$BM,18,FALSE)</f>
        <v>#N/A</v>
      </c>
      <c r="AE93" s="2" t="e">
        <f>VLOOKUP(P93,'[3]Monitor Schedule'!$A:$BM,19,FALSE)</f>
        <v>#N/A</v>
      </c>
      <c r="AF93" s="2" t="e">
        <f>VLOOKUP(P93,'[3]Monitor Schedule'!$A:$BM,20,FALSE)</f>
        <v>#N/A</v>
      </c>
      <c r="AG93" s="2" t="e">
        <f>VLOOKUP(P93,'[3]Monitor Schedule'!$A:$BM,21,FALSE)</f>
        <v>#N/A</v>
      </c>
      <c r="AH93" s="2" t="e">
        <f>VLOOKUP(P93,'[3]Monitor Schedule'!$A:$BM,22,FALSE)</f>
        <v>#N/A</v>
      </c>
      <c r="AI93" s="2" t="e">
        <f>VLOOKUP(P93,'[3]Monitor Schedule'!$A:$BM,23,FALSE)</f>
        <v>#N/A</v>
      </c>
      <c r="AJ93" s="2" t="e">
        <f>VLOOKUP(P93,'[3]Monitor Schedule'!$A:$BM,24,FALSE)</f>
        <v>#N/A</v>
      </c>
      <c r="AK93" s="2" t="e">
        <f>VLOOKUP(P93,'[3]Monitor Schedule'!$A:$BM,25,FALSE)</f>
        <v>#N/A</v>
      </c>
      <c r="AL93" s="2" t="e">
        <f>VLOOKUP(P93,'[3]Monitor Schedule'!$A:$BM,26,FALSE)</f>
        <v>#N/A</v>
      </c>
      <c r="AM93" s="2" t="e">
        <f>VLOOKUP(P93,'[3]Monitor Schedule'!$A:$BM,27,FALSE)</f>
        <v>#N/A</v>
      </c>
      <c r="AN93" s="2" t="e">
        <f>VLOOKUP(P93,'[3]Monitor Schedule'!$A:$BM,28,FALSE)</f>
        <v>#N/A</v>
      </c>
      <c r="AO93" s="2" t="e">
        <f>VLOOKUP(P93,'[3]Monitor Schedule'!$A:$BM,29,FALSE)</f>
        <v>#N/A</v>
      </c>
      <c r="AP93" s="2" t="e">
        <f>VLOOKUP(P93,'[3]Monitor Schedule'!$A:$BM,30,FALSE)</f>
        <v>#N/A</v>
      </c>
      <c r="AQ93" s="2" t="e">
        <f>VLOOKUP(P93,'[3]Monitor Schedule'!$A:$BM,31,FALSE)</f>
        <v>#N/A</v>
      </c>
      <c r="AR93" s="2" t="e">
        <f>VLOOKUP(P93,'[3]Monitor Schedule'!$A:$BM,32,FALSE)</f>
        <v>#N/A</v>
      </c>
      <c r="AS93" s="2" t="e">
        <f>VLOOKUP(P93,'[3]Monitor Schedule'!$A:$BM,33,FALSE)</f>
        <v>#N/A</v>
      </c>
      <c r="AT93" s="2" t="e">
        <f>VLOOKUP(P93,'[3]Monitor Schedule'!$A:$BM,34,FALSE)</f>
        <v>#N/A</v>
      </c>
      <c r="AU93" s="2" t="e">
        <f>VLOOKUP(P93,'[3]Monitor Schedule'!$A:$BM,35,FALSE)</f>
        <v>#N/A</v>
      </c>
      <c r="AV93" s="2" t="e">
        <f>VLOOKUP(P93,'[3]Monitor Schedule'!$A:$BM,36,FALSE)</f>
        <v>#N/A</v>
      </c>
      <c r="AW93" s="2" t="e">
        <f>VLOOKUP(P93,'[3]Monitor Schedule'!$A:$BM,37,FALSE)</f>
        <v>#N/A</v>
      </c>
      <c r="AX93" s="2" t="e">
        <f>VLOOKUP(P93,'[3]Monitor Schedule'!$A:$BM,38,FALSE)</f>
        <v>#N/A</v>
      </c>
      <c r="AY93" s="2" t="e">
        <f>VLOOKUP(P93,'[3]Monitor Schedule'!$A:$BM,39,FALSE)</f>
        <v>#N/A</v>
      </c>
      <c r="AZ93" s="2" t="e">
        <f>VLOOKUP(P93,'[3]Monitor Schedule'!$A:$BM,40,FALSE)</f>
        <v>#N/A</v>
      </c>
      <c r="BA93" s="2" t="e">
        <f>VLOOKUP(P93,'[3]Monitor Schedule'!$A:$BM,41,FALSE)</f>
        <v>#N/A</v>
      </c>
      <c r="BB93" s="2" t="e">
        <f>VLOOKUP(P93,'[3]Monitor Schedule'!$A:$BM,42,FALSE)</f>
        <v>#N/A</v>
      </c>
      <c r="BC93" s="2" t="e">
        <f>VLOOKUP(P93,'[3]Monitor Schedule'!$A:$BM,43,FALSE)</f>
        <v>#N/A</v>
      </c>
      <c r="BD93" s="2" t="e">
        <f>VLOOKUP(P93,'[3]Monitor Schedule'!$A:$BM,44,FALSE)</f>
        <v>#N/A</v>
      </c>
      <c r="BE93" s="2" t="e">
        <f>VLOOKUP(P93,'[3]Monitor Schedule'!$A:$BM,45,FALSE)</f>
        <v>#N/A</v>
      </c>
      <c r="BF93" s="2" t="e">
        <f>VLOOKUP(P93,'[3]Monitor Schedule'!$A:$BM,46,FALSE)</f>
        <v>#N/A</v>
      </c>
      <c r="BG93" s="2" t="e">
        <f>VLOOKUP(P93,'[3]Monitor Schedule'!$A:$BM,47,FALSE)</f>
        <v>#N/A</v>
      </c>
      <c r="BH93" s="2" t="e">
        <f>VLOOKUP(P93,'[3]Monitor Schedule'!$A:$BM,48,FALSE)</f>
        <v>#N/A</v>
      </c>
      <c r="BI93" s="2" t="e">
        <f>VLOOKUP(P93,'[3]Monitor Schedule'!$A:$BM,49,FALSE)</f>
        <v>#N/A</v>
      </c>
      <c r="BJ93" s="2" t="e">
        <f>VLOOKUP(P93,'[3]Monitor Schedule'!$A:$BM,50,FALSE)</f>
        <v>#N/A</v>
      </c>
      <c r="BK93" s="2" t="e">
        <f>VLOOKUP(P93,'[3]Monitor Schedule'!$A:$BM,51,FALSE)</f>
        <v>#N/A</v>
      </c>
      <c r="BL93" s="2" t="e">
        <f>VLOOKUP(P93,'[3]Monitor Schedule'!$A:$BM,52,FALSE)</f>
        <v>#N/A</v>
      </c>
      <c r="BM93" s="2" t="e">
        <f>VLOOKUP(P93,'[3]Monitor Schedule'!$A:$BM,53,FALSE)</f>
        <v>#N/A</v>
      </c>
      <c r="BN93" s="2" t="e">
        <f>VLOOKUP(P93,'[3]Monitor Schedule'!$A:$BM,54,FALSE)</f>
        <v>#N/A</v>
      </c>
      <c r="BO93" s="2" t="e">
        <f>VLOOKUP(P93,'[3]Monitor Schedule'!$A:$BM,55,FALSE)</f>
        <v>#N/A</v>
      </c>
      <c r="BP93" s="2" t="e">
        <f>VLOOKUP(P93,'[3]Monitor Schedule'!$A:$BM,56,FALSE)</f>
        <v>#N/A</v>
      </c>
      <c r="BQ93" s="2" t="e">
        <f>VLOOKUP(P93,'[3]Monitor Schedule'!$A:$BM,57,FALSE)</f>
        <v>#N/A</v>
      </c>
      <c r="BR93" s="2" t="e">
        <f>VLOOKUP(P93,'[3]Monitor Schedule'!$A:$BM,58,FALSE)</f>
        <v>#N/A</v>
      </c>
      <c r="BS93" s="2" t="e">
        <f>VLOOKUP(P93,'[3]Monitor Schedule'!$A:$BM,59,FALSE)</f>
        <v>#N/A</v>
      </c>
      <c r="BT93" s="2" t="e">
        <f>VLOOKUP(P93,'[3]Monitor Schedule'!$A:$BM,60,FALSE)</f>
        <v>#N/A</v>
      </c>
      <c r="BU93" s="2" t="e">
        <f>VLOOKUP(P93,'[3]Monitor Schedule'!$A:$BM,61,FALSE)</f>
        <v>#N/A</v>
      </c>
      <c r="BV93" s="2" t="e">
        <f>VLOOKUP(P93,'[3]Monitor Schedule'!$A:$BM,62,FALSE)</f>
        <v>#N/A</v>
      </c>
      <c r="BW93" s="2" t="e">
        <f>VLOOKUP(P93,'[3]Monitor Schedule'!$A:$BM,63,FALSE)</f>
        <v>#N/A</v>
      </c>
      <c r="BX93" s="2" t="e">
        <f>VLOOKUP(P93,'[3]Monitor Schedule'!$A:$BM,64,FALSE)</f>
        <v>#N/A</v>
      </c>
      <c r="BY93" s="2" t="e">
        <f>VLOOKUP(P93,'[3]Monitor Schedule'!$A:$BM,65,FALSE)</f>
        <v>#N/A</v>
      </c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</row>
    <row r="94" spans="1:459" s="2" customFormat="1">
      <c r="A94" s="146">
        <v>94686</v>
      </c>
      <c r="B94" s="146">
        <v>6289</v>
      </c>
      <c r="C94" s="146">
        <v>1038</v>
      </c>
      <c r="D94" s="147">
        <v>77438</v>
      </c>
      <c r="E94" s="148">
        <f t="shared" ref="E94:E97" si="172">D94*0.066</f>
        <v>5110.9080000000004</v>
      </c>
      <c r="F94" s="149">
        <f t="shared" ref="F94:F97" si="173">E94*0.17</f>
        <v>868.85436000000016</v>
      </c>
      <c r="G94" s="150">
        <v>15</v>
      </c>
      <c r="H94" s="150">
        <f t="shared" ref="H94:H97" si="174">E94*1.25</f>
        <v>6388.6350000000002</v>
      </c>
      <c r="I94" s="150">
        <f t="shared" ref="I94:I97" si="175">F94*1.25</f>
        <v>1086.0679500000001</v>
      </c>
      <c r="J94" s="150">
        <f t="shared" ref="J94:J97" si="176">E94*1.5</f>
        <v>7666.362000000001</v>
      </c>
      <c r="K94" s="150">
        <f t="shared" ref="K94:K97" si="177">F94*1.5</f>
        <v>1303.2815400000002</v>
      </c>
      <c r="L94" s="150">
        <v>10</v>
      </c>
      <c r="M94" s="151">
        <v>11</v>
      </c>
      <c r="N94" s="152">
        <v>13</v>
      </c>
      <c r="O94" s="169" t="s">
        <v>146</v>
      </c>
      <c r="P94" s="8"/>
      <c r="Q94" s="8"/>
      <c r="R94" s="169" t="s">
        <v>49</v>
      </c>
      <c r="S94" s="186"/>
      <c r="T94" s="181" t="e">
        <f>VLOOKUP(P94,'[3]Monitor Schedule'!$A:$J,10,FALSE)</f>
        <v>#N/A</v>
      </c>
      <c r="U94" s="186"/>
      <c r="V94" s="181" t="e">
        <f>VLOOKUP(P94,'[3]Monitor Schedule'!$A:$K,11,FALSE)</f>
        <v>#N/A</v>
      </c>
      <c r="W94" s="181"/>
      <c r="X94" s="8" t="e">
        <f>VLOOKUP(P94,[4]ocr_assessors_for_ror!$B:$E,4,FALSE)</f>
        <v>#N/A</v>
      </c>
      <c r="Y94" s="139">
        <f t="shared" ref="Y94:AF94" si="178">COUNTIF(Y75:Y93,"yes")</f>
        <v>6</v>
      </c>
      <c r="Z94" s="139">
        <f t="shared" si="178"/>
        <v>7</v>
      </c>
      <c r="AA94" s="139">
        <f t="shared" si="178"/>
        <v>7</v>
      </c>
      <c r="AB94" s="139">
        <f t="shared" si="178"/>
        <v>5</v>
      </c>
      <c r="AC94" s="139">
        <f t="shared" si="178"/>
        <v>5</v>
      </c>
      <c r="AD94" s="139">
        <f t="shared" si="178"/>
        <v>4</v>
      </c>
      <c r="AE94" s="139">
        <f t="shared" si="178"/>
        <v>7</v>
      </c>
      <c r="AF94" s="139">
        <f t="shared" si="178"/>
        <v>7</v>
      </c>
      <c r="AG94" s="139">
        <f t="shared" ref="AG94:AM94" si="179">COUNTIF(AG75:AG93,"yes")-1</f>
        <v>5</v>
      </c>
      <c r="AH94" s="139">
        <f t="shared" si="179"/>
        <v>4</v>
      </c>
      <c r="AI94" s="139">
        <f t="shared" si="179"/>
        <v>4</v>
      </c>
      <c r="AJ94" s="139">
        <f t="shared" si="179"/>
        <v>5</v>
      </c>
      <c r="AK94" s="139">
        <f t="shared" si="179"/>
        <v>6</v>
      </c>
      <c r="AL94" s="139">
        <f t="shared" si="179"/>
        <v>5</v>
      </c>
      <c r="AM94" s="139">
        <f t="shared" si="179"/>
        <v>5</v>
      </c>
      <c r="AN94" s="139">
        <f>COUNTIF(AN75:AN93,"yes")</f>
        <v>3</v>
      </c>
      <c r="AO94" s="139">
        <f>COUNTIF(AO75:AO93,"yes")</f>
        <v>4</v>
      </c>
      <c r="AP94" s="139">
        <f>COUNTIF(AP75:AP93,"yes")</f>
        <v>4</v>
      </c>
      <c r="AQ94" s="139">
        <f>COUNTIF(AQ75:AQ93,"yes")</f>
        <v>4</v>
      </c>
      <c r="AR94" s="139">
        <f>COUNTIF(AR75:AR93,"yes")</f>
        <v>3</v>
      </c>
      <c r="AS94" s="139">
        <f>COUNTIF(AS75:AS93,"yes")-1</f>
        <v>4</v>
      </c>
      <c r="AT94" s="139">
        <f>COUNTIF(AT75:AT93,"yes")+1-1</f>
        <v>5</v>
      </c>
      <c r="AU94" s="139">
        <f>COUNTIF(AU75:AU93,"yes")</f>
        <v>5</v>
      </c>
      <c r="AV94" s="139">
        <f>COUNTIF(AV75:AV93,"yes")</f>
        <v>4</v>
      </c>
      <c r="AW94" s="139">
        <f>COUNTIF(AW75:AW93,"yes")+1</f>
        <v>5</v>
      </c>
      <c r="AX94" s="139">
        <f>COUNTIF(AX75:AX93,"yes")</f>
        <v>5</v>
      </c>
      <c r="AY94" s="139">
        <f>COUNTIF(AY75:AY93,"yes")-1</f>
        <v>6</v>
      </c>
      <c r="AZ94" s="139">
        <f>COUNTIF(AZ75:AZ93,"yes")-1</f>
        <v>6</v>
      </c>
      <c r="BA94" s="139">
        <f>COUNTIF(BA75:BA93,"yes")-1</f>
        <v>5</v>
      </c>
      <c r="BB94" s="139">
        <f>COUNTIF(BB75:BB93,"yes")-1</f>
        <v>5</v>
      </c>
      <c r="BC94" s="139">
        <f>COUNTIF(BC75:BC93,"yes")-1</f>
        <v>5</v>
      </c>
      <c r="BD94" s="139">
        <f>COUNTIF(BD75:BD93,"yes")</f>
        <v>4</v>
      </c>
      <c r="BE94" s="139">
        <f>COUNTIF(BE75:BE93,"yes")</f>
        <v>5</v>
      </c>
      <c r="BF94" s="139">
        <f>COUNTIF(BF75:BF93,"yes")</f>
        <v>4</v>
      </c>
      <c r="BG94" s="139">
        <f>COUNTIF(BG75:BG93,"yes")</f>
        <v>3</v>
      </c>
      <c r="BH94" s="139">
        <f>COUNTIF(BH75:BH93,"yes")-1</f>
        <v>4</v>
      </c>
      <c r="BI94" s="139">
        <f>COUNTIF(BI75:BI93,"yes")-1</f>
        <v>6</v>
      </c>
      <c r="BJ94" s="139">
        <f>COUNTIF(BJ75:BJ93,"yes")-1</f>
        <v>6</v>
      </c>
      <c r="BK94" s="139">
        <f t="shared" ref="BK94:BQ94" si="180">COUNTIF(BK75:BK93,"yes")</f>
        <v>4</v>
      </c>
      <c r="BL94" s="139">
        <f t="shared" si="180"/>
        <v>4</v>
      </c>
      <c r="BM94" s="139">
        <f t="shared" si="180"/>
        <v>5</v>
      </c>
      <c r="BN94" s="139">
        <f t="shared" si="180"/>
        <v>5</v>
      </c>
      <c r="BO94" s="139">
        <f t="shared" si="180"/>
        <v>4</v>
      </c>
      <c r="BP94" s="139">
        <f t="shared" si="180"/>
        <v>5</v>
      </c>
      <c r="BQ94" s="139">
        <f t="shared" si="180"/>
        <v>4</v>
      </c>
      <c r="BR94" s="139">
        <f>COUNTIF(BR75:BR93,"yes")+1</f>
        <v>3</v>
      </c>
      <c r="BS94" s="139">
        <f>COUNTIF(BS75:BS93,"yes")+1</f>
        <v>2</v>
      </c>
      <c r="BT94" s="139">
        <f>COUNTIF(BT75:BT93,"yes")</f>
        <v>3</v>
      </c>
      <c r="BU94" s="139">
        <f>COUNTIF(BU75:BU93,"yes")-1</f>
        <v>2</v>
      </c>
      <c r="BV94" s="139">
        <f>COUNTIF(BV75:BV93,"yes")-1</f>
        <v>2</v>
      </c>
      <c r="BW94" s="139">
        <f>COUNTIF(BW75:BW93,"yes")-1</f>
        <v>1</v>
      </c>
      <c r="BX94" s="139">
        <f>COUNTIF(BX75:BX93,"yes")-1</f>
        <v>1</v>
      </c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</row>
    <row r="95" spans="1:459" s="2" customFormat="1">
      <c r="A95" s="146">
        <v>94686</v>
      </c>
      <c r="B95" s="146">
        <v>6289</v>
      </c>
      <c r="C95" s="146">
        <v>1038</v>
      </c>
      <c r="D95" s="147">
        <v>77438</v>
      </c>
      <c r="E95" s="148">
        <f t="shared" si="172"/>
        <v>5110.9080000000004</v>
      </c>
      <c r="F95" s="149">
        <f t="shared" si="173"/>
        <v>868.85436000000016</v>
      </c>
      <c r="G95" s="150">
        <v>16</v>
      </c>
      <c r="H95" s="150">
        <f t="shared" si="174"/>
        <v>6388.6350000000002</v>
      </c>
      <c r="I95" s="150">
        <f t="shared" si="175"/>
        <v>1086.0679500000001</v>
      </c>
      <c r="J95" s="150">
        <f t="shared" si="176"/>
        <v>7666.362000000001</v>
      </c>
      <c r="K95" s="150">
        <f t="shared" si="177"/>
        <v>1303.2815400000002</v>
      </c>
      <c r="L95" s="150">
        <v>10</v>
      </c>
      <c r="M95" s="151">
        <v>11</v>
      </c>
      <c r="N95" s="152">
        <v>13</v>
      </c>
      <c r="O95" s="169" t="s">
        <v>146</v>
      </c>
      <c r="P95" s="8"/>
      <c r="Q95" s="8"/>
      <c r="R95" s="169" t="s">
        <v>50</v>
      </c>
      <c r="S95" s="186"/>
      <c r="T95" s="181" t="e">
        <f>VLOOKUP(P95,'[3]Monitor Schedule'!$A:$J,10,FALSE)</f>
        <v>#N/A</v>
      </c>
      <c r="U95" s="186"/>
      <c r="V95" s="181" t="e">
        <f>VLOOKUP(P95,'[3]Monitor Schedule'!$A:$K,11,FALSE)</f>
        <v>#N/A</v>
      </c>
      <c r="W95" s="181"/>
      <c r="X95" s="8" t="e">
        <f>VLOOKUP(P95,[4]ocr_assessors_for_ror!$B:$E,4,FALSE)</f>
        <v>#N/A</v>
      </c>
      <c r="Y95" s="139">
        <v>4</v>
      </c>
      <c r="Z95" s="139">
        <v>4</v>
      </c>
      <c r="AA95" s="139">
        <v>4</v>
      </c>
      <c r="AB95" s="139">
        <v>4</v>
      </c>
      <c r="AC95" s="139">
        <v>4</v>
      </c>
      <c r="AD95" s="139">
        <v>4</v>
      </c>
      <c r="AE95" s="139">
        <v>4</v>
      </c>
      <c r="AF95" s="139">
        <v>4</v>
      </c>
      <c r="AG95" s="139">
        <v>4</v>
      </c>
      <c r="AH95" s="139">
        <v>4</v>
      </c>
      <c r="AI95" s="139">
        <v>4</v>
      </c>
      <c r="AJ95" s="139">
        <v>4</v>
      </c>
      <c r="AK95" s="139">
        <v>4</v>
      </c>
      <c r="AL95" s="139">
        <v>4</v>
      </c>
      <c r="AM95" s="139">
        <v>4</v>
      </c>
      <c r="AN95" s="139">
        <v>4</v>
      </c>
      <c r="AO95" s="139">
        <v>4</v>
      </c>
      <c r="AP95" s="139">
        <v>4</v>
      </c>
      <c r="AQ95" s="139">
        <v>4</v>
      </c>
      <c r="AR95" s="139">
        <v>4</v>
      </c>
      <c r="AS95" s="139">
        <v>4</v>
      </c>
      <c r="AT95" s="139">
        <v>4</v>
      </c>
      <c r="AU95" s="139">
        <v>4</v>
      </c>
      <c r="AV95" s="139">
        <v>4</v>
      </c>
      <c r="AW95" s="139">
        <v>4</v>
      </c>
      <c r="AX95" s="139">
        <v>4</v>
      </c>
      <c r="AY95" s="139">
        <v>4</v>
      </c>
      <c r="AZ95" s="139">
        <v>4</v>
      </c>
      <c r="BA95" s="139">
        <v>4</v>
      </c>
      <c r="BB95" s="139">
        <v>4</v>
      </c>
      <c r="BC95" s="139">
        <v>4</v>
      </c>
      <c r="BD95" s="139">
        <v>4</v>
      </c>
      <c r="BE95" s="139">
        <v>4</v>
      </c>
      <c r="BF95" s="139">
        <v>4</v>
      </c>
      <c r="BG95" s="139">
        <v>4</v>
      </c>
      <c r="BH95" s="139">
        <v>4</v>
      </c>
      <c r="BI95" s="139">
        <v>4</v>
      </c>
      <c r="BJ95" s="139">
        <v>4</v>
      </c>
      <c r="BK95" s="139">
        <v>4</v>
      </c>
      <c r="BL95" s="139">
        <v>4</v>
      </c>
      <c r="BM95" s="139">
        <v>4</v>
      </c>
      <c r="BN95" s="139">
        <v>4</v>
      </c>
      <c r="BO95" s="139">
        <v>2</v>
      </c>
      <c r="BP95" s="139">
        <v>2</v>
      </c>
      <c r="BQ95" s="139">
        <v>2</v>
      </c>
      <c r="BR95" s="139">
        <v>2</v>
      </c>
      <c r="BS95" s="139">
        <v>2</v>
      </c>
      <c r="BT95" s="139">
        <v>2</v>
      </c>
      <c r="BU95" s="139">
        <v>2</v>
      </c>
      <c r="BV95" s="139">
        <v>1</v>
      </c>
      <c r="BW95" s="139">
        <v>1</v>
      </c>
      <c r="BX95" s="139">
        <v>1</v>
      </c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</row>
    <row r="96" spans="1:459" s="2" customFormat="1">
      <c r="A96" s="146">
        <v>94686</v>
      </c>
      <c r="B96" s="146">
        <v>6289</v>
      </c>
      <c r="C96" s="146">
        <v>1038</v>
      </c>
      <c r="D96" s="147">
        <v>77438</v>
      </c>
      <c r="E96" s="148">
        <f t="shared" si="172"/>
        <v>5110.9080000000004</v>
      </c>
      <c r="F96" s="149">
        <f t="shared" si="173"/>
        <v>868.85436000000016</v>
      </c>
      <c r="G96" s="150">
        <v>17</v>
      </c>
      <c r="H96" s="150">
        <f t="shared" si="174"/>
        <v>6388.6350000000002</v>
      </c>
      <c r="I96" s="150">
        <f t="shared" si="175"/>
        <v>1086.0679500000001</v>
      </c>
      <c r="J96" s="150">
        <f t="shared" si="176"/>
        <v>7666.362000000001</v>
      </c>
      <c r="K96" s="150">
        <f t="shared" si="177"/>
        <v>1303.2815400000002</v>
      </c>
      <c r="L96" s="150">
        <v>10</v>
      </c>
      <c r="M96" s="151">
        <v>11</v>
      </c>
      <c r="N96" s="152">
        <v>13</v>
      </c>
      <c r="O96" s="169" t="s">
        <v>146</v>
      </c>
      <c r="P96" s="8"/>
      <c r="Q96" s="8"/>
      <c r="R96" s="169" t="s">
        <v>51</v>
      </c>
      <c r="S96" s="186"/>
      <c r="T96" s="181" t="e">
        <f>VLOOKUP(P96,'[3]Monitor Schedule'!$A:$J,10,FALSE)</f>
        <v>#N/A</v>
      </c>
      <c r="U96" s="186"/>
      <c r="V96" s="181" t="e">
        <f>VLOOKUP(P96,'[3]Monitor Schedule'!$A:$K,11,FALSE)</f>
        <v>#N/A</v>
      </c>
      <c r="W96" s="181"/>
      <c r="X96" s="8" t="e">
        <f>VLOOKUP(P96,[4]ocr_assessors_for_ror!$B:$E,4,FALSE)</f>
        <v>#N/A</v>
      </c>
      <c r="Y96" s="170">
        <f>Y94-Y95</f>
        <v>2</v>
      </c>
      <c r="Z96" s="170">
        <f t="shared" ref="Z96:BX96" si="181">Z94-Z95</f>
        <v>3</v>
      </c>
      <c r="AA96" s="170">
        <f t="shared" si="181"/>
        <v>3</v>
      </c>
      <c r="AB96" s="170">
        <f t="shared" si="181"/>
        <v>1</v>
      </c>
      <c r="AC96" s="170">
        <f t="shared" si="181"/>
        <v>1</v>
      </c>
      <c r="AD96" s="170">
        <f t="shared" si="181"/>
        <v>0</v>
      </c>
      <c r="AE96" s="170">
        <f t="shared" si="181"/>
        <v>3</v>
      </c>
      <c r="AF96" s="170">
        <f t="shared" si="181"/>
        <v>3</v>
      </c>
      <c r="AG96" s="170">
        <f t="shared" si="181"/>
        <v>1</v>
      </c>
      <c r="AH96" s="170">
        <f t="shared" si="181"/>
        <v>0</v>
      </c>
      <c r="AI96" s="170">
        <f t="shared" si="181"/>
        <v>0</v>
      </c>
      <c r="AJ96" s="170">
        <f t="shared" si="181"/>
        <v>1</v>
      </c>
      <c r="AK96" s="170">
        <f t="shared" si="181"/>
        <v>2</v>
      </c>
      <c r="AL96" s="170">
        <f t="shared" si="181"/>
        <v>1</v>
      </c>
      <c r="AM96" s="170">
        <f t="shared" si="181"/>
        <v>1</v>
      </c>
      <c r="AN96" s="171">
        <f t="shared" si="181"/>
        <v>-1</v>
      </c>
      <c r="AO96" s="170">
        <f t="shared" si="181"/>
        <v>0</v>
      </c>
      <c r="AP96" s="170">
        <f t="shared" si="181"/>
        <v>0</v>
      </c>
      <c r="AQ96" s="170">
        <f t="shared" si="181"/>
        <v>0</v>
      </c>
      <c r="AR96" s="171">
        <f t="shared" si="181"/>
        <v>-1</v>
      </c>
      <c r="AS96" s="170">
        <f t="shared" si="181"/>
        <v>0</v>
      </c>
      <c r="AT96" s="170">
        <f t="shared" si="181"/>
        <v>1</v>
      </c>
      <c r="AU96" s="170">
        <f t="shared" si="181"/>
        <v>1</v>
      </c>
      <c r="AV96" s="170">
        <f t="shared" si="181"/>
        <v>0</v>
      </c>
      <c r="AW96" s="170">
        <f t="shared" si="181"/>
        <v>1</v>
      </c>
      <c r="AX96" s="170">
        <f t="shared" si="181"/>
        <v>1</v>
      </c>
      <c r="AY96" s="170">
        <f t="shared" si="181"/>
        <v>2</v>
      </c>
      <c r="AZ96" s="170">
        <f t="shared" si="181"/>
        <v>2</v>
      </c>
      <c r="BA96" s="170">
        <f t="shared" si="181"/>
        <v>1</v>
      </c>
      <c r="BB96" s="170">
        <f t="shared" si="181"/>
        <v>1</v>
      </c>
      <c r="BC96" s="170">
        <f t="shared" si="181"/>
        <v>1</v>
      </c>
      <c r="BD96" s="170">
        <f t="shared" si="181"/>
        <v>0</v>
      </c>
      <c r="BE96" s="170">
        <f t="shared" si="181"/>
        <v>1</v>
      </c>
      <c r="BF96" s="170">
        <f t="shared" si="181"/>
        <v>0</v>
      </c>
      <c r="BG96" s="171">
        <f t="shared" si="181"/>
        <v>-1</v>
      </c>
      <c r="BH96" s="170">
        <f t="shared" si="181"/>
        <v>0</v>
      </c>
      <c r="BI96" s="170">
        <f t="shared" si="181"/>
        <v>2</v>
      </c>
      <c r="BJ96" s="170">
        <f t="shared" si="181"/>
        <v>2</v>
      </c>
      <c r="BK96" s="170">
        <f t="shared" si="181"/>
        <v>0</v>
      </c>
      <c r="BL96" s="170">
        <f t="shared" si="181"/>
        <v>0</v>
      </c>
      <c r="BM96" s="170">
        <f t="shared" si="181"/>
        <v>1</v>
      </c>
      <c r="BN96" s="170">
        <f t="shared" si="181"/>
        <v>1</v>
      </c>
      <c r="BO96" s="170">
        <f t="shared" si="181"/>
        <v>2</v>
      </c>
      <c r="BP96" s="170">
        <f t="shared" si="181"/>
        <v>3</v>
      </c>
      <c r="BQ96" s="170">
        <f t="shared" si="181"/>
        <v>2</v>
      </c>
      <c r="BR96" s="170">
        <f t="shared" si="181"/>
        <v>1</v>
      </c>
      <c r="BS96" s="170">
        <f t="shared" si="181"/>
        <v>0</v>
      </c>
      <c r="BT96" s="170">
        <f t="shared" si="181"/>
        <v>1</v>
      </c>
      <c r="BU96" s="170">
        <f t="shared" si="181"/>
        <v>0</v>
      </c>
      <c r="BV96" s="170">
        <f t="shared" si="181"/>
        <v>1</v>
      </c>
      <c r="BW96" s="170">
        <f t="shared" si="181"/>
        <v>0</v>
      </c>
      <c r="BX96" s="170">
        <f t="shared" si="181"/>
        <v>0</v>
      </c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</row>
    <row r="97" spans="1:459" s="2" customFormat="1">
      <c r="A97" s="146">
        <v>94686</v>
      </c>
      <c r="B97" s="146">
        <v>6289</v>
      </c>
      <c r="C97" s="146">
        <v>1038</v>
      </c>
      <c r="D97" s="147">
        <v>77438</v>
      </c>
      <c r="E97" s="148">
        <f t="shared" si="172"/>
        <v>5110.9080000000004</v>
      </c>
      <c r="F97" s="149">
        <f t="shared" si="173"/>
        <v>868.85436000000016</v>
      </c>
      <c r="G97" s="150">
        <v>18</v>
      </c>
      <c r="H97" s="150">
        <f t="shared" si="174"/>
        <v>6388.6350000000002</v>
      </c>
      <c r="I97" s="150">
        <f t="shared" si="175"/>
        <v>1086.0679500000001</v>
      </c>
      <c r="J97" s="150">
        <f t="shared" si="176"/>
        <v>7666.362000000001</v>
      </c>
      <c r="K97" s="150">
        <f t="shared" si="177"/>
        <v>1303.2815400000002</v>
      </c>
      <c r="L97" s="150">
        <v>10</v>
      </c>
      <c r="M97" s="151">
        <v>11</v>
      </c>
      <c r="N97" s="152">
        <v>13</v>
      </c>
      <c r="O97" s="169" t="s">
        <v>146</v>
      </c>
      <c r="P97" s="8"/>
      <c r="Q97" s="8"/>
      <c r="R97" s="8"/>
      <c r="S97" s="8"/>
      <c r="T97" s="181" t="e">
        <f>VLOOKUP(P97,'[3]Monitor Schedule'!$A:$J,10,FALSE)</f>
        <v>#N/A</v>
      </c>
      <c r="U97" s="8"/>
      <c r="V97" s="181" t="e">
        <f>VLOOKUP(P97,'[3]Monitor Schedule'!$A:$K,11,FALSE)</f>
        <v>#N/A</v>
      </c>
      <c r="W97" s="181"/>
      <c r="X97" s="8" t="e">
        <f>VLOOKUP(P97,[4]ocr_assessors_for_ror!$B:$E,4,FALSE)</f>
        <v>#N/A</v>
      </c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</row>
    <row r="98" spans="1:459" s="2" customFormat="1">
      <c r="A98" s="128">
        <v>228645</v>
      </c>
      <c r="B98" s="128">
        <v>8050</v>
      </c>
      <c r="C98" s="128">
        <v>566</v>
      </c>
      <c r="D98" s="145">
        <v>96509</v>
      </c>
      <c r="E98" s="134">
        <f>D98*0.035</f>
        <v>3377.8150000000005</v>
      </c>
      <c r="F98" s="133">
        <f>E98*0.07</f>
        <v>236.44705000000005</v>
      </c>
      <c r="G98" s="9">
        <v>7</v>
      </c>
      <c r="H98" s="9">
        <f>E98*1.25</f>
        <v>4222.2687500000011</v>
      </c>
      <c r="I98" s="9">
        <f>F98*1.25</f>
        <v>295.55881250000004</v>
      </c>
      <c r="J98" s="9">
        <f>E98*1.5</f>
        <v>5066.7225000000008</v>
      </c>
      <c r="K98" s="9">
        <f>F98*1.5</f>
        <v>354.6705750000001</v>
      </c>
      <c r="L98" s="9">
        <v>6</v>
      </c>
      <c r="M98" s="124">
        <v>7</v>
      </c>
      <c r="N98" s="123">
        <v>9</v>
      </c>
      <c r="O98" s="169" t="s">
        <v>172</v>
      </c>
      <c r="P98" s="8">
        <v>65093</v>
      </c>
      <c r="Q98" s="8" t="s">
        <v>67</v>
      </c>
      <c r="R98" s="8" t="s">
        <v>68</v>
      </c>
      <c r="S98" s="181">
        <v>44757</v>
      </c>
      <c r="T98" s="181">
        <f>VLOOKUP(P98,'[3]Monitor Schedule'!$A:$J,10,FALSE)</f>
        <v>44719</v>
      </c>
      <c r="U98" s="181">
        <v>44784</v>
      </c>
      <c r="V98" s="181" t="e">
        <f>VLOOKUP(P98,'[3]Monitor Schedule'!$A:$K,11,FALSE)</f>
        <v>#N/A</v>
      </c>
      <c r="W98" s="181" t="s">
        <v>28</v>
      </c>
      <c r="X98" s="8" t="s">
        <v>69</v>
      </c>
      <c r="Y98" s="2" t="str">
        <f>VLOOKUP(P98,'[3]Monitor Schedule'!$A:$BM,13,FALSE)</f>
        <v>No</v>
      </c>
      <c r="Z98" s="2" t="str">
        <f>VLOOKUP(P98,'[3]Monitor Schedule'!$A:$BM,14,FALSE)</f>
        <v>No</v>
      </c>
      <c r="AA98" s="2" t="str">
        <f>VLOOKUP(P98,'[3]Monitor Schedule'!$A:$BM,15,FALSE)</f>
        <v>No</v>
      </c>
      <c r="AB98" s="2" t="str">
        <f>VLOOKUP(P98,'[3]Monitor Schedule'!$A:$BM,16,FALSE)</f>
        <v>No</v>
      </c>
      <c r="AC98" s="2" t="str">
        <f>VLOOKUP(P98,'[3]Monitor Schedule'!$A:$BM,17,FALSE)</f>
        <v>No</v>
      </c>
      <c r="AD98" s="2" t="s">
        <v>30</v>
      </c>
      <c r="AE98" s="2" t="s">
        <v>28</v>
      </c>
      <c r="AF98" s="2" t="str">
        <f>VLOOKUP(P98,'[3]Monitor Schedule'!$A:$BM,20,FALSE)</f>
        <v>Yes</v>
      </c>
      <c r="AG98" s="2" t="str">
        <f>VLOOKUP(P98,'[3]Monitor Schedule'!$A:$BM,21,FALSE)</f>
        <v>Yes</v>
      </c>
      <c r="AH98" s="2" t="str">
        <f>VLOOKUP(P98,'[3]Monitor Schedule'!$A:$BM,22,FALSE)</f>
        <v>No</v>
      </c>
      <c r="AI98" s="2" t="str">
        <f>VLOOKUP(P98,'[3]Monitor Schedule'!$A:$BM,23,FALSE)</f>
        <v>No</v>
      </c>
      <c r="AJ98" s="2" t="str">
        <f>VLOOKUP(P98,'[3]Monitor Schedule'!$A:$BM,24,FALSE)</f>
        <v>Yes</v>
      </c>
      <c r="AK98" s="2" t="str">
        <f>VLOOKUP(P98,'[3]Monitor Schedule'!$A:$BM,25,FALSE)</f>
        <v>Yes</v>
      </c>
      <c r="AL98" s="2" t="str">
        <f>VLOOKUP(P98,'[3]Monitor Schedule'!$A:$BM,26,FALSE)</f>
        <v>Yes</v>
      </c>
      <c r="AM98" s="2" t="s">
        <v>30</v>
      </c>
      <c r="AN98" s="2" t="s">
        <v>30</v>
      </c>
      <c r="AO98" s="2" t="str">
        <f>VLOOKUP(P98,'[3]Monitor Schedule'!$A:$BM,29,FALSE)</f>
        <v>No</v>
      </c>
      <c r="AP98" s="2" t="str">
        <f>VLOOKUP(P98,'[3]Monitor Schedule'!$A:$BM,30,FALSE)</f>
        <v>No</v>
      </c>
      <c r="AQ98" s="2" t="str">
        <f>VLOOKUP(P98,'[3]Monitor Schedule'!$A:$BM,31,FALSE)</f>
        <v>No</v>
      </c>
      <c r="AR98" s="2" t="str">
        <f>VLOOKUP(P98,'[3]Monitor Schedule'!$A:$BM,32,FALSE)</f>
        <v>No</v>
      </c>
      <c r="AS98" s="2" t="str">
        <f>VLOOKUP(P98,'[3]Monitor Schedule'!$A:$BM,33,FALSE)</f>
        <v>No</v>
      </c>
      <c r="AT98" s="2" t="str">
        <f>VLOOKUP(P98,'[3]Monitor Schedule'!$A:$BM,34,FALSE)</f>
        <v>No</v>
      </c>
      <c r="AU98" s="2" t="str">
        <f>VLOOKUP(P98,'[3]Monitor Schedule'!$A:$BM,35,FALSE)</f>
        <v>Yes</v>
      </c>
      <c r="AV98" s="2" t="str">
        <f>VLOOKUP(P98,'[3]Monitor Schedule'!$A:$BM,36,FALSE)</f>
        <v>Yes</v>
      </c>
      <c r="AW98" s="2" t="str">
        <f>VLOOKUP(P98,'[3]Monitor Schedule'!$A:$BM,37,FALSE)</f>
        <v>Yes</v>
      </c>
      <c r="AX98" s="2" t="str">
        <f>VLOOKUP(P98,'[3]Monitor Schedule'!$A:$BM,38,FALSE)</f>
        <v>Yes</v>
      </c>
      <c r="AY98" s="2" t="str">
        <f>VLOOKUP(P98,'[3]Monitor Schedule'!$A:$BM,39,FALSE)</f>
        <v>No</v>
      </c>
      <c r="AZ98" s="2" t="str">
        <f>VLOOKUP(P98,'[3]Monitor Schedule'!$A:$BM,40,FALSE)</f>
        <v>No</v>
      </c>
      <c r="BA98" s="2" t="str">
        <f>VLOOKUP(P98,'[3]Monitor Schedule'!$A:$BM,41,FALSE)</f>
        <v>No</v>
      </c>
      <c r="BB98" s="2" t="str">
        <f>VLOOKUP(P98,'[3]Monitor Schedule'!$A:$BM,42,FALSE)</f>
        <v>No</v>
      </c>
      <c r="BC98" s="2" t="str">
        <f>VLOOKUP(P98,'[3]Monitor Schedule'!$A:$BM,43,FALSE)</f>
        <v>No</v>
      </c>
      <c r="BD98" s="2" t="str">
        <f>VLOOKUP(P98,'[3]Monitor Schedule'!$A:$BM,44,FALSE)</f>
        <v>No</v>
      </c>
      <c r="BE98" s="2" t="str">
        <f>VLOOKUP(P98,'[3]Monitor Schedule'!$A:$BM,45,FALSE)</f>
        <v>No</v>
      </c>
      <c r="BF98" s="2" t="str">
        <f>VLOOKUP(P98,'[3]Monitor Schedule'!$A:$BM,46,FALSE)</f>
        <v>No</v>
      </c>
      <c r="BG98" s="2" t="str">
        <f>VLOOKUP(P98,'[3]Monitor Schedule'!$A:$BM,47,FALSE)</f>
        <v>No</v>
      </c>
      <c r="BH98" s="2" t="str">
        <f>VLOOKUP(P98,'[3]Monitor Schedule'!$A:$BM,48,FALSE)</f>
        <v>No</v>
      </c>
      <c r="BI98" s="2" t="str">
        <f>VLOOKUP(P98,'[3]Monitor Schedule'!$A:$BM,49,FALSE)</f>
        <v>Yes</v>
      </c>
      <c r="BJ98" s="2" t="str">
        <f>VLOOKUP(P98,'[3]Monitor Schedule'!$A:$BM,50,FALSE)</f>
        <v>Yes</v>
      </c>
      <c r="BK98" s="2" t="str">
        <f>VLOOKUP(P98,'[3]Monitor Schedule'!$A:$BM,51,FALSE)</f>
        <v>Yes</v>
      </c>
      <c r="BL98" s="2" t="str">
        <f>VLOOKUP(P98,'[3]Monitor Schedule'!$A:$BM,52,FALSE)</f>
        <v>Yes</v>
      </c>
      <c r="BM98" s="2" t="str">
        <f>VLOOKUP(P98,'[3]Monitor Schedule'!$A:$BM,53,FALSE)</f>
        <v>No</v>
      </c>
      <c r="BN98" s="2" t="str">
        <f>VLOOKUP(P98,'[3]Monitor Schedule'!$A:$BM,54,FALSE)</f>
        <v>No</v>
      </c>
      <c r="BO98" s="2" t="str">
        <f>VLOOKUP(P98,'[3]Monitor Schedule'!$A:$BM,55,FALSE)</f>
        <v>No</v>
      </c>
      <c r="BP98" s="2" t="s">
        <v>28</v>
      </c>
      <c r="BQ98" s="2" t="s">
        <v>28</v>
      </c>
      <c r="BR98" s="2" t="str">
        <f>VLOOKUP(P98,'[3]Monitor Schedule'!$A:$BM,58,FALSE)</f>
        <v>Yes</v>
      </c>
      <c r="BS98" s="2" t="str">
        <f>VLOOKUP(P98,'[3]Monitor Schedule'!$A:$BM,59,FALSE)</f>
        <v>Yes</v>
      </c>
      <c r="BT98" s="2" t="str">
        <f>VLOOKUP(P98,'[3]Monitor Schedule'!$A:$BM,60,FALSE)</f>
        <v>No</v>
      </c>
      <c r="BU98" s="2" t="str">
        <f>VLOOKUP(P98,'[3]Monitor Schedule'!$A:$BM,61,FALSE)</f>
        <v>Yes</v>
      </c>
      <c r="BV98" s="2" t="str">
        <f>VLOOKUP(P98,'[3]Monitor Schedule'!$A:$BM,62,FALSE)</f>
        <v>No</v>
      </c>
      <c r="BW98" s="2" t="s">
        <v>30</v>
      </c>
      <c r="BX98" s="2" t="s">
        <v>30</v>
      </c>
      <c r="BY98" s="2">
        <f>VLOOKUP(P98,'[3]Monitor Schedule'!$A:$BM,65,FALSE)</f>
        <v>0</v>
      </c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</row>
    <row r="99" spans="1:459" s="2" customFormat="1">
      <c r="A99" s="146">
        <v>228645</v>
      </c>
      <c r="B99" s="146">
        <v>8050</v>
      </c>
      <c r="C99" s="146">
        <v>566</v>
      </c>
      <c r="D99" s="147">
        <v>96509</v>
      </c>
      <c r="E99" s="148">
        <f t="shared" ref="E99:E100" si="182">D99*0.035</f>
        <v>3377.8150000000005</v>
      </c>
      <c r="F99" s="149">
        <f t="shared" ref="F99:F100" si="183">E99*0.07</f>
        <v>236.44705000000005</v>
      </c>
      <c r="G99" s="150">
        <v>7</v>
      </c>
      <c r="H99" s="150">
        <f t="shared" ref="H99:H100" si="184">E99*1.25</f>
        <v>4222.2687500000011</v>
      </c>
      <c r="I99" s="150">
        <f t="shared" ref="I99:I100" si="185">F99*1.25</f>
        <v>295.55881250000004</v>
      </c>
      <c r="J99" s="150">
        <f t="shared" ref="J99:J100" si="186">E99*1.5</f>
        <v>5066.7225000000008</v>
      </c>
      <c r="K99" s="150">
        <f t="shared" ref="K99:K100" si="187">F99*1.5</f>
        <v>354.6705750000001</v>
      </c>
      <c r="L99" s="150">
        <v>6</v>
      </c>
      <c r="M99" s="151">
        <v>7</v>
      </c>
      <c r="N99" s="152">
        <v>9</v>
      </c>
      <c r="O99" s="169" t="s">
        <v>172</v>
      </c>
      <c r="P99" s="8">
        <v>54831</v>
      </c>
      <c r="Q99" s="8" t="s">
        <v>59</v>
      </c>
      <c r="R99" s="8" t="s">
        <v>60</v>
      </c>
      <c r="S99" s="181">
        <v>44757</v>
      </c>
      <c r="T99" s="181">
        <f>VLOOKUP(P99,'[3]Monitor Schedule'!$A:$J,10,FALSE)</f>
        <v>44708</v>
      </c>
      <c r="U99" s="181">
        <v>44784</v>
      </c>
      <c r="V99" s="181" t="e">
        <f>VLOOKUP(P99,'[3]Monitor Schedule'!$A:$K,11,FALSE)</f>
        <v>#N/A</v>
      </c>
      <c r="W99" s="181" t="s">
        <v>28</v>
      </c>
      <c r="X99" s="8" t="s">
        <v>58</v>
      </c>
      <c r="Y99" s="2" t="s">
        <v>28</v>
      </c>
      <c r="Z99" s="2" t="s">
        <v>28</v>
      </c>
      <c r="AA99" s="2" t="s">
        <v>28</v>
      </c>
      <c r="AB99" s="2" t="s">
        <v>28</v>
      </c>
      <c r="AC99" s="2" t="s">
        <v>28</v>
      </c>
      <c r="AD99" s="2" t="s">
        <v>28</v>
      </c>
      <c r="AE99" s="2" t="s">
        <v>28</v>
      </c>
      <c r="AF99" s="2" t="s">
        <v>30</v>
      </c>
      <c r="AG99" s="2" t="s">
        <v>30</v>
      </c>
      <c r="AH99" s="2" t="str">
        <f>VLOOKUP(P99,'[3]Monitor Schedule'!$A:$BM,22,FALSE)</f>
        <v>Yes</v>
      </c>
      <c r="AI99" s="2" t="str">
        <f>VLOOKUP(P99,'[3]Monitor Schedule'!$A:$BM,23,FALSE)</f>
        <v>Yes</v>
      </c>
      <c r="AJ99" s="2" t="str">
        <f>VLOOKUP(P99,'[3]Monitor Schedule'!$A:$BM,24,FALSE)</f>
        <v>Yes</v>
      </c>
      <c r="AK99" s="2" t="s">
        <v>28</v>
      </c>
      <c r="AL99" s="2" t="str">
        <f>VLOOKUP(P99,'[3]Monitor Schedule'!$A:$BM,26,FALSE)</f>
        <v>Yes</v>
      </c>
      <c r="AM99" s="2" t="str">
        <f>VLOOKUP(P99,'[3]Monitor Schedule'!$A:$BM,27,FALSE)</f>
        <v>Yes</v>
      </c>
      <c r="AN99" s="2" t="str">
        <f>VLOOKUP(P99,'[3]Monitor Schedule'!$A:$BM,28,FALSE)</f>
        <v>No</v>
      </c>
      <c r="AO99" s="2" t="str">
        <f>VLOOKUP(P99,'[3]Monitor Schedule'!$A:$BM,29,FALSE)</f>
        <v>Yes</v>
      </c>
      <c r="AP99" s="2" t="str">
        <f>VLOOKUP(P99,'[3]Monitor Schedule'!$A:$BM,30,FALSE)</f>
        <v>Yes</v>
      </c>
      <c r="AQ99" s="2" t="s">
        <v>28</v>
      </c>
      <c r="AR99" s="2" t="s">
        <v>28</v>
      </c>
      <c r="AS99" s="2" t="s">
        <v>28</v>
      </c>
      <c r="AT99" s="2" t="str">
        <f>VLOOKUP(P99,'[3]Monitor Schedule'!$A:$BM,34,FALSE)</f>
        <v>Yes</v>
      </c>
      <c r="AU99" s="2" t="str">
        <f>VLOOKUP(P99,'[3]Monitor Schedule'!$A:$BM,35,FALSE)</f>
        <v>No</v>
      </c>
      <c r="AV99" s="2" t="str">
        <f>VLOOKUP(P99,'[3]Monitor Schedule'!$A:$BM,36,FALSE)</f>
        <v>No</v>
      </c>
      <c r="AW99" s="2" t="s">
        <v>28</v>
      </c>
      <c r="AX99" s="2" t="str">
        <f>VLOOKUP(P99,'[3]Monitor Schedule'!$A:$BM,38,FALSE)</f>
        <v>Yes</v>
      </c>
      <c r="AY99" s="2" t="str">
        <f>VLOOKUP(P99,'[3]Monitor Schedule'!$A:$BM,39,FALSE)</f>
        <v>Yes</v>
      </c>
      <c r="AZ99" s="2" t="str">
        <f>VLOOKUP(P99,'[3]Monitor Schedule'!$A:$BM,40,FALSE)</f>
        <v>Yes</v>
      </c>
      <c r="BA99" s="2" t="s">
        <v>28</v>
      </c>
      <c r="BB99" s="2" t="str">
        <f>VLOOKUP(P99,'[3]Monitor Schedule'!$A:$BM,42,FALSE)</f>
        <v>No</v>
      </c>
      <c r="BC99" s="2" t="str">
        <f>VLOOKUP(P99,'[3]Monitor Schedule'!$A:$BM,43,FALSE)</f>
        <v>No</v>
      </c>
      <c r="BD99" s="2" t="str">
        <f>VLOOKUP(P99,'[3]Monitor Schedule'!$A:$BM,44,FALSE)</f>
        <v>Yes</v>
      </c>
      <c r="BE99" s="2" t="str">
        <f>VLOOKUP(P99,'[3]Monitor Schedule'!$A:$BM,45,FALSE)</f>
        <v>Yes</v>
      </c>
      <c r="BF99" s="2" t="str">
        <f>VLOOKUP(P99,'[3]Monitor Schedule'!$A:$BM,46,FALSE)</f>
        <v>Yes</v>
      </c>
      <c r="BG99" s="2" t="str">
        <f>VLOOKUP(P99,'[3]Monitor Schedule'!$A:$BM,47,FALSE)</f>
        <v>Yes</v>
      </c>
      <c r="BH99" s="2" t="str">
        <f>VLOOKUP(P99,'[3]Monitor Schedule'!$A:$BM,48,FALSE)</f>
        <v>Yes</v>
      </c>
      <c r="BI99" s="2" t="str">
        <f>VLOOKUP(P99,'[3]Monitor Schedule'!$A:$BM,49,FALSE)</f>
        <v>No</v>
      </c>
      <c r="BJ99" s="2" t="str">
        <f>VLOOKUP(P99,'[3]Monitor Schedule'!$A:$BM,50,FALSE)</f>
        <v>No</v>
      </c>
      <c r="BK99" s="2" t="str">
        <f>VLOOKUP(P99,'[3]Monitor Schedule'!$A:$BM,51,FALSE)</f>
        <v>No</v>
      </c>
      <c r="BL99" s="2" t="str">
        <f>VLOOKUP(P99,'[3]Monitor Schedule'!$A:$BM,52,FALSE)</f>
        <v>No</v>
      </c>
      <c r="BM99" s="2" t="str">
        <f>VLOOKUP(P99,'[3]Monitor Schedule'!$A:$BM,53,FALSE)</f>
        <v>No</v>
      </c>
      <c r="BN99" s="2" t="str">
        <f>VLOOKUP(P99,'[3]Monitor Schedule'!$A:$BM,54,FALSE)</f>
        <v>Yes</v>
      </c>
      <c r="BO99" s="2" t="str">
        <f>VLOOKUP(P99,'[3]Monitor Schedule'!$A:$BM,55,FALSE)</f>
        <v>No</v>
      </c>
      <c r="BP99" s="2" t="str">
        <f>VLOOKUP(P99,'[3]Monitor Schedule'!$A:$BM,56,FALSE)</f>
        <v>No</v>
      </c>
      <c r="BQ99" s="2" t="str">
        <f>VLOOKUP(P99,'[3]Monitor Schedule'!$A:$BM,57,FALSE)</f>
        <v>No</v>
      </c>
      <c r="BR99" s="2" t="str">
        <f>VLOOKUP(P99,'[3]Monitor Schedule'!$A:$BM,58,FALSE)</f>
        <v>No</v>
      </c>
      <c r="BS99" s="2" t="str">
        <f>VLOOKUP(P99,'[3]Monitor Schedule'!$A:$BM,59,FALSE)</f>
        <v>No</v>
      </c>
      <c r="BT99" s="2" t="str">
        <f>VLOOKUP(P99,'[3]Monitor Schedule'!$A:$BM,60,FALSE)</f>
        <v>No</v>
      </c>
      <c r="BU99" s="2" t="str">
        <f>VLOOKUP(P99,'[3]Monitor Schedule'!$A:$BM,61,FALSE)</f>
        <v>No</v>
      </c>
      <c r="BV99" s="2" t="str">
        <f>VLOOKUP(P99,'[3]Monitor Schedule'!$A:$BM,62,FALSE)</f>
        <v>No</v>
      </c>
      <c r="BW99" s="2" t="s">
        <v>28</v>
      </c>
      <c r="BX99" s="2" t="s">
        <v>28</v>
      </c>
      <c r="BY99" s="2">
        <f>VLOOKUP(P99,'[3]Monitor Schedule'!$A:$BM,65,FALSE)</f>
        <v>0</v>
      </c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</row>
    <row r="100" spans="1:459" s="2" customFormat="1">
      <c r="A100" s="146">
        <v>228645</v>
      </c>
      <c r="B100" s="146">
        <v>8050</v>
      </c>
      <c r="C100" s="146">
        <v>566</v>
      </c>
      <c r="D100" s="147">
        <v>96509</v>
      </c>
      <c r="E100" s="148">
        <f t="shared" si="182"/>
        <v>3377.8150000000005</v>
      </c>
      <c r="F100" s="149">
        <f t="shared" si="183"/>
        <v>236.44705000000005</v>
      </c>
      <c r="G100" s="150">
        <v>7</v>
      </c>
      <c r="H100" s="150">
        <f t="shared" si="184"/>
        <v>4222.2687500000011</v>
      </c>
      <c r="I100" s="150">
        <f t="shared" si="185"/>
        <v>295.55881250000004</v>
      </c>
      <c r="J100" s="150">
        <f t="shared" si="186"/>
        <v>5066.7225000000008</v>
      </c>
      <c r="K100" s="150">
        <f t="shared" si="187"/>
        <v>354.6705750000001</v>
      </c>
      <c r="L100" s="150">
        <v>6</v>
      </c>
      <c r="M100" s="151">
        <v>7</v>
      </c>
      <c r="N100" s="152">
        <v>9</v>
      </c>
      <c r="O100" s="169" t="s">
        <v>172</v>
      </c>
      <c r="P100" s="8">
        <v>691410</v>
      </c>
      <c r="Q100" s="8" t="s">
        <v>74</v>
      </c>
      <c r="R100" s="8" t="s">
        <v>75</v>
      </c>
      <c r="S100" s="181">
        <v>44757</v>
      </c>
      <c r="T100" s="181">
        <f>VLOOKUP(P100,'[3]Monitor Schedule'!$A:$J,10,FALSE)</f>
        <v>44707</v>
      </c>
      <c r="U100" s="181">
        <v>44784</v>
      </c>
      <c r="V100" s="181" t="e">
        <f>VLOOKUP(P100,'[3]Monitor Schedule'!$A:$K,11,FALSE)</f>
        <v>#N/A</v>
      </c>
      <c r="W100" s="181"/>
      <c r="X100" s="8" t="s">
        <v>30</v>
      </c>
      <c r="Y100" s="2" t="str">
        <f>VLOOKUP(P100,'[3]Monitor Schedule'!$A:$BM,13,FALSE)</f>
        <v>Yes</v>
      </c>
      <c r="Z100" s="2" t="str">
        <f>VLOOKUP(P100,'[3]Monitor Schedule'!$A:$BM,14,FALSE)</f>
        <v>Yes</v>
      </c>
      <c r="AA100" s="2" t="str">
        <f>VLOOKUP(P100,'[3]Monitor Schedule'!$A:$BM,15,FALSE)</f>
        <v>Yes</v>
      </c>
      <c r="AB100" s="2" t="str">
        <f>VLOOKUP(P100,'[3]Monitor Schedule'!$A:$BM,16,FALSE)</f>
        <v>No</v>
      </c>
      <c r="AC100" s="2" t="str">
        <f>VLOOKUP(P100,'[3]Monitor Schedule'!$A:$BM,17,FALSE)</f>
        <v>No</v>
      </c>
      <c r="AD100" s="2" t="str">
        <f>VLOOKUP(P100,'[3]Monitor Schedule'!$A:$BM,18,FALSE)</f>
        <v>No</v>
      </c>
      <c r="AE100" s="2" t="str">
        <f>VLOOKUP(P100,'[3]Monitor Schedule'!$A:$BM,19,FALSE)</f>
        <v>Yes</v>
      </c>
      <c r="AF100" s="2" t="str">
        <f>VLOOKUP(P100,'[3]Monitor Schedule'!$A:$BM,20,FALSE)</f>
        <v>Yes</v>
      </c>
      <c r="AG100" s="2" t="str">
        <f>VLOOKUP(P100,'[3]Monitor Schedule'!$A:$BM,21,FALSE)</f>
        <v>Yes</v>
      </c>
      <c r="AH100" s="2" t="str">
        <f>VLOOKUP(P100,'[3]Monitor Schedule'!$A:$BM,22,FALSE)</f>
        <v>No</v>
      </c>
      <c r="AI100" s="2" t="str">
        <f>VLOOKUP(P100,'[3]Monitor Schedule'!$A:$BM,23,FALSE)</f>
        <v>No</v>
      </c>
      <c r="AJ100" s="2" t="str">
        <f>VLOOKUP(P100,'[3]Monitor Schedule'!$A:$BM,24,FALSE)</f>
        <v>No</v>
      </c>
      <c r="AK100" s="2" t="str">
        <f>VLOOKUP(P100,'[3]Monitor Schedule'!$A:$BM,25,FALSE)</f>
        <v>Yes</v>
      </c>
      <c r="AL100" s="2" t="str">
        <f>VLOOKUP(P100,'[3]Monitor Schedule'!$A:$BM,26,FALSE)</f>
        <v>Yes</v>
      </c>
      <c r="AM100" s="2" t="str">
        <f>VLOOKUP(P100,'[3]Monitor Schedule'!$A:$BM,27,FALSE)</f>
        <v>Yes</v>
      </c>
      <c r="AN100" s="2" t="str">
        <f>VLOOKUP(P100,'[3]Monitor Schedule'!$A:$BM,28,FALSE)</f>
        <v>No</v>
      </c>
      <c r="AO100" s="2" t="str">
        <f>VLOOKUP(P100,'[3]Monitor Schedule'!$A:$BM,29,FALSE)</f>
        <v>No</v>
      </c>
      <c r="AP100" s="2" t="str">
        <f>VLOOKUP(P100,'[3]Monitor Schedule'!$A:$BM,30,FALSE)</f>
        <v>No</v>
      </c>
      <c r="AQ100" s="2" t="str">
        <f>VLOOKUP(P100,'[3]Monitor Schedule'!$A:$BM,31,FALSE)</f>
        <v>No</v>
      </c>
      <c r="AR100" s="2" t="str">
        <f>VLOOKUP(P100,'[3]Monitor Schedule'!$A:$BM,32,FALSE)</f>
        <v>No</v>
      </c>
      <c r="AS100" s="2" t="str">
        <f>VLOOKUP(P100,'[3]Monitor Schedule'!$A:$BM,33,FALSE)</f>
        <v>No</v>
      </c>
      <c r="AT100" s="2" t="str">
        <f>VLOOKUP(P100,'[3]Monitor Schedule'!$A:$BM,34,FALSE)</f>
        <v>No</v>
      </c>
      <c r="AU100" s="2" t="str">
        <f>VLOOKUP(P100,'[3]Monitor Schedule'!$A:$BM,35,FALSE)</f>
        <v>No</v>
      </c>
      <c r="AV100" s="2" t="str">
        <f>VLOOKUP(P100,'[3]Monitor Schedule'!$A:$BM,36,FALSE)</f>
        <v>No</v>
      </c>
      <c r="AW100" s="2" t="str">
        <f>VLOOKUP(P100,'[3]Monitor Schedule'!$A:$BM,37,FALSE)</f>
        <v>No</v>
      </c>
      <c r="AX100" s="2" t="str">
        <f>VLOOKUP(P100,'[3]Monitor Schedule'!$A:$BM,38,FALSE)</f>
        <v>No</v>
      </c>
      <c r="AY100" s="2" t="str">
        <f>VLOOKUP(P100,'[3]Monitor Schedule'!$A:$BM,39,FALSE)</f>
        <v>No</v>
      </c>
      <c r="AZ100" s="2" t="str">
        <f>VLOOKUP(P100,'[3]Monitor Schedule'!$A:$BM,40,FALSE)</f>
        <v>No</v>
      </c>
      <c r="BA100" s="2" t="str">
        <f>VLOOKUP(P100,'[3]Monitor Schedule'!$A:$BM,41,FALSE)</f>
        <v>No</v>
      </c>
      <c r="BB100" s="2" t="str">
        <f>VLOOKUP(P100,'[3]Monitor Schedule'!$A:$BM,42,FALSE)</f>
        <v>No</v>
      </c>
      <c r="BC100" s="2" t="str">
        <f>VLOOKUP(P100,'[3]Monitor Schedule'!$A:$BM,43,FALSE)</f>
        <v>Yes</v>
      </c>
      <c r="BD100" s="2" t="str">
        <f>VLOOKUP(P100,'[3]Monitor Schedule'!$A:$BM,44,FALSE)</f>
        <v>Yes</v>
      </c>
      <c r="BE100" s="2" t="str">
        <f>VLOOKUP(P100,'[3]Monitor Schedule'!$A:$BM,45,FALSE)</f>
        <v>Yes</v>
      </c>
      <c r="BF100" s="2" t="str">
        <f>VLOOKUP(P100,'[3]Monitor Schedule'!$A:$BM,46,FALSE)</f>
        <v>No</v>
      </c>
      <c r="BG100" s="2" t="str">
        <f>VLOOKUP(P100,'[3]Monitor Schedule'!$A:$BM,47,FALSE)</f>
        <v>No</v>
      </c>
      <c r="BH100" s="2" t="str">
        <f>VLOOKUP(P100,'[3]Monitor Schedule'!$A:$BM,48,FALSE)</f>
        <v>No</v>
      </c>
      <c r="BI100" s="2" t="str">
        <f>VLOOKUP(P100,'[3]Monitor Schedule'!$A:$BM,49,FALSE)</f>
        <v>No</v>
      </c>
      <c r="BJ100" s="2" t="str">
        <f>VLOOKUP(P100,'[3]Monitor Schedule'!$A:$BM,50,FALSE)</f>
        <v>Yes</v>
      </c>
      <c r="BK100" s="2" t="str">
        <f>VLOOKUP(P100,'[3]Monitor Schedule'!$A:$BM,51,FALSE)</f>
        <v>Yes</v>
      </c>
      <c r="BL100" s="2" t="str">
        <f>VLOOKUP(P100,'[3]Monitor Schedule'!$A:$BM,52,FALSE)</f>
        <v>Yes</v>
      </c>
      <c r="BM100" s="2" t="str">
        <f>VLOOKUP(P100,'[3]Monitor Schedule'!$A:$BM,53,FALSE)</f>
        <v>No</v>
      </c>
      <c r="BN100" s="2" t="str">
        <f>VLOOKUP(P100,'[3]Monitor Schedule'!$A:$BM,54,FALSE)</f>
        <v>No</v>
      </c>
      <c r="BO100" s="2" t="str">
        <f>VLOOKUP(P100,'[3]Monitor Schedule'!$A:$BM,55,FALSE)</f>
        <v>No</v>
      </c>
      <c r="BP100" s="2" t="str">
        <f>VLOOKUP(P100,'[3]Monitor Schedule'!$A:$BM,56,FALSE)</f>
        <v>Yes</v>
      </c>
      <c r="BQ100" s="2" t="str">
        <f>VLOOKUP(P100,'[3]Monitor Schedule'!$A:$BM,57,FALSE)</f>
        <v>Yes</v>
      </c>
      <c r="BR100" s="2" t="str">
        <f>VLOOKUP(P100,'[3]Monitor Schedule'!$A:$BM,58,FALSE)</f>
        <v>No</v>
      </c>
      <c r="BS100" s="2" t="str">
        <f>VLOOKUP(P100,'[3]Monitor Schedule'!$A:$BM,59,FALSE)</f>
        <v>No</v>
      </c>
      <c r="BT100" s="2" t="str">
        <f>VLOOKUP(P100,'[3]Monitor Schedule'!$A:$BM,60,FALSE)</f>
        <v>No</v>
      </c>
      <c r="BU100" s="2" t="str">
        <f>VLOOKUP(P100,'[3]Monitor Schedule'!$A:$BM,61,FALSE)</f>
        <v>No</v>
      </c>
      <c r="BV100" s="2" t="str">
        <f>VLOOKUP(P100,'[3]Monitor Schedule'!$A:$BM,62,FALSE)</f>
        <v>No</v>
      </c>
      <c r="BW100" s="2" t="str">
        <f>VLOOKUP(P100,'[3]Monitor Schedule'!$A:$BM,63,FALSE)</f>
        <v>No</v>
      </c>
      <c r="BX100" s="2" t="str">
        <f>VLOOKUP(P100,'[3]Monitor Schedule'!$A:$BM,64,FALSE)</f>
        <v>No</v>
      </c>
      <c r="BY100" s="2" t="s">
        <v>76</v>
      </c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</row>
    <row r="101" spans="1:459" s="2" customFormat="1">
      <c r="A101" s="146">
        <v>228645</v>
      </c>
      <c r="B101" s="146">
        <v>8050</v>
      </c>
      <c r="C101" s="146">
        <v>566</v>
      </c>
      <c r="D101" s="147">
        <v>96509</v>
      </c>
      <c r="E101" s="148">
        <f t="shared" ref="E101:E102" si="188">D101*0.035</f>
        <v>3377.8150000000005</v>
      </c>
      <c r="F101" s="149">
        <f t="shared" ref="F101:F102" si="189">E101*0.07</f>
        <v>236.44705000000005</v>
      </c>
      <c r="G101" s="150">
        <v>8</v>
      </c>
      <c r="H101" s="150">
        <f t="shared" ref="H101:H102" si="190">E101*1.25</f>
        <v>4222.2687500000011</v>
      </c>
      <c r="I101" s="150">
        <f t="shared" ref="I101:I102" si="191">F101*1.25</f>
        <v>295.55881250000004</v>
      </c>
      <c r="J101" s="150">
        <f t="shared" ref="J101:J102" si="192">E101*1.5</f>
        <v>5066.7225000000008</v>
      </c>
      <c r="K101" s="150">
        <f t="shared" ref="K101:K102" si="193">F101*1.5</f>
        <v>354.6705750000001</v>
      </c>
      <c r="L101" s="150">
        <v>6</v>
      </c>
      <c r="M101" s="151">
        <v>7</v>
      </c>
      <c r="N101" s="152">
        <v>9</v>
      </c>
      <c r="O101" s="169" t="s">
        <v>172</v>
      </c>
      <c r="P101" s="8">
        <v>81251</v>
      </c>
      <c r="Q101" s="8" t="s">
        <v>64</v>
      </c>
      <c r="R101" s="8" t="s">
        <v>65</v>
      </c>
      <c r="S101" s="181">
        <v>44765</v>
      </c>
      <c r="T101" s="181">
        <f>VLOOKUP(P101,'[3]Monitor Schedule'!$A:$J,10,FALSE)</f>
        <v>44711</v>
      </c>
      <c r="U101" s="181">
        <v>44784</v>
      </c>
      <c r="V101" s="181" t="e">
        <f>VLOOKUP(P101,'[3]Monitor Schedule'!$A:$K,11,FALSE)</f>
        <v>#N/A</v>
      </c>
      <c r="W101" s="181"/>
      <c r="X101" s="8" t="s">
        <v>30</v>
      </c>
      <c r="Y101" s="2" t="str">
        <f>VLOOKUP(P101,'[3]Monitor Schedule'!$A:$BM,13,FALSE)</f>
        <v>Yes</v>
      </c>
      <c r="Z101" s="2" t="str">
        <f>VLOOKUP(P101,'[3]Monitor Schedule'!$A:$BM,14,FALSE)</f>
        <v>Yes</v>
      </c>
      <c r="AA101" s="2" t="s">
        <v>28</v>
      </c>
      <c r="AB101" s="2" t="str">
        <f>VLOOKUP(P101,'[3]Monitor Schedule'!$A:$BM,16,FALSE)</f>
        <v>Yes</v>
      </c>
      <c r="AC101" s="2" t="s">
        <v>30</v>
      </c>
      <c r="AD101" s="2" t="s">
        <v>30</v>
      </c>
      <c r="AE101" s="2" t="s">
        <v>30</v>
      </c>
      <c r="AF101" s="2" t="str">
        <f>VLOOKUP(P101,'[3]Monitor Schedule'!$A:$BM,20,FALSE)</f>
        <v>Yes</v>
      </c>
      <c r="AG101" s="2" t="str">
        <f>VLOOKUP(P101,'[3]Monitor Schedule'!$A:$BM,21,FALSE)</f>
        <v>Yes</v>
      </c>
      <c r="AH101" s="2" t="s">
        <v>28</v>
      </c>
      <c r="AI101" s="2" t="str">
        <f>VLOOKUP(P101,'[3]Monitor Schedule'!$A:$BM,23,FALSE)</f>
        <v>Yes</v>
      </c>
      <c r="AJ101" s="2" t="s">
        <v>30</v>
      </c>
      <c r="AK101" s="2" t="s">
        <v>30</v>
      </c>
      <c r="AL101" s="2" t="s">
        <v>30</v>
      </c>
      <c r="AM101" s="2" t="s">
        <v>28</v>
      </c>
      <c r="AN101" s="2" t="str">
        <f>VLOOKUP(P101,'[3]Monitor Schedule'!$A:$BM,28,FALSE)</f>
        <v>Yes</v>
      </c>
      <c r="AO101" s="2" t="s">
        <v>28</v>
      </c>
      <c r="AP101" s="2" t="str">
        <f>VLOOKUP(P101,'[3]Monitor Schedule'!$A:$BM,30,FALSE)</f>
        <v>Yes</v>
      </c>
      <c r="AQ101" s="2" t="str">
        <f>VLOOKUP(P101,'[3]Monitor Schedule'!$A:$BM,31,FALSE)</f>
        <v>No</v>
      </c>
      <c r="AR101" s="2" t="str">
        <f>VLOOKUP(P101,'[3]Monitor Schedule'!$A:$BM,32,FALSE)</f>
        <v>No</v>
      </c>
      <c r="AS101" s="2" t="str">
        <f>VLOOKUP(P101,'[3]Monitor Schedule'!$A:$BM,33,FALSE)</f>
        <v>No</v>
      </c>
      <c r="AT101" s="2" t="str">
        <f>VLOOKUP(P101,'[3]Monitor Schedule'!$A:$BM,34,FALSE)</f>
        <v>Yes</v>
      </c>
      <c r="AU101" s="2" t="str">
        <f>VLOOKUP(P101,'[3]Monitor Schedule'!$A:$BM,35,FALSE)</f>
        <v>Yes</v>
      </c>
      <c r="AV101" s="2" t="s">
        <v>28</v>
      </c>
      <c r="AW101" s="2" t="str">
        <f>VLOOKUP(P101,'[3]Monitor Schedule'!$A:$BM,37,FALSE)</f>
        <v>Yes</v>
      </c>
      <c r="AX101" s="2" t="s">
        <v>30</v>
      </c>
      <c r="AY101" s="2" t="s">
        <v>30</v>
      </c>
      <c r="AZ101" s="2" t="str">
        <f>VLOOKUP(P101,'[3]Monitor Schedule'!$A:$BM,40,FALSE)</f>
        <v>No</v>
      </c>
      <c r="BA101" s="2" t="s">
        <v>28</v>
      </c>
      <c r="BB101" s="2" t="s">
        <v>28</v>
      </c>
      <c r="BC101" s="2" t="s">
        <v>28</v>
      </c>
      <c r="BD101" s="2" t="str">
        <f>VLOOKUP(P101,'[3]Monitor Schedule'!$A:$BM,44,FALSE)</f>
        <v>No</v>
      </c>
      <c r="BE101" s="2" t="str">
        <f>VLOOKUP(P101,'[3]Monitor Schedule'!$A:$BM,45,FALSE)</f>
        <v>No</v>
      </c>
      <c r="BF101" s="2" t="str">
        <f>VLOOKUP(P101,'[3]Monitor Schedule'!$A:$BM,46,FALSE)</f>
        <v>Yes</v>
      </c>
      <c r="BG101" s="2" t="str">
        <f>VLOOKUP(P101,'[3]Monitor Schedule'!$A:$BM,47,FALSE)</f>
        <v>Yes</v>
      </c>
      <c r="BH101" s="2" t="s">
        <v>28</v>
      </c>
      <c r="BI101" s="2" t="s">
        <v>30</v>
      </c>
      <c r="BJ101" s="2" t="str">
        <f>VLOOKUP(P101,'[3]Monitor Schedule'!$A:$BM,50,FALSE)</f>
        <v>No</v>
      </c>
      <c r="BK101" s="2" t="str">
        <f>VLOOKUP(P101,'[3]Monitor Schedule'!$A:$BM,51,FALSE)</f>
        <v>Yes</v>
      </c>
      <c r="BL101" s="2" t="str">
        <f>VLOOKUP(P101,'[3]Monitor Schedule'!$A:$BM,52,FALSE)</f>
        <v>Yes</v>
      </c>
      <c r="BM101" s="2" t="str">
        <f>VLOOKUP(P101,'[3]Monitor Schedule'!$A:$BM,53,FALSE)</f>
        <v>No</v>
      </c>
      <c r="BN101" s="2" t="str">
        <f>VLOOKUP(P101,'[3]Monitor Schedule'!$A:$BM,54,FALSE)</f>
        <v>No</v>
      </c>
      <c r="BO101" s="2" t="s">
        <v>28</v>
      </c>
      <c r="BP101" s="2" t="s">
        <v>28</v>
      </c>
      <c r="BQ101" s="2" t="s">
        <v>28</v>
      </c>
      <c r="BR101" s="2" t="s">
        <v>30</v>
      </c>
      <c r="BS101" s="2" t="s">
        <v>30</v>
      </c>
      <c r="BT101" s="2" t="s">
        <v>30</v>
      </c>
      <c r="BU101" s="2" t="s">
        <v>30</v>
      </c>
      <c r="BV101" s="2" t="s">
        <v>30</v>
      </c>
      <c r="BW101" s="2" t="s">
        <v>30</v>
      </c>
      <c r="BX101" s="2" t="s">
        <v>30</v>
      </c>
      <c r="BY101" s="2" t="s">
        <v>66</v>
      </c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</row>
    <row r="102" spans="1:459" s="2" customFormat="1">
      <c r="A102" s="146">
        <v>228645</v>
      </c>
      <c r="B102" s="146">
        <v>8050</v>
      </c>
      <c r="C102" s="146">
        <v>566</v>
      </c>
      <c r="D102" s="147">
        <v>96509</v>
      </c>
      <c r="E102" s="148">
        <f t="shared" si="188"/>
        <v>3377.8150000000005</v>
      </c>
      <c r="F102" s="149">
        <f t="shared" si="189"/>
        <v>236.44705000000005</v>
      </c>
      <c r="G102" s="150">
        <v>9</v>
      </c>
      <c r="H102" s="150">
        <f t="shared" si="190"/>
        <v>4222.2687500000011</v>
      </c>
      <c r="I102" s="150">
        <f t="shared" si="191"/>
        <v>295.55881250000004</v>
      </c>
      <c r="J102" s="150">
        <f t="shared" si="192"/>
        <v>5066.7225000000008</v>
      </c>
      <c r="K102" s="150">
        <f t="shared" si="193"/>
        <v>354.6705750000001</v>
      </c>
      <c r="L102" s="150">
        <v>6</v>
      </c>
      <c r="M102" s="151">
        <v>7</v>
      </c>
      <c r="N102" s="152">
        <v>9</v>
      </c>
      <c r="O102" s="169" t="s">
        <v>172</v>
      </c>
      <c r="P102" s="8">
        <v>84085</v>
      </c>
      <c r="Q102" s="158" t="s">
        <v>80</v>
      </c>
      <c r="R102" s="158" t="s">
        <v>81</v>
      </c>
      <c r="S102" s="181">
        <v>44757</v>
      </c>
      <c r="T102" s="181">
        <f>VLOOKUP(P102,'[3]Monitor Schedule'!$A:$J,10,FALSE)</f>
        <v>44751</v>
      </c>
      <c r="U102" s="181">
        <v>44784</v>
      </c>
      <c r="V102" s="181" t="e">
        <f>VLOOKUP(P102,'[3]Monitor Schedule'!$A:$K,11,FALSE)</f>
        <v>#N/A</v>
      </c>
      <c r="W102" s="181"/>
      <c r="X102" s="8" t="s">
        <v>30</v>
      </c>
      <c r="Y102" s="2" t="str">
        <f>VLOOKUP(P102,'[3]Monitor Schedule'!$A:$BM,13,FALSE)</f>
        <v>No</v>
      </c>
      <c r="Z102" s="2" t="str">
        <f>VLOOKUP(P102,'[3]Monitor Schedule'!$A:$BM,14,FALSE)</f>
        <v>No</v>
      </c>
      <c r="AA102" s="2" t="str">
        <f>VLOOKUP(P102,'[3]Monitor Schedule'!$A:$BM,15,FALSE)</f>
        <v>No</v>
      </c>
      <c r="AB102" s="2" t="str">
        <f>VLOOKUP(P102,'[3]Monitor Schedule'!$A:$BM,16,FALSE)</f>
        <v>No</v>
      </c>
      <c r="AC102" s="2" t="str">
        <f>VLOOKUP(P102,'[3]Monitor Schedule'!$A:$BM,17,FALSE)</f>
        <v>No</v>
      </c>
      <c r="AD102" s="2" t="str">
        <f>VLOOKUP(P102,'[3]Monitor Schedule'!$A:$BM,18,FALSE)</f>
        <v>Yes</v>
      </c>
      <c r="AE102" s="2" t="str">
        <f>VLOOKUP(P102,'[3]Monitor Schedule'!$A:$BM,19,FALSE)</f>
        <v>Yes</v>
      </c>
      <c r="AF102" s="2" t="str">
        <f>VLOOKUP(P102,'[3]Monitor Schedule'!$A:$BM,20,FALSE)</f>
        <v>No</v>
      </c>
      <c r="AG102" s="168" t="s">
        <v>42</v>
      </c>
      <c r="AH102" s="2" t="str">
        <f>VLOOKUP(P102,'[3]Monitor Schedule'!$A:$BM,22,FALSE)</f>
        <v>No</v>
      </c>
      <c r="AI102" s="2" t="str">
        <f>VLOOKUP(P102,'[3]Monitor Schedule'!$A:$BM,23,FALSE)</f>
        <v>No</v>
      </c>
      <c r="AJ102" s="2" t="str">
        <f>VLOOKUP(P102,'[3]Monitor Schedule'!$A:$BM,24,FALSE)</f>
        <v>No</v>
      </c>
      <c r="AK102" s="2" t="str">
        <f>VLOOKUP(P102,'[3]Monitor Schedule'!$A:$BM,25,FALSE)</f>
        <v>No</v>
      </c>
      <c r="AL102" s="2" t="str">
        <f>VLOOKUP(P102,'[3]Monitor Schedule'!$A:$BM,26,FALSE)</f>
        <v>No</v>
      </c>
      <c r="AM102" s="2" t="str">
        <f>VLOOKUP(P102,'[3]Monitor Schedule'!$A:$BM,27,FALSE)</f>
        <v>No</v>
      </c>
      <c r="AN102" s="2" t="str">
        <f>VLOOKUP(P102,'[3]Monitor Schedule'!$A:$BM,28,FALSE)</f>
        <v>No</v>
      </c>
      <c r="AO102" s="2" t="str">
        <f>VLOOKUP(P102,'[3]Monitor Schedule'!$A:$BM,29,FALSE)</f>
        <v>No</v>
      </c>
      <c r="AP102" s="2" t="str">
        <f>VLOOKUP(P102,'[3]Monitor Schedule'!$A:$BM,30,FALSE)</f>
        <v>No</v>
      </c>
      <c r="AQ102" s="2" t="str">
        <f>VLOOKUP(P102,'[3]Monitor Schedule'!$A:$BM,31,FALSE)</f>
        <v>No</v>
      </c>
      <c r="AR102" s="2" t="str">
        <f>VLOOKUP(P102,'[3]Monitor Schedule'!$A:$BM,32,FALSE)</f>
        <v>No</v>
      </c>
      <c r="AS102" s="2" t="str">
        <f>VLOOKUP(P102,'[3]Monitor Schedule'!$A:$BM,33,FALSE)</f>
        <v>No</v>
      </c>
      <c r="AT102" s="2" t="str">
        <f>VLOOKUP(P102,'[3]Monitor Schedule'!$A:$BM,34,FALSE)</f>
        <v>Yes</v>
      </c>
      <c r="AU102" s="2" t="str">
        <f>VLOOKUP(P102,'[3]Monitor Schedule'!$A:$BM,35,FALSE)</f>
        <v>Yes</v>
      </c>
      <c r="AV102" s="2" t="str">
        <f>VLOOKUP(P102,'[3]Monitor Schedule'!$A:$BM,36,FALSE)</f>
        <v>Yes</v>
      </c>
      <c r="AW102" s="2" t="str">
        <f>VLOOKUP(P102,'[3]Monitor Schedule'!$A:$BM,37,FALSE)</f>
        <v>No</v>
      </c>
      <c r="AX102" s="2" t="str">
        <f>VLOOKUP(P102,'[3]Monitor Schedule'!$A:$BM,38,FALSE)</f>
        <v>No</v>
      </c>
      <c r="AY102" s="2" t="str">
        <f>VLOOKUP(P102,'[3]Monitor Schedule'!$A:$BM,39,FALSE)</f>
        <v>No</v>
      </c>
      <c r="AZ102" s="2" t="str">
        <f>VLOOKUP(P102,'[3]Monitor Schedule'!$A:$BM,40,FALSE)</f>
        <v>No</v>
      </c>
      <c r="BA102" s="2" t="str">
        <f>VLOOKUP(P102,'[3]Monitor Schedule'!$A:$BM,41,FALSE)</f>
        <v>Yes</v>
      </c>
      <c r="BB102" s="2" t="str">
        <f>VLOOKUP(P102,'[3]Monitor Schedule'!$A:$BM,42,FALSE)</f>
        <v>Yes</v>
      </c>
      <c r="BC102" s="2" t="str">
        <f>VLOOKUP(P102,'[3]Monitor Schedule'!$A:$BM,43,FALSE)</f>
        <v>Yes</v>
      </c>
      <c r="BD102" s="2" t="str">
        <f>VLOOKUP(P102,'[3]Monitor Schedule'!$A:$BM,44,FALSE)</f>
        <v>No</v>
      </c>
      <c r="BE102" s="2" t="str">
        <f>VLOOKUP(P102,'[3]Monitor Schedule'!$A:$BM,45,FALSE)</f>
        <v>No</v>
      </c>
      <c r="BF102" s="2" t="str">
        <f>VLOOKUP(P102,'[3]Monitor Schedule'!$A:$BM,46,FALSE)</f>
        <v>No</v>
      </c>
      <c r="BG102" s="2" t="str">
        <f>VLOOKUP(P102,'[3]Monitor Schedule'!$A:$BM,47,FALSE)</f>
        <v>No</v>
      </c>
      <c r="BH102" s="2" t="str">
        <f>VLOOKUP(P102,'[3]Monitor Schedule'!$A:$BM,48,FALSE)</f>
        <v>No</v>
      </c>
      <c r="BI102" s="2" t="str">
        <f>VLOOKUP(P102,'[3]Monitor Schedule'!$A:$BM,49,FALSE)</f>
        <v>No</v>
      </c>
      <c r="BJ102" s="2" t="str">
        <f>VLOOKUP(P102,'[3]Monitor Schedule'!$A:$BM,50,FALSE)</f>
        <v>No</v>
      </c>
      <c r="BK102" s="2" t="str">
        <f>VLOOKUP(P102,'[3]Monitor Schedule'!$A:$BM,51,FALSE)</f>
        <v>No</v>
      </c>
      <c r="BL102" s="2" t="str">
        <f>VLOOKUP(P102,'[3]Monitor Schedule'!$A:$BM,52,FALSE)</f>
        <v>No</v>
      </c>
      <c r="BM102" s="2" t="str">
        <f>VLOOKUP(P102,'[3]Monitor Schedule'!$A:$BM,53,FALSE)</f>
        <v>No</v>
      </c>
      <c r="BN102" s="2" t="str">
        <f>VLOOKUP(P102,'[3]Monitor Schedule'!$A:$BM,54,FALSE)</f>
        <v>No</v>
      </c>
      <c r="BO102" s="2" t="str">
        <f>VLOOKUP(P102,'[3]Monitor Schedule'!$A:$BM,55,FALSE)</f>
        <v>No</v>
      </c>
      <c r="BP102" s="2" t="str">
        <f>VLOOKUP(P102,'[3]Monitor Schedule'!$A:$BM,56,FALSE)</f>
        <v>No</v>
      </c>
      <c r="BQ102" s="2" t="str">
        <f>VLOOKUP(P102,'[3]Monitor Schedule'!$A:$BM,57,FALSE)</f>
        <v>No</v>
      </c>
      <c r="BR102" s="2" t="str">
        <f>VLOOKUP(P102,'[3]Monitor Schedule'!$A:$BM,58,FALSE)</f>
        <v>No</v>
      </c>
      <c r="BS102" s="2" t="str">
        <f>VLOOKUP(P102,'[3]Monitor Schedule'!$A:$BM,59,FALSE)</f>
        <v>No</v>
      </c>
      <c r="BT102" s="2" t="str">
        <f>VLOOKUP(P102,'[3]Monitor Schedule'!$A:$BM,60,FALSE)</f>
        <v>No</v>
      </c>
      <c r="BU102" s="2" t="str">
        <f>VLOOKUP(P102,'[3]Monitor Schedule'!$A:$BM,61,FALSE)</f>
        <v>No</v>
      </c>
      <c r="BV102" s="2" t="str">
        <f>VLOOKUP(P102,'[3]Monitor Schedule'!$A:$BM,62,FALSE)</f>
        <v>No</v>
      </c>
      <c r="BW102" s="2" t="str">
        <f>VLOOKUP(P102,'[3]Monitor Schedule'!$A:$BM,63,FALSE)</f>
        <v>No</v>
      </c>
      <c r="BX102" s="2" t="str">
        <f>VLOOKUP(P102,'[3]Monitor Schedule'!$A:$BM,64,FALSE)</f>
        <v>No</v>
      </c>
      <c r="BY102" s="2" t="s">
        <v>82</v>
      </c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</row>
    <row r="103" spans="1:459" s="2" customFormat="1">
      <c r="A103" s="146">
        <v>228645</v>
      </c>
      <c r="B103" s="146">
        <v>8050</v>
      </c>
      <c r="C103" s="146">
        <v>566</v>
      </c>
      <c r="D103" s="147">
        <v>96509</v>
      </c>
      <c r="E103" s="148">
        <f t="shared" ref="E103:E104" si="194">D103*0.035</f>
        <v>3377.8150000000005</v>
      </c>
      <c r="F103" s="149">
        <f t="shared" ref="F103:F104" si="195">E103*0.07</f>
        <v>236.44705000000005</v>
      </c>
      <c r="G103" s="150">
        <v>10</v>
      </c>
      <c r="H103" s="150">
        <f t="shared" ref="H103:H104" si="196">E103*1.25</f>
        <v>4222.2687500000011</v>
      </c>
      <c r="I103" s="150">
        <f t="shared" ref="I103:I104" si="197">F103*1.25</f>
        <v>295.55881250000004</v>
      </c>
      <c r="J103" s="150">
        <f t="shared" ref="J103:J104" si="198">E103*1.5</f>
        <v>5066.7225000000008</v>
      </c>
      <c r="K103" s="150">
        <f t="shared" ref="K103:K104" si="199">F103*1.5</f>
        <v>354.6705750000001</v>
      </c>
      <c r="L103" s="150">
        <v>6</v>
      </c>
      <c r="M103" s="151">
        <v>7</v>
      </c>
      <c r="N103" s="152">
        <v>9</v>
      </c>
      <c r="O103" s="169" t="s">
        <v>172</v>
      </c>
      <c r="P103" s="8">
        <v>1363</v>
      </c>
      <c r="Q103" s="8" t="s">
        <v>53</v>
      </c>
      <c r="R103" s="8" t="s">
        <v>54</v>
      </c>
      <c r="S103" s="187">
        <v>44770</v>
      </c>
      <c r="T103" s="181">
        <f>VLOOKUP(P103,'[3]Monitor Schedule'!$A:$J,10,FALSE)</f>
        <v>44707</v>
      </c>
      <c r="U103" s="181">
        <v>44784</v>
      </c>
      <c r="V103" s="181" t="e">
        <f>VLOOKUP(P103,'[3]Monitor Schedule'!$A:$K,11,FALSE)</f>
        <v>#N/A</v>
      </c>
      <c r="W103" s="181"/>
      <c r="X103" s="8" t="s">
        <v>30</v>
      </c>
      <c r="Y103" s="2" t="str">
        <f>VLOOKUP(P103,'[3]Monitor Schedule'!$A:$BM,13,FALSE)</f>
        <v>No</v>
      </c>
      <c r="Z103" s="2" t="s">
        <v>30</v>
      </c>
      <c r="AA103" s="2" t="str">
        <f>VLOOKUP(P103,'[3]Monitor Schedule'!$A:$BM,15,FALSE)</f>
        <v>Yes</v>
      </c>
      <c r="AB103" s="2" t="str">
        <f>VLOOKUP(P103,'[3]Monitor Schedule'!$A:$BM,16,FALSE)</f>
        <v>Yes</v>
      </c>
      <c r="AC103" s="2" t="str">
        <f>VLOOKUP(P103,'[3]Monitor Schedule'!$A:$BM,17,FALSE)</f>
        <v>Yes</v>
      </c>
      <c r="AD103" s="2" t="str">
        <f>VLOOKUP(P103,'[3]Monitor Schedule'!$A:$BM,18,FALSE)</f>
        <v>Yes</v>
      </c>
      <c r="AE103" s="2" t="str">
        <f>VLOOKUP(P103,'[3]Monitor Schedule'!$A:$BM,19,FALSE)</f>
        <v>No</v>
      </c>
      <c r="AF103" s="2" t="str">
        <f>VLOOKUP(P103,'[3]Monitor Schedule'!$A:$BM,20,FALSE)</f>
        <v>No</v>
      </c>
      <c r="AG103" s="2" t="str">
        <f>VLOOKUP(P103,'[3]Monitor Schedule'!$A:$BM,21,FALSE)</f>
        <v>No</v>
      </c>
      <c r="AH103" s="2" t="s">
        <v>30</v>
      </c>
      <c r="AI103" s="2" t="str">
        <f>VLOOKUP(P103,'[3]Monitor Schedule'!$A:$BM,23,FALSE)</f>
        <v>No</v>
      </c>
      <c r="AJ103" s="2" t="str">
        <f>VLOOKUP(P103,'[3]Monitor Schedule'!$A:$BM,24,FALSE)</f>
        <v>No</v>
      </c>
      <c r="AK103" s="2" t="str">
        <f>VLOOKUP(P103,'[3]Monitor Schedule'!$A:$BM,25,FALSE)</f>
        <v>No</v>
      </c>
      <c r="AL103" s="2" t="str">
        <f>VLOOKUP(P103,'[3]Monitor Schedule'!$A:$BM,26,FALSE)</f>
        <v>No</v>
      </c>
      <c r="AM103" s="2" t="str">
        <f>VLOOKUP(P103,'[3]Monitor Schedule'!$A:$BM,27,FALSE)</f>
        <v>No</v>
      </c>
      <c r="AN103" s="2" t="str">
        <f>VLOOKUP(P103,'[3]Monitor Schedule'!$A:$BM,28,FALSE)</f>
        <v>No</v>
      </c>
      <c r="AO103" s="2" t="s">
        <v>30</v>
      </c>
      <c r="AP103" s="2" t="str">
        <f>VLOOKUP(P103,'[3]Monitor Schedule'!$A:$BM,30,FALSE)</f>
        <v>No</v>
      </c>
      <c r="AQ103" s="2" t="str">
        <f>VLOOKUP(P103,'[3]Monitor Schedule'!$A:$BM,31,FALSE)</f>
        <v>No</v>
      </c>
      <c r="AR103" s="2" t="str">
        <f>VLOOKUP(P103,'[3]Monitor Schedule'!$A:$BM,32,FALSE)</f>
        <v>No</v>
      </c>
      <c r="AS103" s="2" t="str">
        <f>VLOOKUP(P103,'[3]Monitor Schedule'!$A:$BM,33,FALSE)</f>
        <v>No</v>
      </c>
      <c r="AT103" s="2" t="str">
        <f>VLOOKUP(P103,'[3]Monitor Schedule'!$A:$BM,34,FALSE)</f>
        <v>No</v>
      </c>
      <c r="AU103" s="2" t="str">
        <f>VLOOKUP(P103,'[3]Monitor Schedule'!$A:$BM,35,FALSE)</f>
        <v>No</v>
      </c>
      <c r="AV103" s="2" t="str">
        <f>VLOOKUP(P103,'[3]Monitor Schedule'!$A:$BM,36,FALSE)</f>
        <v>No</v>
      </c>
      <c r="AW103" s="2" t="str">
        <f>VLOOKUP(P103,'[3]Monitor Schedule'!$A:$BM,37,FALSE)</f>
        <v>No</v>
      </c>
      <c r="AX103" s="2" t="str">
        <f>VLOOKUP(P103,'[3]Monitor Schedule'!$A:$BM,38,FALSE)</f>
        <v>No</v>
      </c>
      <c r="AY103" s="2" t="str">
        <f>VLOOKUP(P103,'[3]Monitor Schedule'!$A:$BM,39,FALSE)</f>
        <v>No</v>
      </c>
      <c r="AZ103" s="2" t="str">
        <f>VLOOKUP(P103,'[3]Monitor Schedule'!$A:$BM,40,FALSE)</f>
        <v>No</v>
      </c>
      <c r="BA103" s="2" t="str">
        <f>VLOOKUP(P103,'[3]Monitor Schedule'!$A:$BM,41,FALSE)</f>
        <v>Yes</v>
      </c>
      <c r="BB103" s="2" t="str">
        <f>VLOOKUP(P103,'[3]Monitor Schedule'!$A:$BM,42,FALSE)</f>
        <v>Yes</v>
      </c>
      <c r="BC103" s="168" t="s">
        <v>42</v>
      </c>
      <c r="BD103" s="2" t="str">
        <f>VLOOKUP(P103,'[3]Monitor Schedule'!$A:$BM,44,FALSE)</f>
        <v>No</v>
      </c>
      <c r="BE103" s="2" t="str">
        <f>VLOOKUP(P103,'[3]Monitor Schedule'!$A:$BM,45,FALSE)</f>
        <v>No</v>
      </c>
      <c r="BF103" s="2" t="str">
        <f>VLOOKUP(P103,'[3]Monitor Schedule'!$A:$BM,46,FALSE)</f>
        <v>No</v>
      </c>
      <c r="BG103" s="2" t="str">
        <f>VLOOKUP(P103,'[3]Monitor Schedule'!$A:$BM,47,FALSE)</f>
        <v>No</v>
      </c>
      <c r="BH103" s="2" t="str">
        <f>VLOOKUP(P103,'[3]Monitor Schedule'!$A:$BM,48,FALSE)</f>
        <v>No</v>
      </c>
      <c r="BI103" s="2" t="str">
        <f>VLOOKUP(P103,'[3]Monitor Schedule'!$A:$BM,49,FALSE)</f>
        <v>No</v>
      </c>
      <c r="BJ103" s="2" t="str">
        <f>VLOOKUP(P103,'[3]Monitor Schedule'!$A:$BM,50,FALSE)</f>
        <v>No</v>
      </c>
      <c r="BK103" s="2" t="str">
        <f>VLOOKUP(P103,'[3]Monitor Schedule'!$A:$BM,51,FALSE)</f>
        <v>No</v>
      </c>
      <c r="BL103" s="2" t="str">
        <f>VLOOKUP(P103,'[3]Monitor Schedule'!$A:$BM,52,FALSE)</f>
        <v>No</v>
      </c>
      <c r="BM103" s="2" t="str">
        <f>VLOOKUP(P103,'[3]Monitor Schedule'!$A:$BM,53,FALSE)</f>
        <v>No</v>
      </c>
      <c r="BN103" s="2" t="str">
        <f>VLOOKUP(P103,'[3]Monitor Schedule'!$A:$BM,54,FALSE)</f>
        <v>No</v>
      </c>
      <c r="BO103" s="2" t="str">
        <f>VLOOKUP(P103,'[3]Monitor Schedule'!$A:$BM,55,FALSE)</f>
        <v>Yes</v>
      </c>
      <c r="BP103" s="2" t="str">
        <f>VLOOKUP(P103,'[3]Monitor Schedule'!$A:$BM,56,FALSE)</f>
        <v>Yes</v>
      </c>
      <c r="BQ103" s="168" t="s">
        <v>42</v>
      </c>
      <c r="BR103" s="2" t="str">
        <f>VLOOKUP(P103,'[3]Monitor Schedule'!$A:$BM,58,FALSE)</f>
        <v>No</v>
      </c>
      <c r="BS103" s="2" t="str">
        <f>VLOOKUP(P103,'[3]Monitor Schedule'!$A:$BM,59,FALSE)</f>
        <v>No</v>
      </c>
      <c r="BT103" s="2" t="str">
        <f>VLOOKUP(P103,'[3]Monitor Schedule'!$A:$BM,60,FALSE)</f>
        <v>No</v>
      </c>
      <c r="BU103" s="2" t="str">
        <f>VLOOKUP(P103,'[3]Monitor Schedule'!$A:$BM,61,FALSE)</f>
        <v>No</v>
      </c>
      <c r="BV103" s="2" t="str">
        <f>VLOOKUP(P103,'[3]Monitor Schedule'!$A:$BM,62,FALSE)</f>
        <v>No</v>
      </c>
      <c r="BW103" s="2" t="str">
        <f>VLOOKUP(P103,'[3]Monitor Schedule'!$A:$BM,63,FALSE)</f>
        <v>No</v>
      </c>
      <c r="BX103" s="2" t="str">
        <f>VLOOKUP(P103,'[3]Monitor Schedule'!$A:$BM,64,FALSE)</f>
        <v>No</v>
      </c>
      <c r="BY103" s="2" t="str">
        <f>VLOOKUP(P103,'[3]Monitor Schedule'!$A:$BM,65,FALSE)</f>
        <v>wed 24/ 8 am only,  sun 4/9 am only, sun 18/9 am only, sun 2/10 am only</v>
      </c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</row>
    <row r="104" spans="1:459" s="2" customFormat="1">
      <c r="A104" s="146">
        <v>228645</v>
      </c>
      <c r="B104" s="146">
        <v>8050</v>
      </c>
      <c r="C104" s="146">
        <v>566</v>
      </c>
      <c r="D104" s="147">
        <v>96509</v>
      </c>
      <c r="E104" s="148">
        <f t="shared" si="194"/>
        <v>3377.8150000000005</v>
      </c>
      <c r="F104" s="149">
        <f t="shared" si="195"/>
        <v>236.44705000000005</v>
      </c>
      <c r="G104" s="150">
        <v>11</v>
      </c>
      <c r="H104" s="150">
        <f t="shared" si="196"/>
        <v>4222.2687500000011</v>
      </c>
      <c r="I104" s="150">
        <f t="shared" si="197"/>
        <v>295.55881250000004</v>
      </c>
      <c r="J104" s="150">
        <f t="shared" si="198"/>
        <v>5066.7225000000008</v>
      </c>
      <c r="K104" s="150">
        <f t="shared" si="199"/>
        <v>354.6705750000001</v>
      </c>
      <c r="L104" s="150">
        <v>6</v>
      </c>
      <c r="M104" s="151">
        <v>7</v>
      </c>
      <c r="N104" s="152">
        <v>9</v>
      </c>
      <c r="O104" s="169" t="s">
        <v>172</v>
      </c>
      <c r="S104" s="158"/>
      <c r="T104" s="181" t="e">
        <f>VLOOKUP(P104,'[3]Monitor Schedule'!$A:$J,10,FALSE)</f>
        <v>#N/A</v>
      </c>
      <c r="U104" s="158"/>
      <c r="V104" s="181" t="e">
        <f>VLOOKUP(P104,'[3]Monitor Schedule'!$A:$K,11,FALSE)</f>
        <v>#N/A</v>
      </c>
      <c r="W104" s="181"/>
      <c r="X104" s="8" t="e">
        <f>VLOOKUP(P104,[4]ocr_assessors_for_ror!$B:$E,4,FALSE)</f>
        <v>#N/A</v>
      </c>
      <c r="Y104" s="2" t="e">
        <f>VLOOKUP(P104,'[3]Monitor Schedule'!$A:$BM,13,FALSE)</f>
        <v>#N/A</v>
      </c>
      <c r="Z104" s="2" t="e">
        <f>VLOOKUP(P104,'[3]Monitor Schedule'!$A:$BM,14,FALSE)</f>
        <v>#N/A</v>
      </c>
      <c r="AA104" s="2" t="e">
        <f>VLOOKUP(P104,'[3]Monitor Schedule'!$A:$BM,15,FALSE)</f>
        <v>#N/A</v>
      </c>
      <c r="AB104" s="2" t="e">
        <f>VLOOKUP(P104,'[3]Monitor Schedule'!$A:$BM,16,FALSE)</f>
        <v>#N/A</v>
      </c>
      <c r="AC104" s="2" t="e">
        <f>VLOOKUP(P104,'[3]Monitor Schedule'!$A:$BM,17,FALSE)</f>
        <v>#N/A</v>
      </c>
      <c r="AD104" s="2" t="e">
        <f>VLOOKUP(P104,'[3]Monitor Schedule'!$A:$BM,18,FALSE)</f>
        <v>#N/A</v>
      </c>
      <c r="AE104" s="2" t="e">
        <f>VLOOKUP(P104,'[3]Monitor Schedule'!$A:$BM,19,FALSE)</f>
        <v>#N/A</v>
      </c>
      <c r="AF104" s="2" t="e">
        <f>VLOOKUP(P104,'[3]Monitor Schedule'!$A:$BM,20,FALSE)</f>
        <v>#N/A</v>
      </c>
      <c r="AG104" s="2" t="e">
        <f>VLOOKUP(P104,'[3]Monitor Schedule'!$A:$BM,21,FALSE)</f>
        <v>#N/A</v>
      </c>
      <c r="AH104" s="2" t="e">
        <f>VLOOKUP(P104,'[3]Monitor Schedule'!$A:$BM,22,FALSE)</f>
        <v>#N/A</v>
      </c>
      <c r="AI104" s="2" t="e">
        <f>VLOOKUP(P104,'[3]Monitor Schedule'!$A:$BM,23,FALSE)</f>
        <v>#N/A</v>
      </c>
      <c r="AJ104" s="2" t="e">
        <f>VLOOKUP(P104,'[3]Monitor Schedule'!$A:$BM,24,FALSE)</f>
        <v>#N/A</v>
      </c>
      <c r="AK104" s="2" t="e">
        <f>VLOOKUP(P104,'[3]Monitor Schedule'!$A:$BM,25,FALSE)</f>
        <v>#N/A</v>
      </c>
      <c r="AL104" s="2" t="e">
        <f>VLOOKUP(P104,'[3]Monitor Schedule'!$A:$BM,26,FALSE)</f>
        <v>#N/A</v>
      </c>
      <c r="AM104" s="2" t="e">
        <f>VLOOKUP(P104,'[3]Monitor Schedule'!$A:$BM,27,FALSE)</f>
        <v>#N/A</v>
      </c>
      <c r="AN104" s="2" t="e">
        <f>VLOOKUP(P104,'[3]Monitor Schedule'!$A:$BM,28,FALSE)</f>
        <v>#N/A</v>
      </c>
      <c r="AO104" s="2" t="e">
        <f>VLOOKUP(P104,'[3]Monitor Schedule'!$A:$BM,29,FALSE)</f>
        <v>#N/A</v>
      </c>
      <c r="AP104" s="2" t="e">
        <f>VLOOKUP(P104,'[3]Monitor Schedule'!$A:$BM,30,FALSE)</f>
        <v>#N/A</v>
      </c>
      <c r="AQ104" s="2" t="e">
        <f>VLOOKUP(P104,'[3]Monitor Schedule'!$A:$BM,31,FALSE)</f>
        <v>#N/A</v>
      </c>
      <c r="AR104" s="2" t="e">
        <f>VLOOKUP(P104,'[3]Monitor Schedule'!$A:$BM,32,FALSE)</f>
        <v>#N/A</v>
      </c>
      <c r="AS104" s="2" t="e">
        <f>VLOOKUP(P104,'[3]Monitor Schedule'!$A:$BM,33,FALSE)</f>
        <v>#N/A</v>
      </c>
      <c r="AT104" s="2" t="e">
        <f>VLOOKUP(P104,'[3]Monitor Schedule'!$A:$BM,34,FALSE)</f>
        <v>#N/A</v>
      </c>
      <c r="AU104" s="2" t="e">
        <f>VLOOKUP(P104,'[3]Monitor Schedule'!$A:$BM,35,FALSE)</f>
        <v>#N/A</v>
      </c>
      <c r="AV104" s="2" t="e">
        <f>VLOOKUP(P104,'[3]Monitor Schedule'!$A:$BM,36,FALSE)</f>
        <v>#N/A</v>
      </c>
      <c r="AW104" s="2" t="e">
        <f>VLOOKUP(P104,'[3]Monitor Schedule'!$A:$BM,37,FALSE)</f>
        <v>#N/A</v>
      </c>
      <c r="AX104" s="2" t="e">
        <f>VLOOKUP(P104,'[3]Monitor Schedule'!$A:$BM,38,FALSE)</f>
        <v>#N/A</v>
      </c>
      <c r="AY104" s="2" t="e">
        <f>VLOOKUP(P104,'[3]Monitor Schedule'!$A:$BM,39,FALSE)</f>
        <v>#N/A</v>
      </c>
      <c r="AZ104" s="2" t="e">
        <f>VLOOKUP(P104,'[3]Monitor Schedule'!$A:$BM,40,FALSE)</f>
        <v>#N/A</v>
      </c>
      <c r="BA104" s="2" t="e">
        <f>VLOOKUP(P104,'[3]Monitor Schedule'!$A:$BM,41,FALSE)</f>
        <v>#N/A</v>
      </c>
      <c r="BB104" s="2" t="e">
        <f>VLOOKUP(P104,'[3]Monitor Schedule'!$A:$BM,42,FALSE)</f>
        <v>#N/A</v>
      </c>
      <c r="BC104" s="2" t="e">
        <f>VLOOKUP(P104,'[3]Monitor Schedule'!$A:$BM,43,FALSE)</f>
        <v>#N/A</v>
      </c>
      <c r="BD104" s="2" t="e">
        <f>VLOOKUP(P104,'[3]Monitor Schedule'!$A:$BM,44,FALSE)</f>
        <v>#N/A</v>
      </c>
      <c r="BE104" s="2" t="e">
        <f>VLOOKUP(P104,'[3]Monitor Schedule'!$A:$BM,45,FALSE)</f>
        <v>#N/A</v>
      </c>
      <c r="BF104" s="2" t="e">
        <f>VLOOKUP(P104,'[3]Monitor Schedule'!$A:$BM,46,FALSE)</f>
        <v>#N/A</v>
      </c>
      <c r="BG104" s="2" t="e">
        <f>VLOOKUP(P104,'[3]Monitor Schedule'!$A:$BM,47,FALSE)</f>
        <v>#N/A</v>
      </c>
      <c r="BH104" s="2" t="e">
        <f>VLOOKUP(P104,'[3]Monitor Schedule'!$A:$BM,48,FALSE)</f>
        <v>#N/A</v>
      </c>
      <c r="BI104" s="2" t="e">
        <f>VLOOKUP(P104,'[3]Monitor Schedule'!$A:$BM,49,FALSE)</f>
        <v>#N/A</v>
      </c>
      <c r="BJ104" s="2" t="e">
        <f>VLOOKUP(P104,'[3]Monitor Schedule'!$A:$BM,50,FALSE)</f>
        <v>#N/A</v>
      </c>
      <c r="BK104" s="2" t="e">
        <f>VLOOKUP(P104,'[3]Monitor Schedule'!$A:$BM,51,FALSE)</f>
        <v>#N/A</v>
      </c>
      <c r="BL104" s="2" t="e">
        <f>VLOOKUP(P104,'[3]Monitor Schedule'!$A:$BM,52,FALSE)</f>
        <v>#N/A</v>
      </c>
      <c r="BM104" s="2" t="e">
        <f>VLOOKUP(P104,'[3]Monitor Schedule'!$A:$BM,53,FALSE)</f>
        <v>#N/A</v>
      </c>
      <c r="BN104" s="2" t="e">
        <f>VLOOKUP(P104,'[3]Monitor Schedule'!$A:$BM,54,FALSE)</f>
        <v>#N/A</v>
      </c>
      <c r="BO104" s="2" t="e">
        <f>VLOOKUP(P104,'[3]Monitor Schedule'!$A:$BM,55,FALSE)</f>
        <v>#N/A</v>
      </c>
      <c r="BP104" s="2" t="e">
        <f>VLOOKUP(P104,'[3]Monitor Schedule'!$A:$BM,56,FALSE)</f>
        <v>#N/A</v>
      </c>
      <c r="BQ104" s="2" t="e">
        <f>VLOOKUP(P104,'[3]Monitor Schedule'!$A:$BM,57,FALSE)</f>
        <v>#N/A</v>
      </c>
      <c r="BR104" s="2" t="e">
        <f>VLOOKUP(P104,'[3]Monitor Schedule'!$A:$BM,58,FALSE)</f>
        <v>#N/A</v>
      </c>
      <c r="BS104" s="2" t="e">
        <f>VLOOKUP(P104,'[3]Monitor Schedule'!$A:$BM,59,FALSE)</f>
        <v>#N/A</v>
      </c>
      <c r="BT104" s="2" t="e">
        <f>VLOOKUP(P104,'[3]Monitor Schedule'!$A:$BM,60,FALSE)</f>
        <v>#N/A</v>
      </c>
      <c r="BU104" s="2" t="e">
        <f>VLOOKUP(P104,'[3]Monitor Schedule'!$A:$BM,61,FALSE)</f>
        <v>#N/A</v>
      </c>
      <c r="BV104" s="2" t="e">
        <f>VLOOKUP(P104,'[3]Monitor Schedule'!$A:$BM,62,FALSE)</f>
        <v>#N/A</v>
      </c>
      <c r="BW104" s="2" t="e">
        <f>VLOOKUP(P104,'[3]Monitor Schedule'!$A:$BM,63,FALSE)</f>
        <v>#N/A</v>
      </c>
      <c r="BX104" s="2" t="e">
        <f>VLOOKUP(P104,'[3]Monitor Schedule'!$A:$BM,64,FALSE)</f>
        <v>#N/A</v>
      </c>
      <c r="BY104" s="2" t="e">
        <f>VLOOKUP(P104,'[3]Monitor Schedule'!$A:$BM,65,FALSE)</f>
        <v>#N/A</v>
      </c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</row>
    <row r="105" spans="1:459" s="2" customFormat="1">
      <c r="A105" s="146"/>
      <c r="B105" s="146"/>
      <c r="C105" s="146"/>
      <c r="D105" s="147"/>
      <c r="E105" s="148"/>
      <c r="F105" s="149"/>
      <c r="G105" s="150"/>
      <c r="H105" s="150"/>
      <c r="I105" s="150"/>
      <c r="J105" s="150"/>
      <c r="K105" s="150"/>
      <c r="L105" s="150"/>
      <c r="M105" s="151"/>
      <c r="N105" s="152"/>
      <c r="O105" s="169"/>
      <c r="P105" s="8"/>
      <c r="Q105" s="8"/>
      <c r="R105" s="169" t="s">
        <v>49</v>
      </c>
      <c r="S105" s="186"/>
      <c r="T105" s="181" t="e">
        <f>VLOOKUP(P105,'[3]Monitor Schedule'!$A:$J,10,FALSE)</f>
        <v>#N/A</v>
      </c>
      <c r="U105" s="186"/>
      <c r="V105" s="181" t="e">
        <f>VLOOKUP(P105,'[3]Monitor Schedule'!$A:$K,11,FALSE)</f>
        <v>#N/A</v>
      </c>
      <c r="W105" s="181"/>
      <c r="X105" s="8" t="e">
        <f>VLOOKUP(P105,[4]ocr_assessors_for_ror!$B:$E,4,FALSE)</f>
        <v>#N/A</v>
      </c>
      <c r="Y105" s="179"/>
      <c r="Z105" s="179"/>
      <c r="AA105" s="179"/>
      <c r="AB105" s="179"/>
      <c r="AC105" s="179"/>
      <c r="AD105" s="179"/>
      <c r="AE105" s="179"/>
      <c r="AF105" s="139">
        <f>COUNTIF(AF98:AF104,"yes")</f>
        <v>3</v>
      </c>
      <c r="AG105" s="139">
        <f>COUNTIF(AG98:AG104,"yes")+1</f>
        <v>4</v>
      </c>
      <c r="AH105" s="139">
        <f t="shared" ref="AH105:AN105" si="200">COUNTIF(AH98:AH104,"yes")</f>
        <v>2</v>
      </c>
      <c r="AI105" s="139">
        <f t="shared" si="200"/>
        <v>2</v>
      </c>
      <c r="AJ105" s="139">
        <f t="shared" si="200"/>
        <v>2</v>
      </c>
      <c r="AK105" s="139">
        <f t="shared" si="200"/>
        <v>3</v>
      </c>
      <c r="AL105" s="139">
        <f t="shared" si="200"/>
        <v>3</v>
      </c>
      <c r="AM105" s="139">
        <f t="shared" si="200"/>
        <v>3</v>
      </c>
      <c r="AN105" s="139">
        <f t="shared" si="200"/>
        <v>1</v>
      </c>
      <c r="AO105" s="139">
        <f>COUNTIF(AO98:AO104,"yes")+1</f>
        <v>3</v>
      </c>
      <c r="AP105" s="139">
        <f t="shared" ref="AP105:AU105" si="201">COUNTIF(AP98:AP104,"yes")</f>
        <v>2</v>
      </c>
      <c r="AQ105" s="139">
        <f t="shared" si="201"/>
        <v>1</v>
      </c>
      <c r="AR105" s="139">
        <f t="shared" si="201"/>
        <v>1</v>
      </c>
      <c r="AS105" s="139">
        <f t="shared" si="201"/>
        <v>1</v>
      </c>
      <c r="AT105" s="139">
        <f t="shared" si="201"/>
        <v>3</v>
      </c>
      <c r="AU105" s="139">
        <f t="shared" si="201"/>
        <v>3</v>
      </c>
      <c r="AV105" s="139">
        <f>COUNTIF(AV98:AV104,"yes")+1</f>
        <v>4</v>
      </c>
      <c r="AW105" s="139">
        <f t="shared" ref="AW105:BB105" si="202">COUNTIF(AW98:AW104,"yes")</f>
        <v>3</v>
      </c>
      <c r="AX105" s="139">
        <f t="shared" si="202"/>
        <v>2</v>
      </c>
      <c r="AY105" s="139">
        <f t="shared" si="202"/>
        <v>1</v>
      </c>
      <c r="AZ105" s="139">
        <f t="shared" si="202"/>
        <v>1</v>
      </c>
      <c r="BA105" s="139">
        <f t="shared" si="202"/>
        <v>4</v>
      </c>
      <c r="BB105" s="139">
        <f t="shared" si="202"/>
        <v>3</v>
      </c>
      <c r="BC105" s="139">
        <f>COUNTIF(BC98:BC104,"yes")+1</f>
        <v>4</v>
      </c>
      <c r="BD105" s="139">
        <f t="shared" ref="BD105:BI105" si="203">COUNTIF(BD98:BD104,"yes")</f>
        <v>2</v>
      </c>
      <c r="BE105" s="139">
        <f t="shared" si="203"/>
        <v>2</v>
      </c>
      <c r="BF105" s="139">
        <f t="shared" si="203"/>
        <v>2</v>
      </c>
      <c r="BG105" s="139">
        <f t="shared" si="203"/>
        <v>2</v>
      </c>
      <c r="BH105" s="139">
        <f t="shared" si="203"/>
        <v>2</v>
      </c>
      <c r="BI105" s="139">
        <f t="shared" si="203"/>
        <v>1</v>
      </c>
      <c r="BJ105" s="139">
        <f>COUNTIF(BJ98:BJ104,"yes")+1</f>
        <v>3</v>
      </c>
      <c r="BK105" s="139">
        <f t="shared" ref="BK105:BP105" si="204">COUNTIF(BK98:BK104,"yes")</f>
        <v>3</v>
      </c>
      <c r="BL105" s="139">
        <f t="shared" si="204"/>
        <v>3</v>
      </c>
      <c r="BM105" s="139">
        <f t="shared" si="204"/>
        <v>0</v>
      </c>
      <c r="BN105" s="139">
        <f t="shared" si="204"/>
        <v>1</v>
      </c>
      <c r="BO105" s="139">
        <f t="shared" si="204"/>
        <v>2</v>
      </c>
      <c r="BP105" s="139">
        <f t="shared" si="204"/>
        <v>4</v>
      </c>
      <c r="BQ105" s="139">
        <f>COUNTIF(BQ98:BQ104,"yes")+1</f>
        <v>4</v>
      </c>
      <c r="BR105" s="139">
        <f t="shared" ref="BR105:BY105" si="205">COUNTIF(BR98:BR104,"yes")</f>
        <v>1</v>
      </c>
      <c r="BS105" s="139">
        <f t="shared" si="205"/>
        <v>1</v>
      </c>
      <c r="BT105" s="139">
        <f t="shared" si="205"/>
        <v>0</v>
      </c>
      <c r="BU105" s="139">
        <f t="shared" si="205"/>
        <v>1</v>
      </c>
      <c r="BV105" s="139">
        <f t="shared" si="205"/>
        <v>0</v>
      </c>
      <c r="BW105" s="139">
        <f t="shared" si="205"/>
        <v>1</v>
      </c>
      <c r="BX105" s="139">
        <f t="shared" si="205"/>
        <v>1</v>
      </c>
      <c r="BY105" s="2">
        <f t="shared" si="205"/>
        <v>0</v>
      </c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</row>
    <row r="106" spans="1:459" s="2" customFormat="1">
      <c r="A106" s="146"/>
      <c r="B106" s="146"/>
      <c r="C106" s="146"/>
      <c r="D106" s="147"/>
      <c r="E106" s="148"/>
      <c r="F106" s="149"/>
      <c r="G106" s="150"/>
      <c r="H106" s="150"/>
      <c r="I106" s="150"/>
      <c r="J106" s="150"/>
      <c r="K106" s="150"/>
      <c r="L106" s="150"/>
      <c r="M106" s="151"/>
      <c r="N106" s="152"/>
      <c r="O106" s="169"/>
      <c r="P106" s="8"/>
      <c r="Q106" s="8"/>
      <c r="R106" s="169" t="s">
        <v>50</v>
      </c>
      <c r="S106" s="186"/>
      <c r="T106" s="181" t="e">
        <f>VLOOKUP(P106,'[3]Monitor Schedule'!$A:$J,10,FALSE)</f>
        <v>#N/A</v>
      </c>
      <c r="U106" s="186"/>
      <c r="V106" s="181" t="e">
        <f>VLOOKUP(P106,'[3]Monitor Schedule'!$A:$K,11,FALSE)</f>
        <v>#N/A</v>
      </c>
      <c r="W106" s="181"/>
      <c r="X106" s="8" t="e">
        <f>VLOOKUP(P106,[4]ocr_assessors_for_ror!$B:$E,4,FALSE)</f>
        <v>#N/A</v>
      </c>
      <c r="Y106" s="179"/>
      <c r="Z106" s="179"/>
      <c r="AA106" s="179"/>
      <c r="AB106" s="179"/>
      <c r="AC106" s="179"/>
      <c r="AD106" s="179"/>
      <c r="AE106" s="179"/>
      <c r="AF106" s="139">
        <v>2</v>
      </c>
      <c r="AG106" s="139">
        <v>2</v>
      </c>
      <c r="AH106" s="139">
        <v>2</v>
      </c>
      <c r="AI106" s="139">
        <v>2</v>
      </c>
      <c r="AJ106" s="139">
        <v>2</v>
      </c>
      <c r="AK106" s="139">
        <v>2</v>
      </c>
      <c r="AL106" s="139">
        <v>2</v>
      </c>
      <c r="AM106" s="139">
        <v>2</v>
      </c>
      <c r="AN106" s="139">
        <v>2</v>
      </c>
      <c r="AO106" s="139">
        <v>2</v>
      </c>
      <c r="AP106" s="139">
        <v>2</v>
      </c>
      <c r="AQ106" s="139">
        <v>2</v>
      </c>
      <c r="AR106" s="139">
        <v>2</v>
      </c>
      <c r="AS106" s="139">
        <v>2</v>
      </c>
      <c r="AT106" s="139">
        <v>2</v>
      </c>
      <c r="AU106" s="139">
        <v>2</v>
      </c>
      <c r="AV106" s="139">
        <v>2</v>
      </c>
      <c r="AW106" s="139">
        <v>2</v>
      </c>
      <c r="AX106" s="139">
        <v>2</v>
      </c>
      <c r="AY106" s="139">
        <v>2</v>
      </c>
      <c r="AZ106" s="139">
        <v>2</v>
      </c>
      <c r="BA106" s="139">
        <v>2</v>
      </c>
      <c r="BB106" s="139">
        <v>2</v>
      </c>
      <c r="BC106" s="139">
        <v>2</v>
      </c>
      <c r="BD106" s="139">
        <v>2</v>
      </c>
      <c r="BE106" s="139">
        <v>2</v>
      </c>
      <c r="BF106" s="139">
        <v>2</v>
      </c>
      <c r="BG106" s="139">
        <v>2</v>
      </c>
      <c r="BH106" s="139">
        <v>2</v>
      </c>
      <c r="BI106" s="139">
        <v>2</v>
      </c>
      <c r="BJ106" s="139">
        <v>2</v>
      </c>
      <c r="BK106" s="139">
        <v>2</v>
      </c>
      <c r="BL106" s="139">
        <v>2</v>
      </c>
      <c r="BM106" s="139">
        <v>2</v>
      </c>
      <c r="BN106" s="139">
        <v>2</v>
      </c>
      <c r="BO106" s="139">
        <v>1</v>
      </c>
      <c r="BP106" s="139">
        <v>1</v>
      </c>
      <c r="BQ106" s="139">
        <v>1</v>
      </c>
      <c r="BR106" s="139">
        <v>1</v>
      </c>
      <c r="BS106" s="139">
        <v>1</v>
      </c>
      <c r="BT106" s="139">
        <v>0</v>
      </c>
      <c r="BU106" s="139">
        <v>1</v>
      </c>
      <c r="BV106" s="139">
        <v>0</v>
      </c>
      <c r="BW106" s="139">
        <v>1</v>
      </c>
      <c r="BX106" s="139">
        <v>1</v>
      </c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</row>
    <row r="107" spans="1:459" s="2" customFormat="1">
      <c r="A107" s="146"/>
      <c r="B107" s="146"/>
      <c r="C107" s="146"/>
      <c r="D107" s="147"/>
      <c r="E107" s="148"/>
      <c r="F107" s="149"/>
      <c r="G107" s="150"/>
      <c r="H107" s="150"/>
      <c r="I107" s="150"/>
      <c r="J107" s="150"/>
      <c r="K107" s="150"/>
      <c r="L107" s="150"/>
      <c r="M107" s="151"/>
      <c r="N107" s="152"/>
      <c r="O107" s="169"/>
      <c r="P107" s="8"/>
      <c r="Q107" s="8"/>
      <c r="R107" s="169" t="s">
        <v>51</v>
      </c>
      <c r="S107" s="186"/>
      <c r="T107" s="181" t="e">
        <f>VLOOKUP(P107,'[3]Monitor Schedule'!$A:$J,10,FALSE)</f>
        <v>#N/A</v>
      </c>
      <c r="U107" s="186"/>
      <c r="V107" s="181" t="e">
        <f>VLOOKUP(P107,'[3]Monitor Schedule'!$A:$K,11,FALSE)</f>
        <v>#N/A</v>
      </c>
      <c r="W107" s="181"/>
      <c r="X107" s="8" t="e">
        <f>VLOOKUP(P107,[4]ocr_assessors_for_ror!$B:$E,4,FALSE)</f>
        <v>#N/A</v>
      </c>
      <c r="Y107" s="179"/>
      <c r="Z107" s="179"/>
      <c r="AA107" s="179"/>
      <c r="AB107" s="179"/>
      <c r="AC107" s="179"/>
      <c r="AD107" s="179"/>
      <c r="AE107" s="179"/>
      <c r="AF107" s="170">
        <f t="shared" ref="AF107:BX107" si="206">AF105-AF106</f>
        <v>1</v>
      </c>
      <c r="AG107" s="170">
        <f t="shared" si="206"/>
        <v>2</v>
      </c>
      <c r="AH107" s="170">
        <f t="shared" si="206"/>
        <v>0</v>
      </c>
      <c r="AI107" s="170">
        <f t="shared" si="206"/>
        <v>0</v>
      </c>
      <c r="AJ107" s="170">
        <f t="shared" si="206"/>
        <v>0</v>
      </c>
      <c r="AK107" s="170">
        <f t="shared" si="206"/>
        <v>1</v>
      </c>
      <c r="AL107" s="170">
        <f t="shared" si="206"/>
        <v>1</v>
      </c>
      <c r="AM107" s="170">
        <f t="shared" si="206"/>
        <v>1</v>
      </c>
      <c r="AN107" s="171">
        <f t="shared" si="206"/>
        <v>-1</v>
      </c>
      <c r="AO107" s="170">
        <f t="shared" si="206"/>
        <v>1</v>
      </c>
      <c r="AP107" s="170">
        <f t="shared" si="206"/>
        <v>0</v>
      </c>
      <c r="AQ107" s="171">
        <f t="shared" si="206"/>
        <v>-1</v>
      </c>
      <c r="AR107" s="171">
        <f t="shared" si="206"/>
        <v>-1</v>
      </c>
      <c r="AS107" s="171">
        <f t="shared" si="206"/>
        <v>-1</v>
      </c>
      <c r="AT107" s="170">
        <f t="shared" si="206"/>
        <v>1</v>
      </c>
      <c r="AU107" s="170">
        <f t="shared" si="206"/>
        <v>1</v>
      </c>
      <c r="AV107" s="170">
        <f t="shared" si="206"/>
        <v>2</v>
      </c>
      <c r="AW107" s="170">
        <f t="shared" si="206"/>
        <v>1</v>
      </c>
      <c r="AX107" s="170">
        <f t="shared" si="206"/>
        <v>0</v>
      </c>
      <c r="AY107" s="171">
        <f t="shared" si="206"/>
        <v>-1</v>
      </c>
      <c r="AZ107" s="171">
        <f t="shared" si="206"/>
        <v>-1</v>
      </c>
      <c r="BA107" s="170">
        <f t="shared" si="206"/>
        <v>2</v>
      </c>
      <c r="BB107" s="170">
        <f t="shared" si="206"/>
        <v>1</v>
      </c>
      <c r="BC107" s="170">
        <f t="shared" si="206"/>
        <v>2</v>
      </c>
      <c r="BD107" s="170">
        <f t="shared" si="206"/>
        <v>0</v>
      </c>
      <c r="BE107" s="170">
        <f t="shared" si="206"/>
        <v>0</v>
      </c>
      <c r="BF107" s="170">
        <f t="shared" si="206"/>
        <v>0</v>
      </c>
      <c r="BG107" s="170">
        <f t="shared" si="206"/>
        <v>0</v>
      </c>
      <c r="BH107" s="170">
        <f t="shared" si="206"/>
        <v>0</v>
      </c>
      <c r="BI107" s="171">
        <f t="shared" si="206"/>
        <v>-1</v>
      </c>
      <c r="BJ107" s="170">
        <f t="shared" si="206"/>
        <v>1</v>
      </c>
      <c r="BK107" s="170">
        <f t="shared" si="206"/>
        <v>1</v>
      </c>
      <c r="BL107" s="170">
        <f t="shared" si="206"/>
        <v>1</v>
      </c>
      <c r="BM107" s="171">
        <f t="shared" si="206"/>
        <v>-2</v>
      </c>
      <c r="BN107" s="171">
        <f t="shared" si="206"/>
        <v>-1</v>
      </c>
      <c r="BO107" s="170">
        <f t="shared" si="206"/>
        <v>1</v>
      </c>
      <c r="BP107" s="170">
        <f t="shared" si="206"/>
        <v>3</v>
      </c>
      <c r="BQ107" s="170">
        <f t="shared" si="206"/>
        <v>3</v>
      </c>
      <c r="BR107" s="170">
        <f t="shared" si="206"/>
        <v>0</v>
      </c>
      <c r="BS107" s="170">
        <f t="shared" si="206"/>
        <v>0</v>
      </c>
      <c r="BT107" s="170">
        <f t="shared" si="206"/>
        <v>0</v>
      </c>
      <c r="BU107" s="170">
        <f t="shared" si="206"/>
        <v>0</v>
      </c>
      <c r="BV107" s="170">
        <f t="shared" si="206"/>
        <v>0</v>
      </c>
      <c r="BW107" s="170">
        <f t="shared" si="206"/>
        <v>0</v>
      </c>
      <c r="BX107" s="170">
        <f t="shared" si="206"/>
        <v>0</v>
      </c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</row>
    <row r="108" spans="1:459" s="2" customFormat="1">
      <c r="A108" s="146"/>
      <c r="B108" s="146"/>
      <c r="C108" s="146"/>
      <c r="D108" s="147"/>
      <c r="E108" s="148"/>
      <c r="F108" s="149"/>
      <c r="G108" s="150"/>
      <c r="H108" s="150"/>
      <c r="I108" s="150"/>
      <c r="J108" s="150"/>
      <c r="K108" s="150"/>
      <c r="L108" s="150"/>
      <c r="M108" s="151"/>
      <c r="N108" s="152"/>
      <c r="O108" s="169"/>
      <c r="P108" s="8"/>
      <c r="Q108" s="8"/>
      <c r="R108" s="8"/>
      <c r="S108" s="8"/>
      <c r="T108" s="181" t="e">
        <f>VLOOKUP(P108,'[3]Monitor Schedule'!$A:$J,10,FALSE)</f>
        <v>#N/A</v>
      </c>
      <c r="U108" s="8"/>
      <c r="V108" s="181" t="e">
        <f>VLOOKUP(P108,'[3]Monitor Schedule'!$A:$K,11,FALSE)</f>
        <v>#N/A</v>
      </c>
      <c r="W108" s="181"/>
      <c r="X108" s="8" t="e">
        <f>VLOOKUP(P108,[4]ocr_assessors_for_ror!$B:$E,4,FALSE)</f>
        <v>#N/A</v>
      </c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</row>
    <row r="109" spans="1:459" s="2" customFormat="1">
      <c r="A109" s="128">
        <v>94878</v>
      </c>
      <c r="B109" s="128">
        <v>3894</v>
      </c>
      <c r="C109" s="128">
        <v>587</v>
      </c>
      <c r="D109" s="145">
        <v>95435</v>
      </c>
      <c r="E109" s="134">
        <f>D109*0.041</f>
        <v>3912.835</v>
      </c>
      <c r="F109" s="133">
        <f>E109*0.15</f>
        <v>586.92525000000001</v>
      </c>
      <c r="G109" s="9">
        <v>9</v>
      </c>
      <c r="H109" s="9">
        <f>E109*1.25</f>
        <v>4891.0437499999998</v>
      </c>
      <c r="I109" s="9">
        <f>F109*1.25</f>
        <v>733.65656250000006</v>
      </c>
      <c r="J109" s="9">
        <f>E109*1.5</f>
        <v>5869.2525000000005</v>
      </c>
      <c r="K109" s="9">
        <f>F109*1.5</f>
        <v>880.38787500000001</v>
      </c>
      <c r="L109" s="9">
        <v>8</v>
      </c>
      <c r="M109" s="124">
        <v>9</v>
      </c>
      <c r="N109" s="123">
        <v>11</v>
      </c>
      <c r="O109" s="169" t="s">
        <v>173</v>
      </c>
      <c r="P109" s="8">
        <v>35283</v>
      </c>
      <c r="Q109" s="8" t="s">
        <v>174</v>
      </c>
      <c r="R109" s="8" t="s">
        <v>175</v>
      </c>
      <c r="S109" s="181">
        <v>44757</v>
      </c>
      <c r="T109" s="181">
        <f>VLOOKUP(P109,'[3]Monitor Schedule'!$A:$J,10,FALSE)</f>
        <v>44706</v>
      </c>
      <c r="U109" s="181">
        <v>44784</v>
      </c>
      <c r="V109" s="181" t="e">
        <f>VLOOKUP(P109,'[3]Monitor Schedule'!$A:$K,11,FALSE)</f>
        <v>#N/A</v>
      </c>
      <c r="W109" s="181"/>
      <c r="X109" s="8" t="s">
        <v>30</v>
      </c>
      <c r="Y109" s="2" t="str">
        <f>VLOOKUP(P109,'[3]Monitor Schedule'!$A:$BM,13,FALSE)</f>
        <v>Yes</v>
      </c>
      <c r="Z109" s="2" t="str">
        <f>VLOOKUP(P109,'[3]Monitor Schedule'!$A:$BM,14,FALSE)</f>
        <v>Yes</v>
      </c>
      <c r="AA109" s="2" t="str">
        <f>VLOOKUP(P109,'[3]Monitor Schedule'!$A:$BM,15,FALSE)</f>
        <v>No</v>
      </c>
      <c r="AB109" s="2" t="str">
        <f>VLOOKUP(P109,'[3]Monitor Schedule'!$A:$BM,16,FALSE)</f>
        <v>No</v>
      </c>
      <c r="AC109" s="2" t="str">
        <f>VLOOKUP(P109,'[3]Monitor Schedule'!$A:$BM,17,FALSE)</f>
        <v>No</v>
      </c>
      <c r="AD109" s="2" t="str">
        <f>VLOOKUP(P109,'[3]Monitor Schedule'!$A:$BM,18,FALSE)</f>
        <v>No</v>
      </c>
      <c r="AE109" s="2" t="str">
        <f>VLOOKUP(P109,'[3]Monitor Schedule'!$A:$BM,19,FALSE)</f>
        <v>No</v>
      </c>
      <c r="AF109" s="2" t="str">
        <f>VLOOKUP(P109,'[3]Monitor Schedule'!$A:$BM,20,FALSE)</f>
        <v>No</v>
      </c>
      <c r="AG109" s="2" t="str">
        <f>VLOOKUP(P109,'[3]Monitor Schedule'!$A:$BM,21,FALSE)</f>
        <v>No</v>
      </c>
      <c r="AH109" s="2" t="str">
        <f>VLOOKUP(P109,'[3]Monitor Schedule'!$A:$BM,22,FALSE)</f>
        <v>No</v>
      </c>
      <c r="AI109" s="2" t="str">
        <f>VLOOKUP(P109,'[3]Monitor Schedule'!$A:$BM,23,FALSE)</f>
        <v>No</v>
      </c>
      <c r="AJ109" s="2" t="s">
        <v>30</v>
      </c>
      <c r="AK109" s="2" t="str">
        <f>VLOOKUP(P109,'[3]Monitor Schedule'!$A:$BM,25,FALSE)</f>
        <v>Yes</v>
      </c>
      <c r="AL109" s="2" t="str">
        <f>VLOOKUP(P109,'[3]Monitor Schedule'!$A:$BM,26,FALSE)</f>
        <v>Yes</v>
      </c>
      <c r="AM109" s="2" t="str">
        <f>VLOOKUP(P109,'[3]Monitor Schedule'!$A:$BM,27,FALSE)</f>
        <v>Maybe</v>
      </c>
      <c r="AN109" s="2" t="str">
        <f>VLOOKUP(P109,'[3]Monitor Schedule'!$A:$BM,28,FALSE)</f>
        <v>No</v>
      </c>
      <c r="AO109" s="2" t="str">
        <f>VLOOKUP(P109,'[3]Monitor Schedule'!$A:$BM,29,FALSE)</f>
        <v>No</v>
      </c>
      <c r="AP109" s="2" t="s">
        <v>28</v>
      </c>
      <c r="AQ109" s="2" t="str">
        <f>VLOOKUP(P109,'[3]Monitor Schedule'!$A:$BM,31,FALSE)</f>
        <v>Yes</v>
      </c>
      <c r="AR109" s="2" t="str">
        <f>VLOOKUP(P109,'[3]Monitor Schedule'!$A:$BM,32,FALSE)</f>
        <v>Yes</v>
      </c>
      <c r="AS109" s="2" t="str">
        <f>VLOOKUP(P109,'[3]Monitor Schedule'!$A:$BM,33,FALSE)</f>
        <v>Yes</v>
      </c>
      <c r="AT109" s="2" t="str">
        <f>VLOOKUP(P109,'[3]Monitor Schedule'!$A:$BM,34,FALSE)</f>
        <v>Yes</v>
      </c>
      <c r="AU109" s="2" t="s">
        <v>30</v>
      </c>
      <c r="AV109" s="2" t="s">
        <v>30</v>
      </c>
      <c r="AW109" s="2" t="str">
        <f>VLOOKUP(P109,'[3]Monitor Schedule'!$A:$BM,37,FALSE)</f>
        <v>Yes</v>
      </c>
      <c r="AX109" s="2" t="str">
        <f>VLOOKUP(P109,'[3]Monitor Schedule'!$A:$BM,38,FALSE)</f>
        <v>Yes</v>
      </c>
      <c r="AY109" s="2" t="str">
        <f>VLOOKUP(P109,'[3]Monitor Schedule'!$A:$BM,39,FALSE)</f>
        <v>Yes</v>
      </c>
      <c r="AZ109" s="2" t="str">
        <f>VLOOKUP(P109,'[3]Monitor Schedule'!$A:$BM,40,FALSE)</f>
        <v>Yes</v>
      </c>
      <c r="BA109" s="2" t="str">
        <f>VLOOKUP(P109,'[3]Monitor Schedule'!$A:$BM,41,FALSE)</f>
        <v>Yes</v>
      </c>
      <c r="BB109" s="2" t="s">
        <v>30</v>
      </c>
      <c r="BC109" s="2" t="s">
        <v>30</v>
      </c>
      <c r="BD109" s="2" t="str">
        <f>VLOOKUP(P109,'[3]Monitor Schedule'!$A:$BM,44,FALSE)</f>
        <v>Yes</v>
      </c>
      <c r="BE109" s="2" t="str">
        <f>VLOOKUP(P109,'[3]Monitor Schedule'!$A:$BM,45,FALSE)</f>
        <v>Yes</v>
      </c>
      <c r="BF109" s="2" t="s">
        <v>30</v>
      </c>
      <c r="BG109" s="2" t="s">
        <v>30</v>
      </c>
      <c r="BH109" s="2" t="str">
        <f>VLOOKUP(P109,'[3]Monitor Schedule'!$A:$BM,48,FALSE)</f>
        <v>Yes</v>
      </c>
      <c r="BI109" s="2" t="s">
        <v>28</v>
      </c>
      <c r="BJ109" s="2" t="s">
        <v>30</v>
      </c>
      <c r="BK109" s="2" t="s">
        <v>30</v>
      </c>
      <c r="BL109" s="2" t="str">
        <f>VLOOKUP(P109,'[3]Monitor Schedule'!$A:$BM,52,FALSE)</f>
        <v>Yes</v>
      </c>
      <c r="BM109" s="2" t="str">
        <f>VLOOKUP(P109,'[3]Monitor Schedule'!$A:$BM,53,FALSE)</f>
        <v>Yes</v>
      </c>
      <c r="BN109" s="2" t="str">
        <f>VLOOKUP(P109,'[3]Monitor Schedule'!$A:$BM,54,FALSE)</f>
        <v>Yes</v>
      </c>
      <c r="BO109" s="2" t="s">
        <v>30</v>
      </c>
      <c r="BP109" s="2" t="s">
        <v>30</v>
      </c>
      <c r="BQ109" s="2" t="s">
        <v>30</v>
      </c>
      <c r="BR109" s="2" t="str">
        <f>VLOOKUP(P109,'[3]Monitor Schedule'!$A:$BM,58,FALSE)</f>
        <v>Yes</v>
      </c>
      <c r="BS109" s="2" t="str">
        <f>VLOOKUP(P109,'[3]Monitor Schedule'!$A:$BM,59,FALSE)</f>
        <v>Yes</v>
      </c>
      <c r="BT109" s="2" t="s">
        <v>30</v>
      </c>
      <c r="BU109" s="2" t="str">
        <f>VLOOKUP(P109,'[3]Monitor Schedule'!$A:$BM,61,FALSE)</f>
        <v>No</v>
      </c>
      <c r="BV109" s="2" t="str">
        <f>VLOOKUP(P109,'[3]Monitor Schedule'!$A:$BM,62,FALSE)</f>
        <v>No</v>
      </c>
      <c r="BW109" s="2" t="str">
        <f>VLOOKUP(P109,'[3]Monitor Schedule'!$A:$BM,63,FALSE)</f>
        <v>No</v>
      </c>
      <c r="BX109" s="2" t="str">
        <f>VLOOKUP(P109,'[3]Monitor Schedule'!$A:$BM,64,FALSE)</f>
        <v>No</v>
      </c>
      <c r="BY109" s="2" t="s">
        <v>176</v>
      </c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</row>
    <row r="110" spans="1:459" s="2" customFormat="1">
      <c r="A110" s="146">
        <v>94878</v>
      </c>
      <c r="B110" s="146">
        <v>3894</v>
      </c>
      <c r="C110" s="146">
        <v>587</v>
      </c>
      <c r="D110" s="147">
        <v>95435</v>
      </c>
      <c r="E110" s="148">
        <f t="shared" ref="E110:E119" si="207">D110*0.041</f>
        <v>3912.835</v>
      </c>
      <c r="F110" s="149">
        <f t="shared" ref="F110:F119" si="208">E110*0.15</f>
        <v>586.92525000000001</v>
      </c>
      <c r="G110" s="150">
        <v>9</v>
      </c>
      <c r="H110" s="150">
        <f t="shared" ref="H110:H119" si="209">E110*1.25</f>
        <v>4891.0437499999998</v>
      </c>
      <c r="I110" s="150">
        <f t="shared" ref="I110:I119" si="210">F110*1.25</f>
        <v>733.65656250000006</v>
      </c>
      <c r="J110" s="150">
        <f t="shared" ref="J110:J119" si="211">E110*1.5</f>
        <v>5869.2525000000005</v>
      </c>
      <c r="K110" s="150">
        <f t="shared" ref="K110:K119" si="212">F110*1.5</f>
        <v>880.38787500000001</v>
      </c>
      <c r="L110" s="150">
        <v>8</v>
      </c>
      <c r="M110" s="151">
        <v>9</v>
      </c>
      <c r="N110" s="152">
        <v>11</v>
      </c>
      <c r="O110" s="169" t="s">
        <v>173</v>
      </c>
      <c r="P110" s="8">
        <v>810051</v>
      </c>
      <c r="Q110" s="8" t="s">
        <v>177</v>
      </c>
      <c r="R110" s="8" t="s">
        <v>178</v>
      </c>
      <c r="S110" s="181">
        <v>44770</v>
      </c>
      <c r="T110" s="181">
        <f>VLOOKUP(P110,'[3]Monitor Schedule'!$A:$J,10,FALSE)</f>
        <v>44706</v>
      </c>
      <c r="U110" s="181">
        <v>44784</v>
      </c>
      <c r="V110" s="181" t="e">
        <f>VLOOKUP(P110,'[3]Monitor Schedule'!$A:$K,11,FALSE)</f>
        <v>#N/A</v>
      </c>
      <c r="W110" s="181" t="s">
        <v>28</v>
      </c>
      <c r="X110" s="8" t="s">
        <v>179</v>
      </c>
      <c r="Y110" s="2" t="str">
        <f>VLOOKUP(P110,'[3]Monitor Schedule'!$A:$BM,13,FALSE)</f>
        <v>Yes</v>
      </c>
      <c r="Z110" s="2" t="str">
        <f>VLOOKUP(P110,'[3]Monitor Schedule'!$A:$BM,14,FALSE)</f>
        <v>Yes</v>
      </c>
      <c r="AA110" s="2" t="s">
        <v>30</v>
      </c>
      <c r="AB110" s="2" t="str">
        <f>VLOOKUP(P110,'[3]Monitor Schedule'!$A:$BM,16,FALSE)</f>
        <v>No</v>
      </c>
      <c r="AC110" s="2" t="str">
        <f>VLOOKUP(P110,'[3]Monitor Schedule'!$A:$BM,17,FALSE)</f>
        <v>No</v>
      </c>
      <c r="AD110" s="2" t="str">
        <f>VLOOKUP(P110,'[3]Monitor Schedule'!$A:$BM,18,FALSE)</f>
        <v>No</v>
      </c>
      <c r="AE110" s="2" t="str">
        <f>VLOOKUP(P110,'[3]Monitor Schedule'!$A:$BM,19,FALSE)</f>
        <v>No</v>
      </c>
      <c r="AF110" s="2" t="str">
        <f>VLOOKUP(P110,'[3]Monitor Schedule'!$A:$BM,20,FALSE)</f>
        <v>No</v>
      </c>
      <c r="AG110" s="2" t="str">
        <f>VLOOKUP(P110,'[3]Monitor Schedule'!$A:$BM,21,FALSE)</f>
        <v>Yes</v>
      </c>
      <c r="AH110" s="2" t="str">
        <f>VLOOKUP(P110,'[3]Monitor Schedule'!$A:$BM,22,FALSE)</f>
        <v>Yes</v>
      </c>
      <c r="AI110" s="2" t="str">
        <f>VLOOKUP(P110,'[3]Monitor Schedule'!$A:$BM,23,FALSE)</f>
        <v>Yes</v>
      </c>
      <c r="AJ110" s="2" t="s">
        <v>30</v>
      </c>
      <c r="AK110" s="2" t="s">
        <v>30</v>
      </c>
      <c r="AL110" s="2" t="str">
        <f>VLOOKUP(P110,'[3]Monitor Schedule'!$A:$BM,26,FALSE)</f>
        <v>No</v>
      </c>
      <c r="AM110" s="2" t="str">
        <f>VLOOKUP(P110,'[3]Monitor Schedule'!$A:$BM,27,FALSE)</f>
        <v>No</v>
      </c>
      <c r="AN110" s="2" t="str">
        <f>VLOOKUP(P110,'[3]Monitor Schedule'!$A:$BM,28,FALSE)</f>
        <v>No</v>
      </c>
      <c r="AO110" s="2" t="str">
        <f>VLOOKUP(P110,'[3]Monitor Schedule'!$A:$BM,29,FALSE)</f>
        <v>No</v>
      </c>
      <c r="AP110" s="2" t="str">
        <f>VLOOKUP(P110,'[3]Monitor Schedule'!$A:$BM,30,FALSE)</f>
        <v>No</v>
      </c>
      <c r="AQ110" s="2" t="str">
        <f>VLOOKUP(P110,'[3]Monitor Schedule'!$A:$BM,31,FALSE)</f>
        <v>No</v>
      </c>
      <c r="AR110" s="2" t="str">
        <f>VLOOKUP(P110,'[3]Monitor Schedule'!$A:$BM,32,FALSE)</f>
        <v>No</v>
      </c>
      <c r="AS110" s="2" t="str">
        <f>VLOOKUP(P110,'[3]Monitor Schedule'!$A:$BM,33,FALSE)</f>
        <v>No</v>
      </c>
      <c r="AT110" s="2" t="str">
        <f>VLOOKUP(P110,'[3]Monitor Schedule'!$A:$BM,34,FALSE)</f>
        <v>No</v>
      </c>
      <c r="AU110" s="2" t="str">
        <f>VLOOKUP(P110,'[3]Monitor Schedule'!$A:$BM,35,FALSE)</f>
        <v>Yes</v>
      </c>
      <c r="AV110" s="2" t="str">
        <f>VLOOKUP(P110,'[3]Monitor Schedule'!$A:$BM,36,FALSE)</f>
        <v>Yes</v>
      </c>
      <c r="AW110" s="2" t="str">
        <f>VLOOKUP(P110,'[3]Monitor Schedule'!$A:$BM,37,FALSE)</f>
        <v>No</v>
      </c>
      <c r="AX110" s="2" t="str">
        <f>VLOOKUP(P110,'[3]Monitor Schedule'!$A:$BM,38,FALSE)</f>
        <v>No</v>
      </c>
      <c r="AY110" s="2" t="str">
        <f>VLOOKUP(P110,'[3]Monitor Schedule'!$A:$BM,39,FALSE)</f>
        <v>No</v>
      </c>
      <c r="AZ110" s="2" t="str">
        <f>VLOOKUP(P110,'[3]Monitor Schedule'!$A:$BM,40,FALSE)</f>
        <v>No</v>
      </c>
      <c r="BA110" s="2" t="str">
        <f>VLOOKUP(P110,'[3]Monitor Schedule'!$A:$BM,41,FALSE)</f>
        <v>No</v>
      </c>
      <c r="BB110" s="2" t="str">
        <f>VLOOKUP(P110,'[3]Monitor Schedule'!$A:$BM,42,FALSE)</f>
        <v>Yes</v>
      </c>
      <c r="BC110" s="2" t="str">
        <f>VLOOKUP(P110,'[3]Monitor Schedule'!$A:$BM,43,FALSE)</f>
        <v>Yes</v>
      </c>
      <c r="BD110" s="2" t="str">
        <f>VLOOKUP(P110,'[3]Monitor Schedule'!$A:$BM,44,FALSE)</f>
        <v>No</v>
      </c>
      <c r="BE110" s="2" t="str">
        <f>VLOOKUP(P110,'[3]Monitor Schedule'!$A:$BM,45,FALSE)</f>
        <v>No</v>
      </c>
      <c r="BF110" s="2" t="str">
        <f>VLOOKUP(P110,'[3]Monitor Schedule'!$A:$BM,46,FALSE)</f>
        <v>No</v>
      </c>
      <c r="BG110" s="2" t="str">
        <f>VLOOKUP(P110,'[3]Monitor Schedule'!$A:$BM,47,FALSE)</f>
        <v>No</v>
      </c>
      <c r="BH110" s="2" t="str">
        <f>VLOOKUP(P110,'[3]Monitor Schedule'!$A:$BM,48,FALSE)</f>
        <v>No</v>
      </c>
      <c r="BI110" s="2" t="str">
        <f>VLOOKUP(P110,'[3]Monitor Schedule'!$A:$BM,49,FALSE)</f>
        <v>Yes</v>
      </c>
      <c r="BJ110" s="2" t="str">
        <f>VLOOKUP(P110,'[3]Monitor Schedule'!$A:$BM,50,FALSE)</f>
        <v>Yes</v>
      </c>
      <c r="BK110" s="2" t="str">
        <f>VLOOKUP(P110,'[3]Monitor Schedule'!$A:$BM,51,FALSE)</f>
        <v>No</v>
      </c>
      <c r="BL110" s="2" t="str">
        <f>VLOOKUP(P110,'[3]Monitor Schedule'!$A:$BM,52,FALSE)</f>
        <v>No</v>
      </c>
      <c r="BM110" s="2" t="str">
        <f>VLOOKUP(P110,'[3]Monitor Schedule'!$A:$BM,53,FALSE)</f>
        <v>No</v>
      </c>
      <c r="BN110" s="2" t="str">
        <f>VLOOKUP(P110,'[3]Monitor Schedule'!$A:$BM,54,FALSE)</f>
        <v>No</v>
      </c>
      <c r="BO110" s="2" t="str">
        <f>VLOOKUP(P110,'[3]Monitor Schedule'!$A:$BM,55,FALSE)</f>
        <v>No</v>
      </c>
      <c r="BP110" s="2" t="s">
        <v>30</v>
      </c>
      <c r="BQ110" s="2" t="s">
        <v>30</v>
      </c>
      <c r="BR110" s="2" t="str">
        <f>VLOOKUP(P110,'[3]Monitor Schedule'!$A:$BM,58,FALSE)</f>
        <v>No</v>
      </c>
      <c r="BS110" s="2" t="str">
        <f>VLOOKUP(P110,'[3]Monitor Schedule'!$A:$BM,59,FALSE)</f>
        <v>No</v>
      </c>
      <c r="BT110" s="2" t="str">
        <f>VLOOKUP(P110,'[3]Monitor Schedule'!$A:$BM,60,FALSE)</f>
        <v>No</v>
      </c>
      <c r="BU110" s="2" t="str">
        <f>VLOOKUP(P110,'[3]Monitor Schedule'!$A:$BM,61,FALSE)</f>
        <v>No</v>
      </c>
      <c r="BV110" s="2" t="str">
        <f>VLOOKUP(P110,'[3]Monitor Schedule'!$A:$BM,62,FALSE)</f>
        <v>No</v>
      </c>
      <c r="BW110" s="2" t="str">
        <f>VLOOKUP(P110,'[3]Monitor Schedule'!$A:$BM,63,FALSE)</f>
        <v>No</v>
      </c>
      <c r="BX110" s="2" t="s">
        <v>28</v>
      </c>
      <c r="BY110" s="2">
        <f>VLOOKUP(P110,'[3]Monitor Schedule'!$A:$BM,65,FALSE)</f>
        <v>0</v>
      </c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</row>
    <row r="111" spans="1:459" s="2" customFormat="1">
      <c r="A111" s="146">
        <v>94878</v>
      </c>
      <c r="B111" s="146">
        <v>3894</v>
      </c>
      <c r="C111" s="146">
        <v>587</v>
      </c>
      <c r="D111" s="147">
        <v>95435</v>
      </c>
      <c r="E111" s="148">
        <f t="shared" si="207"/>
        <v>3912.835</v>
      </c>
      <c r="F111" s="149">
        <f t="shared" si="208"/>
        <v>586.92525000000001</v>
      </c>
      <c r="G111" s="150">
        <v>9</v>
      </c>
      <c r="H111" s="150">
        <f t="shared" si="209"/>
        <v>4891.0437499999998</v>
      </c>
      <c r="I111" s="150">
        <f t="shared" si="210"/>
        <v>733.65656250000006</v>
      </c>
      <c r="J111" s="150">
        <f t="shared" si="211"/>
        <v>5869.2525000000005</v>
      </c>
      <c r="K111" s="150">
        <f t="shared" si="212"/>
        <v>880.38787500000001</v>
      </c>
      <c r="L111" s="150">
        <v>8</v>
      </c>
      <c r="M111" s="151">
        <v>9</v>
      </c>
      <c r="N111" s="152">
        <v>11</v>
      </c>
      <c r="O111" s="169" t="s">
        <v>173</v>
      </c>
      <c r="P111" s="8">
        <v>803954</v>
      </c>
      <c r="Q111" s="8" t="s">
        <v>180</v>
      </c>
      <c r="R111" s="8" t="s">
        <v>181</v>
      </c>
      <c r="S111" s="181">
        <v>44757</v>
      </c>
      <c r="T111" s="181">
        <f>VLOOKUP(P111,'[3]Monitor Schedule'!$A:$J,10,FALSE)</f>
        <v>44711</v>
      </c>
      <c r="U111" s="181">
        <v>44784</v>
      </c>
      <c r="V111" s="181" t="e">
        <f>VLOOKUP(P111,'[3]Monitor Schedule'!$A:$K,11,FALSE)</f>
        <v>#N/A</v>
      </c>
      <c r="W111" s="181" t="s">
        <v>28</v>
      </c>
      <c r="X111" s="8" t="s">
        <v>182</v>
      </c>
      <c r="Y111" s="2" t="s">
        <v>30</v>
      </c>
      <c r="Z111" s="2" t="s">
        <v>30</v>
      </c>
      <c r="AA111" s="2" t="s">
        <v>28</v>
      </c>
      <c r="AB111" s="2" t="str">
        <f>VLOOKUP(P111,'[3]Monitor Schedule'!$A:$BM,16,FALSE)</f>
        <v>Yes</v>
      </c>
      <c r="AC111" s="2" t="s">
        <v>30</v>
      </c>
      <c r="AD111" s="2" t="s">
        <v>30</v>
      </c>
      <c r="AE111" s="2" t="s">
        <v>30</v>
      </c>
      <c r="AF111" s="2" t="s">
        <v>28</v>
      </c>
      <c r="AG111" s="2" t="s">
        <v>28</v>
      </c>
      <c r="AH111" s="2" t="str">
        <f>VLOOKUP(P111,'[3]Monitor Schedule'!$A:$BM,22,FALSE)</f>
        <v>Yes</v>
      </c>
      <c r="AI111" s="2" t="s">
        <v>28</v>
      </c>
      <c r="AJ111" s="2" t="s">
        <v>30</v>
      </c>
      <c r="AK111" s="2" t="s">
        <v>30</v>
      </c>
      <c r="AL111" s="2" t="s">
        <v>30</v>
      </c>
      <c r="AM111" s="2" t="str">
        <f>VLOOKUP(P111,'[3]Monitor Schedule'!$A:$BM,27,FALSE)</f>
        <v>No</v>
      </c>
      <c r="AN111" s="2" t="str">
        <f>VLOOKUP(P111,'[3]Monitor Schedule'!$A:$BM,28,FALSE)</f>
        <v>Yes</v>
      </c>
      <c r="AO111" s="2" t="str">
        <f>VLOOKUP(P111,'[3]Monitor Schedule'!$A:$BM,29,FALSE)</f>
        <v>Yes</v>
      </c>
      <c r="AP111" s="2" t="str">
        <f>VLOOKUP(P111,'[3]Monitor Schedule'!$A:$BM,30,FALSE)</f>
        <v>No</v>
      </c>
      <c r="AQ111" s="2" t="str">
        <f>VLOOKUP(P111,'[3]Monitor Schedule'!$A:$BM,31,FALSE)</f>
        <v>No</v>
      </c>
      <c r="AR111" s="2" t="str">
        <f>VLOOKUP(P111,'[3]Monitor Schedule'!$A:$BM,32,FALSE)</f>
        <v>No</v>
      </c>
      <c r="AS111" s="2" t="str">
        <f>VLOOKUP(P111,'[3]Monitor Schedule'!$A:$BM,33,FALSE)</f>
        <v>No</v>
      </c>
      <c r="AT111" s="2" t="str">
        <f>VLOOKUP(P111,'[3]Monitor Schedule'!$A:$BM,34,FALSE)</f>
        <v>No</v>
      </c>
      <c r="AU111" s="2" t="str">
        <f>VLOOKUP(P111,'[3]Monitor Schedule'!$A:$BM,35,FALSE)</f>
        <v>Yes</v>
      </c>
      <c r="AV111" s="2" t="str">
        <f>VLOOKUP(P111,'[3]Monitor Schedule'!$A:$BM,36,FALSE)</f>
        <v>Yes</v>
      </c>
      <c r="AW111" s="2" t="str">
        <f>VLOOKUP(P111,'[3]Monitor Schedule'!$A:$BM,37,FALSE)</f>
        <v>No</v>
      </c>
      <c r="AX111" s="2" t="str">
        <f>VLOOKUP(P111,'[3]Monitor Schedule'!$A:$BM,38,FALSE)</f>
        <v>No</v>
      </c>
      <c r="AY111" s="2" t="str">
        <f>VLOOKUP(P111,'[3]Monitor Schedule'!$A:$BM,39,FALSE)</f>
        <v>No</v>
      </c>
      <c r="AZ111" s="2" t="str">
        <f>VLOOKUP(P111,'[3]Monitor Schedule'!$A:$BM,40,FALSE)</f>
        <v>No</v>
      </c>
      <c r="BA111" s="2" t="str">
        <f>VLOOKUP(P111,'[3]Monitor Schedule'!$A:$BM,41,FALSE)</f>
        <v>No</v>
      </c>
      <c r="BB111" s="2" t="str">
        <f>VLOOKUP(P111,'[3]Monitor Schedule'!$A:$BM,42,FALSE)</f>
        <v>Yes</v>
      </c>
      <c r="BC111" s="2" t="str">
        <f>VLOOKUP(P111,'[3]Monitor Schedule'!$A:$BM,43,FALSE)</f>
        <v>Yes</v>
      </c>
      <c r="BD111" s="2" t="str">
        <f>VLOOKUP(P111,'[3]Monitor Schedule'!$A:$BM,44,FALSE)</f>
        <v>No</v>
      </c>
      <c r="BE111" s="2" t="str">
        <f>VLOOKUP(P111,'[3]Monitor Schedule'!$A:$BM,45,FALSE)</f>
        <v>No</v>
      </c>
      <c r="BF111" s="2" t="str">
        <f>VLOOKUP(P111,'[3]Monitor Schedule'!$A:$BM,46,FALSE)</f>
        <v>No</v>
      </c>
      <c r="BG111" s="2" t="str">
        <f>VLOOKUP(P111,'[3]Monitor Schedule'!$A:$BM,47,FALSE)</f>
        <v>No</v>
      </c>
      <c r="BH111" s="2" t="str">
        <f>VLOOKUP(P111,'[3]Monitor Schedule'!$A:$BM,48,FALSE)</f>
        <v>No</v>
      </c>
      <c r="BI111" s="2" t="str">
        <f>VLOOKUP(P111,'[3]Monitor Schedule'!$A:$BM,49,FALSE)</f>
        <v>Yes</v>
      </c>
      <c r="BJ111" s="2" t="str">
        <f>VLOOKUP(P111,'[3]Monitor Schedule'!$A:$BM,50,FALSE)</f>
        <v>Yes</v>
      </c>
      <c r="BK111" s="2" t="str">
        <f>VLOOKUP(P111,'[3]Monitor Schedule'!$A:$BM,51,FALSE)</f>
        <v>No</v>
      </c>
      <c r="BL111" s="2" t="str">
        <f>VLOOKUP(P111,'[3]Monitor Schedule'!$A:$BM,52,FALSE)</f>
        <v>No</v>
      </c>
      <c r="BM111" s="2" t="str">
        <f>VLOOKUP(P111,'[3]Monitor Schedule'!$A:$BM,53,FALSE)</f>
        <v>No</v>
      </c>
      <c r="BN111" s="2" t="str">
        <f>VLOOKUP(P111,'[3]Monitor Schedule'!$A:$BM,54,FALSE)</f>
        <v>No</v>
      </c>
      <c r="BO111" s="2" t="str">
        <f>VLOOKUP(P111,'[3]Monitor Schedule'!$A:$BM,55,FALSE)</f>
        <v>No</v>
      </c>
      <c r="BP111" s="2" t="s">
        <v>28</v>
      </c>
      <c r="BQ111" s="2" t="str">
        <f>VLOOKUP(P111,'[3]Monitor Schedule'!$A:$BM,57,FALSE)</f>
        <v>Yes</v>
      </c>
      <c r="BR111" s="2" t="str">
        <f>VLOOKUP(P111,'[3]Monitor Schedule'!$A:$BM,58,FALSE)</f>
        <v>No</v>
      </c>
      <c r="BS111" s="2" t="str">
        <f>VLOOKUP(P111,'[3]Monitor Schedule'!$A:$BM,59,FALSE)</f>
        <v>No</v>
      </c>
      <c r="BT111" s="2" t="str">
        <f>VLOOKUP(P111,'[3]Monitor Schedule'!$A:$BM,60,FALSE)</f>
        <v>No</v>
      </c>
      <c r="BU111" s="2" t="str">
        <f>VLOOKUP(P111,'[3]Monitor Schedule'!$A:$BM,61,FALSE)</f>
        <v>No</v>
      </c>
      <c r="BV111" s="2" t="str">
        <f>VLOOKUP(P111,'[3]Monitor Schedule'!$A:$BM,62,FALSE)</f>
        <v>No</v>
      </c>
      <c r="BW111" s="2" t="str">
        <f>VLOOKUP(P111,'[3]Monitor Schedule'!$A:$BM,63,FALSE)</f>
        <v>Yes</v>
      </c>
      <c r="BX111" s="2" t="str">
        <f>VLOOKUP(P111,'[3]Monitor Schedule'!$A:$BM,64,FALSE)</f>
        <v>Yes</v>
      </c>
      <c r="BY111" s="2">
        <f>VLOOKUP(P111,'[3]Monitor Schedule'!$A:$BM,65,FALSE)</f>
        <v>0</v>
      </c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</row>
    <row r="112" spans="1:459" s="2" customFormat="1">
      <c r="A112" s="146">
        <v>94878</v>
      </c>
      <c r="B112" s="146">
        <v>3894</v>
      </c>
      <c r="C112" s="146">
        <v>587</v>
      </c>
      <c r="D112" s="147">
        <v>95435</v>
      </c>
      <c r="E112" s="148">
        <f t="shared" si="207"/>
        <v>3912.835</v>
      </c>
      <c r="F112" s="149">
        <f t="shared" si="208"/>
        <v>586.92525000000001</v>
      </c>
      <c r="G112" s="150">
        <v>9</v>
      </c>
      <c r="H112" s="150">
        <f t="shared" si="209"/>
        <v>4891.0437499999998</v>
      </c>
      <c r="I112" s="150">
        <f t="shared" si="210"/>
        <v>733.65656250000006</v>
      </c>
      <c r="J112" s="150">
        <f t="shared" si="211"/>
        <v>5869.2525000000005</v>
      </c>
      <c r="K112" s="150">
        <f t="shared" si="212"/>
        <v>880.38787500000001</v>
      </c>
      <c r="L112" s="150">
        <v>8</v>
      </c>
      <c r="M112" s="151">
        <v>9</v>
      </c>
      <c r="N112" s="152">
        <v>11</v>
      </c>
      <c r="O112" s="169" t="s">
        <v>173</v>
      </c>
      <c r="P112" s="8">
        <v>7431</v>
      </c>
      <c r="Q112" s="8" t="s">
        <v>183</v>
      </c>
      <c r="R112" s="8" t="s">
        <v>184</v>
      </c>
      <c r="S112" s="181">
        <v>44770</v>
      </c>
      <c r="T112" s="181">
        <f>VLOOKUP(P112,'[3]Monitor Schedule'!$A:$J,10,FALSE)</f>
        <v>44712</v>
      </c>
      <c r="U112" s="181">
        <v>44784</v>
      </c>
      <c r="V112" s="181" t="e">
        <f>VLOOKUP(P112,'[3]Monitor Schedule'!$A:$K,11,FALSE)</f>
        <v>#N/A</v>
      </c>
      <c r="W112" s="181" t="s">
        <v>28</v>
      </c>
      <c r="X112" s="8" t="s">
        <v>185</v>
      </c>
      <c r="Y112" s="2" t="s">
        <v>28</v>
      </c>
      <c r="Z112" s="2" t="s">
        <v>28</v>
      </c>
      <c r="AA112" s="2" t="s">
        <v>28</v>
      </c>
      <c r="AB112" s="2" t="s">
        <v>30</v>
      </c>
      <c r="AC112" s="2" t="s">
        <v>28</v>
      </c>
      <c r="AD112" s="2" t="str">
        <f>VLOOKUP(P112,'[3]Monitor Schedule'!$A:$BM,18,FALSE)</f>
        <v>Yes</v>
      </c>
      <c r="AE112" s="2" t="str">
        <f>VLOOKUP(P112,'[3]Monitor Schedule'!$A:$BM,19,FALSE)</f>
        <v>Yes</v>
      </c>
      <c r="AF112" s="2" t="s">
        <v>28</v>
      </c>
      <c r="AG112" s="2" t="s">
        <v>28</v>
      </c>
      <c r="AH112" s="2" t="s">
        <v>28</v>
      </c>
      <c r="AI112" s="2" t="s">
        <v>30</v>
      </c>
      <c r="AJ112" s="2" t="str">
        <f>VLOOKUP(P112,'[3]Monitor Schedule'!$A:$BM,24,FALSE)</f>
        <v>Yes</v>
      </c>
      <c r="AK112" s="2" t="str">
        <f>VLOOKUP(P112,'[3]Monitor Schedule'!$A:$BM,25,FALSE)</f>
        <v>Yes</v>
      </c>
      <c r="AL112" s="2" t="str">
        <f>VLOOKUP(P112,'[3]Monitor Schedule'!$A:$BM,26,FALSE)</f>
        <v>Yes</v>
      </c>
      <c r="AM112" s="2" t="str">
        <f>VLOOKUP(P112,'[3]Monitor Schedule'!$A:$BM,27,FALSE)</f>
        <v>Yes</v>
      </c>
      <c r="AN112" s="2" t="s">
        <v>28</v>
      </c>
      <c r="AO112" s="2" t="s">
        <v>28</v>
      </c>
      <c r="AP112" s="2" t="s">
        <v>30</v>
      </c>
      <c r="AQ112" s="2" t="str">
        <f>VLOOKUP(P112,'[3]Monitor Schedule'!$A:$BM,31,FALSE)</f>
        <v>Yes</v>
      </c>
      <c r="AR112" s="2" t="s">
        <v>28</v>
      </c>
      <c r="AS112" s="2" t="s">
        <v>28</v>
      </c>
      <c r="AT112" s="2" t="s">
        <v>28</v>
      </c>
      <c r="AU112" s="2" t="s">
        <v>30</v>
      </c>
      <c r="AV112" s="2" t="str">
        <f>VLOOKUP(P112,'[3]Monitor Schedule'!$A:$BM,36,FALSE)</f>
        <v>Yes</v>
      </c>
      <c r="AW112" s="2" t="str">
        <f>VLOOKUP(P112,'[3]Monitor Schedule'!$A:$BM,37,FALSE)</f>
        <v>Yes</v>
      </c>
      <c r="AX112" s="2" t="str">
        <f>VLOOKUP(P112,'[3]Monitor Schedule'!$A:$BM,38,FALSE)</f>
        <v>Yes</v>
      </c>
      <c r="AY112" s="2" t="str">
        <f>VLOOKUP(P112,'[3]Monitor Schedule'!$A:$BM,39,FALSE)</f>
        <v>Yes</v>
      </c>
      <c r="AZ112" s="2" t="str">
        <f>VLOOKUP(P112,'[3]Monitor Schedule'!$A:$BM,40,FALSE)</f>
        <v>Yes</v>
      </c>
      <c r="BA112" s="2" t="s">
        <v>28</v>
      </c>
      <c r="BB112" s="2" t="s">
        <v>30</v>
      </c>
      <c r="BC112" s="2" t="s">
        <v>28</v>
      </c>
      <c r="BD112" s="2" t="str">
        <f>VLOOKUP(P112,'[3]Monitor Schedule'!$A:$BM,44,FALSE)</f>
        <v>Yes</v>
      </c>
      <c r="BE112" s="2" t="str">
        <f>VLOOKUP(P112,'[3]Monitor Schedule'!$A:$BM,45,FALSE)</f>
        <v>Yes</v>
      </c>
      <c r="BF112" s="2" t="str">
        <f>VLOOKUP(P112,'[3]Monitor Schedule'!$A:$BM,46,FALSE)</f>
        <v>Yes</v>
      </c>
      <c r="BG112" s="2" t="str">
        <f>VLOOKUP(P112,'[3]Monitor Schedule'!$A:$BM,47,FALSE)</f>
        <v>Yes</v>
      </c>
      <c r="BH112" s="2" t="str">
        <f>VLOOKUP(P112,'[3]Monitor Schedule'!$A:$BM,48,FALSE)</f>
        <v>Yes</v>
      </c>
      <c r="BI112" s="2" t="s">
        <v>30</v>
      </c>
      <c r="BJ112" s="2" t="s">
        <v>28</v>
      </c>
      <c r="BK112" s="2" t="str">
        <f>VLOOKUP(P112,'[3]Monitor Schedule'!$A:$BM,51,FALSE)</f>
        <v>Yes</v>
      </c>
      <c r="BL112" s="2" t="str">
        <f>VLOOKUP(P112,'[3]Monitor Schedule'!$A:$BM,52,FALSE)</f>
        <v>Yes</v>
      </c>
      <c r="BM112" s="2" t="str">
        <f>VLOOKUP(P112,'[3]Monitor Schedule'!$A:$BM,53,FALSE)</f>
        <v>Yes</v>
      </c>
      <c r="BN112" s="2" t="str">
        <f>VLOOKUP(P112,'[3]Monitor Schedule'!$A:$BM,54,FALSE)</f>
        <v>Yes</v>
      </c>
      <c r="BO112" s="2" t="str">
        <f>VLOOKUP(P112,'[3]Monitor Schedule'!$A:$BM,55,FALSE)</f>
        <v>Yes</v>
      </c>
      <c r="BP112" s="2" t="s">
        <v>30</v>
      </c>
      <c r="BQ112" s="2" t="s">
        <v>30</v>
      </c>
      <c r="BR112" s="2" t="str">
        <f>VLOOKUP(P112,'[3]Monitor Schedule'!$A:$BM,58,FALSE)</f>
        <v>Yes</v>
      </c>
      <c r="BS112" s="2" t="str">
        <f>VLOOKUP(P112,'[3]Monitor Schedule'!$A:$BM,59,FALSE)</f>
        <v>Yes</v>
      </c>
      <c r="BT112" s="2" t="str">
        <f>VLOOKUP(P112,'[3]Monitor Schedule'!$A:$BM,60,FALSE)</f>
        <v>Yes</v>
      </c>
      <c r="BU112" s="2" t="str">
        <f>VLOOKUP(P112,'[3]Monitor Schedule'!$A:$BM,61,FALSE)</f>
        <v>Yes</v>
      </c>
      <c r="BV112" s="2" t="s">
        <v>28</v>
      </c>
      <c r="BW112" s="2" t="str">
        <f>VLOOKUP(P112,'[3]Monitor Schedule'!$A:$BM,63,FALSE)</f>
        <v>No</v>
      </c>
      <c r="BX112" s="2" t="s">
        <v>28</v>
      </c>
      <c r="BY112" s="2">
        <f>VLOOKUP(P112,'[3]Monitor Schedule'!$A:$BM,65,FALSE)</f>
        <v>0</v>
      </c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</row>
    <row r="113" spans="1:459" s="2" customFormat="1">
      <c r="A113" s="146">
        <v>94878</v>
      </c>
      <c r="B113" s="146">
        <v>3894</v>
      </c>
      <c r="C113" s="146">
        <v>587</v>
      </c>
      <c r="D113" s="147">
        <v>95435</v>
      </c>
      <c r="E113" s="148">
        <f t="shared" ref="E113" si="213">D113*0.041</f>
        <v>3912.835</v>
      </c>
      <c r="F113" s="149">
        <f t="shared" ref="F113" si="214">E113*0.15</f>
        <v>586.92525000000001</v>
      </c>
      <c r="G113" s="150">
        <v>10</v>
      </c>
      <c r="H113" s="150">
        <f t="shared" ref="H113" si="215">E113*1.25</f>
        <v>4891.0437499999998</v>
      </c>
      <c r="I113" s="150">
        <f t="shared" ref="I113" si="216">F113*1.25</f>
        <v>733.65656250000006</v>
      </c>
      <c r="J113" s="150">
        <f t="shared" ref="J113" si="217">E113*1.5</f>
        <v>5869.2525000000005</v>
      </c>
      <c r="K113" s="150">
        <f t="shared" ref="K113" si="218">F113*1.5</f>
        <v>880.38787500000001</v>
      </c>
      <c r="L113" s="150">
        <v>8</v>
      </c>
      <c r="M113" s="151">
        <v>9</v>
      </c>
      <c r="N113" s="152">
        <v>11</v>
      </c>
      <c r="O113" s="169" t="s">
        <v>173</v>
      </c>
      <c r="P113" s="8">
        <v>85913</v>
      </c>
      <c r="Q113" s="8" t="s">
        <v>77</v>
      </c>
      <c r="R113" s="8" t="s">
        <v>78</v>
      </c>
      <c r="S113" s="181">
        <v>44764</v>
      </c>
      <c r="T113" s="181">
        <f>VLOOKUP(P113,'[3]Monitor Schedule'!$A:$J,10,FALSE)</f>
        <v>44620</v>
      </c>
      <c r="U113" s="181">
        <v>44784</v>
      </c>
      <c r="V113" s="181" t="e">
        <f>VLOOKUP(P113,'[3]Monitor Schedule'!$A:$K,11,FALSE)</f>
        <v>#N/A</v>
      </c>
      <c r="W113" s="181" t="s">
        <v>28</v>
      </c>
      <c r="X113" s="8" t="s">
        <v>79</v>
      </c>
      <c r="Y113" s="2" t="str">
        <f>VLOOKUP(P113,'[3]Monitor Schedule'!$A:$BM,13,FALSE)</f>
        <v>No</v>
      </c>
      <c r="Z113" s="2" t="s">
        <v>28</v>
      </c>
      <c r="AA113" s="2" t="s">
        <v>28</v>
      </c>
      <c r="AB113" s="2" t="s">
        <v>28</v>
      </c>
      <c r="AC113" s="2" t="s">
        <v>30</v>
      </c>
      <c r="AD113" s="2" t="str">
        <f>VLOOKUP(P113,'[3]Monitor Schedule'!$A:$BM,18,FALSE)</f>
        <v>Yes</v>
      </c>
      <c r="AE113" s="2" t="str">
        <f>VLOOKUP(P113,'[3]Monitor Schedule'!$A:$BM,19,FALSE)</f>
        <v>Yes</v>
      </c>
      <c r="AF113" s="2" t="s">
        <v>30</v>
      </c>
      <c r="AG113" s="2" t="str">
        <f>VLOOKUP(P113,'[3]Monitor Schedule'!$A:$BM,21,FALSE)</f>
        <v>No</v>
      </c>
      <c r="AH113" s="2" t="str">
        <f>VLOOKUP(P113,'[3]Monitor Schedule'!$A:$BM,22,FALSE)</f>
        <v>No</v>
      </c>
      <c r="AI113" s="2" t="str">
        <f>VLOOKUP(P113,'[3]Monitor Schedule'!$A:$BM,23,FALSE)</f>
        <v>Yes</v>
      </c>
      <c r="AJ113" s="2" t="s">
        <v>28</v>
      </c>
      <c r="AK113" s="2" t="str">
        <f>VLOOKUP(P113,'[3]Monitor Schedule'!$A:$BM,25,FALSE)</f>
        <v>Yes</v>
      </c>
      <c r="AL113" s="2" t="str">
        <f>VLOOKUP(P113,'[3]Monitor Schedule'!$A:$BM,26,FALSE)</f>
        <v>No</v>
      </c>
      <c r="AM113" s="2" t="str">
        <f>VLOOKUP(P113,'[3]Monitor Schedule'!$A:$BM,27,FALSE)</f>
        <v>No</v>
      </c>
      <c r="AN113" s="2" t="str">
        <f>VLOOKUP(P113,'[3]Monitor Schedule'!$A:$BM,28,FALSE)</f>
        <v>No</v>
      </c>
      <c r="AO113" s="2" t="str">
        <f>VLOOKUP(P113,'[3]Monitor Schedule'!$A:$BM,29,FALSE)</f>
        <v>No</v>
      </c>
      <c r="AP113" s="2" t="str">
        <f>VLOOKUP(P113,'[3]Monitor Schedule'!$A:$BM,30,FALSE)</f>
        <v>No</v>
      </c>
      <c r="AQ113" s="2" t="str">
        <f>VLOOKUP(P113,'[3]Monitor Schedule'!$A:$BM,31,FALSE)</f>
        <v>No</v>
      </c>
      <c r="AR113" s="2" t="str">
        <f>VLOOKUP(P113,'[3]Monitor Schedule'!$A:$BM,32,FALSE)</f>
        <v>No</v>
      </c>
      <c r="AS113" s="2" t="str">
        <f>VLOOKUP(P113,'[3]Monitor Schedule'!$A:$BM,33,FALSE)</f>
        <v>No</v>
      </c>
      <c r="AT113" s="2" t="str">
        <f>VLOOKUP(P113,'[3]Monitor Schedule'!$A:$BM,34,FALSE)</f>
        <v>No</v>
      </c>
      <c r="AU113" s="2" t="str">
        <f>VLOOKUP(P113,'[3]Monitor Schedule'!$A:$BM,35,FALSE)</f>
        <v>No</v>
      </c>
      <c r="AV113" s="2" t="str">
        <f>VLOOKUP(P113,'[3]Monitor Schedule'!$A:$BM,36,FALSE)</f>
        <v>No</v>
      </c>
      <c r="AW113" s="2" t="str">
        <f>VLOOKUP(P113,'[3]Monitor Schedule'!$A:$BM,37,FALSE)</f>
        <v>No</v>
      </c>
      <c r="AX113" s="2" t="str">
        <f>VLOOKUP(P113,'[3]Monitor Schedule'!$A:$BM,38,FALSE)</f>
        <v>No</v>
      </c>
      <c r="AY113" s="2" t="str">
        <f>VLOOKUP(P113,'[3]Monitor Schedule'!$A:$BM,39,FALSE)</f>
        <v>No</v>
      </c>
      <c r="AZ113" s="2" t="str">
        <f>VLOOKUP(P113,'[3]Monitor Schedule'!$A:$BM,40,FALSE)</f>
        <v>No</v>
      </c>
      <c r="BA113" s="2" t="str">
        <f>VLOOKUP(P113,'[3]Monitor Schedule'!$A:$BM,41,FALSE)</f>
        <v>No</v>
      </c>
      <c r="BB113" s="2" t="str">
        <f>VLOOKUP(P113,'[3]Monitor Schedule'!$A:$BM,42,FALSE)</f>
        <v>No</v>
      </c>
      <c r="BC113" s="2" t="str">
        <f>VLOOKUP(P113,'[3]Monitor Schedule'!$A:$BM,43,FALSE)</f>
        <v>No</v>
      </c>
      <c r="BD113" s="2" t="str">
        <f>VLOOKUP(P113,'[3]Monitor Schedule'!$A:$BM,44,FALSE)</f>
        <v>No</v>
      </c>
      <c r="BE113" s="2" t="str">
        <f>VLOOKUP(P113,'[3]Monitor Schedule'!$A:$BM,45,FALSE)</f>
        <v>No</v>
      </c>
      <c r="BF113" s="2" t="str">
        <f>VLOOKUP(P113,'[3]Monitor Schedule'!$A:$BM,46,FALSE)</f>
        <v>No</v>
      </c>
      <c r="BG113" s="2" t="str">
        <f>VLOOKUP(P113,'[3]Monitor Schedule'!$A:$BM,47,FALSE)</f>
        <v>No</v>
      </c>
      <c r="BH113" s="2" t="str">
        <f>VLOOKUP(P113,'[3]Monitor Schedule'!$A:$BM,48,FALSE)</f>
        <v>No</v>
      </c>
      <c r="BI113" s="2" t="str">
        <f>VLOOKUP(P113,'[3]Monitor Schedule'!$A:$BM,49,FALSE)</f>
        <v>No</v>
      </c>
      <c r="BJ113" s="2" t="str">
        <f>VLOOKUP(P113,'[3]Monitor Schedule'!$A:$BM,50,FALSE)</f>
        <v>No</v>
      </c>
      <c r="BK113" s="2" t="str">
        <f>VLOOKUP(P113,'[3]Monitor Schedule'!$A:$BM,51,FALSE)</f>
        <v>No</v>
      </c>
      <c r="BL113" s="2" t="str">
        <f>VLOOKUP(P113,'[3]Monitor Schedule'!$A:$BM,52,FALSE)</f>
        <v>No</v>
      </c>
      <c r="BM113" s="2" t="str">
        <f>VLOOKUP(P113,'[3]Monitor Schedule'!$A:$BM,53,FALSE)</f>
        <v>No</v>
      </c>
      <c r="BN113" s="2" t="str">
        <f>VLOOKUP(P113,'[3]Monitor Schedule'!$A:$BM,54,FALSE)</f>
        <v>No</v>
      </c>
      <c r="BO113" s="2" t="str">
        <f>VLOOKUP(P113,'[3]Monitor Schedule'!$A:$BM,55,FALSE)</f>
        <v>No</v>
      </c>
      <c r="BP113" s="2" t="str">
        <f>VLOOKUP(P113,'[3]Monitor Schedule'!$A:$BM,56,FALSE)</f>
        <v>Yes</v>
      </c>
      <c r="BQ113" s="2" t="str">
        <f>VLOOKUP(P113,'[3]Monitor Schedule'!$A:$BM,57,FALSE)</f>
        <v>Yes</v>
      </c>
      <c r="BR113" s="2" t="str">
        <f>VLOOKUP(P113,'[3]Monitor Schedule'!$A:$BM,58,FALSE)</f>
        <v>No</v>
      </c>
      <c r="BS113" s="2" t="str">
        <f>VLOOKUP(P113,'[3]Monitor Schedule'!$A:$BM,59,FALSE)</f>
        <v>No</v>
      </c>
      <c r="BT113" s="2" t="str">
        <f>VLOOKUP(P113,'[3]Monitor Schedule'!$A:$BM,60,FALSE)</f>
        <v>No</v>
      </c>
      <c r="BU113" s="2" t="str">
        <f>VLOOKUP(P113,'[3]Monitor Schedule'!$A:$BM,61,FALSE)</f>
        <v>No</v>
      </c>
      <c r="BV113" s="2" t="str">
        <f>VLOOKUP(P113,'[3]Monitor Schedule'!$A:$BM,62,FALSE)</f>
        <v>No</v>
      </c>
      <c r="BW113" s="2" t="str">
        <f>VLOOKUP(P113,'[3]Monitor Schedule'!$A:$BM,63,FALSE)</f>
        <v>Yes</v>
      </c>
      <c r="BX113" s="2" t="str">
        <f>VLOOKUP(P113,'[3]Monitor Schedule'!$A:$BM,64,FALSE)</f>
        <v>Yes</v>
      </c>
      <c r="BY113" s="2">
        <f>VLOOKUP(P113,'[3]Monitor Schedule'!$A:$BM,65,FALSE)</f>
        <v>0</v>
      </c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</row>
    <row r="114" spans="1:459" s="2" customFormat="1">
      <c r="A114" s="146">
        <v>94878</v>
      </c>
      <c r="B114" s="146">
        <v>3894</v>
      </c>
      <c r="C114" s="146">
        <v>587</v>
      </c>
      <c r="D114" s="147">
        <v>95435</v>
      </c>
      <c r="E114" s="148">
        <f t="shared" ref="E114:E115" si="219">D114*0.041</f>
        <v>3912.835</v>
      </c>
      <c r="F114" s="149">
        <f t="shared" ref="F114:F115" si="220">E114*0.15</f>
        <v>586.92525000000001</v>
      </c>
      <c r="G114" s="150">
        <v>12</v>
      </c>
      <c r="H114" s="150">
        <f t="shared" ref="H114:H115" si="221">E114*1.25</f>
        <v>4891.0437499999998</v>
      </c>
      <c r="I114" s="150">
        <f t="shared" ref="I114:I115" si="222">F114*1.25</f>
        <v>733.65656250000006</v>
      </c>
      <c r="J114" s="150">
        <f t="shared" ref="J114:J115" si="223">E114*1.5</f>
        <v>5869.2525000000005</v>
      </c>
      <c r="K114" s="150">
        <f t="shared" ref="K114:K115" si="224">F114*1.5</f>
        <v>880.38787500000001</v>
      </c>
      <c r="L114" s="150">
        <v>8</v>
      </c>
      <c r="M114" s="151">
        <v>9</v>
      </c>
      <c r="N114" s="152">
        <v>11</v>
      </c>
      <c r="O114" s="169" t="s">
        <v>173</v>
      </c>
      <c r="P114" s="8">
        <v>22717</v>
      </c>
      <c r="Q114" s="8" t="s">
        <v>186</v>
      </c>
      <c r="R114" s="8" t="s">
        <v>187</v>
      </c>
      <c r="S114" s="181">
        <v>44757</v>
      </c>
      <c r="T114" s="181">
        <f>VLOOKUP(P114,'[3]Monitor Schedule'!$A:$J,10,FALSE)</f>
        <v>44747</v>
      </c>
      <c r="U114" s="181">
        <v>44784</v>
      </c>
      <c r="V114" s="181" t="e">
        <f>VLOOKUP(P114,'[3]Monitor Schedule'!$A:$K,11,FALSE)</f>
        <v>#N/A</v>
      </c>
      <c r="W114" s="181"/>
      <c r="X114" s="8" t="s">
        <v>30</v>
      </c>
      <c r="Y114" s="2" t="s">
        <v>30</v>
      </c>
      <c r="Z114" s="2" t="s">
        <v>30</v>
      </c>
      <c r="AA114" s="2" t="s">
        <v>30</v>
      </c>
      <c r="AB114" s="2" t="str">
        <f>VLOOKUP(P114,'[3]Monitor Schedule'!$A:$BM,16,FALSE)</f>
        <v>Yes</v>
      </c>
      <c r="AC114" s="2" t="str">
        <f>VLOOKUP(P114,'[3]Monitor Schedule'!$A:$BM,17,FALSE)</f>
        <v>Yes</v>
      </c>
      <c r="AD114" s="2" t="s">
        <v>30</v>
      </c>
      <c r="AE114" s="2" t="s">
        <v>30</v>
      </c>
      <c r="AF114" s="2" t="s">
        <v>30</v>
      </c>
      <c r="AG114" s="2" t="s">
        <v>30</v>
      </c>
      <c r="AH114" s="2" t="s">
        <v>30</v>
      </c>
      <c r="AI114" s="2" t="str">
        <f>VLOOKUP(P114,'[3]Monitor Schedule'!$A:$BM,23,FALSE)</f>
        <v>Yes</v>
      </c>
      <c r="AJ114" s="2" t="str">
        <f>VLOOKUP(P114,'[3]Monitor Schedule'!$A:$BM,24,FALSE)</f>
        <v>Yes</v>
      </c>
      <c r="AK114" s="2" t="s">
        <v>30</v>
      </c>
      <c r="AL114" s="2" t="str">
        <f>VLOOKUP(P114,'[3]Monitor Schedule'!$A:$BM,26,FALSE)</f>
        <v>No</v>
      </c>
      <c r="AM114" s="2" t="str">
        <f>VLOOKUP(P114,'[3]Monitor Schedule'!$A:$BM,27,FALSE)</f>
        <v>No</v>
      </c>
      <c r="AN114" s="2" t="str">
        <f>VLOOKUP(P114,'[3]Monitor Schedule'!$A:$BM,28,FALSE)</f>
        <v>No</v>
      </c>
      <c r="AO114" s="2" t="str">
        <f>VLOOKUP(P114,'[3]Monitor Schedule'!$A:$BM,29,FALSE)</f>
        <v>No</v>
      </c>
      <c r="AP114" s="2" t="str">
        <f>VLOOKUP(P114,'[3]Monitor Schedule'!$A:$BM,30,FALSE)</f>
        <v>No</v>
      </c>
      <c r="AQ114" s="2" t="str">
        <f>VLOOKUP(P114,'[3]Monitor Schedule'!$A:$BM,31,FALSE)</f>
        <v>No</v>
      </c>
      <c r="AR114" s="2" t="str">
        <f>VLOOKUP(P114,'[3]Monitor Schedule'!$A:$BM,32,FALSE)</f>
        <v>No</v>
      </c>
      <c r="AS114" s="2" t="str">
        <f>VLOOKUP(P114,'[3]Monitor Schedule'!$A:$BM,33,FALSE)</f>
        <v>No</v>
      </c>
      <c r="AT114" s="2" t="str">
        <f>VLOOKUP(P114,'[3]Monitor Schedule'!$A:$BM,34,FALSE)</f>
        <v>No</v>
      </c>
      <c r="AU114" s="2" t="str">
        <f>VLOOKUP(P114,'[3]Monitor Schedule'!$A:$BM,35,FALSE)</f>
        <v>No</v>
      </c>
      <c r="AV114" s="2" t="str">
        <f>VLOOKUP(P114,'[3]Monitor Schedule'!$A:$BM,36,FALSE)</f>
        <v>No</v>
      </c>
      <c r="AW114" s="2" t="str">
        <f>VLOOKUP(P114,'[3]Monitor Schedule'!$A:$BM,37,FALSE)</f>
        <v>No</v>
      </c>
      <c r="AX114" s="2" t="str">
        <f>VLOOKUP(P114,'[3]Monitor Schedule'!$A:$BM,38,FALSE)</f>
        <v>No</v>
      </c>
      <c r="AY114" s="2" t="str">
        <f>VLOOKUP(P114,'[3]Monitor Schedule'!$A:$BM,39,FALSE)</f>
        <v>No</v>
      </c>
      <c r="AZ114" s="2" t="str">
        <f>VLOOKUP(P114,'[3]Monitor Schedule'!$A:$BM,40,FALSE)</f>
        <v>No</v>
      </c>
      <c r="BA114" s="2" t="str">
        <f>VLOOKUP(P114,'[3]Monitor Schedule'!$A:$BM,41,FALSE)</f>
        <v>No</v>
      </c>
      <c r="BB114" s="2" t="str">
        <f>VLOOKUP(P114,'[3]Monitor Schedule'!$A:$BM,42,FALSE)</f>
        <v>No</v>
      </c>
      <c r="BC114" s="2" t="str">
        <f>VLOOKUP(P114,'[3]Monitor Schedule'!$A:$BM,43,FALSE)</f>
        <v>No</v>
      </c>
      <c r="BD114" s="2" t="str">
        <f>VLOOKUP(P114,'[3]Monitor Schedule'!$A:$BM,44,FALSE)</f>
        <v>No</v>
      </c>
      <c r="BE114" s="2" t="str">
        <f>VLOOKUP(P114,'[3]Monitor Schedule'!$A:$BM,45,FALSE)</f>
        <v>Yes</v>
      </c>
      <c r="BF114" s="2" t="str">
        <f>VLOOKUP(P114,'[3]Monitor Schedule'!$A:$BM,46,FALSE)</f>
        <v>Yes</v>
      </c>
      <c r="BG114" s="2" t="str">
        <f>VLOOKUP(P114,'[3]Monitor Schedule'!$A:$BM,47,FALSE)</f>
        <v>Yes</v>
      </c>
      <c r="BH114" s="2" t="s">
        <v>30</v>
      </c>
      <c r="BI114" s="2" t="s">
        <v>30</v>
      </c>
      <c r="BJ114" s="2" t="s">
        <v>30</v>
      </c>
      <c r="BK114" s="2" t="str">
        <f>VLOOKUP(P114,'[3]Monitor Schedule'!$A:$BM,51,FALSE)</f>
        <v>Yes</v>
      </c>
      <c r="BL114" s="2" t="str">
        <f>VLOOKUP(P114,'[3]Monitor Schedule'!$A:$BM,52,FALSE)</f>
        <v>Yes</v>
      </c>
      <c r="BM114" s="2" t="s">
        <v>30</v>
      </c>
      <c r="BN114" s="2" t="s">
        <v>30</v>
      </c>
      <c r="BO114" s="2" t="str">
        <f>VLOOKUP(P114,'[3]Monitor Schedule'!$A:$BM,55,FALSE)</f>
        <v>Yes</v>
      </c>
      <c r="BP114" s="2" t="str">
        <f>VLOOKUP(P114,'[3]Monitor Schedule'!$A:$BM,56,FALSE)</f>
        <v>Yes</v>
      </c>
      <c r="BQ114" s="2" t="s">
        <v>30</v>
      </c>
      <c r="BR114" s="2" t="s">
        <v>30</v>
      </c>
      <c r="BS114" s="2" t="str">
        <f>VLOOKUP(P114,'[3]Monitor Schedule'!$A:$BM,59,FALSE)</f>
        <v>Yes</v>
      </c>
      <c r="BT114" s="2" t="str">
        <f>VLOOKUP(P114,'[3]Monitor Schedule'!$A:$BM,60,FALSE)</f>
        <v>Yes</v>
      </c>
      <c r="BU114" s="2" t="str">
        <f>VLOOKUP(P114,'[3]Monitor Schedule'!$A:$BM,61,FALSE)</f>
        <v>Yes</v>
      </c>
      <c r="BV114" s="2" t="s">
        <v>30</v>
      </c>
      <c r="BW114" s="2" t="s">
        <v>30</v>
      </c>
      <c r="BX114" s="2" t="s">
        <v>30</v>
      </c>
      <c r="BY114" s="2">
        <f>VLOOKUP(P114,'[3]Monitor Schedule'!$A:$BM,65,FALSE)</f>
        <v>0</v>
      </c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</row>
    <row r="115" spans="1:459" s="2" customFormat="1">
      <c r="A115" s="146">
        <v>94878</v>
      </c>
      <c r="B115" s="146">
        <v>3894</v>
      </c>
      <c r="C115" s="146">
        <v>587</v>
      </c>
      <c r="D115" s="147">
        <v>95435</v>
      </c>
      <c r="E115" s="148">
        <f t="shared" si="219"/>
        <v>3912.835</v>
      </c>
      <c r="F115" s="149">
        <f t="shared" si="220"/>
        <v>586.92525000000001</v>
      </c>
      <c r="G115" s="150">
        <v>13</v>
      </c>
      <c r="H115" s="150">
        <f t="shared" si="221"/>
        <v>4891.0437499999998</v>
      </c>
      <c r="I115" s="150">
        <f t="shared" si="222"/>
        <v>733.65656250000006</v>
      </c>
      <c r="J115" s="150">
        <f t="shared" si="223"/>
        <v>5869.2525000000005</v>
      </c>
      <c r="K115" s="150">
        <f t="shared" si="224"/>
        <v>880.38787500000001</v>
      </c>
      <c r="L115" s="150">
        <v>8</v>
      </c>
      <c r="M115" s="151">
        <v>9</v>
      </c>
      <c r="N115" s="152">
        <v>11</v>
      </c>
      <c r="O115" s="169" t="s">
        <v>173</v>
      </c>
      <c r="P115" s="8">
        <v>952104</v>
      </c>
      <c r="Q115" s="8" t="s">
        <v>100</v>
      </c>
      <c r="R115" s="8" t="s">
        <v>101</v>
      </c>
      <c r="S115" s="181">
        <v>44770</v>
      </c>
      <c r="T115" s="181">
        <f>VLOOKUP(P115,'[3]Monitor Schedule'!$A:$J,10,FALSE)</f>
        <v>44748</v>
      </c>
      <c r="U115" s="181">
        <v>44784</v>
      </c>
      <c r="V115" s="181" t="e">
        <f>VLOOKUP(P115,'[3]Monitor Schedule'!$A:$K,11,FALSE)</f>
        <v>#N/A</v>
      </c>
      <c r="W115" s="181" t="s">
        <v>30</v>
      </c>
      <c r="X115" s="8" t="s">
        <v>102</v>
      </c>
      <c r="Y115" s="2" t="s">
        <v>30</v>
      </c>
      <c r="Z115" s="2" t="str">
        <f>VLOOKUP(P115,'[3]Monitor Schedule'!$A:$BM,14,FALSE)</f>
        <v>No</v>
      </c>
      <c r="AA115" s="2" t="str">
        <f>VLOOKUP(P115,'[3]Monitor Schedule'!$A:$BM,15,FALSE)</f>
        <v>No</v>
      </c>
      <c r="AB115" s="2" t="str">
        <f>VLOOKUP(P115,'[3]Monitor Schedule'!$A:$BM,16,FALSE)</f>
        <v>No</v>
      </c>
      <c r="AC115" s="2" t="s">
        <v>30</v>
      </c>
      <c r="AD115" s="2" t="str">
        <f>VLOOKUP(P115,'[3]Monitor Schedule'!$A:$BM,18,FALSE)</f>
        <v>Yes</v>
      </c>
      <c r="AE115" s="2" t="str">
        <f>VLOOKUP(P115,'[3]Monitor Schedule'!$A:$BM,19,FALSE)</f>
        <v>Yes</v>
      </c>
      <c r="AF115" s="2" t="str">
        <f>VLOOKUP(P115,'[3]Monitor Schedule'!$A:$BM,20,FALSE)</f>
        <v>No</v>
      </c>
      <c r="AG115" s="2" t="str">
        <f>VLOOKUP(P115,'[3]Monitor Schedule'!$A:$BM,21,FALSE)</f>
        <v>No</v>
      </c>
      <c r="AH115" s="2" t="str">
        <f>VLOOKUP(P115,'[3]Monitor Schedule'!$A:$BM,22,FALSE)</f>
        <v>No</v>
      </c>
      <c r="AI115" s="2" t="str">
        <f>VLOOKUP(P115,'[3]Monitor Schedule'!$A:$BM,23,FALSE)</f>
        <v>No</v>
      </c>
      <c r="AJ115" s="2" t="str">
        <f>VLOOKUP(P115,'[3]Monitor Schedule'!$A:$BM,24,FALSE)</f>
        <v>No</v>
      </c>
      <c r="AK115" s="2" t="str">
        <f>VLOOKUP(P115,'[3]Monitor Schedule'!$A:$BM,25,FALSE)</f>
        <v>No</v>
      </c>
      <c r="AL115" s="2" t="str">
        <f>VLOOKUP(P115,'[3]Monitor Schedule'!$A:$BM,26,FALSE)</f>
        <v>No</v>
      </c>
      <c r="AM115" s="2" t="str">
        <f>VLOOKUP(P115,'[3]Monitor Schedule'!$A:$BM,27,FALSE)</f>
        <v>No</v>
      </c>
      <c r="AN115" s="2" t="str">
        <f>VLOOKUP(P115,'[3]Monitor Schedule'!$A:$BM,28,FALSE)</f>
        <v>No</v>
      </c>
      <c r="AO115" s="2" t="str">
        <f>VLOOKUP(P115,'[3]Monitor Schedule'!$A:$BM,29,FALSE)</f>
        <v>No</v>
      </c>
      <c r="AP115" s="2" t="s">
        <v>28</v>
      </c>
      <c r="AQ115" s="2" t="str">
        <f>VLOOKUP(P115,'[3]Monitor Schedule'!$A:$BM,31,FALSE)</f>
        <v>Yes</v>
      </c>
      <c r="AR115" s="2" t="str">
        <f>VLOOKUP(P115,'[3]Monitor Schedule'!$A:$BM,32,FALSE)</f>
        <v>Yes</v>
      </c>
      <c r="AS115" s="2" t="str">
        <f>VLOOKUP(P115,'[3]Monitor Schedule'!$A:$BM,33,FALSE)</f>
        <v>Yes</v>
      </c>
      <c r="AT115" s="2" t="s">
        <v>28</v>
      </c>
      <c r="AU115" s="2" t="str">
        <f>VLOOKUP(P115,'[3]Monitor Schedule'!$A:$BM,35,FALSE)</f>
        <v>No</v>
      </c>
      <c r="AV115" s="2" t="str">
        <f>VLOOKUP(P115,'[3]Monitor Schedule'!$A:$BM,36,FALSE)</f>
        <v>No</v>
      </c>
      <c r="AW115" s="2" t="str">
        <f>VLOOKUP(P115,'[3]Monitor Schedule'!$A:$BM,37,FALSE)</f>
        <v>No</v>
      </c>
      <c r="AX115" s="2" t="str">
        <f>VLOOKUP(P115,'[3]Monitor Schedule'!$A:$BM,38,FALSE)</f>
        <v>Yes</v>
      </c>
      <c r="AY115" s="2" t="str">
        <f>VLOOKUP(P115,'[3]Monitor Schedule'!$A:$BM,39,FALSE)</f>
        <v>Yes</v>
      </c>
      <c r="AZ115" s="2" t="str">
        <f>VLOOKUP(P115,'[3]Monitor Schedule'!$A:$BM,40,FALSE)</f>
        <v>Yes</v>
      </c>
      <c r="BA115" s="2" t="str">
        <f>VLOOKUP(P115,'[3]Monitor Schedule'!$A:$BM,41,FALSE)</f>
        <v>No</v>
      </c>
      <c r="BB115" s="2" t="str">
        <f>VLOOKUP(P115,'[3]Monitor Schedule'!$A:$BM,42,FALSE)</f>
        <v>No</v>
      </c>
      <c r="BC115" s="2" t="str">
        <f>VLOOKUP(P115,'[3]Monitor Schedule'!$A:$BM,43,FALSE)</f>
        <v>No</v>
      </c>
      <c r="BD115" s="2" t="str">
        <f>VLOOKUP(P115,'[3]Monitor Schedule'!$A:$BM,44,FALSE)</f>
        <v>No</v>
      </c>
      <c r="BE115" s="2" t="str">
        <f>VLOOKUP(P115,'[3]Monitor Schedule'!$A:$BM,45,FALSE)</f>
        <v>No</v>
      </c>
      <c r="BF115" s="2" t="str">
        <f>VLOOKUP(P115,'[3]Monitor Schedule'!$A:$BM,46,FALSE)</f>
        <v>No</v>
      </c>
      <c r="BG115" s="2" t="str">
        <f>VLOOKUP(P115,'[3]Monitor Schedule'!$A:$BM,47,FALSE)</f>
        <v>No</v>
      </c>
      <c r="BH115" s="2" t="str">
        <f>VLOOKUP(P115,'[3]Monitor Schedule'!$A:$BM,48,FALSE)</f>
        <v>No</v>
      </c>
      <c r="BI115" s="2" t="str">
        <f>VLOOKUP(P115,'[3]Monitor Schedule'!$A:$BM,49,FALSE)</f>
        <v>No</v>
      </c>
      <c r="BJ115" s="2" t="str">
        <f>VLOOKUP(P115,'[3]Monitor Schedule'!$A:$BM,50,FALSE)</f>
        <v>No</v>
      </c>
      <c r="BK115" s="2" t="str">
        <f>VLOOKUP(P115,'[3]Monitor Schedule'!$A:$BM,51,FALSE)</f>
        <v>No</v>
      </c>
      <c r="BL115" s="2" t="str">
        <f>VLOOKUP(P115,'[3]Monitor Schedule'!$A:$BM,52,FALSE)</f>
        <v>No</v>
      </c>
      <c r="BM115" s="2" t="str">
        <f>VLOOKUP(P115,'[3]Monitor Schedule'!$A:$BM,53,FALSE)</f>
        <v>No</v>
      </c>
      <c r="BN115" s="2" t="str">
        <f>VLOOKUP(P115,'[3]Monitor Schedule'!$A:$BM,54,FALSE)</f>
        <v>No</v>
      </c>
      <c r="BO115" s="2" t="str">
        <f>VLOOKUP(P115,'[3]Monitor Schedule'!$A:$BM,55,FALSE)</f>
        <v>No</v>
      </c>
      <c r="BP115" s="2" t="str">
        <f>VLOOKUP(P115,'[3]Monitor Schedule'!$A:$BM,56,FALSE)</f>
        <v>No</v>
      </c>
      <c r="BQ115" s="2" t="str">
        <f>VLOOKUP(P115,'[3]Monitor Schedule'!$A:$BM,57,FALSE)</f>
        <v>No</v>
      </c>
      <c r="BR115" s="2" t="str">
        <f>VLOOKUP(P115,'[3]Monitor Schedule'!$A:$BM,58,FALSE)</f>
        <v>No</v>
      </c>
      <c r="BS115" s="2" t="str">
        <f>VLOOKUP(P115,'[3]Monitor Schedule'!$A:$BM,59,FALSE)</f>
        <v>No</v>
      </c>
      <c r="BT115" s="2" t="s">
        <v>30</v>
      </c>
      <c r="BU115" s="2" t="str">
        <f>VLOOKUP(P115,'[3]Monitor Schedule'!$A:$BM,61,FALSE)</f>
        <v>Yes</v>
      </c>
      <c r="BV115" s="2" t="str">
        <f>VLOOKUP(P115,'[3]Monitor Schedule'!$A:$BM,62,FALSE)</f>
        <v>Yes</v>
      </c>
      <c r="BW115" s="2" t="str">
        <f>VLOOKUP(P115,'[3]Monitor Schedule'!$A:$BM,63,FALSE)</f>
        <v>No</v>
      </c>
      <c r="BX115" s="2" t="str">
        <f>VLOOKUP(P115,'[3]Monitor Schedule'!$A:$BM,64,FALSE)</f>
        <v>No</v>
      </c>
      <c r="BY115" s="2" t="str">
        <f>VLOOKUP(P115,'[3]Monitor Schedule'!$A:$BM,65,FALSE)</f>
        <v>I may be undertaking tasks for OCR e.g. starting to author papers for 2024 but these could be done around the reviews.</v>
      </c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</row>
    <row r="116" spans="1:459" s="2" customFormat="1">
      <c r="A116" s="146">
        <v>94878</v>
      </c>
      <c r="B116" s="146">
        <v>3894</v>
      </c>
      <c r="C116" s="146">
        <v>587</v>
      </c>
      <c r="D116" s="147">
        <v>95435</v>
      </c>
      <c r="E116" s="148">
        <f t="shared" ref="E116:E118" si="225">D116*0.041</f>
        <v>3912.835</v>
      </c>
      <c r="F116" s="149">
        <f t="shared" ref="F116:F118" si="226">E116*0.15</f>
        <v>586.92525000000001</v>
      </c>
      <c r="G116" s="150">
        <v>14</v>
      </c>
      <c r="H116" s="150">
        <f t="shared" ref="H116:H118" si="227">E116*1.25</f>
        <v>4891.0437499999998</v>
      </c>
      <c r="I116" s="150">
        <f t="shared" ref="I116:I118" si="228">F116*1.25</f>
        <v>733.65656250000006</v>
      </c>
      <c r="J116" s="150">
        <f t="shared" ref="J116:J118" si="229">E116*1.5</f>
        <v>5869.2525000000005</v>
      </c>
      <c r="K116" s="150">
        <f t="shared" ref="K116:K118" si="230">F116*1.5</f>
        <v>880.38787500000001</v>
      </c>
      <c r="L116" s="150">
        <v>8</v>
      </c>
      <c r="M116" s="151">
        <v>9</v>
      </c>
      <c r="N116" s="152">
        <v>11</v>
      </c>
      <c r="O116" s="169" t="s">
        <v>173</v>
      </c>
      <c r="P116" s="8">
        <v>811305</v>
      </c>
      <c r="Q116" s="8" t="s">
        <v>188</v>
      </c>
      <c r="R116" s="8" t="s">
        <v>189</v>
      </c>
      <c r="S116" s="181">
        <v>44778</v>
      </c>
      <c r="T116" s="181">
        <f>VLOOKUP(P116,'[3]Monitor Schedule'!$A:$J,10,FALSE)</f>
        <v>44778</v>
      </c>
      <c r="U116" s="181">
        <v>44784</v>
      </c>
      <c r="V116" s="181" t="e">
        <f>VLOOKUP(P116,'[3]Monitor Schedule'!$A:$K,11,FALSE)</f>
        <v>#N/A</v>
      </c>
      <c r="W116" s="181" t="s">
        <v>30</v>
      </c>
      <c r="X116" s="8" t="s">
        <v>30</v>
      </c>
      <c r="Y116" s="2" t="str">
        <f>VLOOKUP(P116,'[3]Monitor Schedule'!$A:$BM,13,FALSE)</f>
        <v>No</v>
      </c>
      <c r="Z116" s="2" t="str">
        <f>VLOOKUP(P116,'[3]Monitor Schedule'!$A:$BM,14,FALSE)</f>
        <v>No</v>
      </c>
      <c r="AA116" s="2" t="str">
        <f>VLOOKUP(P116,'[3]Monitor Schedule'!$A:$BM,15,FALSE)</f>
        <v>No</v>
      </c>
      <c r="AB116" s="2" t="str">
        <f>VLOOKUP(P116,'[3]Monitor Schedule'!$A:$BM,16,FALSE)</f>
        <v>No</v>
      </c>
      <c r="AC116" s="2" t="str">
        <f>VLOOKUP(P116,'[3]Monitor Schedule'!$A:$BM,17,FALSE)</f>
        <v>No</v>
      </c>
      <c r="AD116" s="2" t="str">
        <f>VLOOKUP(P116,'[3]Monitor Schedule'!$A:$BM,18,FALSE)</f>
        <v>No</v>
      </c>
      <c r="AE116" s="2" t="str">
        <f>VLOOKUP(P116,'[3]Monitor Schedule'!$A:$BM,19,FALSE)</f>
        <v>No</v>
      </c>
      <c r="AF116" s="2" t="str">
        <f>VLOOKUP(P116,'[3]Monitor Schedule'!$A:$BM,20,FALSE)</f>
        <v>No</v>
      </c>
      <c r="AG116" s="2" t="str">
        <f>VLOOKUP(P116,'[3]Monitor Schedule'!$A:$BM,21,FALSE)</f>
        <v>No</v>
      </c>
      <c r="AH116" s="2" t="str">
        <f>VLOOKUP(P116,'[3]Monitor Schedule'!$A:$BM,22,FALSE)</f>
        <v>No</v>
      </c>
      <c r="AI116" s="2" t="str">
        <f>VLOOKUP(P116,'[3]Monitor Schedule'!$A:$BM,23,FALSE)</f>
        <v>No</v>
      </c>
      <c r="AJ116" s="2" t="str">
        <f>VLOOKUP(P116,'[3]Monitor Schedule'!$A:$BM,24,FALSE)</f>
        <v>Yes</v>
      </c>
      <c r="AK116" s="2" t="str">
        <f>VLOOKUP(P116,'[3]Monitor Schedule'!$A:$BM,25,FALSE)</f>
        <v>Yes</v>
      </c>
      <c r="AL116" s="2" t="str">
        <f>VLOOKUP(P116,'[3]Monitor Schedule'!$A:$BM,26,FALSE)</f>
        <v>Yes</v>
      </c>
      <c r="AM116" s="2" t="str">
        <f>VLOOKUP(P116,'[3]Monitor Schedule'!$A:$BM,27,FALSE)</f>
        <v>Yes</v>
      </c>
      <c r="AN116" s="2" t="str">
        <f>VLOOKUP(P116,'[3]Monitor Schedule'!$A:$BM,28,FALSE)</f>
        <v>Yes</v>
      </c>
      <c r="AO116" s="2" t="str">
        <f>VLOOKUP(P116,'[3]Monitor Schedule'!$A:$BM,29,FALSE)</f>
        <v>Yes</v>
      </c>
      <c r="AP116" s="2" t="str">
        <f>VLOOKUP(P116,'[3]Monitor Schedule'!$A:$BM,30,FALSE)</f>
        <v>Yes</v>
      </c>
      <c r="AQ116" s="2" t="s">
        <v>30</v>
      </c>
      <c r="AR116" s="2" t="s">
        <v>30</v>
      </c>
      <c r="AS116" s="2" t="str">
        <f>VLOOKUP(P116,'[3]Monitor Schedule'!$A:$BM,33,FALSE)</f>
        <v>Yes</v>
      </c>
      <c r="AT116" s="2" t="str">
        <f>VLOOKUP(P116,'[3]Monitor Schedule'!$A:$BM,34,FALSE)</f>
        <v>Yes</v>
      </c>
      <c r="AU116" s="2" t="str">
        <f>VLOOKUP(P116,'[3]Monitor Schedule'!$A:$BM,35,FALSE)</f>
        <v>Yes</v>
      </c>
      <c r="AV116" s="2" t="str">
        <f>VLOOKUP(P116,'[3]Monitor Schedule'!$A:$BM,36,FALSE)</f>
        <v>Yes</v>
      </c>
      <c r="AW116" s="2" t="str">
        <f>VLOOKUP(P116,'[3]Monitor Schedule'!$A:$BM,37,FALSE)</f>
        <v>Yes</v>
      </c>
      <c r="AX116" s="2" t="s">
        <v>30</v>
      </c>
      <c r="AY116" s="2" t="s">
        <v>30</v>
      </c>
      <c r="AZ116" s="2" t="str">
        <f>VLOOKUP(P116,'[3]Monitor Schedule'!$A:$BM,40,FALSE)</f>
        <v>Yes</v>
      </c>
      <c r="BA116" s="2" t="str">
        <f>VLOOKUP(P116,'[3]Monitor Schedule'!$A:$BM,41,FALSE)</f>
        <v>Yes</v>
      </c>
      <c r="BB116" s="2" t="str">
        <f>VLOOKUP(P116,'[3]Monitor Schedule'!$A:$BM,42,FALSE)</f>
        <v>No</v>
      </c>
      <c r="BC116" s="2" t="str">
        <f>VLOOKUP(P116,'[3]Monitor Schedule'!$A:$BM,43,FALSE)</f>
        <v>No</v>
      </c>
      <c r="BD116" s="2" t="str">
        <f>VLOOKUP(P116,'[3]Monitor Schedule'!$A:$BM,44,FALSE)</f>
        <v>No</v>
      </c>
      <c r="BE116" s="2" t="str">
        <f>VLOOKUP(P116,'[3]Monitor Schedule'!$A:$BM,45,FALSE)</f>
        <v>No</v>
      </c>
      <c r="BF116" s="2" t="str">
        <f>VLOOKUP(P116,'[3]Monitor Schedule'!$A:$BM,46,FALSE)</f>
        <v>No</v>
      </c>
      <c r="BG116" s="2" t="str">
        <f>VLOOKUP(P116,'[3]Monitor Schedule'!$A:$BM,47,FALSE)</f>
        <v>No</v>
      </c>
      <c r="BH116" s="2" t="str">
        <f>VLOOKUP(P116,'[3]Monitor Schedule'!$A:$BM,48,FALSE)</f>
        <v>No</v>
      </c>
      <c r="BI116" s="2" t="str">
        <f>VLOOKUP(P116,'[3]Monitor Schedule'!$A:$BM,49,FALSE)</f>
        <v>No</v>
      </c>
      <c r="BJ116" s="2" t="str">
        <f>VLOOKUP(P116,'[3]Monitor Schedule'!$A:$BM,50,FALSE)</f>
        <v>No</v>
      </c>
      <c r="BK116" s="2" t="str">
        <f>VLOOKUP(P116,'[3]Monitor Schedule'!$A:$BM,51,FALSE)</f>
        <v>Yes</v>
      </c>
      <c r="BL116" s="2" t="str">
        <f>VLOOKUP(P116,'[3]Monitor Schedule'!$A:$BM,52,FALSE)</f>
        <v>Yes</v>
      </c>
      <c r="BM116" s="2" t="str">
        <f>VLOOKUP(P116,'[3]Monitor Schedule'!$A:$BM,53,FALSE)</f>
        <v>Yes</v>
      </c>
      <c r="BN116" s="2" t="str">
        <f>VLOOKUP(P116,'[3]Monitor Schedule'!$A:$BM,54,FALSE)</f>
        <v>Yes</v>
      </c>
      <c r="BO116" s="2" t="str">
        <f>VLOOKUP(P116,'[3]Monitor Schedule'!$A:$BM,55,FALSE)</f>
        <v>Yes</v>
      </c>
      <c r="BP116" s="2" t="str">
        <f>VLOOKUP(P116,'[3]Monitor Schedule'!$A:$BM,56,FALSE)</f>
        <v>Yes</v>
      </c>
      <c r="BQ116" s="2" t="str">
        <f>VLOOKUP(P116,'[3]Monitor Schedule'!$A:$BM,57,FALSE)</f>
        <v>Yes</v>
      </c>
      <c r="BR116" s="2">
        <f>VLOOKUP(P116,'[3]Monitor Schedule'!$A:$BM,58,FALSE)</f>
        <v>0</v>
      </c>
      <c r="BS116" s="2">
        <f>VLOOKUP(P116,'[3]Monitor Schedule'!$A:$BM,59,FALSE)</f>
        <v>0</v>
      </c>
      <c r="BT116" s="2">
        <f>VLOOKUP(P116,'[3]Monitor Schedule'!$A:$BM,60,FALSE)</f>
        <v>0</v>
      </c>
      <c r="BU116" s="2">
        <f>VLOOKUP(P116,'[3]Monitor Schedule'!$A:$BM,61,FALSE)</f>
        <v>0</v>
      </c>
      <c r="BV116" s="2">
        <f>VLOOKUP(P116,'[3]Monitor Schedule'!$A:$BM,62,FALSE)</f>
        <v>0</v>
      </c>
      <c r="BW116" s="2">
        <f>VLOOKUP(P116,'[3]Monitor Schedule'!$A:$BM,63,FALSE)</f>
        <v>0</v>
      </c>
      <c r="BX116" s="2">
        <f>VLOOKUP(P116,'[3]Monitor Schedule'!$A:$BM,64,FALSE)</f>
        <v>0</v>
      </c>
      <c r="BY116" s="2" t="e">
        <f>VLOOKUP(P116,'[3]Monitor Schedule'!$A:$BM,65,FALSE)</f>
        <v>#N/A</v>
      </c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</row>
    <row r="117" spans="1:459" s="2" customFormat="1">
      <c r="A117" s="146">
        <v>94878</v>
      </c>
      <c r="B117" s="146">
        <v>3894</v>
      </c>
      <c r="C117" s="146">
        <v>587</v>
      </c>
      <c r="D117" s="147">
        <v>95435</v>
      </c>
      <c r="E117" s="148">
        <f t="shared" si="225"/>
        <v>3912.835</v>
      </c>
      <c r="F117" s="149">
        <f t="shared" si="226"/>
        <v>586.92525000000001</v>
      </c>
      <c r="G117" s="150">
        <v>16</v>
      </c>
      <c r="H117" s="150">
        <f t="shared" si="227"/>
        <v>4891.0437499999998</v>
      </c>
      <c r="I117" s="150">
        <f t="shared" si="228"/>
        <v>733.65656250000006</v>
      </c>
      <c r="J117" s="150">
        <f t="shared" si="229"/>
        <v>5869.2525000000005</v>
      </c>
      <c r="K117" s="150">
        <f t="shared" si="230"/>
        <v>880.38787500000001</v>
      </c>
      <c r="L117" s="150">
        <v>8</v>
      </c>
      <c r="M117" s="151">
        <v>9</v>
      </c>
      <c r="N117" s="152">
        <v>11</v>
      </c>
      <c r="O117" s="169" t="s">
        <v>173</v>
      </c>
      <c r="P117" s="8">
        <v>808795</v>
      </c>
      <c r="Q117" s="8" t="s">
        <v>190</v>
      </c>
      <c r="R117" s="8" t="s">
        <v>191</v>
      </c>
      <c r="S117" s="181">
        <v>44784</v>
      </c>
      <c r="T117" s="181">
        <f>VLOOKUP(P117,'[3]Monitor Schedule'!$A:$J,10,FALSE)</f>
        <v>44783</v>
      </c>
      <c r="U117" s="181">
        <v>44784</v>
      </c>
      <c r="V117" s="181" t="e">
        <f>VLOOKUP(P117,'[3]Monitor Schedule'!$A:$K,11,FALSE)</f>
        <v>#N/A</v>
      </c>
      <c r="W117" s="181" t="s">
        <v>28</v>
      </c>
      <c r="X117" s="8" t="s">
        <v>192</v>
      </c>
      <c r="Y117" s="2" t="str">
        <f>VLOOKUP(P117,'[3]Monitor Schedule'!$A:$BM,13,FALSE)</f>
        <v>No</v>
      </c>
      <c r="Z117" s="2" t="str">
        <f>VLOOKUP(P117,'[3]Monitor Schedule'!$A:$BM,14,FALSE)</f>
        <v>No</v>
      </c>
      <c r="AA117" s="2" t="str">
        <f>VLOOKUP(P117,'[3]Monitor Schedule'!$A:$BM,15,FALSE)</f>
        <v>No</v>
      </c>
      <c r="AB117" s="2" t="str">
        <f>VLOOKUP(P117,'[3]Monitor Schedule'!$A:$BM,16,FALSE)</f>
        <v>No</v>
      </c>
      <c r="AC117" s="2" t="str">
        <f>VLOOKUP(P117,'[3]Monitor Schedule'!$A:$BM,17,FALSE)</f>
        <v>No</v>
      </c>
      <c r="AD117" s="2" t="str">
        <f>VLOOKUP(P117,'[3]Monitor Schedule'!$A:$BM,18,FALSE)</f>
        <v>No</v>
      </c>
      <c r="AE117" s="2" t="str">
        <f>VLOOKUP(P117,'[3]Monitor Schedule'!$A:$BM,19,FALSE)</f>
        <v>No</v>
      </c>
      <c r="AF117" s="2" t="str">
        <f>VLOOKUP(P117,'[3]Monitor Schedule'!$A:$BM,20,FALSE)</f>
        <v>No</v>
      </c>
      <c r="AG117" s="2" t="str">
        <f>VLOOKUP(P117,'[3]Monitor Schedule'!$A:$BM,21,FALSE)</f>
        <v>No</v>
      </c>
      <c r="AH117" s="2" t="str">
        <f>VLOOKUP(P117,'[3]Monitor Schedule'!$A:$BM,22,FALSE)</f>
        <v>No</v>
      </c>
      <c r="AI117" s="2" t="str">
        <f>VLOOKUP(P117,'[3]Monitor Schedule'!$A:$BM,23,FALSE)</f>
        <v>No</v>
      </c>
      <c r="AJ117" s="2" t="str">
        <f>VLOOKUP(P117,'[3]Monitor Schedule'!$A:$BM,24,FALSE)</f>
        <v>No</v>
      </c>
      <c r="AK117" s="2" t="str">
        <f>VLOOKUP(P117,'[3]Monitor Schedule'!$A:$BM,25,FALSE)</f>
        <v>No</v>
      </c>
      <c r="AL117" s="2" t="str">
        <f>VLOOKUP(P117,'[3]Monitor Schedule'!$A:$BM,26,FALSE)</f>
        <v>No</v>
      </c>
      <c r="AM117" s="2" t="str">
        <f>VLOOKUP(P117,'[3]Monitor Schedule'!$A:$BM,27,FALSE)</f>
        <v>No</v>
      </c>
      <c r="AN117" s="2" t="str">
        <f>VLOOKUP(P117,'[3]Monitor Schedule'!$A:$BM,28,FALSE)</f>
        <v>No</v>
      </c>
      <c r="AO117" s="2" t="str">
        <f>VLOOKUP(P117,'[3]Monitor Schedule'!$A:$BM,29,FALSE)</f>
        <v>No</v>
      </c>
      <c r="AP117" s="2" t="str">
        <f>VLOOKUP(P117,'[3]Monitor Schedule'!$A:$BM,30,FALSE)</f>
        <v>Yes</v>
      </c>
      <c r="AQ117" s="2" t="str">
        <f>VLOOKUP(P117,'[3]Monitor Schedule'!$A:$BM,31,FALSE)</f>
        <v>Yes</v>
      </c>
      <c r="AR117" s="2" t="str">
        <f>VLOOKUP(P117,'[3]Monitor Schedule'!$A:$BM,32,FALSE)</f>
        <v>Yes</v>
      </c>
      <c r="AS117" s="2" t="s">
        <v>30</v>
      </c>
      <c r="AT117" s="2" t="s">
        <v>30</v>
      </c>
      <c r="AU117" s="2" t="str">
        <f>VLOOKUP(P117,'[3]Monitor Schedule'!$A:$BM,35,FALSE)</f>
        <v>Yes</v>
      </c>
      <c r="AV117" s="2" t="str">
        <f>VLOOKUP(P117,'[3]Monitor Schedule'!$A:$BM,36,FALSE)</f>
        <v>Yes</v>
      </c>
      <c r="AW117" s="2" t="str">
        <f>VLOOKUP(P117,'[3]Monitor Schedule'!$A:$BM,37,FALSE)</f>
        <v>Yes</v>
      </c>
      <c r="AX117" s="2" t="s">
        <v>30</v>
      </c>
      <c r="AY117" s="2" t="s">
        <v>30</v>
      </c>
      <c r="AZ117" s="2" t="s">
        <v>28</v>
      </c>
      <c r="BA117" s="2" t="s">
        <v>28</v>
      </c>
      <c r="BB117" s="2" t="str">
        <f>VLOOKUP(P117,'[3]Monitor Schedule'!$A:$BM,42,FALSE)</f>
        <v>Yes</v>
      </c>
      <c r="BC117" s="2" t="str">
        <f>VLOOKUP(P117,'[3]Monitor Schedule'!$A:$BM,43,FALSE)</f>
        <v>Yes</v>
      </c>
      <c r="BD117" s="2" t="str">
        <f>VLOOKUP(P117,'[3]Monitor Schedule'!$A:$BM,44,FALSE)</f>
        <v>Yes</v>
      </c>
      <c r="BE117" s="2" t="s">
        <v>30</v>
      </c>
      <c r="BF117" s="2" t="s">
        <v>30</v>
      </c>
      <c r="BG117" s="2" t="str">
        <f>VLOOKUP(P117,'[3]Monitor Schedule'!$A:$BM,47,FALSE)</f>
        <v>Yes</v>
      </c>
      <c r="BH117" s="2" t="str">
        <f>VLOOKUP(P117,'[3]Monitor Schedule'!$A:$BM,48,FALSE)</f>
        <v>Yes</v>
      </c>
      <c r="BI117" s="2" t="str">
        <f>VLOOKUP(P117,'[3]Monitor Schedule'!$A:$BM,49,FALSE)</f>
        <v>Yes</v>
      </c>
      <c r="BJ117" s="2" t="str">
        <f>VLOOKUP(P117,'[3]Monitor Schedule'!$A:$BM,50,FALSE)</f>
        <v>Yes</v>
      </c>
      <c r="BK117" s="2" t="s">
        <v>30</v>
      </c>
      <c r="BL117" s="2" t="s">
        <v>30</v>
      </c>
      <c r="BM117" s="2" t="s">
        <v>30</v>
      </c>
      <c r="BN117" s="2" t="s">
        <v>30</v>
      </c>
      <c r="BO117" s="2" t="s">
        <v>30</v>
      </c>
      <c r="BP117" s="2" t="str">
        <f>VLOOKUP(P117,'[3]Monitor Schedule'!$A:$BM,56,FALSE)</f>
        <v>Yes</v>
      </c>
      <c r="BQ117" s="2" t="str">
        <f>VLOOKUP(P117,'[3]Monitor Schedule'!$A:$BM,57,FALSE)</f>
        <v>Yes</v>
      </c>
      <c r="BR117" s="2" t="str">
        <f>VLOOKUP(P117,'[3]Monitor Schedule'!$A:$BM,58,FALSE)</f>
        <v>Yes</v>
      </c>
      <c r="BS117" s="2" t="s">
        <v>30</v>
      </c>
      <c r="BT117" s="2" t="s">
        <v>30</v>
      </c>
      <c r="BU117" s="2" t="s">
        <v>30</v>
      </c>
      <c r="BV117" s="2" t="s">
        <v>30</v>
      </c>
      <c r="BW117" s="2" t="s">
        <v>30</v>
      </c>
      <c r="BX117" s="2" t="s">
        <v>30</v>
      </c>
      <c r="BY117" s="2" t="e">
        <f>VLOOKUP(P117,'[3]Monitor Schedule'!$A:$BM,65,FALSE)</f>
        <v>#N/A</v>
      </c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</row>
    <row r="118" spans="1:459" s="2" customFormat="1">
      <c r="A118" s="146">
        <v>94878</v>
      </c>
      <c r="B118" s="146">
        <v>3894</v>
      </c>
      <c r="C118" s="146">
        <v>587</v>
      </c>
      <c r="D118" s="147">
        <v>95435</v>
      </c>
      <c r="E118" s="148">
        <f t="shared" si="225"/>
        <v>3912.835</v>
      </c>
      <c r="F118" s="149">
        <f t="shared" si="226"/>
        <v>586.92525000000001</v>
      </c>
      <c r="G118" s="150">
        <v>19</v>
      </c>
      <c r="H118" s="150">
        <f t="shared" si="227"/>
        <v>4891.0437499999998</v>
      </c>
      <c r="I118" s="150">
        <f t="shared" si="228"/>
        <v>733.65656250000006</v>
      </c>
      <c r="J118" s="150">
        <f t="shared" si="229"/>
        <v>5869.2525000000005</v>
      </c>
      <c r="K118" s="150">
        <f t="shared" si="230"/>
        <v>880.38787500000001</v>
      </c>
      <c r="L118" s="150">
        <v>8</v>
      </c>
      <c r="M118" s="151">
        <v>9</v>
      </c>
      <c r="N118" s="152">
        <v>11</v>
      </c>
      <c r="O118" s="169" t="s">
        <v>173</v>
      </c>
      <c r="P118" s="8"/>
      <c r="Q118" s="8"/>
      <c r="R118" s="8"/>
      <c r="S118" s="8"/>
      <c r="T118" s="181" t="e">
        <f>VLOOKUP(P118,'[3]Monitor Schedule'!$A:$J,10,FALSE)</f>
        <v>#N/A</v>
      </c>
      <c r="U118" s="8"/>
      <c r="V118" s="181" t="e">
        <f>VLOOKUP(P118,'[3]Monitor Schedule'!$A:$K,11,FALSE)</f>
        <v>#N/A</v>
      </c>
      <c r="W118" s="181"/>
      <c r="X118" s="8"/>
      <c r="Y118" s="2" t="e">
        <f>VLOOKUP(P118,'[3]Monitor Schedule'!$A:$BM,13,FALSE)</f>
        <v>#N/A</v>
      </c>
      <c r="Z118" s="2" t="e">
        <f>VLOOKUP(P118,'[3]Monitor Schedule'!$A:$BM,14,FALSE)</f>
        <v>#N/A</v>
      </c>
      <c r="AA118" s="2" t="e">
        <f>VLOOKUP(P118,'[3]Monitor Schedule'!$A:$BM,15,FALSE)</f>
        <v>#N/A</v>
      </c>
      <c r="AB118" s="2" t="e">
        <f>VLOOKUP(P118,'[3]Monitor Schedule'!$A:$BM,16,FALSE)</f>
        <v>#N/A</v>
      </c>
      <c r="AC118" s="2" t="e">
        <f>VLOOKUP(P118,'[3]Monitor Schedule'!$A:$BM,17,FALSE)</f>
        <v>#N/A</v>
      </c>
      <c r="AD118" s="2" t="e">
        <f>VLOOKUP(P118,'[3]Monitor Schedule'!$A:$BM,18,FALSE)</f>
        <v>#N/A</v>
      </c>
      <c r="AE118" s="2" t="e">
        <f>VLOOKUP(P118,'[3]Monitor Schedule'!$A:$BM,19,FALSE)</f>
        <v>#N/A</v>
      </c>
      <c r="AF118" s="2" t="e">
        <f>VLOOKUP(P118,'[3]Monitor Schedule'!$A:$BM,20,FALSE)</f>
        <v>#N/A</v>
      </c>
      <c r="AG118" s="2" t="e">
        <f>VLOOKUP(P118,'[3]Monitor Schedule'!$A:$BM,21,FALSE)</f>
        <v>#N/A</v>
      </c>
      <c r="AH118" s="2" t="e">
        <f>VLOOKUP(P118,'[3]Monitor Schedule'!$A:$BM,22,FALSE)</f>
        <v>#N/A</v>
      </c>
      <c r="AI118" s="2" t="e">
        <f>VLOOKUP(P118,'[3]Monitor Schedule'!$A:$BM,23,FALSE)</f>
        <v>#N/A</v>
      </c>
      <c r="AJ118" s="2" t="e">
        <f>VLOOKUP(P118,'[3]Monitor Schedule'!$A:$BM,24,FALSE)</f>
        <v>#N/A</v>
      </c>
      <c r="AK118" s="2" t="e">
        <f>VLOOKUP(P118,'[3]Monitor Schedule'!$A:$BM,25,FALSE)</f>
        <v>#N/A</v>
      </c>
      <c r="AL118" s="2" t="e">
        <f>VLOOKUP(P118,'[3]Monitor Schedule'!$A:$BM,26,FALSE)</f>
        <v>#N/A</v>
      </c>
      <c r="AM118" s="2" t="e">
        <f>VLOOKUP(P118,'[3]Monitor Schedule'!$A:$BM,27,FALSE)</f>
        <v>#N/A</v>
      </c>
      <c r="AN118" s="2" t="e">
        <f>VLOOKUP(P118,'[3]Monitor Schedule'!$A:$BM,28,FALSE)</f>
        <v>#N/A</v>
      </c>
      <c r="AO118" s="2" t="e">
        <f>VLOOKUP(P118,'[3]Monitor Schedule'!$A:$BM,29,FALSE)</f>
        <v>#N/A</v>
      </c>
      <c r="AP118" s="2" t="e">
        <f>VLOOKUP(P118,'[3]Monitor Schedule'!$A:$BM,30,FALSE)</f>
        <v>#N/A</v>
      </c>
      <c r="AQ118" s="2" t="e">
        <f>VLOOKUP(P118,'[3]Monitor Schedule'!$A:$BM,31,FALSE)</f>
        <v>#N/A</v>
      </c>
      <c r="AR118" s="2" t="e">
        <f>VLOOKUP(P118,'[3]Monitor Schedule'!$A:$BM,32,FALSE)</f>
        <v>#N/A</v>
      </c>
      <c r="AS118" s="2" t="e">
        <f>VLOOKUP(P118,'[3]Monitor Schedule'!$A:$BM,33,FALSE)</f>
        <v>#N/A</v>
      </c>
      <c r="AT118" s="2" t="e">
        <f>VLOOKUP(P118,'[3]Monitor Schedule'!$A:$BM,34,FALSE)</f>
        <v>#N/A</v>
      </c>
      <c r="AU118" s="2" t="e">
        <f>VLOOKUP(P118,'[3]Monitor Schedule'!$A:$BM,35,FALSE)</f>
        <v>#N/A</v>
      </c>
      <c r="AV118" s="2" t="e">
        <f>VLOOKUP(P118,'[3]Monitor Schedule'!$A:$BM,36,FALSE)</f>
        <v>#N/A</v>
      </c>
      <c r="AW118" s="2" t="e">
        <f>VLOOKUP(P118,'[3]Monitor Schedule'!$A:$BM,37,FALSE)</f>
        <v>#N/A</v>
      </c>
      <c r="AX118" s="2" t="e">
        <f>VLOOKUP(P118,'[3]Monitor Schedule'!$A:$BM,38,FALSE)</f>
        <v>#N/A</v>
      </c>
      <c r="AY118" s="2" t="e">
        <f>VLOOKUP(P118,'[3]Monitor Schedule'!$A:$BM,39,FALSE)</f>
        <v>#N/A</v>
      </c>
      <c r="AZ118" s="2" t="e">
        <f>VLOOKUP(P118,'[3]Monitor Schedule'!$A:$BM,40,FALSE)</f>
        <v>#N/A</v>
      </c>
      <c r="BA118" s="2" t="e">
        <f>VLOOKUP(P118,'[3]Monitor Schedule'!$A:$BM,41,FALSE)</f>
        <v>#N/A</v>
      </c>
      <c r="BB118" s="2" t="e">
        <f>VLOOKUP(P118,'[3]Monitor Schedule'!$A:$BM,42,FALSE)</f>
        <v>#N/A</v>
      </c>
      <c r="BC118" s="2" t="e">
        <f>VLOOKUP(P118,'[3]Monitor Schedule'!$A:$BM,43,FALSE)</f>
        <v>#N/A</v>
      </c>
      <c r="BD118" s="2" t="e">
        <f>VLOOKUP(P118,'[3]Monitor Schedule'!$A:$BM,44,FALSE)</f>
        <v>#N/A</v>
      </c>
      <c r="BE118" s="2" t="e">
        <f>VLOOKUP(P118,'[3]Monitor Schedule'!$A:$BM,45,FALSE)</f>
        <v>#N/A</v>
      </c>
      <c r="BF118" s="2" t="e">
        <f>VLOOKUP(P118,'[3]Monitor Schedule'!$A:$BM,46,FALSE)</f>
        <v>#N/A</v>
      </c>
      <c r="BG118" s="2" t="e">
        <f>VLOOKUP(P118,'[3]Monitor Schedule'!$A:$BM,47,FALSE)</f>
        <v>#N/A</v>
      </c>
      <c r="BH118" s="2" t="e">
        <f>VLOOKUP(P118,'[3]Monitor Schedule'!$A:$BM,48,FALSE)</f>
        <v>#N/A</v>
      </c>
      <c r="BI118" s="2" t="e">
        <f>VLOOKUP(P118,'[3]Monitor Schedule'!$A:$BM,49,FALSE)</f>
        <v>#N/A</v>
      </c>
      <c r="BJ118" s="2" t="e">
        <f>VLOOKUP(P118,'[3]Monitor Schedule'!$A:$BM,50,FALSE)</f>
        <v>#N/A</v>
      </c>
      <c r="BK118" s="2" t="e">
        <f>VLOOKUP(P118,'[3]Monitor Schedule'!$A:$BM,51,FALSE)</f>
        <v>#N/A</v>
      </c>
      <c r="BL118" s="2" t="e">
        <f>VLOOKUP(P118,'[3]Monitor Schedule'!$A:$BM,52,FALSE)</f>
        <v>#N/A</v>
      </c>
      <c r="BM118" s="2" t="e">
        <f>VLOOKUP(P118,'[3]Monitor Schedule'!$A:$BM,53,FALSE)</f>
        <v>#N/A</v>
      </c>
      <c r="BN118" s="2" t="e">
        <f>VLOOKUP(P118,'[3]Monitor Schedule'!$A:$BM,54,FALSE)</f>
        <v>#N/A</v>
      </c>
      <c r="BO118" s="2" t="e">
        <f>VLOOKUP(P118,'[3]Monitor Schedule'!$A:$BM,55,FALSE)</f>
        <v>#N/A</v>
      </c>
      <c r="BP118" s="2" t="e">
        <f>VLOOKUP(P118,'[3]Monitor Schedule'!$A:$BM,56,FALSE)</f>
        <v>#N/A</v>
      </c>
      <c r="BQ118" s="2" t="e">
        <f>VLOOKUP(P118,'[3]Monitor Schedule'!$A:$BM,57,FALSE)</f>
        <v>#N/A</v>
      </c>
      <c r="BR118" s="2" t="e">
        <f>VLOOKUP(P118,'[3]Monitor Schedule'!$A:$BM,58,FALSE)</f>
        <v>#N/A</v>
      </c>
      <c r="BS118" s="2" t="e">
        <f>VLOOKUP(P118,'[3]Monitor Schedule'!$A:$BM,59,FALSE)</f>
        <v>#N/A</v>
      </c>
      <c r="BT118" s="2" t="e">
        <f>VLOOKUP(P118,'[3]Monitor Schedule'!$A:$BM,60,FALSE)</f>
        <v>#N/A</v>
      </c>
      <c r="BU118" s="2" t="e">
        <f>VLOOKUP(P118,'[3]Monitor Schedule'!$A:$BM,61,FALSE)</f>
        <v>#N/A</v>
      </c>
      <c r="BV118" s="2" t="e">
        <f>VLOOKUP(P118,'[3]Monitor Schedule'!$A:$BM,62,FALSE)</f>
        <v>#N/A</v>
      </c>
      <c r="BW118" s="2" t="e">
        <f>VLOOKUP(P118,'[3]Monitor Schedule'!$A:$BM,63,FALSE)</f>
        <v>#N/A</v>
      </c>
      <c r="BX118" s="2" t="e">
        <f>VLOOKUP(P118,'[3]Monitor Schedule'!$A:$BM,64,FALSE)</f>
        <v>#N/A</v>
      </c>
      <c r="BY118" s="2" t="e">
        <f>VLOOKUP(P118,'[3]Monitor Schedule'!$A:$BM,65,FALSE)</f>
        <v>#N/A</v>
      </c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</row>
    <row r="119" spans="1:459" s="2" customFormat="1">
      <c r="A119" s="146">
        <v>94878</v>
      </c>
      <c r="B119" s="146">
        <v>3894</v>
      </c>
      <c r="C119" s="146">
        <v>587</v>
      </c>
      <c r="D119" s="147">
        <v>95435</v>
      </c>
      <c r="E119" s="148">
        <f t="shared" si="207"/>
        <v>3912.835</v>
      </c>
      <c r="F119" s="149">
        <f t="shared" si="208"/>
        <v>586.92525000000001</v>
      </c>
      <c r="G119" s="150">
        <v>9</v>
      </c>
      <c r="H119" s="150">
        <f t="shared" si="209"/>
        <v>4891.0437499999998</v>
      </c>
      <c r="I119" s="150">
        <f t="shared" si="210"/>
        <v>733.65656250000006</v>
      </c>
      <c r="J119" s="150">
        <f t="shared" si="211"/>
        <v>5869.2525000000005</v>
      </c>
      <c r="K119" s="150">
        <f t="shared" si="212"/>
        <v>880.38787500000001</v>
      </c>
      <c r="L119" s="150">
        <v>8</v>
      </c>
      <c r="M119" s="151">
        <v>9</v>
      </c>
      <c r="N119" s="152">
        <v>11</v>
      </c>
      <c r="O119" s="169" t="s">
        <v>173</v>
      </c>
      <c r="P119" s="8"/>
      <c r="Q119" s="8"/>
      <c r="R119" s="169" t="s">
        <v>49</v>
      </c>
      <c r="S119" s="186"/>
      <c r="T119" s="181" t="e">
        <f>VLOOKUP(P119,'[3]Monitor Schedule'!$A:$J,10,FALSE)</f>
        <v>#N/A</v>
      </c>
      <c r="U119" s="186"/>
      <c r="V119" s="181" t="e">
        <f>VLOOKUP(P119,'[3]Monitor Schedule'!$A:$K,11,FALSE)</f>
        <v>#N/A</v>
      </c>
      <c r="W119" s="181"/>
      <c r="X119" s="8" t="e">
        <f>VLOOKUP(P119,[4]ocr_assessors_for_ror!$B:$E,4,FALSE)</f>
        <v>#N/A</v>
      </c>
      <c r="Y119" s="139">
        <f t="shared" ref="Y119:BD119" si="231">COUNTIF(Y109:Y118,"yes")</f>
        <v>3</v>
      </c>
      <c r="Z119" s="139">
        <f t="shared" si="231"/>
        <v>4</v>
      </c>
      <c r="AA119" s="139">
        <f t="shared" si="231"/>
        <v>3</v>
      </c>
      <c r="AB119" s="139">
        <f t="shared" si="231"/>
        <v>3</v>
      </c>
      <c r="AC119" s="139">
        <f t="shared" si="231"/>
        <v>2</v>
      </c>
      <c r="AD119" s="139">
        <f t="shared" si="231"/>
        <v>3</v>
      </c>
      <c r="AE119" s="139">
        <f t="shared" si="231"/>
        <v>3</v>
      </c>
      <c r="AF119" s="139">
        <f t="shared" si="231"/>
        <v>2</v>
      </c>
      <c r="AG119" s="139">
        <f t="shared" si="231"/>
        <v>3</v>
      </c>
      <c r="AH119" s="139">
        <f t="shared" si="231"/>
        <v>3</v>
      </c>
      <c r="AI119" s="139">
        <f t="shared" si="231"/>
        <v>4</v>
      </c>
      <c r="AJ119" s="139">
        <f t="shared" si="231"/>
        <v>4</v>
      </c>
      <c r="AK119" s="139">
        <f t="shared" si="231"/>
        <v>4</v>
      </c>
      <c r="AL119" s="139">
        <f t="shared" si="231"/>
        <v>3</v>
      </c>
      <c r="AM119" s="139">
        <f t="shared" si="231"/>
        <v>2</v>
      </c>
      <c r="AN119" s="139">
        <f t="shared" si="231"/>
        <v>3</v>
      </c>
      <c r="AO119" s="139">
        <f t="shared" si="231"/>
        <v>3</v>
      </c>
      <c r="AP119" s="139">
        <f t="shared" si="231"/>
        <v>4</v>
      </c>
      <c r="AQ119" s="139">
        <f t="shared" si="231"/>
        <v>4</v>
      </c>
      <c r="AR119" s="139">
        <f t="shared" si="231"/>
        <v>4</v>
      </c>
      <c r="AS119" s="139">
        <f t="shared" si="231"/>
        <v>4</v>
      </c>
      <c r="AT119" s="139">
        <f t="shared" si="231"/>
        <v>4</v>
      </c>
      <c r="AU119" s="139">
        <f t="shared" si="231"/>
        <v>4</v>
      </c>
      <c r="AV119" s="139">
        <f t="shared" si="231"/>
        <v>5</v>
      </c>
      <c r="AW119" s="139">
        <f t="shared" si="231"/>
        <v>4</v>
      </c>
      <c r="AX119" s="139">
        <f t="shared" si="231"/>
        <v>3</v>
      </c>
      <c r="AY119" s="139">
        <f t="shared" si="231"/>
        <v>3</v>
      </c>
      <c r="AZ119" s="139">
        <f t="shared" si="231"/>
        <v>5</v>
      </c>
      <c r="BA119" s="139">
        <f t="shared" si="231"/>
        <v>4</v>
      </c>
      <c r="BB119" s="139">
        <f t="shared" si="231"/>
        <v>3</v>
      </c>
      <c r="BC119" s="139">
        <f t="shared" si="231"/>
        <v>4</v>
      </c>
      <c r="BD119" s="139">
        <f t="shared" si="231"/>
        <v>3</v>
      </c>
      <c r="BE119" s="139">
        <f t="shared" ref="BE119:BX119" si="232">COUNTIF(BE109:BE118,"yes")</f>
        <v>3</v>
      </c>
      <c r="BF119" s="139">
        <f t="shared" si="232"/>
        <v>2</v>
      </c>
      <c r="BG119" s="139">
        <f t="shared" si="232"/>
        <v>3</v>
      </c>
      <c r="BH119" s="139">
        <f t="shared" si="232"/>
        <v>3</v>
      </c>
      <c r="BI119" s="139">
        <f t="shared" si="232"/>
        <v>4</v>
      </c>
      <c r="BJ119" s="139">
        <f t="shared" si="232"/>
        <v>4</v>
      </c>
      <c r="BK119" s="139">
        <f t="shared" si="232"/>
        <v>3</v>
      </c>
      <c r="BL119" s="139">
        <f t="shared" si="232"/>
        <v>4</v>
      </c>
      <c r="BM119" s="139">
        <f t="shared" si="232"/>
        <v>3</v>
      </c>
      <c r="BN119" s="139">
        <f t="shared" si="232"/>
        <v>3</v>
      </c>
      <c r="BO119" s="139">
        <f t="shared" si="232"/>
        <v>3</v>
      </c>
      <c r="BP119" s="139">
        <f t="shared" si="232"/>
        <v>5</v>
      </c>
      <c r="BQ119" s="139">
        <f t="shared" si="232"/>
        <v>4</v>
      </c>
      <c r="BR119" s="139">
        <f t="shared" si="232"/>
        <v>3</v>
      </c>
      <c r="BS119" s="139">
        <f t="shared" si="232"/>
        <v>3</v>
      </c>
      <c r="BT119" s="139">
        <f t="shared" si="232"/>
        <v>2</v>
      </c>
      <c r="BU119" s="139">
        <f t="shared" si="232"/>
        <v>3</v>
      </c>
      <c r="BV119" s="139">
        <f t="shared" si="232"/>
        <v>2</v>
      </c>
      <c r="BW119" s="139">
        <f t="shared" si="232"/>
        <v>2</v>
      </c>
      <c r="BX119" s="139">
        <f t="shared" si="232"/>
        <v>4</v>
      </c>
      <c r="BY119" s="2" t="e">
        <f>VLOOKUP(P119,'[3]Monitor Schedule'!$A:$BM,65,FALSE)</f>
        <v>#N/A</v>
      </c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</row>
    <row r="120" spans="1:459" s="2" customFormat="1">
      <c r="A120" s="146">
        <v>94878</v>
      </c>
      <c r="B120" s="146">
        <v>3894</v>
      </c>
      <c r="C120" s="146">
        <v>587</v>
      </c>
      <c r="D120" s="147">
        <v>95435</v>
      </c>
      <c r="E120" s="148">
        <f t="shared" ref="E120:E122" si="233">D120*0.041</f>
        <v>3912.835</v>
      </c>
      <c r="F120" s="149">
        <f t="shared" ref="F120:F122" si="234">E120*0.15</f>
        <v>586.92525000000001</v>
      </c>
      <c r="G120" s="150">
        <v>10</v>
      </c>
      <c r="H120" s="150">
        <f t="shared" ref="H120:H122" si="235">E120*1.25</f>
        <v>4891.0437499999998</v>
      </c>
      <c r="I120" s="150">
        <f t="shared" ref="I120:I122" si="236">F120*1.25</f>
        <v>733.65656250000006</v>
      </c>
      <c r="J120" s="150">
        <f t="shared" ref="J120:J122" si="237">E120*1.5</f>
        <v>5869.2525000000005</v>
      </c>
      <c r="K120" s="150">
        <f t="shared" ref="K120:K122" si="238">F120*1.5</f>
        <v>880.38787500000001</v>
      </c>
      <c r="L120" s="150">
        <v>8</v>
      </c>
      <c r="M120" s="151">
        <v>9</v>
      </c>
      <c r="N120" s="152">
        <v>11</v>
      </c>
      <c r="O120" s="169" t="s">
        <v>173</v>
      </c>
      <c r="P120" s="8"/>
      <c r="Q120" s="8"/>
      <c r="R120" s="169" t="s">
        <v>50</v>
      </c>
      <c r="S120" s="186"/>
      <c r="T120" s="181" t="e">
        <f>VLOOKUP(P120,'[3]Monitor Schedule'!$A:$J,10,FALSE)</f>
        <v>#N/A</v>
      </c>
      <c r="U120" s="186"/>
      <c r="V120" s="181" t="e">
        <f>VLOOKUP(P120,'[3]Monitor Schedule'!$A:$K,11,FALSE)</f>
        <v>#N/A</v>
      </c>
      <c r="W120" s="181"/>
      <c r="X120" s="8" t="e">
        <f>VLOOKUP(P120,[4]ocr_assessors_for_ror!$B:$E,4,FALSE)</f>
        <v>#N/A</v>
      </c>
      <c r="Y120" s="139">
        <v>2</v>
      </c>
      <c r="Z120" s="139">
        <v>2</v>
      </c>
      <c r="AA120" s="139">
        <v>2</v>
      </c>
      <c r="AB120" s="139">
        <v>2</v>
      </c>
      <c r="AC120" s="139">
        <v>2</v>
      </c>
      <c r="AD120" s="139">
        <v>2</v>
      </c>
      <c r="AE120" s="139">
        <v>2</v>
      </c>
      <c r="AF120" s="139">
        <v>3</v>
      </c>
      <c r="AG120" s="139">
        <v>3</v>
      </c>
      <c r="AH120" s="139">
        <v>3</v>
      </c>
      <c r="AI120" s="139">
        <v>3</v>
      </c>
      <c r="AJ120" s="139">
        <v>3</v>
      </c>
      <c r="AK120" s="139">
        <v>3</v>
      </c>
      <c r="AL120" s="139">
        <v>3</v>
      </c>
      <c r="AM120" s="139">
        <v>3</v>
      </c>
      <c r="AN120" s="139">
        <v>3</v>
      </c>
      <c r="AO120" s="139">
        <v>3</v>
      </c>
      <c r="AP120" s="139">
        <v>3</v>
      </c>
      <c r="AQ120" s="139">
        <v>3</v>
      </c>
      <c r="AR120" s="139">
        <v>3</v>
      </c>
      <c r="AS120" s="139">
        <v>3</v>
      </c>
      <c r="AT120" s="139">
        <v>3</v>
      </c>
      <c r="AU120" s="139">
        <v>3</v>
      </c>
      <c r="AV120" s="139">
        <v>3</v>
      </c>
      <c r="AW120" s="139">
        <v>3</v>
      </c>
      <c r="AX120" s="139">
        <v>3</v>
      </c>
      <c r="AY120" s="139">
        <v>3</v>
      </c>
      <c r="AZ120" s="139">
        <v>3</v>
      </c>
      <c r="BA120" s="139">
        <v>3</v>
      </c>
      <c r="BB120" s="139">
        <v>3</v>
      </c>
      <c r="BC120" s="139">
        <v>3</v>
      </c>
      <c r="BD120" s="139">
        <v>3</v>
      </c>
      <c r="BE120" s="139">
        <v>3</v>
      </c>
      <c r="BF120" s="139">
        <v>3</v>
      </c>
      <c r="BG120" s="139">
        <v>3</v>
      </c>
      <c r="BH120" s="139">
        <v>3</v>
      </c>
      <c r="BI120" s="139">
        <v>3</v>
      </c>
      <c r="BJ120" s="139">
        <v>3</v>
      </c>
      <c r="BK120" s="139">
        <v>3</v>
      </c>
      <c r="BL120" s="139">
        <v>3</v>
      </c>
      <c r="BM120" s="139">
        <v>3</v>
      </c>
      <c r="BN120" s="139">
        <v>3</v>
      </c>
      <c r="BO120" s="139">
        <v>2</v>
      </c>
      <c r="BP120" s="139">
        <v>2</v>
      </c>
      <c r="BQ120" s="139">
        <v>2</v>
      </c>
      <c r="BR120" s="139">
        <v>2</v>
      </c>
      <c r="BS120" s="139">
        <v>2</v>
      </c>
      <c r="BT120" s="139">
        <v>2</v>
      </c>
      <c r="BU120" s="139">
        <v>2</v>
      </c>
      <c r="BV120" s="139">
        <v>1</v>
      </c>
      <c r="BW120" s="139">
        <v>1</v>
      </c>
      <c r="BX120" s="139">
        <v>1</v>
      </c>
      <c r="BY120" s="2" t="e">
        <f>VLOOKUP(P120,'[3]Monitor Schedule'!$A:$BM,65,FALSE)</f>
        <v>#N/A</v>
      </c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</row>
    <row r="121" spans="1:459" s="2" customFormat="1">
      <c r="A121" s="146">
        <v>94878</v>
      </c>
      <c r="B121" s="146">
        <v>3894</v>
      </c>
      <c r="C121" s="146">
        <v>587</v>
      </c>
      <c r="D121" s="147">
        <v>95435</v>
      </c>
      <c r="E121" s="148">
        <f t="shared" si="233"/>
        <v>3912.835</v>
      </c>
      <c r="F121" s="149">
        <f t="shared" si="234"/>
        <v>586.92525000000001</v>
      </c>
      <c r="G121" s="150">
        <v>11</v>
      </c>
      <c r="H121" s="150">
        <f t="shared" si="235"/>
        <v>4891.0437499999998</v>
      </c>
      <c r="I121" s="150">
        <f t="shared" si="236"/>
        <v>733.65656250000006</v>
      </c>
      <c r="J121" s="150">
        <f t="shared" si="237"/>
        <v>5869.2525000000005</v>
      </c>
      <c r="K121" s="150">
        <f t="shared" si="238"/>
        <v>880.38787500000001</v>
      </c>
      <c r="L121" s="150">
        <v>8</v>
      </c>
      <c r="M121" s="151">
        <v>9</v>
      </c>
      <c r="N121" s="152">
        <v>11</v>
      </c>
      <c r="O121" s="169" t="s">
        <v>173</v>
      </c>
      <c r="P121" s="8"/>
      <c r="Q121" s="8"/>
      <c r="R121" s="169" t="s">
        <v>51</v>
      </c>
      <c r="S121" s="186"/>
      <c r="T121" s="181" t="e">
        <f>VLOOKUP(P121,'[3]Monitor Schedule'!$A:$J,10,FALSE)</f>
        <v>#N/A</v>
      </c>
      <c r="U121" s="186"/>
      <c r="V121" s="181" t="e">
        <f>VLOOKUP(P121,'[3]Monitor Schedule'!$A:$K,11,FALSE)</f>
        <v>#N/A</v>
      </c>
      <c r="W121" s="181"/>
      <c r="X121" s="8" t="e">
        <f>VLOOKUP(P121,[4]ocr_assessors_for_ror!$B:$E,4,FALSE)</f>
        <v>#N/A</v>
      </c>
      <c r="Y121" s="170">
        <f>Y119-Y120</f>
        <v>1</v>
      </c>
      <c r="Z121" s="170">
        <f t="shared" ref="Z121:BX121" si="239">Z119-Z120</f>
        <v>2</v>
      </c>
      <c r="AA121" s="170">
        <f t="shared" si="239"/>
        <v>1</v>
      </c>
      <c r="AB121" s="170">
        <f t="shared" si="239"/>
        <v>1</v>
      </c>
      <c r="AC121" s="170">
        <f t="shared" si="239"/>
        <v>0</v>
      </c>
      <c r="AD121" s="170">
        <f t="shared" si="239"/>
        <v>1</v>
      </c>
      <c r="AE121" s="170">
        <f t="shared" si="239"/>
        <v>1</v>
      </c>
      <c r="AF121" s="171">
        <f t="shared" si="239"/>
        <v>-1</v>
      </c>
      <c r="AG121" s="170">
        <f t="shared" si="239"/>
        <v>0</v>
      </c>
      <c r="AH121" s="170">
        <f t="shared" si="239"/>
        <v>0</v>
      </c>
      <c r="AI121" s="170">
        <f t="shared" si="239"/>
        <v>1</v>
      </c>
      <c r="AJ121" s="170">
        <f t="shared" si="239"/>
        <v>1</v>
      </c>
      <c r="AK121" s="170">
        <f t="shared" si="239"/>
        <v>1</v>
      </c>
      <c r="AL121" s="170">
        <f t="shared" si="239"/>
        <v>0</v>
      </c>
      <c r="AM121" s="171">
        <f t="shared" si="239"/>
        <v>-1</v>
      </c>
      <c r="AN121" s="170">
        <f t="shared" si="239"/>
        <v>0</v>
      </c>
      <c r="AO121" s="170">
        <f t="shared" si="239"/>
        <v>0</v>
      </c>
      <c r="AP121" s="170">
        <f t="shared" si="239"/>
        <v>1</v>
      </c>
      <c r="AQ121" s="170">
        <f t="shared" si="239"/>
        <v>1</v>
      </c>
      <c r="AR121" s="170">
        <f t="shared" si="239"/>
        <v>1</v>
      </c>
      <c r="AS121" s="170">
        <f t="shared" si="239"/>
        <v>1</v>
      </c>
      <c r="AT121" s="170">
        <f t="shared" si="239"/>
        <v>1</v>
      </c>
      <c r="AU121" s="170">
        <f t="shared" si="239"/>
        <v>1</v>
      </c>
      <c r="AV121" s="170">
        <f t="shared" si="239"/>
        <v>2</v>
      </c>
      <c r="AW121" s="170">
        <f t="shared" si="239"/>
        <v>1</v>
      </c>
      <c r="AX121" s="170">
        <f t="shared" si="239"/>
        <v>0</v>
      </c>
      <c r="AY121" s="170">
        <f t="shared" si="239"/>
        <v>0</v>
      </c>
      <c r="AZ121" s="170">
        <f t="shared" si="239"/>
        <v>2</v>
      </c>
      <c r="BA121" s="170">
        <f t="shared" si="239"/>
        <v>1</v>
      </c>
      <c r="BB121" s="170">
        <f t="shared" si="239"/>
        <v>0</v>
      </c>
      <c r="BC121" s="170">
        <f t="shared" si="239"/>
        <v>1</v>
      </c>
      <c r="BD121" s="170">
        <f t="shared" si="239"/>
        <v>0</v>
      </c>
      <c r="BE121" s="170">
        <f t="shared" si="239"/>
        <v>0</v>
      </c>
      <c r="BF121" s="171">
        <f t="shared" si="239"/>
        <v>-1</v>
      </c>
      <c r="BG121" s="170">
        <f t="shared" si="239"/>
        <v>0</v>
      </c>
      <c r="BH121" s="170">
        <f t="shared" si="239"/>
        <v>0</v>
      </c>
      <c r="BI121" s="170">
        <f t="shared" si="239"/>
        <v>1</v>
      </c>
      <c r="BJ121" s="170">
        <f t="shared" si="239"/>
        <v>1</v>
      </c>
      <c r="BK121" s="170">
        <f t="shared" si="239"/>
        <v>0</v>
      </c>
      <c r="BL121" s="170">
        <f t="shared" si="239"/>
        <v>1</v>
      </c>
      <c r="BM121" s="170">
        <f t="shared" si="239"/>
        <v>0</v>
      </c>
      <c r="BN121" s="170">
        <f t="shared" si="239"/>
        <v>0</v>
      </c>
      <c r="BO121" s="170">
        <f t="shared" si="239"/>
        <v>1</v>
      </c>
      <c r="BP121" s="170">
        <f t="shared" si="239"/>
        <v>3</v>
      </c>
      <c r="BQ121" s="170">
        <f t="shared" si="239"/>
        <v>2</v>
      </c>
      <c r="BR121" s="170">
        <f t="shared" si="239"/>
        <v>1</v>
      </c>
      <c r="BS121" s="170">
        <f t="shared" si="239"/>
        <v>1</v>
      </c>
      <c r="BT121" s="170">
        <f t="shared" si="239"/>
        <v>0</v>
      </c>
      <c r="BU121" s="170">
        <f t="shared" si="239"/>
        <v>1</v>
      </c>
      <c r="BV121" s="170">
        <f t="shared" si="239"/>
        <v>1</v>
      </c>
      <c r="BW121" s="170">
        <f t="shared" si="239"/>
        <v>1</v>
      </c>
      <c r="BX121" s="170">
        <f t="shared" si="239"/>
        <v>3</v>
      </c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</row>
    <row r="122" spans="1:459" s="2" customFormat="1">
      <c r="A122" s="146">
        <v>94878</v>
      </c>
      <c r="B122" s="146">
        <v>3894</v>
      </c>
      <c r="C122" s="146">
        <v>587</v>
      </c>
      <c r="D122" s="147">
        <v>95435</v>
      </c>
      <c r="E122" s="148">
        <f t="shared" si="233"/>
        <v>3912.835</v>
      </c>
      <c r="F122" s="149">
        <f t="shared" si="234"/>
        <v>586.92525000000001</v>
      </c>
      <c r="G122" s="150">
        <v>12</v>
      </c>
      <c r="H122" s="150">
        <f t="shared" si="235"/>
        <v>4891.0437499999998</v>
      </c>
      <c r="I122" s="150">
        <f t="shared" si="236"/>
        <v>733.65656250000006</v>
      </c>
      <c r="J122" s="150">
        <f t="shared" si="237"/>
        <v>5869.2525000000005</v>
      </c>
      <c r="K122" s="150">
        <f t="shared" si="238"/>
        <v>880.38787500000001</v>
      </c>
      <c r="L122" s="150">
        <v>8</v>
      </c>
      <c r="M122" s="151">
        <v>9</v>
      </c>
      <c r="N122" s="152">
        <v>11</v>
      </c>
      <c r="O122" s="169" t="s">
        <v>173</v>
      </c>
      <c r="P122" s="8"/>
      <c r="Q122" s="8"/>
      <c r="R122" s="8"/>
      <c r="S122" s="8"/>
      <c r="T122" s="181" t="e">
        <f>VLOOKUP(P122,'[3]Monitor Schedule'!$A:$J,10,FALSE)</f>
        <v>#N/A</v>
      </c>
      <c r="U122" s="8"/>
      <c r="V122" s="181" t="e">
        <f>VLOOKUP(P122,'[3]Monitor Schedule'!$A:$K,11,FALSE)</f>
        <v>#N/A</v>
      </c>
      <c r="W122" s="181"/>
      <c r="X122" s="8" t="e">
        <f>VLOOKUP(P122,[4]ocr_assessors_for_ror!$B:$E,4,FALSE)</f>
        <v>#N/A</v>
      </c>
      <c r="BY122" s="2" t="e">
        <f>VLOOKUP(P122,'[3]Monitor Schedule'!$A:$BM,65,FALSE)</f>
        <v>#N/A</v>
      </c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</row>
    <row r="123" spans="1:459" s="2" customFormat="1">
      <c r="A123" s="128">
        <v>31580</v>
      </c>
      <c r="B123" s="128">
        <v>473</v>
      </c>
      <c r="C123" s="128">
        <v>97</v>
      </c>
      <c r="D123" s="145">
        <v>44415</v>
      </c>
      <c r="E123" s="134">
        <f>D123*0.015</f>
        <v>666.22500000000002</v>
      </c>
      <c r="F123" s="133">
        <f>E123*0.21</f>
        <v>139.90725</v>
      </c>
      <c r="G123" s="9">
        <v>1</v>
      </c>
      <c r="H123" s="9">
        <f>E123*1.25</f>
        <v>832.78125</v>
      </c>
      <c r="I123" s="9">
        <f>F123*1.25</f>
        <v>174.8840625</v>
      </c>
      <c r="J123" s="9">
        <f>E123*1.5</f>
        <v>999.33750000000009</v>
      </c>
      <c r="K123" s="9">
        <f>F123*1.5</f>
        <v>209.86087500000002</v>
      </c>
      <c r="L123" s="9">
        <v>4</v>
      </c>
      <c r="M123" s="124">
        <v>5</v>
      </c>
      <c r="N123" s="123">
        <v>7</v>
      </c>
      <c r="O123" s="169" t="s">
        <v>193</v>
      </c>
      <c r="P123" s="8">
        <v>959551</v>
      </c>
      <c r="Q123" s="8" t="s">
        <v>194</v>
      </c>
      <c r="R123" s="8" t="s">
        <v>62</v>
      </c>
      <c r="S123" s="181">
        <v>44770</v>
      </c>
      <c r="T123" s="181">
        <f>VLOOKUP(P123,'[3]Monitor Schedule'!$A:$J,10,FALSE)</f>
        <v>44620</v>
      </c>
      <c r="U123" s="181">
        <v>44784</v>
      </c>
      <c r="V123" s="181" t="e">
        <f>VLOOKUP(P123,'[3]Monitor Schedule'!$A:$K,11,FALSE)</f>
        <v>#N/A</v>
      </c>
      <c r="W123" s="181"/>
      <c r="X123" s="8" t="s">
        <v>30</v>
      </c>
      <c r="Y123" s="2" t="s">
        <v>30</v>
      </c>
      <c r="Z123" s="2" t="s">
        <v>30</v>
      </c>
      <c r="AA123" s="2" t="s">
        <v>28</v>
      </c>
      <c r="AB123" s="2" t="s">
        <v>28</v>
      </c>
      <c r="AC123" s="2" t="s">
        <v>28</v>
      </c>
      <c r="AD123" s="2" t="s">
        <v>28</v>
      </c>
      <c r="AE123" s="2" t="s">
        <v>28</v>
      </c>
      <c r="AF123" s="2" t="s">
        <v>28</v>
      </c>
      <c r="AG123" s="2" t="s">
        <v>30</v>
      </c>
      <c r="AH123" s="2" t="s">
        <v>28</v>
      </c>
      <c r="AI123" s="2" t="s">
        <v>28</v>
      </c>
      <c r="AJ123" s="2" t="s">
        <v>28</v>
      </c>
      <c r="AK123" s="2" t="s">
        <v>28</v>
      </c>
      <c r="AL123" s="2" t="s">
        <v>28</v>
      </c>
      <c r="AM123" s="2" t="s">
        <v>30</v>
      </c>
      <c r="AN123" s="2" t="s">
        <v>30</v>
      </c>
      <c r="AO123" s="2" t="s">
        <v>28</v>
      </c>
      <c r="AP123" s="2" t="s">
        <v>28</v>
      </c>
      <c r="AQ123" s="2" t="s">
        <v>28</v>
      </c>
      <c r="AR123" s="2" t="s">
        <v>28</v>
      </c>
      <c r="AS123" s="2" t="s">
        <v>28</v>
      </c>
      <c r="AT123" s="2" t="s">
        <v>28</v>
      </c>
      <c r="AU123" s="2" t="s">
        <v>30</v>
      </c>
      <c r="AV123" s="2" t="s">
        <v>30</v>
      </c>
      <c r="AW123" s="2" t="s">
        <v>28</v>
      </c>
      <c r="AX123" s="2" t="s">
        <v>28</v>
      </c>
      <c r="AY123" s="2" t="s">
        <v>30</v>
      </c>
      <c r="AZ123" s="2" t="s">
        <v>28</v>
      </c>
      <c r="BA123" s="2" t="s">
        <v>28</v>
      </c>
      <c r="BB123" s="2" t="s">
        <v>28</v>
      </c>
      <c r="BC123" s="2" t="s">
        <v>30</v>
      </c>
      <c r="BD123" s="2" t="s">
        <v>28</v>
      </c>
      <c r="BE123" s="2" t="s">
        <v>28</v>
      </c>
      <c r="BF123" s="2" t="s">
        <v>30</v>
      </c>
      <c r="BG123" s="2" t="s">
        <v>28</v>
      </c>
      <c r="BH123" s="2" t="s">
        <v>28</v>
      </c>
      <c r="BI123" s="2" t="s">
        <v>28</v>
      </c>
      <c r="BJ123" s="2" t="s">
        <v>30</v>
      </c>
      <c r="BK123" s="2" t="s">
        <v>28</v>
      </c>
      <c r="BL123" s="2" t="s">
        <v>28</v>
      </c>
      <c r="BM123" s="2" t="s">
        <v>28</v>
      </c>
      <c r="BN123" s="2" t="s">
        <v>28</v>
      </c>
      <c r="BO123" s="2" t="s">
        <v>30</v>
      </c>
      <c r="BP123" s="2" t="s">
        <v>30</v>
      </c>
      <c r="BQ123" s="2" t="s">
        <v>30</v>
      </c>
      <c r="BR123" s="2" t="s">
        <v>28</v>
      </c>
      <c r="BS123" s="2" t="s">
        <v>28</v>
      </c>
      <c r="BT123" s="2" t="s">
        <v>28</v>
      </c>
      <c r="BU123" s="2" t="s">
        <v>28</v>
      </c>
      <c r="BV123" s="2" t="s">
        <v>28</v>
      </c>
      <c r="BW123" s="2" t="s">
        <v>28</v>
      </c>
      <c r="BX123" s="2" t="s">
        <v>30</v>
      </c>
      <c r="BY123" s="2" t="s">
        <v>63</v>
      </c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</row>
    <row r="124" spans="1:459" s="2" customFormat="1">
      <c r="A124" s="146">
        <v>31580</v>
      </c>
      <c r="B124" s="146">
        <v>473</v>
      </c>
      <c r="C124" s="146">
        <v>97</v>
      </c>
      <c r="D124" s="147">
        <v>44415</v>
      </c>
      <c r="E124" s="148">
        <f t="shared" ref="E124:E129" si="240">D124*0.015</f>
        <v>666.22500000000002</v>
      </c>
      <c r="F124" s="149">
        <f t="shared" ref="F124:F129" si="241">E124*0.21</f>
        <v>139.90725</v>
      </c>
      <c r="G124" s="150">
        <v>1</v>
      </c>
      <c r="H124" s="150">
        <f t="shared" ref="H124:H129" si="242">E124*1.25</f>
        <v>832.78125</v>
      </c>
      <c r="I124" s="150">
        <f t="shared" ref="I124:I129" si="243">F124*1.25</f>
        <v>174.8840625</v>
      </c>
      <c r="J124" s="150">
        <f t="shared" ref="J124:J129" si="244">E124*1.5</f>
        <v>999.33750000000009</v>
      </c>
      <c r="K124" s="150">
        <f t="shared" ref="K124:K129" si="245">F124*1.5</f>
        <v>209.86087500000002</v>
      </c>
      <c r="L124" s="150">
        <v>4</v>
      </c>
      <c r="M124" s="151">
        <v>5</v>
      </c>
      <c r="N124" s="152">
        <v>7</v>
      </c>
      <c r="O124" s="169" t="s">
        <v>193</v>
      </c>
      <c r="P124" s="8">
        <v>810179</v>
      </c>
      <c r="Q124" s="8" t="s">
        <v>195</v>
      </c>
      <c r="R124" s="8" t="s">
        <v>71</v>
      </c>
      <c r="S124" s="181">
        <v>44756</v>
      </c>
      <c r="T124" s="181">
        <f>VLOOKUP(P124,'[3]Monitor Schedule'!$A:$J,10,FALSE)</f>
        <v>44623</v>
      </c>
      <c r="U124" s="181">
        <v>44784</v>
      </c>
      <c r="V124" s="181" t="e">
        <f>VLOOKUP(P124,'[3]Monitor Schedule'!$A:$K,11,FALSE)</f>
        <v>#N/A</v>
      </c>
      <c r="W124" s="181"/>
      <c r="X124" s="8" t="s">
        <v>72</v>
      </c>
      <c r="Y124" s="2" t="str">
        <f>VLOOKUP(P124,'[3]Monitor Schedule'!$A:$BM,13,FALSE)</f>
        <v>No</v>
      </c>
      <c r="Z124" s="2" t="s">
        <v>30</v>
      </c>
      <c r="AA124" s="2" t="str">
        <f>VLOOKUP(P124,'[3]Monitor Schedule'!$A:$BM,15,FALSE)</f>
        <v>Yes</v>
      </c>
      <c r="AB124" s="2" t="str">
        <f>VLOOKUP(P124,'[3]Monitor Schedule'!$A:$BM,16,FALSE)</f>
        <v>Yes</v>
      </c>
      <c r="AC124" s="2" t="str">
        <f>VLOOKUP(P124,'[3]Monitor Schedule'!$A:$BM,17,FALSE)</f>
        <v>Yes</v>
      </c>
      <c r="AD124" s="2" t="s">
        <v>28</v>
      </c>
      <c r="AE124" s="2" t="s">
        <v>28</v>
      </c>
      <c r="AF124" s="2" t="str">
        <f>VLOOKUP(P124,'[3]Monitor Schedule'!$A:$BM,20,FALSE)</f>
        <v>No</v>
      </c>
      <c r="AG124" s="2" t="str">
        <f>VLOOKUP(P124,'[3]Monitor Schedule'!$A:$BM,21,FALSE)</f>
        <v>No</v>
      </c>
      <c r="AH124" s="2" t="str">
        <f>VLOOKUP(P124,'[3]Monitor Schedule'!$A:$BM,22,FALSE)</f>
        <v>Yes</v>
      </c>
      <c r="AI124" s="2" t="str">
        <f>VLOOKUP(P124,'[3]Monitor Schedule'!$A:$BM,23,FALSE)</f>
        <v>Yes</v>
      </c>
      <c r="AJ124" s="2" t="s">
        <v>30</v>
      </c>
      <c r="AK124" s="2" t="str">
        <f>VLOOKUP(P124,'[3]Monitor Schedule'!$A:$BM,25,FALSE)</f>
        <v>Yes</v>
      </c>
      <c r="AL124" s="2" t="s">
        <v>30</v>
      </c>
      <c r="AM124" s="2" t="s">
        <v>30</v>
      </c>
      <c r="AN124" s="2" t="s">
        <v>30</v>
      </c>
      <c r="AO124" s="2" t="s">
        <v>28</v>
      </c>
      <c r="AP124" s="2" t="str">
        <f>VLOOKUP(P124,'[3]Monitor Schedule'!$A:$BM,30,FALSE)</f>
        <v>Yes</v>
      </c>
      <c r="AQ124" s="2" t="str">
        <f>VLOOKUP(P124,'[3]Monitor Schedule'!$A:$BM,31,FALSE)</f>
        <v>Yes</v>
      </c>
      <c r="AR124" s="2" t="str">
        <f>VLOOKUP(P124,'[3]Monitor Schedule'!$A:$BM,32,FALSE)</f>
        <v>Yes</v>
      </c>
      <c r="AS124" s="2" t="str">
        <f>VLOOKUP(P124,'[3]Monitor Schedule'!$A:$BM,33,FALSE)</f>
        <v>No</v>
      </c>
      <c r="AT124" s="2" t="str">
        <f>VLOOKUP(P124,'[3]Monitor Schedule'!$A:$BM,34,FALSE)</f>
        <v>No</v>
      </c>
      <c r="AU124" s="2" t="str">
        <f>VLOOKUP(P124,'[3]Monitor Schedule'!$A:$BM,35,FALSE)</f>
        <v>No</v>
      </c>
      <c r="AV124" s="2" t="str">
        <f>VLOOKUP(P124,'[3]Monitor Schedule'!$A:$BM,36,FALSE)</f>
        <v>No</v>
      </c>
      <c r="AW124" s="2" t="s">
        <v>28</v>
      </c>
      <c r="AX124" s="2" t="s">
        <v>28</v>
      </c>
      <c r="AY124" s="2" t="s">
        <v>28</v>
      </c>
      <c r="AZ124" s="2" t="s">
        <v>28</v>
      </c>
      <c r="BA124" s="2" t="s">
        <v>28</v>
      </c>
      <c r="BB124" s="2" t="s">
        <v>28</v>
      </c>
      <c r="BC124" s="2" t="s">
        <v>30</v>
      </c>
      <c r="BD124" s="2" t="s">
        <v>30</v>
      </c>
      <c r="BE124" s="2" t="s">
        <v>30</v>
      </c>
      <c r="BF124" s="2" t="str">
        <f>VLOOKUP(P124,'[3]Monitor Schedule'!$A:$BM,46,FALSE)</f>
        <v>Yes</v>
      </c>
      <c r="BG124" s="2" t="str">
        <f>VLOOKUP(P124,'[3]Monitor Schedule'!$A:$BM,47,FALSE)</f>
        <v>Yes</v>
      </c>
      <c r="BH124" s="2" t="s">
        <v>28</v>
      </c>
      <c r="BI124" s="2" t="str">
        <f>VLOOKUP(P124,'[3]Monitor Schedule'!$A:$BM,49,FALSE)</f>
        <v>Yes</v>
      </c>
      <c r="BJ124" s="2" t="str">
        <f>VLOOKUP(P124,'[3]Monitor Schedule'!$A:$BM,50,FALSE)</f>
        <v>Yes</v>
      </c>
      <c r="BK124" s="2" t="s">
        <v>28</v>
      </c>
      <c r="BL124" s="2" t="str">
        <f>VLOOKUP(P124,'[3]Monitor Schedule'!$A:$BM,52,FALSE)</f>
        <v>No</v>
      </c>
      <c r="BM124" s="2" t="str">
        <f>VLOOKUP(P124,'[3]Monitor Schedule'!$A:$BM,53,FALSE)</f>
        <v>No</v>
      </c>
      <c r="BN124" s="2" t="str">
        <f>VLOOKUP(P124,'[3]Monitor Schedule'!$A:$BM,54,FALSE)</f>
        <v>No</v>
      </c>
      <c r="BO124" s="2" t="str">
        <f>VLOOKUP(P124,'[3]Monitor Schedule'!$A:$BM,55,FALSE)</f>
        <v>No</v>
      </c>
      <c r="BP124" s="2" t="str">
        <f>VLOOKUP(P124,'[3]Monitor Schedule'!$A:$BM,56,FALSE)</f>
        <v>No</v>
      </c>
      <c r="BQ124" s="2" t="str">
        <f>VLOOKUP(P124,'[3]Monitor Schedule'!$A:$BM,57,FALSE)</f>
        <v>No</v>
      </c>
      <c r="BR124" s="2" t="str">
        <f>VLOOKUP(P124,'[3]Monitor Schedule'!$A:$BM,58,FALSE)</f>
        <v>No</v>
      </c>
      <c r="BS124" s="2" t="str">
        <f>VLOOKUP(P124,'[3]Monitor Schedule'!$A:$BM,59,FALSE)</f>
        <v>No</v>
      </c>
      <c r="BT124" s="2" t="str">
        <f>VLOOKUP(P124,'[3]Monitor Schedule'!$A:$BM,60,FALSE)</f>
        <v>No</v>
      </c>
      <c r="BU124" s="2" t="str">
        <f>VLOOKUP(P124,'[3]Monitor Schedule'!$A:$BM,61,FALSE)</f>
        <v>No</v>
      </c>
      <c r="BV124" s="2" t="str">
        <f>VLOOKUP(P124,'[3]Monitor Schedule'!$A:$BM,62,FALSE)</f>
        <v>No</v>
      </c>
      <c r="BW124" s="2" t="str">
        <f>VLOOKUP(P124,'[3]Monitor Schedule'!$A:$BM,63,FALSE)</f>
        <v>No</v>
      </c>
      <c r="BX124" s="2" t="str">
        <f>VLOOKUP(P124,'[3]Monitor Schedule'!$A:$BM,64,FALSE)</f>
        <v>No</v>
      </c>
      <c r="BY124" s="2" t="s">
        <v>73</v>
      </c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</row>
    <row r="125" spans="1:459" s="2" customFormat="1">
      <c r="A125" s="146">
        <v>31580</v>
      </c>
      <c r="B125" s="146">
        <v>473</v>
      </c>
      <c r="C125" s="146">
        <v>97</v>
      </c>
      <c r="D125" s="147">
        <v>44415</v>
      </c>
      <c r="E125" s="148">
        <f t="shared" ref="E125" si="246">D125*0.015</f>
        <v>666.22500000000002</v>
      </c>
      <c r="F125" s="149">
        <f t="shared" ref="F125" si="247">E125*0.21</f>
        <v>139.90725</v>
      </c>
      <c r="G125" s="150">
        <v>2</v>
      </c>
      <c r="H125" s="150">
        <f t="shared" ref="H125" si="248">E125*1.25</f>
        <v>832.78125</v>
      </c>
      <c r="I125" s="150">
        <f t="shared" ref="I125" si="249">F125*1.25</f>
        <v>174.8840625</v>
      </c>
      <c r="J125" s="150">
        <f t="shared" ref="J125" si="250">E125*1.5</f>
        <v>999.33750000000009</v>
      </c>
      <c r="K125" s="150">
        <f t="shared" ref="K125" si="251">F125*1.5</f>
        <v>209.86087500000002</v>
      </c>
      <c r="L125" s="150">
        <v>4</v>
      </c>
      <c r="M125" s="151">
        <v>5</v>
      </c>
      <c r="N125" s="152">
        <v>7</v>
      </c>
      <c r="O125" s="169" t="s">
        <v>193</v>
      </c>
      <c r="P125" s="2">
        <v>588601</v>
      </c>
      <c r="Q125" s="8" t="s">
        <v>196</v>
      </c>
      <c r="R125" s="8" t="s">
        <v>143</v>
      </c>
      <c r="S125" s="181">
        <v>44757</v>
      </c>
      <c r="T125" s="181">
        <f>VLOOKUP(P125,'[3]Monitor Schedule'!$A:$J,10,FALSE)</f>
        <v>44713</v>
      </c>
      <c r="U125" s="181">
        <v>44784</v>
      </c>
      <c r="V125" s="181" t="e">
        <f>VLOOKUP(P125,'[3]Monitor Schedule'!$A:$K,11,FALSE)</f>
        <v>#N/A</v>
      </c>
      <c r="W125" s="181" t="s">
        <v>28</v>
      </c>
      <c r="X125" s="8" t="s">
        <v>30</v>
      </c>
      <c r="Y125" s="2" t="str">
        <f>VLOOKUP(P125,'[3]Monitor Schedule'!$A:$BM,13,FALSE)</f>
        <v>Yes</v>
      </c>
      <c r="Z125" s="2" t="str">
        <f>VLOOKUP(P125,'[3]Monitor Schedule'!$A:$BM,14,FALSE)</f>
        <v>Yes</v>
      </c>
      <c r="AA125" s="2" t="str">
        <f>VLOOKUP(P125,'[3]Monitor Schedule'!$A:$BM,15,FALSE)</f>
        <v>Yes</v>
      </c>
      <c r="AB125" s="2" t="str">
        <f>VLOOKUP(P125,'[3]Monitor Schedule'!$A:$BM,16,FALSE)</f>
        <v>Yes</v>
      </c>
      <c r="AC125" s="2" t="str">
        <f>VLOOKUP(P125,'[3]Monitor Schedule'!$A:$BM,17,FALSE)</f>
        <v>Yes</v>
      </c>
      <c r="AD125" s="2" t="str">
        <f>VLOOKUP(P125,'[3]Monitor Schedule'!$A:$BM,18,FALSE)</f>
        <v>Yes</v>
      </c>
      <c r="AE125" s="2" t="s">
        <v>30</v>
      </c>
      <c r="AF125" s="2" t="s">
        <v>30</v>
      </c>
      <c r="AG125" s="2" t="s">
        <v>30</v>
      </c>
      <c r="AH125" s="2" t="s">
        <v>30</v>
      </c>
      <c r="AI125" s="2" t="s">
        <v>30</v>
      </c>
      <c r="AJ125" s="2" t="str">
        <f>VLOOKUP(P125,'[3]Monitor Schedule'!$A:$BM,24,FALSE)</f>
        <v>Yes</v>
      </c>
      <c r="AK125" s="2" t="str">
        <f>VLOOKUP(P125,'[3]Monitor Schedule'!$A:$BM,25,FALSE)</f>
        <v>Yes</v>
      </c>
      <c r="AL125" s="2" t="str">
        <f>VLOOKUP(P125,'[3]Monitor Schedule'!$A:$BM,26,FALSE)</f>
        <v>Yes</v>
      </c>
      <c r="AM125" s="2" t="str">
        <f>VLOOKUP(P125,'[3]Monitor Schedule'!$A:$BM,27,FALSE)</f>
        <v>Yes</v>
      </c>
      <c r="AN125" s="2" t="str">
        <f>VLOOKUP(P125,'[3]Monitor Schedule'!$A:$BM,28,FALSE)</f>
        <v>Yes</v>
      </c>
      <c r="AO125" s="2" t="str">
        <f>VLOOKUP(P125,'[3]Monitor Schedule'!$A:$BM,29,FALSE)</f>
        <v>Yes</v>
      </c>
      <c r="AP125" s="2" t="s">
        <v>30</v>
      </c>
      <c r="AQ125" s="2" t="s">
        <v>30</v>
      </c>
      <c r="AR125" s="2" t="s">
        <v>30</v>
      </c>
      <c r="AS125" s="2" t="s">
        <v>30</v>
      </c>
      <c r="AT125" s="2" t="s">
        <v>30</v>
      </c>
      <c r="AU125" s="2" t="str">
        <f>VLOOKUP(P125,'[3]Monitor Schedule'!$A:$BM,35,FALSE)</f>
        <v>Yes</v>
      </c>
      <c r="AV125" s="2" t="str">
        <f>VLOOKUP(P125,'[3]Monitor Schedule'!$A:$BM,36,FALSE)</f>
        <v>Yes</v>
      </c>
      <c r="AW125" s="2" t="str">
        <f>VLOOKUP(P125,'[3]Monitor Schedule'!$A:$BM,37,FALSE)</f>
        <v>Yes</v>
      </c>
      <c r="AX125" s="2" t="str">
        <f>VLOOKUP(P125,'[3]Monitor Schedule'!$A:$BM,38,FALSE)</f>
        <v>Yes</v>
      </c>
      <c r="AY125" s="2" t="s">
        <v>30</v>
      </c>
      <c r="AZ125" s="2" t="s">
        <v>30</v>
      </c>
      <c r="BA125" s="2" t="s">
        <v>28</v>
      </c>
      <c r="BB125" s="2" t="str">
        <f>VLOOKUP(P125,'[3]Monitor Schedule'!$A:$BM,42,FALSE)</f>
        <v>Yes</v>
      </c>
      <c r="BC125" s="2" t="str">
        <f>VLOOKUP(P125,'[3]Monitor Schedule'!$A:$BM,43,FALSE)</f>
        <v>Yes</v>
      </c>
      <c r="BD125" s="2" t="str">
        <f>VLOOKUP(P125,'[3]Monitor Schedule'!$A:$BM,44,FALSE)</f>
        <v>Yes</v>
      </c>
      <c r="BE125" s="2" t="str">
        <f>VLOOKUP(P125,'[3]Monitor Schedule'!$A:$BM,45,FALSE)</f>
        <v>Yes</v>
      </c>
      <c r="BF125" s="2" t="s">
        <v>28</v>
      </c>
      <c r="BG125" s="2" t="s">
        <v>30</v>
      </c>
      <c r="BH125" s="2" t="s">
        <v>30</v>
      </c>
      <c r="BI125" s="2" t="str">
        <f>VLOOKUP(P125,'[3]Monitor Schedule'!$A:$BM,49,FALSE)</f>
        <v>Yes</v>
      </c>
      <c r="BJ125" s="2" t="str">
        <f>VLOOKUP(P125,'[3]Monitor Schedule'!$A:$BM,50,FALSE)</f>
        <v>Yes</v>
      </c>
      <c r="BK125" s="2" t="str">
        <f>VLOOKUP(P125,'[3]Monitor Schedule'!$A:$BM,51,FALSE)</f>
        <v>Yes</v>
      </c>
      <c r="BL125" s="2" t="str">
        <f>VLOOKUP(P125,'[3]Monitor Schedule'!$A:$BM,52,FALSE)</f>
        <v>Yes</v>
      </c>
      <c r="BM125" s="2" t="str">
        <f>VLOOKUP(P125,'[3]Monitor Schedule'!$A:$BM,53,FALSE)</f>
        <v>Yes</v>
      </c>
      <c r="BN125" s="2" t="str">
        <f>VLOOKUP(P125,'[3]Monitor Schedule'!$A:$BM,54,FALSE)</f>
        <v>No</v>
      </c>
      <c r="BO125" s="2" t="str">
        <f>VLOOKUP(P125,'[3]Monitor Schedule'!$A:$BM,55,FALSE)</f>
        <v>No</v>
      </c>
      <c r="BP125" s="2" t="str">
        <f>VLOOKUP(P125,'[3]Monitor Schedule'!$A:$BM,56,FALSE)</f>
        <v>No</v>
      </c>
      <c r="BQ125" s="2" t="str">
        <f>VLOOKUP(P125,'[3]Monitor Schedule'!$A:$BM,57,FALSE)</f>
        <v>No</v>
      </c>
      <c r="BR125" s="2" t="s">
        <v>28</v>
      </c>
      <c r="BS125" s="2" t="s">
        <v>30</v>
      </c>
      <c r="BT125" s="2" t="s">
        <v>28</v>
      </c>
      <c r="BU125" s="2" t="s">
        <v>30</v>
      </c>
      <c r="BV125" s="2" t="s">
        <v>28</v>
      </c>
      <c r="BW125" s="2" t="s">
        <v>30</v>
      </c>
      <c r="BX125" s="2" t="s">
        <v>28</v>
      </c>
      <c r="BY125" s="2">
        <f>VLOOKUP(P125,'[3]Monitor Schedule'!$A:$BM,65,FALSE)</f>
        <v>0</v>
      </c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</row>
    <row r="126" spans="1:459" s="2" customFormat="1">
      <c r="A126" s="146">
        <v>31580</v>
      </c>
      <c r="B126" s="146">
        <v>473</v>
      </c>
      <c r="C126" s="146">
        <v>97</v>
      </c>
      <c r="D126" s="147">
        <v>44415</v>
      </c>
      <c r="E126" s="148">
        <f t="shared" si="240"/>
        <v>666.22500000000002</v>
      </c>
      <c r="F126" s="149">
        <f t="shared" si="241"/>
        <v>139.90725</v>
      </c>
      <c r="G126" s="150">
        <v>1</v>
      </c>
      <c r="H126" s="150">
        <f t="shared" si="242"/>
        <v>832.78125</v>
      </c>
      <c r="I126" s="150">
        <f t="shared" si="243"/>
        <v>174.8840625</v>
      </c>
      <c r="J126" s="150">
        <f t="shared" si="244"/>
        <v>999.33750000000009</v>
      </c>
      <c r="K126" s="150">
        <f t="shared" si="245"/>
        <v>209.86087500000002</v>
      </c>
      <c r="L126" s="150">
        <v>4</v>
      </c>
      <c r="M126" s="151">
        <v>5</v>
      </c>
      <c r="N126" s="152">
        <v>7</v>
      </c>
      <c r="O126" s="169" t="s">
        <v>193</v>
      </c>
      <c r="P126" s="8">
        <v>813772</v>
      </c>
      <c r="Q126" s="8" t="s">
        <v>115</v>
      </c>
      <c r="R126" s="8" t="s">
        <v>116</v>
      </c>
      <c r="S126" s="188">
        <v>44770</v>
      </c>
      <c r="T126" s="181">
        <f>VLOOKUP(P126,'[3]Monitor Schedule'!$A:$J,10,FALSE)</f>
        <v>44767</v>
      </c>
      <c r="U126" s="181">
        <v>44784</v>
      </c>
      <c r="V126" s="181" t="e">
        <f>VLOOKUP(P126,'[3]Monitor Schedule'!$A:$K,11,FALSE)</f>
        <v>#N/A</v>
      </c>
      <c r="W126" s="181" t="s">
        <v>28</v>
      </c>
      <c r="X126" s="8" t="s">
        <v>117</v>
      </c>
      <c r="Y126" s="2" t="str">
        <f>VLOOKUP(P126,'[3]Monitor Schedule'!$A:$BM,13,FALSE)</f>
        <v>Yes</v>
      </c>
      <c r="Z126" s="2" t="s">
        <v>30</v>
      </c>
      <c r="AA126" s="2" t="s">
        <v>30</v>
      </c>
      <c r="AB126" s="2" t="s">
        <v>28</v>
      </c>
      <c r="AC126" s="2" t="str">
        <f>VLOOKUP(P126,'[3]Monitor Schedule'!$A:$BM,17,FALSE)</f>
        <v>Yes</v>
      </c>
      <c r="AD126" s="2" t="str">
        <f>VLOOKUP(P126,'[3]Monitor Schedule'!$A:$BM,18,FALSE)</f>
        <v>Yes</v>
      </c>
      <c r="AE126" s="2" t="str">
        <f>VLOOKUP(P126,'[3]Monitor Schedule'!$A:$BM,19,FALSE)</f>
        <v>No</v>
      </c>
      <c r="AF126" s="2" t="str">
        <f>VLOOKUP(P126,'[3]Monitor Schedule'!$A:$BM,20,FALSE)</f>
        <v>No</v>
      </c>
      <c r="AG126" s="2" t="str">
        <f>VLOOKUP(P126,'[3]Monitor Schedule'!$A:$BM,21,FALSE)</f>
        <v>Yes</v>
      </c>
      <c r="AH126" s="2" t="str">
        <f>VLOOKUP(P126,'[3]Monitor Schedule'!$A:$BM,22,FALSE)</f>
        <v>Yes</v>
      </c>
      <c r="AI126" s="2" t="str">
        <f>VLOOKUP(P126,'[3]Monitor Schedule'!$A:$BM,23,FALSE)</f>
        <v>Yes</v>
      </c>
      <c r="AJ126" s="2" t="str">
        <f>VLOOKUP(P126,'[3]Monitor Schedule'!$A:$BM,24,FALSE)</f>
        <v>No</v>
      </c>
      <c r="AK126" s="2" t="str">
        <f>VLOOKUP(P126,'[3]Monitor Schedule'!$A:$BM,25,FALSE)</f>
        <v>No</v>
      </c>
      <c r="AL126" s="2" t="str">
        <f>VLOOKUP(P126,'[3]Monitor Schedule'!$A:$BM,26,FALSE)</f>
        <v>Yes</v>
      </c>
      <c r="AM126" s="2" t="str">
        <f>VLOOKUP(P126,'[3]Monitor Schedule'!$A:$BM,27,FALSE)</f>
        <v>No</v>
      </c>
      <c r="AN126" s="2" t="str">
        <f>VLOOKUP(P126,'[3]Monitor Schedule'!$A:$BM,28,FALSE)</f>
        <v>No</v>
      </c>
      <c r="AO126" s="2" t="str">
        <f>VLOOKUP(P126,'[3]Monitor Schedule'!$A:$BM,29,FALSE)</f>
        <v>No</v>
      </c>
      <c r="AP126" s="2" t="str">
        <f>VLOOKUP(P126,'[3]Monitor Schedule'!$A:$BM,30,FALSE)</f>
        <v>No</v>
      </c>
      <c r="AQ126" s="2" t="str">
        <f>VLOOKUP(P126,'[3]Monitor Schedule'!$A:$BM,31,FALSE)</f>
        <v>No</v>
      </c>
      <c r="AR126" s="2" t="str">
        <f>VLOOKUP(P126,'[3]Monitor Schedule'!$A:$BM,32,FALSE)</f>
        <v>No</v>
      </c>
      <c r="AS126" s="2" t="str">
        <f>VLOOKUP(P126,'[3]Monitor Schedule'!$A:$BM,33,FALSE)</f>
        <v>Yes</v>
      </c>
      <c r="AT126" s="2" t="str">
        <f>VLOOKUP(P126,'[3]Monitor Schedule'!$A:$BM,34,FALSE)</f>
        <v>No</v>
      </c>
      <c r="AU126" s="2" t="str">
        <f>VLOOKUP(P126,'[3]Monitor Schedule'!$A:$BM,35,FALSE)</f>
        <v>Yes</v>
      </c>
      <c r="AV126" s="2" t="str">
        <f>VLOOKUP(P126,'[3]Monitor Schedule'!$A:$BM,36,FALSE)</f>
        <v>Yes</v>
      </c>
      <c r="AW126" s="2" t="str">
        <f>VLOOKUP(P126,'[3]Monitor Schedule'!$A:$BM,37,FALSE)</f>
        <v>No</v>
      </c>
      <c r="AX126" s="2" t="str">
        <f>VLOOKUP(P126,'[3]Monitor Schedule'!$A:$BM,38,FALSE)</f>
        <v>No</v>
      </c>
      <c r="AY126" s="2" t="str">
        <f>VLOOKUP(P126,'[3]Monitor Schedule'!$A:$BM,39,FALSE)</f>
        <v>No</v>
      </c>
      <c r="AZ126" s="2" t="str">
        <f>VLOOKUP(P126,'[3]Monitor Schedule'!$A:$BM,40,FALSE)</f>
        <v>Yes</v>
      </c>
      <c r="BA126" s="2" t="str">
        <f>VLOOKUP(P126,'[3]Monitor Schedule'!$A:$BM,41,FALSE)</f>
        <v>Yes</v>
      </c>
      <c r="BB126" s="2" t="str">
        <f>VLOOKUP(P126,'[3]Monitor Schedule'!$A:$BM,42,FALSE)</f>
        <v>Yes</v>
      </c>
      <c r="BC126" s="2" t="s">
        <v>30</v>
      </c>
      <c r="BD126" s="2" t="str">
        <f>VLOOKUP(P126,'[3]Monitor Schedule'!$A:$BM,44,FALSE)</f>
        <v>No</v>
      </c>
      <c r="BE126" s="2" t="str">
        <f>VLOOKUP(P126,'[3]Monitor Schedule'!$A:$BM,45,FALSE)</f>
        <v>No</v>
      </c>
      <c r="BF126" s="2" t="str">
        <f>VLOOKUP(P126,'[3]Monitor Schedule'!$A:$BM,46,FALSE)</f>
        <v>No</v>
      </c>
      <c r="BG126" s="2" t="s">
        <v>28</v>
      </c>
      <c r="BH126" s="2" t="str">
        <f>VLOOKUP(P126,'[3]Monitor Schedule'!$A:$BM,48,FALSE)</f>
        <v>No</v>
      </c>
      <c r="BI126" s="2" t="str">
        <f>VLOOKUP(P126,'[3]Monitor Schedule'!$A:$BM,49,FALSE)</f>
        <v>Yes</v>
      </c>
      <c r="BJ126" s="2" t="str">
        <f>VLOOKUP(P126,'[3]Monitor Schedule'!$A:$BM,50,FALSE)</f>
        <v>Yes</v>
      </c>
      <c r="BK126" s="2" t="str">
        <f>VLOOKUP(P126,'[3]Monitor Schedule'!$A:$BM,51,FALSE)</f>
        <v>No</v>
      </c>
      <c r="BL126" s="2" t="str">
        <f>VLOOKUP(P126,'[3]Monitor Schedule'!$A:$BM,52,FALSE)</f>
        <v>No</v>
      </c>
      <c r="BM126" s="2" t="str">
        <f>VLOOKUP(P126,'[3]Monitor Schedule'!$A:$BM,53,FALSE)</f>
        <v>No</v>
      </c>
      <c r="BN126" s="2" t="str">
        <f>VLOOKUP(P126,'[3]Monitor Schedule'!$A:$BM,54,FALSE)</f>
        <v>Yes</v>
      </c>
      <c r="BO126" s="2" t="str">
        <f>VLOOKUP(P126,'[3]Monitor Schedule'!$A:$BM,55,FALSE)</f>
        <v>Yes</v>
      </c>
      <c r="BP126" s="2" t="str">
        <f>VLOOKUP(P126,'[3]Monitor Schedule'!$A:$BM,56,FALSE)</f>
        <v>Yes</v>
      </c>
      <c r="BQ126" s="2" t="str">
        <f>VLOOKUP(P126,'[3]Monitor Schedule'!$A:$BM,57,FALSE)</f>
        <v>Yes</v>
      </c>
      <c r="BR126" s="2">
        <f>VLOOKUP(P126,'[3]Monitor Schedule'!$A:$BM,58,FALSE)</f>
        <v>0</v>
      </c>
      <c r="BS126" s="2">
        <f>VLOOKUP(P126,'[3]Monitor Schedule'!$A:$BM,59,FALSE)</f>
        <v>0</v>
      </c>
      <c r="BT126" s="2">
        <f>VLOOKUP(P126,'[3]Monitor Schedule'!$A:$BM,60,FALSE)</f>
        <v>0</v>
      </c>
      <c r="BU126" s="2">
        <f>VLOOKUP(P126,'[3]Monitor Schedule'!$A:$BM,61,FALSE)</f>
        <v>0</v>
      </c>
      <c r="BV126" s="2">
        <f>VLOOKUP(P126,'[3]Monitor Schedule'!$A:$BM,62,FALSE)</f>
        <v>0</v>
      </c>
      <c r="BW126" s="2">
        <f>VLOOKUP(P126,'[3]Monitor Schedule'!$A:$BM,63,FALSE)</f>
        <v>0</v>
      </c>
      <c r="BX126" s="2">
        <f>VLOOKUP(P126,'[3]Monitor Schedule'!$A:$BM,64,FALSE)</f>
        <v>0</v>
      </c>
      <c r="BY126" s="2" t="e">
        <f>VLOOKUP(P126,'[3]Monitor Schedule'!$A:$BM,65,FALSE)</f>
        <v>#N/A</v>
      </c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</row>
    <row r="127" spans="1:459" s="2" customFormat="1" ht="15.75" customHeight="1">
      <c r="A127" s="146">
        <v>31580</v>
      </c>
      <c r="B127" s="146">
        <v>473</v>
      </c>
      <c r="C127" s="146">
        <v>97</v>
      </c>
      <c r="D127" s="147">
        <v>44415</v>
      </c>
      <c r="E127" s="148">
        <f t="shared" si="240"/>
        <v>666.22500000000002</v>
      </c>
      <c r="F127" s="149">
        <f t="shared" si="241"/>
        <v>139.90725</v>
      </c>
      <c r="G127" s="150">
        <v>1</v>
      </c>
      <c r="H127" s="150">
        <f t="shared" si="242"/>
        <v>832.78125</v>
      </c>
      <c r="I127" s="150">
        <f t="shared" si="243"/>
        <v>174.8840625</v>
      </c>
      <c r="J127" s="150">
        <f t="shared" si="244"/>
        <v>999.33750000000009</v>
      </c>
      <c r="K127" s="150">
        <f t="shared" si="245"/>
        <v>209.86087500000002</v>
      </c>
      <c r="L127" s="150">
        <v>4</v>
      </c>
      <c r="M127" s="151">
        <v>5</v>
      </c>
      <c r="N127" s="152">
        <v>7</v>
      </c>
      <c r="O127" s="169" t="s">
        <v>193</v>
      </c>
      <c r="P127" s="8">
        <v>818416</v>
      </c>
      <c r="Q127" s="8" t="s">
        <v>197</v>
      </c>
      <c r="R127" s="8" t="s">
        <v>198</v>
      </c>
      <c r="S127" s="181">
        <v>44778</v>
      </c>
      <c r="T127" s="181">
        <f>VLOOKUP(P127,'[3]Monitor Schedule'!$A:$J,10,FALSE)</f>
        <v>44783</v>
      </c>
      <c r="U127" s="181">
        <v>44784</v>
      </c>
      <c r="V127" s="181" t="e">
        <f>VLOOKUP(P127,'[3]Monitor Schedule'!$A:$K,11,FALSE)</f>
        <v>#N/A</v>
      </c>
      <c r="W127" s="181"/>
      <c r="X127" s="8" t="s">
        <v>30</v>
      </c>
      <c r="Y127" s="2" t="str">
        <f>VLOOKUP(P127,'[3]Monitor Schedule'!$A:$BM,13,FALSE)</f>
        <v>Yes</v>
      </c>
      <c r="Z127" s="2" t="str">
        <f>VLOOKUP(P127,'[3]Monitor Schedule'!$A:$BM,14,FALSE)</f>
        <v>Yes</v>
      </c>
      <c r="AA127" s="2" t="str">
        <f>VLOOKUP(P127,'[3]Monitor Schedule'!$A:$BM,15,FALSE)</f>
        <v>Yes</v>
      </c>
      <c r="AB127" s="2" t="s">
        <v>30</v>
      </c>
      <c r="AC127" s="2" t="s">
        <v>30</v>
      </c>
      <c r="AD127" s="2" t="str">
        <f>VLOOKUP(P127,'[3]Monitor Schedule'!$A:$BM,18,FALSE)</f>
        <v>No</v>
      </c>
      <c r="AE127" s="2" t="str">
        <f>VLOOKUP(P127,'[3]Monitor Schedule'!$A:$BM,19,FALSE)</f>
        <v>No</v>
      </c>
      <c r="AF127" s="2" t="str">
        <f>VLOOKUP(P127,'[3]Monitor Schedule'!$A:$BM,20,FALSE)</f>
        <v>No</v>
      </c>
      <c r="AG127" s="2" t="str">
        <f>VLOOKUP(P127,'[3]Monitor Schedule'!$A:$BM,21,FALSE)</f>
        <v>Yes</v>
      </c>
      <c r="AH127" s="2" t="str">
        <f>VLOOKUP(P127,'[3]Monitor Schedule'!$A:$BM,22,FALSE)</f>
        <v>Yes</v>
      </c>
      <c r="AI127" s="2" t="str">
        <f>VLOOKUP(P127,'[3]Monitor Schedule'!$A:$BM,23,FALSE)</f>
        <v>No</v>
      </c>
      <c r="AJ127" s="2" t="s">
        <v>30</v>
      </c>
      <c r="AK127" s="2" t="s">
        <v>30</v>
      </c>
      <c r="AL127" s="2" t="str">
        <f>VLOOKUP(P127,'[3]Monitor Schedule'!$A:$BM,26,FALSE)</f>
        <v>No</v>
      </c>
      <c r="AM127" s="2" t="str">
        <f>VLOOKUP(P127,'[3]Monitor Schedule'!$A:$BM,27,FALSE)</f>
        <v>Yes</v>
      </c>
      <c r="AN127" s="2" t="str">
        <f>VLOOKUP(P127,'[3]Monitor Schedule'!$A:$BM,28,FALSE)</f>
        <v>Yes</v>
      </c>
      <c r="AO127" s="2" t="s">
        <v>30</v>
      </c>
      <c r="AP127" s="2" t="s">
        <v>30</v>
      </c>
      <c r="AQ127" s="2" t="str">
        <f>VLOOKUP(P127,'[3]Monitor Schedule'!$A:$BM,31,FALSE)</f>
        <v>No</v>
      </c>
      <c r="AR127" s="2" t="str">
        <f>VLOOKUP(P127,'[3]Monitor Schedule'!$A:$BM,32,FALSE)</f>
        <v>No</v>
      </c>
      <c r="AS127" s="2" t="str">
        <f>VLOOKUP(P127,'[3]Monitor Schedule'!$A:$BM,33,FALSE)</f>
        <v>No</v>
      </c>
      <c r="AT127" s="2" t="str">
        <f>VLOOKUP(P127,'[3]Monitor Schedule'!$A:$BM,34,FALSE)</f>
        <v>No</v>
      </c>
      <c r="AU127" s="2" t="str">
        <f>VLOOKUP(P127,'[3]Monitor Schedule'!$A:$BM,35,FALSE)</f>
        <v>Yes</v>
      </c>
      <c r="AV127" s="2" t="s">
        <v>30</v>
      </c>
      <c r="AW127" s="2" t="s">
        <v>30</v>
      </c>
      <c r="AX127" s="2" t="s">
        <v>30</v>
      </c>
      <c r="AY127" s="2" t="str">
        <f>VLOOKUP(P127,'[3]Monitor Schedule'!$A:$BM,39,FALSE)</f>
        <v>No</v>
      </c>
      <c r="AZ127" s="2" t="str">
        <f>VLOOKUP(P127,'[3]Monitor Schedule'!$A:$BM,40,FALSE)</f>
        <v>No</v>
      </c>
      <c r="BA127" s="2" t="s">
        <v>30</v>
      </c>
      <c r="BB127" s="2" t="s">
        <v>30</v>
      </c>
      <c r="BC127" s="2" t="str">
        <f>VLOOKUP(P127,'[3]Monitor Schedule'!$A:$BM,43,FALSE)</f>
        <v>Yes</v>
      </c>
      <c r="BD127" s="2" t="str">
        <f>VLOOKUP(P127,'[3]Monitor Schedule'!$A:$BM,44,FALSE)</f>
        <v>Yes</v>
      </c>
      <c r="BE127" s="2" t="str">
        <f>VLOOKUP(P127,'[3]Monitor Schedule'!$A:$BM,45,FALSE)</f>
        <v>No</v>
      </c>
      <c r="BF127" s="2" t="str">
        <f>VLOOKUP(P127,'[3]Monitor Schedule'!$A:$BM,46,FALSE)</f>
        <v>No</v>
      </c>
      <c r="BG127" s="2" t="str">
        <f>VLOOKUP(P127,'[3]Monitor Schedule'!$A:$BM,47,FALSE)</f>
        <v>No</v>
      </c>
      <c r="BH127" s="2" t="str">
        <f>VLOOKUP(P127,'[3]Monitor Schedule'!$A:$BM,48,FALSE)</f>
        <v>No</v>
      </c>
      <c r="BI127" s="2" t="str">
        <f>VLOOKUP(P127,'[3]Monitor Schedule'!$A:$BM,49,FALSE)</f>
        <v>No</v>
      </c>
      <c r="BJ127" s="2" t="s">
        <v>30</v>
      </c>
      <c r="BK127" s="2" t="s">
        <v>30</v>
      </c>
      <c r="BL127" s="2" t="str">
        <f>VLOOKUP(P127,'[3]Monitor Schedule'!$A:$BM,52,FALSE)</f>
        <v>No</v>
      </c>
      <c r="BM127" s="2" t="str">
        <f>VLOOKUP(P127,'[3]Monitor Schedule'!$A:$BM,53,FALSE)</f>
        <v>No</v>
      </c>
      <c r="BN127" s="2" t="str">
        <f>VLOOKUP(P127,'[3]Monitor Schedule'!$A:$BM,54,FALSE)</f>
        <v>No</v>
      </c>
      <c r="BO127" s="2" t="str">
        <f>VLOOKUP(P127,'[3]Monitor Schedule'!$A:$BM,55,FALSE)</f>
        <v>Yes</v>
      </c>
      <c r="BP127" s="2" t="str">
        <f>VLOOKUP(P127,'[3]Monitor Schedule'!$A:$BM,56,FALSE)</f>
        <v>Yes</v>
      </c>
      <c r="BQ127" s="2" t="str">
        <f>VLOOKUP(P127,'[3]Monitor Schedule'!$A:$BM,57,FALSE)</f>
        <v>Yes</v>
      </c>
      <c r="BR127" s="2">
        <f>VLOOKUP(P127,'[3]Monitor Schedule'!$A:$BM,58,FALSE)</f>
        <v>0</v>
      </c>
      <c r="BS127" s="2">
        <f>VLOOKUP(P127,'[3]Monitor Schedule'!$A:$BM,59,FALSE)</f>
        <v>0</v>
      </c>
      <c r="BT127" s="2">
        <f>VLOOKUP(P127,'[3]Monitor Schedule'!$A:$BM,60,FALSE)</f>
        <v>0</v>
      </c>
      <c r="BU127" s="2">
        <f>VLOOKUP(P127,'[3]Monitor Schedule'!$A:$BM,61,FALSE)</f>
        <v>0</v>
      </c>
      <c r="BV127" s="2">
        <f>VLOOKUP(P127,'[3]Monitor Schedule'!$A:$BM,62,FALSE)</f>
        <v>0</v>
      </c>
      <c r="BW127" s="2">
        <f>VLOOKUP(P127,'[3]Monitor Schedule'!$A:$BM,63,FALSE)</f>
        <v>0</v>
      </c>
      <c r="BX127" s="2">
        <f>VLOOKUP(P127,'[3]Monitor Schedule'!$A:$BM,64,FALSE)</f>
        <v>0</v>
      </c>
      <c r="BY127" s="2" t="e">
        <f>VLOOKUP(P127,'[3]Monitor Schedule'!$A:$BM,65,FALSE)</f>
        <v>#N/A</v>
      </c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</row>
    <row r="128" spans="1:459" s="2" customFormat="1" ht="15.75" customHeight="1">
      <c r="A128" s="146">
        <v>31580</v>
      </c>
      <c r="B128" s="146">
        <v>473</v>
      </c>
      <c r="C128" s="146">
        <v>97</v>
      </c>
      <c r="D128" s="147">
        <v>44415</v>
      </c>
      <c r="E128" s="148">
        <f t="shared" ref="E128" si="252">D128*0.015</f>
        <v>666.22500000000002</v>
      </c>
      <c r="F128" s="149">
        <f t="shared" ref="F128" si="253">E128*0.21</f>
        <v>139.90725</v>
      </c>
      <c r="G128" s="150">
        <v>2</v>
      </c>
      <c r="H128" s="150">
        <f t="shared" ref="H128" si="254">E128*1.25</f>
        <v>832.78125</v>
      </c>
      <c r="I128" s="150">
        <f t="shared" ref="I128" si="255">F128*1.25</f>
        <v>174.8840625</v>
      </c>
      <c r="J128" s="150">
        <f t="shared" ref="J128" si="256">E128*1.5</f>
        <v>999.33750000000009</v>
      </c>
      <c r="K128" s="150">
        <f t="shared" ref="K128" si="257">F128*1.5</f>
        <v>209.86087500000002</v>
      </c>
      <c r="L128" s="150">
        <v>4</v>
      </c>
      <c r="M128" s="151">
        <v>5</v>
      </c>
      <c r="N128" s="152">
        <v>7</v>
      </c>
      <c r="O128" s="169" t="s">
        <v>193</v>
      </c>
      <c r="P128" s="8"/>
      <c r="Q128" s="8"/>
      <c r="R128" s="8"/>
      <c r="S128" s="181"/>
      <c r="T128" s="181" t="e">
        <f>VLOOKUP(P128,'[3]Monitor Schedule'!$A:$J,10,FALSE)</f>
        <v>#N/A</v>
      </c>
      <c r="U128" s="181"/>
      <c r="V128" s="181" t="e">
        <f>VLOOKUP(P128,'[3]Monitor Schedule'!$A:$K,11,FALSE)</f>
        <v>#N/A</v>
      </c>
      <c r="W128" s="181"/>
      <c r="X128" s="8"/>
      <c r="Y128" s="2" t="e">
        <f>VLOOKUP(P128,'[3]Monitor Schedule'!$A:$BM,13,FALSE)</f>
        <v>#N/A</v>
      </c>
      <c r="Z128" s="2" t="e">
        <f>VLOOKUP(P128,'[3]Monitor Schedule'!$A:$BM,14,FALSE)</f>
        <v>#N/A</v>
      </c>
      <c r="AA128" s="2" t="e">
        <f>VLOOKUP(P128,'[3]Monitor Schedule'!$A:$BM,15,FALSE)</f>
        <v>#N/A</v>
      </c>
      <c r="AB128" s="2" t="e">
        <f>VLOOKUP(P128,'[3]Monitor Schedule'!$A:$BM,16,FALSE)</f>
        <v>#N/A</v>
      </c>
      <c r="AC128" s="2" t="e">
        <f>VLOOKUP(P128,'[3]Monitor Schedule'!$A:$BM,17,FALSE)</f>
        <v>#N/A</v>
      </c>
      <c r="AD128" s="2" t="e">
        <f>VLOOKUP(P128,'[3]Monitor Schedule'!$A:$BM,18,FALSE)</f>
        <v>#N/A</v>
      </c>
      <c r="AE128" s="2" t="e">
        <f>VLOOKUP(P128,'[3]Monitor Schedule'!$A:$BM,19,FALSE)</f>
        <v>#N/A</v>
      </c>
      <c r="AF128" s="2" t="e">
        <f>VLOOKUP(P128,'[3]Monitor Schedule'!$A:$BM,20,FALSE)</f>
        <v>#N/A</v>
      </c>
      <c r="AG128" s="2" t="e">
        <f>VLOOKUP(P128,'[3]Monitor Schedule'!$A:$BM,21,FALSE)</f>
        <v>#N/A</v>
      </c>
      <c r="AH128" s="2" t="e">
        <f>VLOOKUP(P128,'[3]Monitor Schedule'!$A:$BM,22,FALSE)</f>
        <v>#N/A</v>
      </c>
      <c r="AI128" s="2" t="e">
        <f>VLOOKUP(P128,'[3]Monitor Schedule'!$A:$BM,23,FALSE)</f>
        <v>#N/A</v>
      </c>
      <c r="AJ128" s="2" t="e">
        <f>VLOOKUP(P128,'[3]Monitor Schedule'!$A:$BM,24,FALSE)</f>
        <v>#N/A</v>
      </c>
      <c r="AK128" s="2" t="e">
        <f>VLOOKUP(P128,'[3]Monitor Schedule'!$A:$BM,25,FALSE)</f>
        <v>#N/A</v>
      </c>
      <c r="AL128" s="2" t="e">
        <f>VLOOKUP(P128,'[3]Monitor Schedule'!$A:$BM,26,FALSE)</f>
        <v>#N/A</v>
      </c>
      <c r="AM128" s="2" t="e">
        <f>VLOOKUP(P128,'[3]Monitor Schedule'!$A:$BM,27,FALSE)</f>
        <v>#N/A</v>
      </c>
      <c r="AN128" s="2" t="e">
        <f>VLOOKUP(P128,'[3]Monitor Schedule'!$A:$BM,28,FALSE)</f>
        <v>#N/A</v>
      </c>
      <c r="AO128" s="2" t="e">
        <f>VLOOKUP(P128,'[3]Monitor Schedule'!$A:$BM,29,FALSE)</f>
        <v>#N/A</v>
      </c>
      <c r="AP128" s="2" t="e">
        <f>VLOOKUP(P128,'[3]Monitor Schedule'!$A:$BM,30,FALSE)</f>
        <v>#N/A</v>
      </c>
      <c r="AQ128" s="2" t="e">
        <f>VLOOKUP(P128,'[3]Monitor Schedule'!$A:$BM,31,FALSE)</f>
        <v>#N/A</v>
      </c>
      <c r="AR128" s="2" t="e">
        <f>VLOOKUP(P128,'[3]Monitor Schedule'!$A:$BM,32,FALSE)</f>
        <v>#N/A</v>
      </c>
      <c r="AS128" s="2" t="e">
        <f>VLOOKUP(P128,'[3]Monitor Schedule'!$A:$BM,33,FALSE)</f>
        <v>#N/A</v>
      </c>
      <c r="AT128" s="2" t="e">
        <f>VLOOKUP(P128,'[3]Monitor Schedule'!$A:$BM,34,FALSE)</f>
        <v>#N/A</v>
      </c>
      <c r="AU128" s="2" t="e">
        <f>VLOOKUP(P128,'[3]Monitor Schedule'!$A:$BM,35,FALSE)</f>
        <v>#N/A</v>
      </c>
      <c r="AV128" s="2" t="e">
        <f>VLOOKUP(P128,'[3]Monitor Schedule'!$A:$BM,36,FALSE)</f>
        <v>#N/A</v>
      </c>
      <c r="AW128" s="2" t="e">
        <f>VLOOKUP(P128,'[3]Monitor Schedule'!$A:$BM,37,FALSE)</f>
        <v>#N/A</v>
      </c>
      <c r="AX128" s="2" t="e">
        <f>VLOOKUP(P128,'[3]Monitor Schedule'!$A:$BM,38,FALSE)</f>
        <v>#N/A</v>
      </c>
      <c r="AY128" s="2" t="e">
        <f>VLOOKUP(P128,'[3]Monitor Schedule'!$A:$BM,39,FALSE)</f>
        <v>#N/A</v>
      </c>
      <c r="AZ128" s="2" t="e">
        <f>VLOOKUP(P128,'[3]Monitor Schedule'!$A:$BM,40,FALSE)</f>
        <v>#N/A</v>
      </c>
      <c r="BA128" s="2" t="e">
        <f>VLOOKUP(P128,'[3]Monitor Schedule'!$A:$BM,41,FALSE)</f>
        <v>#N/A</v>
      </c>
      <c r="BB128" s="2" t="e">
        <f>VLOOKUP(P128,'[3]Monitor Schedule'!$A:$BM,42,FALSE)</f>
        <v>#N/A</v>
      </c>
      <c r="BC128" s="2" t="e">
        <f>VLOOKUP(P128,'[3]Monitor Schedule'!$A:$BM,43,FALSE)</f>
        <v>#N/A</v>
      </c>
      <c r="BD128" s="2" t="e">
        <f>VLOOKUP(P128,'[3]Monitor Schedule'!$A:$BM,44,FALSE)</f>
        <v>#N/A</v>
      </c>
      <c r="BE128" s="2" t="e">
        <f>VLOOKUP(P128,'[3]Monitor Schedule'!$A:$BM,45,FALSE)</f>
        <v>#N/A</v>
      </c>
      <c r="BF128" s="2" t="e">
        <f>VLOOKUP(P128,'[3]Monitor Schedule'!$A:$BM,46,FALSE)</f>
        <v>#N/A</v>
      </c>
      <c r="BG128" s="2" t="e">
        <f>VLOOKUP(P128,'[3]Monitor Schedule'!$A:$BM,47,FALSE)</f>
        <v>#N/A</v>
      </c>
      <c r="BH128" s="2" t="e">
        <f>VLOOKUP(P128,'[3]Monitor Schedule'!$A:$BM,48,FALSE)</f>
        <v>#N/A</v>
      </c>
      <c r="BI128" s="2" t="e">
        <f>VLOOKUP(P128,'[3]Monitor Schedule'!$A:$BM,49,FALSE)</f>
        <v>#N/A</v>
      </c>
      <c r="BJ128" s="2" t="e">
        <f>VLOOKUP(P128,'[3]Monitor Schedule'!$A:$BM,50,FALSE)</f>
        <v>#N/A</v>
      </c>
      <c r="BK128" s="2" t="e">
        <f>VLOOKUP(P128,'[3]Monitor Schedule'!$A:$BM,51,FALSE)</f>
        <v>#N/A</v>
      </c>
      <c r="BL128" s="2" t="e">
        <f>VLOOKUP(P128,'[3]Monitor Schedule'!$A:$BM,52,FALSE)</f>
        <v>#N/A</v>
      </c>
      <c r="BM128" s="2" t="e">
        <f>VLOOKUP(P128,'[3]Monitor Schedule'!$A:$BM,53,FALSE)</f>
        <v>#N/A</v>
      </c>
      <c r="BN128" s="2" t="e">
        <f>VLOOKUP(P128,'[3]Monitor Schedule'!$A:$BM,54,FALSE)</f>
        <v>#N/A</v>
      </c>
      <c r="BO128" s="2" t="e">
        <f>VLOOKUP(P128,'[3]Monitor Schedule'!$A:$BM,55,FALSE)</f>
        <v>#N/A</v>
      </c>
      <c r="BP128" s="2" t="e">
        <f>VLOOKUP(P128,'[3]Monitor Schedule'!$A:$BM,56,FALSE)</f>
        <v>#N/A</v>
      </c>
      <c r="BQ128" s="2" t="e">
        <f>VLOOKUP(P128,'[3]Monitor Schedule'!$A:$BM,57,FALSE)</f>
        <v>#N/A</v>
      </c>
      <c r="BR128" s="2" t="e">
        <f>VLOOKUP(P128,'[3]Monitor Schedule'!$A:$BM,58,FALSE)</f>
        <v>#N/A</v>
      </c>
      <c r="BS128" s="2" t="e">
        <f>VLOOKUP(P128,'[3]Monitor Schedule'!$A:$BM,59,FALSE)</f>
        <v>#N/A</v>
      </c>
      <c r="BT128" s="2" t="e">
        <f>VLOOKUP(P128,'[3]Monitor Schedule'!$A:$BM,60,FALSE)</f>
        <v>#N/A</v>
      </c>
      <c r="BU128" s="2" t="e">
        <f>VLOOKUP(P128,'[3]Monitor Schedule'!$A:$BM,61,FALSE)</f>
        <v>#N/A</v>
      </c>
      <c r="BV128" s="2" t="e">
        <f>VLOOKUP(P128,'[3]Monitor Schedule'!$A:$BM,62,FALSE)</f>
        <v>#N/A</v>
      </c>
      <c r="BW128" s="2" t="e">
        <f>VLOOKUP(P128,'[3]Monitor Schedule'!$A:$BM,63,FALSE)</f>
        <v>#N/A</v>
      </c>
      <c r="BX128" s="2" t="e">
        <f>VLOOKUP(P128,'[3]Monitor Schedule'!$A:$BM,64,FALSE)</f>
        <v>#N/A</v>
      </c>
      <c r="BY128" s="2" t="e">
        <f>VLOOKUP(P128,'[3]Monitor Schedule'!$A:$BM,65,FALSE)</f>
        <v>#N/A</v>
      </c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</row>
    <row r="129" spans="1:459" s="2" customFormat="1">
      <c r="A129" s="146">
        <v>31580</v>
      </c>
      <c r="B129" s="146">
        <v>473</v>
      </c>
      <c r="C129" s="146">
        <v>97</v>
      </c>
      <c r="D129" s="147">
        <v>44415</v>
      </c>
      <c r="E129" s="148">
        <f t="shared" si="240"/>
        <v>666.22500000000002</v>
      </c>
      <c r="F129" s="149">
        <f t="shared" si="241"/>
        <v>139.90725</v>
      </c>
      <c r="G129" s="150">
        <v>1</v>
      </c>
      <c r="H129" s="150">
        <f t="shared" si="242"/>
        <v>832.78125</v>
      </c>
      <c r="I129" s="150">
        <f t="shared" si="243"/>
        <v>174.8840625</v>
      </c>
      <c r="J129" s="150">
        <f t="shared" si="244"/>
        <v>999.33750000000009</v>
      </c>
      <c r="K129" s="150">
        <f t="shared" si="245"/>
        <v>209.86087500000002</v>
      </c>
      <c r="L129" s="150">
        <v>4</v>
      </c>
      <c r="M129" s="151">
        <v>5</v>
      </c>
      <c r="N129" s="152">
        <v>7</v>
      </c>
      <c r="O129" s="142"/>
      <c r="P129" s="8"/>
      <c r="Q129" s="8"/>
      <c r="R129" s="8"/>
      <c r="S129" s="8"/>
      <c r="T129" s="181" t="e">
        <f>VLOOKUP(P129,'[3]Monitor Schedule'!$A:$J,10,FALSE)</f>
        <v>#N/A</v>
      </c>
      <c r="U129" s="8"/>
      <c r="V129" s="181" t="e">
        <f>VLOOKUP(P129,'[3]Monitor Schedule'!$A:$K,11,FALSE)</f>
        <v>#N/A</v>
      </c>
      <c r="W129" s="181"/>
      <c r="X129" s="8" t="e">
        <f>VLOOKUP(P129,[4]ocr_assessors_for_ror!$B:$E,4,FALSE)</f>
        <v>#N/A</v>
      </c>
      <c r="Y129" s="2" t="e">
        <f>VLOOKUP(P129,'[3]Monitor Schedule'!$A:$BM,13,FALSE)</f>
        <v>#N/A</v>
      </c>
      <c r="Z129" s="2" t="e">
        <f>VLOOKUP(P129,'[3]Monitor Schedule'!$A:$BM,14,FALSE)</f>
        <v>#N/A</v>
      </c>
      <c r="AA129" s="2" t="e">
        <f>VLOOKUP(P129,'[3]Monitor Schedule'!$A:$BM,15,FALSE)</f>
        <v>#N/A</v>
      </c>
      <c r="AB129" s="2" t="e">
        <f>VLOOKUP(P129,'[3]Monitor Schedule'!$A:$BM,16,FALSE)</f>
        <v>#N/A</v>
      </c>
      <c r="AC129" s="2" t="e">
        <f>VLOOKUP(P129,'[3]Monitor Schedule'!$A:$BM,17,FALSE)</f>
        <v>#N/A</v>
      </c>
      <c r="AD129" s="2" t="e">
        <f>VLOOKUP(P129,'[3]Monitor Schedule'!$A:$BM,18,FALSE)</f>
        <v>#N/A</v>
      </c>
      <c r="AE129" s="2" t="e">
        <f>VLOOKUP(P129,'[3]Monitor Schedule'!$A:$BM,19,FALSE)</f>
        <v>#N/A</v>
      </c>
      <c r="AF129" s="2" t="e">
        <f>VLOOKUP(P129,'[3]Monitor Schedule'!$A:$BM,20,FALSE)</f>
        <v>#N/A</v>
      </c>
      <c r="AG129" s="2" t="e">
        <f>VLOOKUP(P129,'[3]Monitor Schedule'!$A:$BM,21,FALSE)</f>
        <v>#N/A</v>
      </c>
      <c r="AH129" s="2" t="e">
        <f>VLOOKUP(P129,'[3]Monitor Schedule'!$A:$BM,22,FALSE)</f>
        <v>#N/A</v>
      </c>
      <c r="AI129" s="2" t="e">
        <f>VLOOKUP(P129,'[3]Monitor Schedule'!$A:$BM,23,FALSE)</f>
        <v>#N/A</v>
      </c>
      <c r="AJ129" s="2" t="e">
        <f>VLOOKUP(P129,'[3]Monitor Schedule'!$A:$BM,24,FALSE)</f>
        <v>#N/A</v>
      </c>
      <c r="AK129" s="2" t="e">
        <f>VLOOKUP(P129,'[3]Monitor Schedule'!$A:$BM,25,FALSE)</f>
        <v>#N/A</v>
      </c>
      <c r="AL129" s="2" t="e">
        <f>VLOOKUP(P129,'[3]Monitor Schedule'!$A:$BM,26,FALSE)</f>
        <v>#N/A</v>
      </c>
      <c r="AM129" s="2" t="e">
        <f>VLOOKUP(P129,'[3]Monitor Schedule'!$A:$BM,27,FALSE)</f>
        <v>#N/A</v>
      </c>
      <c r="AN129" s="2" t="e">
        <f>VLOOKUP(P129,'[3]Monitor Schedule'!$A:$BM,28,FALSE)</f>
        <v>#N/A</v>
      </c>
      <c r="AO129" s="2" t="e">
        <f>VLOOKUP(P129,'[3]Monitor Schedule'!$A:$BM,29,FALSE)</f>
        <v>#N/A</v>
      </c>
      <c r="AP129" s="2" t="e">
        <f>VLOOKUP(P129,'[3]Monitor Schedule'!$A:$BM,30,FALSE)</f>
        <v>#N/A</v>
      </c>
      <c r="AQ129" s="2" t="e">
        <f>VLOOKUP(P129,'[3]Monitor Schedule'!$A:$BM,31,FALSE)</f>
        <v>#N/A</v>
      </c>
      <c r="AR129" s="2" t="e">
        <f>VLOOKUP(P129,'[3]Monitor Schedule'!$A:$BM,32,FALSE)</f>
        <v>#N/A</v>
      </c>
      <c r="AS129" s="2" t="e">
        <f>VLOOKUP(P129,'[3]Monitor Schedule'!$A:$BM,33,FALSE)</f>
        <v>#N/A</v>
      </c>
      <c r="AT129" s="2" t="e">
        <f>VLOOKUP(P129,'[3]Monitor Schedule'!$A:$BM,34,FALSE)</f>
        <v>#N/A</v>
      </c>
      <c r="AU129" s="2" t="e">
        <f>VLOOKUP(P129,'[3]Monitor Schedule'!$A:$BM,35,FALSE)</f>
        <v>#N/A</v>
      </c>
      <c r="AV129" s="2" t="e">
        <f>VLOOKUP(P129,'[3]Monitor Schedule'!$A:$BM,36,FALSE)</f>
        <v>#N/A</v>
      </c>
      <c r="AW129" s="2" t="e">
        <f>VLOOKUP(P129,'[3]Monitor Schedule'!$A:$BM,37,FALSE)</f>
        <v>#N/A</v>
      </c>
      <c r="AX129" s="2" t="e">
        <f>VLOOKUP(P129,'[3]Monitor Schedule'!$A:$BM,38,FALSE)</f>
        <v>#N/A</v>
      </c>
      <c r="AY129" s="2" t="e">
        <f>VLOOKUP(P129,'[3]Monitor Schedule'!$A:$BM,39,FALSE)</f>
        <v>#N/A</v>
      </c>
      <c r="AZ129" s="2" t="e">
        <f>VLOOKUP(P129,'[3]Monitor Schedule'!$A:$BM,40,FALSE)</f>
        <v>#N/A</v>
      </c>
      <c r="BA129" s="2" t="e">
        <f>VLOOKUP(P129,'[3]Monitor Schedule'!$A:$BM,41,FALSE)</f>
        <v>#N/A</v>
      </c>
      <c r="BB129" s="2" t="e">
        <f>VLOOKUP(P129,'[3]Monitor Schedule'!$A:$BM,42,FALSE)</f>
        <v>#N/A</v>
      </c>
      <c r="BC129" s="2" t="e">
        <f>VLOOKUP(P129,'[3]Monitor Schedule'!$A:$BM,43,FALSE)</f>
        <v>#N/A</v>
      </c>
      <c r="BD129" s="2" t="e">
        <f>VLOOKUP(P129,'[3]Monitor Schedule'!$A:$BM,44,FALSE)</f>
        <v>#N/A</v>
      </c>
      <c r="BE129" s="2" t="e">
        <f>VLOOKUP(P129,'[3]Monitor Schedule'!$A:$BM,45,FALSE)</f>
        <v>#N/A</v>
      </c>
      <c r="BF129" s="2" t="e">
        <f>VLOOKUP(P129,'[3]Monitor Schedule'!$A:$BM,46,FALSE)</f>
        <v>#N/A</v>
      </c>
      <c r="BG129" s="2" t="e">
        <f>VLOOKUP(P129,'[3]Monitor Schedule'!$A:$BM,47,FALSE)</f>
        <v>#N/A</v>
      </c>
      <c r="BH129" s="2" t="e">
        <f>VLOOKUP(P129,'[3]Monitor Schedule'!$A:$BM,48,FALSE)</f>
        <v>#N/A</v>
      </c>
      <c r="BI129" s="2" t="e">
        <f>VLOOKUP(P129,'[3]Monitor Schedule'!$A:$BM,49,FALSE)</f>
        <v>#N/A</v>
      </c>
      <c r="BJ129" s="2" t="e">
        <f>VLOOKUP(P129,'[3]Monitor Schedule'!$A:$BM,50,FALSE)</f>
        <v>#N/A</v>
      </c>
      <c r="BK129" s="2" t="e">
        <f>VLOOKUP(P129,'[3]Monitor Schedule'!$A:$BM,51,FALSE)</f>
        <v>#N/A</v>
      </c>
      <c r="BL129" s="2" t="e">
        <f>VLOOKUP(P129,'[3]Monitor Schedule'!$A:$BM,52,FALSE)</f>
        <v>#N/A</v>
      </c>
      <c r="BM129" s="2" t="e">
        <f>VLOOKUP(P129,'[3]Monitor Schedule'!$A:$BM,53,FALSE)</f>
        <v>#N/A</v>
      </c>
      <c r="BN129" s="2" t="e">
        <f>VLOOKUP(P129,'[3]Monitor Schedule'!$A:$BM,54,FALSE)</f>
        <v>#N/A</v>
      </c>
      <c r="BO129" s="2" t="e">
        <f>VLOOKUP(P129,'[3]Monitor Schedule'!$A:$BM,55,FALSE)</f>
        <v>#N/A</v>
      </c>
      <c r="BP129" s="2" t="e">
        <f>VLOOKUP(P129,'[3]Monitor Schedule'!$A:$BM,56,FALSE)</f>
        <v>#N/A</v>
      </c>
      <c r="BQ129" s="2" t="e">
        <f>VLOOKUP(P129,'[3]Monitor Schedule'!$A:$BM,57,FALSE)</f>
        <v>#N/A</v>
      </c>
      <c r="BR129" s="2" t="e">
        <f>VLOOKUP(P129,'[3]Monitor Schedule'!$A:$BM,58,FALSE)</f>
        <v>#N/A</v>
      </c>
      <c r="BS129" s="2" t="e">
        <f>VLOOKUP(P129,'[3]Monitor Schedule'!$A:$BM,59,FALSE)</f>
        <v>#N/A</v>
      </c>
      <c r="BT129" s="2" t="e">
        <f>VLOOKUP(P129,'[3]Monitor Schedule'!$A:$BM,60,FALSE)</f>
        <v>#N/A</v>
      </c>
      <c r="BU129" s="2" t="e">
        <f>VLOOKUP(P129,'[3]Monitor Schedule'!$A:$BM,61,FALSE)</f>
        <v>#N/A</v>
      </c>
      <c r="BV129" s="2" t="e">
        <f>VLOOKUP(P129,'[3]Monitor Schedule'!$A:$BM,62,FALSE)</f>
        <v>#N/A</v>
      </c>
      <c r="BW129" s="2" t="e">
        <f>VLOOKUP(P129,'[3]Monitor Schedule'!$A:$BM,63,FALSE)</f>
        <v>#N/A</v>
      </c>
      <c r="BX129" s="2" t="e">
        <f>VLOOKUP(P129,'[3]Monitor Schedule'!$A:$BM,64,FALSE)</f>
        <v>#N/A</v>
      </c>
      <c r="BY129" s="2" t="e">
        <f>VLOOKUP(P129,'[3]Monitor Schedule'!$A:$BM,65,FALSE)</f>
        <v>#N/A</v>
      </c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</row>
    <row r="130" spans="1:459" s="2" customFormat="1">
      <c r="A130" s="146">
        <v>31580</v>
      </c>
      <c r="B130" s="146">
        <v>473</v>
      </c>
      <c r="C130" s="146">
        <v>97</v>
      </c>
      <c r="D130" s="147">
        <v>44415</v>
      </c>
      <c r="E130" s="148">
        <f t="shared" ref="E130:E133" si="258">D130*0.015</f>
        <v>666.22500000000002</v>
      </c>
      <c r="F130" s="149">
        <f t="shared" ref="F130:F133" si="259">E130*0.21</f>
        <v>139.90725</v>
      </c>
      <c r="G130" s="150">
        <v>2</v>
      </c>
      <c r="H130" s="150">
        <f t="shared" ref="H130:H133" si="260">E130*1.25</f>
        <v>832.78125</v>
      </c>
      <c r="I130" s="150">
        <f t="shared" ref="I130:I133" si="261">F130*1.25</f>
        <v>174.8840625</v>
      </c>
      <c r="J130" s="150">
        <f t="shared" ref="J130:J133" si="262">E130*1.5</f>
        <v>999.33750000000009</v>
      </c>
      <c r="K130" s="150">
        <f t="shared" ref="K130:K133" si="263">F130*1.5</f>
        <v>209.86087500000002</v>
      </c>
      <c r="L130" s="150">
        <v>4</v>
      </c>
      <c r="M130" s="151">
        <v>5</v>
      </c>
      <c r="N130" s="152">
        <v>7</v>
      </c>
      <c r="O130" s="169" t="s">
        <v>193</v>
      </c>
      <c r="P130" s="8"/>
      <c r="Q130" s="8"/>
      <c r="R130" s="169" t="s">
        <v>49</v>
      </c>
      <c r="S130" s="186"/>
      <c r="T130" s="181" t="e">
        <f>VLOOKUP(P130,'[3]Monitor Schedule'!$A:$J,10,FALSE)</f>
        <v>#N/A</v>
      </c>
      <c r="U130" s="186"/>
      <c r="V130" s="181" t="e">
        <f>VLOOKUP(P130,'[3]Monitor Schedule'!$A:$K,11,FALSE)</f>
        <v>#N/A</v>
      </c>
      <c r="W130" s="181"/>
      <c r="X130" s="8" t="e">
        <f>VLOOKUP(P130,[4]ocr_assessors_for_ror!$B:$E,4,FALSE)</f>
        <v>#N/A</v>
      </c>
      <c r="Y130" s="139">
        <f t="shared" ref="Y130:BD130" si="264">COUNTIF(Y123:Y129,"yes")</f>
        <v>3</v>
      </c>
      <c r="Z130" s="139">
        <f t="shared" si="264"/>
        <v>2</v>
      </c>
      <c r="AA130" s="139">
        <f t="shared" si="264"/>
        <v>4</v>
      </c>
      <c r="AB130" s="139">
        <f t="shared" si="264"/>
        <v>4</v>
      </c>
      <c r="AC130" s="139">
        <f t="shared" si="264"/>
        <v>4</v>
      </c>
      <c r="AD130" s="139">
        <f t="shared" si="264"/>
        <v>4</v>
      </c>
      <c r="AE130" s="139">
        <f t="shared" si="264"/>
        <v>2</v>
      </c>
      <c r="AF130" s="139">
        <f t="shared" si="264"/>
        <v>1</v>
      </c>
      <c r="AG130" s="139">
        <f t="shared" si="264"/>
        <v>2</v>
      </c>
      <c r="AH130" s="139">
        <f t="shared" si="264"/>
        <v>4</v>
      </c>
      <c r="AI130" s="139">
        <f t="shared" si="264"/>
        <v>3</v>
      </c>
      <c r="AJ130" s="139">
        <f t="shared" si="264"/>
        <v>2</v>
      </c>
      <c r="AK130" s="139">
        <f t="shared" si="264"/>
        <v>3</v>
      </c>
      <c r="AL130" s="139">
        <f t="shared" si="264"/>
        <v>3</v>
      </c>
      <c r="AM130" s="139">
        <f t="shared" si="264"/>
        <v>2</v>
      </c>
      <c r="AN130" s="139">
        <f t="shared" si="264"/>
        <v>2</v>
      </c>
      <c r="AO130" s="139">
        <f t="shared" si="264"/>
        <v>3</v>
      </c>
      <c r="AP130" s="139">
        <f t="shared" si="264"/>
        <v>2</v>
      </c>
      <c r="AQ130" s="139">
        <f t="shared" si="264"/>
        <v>2</v>
      </c>
      <c r="AR130" s="139">
        <f t="shared" si="264"/>
        <v>2</v>
      </c>
      <c r="AS130" s="139">
        <f t="shared" si="264"/>
        <v>2</v>
      </c>
      <c r="AT130" s="139">
        <f t="shared" si="264"/>
        <v>1</v>
      </c>
      <c r="AU130" s="139">
        <f t="shared" si="264"/>
        <v>3</v>
      </c>
      <c r="AV130" s="139">
        <f t="shared" si="264"/>
        <v>2</v>
      </c>
      <c r="AW130" s="139">
        <f t="shared" si="264"/>
        <v>3</v>
      </c>
      <c r="AX130" s="139">
        <f t="shared" si="264"/>
        <v>3</v>
      </c>
      <c r="AY130" s="139">
        <f t="shared" si="264"/>
        <v>1</v>
      </c>
      <c r="AZ130" s="139">
        <f t="shared" si="264"/>
        <v>3</v>
      </c>
      <c r="BA130" s="139">
        <f t="shared" si="264"/>
        <v>4</v>
      </c>
      <c r="BB130" s="139">
        <f t="shared" si="264"/>
        <v>4</v>
      </c>
      <c r="BC130" s="139">
        <f t="shared" si="264"/>
        <v>2</v>
      </c>
      <c r="BD130" s="139">
        <f t="shared" si="264"/>
        <v>3</v>
      </c>
      <c r="BE130" s="139">
        <f t="shared" ref="BE130:BX130" si="265">COUNTIF(BE123:BE129,"yes")</f>
        <v>2</v>
      </c>
      <c r="BF130" s="139">
        <f t="shared" si="265"/>
        <v>2</v>
      </c>
      <c r="BG130" s="139">
        <f t="shared" si="265"/>
        <v>3</v>
      </c>
      <c r="BH130" s="139">
        <f t="shared" si="265"/>
        <v>2</v>
      </c>
      <c r="BI130" s="139">
        <f t="shared" si="265"/>
        <v>4</v>
      </c>
      <c r="BJ130" s="139">
        <f t="shared" si="265"/>
        <v>3</v>
      </c>
      <c r="BK130" s="139">
        <f t="shared" si="265"/>
        <v>3</v>
      </c>
      <c r="BL130" s="139">
        <f t="shared" si="265"/>
        <v>2</v>
      </c>
      <c r="BM130" s="139">
        <f t="shared" si="265"/>
        <v>2</v>
      </c>
      <c r="BN130" s="139">
        <f t="shared" si="265"/>
        <v>2</v>
      </c>
      <c r="BO130" s="139">
        <f t="shared" si="265"/>
        <v>2</v>
      </c>
      <c r="BP130" s="139">
        <f t="shared" si="265"/>
        <v>2</v>
      </c>
      <c r="BQ130" s="139">
        <f t="shared" si="265"/>
        <v>2</v>
      </c>
      <c r="BR130" s="139">
        <f t="shared" si="265"/>
        <v>2</v>
      </c>
      <c r="BS130" s="139">
        <f t="shared" si="265"/>
        <v>1</v>
      </c>
      <c r="BT130" s="139">
        <f t="shared" si="265"/>
        <v>2</v>
      </c>
      <c r="BU130" s="139">
        <f t="shared" si="265"/>
        <v>1</v>
      </c>
      <c r="BV130" s="139">
        <f t="shared" si="265"/>
        <v>2</v>
      </c>
      <c r="BW130" s="139">
        <f t="shared" si="265"/>
        <v>1</v>
      </c>
      <c r="BX130" s="139">
        <f t="shared" si="265"/>
        <v>1</v>
      </c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</row>
    <row r="131" spans="1:459" s="2" customFormat="1">
      <c r="A131" s="146">
        <v>31580</v>
      </c>
      <c r="B131" s="146">
        <v>473</v>
      </c>
      <c r="C131" s="146">
        <v>97</v>
      </c>
      <c r="D131" s="147">
        <v>44415</v>
      </c>
      <c r="E131" s="148">
        <f t="shared" si="258"/>
        <v>666.22500000000002</v>
      </c>
      <c r="F131" s="149">
        <f t="shared" si="259"/>
        <v>139.90725</v>
      </c>
      <c r="G131" s="150">
        <v>3</v>
      </c>
      <c r="H131" s="150">
        <f t="shared" si="260"/>
        <v>832.78125</v>
      </c>
      <c r="I131" s="150">
        <f t="shared" si="261"/>
        <v>174.8840625</v>
      </c>
      <c r="J131" s="150">
        <f t="shared" si="262"/>
        <v>999.33750000000009</v>
      </c>
      <c r="K131" s="150">
        <f t="shared" si="263"/>
        <v>209.86087500000002</v>
      </c>
      <c r="L131" s="150">
        <v>4</v>
      </c>
      <c r="M131" s="151">
        <v>5</v>
      </c>
      <c r="N131" s="152">
        <v>7</v>
      </c>
      <c r="O131" s="169" t="s">
        <v>193</v>
      </c>
      <c r="P131" s="8"/>
      <c r="Q131" s="8"/>
      <c r="R131" s="169" t="s">
        <v>50</v>
      </c>
      <c r="S131" s="186"/>
      <c r="T131" s="181" t="e">
        <f>VLOOKUP(P131,'[3]Monitor Schedule'!$A:$J,10,FALSE)</f>
        <v>#N/A</v>
      </c>
      <c r="U131" s="186"/>
      <c r="V131" s="181" t="e">
        <f>VLOOKUP(P131,'[3]Monitor Schedule'!$A:$K,11,FALSE)</f>
        <v>#N/A</v>
      </c>
      <c r="W131" s="181"/>
      <c r="X131" s="8" t="e">
        <f>VLOOKUP(P131,[4]ocr_assessors_for_ror!$B:$E,4,FALSE)</f>
        <v>#N/A</v>
      </c>
      <c r="Y131" s="139">
        <v>1</v>
      </c>
      <c r="Z131" s="139">
        <v>0</v>
      </c>
      <c r="AA131" s="139">
        <v>1</v>
      </c>
      <c r="AB131" s="139">
        <v>0</v>
      </c>
      <c r="AC131" s="139">
        <v>1</v>
      </c>
      <c r="AD131" s="139">
        <v>0</v>
      </c>
      <c r="AE131" s="139">
        <v>1</v>
      </c>
      <c r="AF131" s="139">
        <v>1</v>
      </c>
      <c r="AG131" s="139">
        <v>1</v>
      </c>
      <c r="AH131" s="139">
        <v>1</v>
      </c>
      <c r="AI131" s="139">
        <v>1</v>
      </c>
      <c r="AJ131" s="139">
        <v>1</v>
      </c>
      <c r="AK131" s="139">
        <v>1</v>
      </c>
      <c r="AL131" s="139">
        <v>1</v>
      </c>
      <c r="AM131" s="139">
        <v>1</v>
      </c>
      <c r="AN131" s="139">
        <v>1</v>
      </c>
      <c r="AO131" s="139">
        <v>1</v>
      </c>
      <c r="AP131" s="139">
        <v>1</v>
      </c>
      <c r="AQ131" s="139">
        <v>1</v>
      </c>
      <c r="AR131" s="139">
        <v>1</v>
      </c>
      <c r="AS131" s="139">
        <v>1</v>
      </c>
      <c r="AT131" s="139">
        <v>1</v>
      </c>
      <c r="AU131" s="139">
        <v>1</v>
      </c>
      <c r="AV131" s="139">
        <v>1</v>
      </c>
      <c r="AW131" s="139">
        <v>1</v>
      </c>
      <c r="AX131" s="139">
        <v>1</v>
      </c>
      <c r="AY131" s="139">
        <v>1</v>
      </c>
      <c r="AZ131" s="139">
        <v>1</v>
      </c>
      <c r="BA131" s="139">
        <v>1</v>
      </c>
      <c r="BB131" s="139">
        <v>1</v>
      </c>
      <c r="BC131" s="139">
        <v>1</v>
      </c>
      <c r="BD131" s="139">
        <v>1</v>
      </c>
      <c r="BE131" s="139">
        <v>1</v>
      </c>
      <c r="BF131" s="139">
        <v>1</v>
      </c>
      <c r="BG131" s="139">
        <v>1</v>
      </c>
      <c r="BH131" s="139">
        <v>1</v>
      </c>
      <c r="BI131" s="139">
        <v>1</v>
      </c>
      <c r="BJ131" s="139">
        <v>1</v>
      </c>
      <c r="BK131" s="139">
        <v>1</v>
      </c>
      <c r="BL131" s="139">
        <v>1</v>
      </c>
      <c r="BM131" s="139">
        <v>1</v>
      </c>
      <c r="BN131" s="139">
        <v>1</v>
      </c>
      <c r="BO131" s="139">
        <v>1</v>
      </c>
      <c r="BP131" s="139">
        <v>1</v>
      </c>
      <c r="BQ131" s="139">
        <v>1</v>
      </c>
      <c r="BR131" s="139">
        <v>1</v>
      </c>
      <c r="BS131" s="139">
        <v>1</v>
      </c>
      <c r="BT131" s="139">
        <v>1</v>
      </c>
      <c r="BU131" s="139">
        <v>0</v>
      </c>
      <c r="BV131" s="139">
        <v>1</v>
      </c>
      <c r="BW131" s="139">
        <v>1</v>
      </c>
      <c r="BX131" s="139">
        <v>0</v>
      </c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</row>
    <row r="132" spans="1:459" s="2" customFormat="1">
      <c r="A132" s="146">
        <v>31580</v>
      </c>
      <c r="B132" s="146">
        <v>473</v>
      </c>
      <c r="C132" s="146">
        <v>97</v>
      </c>
      <c r="D132" s="147">
        <v>44415</v>
      </c>
      <c r="E132" s="148">
        <f t="shared" si="258"/>
        <v>666.22500000000002</v>
      </c>
      <c r="F132" s="149">
        <f t="shared" si="259"/>
        <v>139.90725</v>
      </c>
      <c r="G132" s="150">
        <v>4</v>
      </c>
      <c r="H132" s="150">
        <f t="shared" si="260"/>
        <v>832.78125</v>
      </c>
      <c r="I132" s="150">
        <f t="shared" si="261"/>
        <v>174.8840625</v>
      </c>
      <c r="J132" s="150">
        <f t="shared" si="262"/>
        <v>999.33750000000009</v>
      </c>
      <c r="K132" s="150">
        <f t="shared" si="263"/>
        <v>209.86087500000002</v>
      </c>
      <c r="L132" s="150">
        <v>4</v>
      </c>
      <c r="M132" s="151">
        <v>5</v>
      </c>
      <c r="N132" s="152">
        <v>7</v>
      </c>
      <c r="O132" s="169" t="s">
        <v>193</v>
      </c>
      <c r="P132" s="8"/>
      <c r="Q132" s="8"/>
      <c r="R132" s="169" t="s">
        <v>51</v>
      </c>
      <c r="S132" s="186"/>
      <c r="T132" s="181" t="e">
        <f>VLOOKUP(P132,'[3]Monitor Schedule'!$A:$J,10,FALSE)</f>
        <v>#N/A</v>
      </c>
      <c r="U132" s="186"/>
      <c r="V132" s="181" t="e">
        <f>VLOOKUP(P132,'[3]Monitor Schedule'!$A:$K,11,FALSE)</f>
        <v>#N/A</v>
      </c>
      <c r="W132" s="181"/>
      <c r="X132" s="8" t="e">
        <f>VLOOKUP(P132,[4]ocr_assessors_for_ror!$B:$E,4,FALSE)</f>
        <v>#N/A</v>
      </c>
      <c r="Y132" s="170">
        <f>Y130-Y131</f>
        <v>2</v>
      </c>
      <c r="Z132" s="170">
        <f t="shared" ref="Z132:BX132" si="266">Z130-Z131</f>
        <v>2</v>
      </c>
      <c r="AA132" s="170">
        <f t="shared" si="266"/>
        <v>3</v>
      </c>
      <c r="AB132" s="170">
        <f t="shared" si="266"/>
        <v>4</v>
      </c>
      <c r="AC132" s="170">
        <f t="shared" si="266"/>
        <v>3</v>
      </c>
      <c r="AD132" s="170">
        <f t="shared" si="266"/>
        <v>4</v>
      </c>
      <c r="AE132" s="170">
        <f t="shared" si="266"/>
        <v>1</v>
      </c>
      <c r="AF132" s="170">
        <f t="shared" si="266"/>
        <v>0</v>
      </c>
      <c r="AG132" s="170">
        <f t="shared" si="266"/>
        <v>1</v>
      </c>
      <c r="AH132" s="170">
        <f t="shared" si="266"/>
        <v>3</v>
      </c>
      <c r="AI132" s="170">
        <f t="shared" si="266"/>
        <v>2</v>
      </c>
      <c r="AJ132" s="170">
        <f t="shared" si="266"/>
        <v>1</v>
      </c>
      <c r="AK132" s="170">
        <f t="shared" si="266"/>
        <v>2</v>
      </c>
      <c r="AL132" s="170">
        <f t="shared" si="266"/>
        <v>2</v>
      </c>
      <c r="AM132" s="170">
        <f t="shared" si="266"/>
        <v>1</v>
      </c>
      <c r="AN132" s="170">
        <f t="shared" si="266"/>
        <v>1</v>
      </c>
      <c r="AO132" s="170">
        <f t="shared" si="266"/>
        <v>2</v>
      </c>
      <c r="AP132" s="170">
        <f t="shared" si="266"/>
        <v>1</v>
      </c>
      <c r="AQ132" s="170">
        <f t="shared" si="266"/>
        <v>1</v>
      </c>
      <c r="AR132" s="170">
        <f t="shared" si="266"/>
        <v>1</v>
      </c>
      <c r="AS132" s="170">
        <f t="shared" si="266"/>
        <v>1</v>
      </c>
      <c r="AT132" s="170">
        <f t="shared" si="266"/>
        <v>0</v>
      </c>
      <c r="AU132" s="170">
        <f t="shared" si="266"/>
        <v>2</v>
      </c>
      <c r="AV132" s="170">
        <f t="shared" si="266"/>
        <v>1</v>
      </c>
      <c r="AW132" s="170">
        <f t="shared" si="266"/>
        <v>2</v>
      </c>
      <c r="AX132" s="170">
        <f t="shared" si="266"/>
        <v>2</v>
      </c>
      <c r="AY132" s="170">
        <f t="shared" si="266"/>
        <v>0</v>
      </c>
      <c r="AZ132" s="170">
        <f t="shared" si="266"/>
        <v>2</v>
      </c>
      <c r="BA132" s="170">
        <f t="shared" si="266"/>
        <v>3</v>
      </c>
      <c r="BB132" s="170">
        <f t="shared" si="266"/>
        <v>3</v>
      </c>
      <c r="BC132" s="170">
        <f t="shared" si="266"/>
        <v>1</v>
      </c>
      <c r="BD132" s="170">
        <f t="shared" si="266"/>
        <v>2</v>
      </c>
      <c r="BE132" s="170">
        <f t="shared" si="266"/>
        <v>1</v>
      </c>
      <c r="BF132" s="170">
        <f t="shared" si="266"/>
        <v>1</v>
      </c>
      <c r="BG132" s="170">
        <f t="shared" si="266"/>
        <v>2</v>
      </c>
      <c r="BH132" s="170">
        <f t="shared" si="266"/>
        <v>1</v>
      </c>
      <c r="BI132" s="170">
        <f t="shared" si="266"/>
        <v>3</v>
      </c>
      <c r="BJ132" s="170">
        <f t="shared" si="266"/>
        <v>2</v>
      </c>
      <c r="BK132" s="170">
        <f t="shared" si="266"/>
        <v>2</v>
      </c>
      <c r="BL132" s="170">
        <f t="shared" si="266"/>
        <v>1</v>
      </c>
      <c r="BM132" s="170">
        <f t="shared" si="266"/>
        <v>1</v>
      </c>
      <c r="BN132" s="170">
        <f t="shared" si="266"/>
        <v>1</v>
      </c>
      <c r="BO132" s="170">
        <f t="shared" si="266"/>
        <v>1</v>
      </c>
      <c r="BP132" s="170">
        <f t="shared" si="266"/>
        <v>1</v>
      </c>
      <c r="BQ132" s="170">
        <f t="shared" si="266"/>
        <v>1</v>
      </c>
      <c r="BR132" s="170">
        <f t="shared" si="266"/>
        <v>1</v>
      </c>
      <c r="BS132" s="170">
        <f t="shared" si="266"/>
        <v>0</v>
      </c>
      <c r="BT132" s="170">
        <f t="shared" si="266"/>
        <v>1</v>
      </c>
      <c r="BU132" s="170">
        <f t="shared" si="266"/>
        <v>1</v>
      </c>
      <c r="BV132" s="170">
        <f t="shared" si="266"/>
        <v>1</v>
      </c>
      <c r="BW132" s="170">
        <f t="shared" si="266"/>
        <v>0</v>
      </c>
      <c r="BX132" s="170">
        <f t="shared" si="266"/>
        <v>1</v>
      </c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</row>
    <row r="133" spans="1:459" s="2" customFormat="1">
      <c r="A133" s="146">
        <v>31580</v>
      </c>
      <c r="B133" s="146">
        <v>473</v>
      </c>
      <c r="C133" s="146">
        <v>97</v>
      </c>
      <c r="D133" s="147">
        <v>44415</v>
      </c>
      <c r="E133" s="148">
        <f t="shared" si="258"/>
        <v>666.22500000000002</v>
      </c>
      <c r="F133" s="149">
        <f t="shared" si="259"/>
        <v>139.90725</v>
      </c>
      <c r="G133" s="150">
        <v>5</v>
      </c>
      <c r="H133" s="150">
        <f t="shared" si="260"/>
        <v>832.78125</v>
      </c>
      <c r="I133" s="150">
        <f t="shared" si="261"/>
        <v>174.8840625</v>
      </c>
      <c r="J133" s="150">
        <f t="shared" si="262"/>
        <v>999.33750000000009</v>
      </c>
      <c r="K133" s="150">
        <f t="shared" si="263"/>
        <v>209.86087500000002</v>
      </c>
      <c r="L133" s="150">
        <v>4</v>
      </c>
      <c r="M133" s="151">
        <v>5</v>
      </c>
      <c r="N133" s="152">
        <v>7</v>
      </c>
      <c r="O133" s="169" t="s">
        <v>193</v>
      </c>
      <c r="P133" s="8"/>
      <c r="Q133" s="8"/>
      <c r="R133" s="8"/>
      <c r="S133" s="8"/>
      <c r="T133" s="181" t="e">
        <f>VLOOKUP(P133,'[3]Monitor Schedule'!$A:$J,10,FALSE)</f>
        <v>#N/A</v>
      </c>
      <c r="U133" s="8"/>
      <c r="V133" s="181" t="e">
        <f>VLOOKUP(P133,'[3]Monitor Schedule'!$A:$K,11,FALSE)</f>
        <v>#N/A</v>
      </c>
      <c r="W133" s="181"/>
      <c r="X133" s="8" t="e">
        <f>VLOOKUP(P133,[4]ocr_assessors_for_ror!$B:$E,4,FALSE)</f>
        <v>#N/A</v>
      </c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</row>
    <row r="134" spans="1:459" s="2" customFormat="1">
      <c r="A134" s="128">
        <v>123776</v>
      </c>
      <c r="B134" s="128">
        <v>5805</v>
      </c>
      <c r="C134" s="128">
        <v>1936</v>
      </c>
      <c r="D134" s="145">
        <v>128796</v>
      </c>
      <c r="E134" s="134">
        <f>D134*0.047</f>
        <v>6053.4120000000003</v>
      </c>
      <c r="F134" s="133">
        <f>E134*0.33</f>
        <v>1997.6259600000001</v>
      </c>
      <c r="G134" s="9">
        <v>12</v>
      </c>
      <c r="H134" s="9">
        <f>E134*1.25</f>
        <v>7566.7650000000003</v>
      </c>
      <c r="I134" s="9">
        <f>F134*1.25</f>
        <v>2497.0324500000002</v>
      </c>
      <c r="J134" s="9">
        <f>E134*1.5</f>
        <v>9080.1180000000004</v>
      </c>
      <c r="K134" s="9">
        <f>F134*1.5</f>
        <v>2996.43894</v>
      </c>
      <c r="L134" s="9">
        <v>18</v>
      </c>
      <c r="M134" s="124">
        <v>20</v>
      </c>
      <c r="N134" s="123">
        <v>22</v>
      </c>
      <c r="O134" s="169" t="s">
        <v>199</v>
      </c>
      <c r="P134" s="8">
        <v>959551</v>
      </c>
      <c r="Q134" s="8" t="s">
        <v>61</v>
      </c>
      <c r="R134" s="8" t="s">
        <v>62</v>
      </c>
      <c r="S134" s="181">
        <v>44770</v>
      </c>
      <c r="T134" s="181">
        <f>VLOOKUP(P134,'[3]Monitor Schedule'!$A:$J,10,FALSE)</f>
        <v>44620</v>
      </c>
      <c r="U134" s="181">
        <v>44784</v>
      </c>
      <c r="V134" s="181" t="e">
        <f>VLOOKUP(P134,'[3]Monitor Schedule'!$A:$K,11,FALSE)</f>
        <v>#N/A</v>
      </c>
      <c r="W134" s="181"/>
      <c r="X134" s="8" t="s">
        <v>30</v>
      </c>
      <c r="Y134" s="2" t="s">
        <v>30</v>
      </c>
      <c r="Z134" s="2" t="s">
        <v>30</v>
      </c>
      <c r="AA134" s="2" t="s">
        <v>28</v>
      </c>
      <c r="AB134" s="2" t="s">
        <v>28</v>
      </c>
      <c r="AC134" s="2" t="s">
        <v>28</v>
      </c>
      <c r="AD134" s="2" t="s">
        <v>28</v>
      </c>
      <c r="AE134" s="2" t="s">
        <v>28</v>
      </c>
      <c r="AF134" s="2" t="s">
        <v>28</v>
      </c>
      <c r="AG134" s="2" t="s">
        <v>30</v>
      </c>
      <c r="AH134" s="2" t="s">
        <v>28</v>
      </c>
      <c r="AI134" s="2" t="s">
        <v>28</v>
      </c>
      <c r="AJ134" s="2" t="s">
        <v>28</v>
      </c>
      <c r="AK134" s="2" t="s">
        <v>28</v>
      </c>
      <c r="AL134" s="2" t="s">
        <v>28</v>
      </c>
      <c r="AM134" s="2" t="s">
        <v>30</v>
      </c>
      <c r="AN134" s="2" t="s">
        <v>30</v>
      </c>
      <c r="AO134" s="2" t="s">
        <v>28</v>
      </c>
      <c r="AP134" s="2" t="s">
        <v>28</v>
      </c>
      <c r="AQ134" s="2" t="s">
        <v>28</v>
      </c>
      <c r="AR134" s="2" t="s">
        <v>28</v>
      </c>
      <c r="AS134" s="2" t="s">
        <v>28</v>
      </c>
      <c r="AT134" s="2" t="s">
        <v>28</v>
      </c>
      <c r="AU134" s="2" t="s">
        <v>30</v>
      </c>
      <c r="AV134" s="2" t="s">
        <v>30</v>
      </c>
      <c r="AW134" s="2" t="s">
        <v>28</v>
      </c>
      <c r="AX134" s="2" t="s">
        <v>28</v>
      </c>
      <c r="AY134" s="2" t="s">
        <v>30</v>
      </c>
      <c r="AZ134" s="2" t="s">
        <v>28</v>
      </c>
      <c r="BA134" s="2" t="s">
        <v>28</v>
      </c>
      <c r="BB134" s="2" t="s">
        <v>28</v>
      </c>
      <c r="BC134" s="2" t="s">
        <v>30</v>
      </c>
      <c r="BD134" s="2" t="s">
        <v>28</v>
      </c>
      <c r="BE134" s="2" t="s">
        <v>28</v>
      </c>
      <c r="BF134" s="2" t="s">
        <v>30</v>
      </c>
      <c r="BG134" s="2" t="s">
        <v>28</v>
      </c>
      <c r="BH134" s="2" t="s">
        <v>28</v>
      </c>
      <c r="BI134" s="2" t="s">
        <v>28</v>
      </c>
      <c r="BJ134" s="2" t="s">
        <v>30</v>
      </c>
      <c r="BK134" s="2" t="s">
        <v>28</v>
      </c>
      <c r="BL134" s="2" t="s">
        <v>28</v>
      </c>
      <c r="BM134" s="2" t="s">
        <v>28</v>
      </c>
      <c r="BN134" s="2" t="s">
        <v>28</v>
      </c>
      <c r="BO134" s="2" t="s">
        <v>30</v>
      </c>
      <c r="BP134" s="2" t="s">
        <v>30</v>
      </c>
      <c r="BQ134" s="2" t="s">
        <v>30</v>
      </c>
      <c r="BR134" s="2" t="s">
        <v>28</v>
      </c>
      <c r="BS134" s="2" t="s">
        <v>28</v>
      </c>
      <c r="BT134" s="2" t="s">
        <v>28</v>
      </c>
      <c r="BU134" s="2" t="s">
        <v>28</v>
      </c>
      <c r="BV134" s="2" t="s">
        <v>28</v>
      </c>
      <c r="BW134" s="2" t="s">
        <v>28</v>
      </c>
      <c r="BX134" s="2" t="s">
        <v>30</v>
      </c>
      <c r="BY134" s="2" t="s">
        <v>63</v>
      </c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</row>
    <row r="135" spans="1:459" s="2" customFormat="1">
      <c r="A135" s="146">
        <v>123776</v>
      </c>
      <c r="B135" s="146">
        <v>5805</v>
      </c>
      <c r="C135" s="146">
        <v>1936</v>
      </c>
      <c r="D135" s="147">
        <v>128796</v>
      </c>
      <c r="E135" s="148">
        <f t="shared" ref="E135:E138" si="267">D135*0.047</f>
        <v>6053.4120000000003</v>
      </c>
      <c r="F135" s="149">
        <f t="shared" ref="F135:F138" si="268">E135*0.33</f>
        <v>1997.6259600000001</v>
      </c>
      <c r="G135" s="150">
        <v>12</v>
      </c>
      <c r="H135" s="150">
        <f t="shared" ref="H135:H138" si="269">E135*1.25</f>
        <v>7566.7650000000003</v>
      </c>
      <c r="I135" s="150">
        <f t="shared" ref="I135:I138" si="270">F135*1.25</f>
        <v>2497.0324500000002</v>
      </c>
      <c r="J135" s="150">
        <f t="shared" ref="J135:J138" si="271">E135*1.5</f>
        <v>9080.1180000000004</v>
      </c>
      <c r="K135" s="150">
        <f t="shared" ref="K135:K138" si="272">F135*1.5</f>
        <v>2996.43894</v>
      </c>
      <c r="L135" s="150">
        <v>18</v>
      </c>
      <c r="M135" s="151">
        <v>20</v>
      </c>
      <c r="N135" s="152">
        <v>22</v>
      </c>
      <c r="O135" s="169" t="s">
        <v>199</v>
      </c>
      <c r="P135" s="8">
        <v>7431</v>
      </c>
      <c r="Q135" s="8" t="s">
        <v>200</v>
      </c>
      <c r="R135" s="8" t="s">
        <v>184</v>
      </c>
      <c r="S135" s="181">
        <v>44770</v>
      </c>
      <c r="T135" s="181">
        <f>VLOOKUP(P135,'[3]Monitor Schedule'!$A:$J,10,FALSE)</f>
        <v>44712</v>
      </c>
      <c r="U135" s="181">
        <v>44784</v>
      </c>
      <c r="V135" s="181" t="e">
        <f>VLOOKUP(P135,'[3]Monitor Schedule'!$A:$K,11,FALSE)</f>
        <v>#N/A</v>
      </c>
      <c r="W135" s="181" t="s">
        <v>28</v>
      </c>
      <c r="X135" s="8" t="s">
        <v>185</v>
      </c>
      <c r="Y135" s="2" t="s">
        <v>28</v>
      </c>
      <c r="Z135" s="2" t="s">
        <v>28</v>
      </c>
      <c r="AA135" s="2" t="s">
        <v>28</v>
      </c>
      <c r="AB135" s="2" t="s">
        <v>30</v>
      </c>
      <c r="AC135" s="2" t="s">
        <v>28</v>
      </c>
      <c r="AD135" s="2" t="s">
        <v>28</v>
      </c>
      <c r="AE135" s="2" t="s">
        <v>28</v>
      </c>
      <c r="AF135" s="2" t="s">
        <v>28</v>
      </c>
      <c r="AG135" s="2" t="s">
        <v>28</v>
      </c>
      <c r="AH135" s="2" t="s">
        <v>28</v>
      </c>
      <c r="AI135" s="2" t="s">
        <v>30</v>
      </c>
      <c r="AJ135" s="2" t="s">
        <v>28</v>
      </c>
      <c r="AK135" s="2" t="s">
        <v>28</v>
      </c>
      <c r="AL135" s="2" t="s">
        <v>28</v>
      </c>
      <c r="AM135" s="2" t="s">
        <v>28</v>
      </c>
      <c r="AN135" s="2" t="s">
        <v>28</v>
      </c>
      <c r="AO135" s="2" t="s">
        <v>28</v>
      </c>
      <c r="AP135" s="2" t="s">
        <v>30</v>
      </c>
      <c r="AQ135" s="2" t="s">
        <v>28</v>
      </c>
      <c r="AR135" s="2" t="s">
        <v>28</v>
      </c>
      <c r="AS135" s="2" t="s">
        <v>28</v>
      </c>
      <c r="AT135" s="2" t="s">
        <v>28</v>
      </c>
      <c r="AU135" s="2" t="s">
        <v>30</v>
      </c>
      <c r="AV135" s="2" t="s">
        <v>28</v>
      </c>
      <c r="AW135" s="2" t="s">
        <v>28</v>
      </c>
      <c r="AX135" s="2" t="s">
        <v>28</v>
      </c>
      <c r="AY135" s="2" t="s">
        <v>28</v>
      </c>
      <c r="AZ135" s="2" t="s">
        <v>28</v>
      </c>
      <c r="BA135" s="2" t="s">
        <v>28</v>
      </c>
      <c r="BB135" s="2" t="s">
        <v>30</v>
      </c>
      <c r="BC135" s="2" t="s">
        <v>28</v>
      </c>
      <c r="BD135" s="2" t="s">
        <v>28</v>
      </c>
      <c r="BE135" s="2" t="s">
        <v>28</v>
      </c>
      <c r="BF135" s="2" t="s">
        <v>28</v>
      </c>
      <c r="BG135" s="2" t="s">
        <v>28</v>
      </c>
      <c r="BH135" s="2" t="s">
        <v>28</v>
      </c>
      <c r="BI135" s="2" t="s">
        <v>30</v>
      </c>
      <c r="BJ135" s="2" t="s">
        <v>28</v>
      </c>
      <c r="BK135" s="2" t="s">
        <v>28</v>
      </c>
      <c r="BL135" s="2" t="s">
        <v>28</v>
      </c>
      <c r="BM135" s="2" t="s">
        <v>28</v>
      </c>
      <c r="BN135" s="2" t="s">
        <v>28</v>
      </c>
      <c r="BO135" s="2" t="s">
        <v>28</v>
      </c>
      <c r="BP135" s="2" t="s">
        <v>30</v>
      </c>
      <c r="BQ135" s="2" t="s">
        <v>30</v>
      </c>
      <c r="BR135" s="2" t="s">
        <v>28</v>
      </c>
      <c r="BS135" s="2" t="s">
        <v>28</v>
      </c>
      <c r="BT135" s="2" t="s">
        <v>28</v>
      </c>
      <c r="BU135" s="2" t="s">
        <v>28</v>
      </c>
      <c r="BV135" s="2" t="s">
        <v>28</v>
      </c>
      <c r="BW135" s="2" t="s">
        <v>30</v>
      </c>
      <c r="BX135" s="2" t="s">
        <v>28</v>
      </c>
      <c r="BY135" s="2">
        <f>VLOOKUP(P135,'[3]Monitor Schedule'!$A:$BM,65,FALSE)</f>
        <v>0</v>
      </c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</row>
    <row r="136" spans="1:459" s="2" customFormat="1">
      <c r="A136" s="146">
        <v>123776</v>
      </c>
      <c r="B136" s="146">
        <v>5805</v>
      </c>
      <c r="C136" s="146">
        <v>1936</v>
      </c>
      <c r="D136" s="147">
        <v>128796</v>
      </c>
      <c r="E136" s="148">
        <f t="shared" si="267"/>
        <v>6053.4120000000003</v>
      </c>
      <c r="F136" s="149">
        <f t="shared" si="268"/>
        <v>1997.6259600000001</v>
      </c>
      <c r="G136" s="150">
        <v>12</v>
      </c>
      <c r="H136" s="150">
        <f t="shared" si="269"/>
        <v>7566.7650000000003</v>
      </c>
      <c r="I136" s="150">
        <f t="shared" si="270"/>
        <v>2497.0324500000002</v>
      </c>
      <c r="J136" s="150">
        <f t="shared" si="271"/>
        <v>9080.1180000000004</v>
      </c>
      <c r="K136" s="150">
        <f t="shared" si="272"/>
        <v>2996.43894</v>
      </c>
      <c r="L136" s="150">
        <v>18</v>
      </c>
      <c r="M136" s="151">
        <v>20</v>
      </c>
      <c r="N136" s="152">
        <v>22</v>
      </c>
      <c r="O136" s="169" t="s">
        <v>199</v>
      </c>
      <c r="P136" s="8">
        <v>336017</v>
      </c>
      <c r="Q136" s="8" t="s">
        <v>201</v>
      </c>
      <c r="R136" s="8" t="s">
        <v>202</v>
      </c>
      <c r="S136" s="181">
        <v>44770</v>
      </c>
      <c r="T136" s="181">
        <f>VLOOKUP(P136,'[3]Monitor Schedule'!$A:$J,10,FALSE)</f>
        <v>44707</v>
      </c>
      <c r="U136" s="181">
        <v>44784</v>
      </c>
      <c r="V136" s="181" t="e">
        <f>VLOOKUP(P136,'[3]Monitor Schedule'!$A:$K,11,FALSE)</f>
        <v>#N/A</v>
      </c>
      <c r="W136" s="181"/>
      <c r="X136" s="8" t="s">
        <v>30</v>
      </c>
      <c r="Y136" s="2" t="str">
        <f>VLOOKUP(P136,'[3]Monitor Schedule'!$A:$BM,13,FALSE)</f>
        <v>Yes</v>
      </c>
      <c r="Z136" s="2" t="str">
        <f>VLOOKUP(P136,'[3]Monitor Schedule'!$A:$BM,14,FALSE)</f>
        <v>Yes</v>
      </c>
      <c r="AA136" s="2" t="str">
        <f>VLOOKUP(P136,'[3]Monitor Schedule'!$A:$BM,15,FALSE)</f>
        <v>Yes</v>
      </c>
      <c r="AB136" s="2" t="str">
        <f>VLOOKUP(P136,'[3]Monitor Schedule'!$A:$BM,16,FALSE)</f>
        <v>Yes</v>
      </c>
      <c r="AC136" s="2" t="str">
        <f>VLOOKUP(P136,'[3]Monitor Schedule'!$A:$BM,17,FALSE)</f>
        <v>Yes</v>
      </c>
      <c r="AD136" s="2" t="str">
        <f>VLOOKUP(P136,'[3]Monitor Schedule'!$A:$BM,18,FALSE)</f>
        <v>Yes</v>
      </c>
      <c r="AE136" s="2" t="s">
        <v>28</v>
      </c>
      <c r="AF136" s="2" t="s">
        <v>30</v>
      </c>
      <c r="AG136" s="2" t="s">
        <v>30</v>
      </c>
      <c r="AH136" s="2" t="str">
        <f>VLOOKUP(P136,'[3]Monitor Schedule'!$A:$BM,22,FALSE)</f>
        <v>Yes</v>
      </c>
      <c r="AI136" s="2" t="str">
        <f>VLOOKUP(P136,'[3]Monitor Schedule'!$A:$BM,23,FALSE)</f>
        <v>Yes</v>
      </c>
      <c r="AJ136" s="2" t="str">
        <f>VLOOKUP(P136,'[3]Monitor Schedule'!$A:$BM,24,FALSE)</f>
        <v>Yes</v>
      </c>
      <c r="AK136" s="2" t="str">
        <f>VLOOKUP(P136,'[3]Monitor Schedule'!$A:$BM,25,FALSE)</f>
        <v>Yes</v>
      </c>
      <c r="AL136" s="2" t="str">
        <f>VLOOKUP(P136,'[3]Monitor Schedule'!$A:$BM,26,FALSE)</f>
        <v>Yes</v>
      </c>
      <c r="AM136" s="2" t="str">
        <f>VLOOKUP(P136,'[3]Monitor Schedule'!$A:$BM,27,FALSE)</f>
        <v>Yes</v>
      </c>
      <c r="AN136" s="2" t="s">
        <v>30</v>
      </c>
      <c r="AO136" s="2" t="s">
        <v>30</v>
      </c>
      <c r="AP136" s="2" t="str">
        <f>VLOOKUP(P136,'[3]Monitor Schedule'!$A:$BM,30,FALSE)</f>
        <v>Yes</v>
      </c>
      <c r="AQ136" s="2" t="str">
        <f>VLOOKUP(P136,'[3]Monitor Schedule'!$A:$BM,31,FALSE)</f>
        <v>Yes</v>
      </c>
      <c r="AR136" s="2" t="str">
        <f>VLOOKUP(P136,'[3]Monitor Schedule'!$A:$BM,32,FALSE)</f>
        <v>Yes</v>
      </c>
      <c r="AS136" s="2" t="str">
        <f>VLOOKUP(P136,'[3]Monitor Schedule'!$A:$BM,33,FALSE)</f>
        <v>Yes</v>
      </c>
      <c r="AT136" s="2" t="str">
        <f>VLOOKUP(P136,'[3]Monitor Schedule'!$A:$BM,34,FALSE)</f>
        <v>Yes</v>
      </c>
      <c r="AU136" s="2" t="s">
        <v>30</v>
      </c>
      <c r="AV136" s="2" t="s">
        <v>30</v>
      </c>
      <c r="AW136" s="2" t="s">
        <v>28</v>
      </c>
      <c r="AX136" s="2" t="str">
        <f>VLOOKUP(P136,'[3]Monitor Schedule'!$A:$BM,38,FALSE)</f>
        <v>Yes</v>
      </c>
      <c r="AY136" s="2" t="str">
        <f>VLOOKUP(P136,'[3]Monitor Schedule'!$A:$BM,39,FALSE)</f>
        <v>Yes</v>
      </c>
      <c r="AZ136" s="2" t="str">
        <f>VLOOKUP(P136,'[3]Monitor Schedule'!$A:$BM,40,FALSE)</f>
        <v>Yes</v>
      </c>
      <c r="BA136" s="2" t="str">
        <f>VLOOKUP(P136,'[3]Monitor Schedule'!$A:$BM,41,FALSE)</f>
        <v>Yes</v>
      </c>
      <c r="BB136" s="2" t="s">
        <v>30</v>
      </c>
      <c r="BC136" s="2" t="s">
        <v>30</v>
      </c>
      <c r="BD136" s="2" t="s">
        <v>28</v>
      </c>
      <c r="BE136" s="2" t="s">
        <v>28</v>
      </c>
      <c r="BF136" s="2" t="str">
        <f>VLOOKUP(P136,'[3]Monitor Schedule'!$A:$BM,46,FALSE)</f>
        <v>Yes</v>
      </c>
      <c r="BG136" s="2" t="str">
        <f>VLOOKUP(P136,'[3]Monitor Schedule'!$A:$BM,47,FALSE)</f>
        <v>Yes</v>
      </c>
      <c r="BH136" s="2" t="str">
        <f>VLOOKUP(P136,'[3]Monitor Schedule'!$A:$BM,48,FALSE)</f>
        <v>Yes</v>
      </c>
      <c r="BI136" s="2" t="str">
        <f>VLOOKUP(P136,'[3]Monitor Schedule'!$A:$BM,49,FALSE)</f>
        <v>Yes</v>
      </c>
      <c r="BJ136" s="2" t="str">
        <f>VLOOKUP(P136,'[3]Monitor Schedule'!$A:$BM,50,FALSE)</f>
        <v>Yes</v>
      </c>
      <c r="BK136" s="2" t="str">
        <f>VLOOKUP(P136,'[3]Monitor Schedule'!$A:$BM,51,FALSE)</f>
        <v>No</v>
      </c>
      <c r="BL136" s="2" t="str">
        <f>VLOOKUP(P136,'[3]Monitor Schedule'!$A:$BM,52,FALSE)</f>
        <v>No</v>
      </c>
      <c r="BM136" s="2" t="str">
        <f>VLOOKUP(P136,'[3]Monitor Schedule'!$A:$BM,53,FALSE)</f>
        <v>Yes</v>
      </c>
      <c r="BN136" s="2" t="str">
        <f>VLOOKUP(P136,'[3]Monitor Schedule'!$A:$BM,54,FALSE)</f>
        <v>Yes</v>
      </c>
      <c r="BO136" s="2" t="str">
        <f>VLOOKUP(P136,'[3]Monitor Schedule'!$A:$BM,55,FALSE)</f>
        <v>Yes</v>
      </c>
      <c r="BP136" s="2" t="s">
        <v>30</v>
      </c>
      <c r="BQ136" s="2" t="s">
        <v>30</v>
      </c>
      <c r="BR136" s="2" t="s">
        <v>30</v>
      </c>
      <c r="BS136" s="2" t="str">
        <f>VLOOKUP(P136,'[3]Monitor Schedule'!$A:$BM,59,FALSE)</f>
        <v>Yes</v>
      </c>
      <c r="BT136" s="2" t="str">
        <f>VLOOKUP(P136,'[3]Monitor Schedule'!$A:$BM,60,FALSE)</f>
        <v>Yes</v>
      </c>
      <c r="BU136" s="2" t="str">
        <f>VLOOKUP(P136,'[3]Monitor Schedule'!$A:$BM,61,FALSE)</f>
        <v>Yes</v>
      </c>
      <c r="BV136" s="2" t="s">
        <v>30</v>
      </c>
      <c r="BW136" s="2" t="s">
        <v>30</v>
      </c>
      <c r="BX136" s="2" t="s">
        <v>30</v>
      </c>
      <c r="BY136" s="2">
        <f>VLOOKUP(P136,'[3]Monitor Schedule'!$A:$BM,65,FALSE)</f>
        <v>0</v>
      </c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</row>
    <row r="137" spans="1:459" s="2" customFormat="1">
      <c r="A137" s="146">
        <v>123776</v>
      </c>
      <c r="B137" s="146">
        <v>5805</v>
      </c>
      <c r="C137" s="146">
        <v>1936</v>
      </c>
      <c r="D137" s="147">
        <v>128796</v>
      </c>
      <c r="E137" s="148">
        <f t="shared" si="267"/>
        <v>6053.4120000000003</v>
      </c>
      <c r="F137" s="149">
        <f t="shared" si="268"/>
        <v>1997.6259600000001</v>
      </c>
      <c r="G137" s="150">
        <v>12</v>
      </c>
      <c r="H137" s="150">
        <f t="shared" si="269"/>
        <v>7566.7650000000003</v>
      </c>
      <c r="I137" s="150">
        <f t="shared" si="270"/>
        <v>2497.0324500000002</v>
      </c>
      <c r="J137" s="150">
        <f t="shared" si="271"/>
        <v>9080.1180000000004</v>
      </c>
      <c r="K137" s="150">
        <f t="shared" si="272"/>
        <v>2996.43894</v>
      </c>
      <c r="L137" s="150">
        <v>18</v>
      </c>
      <c r="M137" s="151">
        <v>20</v>
      </c>
      <c r="N137" s="152">
        <v>22</v>
      </c>
      <c r="O137" s="169" t="s">
        <v>199</v>
      </c>
      <c r="P137" s="8">
        <v>189375</v>
      </c>
      <c r="Q137" s="8" t="s">
        <v>203</v>
      </c>
      <c r="R137" s="8" t="s">
        <v>204</v>
      </c>
      <c r="S137" s="181">
        <v>44770</v>
      </c>
      <c r="T137" s="181">
        <f>VLOOKUP(P137,'[3]Monitor Schedule'!$A:$J,10,FALSE)</f>
        <v>44706</v>
      </c>
      <c r="U137" s="181">
        <v>44784</v>
      </c>
      <c r="V137" s="181" t="e">
        <f>VLOOKUP(P137,'[3]Monitor Schedule'!$A:$K,11,FALSE)</f>
        <v>#N/A</v>
      </c>
      <c r="W137" s="181"/>
      <c r="X137" s="8" t="s">
        <v>30</v>
      </c>
      <c r="Y137" s="2" t="str">
        <f>VLOOKUP(P137,'[3]Monitor Schedule'!$A:$BM,13,FALSE)</f>
        <v>Yes</v>
      </c>
      <c r="Z137" s="2" t="str">
        <f>VLOOKUP(P137,'[3]Monitor Schedule'!$A:$BM,14,FALSE)</f>
        <v>Yes</v>
      </c>
      <c r="AA137" s="2" t="str">
        <f>VLOOKUP(P137,'[3]Monitor Schedule'!$A:$BM,15,FALSE)</f>
        <v>Yes</v>
      </c>
      <c r="AB137" s="2" t="str">
        <f>VLOOKUP(P137,'[3]Monitor Schedule'!$A:$BM,16,FALSE)</f>
        <v>Yes</v>
      </c>
      <c r="AC137" s="2" t="s">
        <v>28</v>
      </c>
      <c r="AD137" s="2" t="s">
        <v>28</v>
      </c>
      <c r="AE137" s="2" t="s">
        <v>30</v>
      </c>
      <c r="AF137" s="2" t="s">
        <v>30</v>
      </c>
      <c r="AG137" s="2" t="str">
        <f>VLOOKUP(P137,'[3]Monitor Schedule'!$A:$BM,21,FALSE)</f>
        <v>Yes</v>
      </c>
      <c r="AH137" s="2" t="str">
        <f>VLOOKUP(P137,'[3]Monitor Schedule'!$A:$BM,22,FALSE)</f>
        <v>Yes</v>
      </c>
      <c r="AI137" s="2" t="str">
        <f>VLOOKUP(P137,'[3]Monitor Schedule'!$A:$BM,23,FALSE)</f>
        <v>Yes</v>
      </c>
      <c r="AJ137" s="2" t="str">
        <f>VLOOKUP(P137,'[3]Monitor Schedule'!$A:$BM,24,FALSE)</f>
        <v>Yes</v>
      </c>
      <c r="AK137" s="2" t="str">
        <f>VLOOKUP(P137,'[3]Monitor Schedule'!$A:$BM,25,FALSE)</f>
        <v>Yes</v>
      </c>
      <c r="AL137" s="2" t="str">
        <f>VLOOKUP(P137,'[3]Monitor Schedule'!$A:$BM,26,FALSE)</f>
        <v>Yes</v>
      </c>
      <c r="AM137" s="2" t="str">
        <f>VLOOKUP(P137,'[3]Monitor Schedule'!$A:$BM,27,FALSE)</f>
        <v>No</v>
      </c>
      <c r="AN137" s="2" t="str">
        <f>VLOOKUP(P137,'[3]Monitor Schedule'!$A:$BM,28,FALSE)</f>
        <v>No</v>
      </c>
      <c r="AO137" s="2" t="str">
        <f>VLOOKUP(P137,'[3]Monitor Schedule'!$A:$BM,29,FALSE)</f>
        <v>No</v>
      </c>
      <c r="AP137" s="2" t="str">
        <f>VLOOKUP(P137,'[3]Monitor Schedule'!$A:$BM,30,FALSE)</f>
        <v>Yes</v>
      </c>
      <c r="AQ137" s="2" t="str">
        <f>VLOOKUP(P137,'[3]Monitor Schedule'!$A:$BM,31,FALSE)</f>
        <v>Yes</v>
      </c>
      <c r="AR137" s="2" t="str">
        <f>VLOOKUP(P137,'[3]Monitor Schedule'!$A:$BM,32,FALSE)</f>
        <v>Yes</v>
      </c>
      <c r="AS137" s="2" t="str">
        <f>VLOOKUP(P137,'[3]Monitor Schedule'!$A:$BM,33,FALSE)</f>
        <v>Yes</v>
      </c>
      <c r="AT137" s="2" t="s">
        <v>28</v>
      </c>
      <c r="AU137" s="2" t="s">
        <v>28</v>
      </c>
      <c r="AV137" s="2" t="s">
        <v>28</v>
      </c>
      <c r="AW137" s="2" t="s">
        <v>30</v>
      </c>
      <c r="AX137" s="2" t="s">
        <v>30</v>
      </c>
      <c r="AY137" s="2" t="str">
        <f>VLOOKUP(P137,'[3]Monitor Schedule'!$A:$BM,39,FALSE)</f>
        <v>Yes</v>
      </c>
      <c r="AZ137" s="2" t="str">
        <f>VLOOKUP(P137,'[3]Monitor Schedule'!$A:$BM,40,FALSE)</f>
        <v>Yes</v>
      </c>
      <c r="BA137" s="2" t="str">
        <f>VLOOKUP(P137,'[3]Monitor Schedule'!$A:$BM,41,FALSE)</f>
        <v>Yes</v>
      </c>
      <c r="BB137" s="2" t="s">
        <v>28</v>
      </c>
      <c r="BC137" s="2" t="s">
        <v>28</v>
      </c>
      <c r="BD137" s="2" t="str">
        <f>VLOOKUP(P137,'[3]Monitor Schedule'!$A:$BM,44,FALSE)</f>
        <v>Yes</v>
      </c>
      <c r="BE137" s="2" t="str">
        <f>VLOOKUP(P137,'[3]Monitor Schedule'!$A:$BM,45,FALSE)</f>
        <v>Yes</v>
      </c>
      <c r="BF137" s="2" t="s">
        <v>30</v>
      </c>
      <c r="BG137" s="2" t="s">
        <v>30</v>
      </c>
      <c r="BH137" s="2" t="str">
        <f>VLOOKUP(P137,'[3]Monitor Schedule'!$A:$BM,48,FALSE)</f>
        <v>Yes</v>
      </c>
      <c r="BI137" s="2" t="s">
        <v>28</v>
      </c>
      <c r="BJ137" s="2" t="s">
        <v>28</v>
      </c>
      <c r="BK137" s="2" t="str">
        <f>VLOOKUP(P137,'[3]Monitor Schedule'!$A:$BM,51,FALSE)</f>
        <v>Yes</v>
      </c>
      <c r="BL137" s="2" t="str">
        <f>VLOOKUP(P137,'[3]Monitor Schedule'!$A:$BM,52,FALSE)</f>
        <v>Yes</v>
      </c>
      <c r="BM137" s="2" t="str">
        <f>VLOOKUP(P137,'[3]Monitor Schedule'!$A:$BM,53,FALSE)</f>
        <v>Yes</v>
      </c>
      <c r="BN137" s="2" t="str">
        <f>VLOOKUP(P137,'[3]Monitor Schedule'!$A:$BM,54,FALSE)</f>
        <v>Yes</v>
      </c>
      <c r="BO137" s="2" t="s">
        <v>30</v>
      </c>
      <c r="BP137" s="2" t="s">
        <v>30</v>
      </c>
      <c r="BQ137" s="2" t="s">
        <v>28</v>
      </c>
      <c r="BR137" s="2" t="str">
        <f>VLOOKUP(P137,'[3]Monitor Schedule'!$A:$BM,58,FALSE)</f>
        <v>Yes</v>
      </c>
      <c r="BS137" s="2" t="str">
        <f>VLOOKUP(P137,'[3]Monitor Schedule'!$A:$BM,59,FALSE)</f>
        <v>Yes</v>
      </c>
      <c r="BT137" s="2" t="str">
        <f>VLOOKUP(P137,'[3]Monitor Schedule'!$A:$BM,60,FALSE)</f>
        <v>Yes</v>
      </c>
      <c r="BU137" s="2" t="s">
        <v>28</v>
      </c>
      <c r="BV137" s="2" t="s">
        <v>30</v>
      </c>
      <c r="BW137" s="2" t="s">
        <v>30</v>
      </c>
      <c r="BX137" s="2" t="s">
        <v>30</v>
      </c>
      <c r="BY137" s="2" t="s">
        <v>205</v>
      </c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</row>
    <row r="138" spans="1:459" s="2" customFormat="1">
      <c r="A138" s="146">
        <v>123776</v>
      </c>
      <c r="B138" s="146">
        <v>5805</v>
      </c>
      <c r="C138" s="146">
        <v>1936</v>
      </c>
      <c r="D138" s="147">
        <v>128796</v>
      </c>
      <c r="E138" s="148">
        <f t="shared" si="267"/>
        <v>6053.4120000000003</v>
      </c>
      <c r="F138" s="149">
        <f t="shared" si="268"/>
        <v>1997.6259600000001</v>
      </c>
      <c r="G138" s="150">
        <v>12</v>
      </c>
      <c r="H138" s="150">
        <f t="shared" si="269"/>
        <v>7566.7650000000003</v>
      </c>
      <c r="I138" s="150">
        <f t="shared" si="270"/>
        <v>2497.0324500000002</v>
      </c>
      <c r="J138" s="150">
        <f t="shared" si="271"/>
        <v>9080.1180000000004</v>
      </c>
      <c r="K138" s="150">
        <f t="shared" si="272"/>
        <v>2996.43894</v>
      </c>
      <c r="L138" s="150">
        <v>18</v>
      </c>
      <c r="M138" s="151">
        <v>20</v>
      </c>
      <c r="N138" s="152">
        <v>22</v>
      </c>
      <c r="O138" s="169" t="s">
        <v>199</v>
      </c>
      <c r="P138" s="8">
        <v>56801</v>
      </c>
      <c r="Q138" s="8" t="s">
        <v>206</v>
      </c>
      <c r="R138" s="8" t="s">
        <v>207</v>
      </c>
      <c r="S138" s="181">
        <v>44770</v>
      </c>
      <c r="T138" s="181">
        <f>VLOOKUP(P138,'[3]Monitor Schedule'!$A:$J,10,FALSE)</f>
        <v>44707</v>
      </c>
      <c r="U138" s="181">
        <v>44784</v>
      </c>
      <c r="V138" s="181" t="e">
        <f>VLOOKUP(P138,'[3]Monitor Schedule'!$A:$K,11,FALSE)</f>
        <v>#N/A</v>
      </c>
      <c r="W138" s="181" t="s">
        <v>30</v>
      </c>
      <c r="X138" s="8" t="s">
        <v>30</v>
      </c>
      <c r="Y138" s="2" t="str">
        <f>VLOOKUP(P138,'[3]Monitor Schedule'!$A:$BM,13,FALSE)</f>
        <v>No</v>
      </c>
      <c r="Z138" s="2" t="str">
        <f>VLOOKUP(P138,'[3]Monitor Schedule'!$A:$BM,14,FALSE)</f>
        <v>No</v>
      </c>
      <c r="AA138" s="2" t="str">
        <f>VLOOKUP(P138,'[3]Monitor Schedule'!$A:$BM,15,FALSE)</f>
        <v>No</v>
      </c>
      <c r="AB138" s="2" t="str">
        <f>VLOOKUP(P138,'[3]Monitor Schedule'!$A:$BM,16,FALSE)</f>
        <v>Yes</v>
      </c>
      <c r="AC138" s="2" t="str">
        <f>VLOOKUP(P138,'[3]Monitor Schedule'!$A:$BM,17,FALSE)</f>
        <v>Yes</v>
      </c>
      <c r="AD138" s="2" t="str">
        <f>VLOOKUP(P138,'[3]Monitor Schedule'!$A:$BM,18,FALSE)</f>
        <v>No</v>
      </c>
      <c r="AE138" s="2" t="str">
        <f>VLOOKUP(P138,'[3]Monitor Schedule'!$A:$BM,19,FALSE)</f>
        <v>No</v>
      </c>
      <c r="AF138" s="2" t="str">
        <f>VLOOKUP(P138,'[3]Monitor Schedule'!$A:$BM,20,FALSE)</f>
        <v>No</v>
      </c>
      <c r="AG138" s="2" t="str">
        <f>VLOOKUP(P138,'[3]Monitor Schedule'!$A:$BM,21,FALSE)</f>
        <v>No</v>
      </c>
      <c r="AH138" s="2" t="str">
        <f>VLOOKUP(P138,'[3]Monitor Schedule'!$A:$BM,22,FALSE)</f>
        <v>Yes</v>
      </c>
      <c r="AI138" s="2" t="str">
        <f>VLOOKUP(P138,'[3]Monitor Schedule'!$A:$BM,23,FALSE)</f>
        <v>Yes</v>
      </c>
      <c r="AJ138" s="2" t="str">
        <f>VLOOKUP(P138,'[3]Monitor Schedule'!$A:$BM,24,FALSE)</f>
        <v>No</v>
      </c>
      <c r="AK138" s="2" t="str">
        <f>VLOOKUP(P138,'[3]Monitor Schedule'!$A:$BM,25,FALSE)</f>
        <v>No</v>
      </c>
      <c r="AL138" s="2" t="str">
        <f>VLOOKUP(P138,'[3]Monitor Schedule'!$A:$BM,26,FALSE)</f>
        <v>No</v>
      </c>
      <c r="AM138" s="2" t="str">
        <f>VLOOKUP(P138,'[3]Monitor Schedule'!$A:$BM,27,FALSE)</f>
        <v>No</v>
      </c>
      <c r="AN138" s="2" t="str">
        <f>VLOOKUP(P138,'[3]Monitor Schedule'!$A:$BM,28,FALSE)</f>
        <v>Yes</v>
      </c>
      <c r="AO138" s="2" t="str">
        <f>VLOOKUP(P138,'[3]Monitor Schedule'!$A:$BM,29,FALSE)</f>
        <v>No</v>
      </c>
      <c r="AP138" s="2" t="str">
        <f>VLOOKUP(P138,'[3]Monitor Schedule'!$A:$BM,30,FALSE)</f>
        <v>No</v>
      </c>
      <c r="AQ138" s="2" t="str">
        <f>VLOOKUP(P138,'[3]Monitor Schedule'!$A:$BM,31,FALSE)</f>
        <v>No</v>
      </c>
      <c r="AR138" s="2" t="str">
        <f>VLOOKUP(P138,'[3]Monitor Schedule'!$A:$BM,32,FALSE)</f>
        <v>No</v>
      </c>
      <c r="AS138" s="2" t="str">
        <f>VLOOKUP(P138,'[3]Monitor Schedule'!$A:$BM,33,FALSE)</f>
        <v>No</v>
      </c>
      <c r="AT138" s="2" t="str">
        <f>VLOOKUP(P138,'[3]Monitor Schedule'!$A:$BM,34,FALSE)</f>
        <v>No</v>
      </c>
      <c r="AU138" s="2" t="str">
        <f>VLOOKUP(P138,'[3]Monitor Schedule'!$A:$BM,35,FALSE)</f>
        <v>No</v>
      </c>
      <c r="AV138" s="2" t="str">
        <f>VLOOKUP(P138,'[3]Monitor Schedule'!$A:$BM,36,FALSE)</f>
        <v>Yes</v>
      </c>
      <c r="AW138" s="2" t="str">
        <f>VLOOKUP(P138,'[3]Monitor Schedule'!$A:$BM,37,FALSE)</f>
        <v>No</v>
      </c>
      <c r="AX138" s="2" t="str">
        <f>VLOOKUP(P138,'[3]Monitor Schedule'!$A:$BM,38,FALSE)</f>
        <v>No</v>
      </c>
      <c r="AY138" s="2" t="str">
        <f>VLOOKUP(P138,'[3]Monitor Schedule'!$A:$BM,39,FALSE)</f>
        <v>No</v>
      </c>
      <c r="AZ138" s="2" t="str">
        <f>VLOOKUP(P138,'[3]Monitor Schedule'!$A:$BM,40,FALSE)</f>
        <v>No</v>
      </c>
      <c r="BA138" s="2" t="str">
        <f>VLOOKUP(P138,'[3]Monitor Schedule'!$A:$BM,41,FALSE)</f>
        <v>No</v>
      </c>
      <c r="BB138" s="2" t="str">
        <f>VLOOKUP(P138,'[3]Monitor Schedule'!$A:$BM,42,FALSE)</f>
        <v>Yes</v>
      </c>
      <c r="BC138" s="2" t="str">
        <f>VLOOKUP(P138,'[3]Monitor Schedule'!$A:$BM,43,FALSE)</f>
        <v>No</v>
      </c>
      <c r="BD138" s="2" t="str">
        <f>VLOOKUP(P138,'[3]Monitor Schedule'!$A:$BM,44,FALSE)</f>
        <v>No</v>
      </c>
      <c r="BE138" s="2" t="str">
        <f>VLOOKUP(P138,'[3]Monitor Schedule'!$A:$BM,45,FALSE)</f>
        <v>No</v>
      </c>
      <c r="BF138" s="2" t="str">
        <f>VLOOKUP(P138,'[3]Monitor Schedule'!$A:$BM,46,FALSE)</f>
        <v>No</v>
      </c>
      <c r="BG138" s="2" t="str">
        <f>VLOOKUP(P138,'[3]Monitor Schedule'!$A:$BM,47,FALSE)</f>
        <v>No</v>
      </c>
      <c r="BH138" s="2" t="str">
        <f>VLOOKUP(P138,'[3]Monitor Schedule'!$A:$BM,48,FALSE)</f>
        <v>No</v>
      </c>
      <c r="BI138" s="2" t="str">
        <f>VLOOKUP(P138,'[3]Monitor Schedule'!$A:$BM,49,FALSE)</f>
        <v>Yes</v>
      </c>
      <c r="BJ138" s="2" t="str">
        <f>VLOOKUP(P138,'[3]Monitor Schedule'!$A:$BM,50,FALSE)</f>
        <v>No</v>
      </c>
      <c r="BK138" s="2" t="str">
        <f>VLOOKUP(P138,'[3]Monitor Schedule'!$A:$BM,51,FALSE)</f>
        <v>No</v>
      </c>
      <c r="BL138" s="2" t="str">
        <f>VLOOKUP(P138,'[3]Monitor Schedule'!$A:$BM,52,FALSE)</f>
        <v>No</v>
      </c>
      <c r="BM138" s="2" t="str">
        <f>VLOOKUP(P138,'[3]Monitor Schedule'!$A:$BM,53,FALSE)</f>
        <v>No</v>
      </c>
      <c r="BN138" s="2" t="str">
        <f>VLOOKUP(P138,'[3]Monitor Schedule'!$A:$BM,54,FALSE)</f>
        <v>No</v>
      </c>
      <c r="BO138" s="2" t="str">
        <f>VLOOKUP(P138,'[3]Monitor Schedule'!$A:$BM,55,FALSE)</f>
        <v>No</v>
      </c>
      <c r="BP138" s="2" t="str">
        <f>VLOOKUP(P138,'[3]Monitor Schedule'!$A:$BM,56,FALSE)</f>
        <v>Yes</v>
      </c>
      <c r="BQ138" s="2" t="str">
        <f>VLOOKUP(P138,'[3]Monitor Schedule'!$A:$BM,57,FALSE)</f>
        <v>Yes</v>
      </c>
      <c r="BR138" s="2" t="str">
        <f>VLOOKUP(P138,'[3]Monitor Schedule'!$A:$BM,58,FALSE)</f>
        <v>No</v>
      </c>
      <c r="BS138" s="2" t="str">
        <f>VLOOKUP(P138,'[3]Monitor Schedule'!$A:$BM,59,FALSE)</f>
        <v>No</v>
      </c>
      <c r="BT138" s="2" t="str">
        <f>VLOOKUP(P138,'[3]Monitor Schedule'!$A:$BM,60,FALSE)</f>
        <v>No</v>
      </c>
      <c r="BU138" s="2" t="str">
        <f>VLOOKUP(P138,'[3]Monitor Schedule'!$A:$BM,61,FALSE)</f>
        <v>No</v>
      </c>
      <c r="BV138" s="2" t="str">
        <f>VLOOKUP(P138,'[3]Monitor Schedule'!$A:$BM,62,FALSE)</f>
        <v>No</v>
      </c>
      <c r="BW138" s="2" t="str">
        <f>VLOOKUP(P138,'[3]Monitor Schedule'!$A:$BM,63,FALSE)</f>
        <v>Yes</v>
      </c>
      <c r="BX138" s="2" t="str">
        <f>VLOOKUP(P138,'[3]Monitor Schedule'!$A:$BM,64,FALSE)</f>
        <v>Yes</v>
      </c>
      <c r="BY138" s="2">
        <f>VLOOKUP(P138,'[3]Monitor Schedule'!$A:$BM,65,FALSE)</f>
        <v>0</v>
      </c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</row>
    <row r="139" spans="1:459" s="2" customFormat="1">
      <c r="A139" s="146">
        <v>123776</v>
      </c>
      <c r="B139" s="146">
        <v>5805</v>
      </c>
      <c r="C139" s="146">
        <v>1936</v>
      </c>
      <c r="D139" s="147">
        <v>128796</v>
      </c>
      <c r="E139" s="148">
        <f t="shared" ref="E139" si="273">D139*0.047</f>
        <v>6053.4120000000003</v>
      </c>
      <c r="F139" s="149">
        <f t="shared" ref="F139" si="274">E139*0.33</f>
        <v>1997.6259600000001</v>
      </c>
      <c r="G139" s="150">
        <v>13</v>
      </c>
      <c r="H139" s="150">
        <f t="shared" ref="H139" si="275">E139*1.25</f>
        <v>7566.7650000000003</v>
      </c>
      <c r="I139" s="150">
        <f t="shared" ref="I139" si="276">F139*1.25</f>
        <v>2497.0324500000002</v>
      </c>
      <c r="J139" s="150">
        <f t="shared" ref="J139" si="277">E139*1.5</f>
        <v>9080.1180000000004</v>
      </c>
      <c r="K139" s="150">
        <f t="shared" ref="K139" si="278">F139*1.5</f>
        <v>2996.43894</v>
      </c>
      <c r="L139" s="150">
        <v>18</v>
      </c>
      <c r="M139" s="151">
        <v>20</v>
      </c>
      <c r="N139" s="152">
        <v>22</v>
      </c>
      <c r="O139" s="169" t="s">
        <v>199</v>
      </c>
      <c r="P139" s="8">
        <v>805287</v>
      </c>
      <c r="Q139" s="8" t="s">
        <v>152</v>
      </c>
      <c r="R139" s="8" t="s">
        <v>153</v>
      </c>
      <c r="S139" s="181">
        <v>44761</v>
      </c>
      <c r="T139" s="181">
        <f>VLOOKUP(P139,'[3]Monitor Schedule'!$A:$J,10,FALSE)</f>
        <v>44707</v>
      </c>
      <c r="U139" s="181">
        <v>44784</v>
      </c>
      <c r="V139" s="181" t="e">
        <f>VLOOKUP(P139,'[3]Monitor Schedule'!$A:$K,11,FALSE)</f>
        <v>#N/A</v>
      </c>
      <c r="W139" s="181"/>
      <c r="X139" s="8" t="s">
        <v>30</v>
      </c>
      <c r="Y139" s="2" t="str">
        <f>VLOOKUP(P139,'[3]Monitor Schedule'!$A:$BM,13,FALSE)</f>
        <v>Yes</v>
      </c>
      <c r="Z139" s="2" t="str">
        <f>VLOOKUP(P139,'[3]Monitor Schedule'!$A:$BM,14,FALSE)</f>
        <v>Yes</v>
      </c>
      <c r="AA139" s="2" t="str">
        <f>VLOOKUP(P139,'[3]Monitor Schedule'!$A:$BM,15,FALSE)</f>
        <v>Yes</v>
      </c>
      <c r="AB139" s="2" t="str">
        <f>VLOOKUP(P139,'[3]Monitor Schedule'!$A:$BM,16,FALSE)</f>
        <v>No</v>
      </c>
      <c r="AC139" s="2" t="str">
        <f>VLOOKUP(P139,'[3]Monitor Schedule'!$A:$BM,17,FALSE)</f>
        <v>No</v>
      </c>
      <c r="AD139" s="2" t="str">
        <f>VLOOKUP(P139,'[3]Monitor Schedule'!$A:$BM,18,FALSE)</f>
        <v>No</v>
      </c>
      <c r="AE139" s="2" t="str">
        <f>VLOOKUP(P139,'[3]Monitor Schedule'!$A:$BM,19,FALSE)</f>
        <v>Yes</v>
      </c>
      <c r="AF139" s="2" t="str">
        <f>VLOOKUP(P139,'[3]Monitor Schedule'!$A:$BM,20,FALSE)</f>
        <v>Yes</v>
      </c>
      <c r="AG139" s="2" t="str">
        <f>VLOOKUP(P139,'[3]Monitor Schedule'!$A:$BM,21,FALSE)</f>
        <v>Yes</v>
      </c>
      <c r="AH139" s="2" t="str">
        <f>VLOOKUP(P139,'[3]Monitor Schedule'!$A:$BM,22,FALSE)</f>
        <v>No</v>
      </c>
      <c r="AI139" s="2" t="str">
        <f>VLOOKUP(P139,'[3]Monitor Schedule'!$A:$BM,23,FALSE)</f>
        <v>No</v>
      </c>
      <c r="AJ139" s="2" t="str">
        <f>VLOOKUP(P139,'[3]Monitor Schedule'!$A:$BM,24,FALSE)</f>
        <v>No</v>
      </c>
      <c r="AK139" s="2" t="str">
        <f>VLOOKUP(P139,'[3]Monitor Schedule'!$A:$BM,25,FALSE)</f>
        <v>No</v>
      </c>
      <c r="AL139" s="2" t="str">
        <f>VLOOKUP(P139,'[3]Monitor Schedule'!$A:$BM,26,FALSE)</f>
        <v>No</v>
      </c>
      <c r="AM139" s="2" t="str">
        <f>VLOOKUP(P139,'[3]Monitor Schedule'!$A:$BM,27,FALSE)</f>
        <v>No</v>
      </c>
      <c r="AN139" s="2" t="str">
        <f>VLOOKUP(P139,'[3]Monitor Schedule'!$A:$BM,28,FALSE)</f>
        <v>No</v>
      </c>
      <c r="AO139" s="2" t="str">
        <f>VLOOKUP(P139,'[3]Monitor Schedule'!$A:$BM,29,FALSE)</f>
        <v>No</v>
      </c>
      <c r="AP139" s="2" t="str">
        <f>VLOOKUP(P139,'[3]Monitor Schedule'!$A:$BM,30,FALSE)</f>
        <v>No</v>
      </c>
      <c r="AQ139" s="2" t="str">
        <f>VLOOKUP(P139,'[3]Monitor Schedule'!$A:$BM,31,FALSE)</f>
        <v>No</v>
      </c>
      <c r="AR139" s="2" t="str">
        <f>VLOOKUP(P139,'[3]Monitor Schedule'!$A:$BM,32,FALSE)</f>
        <v>No</v>
      </c>
      <c r="AS139" s="2" t="str">
        <f>VLOOKUP(P139,'[3]Monitor Schedule'!$A:$BM,33,FALSE)</f>
        <v>No</v>
      </c>
      <c r="AT139" s="2" t="str">
        <f>VLOOKUP(P139,'[3]Monitor Schedule'!$A:$BM,34,FALSE)</f>
        <v>No</v>
      </c>
      <c r="AU139" s="2" t="str">
        <f>VLOOKUP(P139,'[3]Monitor Schedule'!$A:$BM,35,FALSE)</f>
        <v>No</v>
      </c>
      <c r="AV139" s="2" t="str">
        <f>VLOOKUP(P139,'[3]Monitor Schedule'!$A:$BM,36,FALSE)</f>
        <v>No</v>
      </c>
      <c r="AW139" s="2" t="str">
        <f>VLOOKUP(P139,'[3]Monitor Schedule'!$A:$BM,37,FALSE)</f>
        <v>No</v>
      </c>
      <c r="AX139" s="2" t="str">
        <f>VLOOKUP(P139,'[3]Monitor Schedule'!$A:$BM,38,FALSE)</f>
        <v>No</v>
      </c>
      <c r="AY139" s="2" t="str">
        <f>VLOOKUP(P139,'[3]Monitor Schedule'!$A:$BM,39,FALSE)</f>
        <v>No</v>
      </c>
      <c r="AZ139" s="2" t="str">
        <f>VLOOKUP(P139,'[3]Monitor Schedule'!$A:$BM,40,FALSE)</f>
        <v>No</v>
      </c>
      <c r="BA139" s="2" t="str">
        <f>VLOOKUP(P139,'[3]Monitor Schedule'!$A:$BM,41,FALSE)</f>
        <v>No</v>
      </c>
      <c r="BB139" s="2" t="str">
        <f>VLOOKUP(P139,'[3]Monitor Schedule'!$A:$BM,42,FALSE)</f>
        <v>No</v>
      </c>
      <c r="BC139" s="2" t="str">
        <f>VLOOKUP(P139,'[3]Monitor Schedule'!$A:$BM,43,FALSE)</f>
        <v>Yes</v>
      </c>
      <c r="BD139" s="2" t="str">
        <f>VLOOKUP(P139,'[3]Monitor Schedule'!$A:$BM,44,FALSE)</f>
        <v>Yes</v>
      </c>
      <c r="BE139" s="2" t="str">
        <f>VLOOKUP(P139,'[3]Monitor Schedule'!$A:$BM,45,FALSE)</f>
        <v>Yes</v>
      </c>
      <c r="BF139" s="2" t="str">
        <f>VLOOKUP(P139,'[3]Monitor Schedule'!$A:$BM,46,FALSE)</f>
        <v>No</v>
      </c>
      <c r="BG139" s="2" t="str">
        <f>VLOOKUP(P139,'[3]Monitor Schedule'!$A:$BM,47,FALSE)</f>
        <v>No</v>
      </c>
      <c r="BH139" s="2" t="str">
        <f>VLOOKUP(P139,'[3]Monitor Schedule'!$A:$BM,48,FALSE)</f>
        <v>No</v>
      </c>
      <c r="BI139" s="2" t="str">
        <f>VLOOKUP(P139,'[3]Monitor Schedule'!$A:$BM,49,FALSE)</f>
        <v>No</v>
      </c>
      <c r="BJ139" s="2" t="str">
        <f>VLOOKUP(P139,'[3]Monitor Schedule'!$A:$BM,50,FALSE)</f>
        <v>No</v>
      </c>
      <c r="BK139" s="2" t="str">
        <f>VLOOKUP(P139,'[3]Monitor Schedule'!$A:$BM,51,FALSE)</f>
        <v>No</v>
      </c>
      <c r="BL139" s="2" t="str">
        <f>VLOOKUP(P139,'[3]Monitor Schedule'!$A:$BM,52,FALSE)</f>
        <v>No</v>
      </c>
      <c r="BM139" s="2" t="str">
        <f>VLOOKUP(P139,'[3]Monitor Schedule'!$A:$BM,53,FALSE)</f>
        <v>No</v>
      </c>
      <c r="BN139" s="2" t="str">
        <f>VLOOKUP(P139,'[3]Monitor Schedule'!$A:$BM,54,FALSE)</f>
        <v>No</v>
      </c>
      <c r="BO139" s="2" t="str">
        <f>VLOOKUP(P139,'[3]Monitor Schedule'!$A:$BM,55,FALSE)</f>
        <v>No</v>
      </c>
      <c r="BP139" s="2" t="str">
        <f>VLOOKUP(P139,'[3]Monitor Schedule'!$A:$BM,56,FALSE)</f>
        <v>Yes</v>
      </c>
      <c r="BQ139" s="2" t="str">
        <f>VLOOKUP(P139,'[3]Monitor Schedule'!$A:$BM,57,FALSE)</f>
        <v>Yes</v>
      </c>
      <c r="BR139" s="2" t="str">
        <f>VLOOKUP(P139,'[3]Monitor Schedule'!$A:$BM,58,FALSE)</f>
        <v>No</v>
      </c>
      <c r="BS139" s="2" t="str">
        <f>VLOOKUP(P139,'[3]Monitor Schedule'!$A:$BM,59,FALSE)</f>
        <v>No</v>
      </c>
      <c r="BT139" s="2" t="str">
        <f>VLOOKUP(P139,'[3]Monitor Schedule'!$A:$BM,60,FALSE)</f>
        <v>No</v>
      </c>
      <c r="BU139" s="2" t="str">
        <f>VLOOKUP(P139,'[3]Monitor Schedule'!$A:$BM,61,FALSE)</f>
        <v>No</v>
      </c>
      <c r="BV139" s="2" t="str">
        <f>VLOOKUP(P139,'[3]Monitor Schedule'!$A:$BM,62,FALSE)</f>
        <v>No</v>
      </c>
      <c r="BW139" s="2" t="str">
        <f>VLOOKUP(P139,'[3]Monitor Schedule'!$A:$BM,63,FALSE)</f>
        <v>No</v>
      </c>
      <c r="BX139" s="2" t="str">
        <f>VLOOKUP(P139,'[3]Monitor Schedule'!$A:$BM,64,FALSE)</f>
        <v>No</v>
      </c>
      <c r="BY139" s="2" t="s">
        <v>154</v>
      </c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</row>
    <row r="140" spans="1:459" s="2" customFormat="1">
      <c r="A140" s="146">
        <v>123776</v>
      </c>
      <c r="B140" s="146">
        <v>5805</v>
      </c>
      <c r="C140" s="146">
        <v>1936</v>
      </c>
      <c r="D140" s="147">
        <v>128796</v>
      </c>
      <c r="E140" s="148">
        <f t="shared" ref="E140:E172" si="279">D140*0.047</f>
        <v>6053.4120000000003</v>
      </c>
      <c r="F140" s="149">
        <f t="shared" ref="F140:F172" si="280">E140*0.33</f>
        <v>1997.6259600000001</v>
      </c>
      <c r="G140" s="150">
        <v>16</v>
      </c>
      <c r="H140" s="150">
        <f t="shared" ref="H140:H172" si="281">E140*1.25</f>
        <v>7566.7650000000003</v>
      </c>
      <c r="I140" s="150">
        <f t="shared" ref="I140:I172" si="282">F140*1.25</f>
        <v>2497.0324500000002</v>
      </c>
      <c r="J140" s="150">
        <f t="shared" ref="J140:J172" si="283">E140*1.5</f>
        <v>9080.1180000000004</v>
      </c>
      <c r="K140" s="150">
        <f t="shared" ref="K140:K172" si="284">F140*1.5</f>
        <v>2996.43894</v>
      </c>
      <c r="L140" s="150">
        <v>18</v>
      </c>
      <c r="M140" s="151">
        <v>20</v>
      </c>
      <c r="N140" s="152">
        <v>22</v>
      </c>
      <c r="O140" s="169" t="s">
        <v>199</v>
      </c>
      <c r="P140" s="8">
        <v>86849</v>
      </c>
      <c r="Q140" s="8" t="s">
        <v>208</v>
      </c>
      <c r="R140" s="8" t="s">
        <v>209</v>
      </c>
      <c r="S140" s="181">
        <v>44770</v>
      </c>
      <c r="T140" s="181">
        <f>VLOOKUP(P140,'[3]Monitor Schedule'!$A:$J,10,FALSE)</f>
        <v>44757</v>
      </c>
      <c r="U140" s="181">
        <v>44784</v>
      </c>
      <c r="V140" s="181" t="e">
        <f>VLOOKUP(P140,'[3]Monitor Schedule'!$A:$K,11,FALSE)</f>
        <v>#N/A</v>
      </c>
      <c r="W140" s="181"/>
      <c r="X140" s="8" t="s">
        <v>30</v>
      </c>
      <c r="Y140" s="2" t="str">
        <f>VLOOKUP(P140,'[3]Monitor Schedule'!$A:$BM,13,FALSE)</f>
        <v>No</v>
      </c>
      <c r="Z140" s="2" t="str">
        <f>VLOOKUP(P140,'[3]Monitor Schedule'!$A:$BM,14,FALSE)</f>
        <v>Yes</v>
      </c>
      <c r="AA140" s="2" t="str">
        <f>VLOOKUP(P140,'[3]Monitor Schedule'!$A:$BM,15,FALSE)</f>
        <v>Yes</v>
      </c>
      <c r="AB140" s="2" t="str">
        <f>VLOOKUP(P140,'[3]Monitor Schedule'!$A:$BM,16,FALSE)</f>
        <v>No</v>
      </c>
      <c r="AC140" s="2" t="str">
        <f>VLOOKUP(P140,'[3]Monitor Schedule'!$A:$BM,17,FALSE)</f>
        <v>No</v>
      </c>
      <c r="AD140" s="2" t="str">
        <f>VLOOKUP(P140,'[3]Monitor Schedule'!$A:$BM,18,FALSE)</f>
        <v>No</v>
      </c>
      <c r="AE140" s="2" t="str">
        <f>VLOOKUP(P140,'[3]Monitor Schedule'!$A:$BM,19,FALSE)</f>
        <v>No</v>
      </c>
      <c r="AF140" s="2" t="str">
        <f>VLOOKUP(P140,'[3]Monitor Schedule'!$A:$BM,20,FALSE)</f>
        <v>Yes</v>
      </c>
      <c r="AG140" s="2" t="str">
        <f>VLOOKUP(P140,'[3]Monitor Schedule'!$A:$BM,21,FALSE)</f>
        <v>Yes</v>
      </c>
      <c r="AH140" s="2" t="s">
        <v>28</v>
      </c>
      <c r="AI140" s="2" t="s">
        <v>30</v>
      </c>
      <c r="AJ140" s="2" t="str">
        <f>VLOOKUP(P140,'[3]Monitor Schedule'!$A:$BM,24,FALSE)</f>
        <v>No</v>
      </c>
      <c r="AK140" s="2" t="str">
        <f>VLOOKUP(P140,'[3]Monitor Schedule'!$A:$BM,25,FALSE)</f>
        <v>No</v>
      </c>
      <c r="AL140" s="2" t="str">
        <f>VLOOKUP(P140,'[3]Monitor Schedule'!$A:$BM,26,FALSE)</f>
        <v>No</v>
      </c>
      <c r="AM140" s="2" t="str">
        <f>VLOOKUP(P140,'[3]Monitor Schedule'!$A:$BM,27,FALSE)</f>
        <v>No</v>
      </c>
      <c r="AN140" s="2" t="str">
        <f>VLOOKUP(P140,'[3]Monitor Schedule'!$A:$BM,28,FALSE)</f>
        <v>No</v>
      </c>
      <c r="AO140" s="2" t="str">
        <f>VLOOKUP(P140,'[3]Monitor Schedule'!$A:$BM,29,FALSE)</f>
        <v>No</v>
      </c>
      <c r="AP140" s="2" t="str">
        <f>VLOOKUP(P140,'[3]Monitor Schedule'!$A:$BM,30,FALSE)</f>
        <v>No</v>
      </c>
      <c r="AQ140" s="2" t="str">
        <f>VLOOKUP(P140,'[3]Monitor Schedule'!$A:$BM,31,FALSE)</f>
        <v>No</v>
      </c>
      <c r="AR140" s="2" t="str">
        <f>VLOOKUP(P140,'[3]Monitor Schedule'!$A:$BM,32,FALSE)</f>
        <v>No</v>
      </c>
      <c r="AS140" s="2" t="str">
        <f>VLOOKUP(P140,'[3]Monitor Schedule'!$A:$BM,33,FALSE)</f>
        <v>No</v>
      </c>
      <c r="AT140" s="2" t="str">
        <f>VLOOKUP(P140,'[3]Monitor Schedule'!$A:$BM,34,FALSE)</f>
        <v>No</v>
      </c>
      <c r="AU140" s="2" t="str">
        <f>VLOOKUP(P140,'[3]Monitor Schedule'!$A:$BM,35,FALSE)</f>
        <v>No</v>
      </c>
      <c r="AV140" s="2" t="str">
        <f>VLOOKUP(P140,'[3]Monitor Schedule'!$A:$BM,36,FALSE)</f>
        <v>No</v>
      </c>
      <c r="AW140" s="2" t="str">
        <f>VLOOKUP(P140,'[3]Monitor Schedule'!$A:$BM,37,FALSE)</f>
        <v>No</v>
      </c>
      <c r="AX140" s="2" t="str">
        <f>VLOOKUP(P140,'[3]Monitor Schedule'!$A:$BM,38,FALSE)</f>
        <v>No</v>
      </c>
      <c r="AY140" s="2" t="str">
        <f>VLOOKUP(P140,'[3]Monitor Schedule'!$A:$BM,39,FALSE)</f>
        <v>No</v>
      </c>
      <c r="AZ140" s="2" t="str">
        <f>VLOOKUP(P140,'[3]Monitor Schedule'!$A:$BM,40,FALSE)</f>
        <v>No</v>
      </c>
      <c r="BA140" s="2" t="str">
        <f>VLOOKUP(P140,'[3]Monitor Schedule'!$A:$BM,41,FALSE)</f>
        <v>Yes</v>
      </c>
      <c r="BB140" s="2" t="str">
        <f>VLOOKUP(P140,'[3]Monitor Schedule'!$A:$BM,42,FALSE)</f>
        <v>No</v>
      </c>
      <c r="BC140" s="2" t="str">
        <f>VLOOKUP(P140,'[3]Monitor Schedule'!$A:$BM,43,FALSE)</f>
        <v>No</v>
      </c>
      <c r="BD140" s="2" t="str">
        <f>VLOOKUP(P140,'[3]Monitor Schedule'!$A:$BM,44,FALSE)</f>
        <v>Yes</v>
      </c>
      <c r="BE140" s="2" t="str">
        <f>VLOOKUP(P140,'[3]Monitor Schedule'!$A:$BM,45,FALSE)</f>
        <v>No</v>
      </c>
      <c r="BF140" s="2" t="str">
        <f>VLOOKUP(P140,'[3]Monitor Schedule'!$A:$BM,46,FALSE)</f>
        <v>No</v>
      </c>
      <c r="BG140" s="2" t="str">
        <f>VLOOKUP(P140,'[3]Monitor Schedule'!$A:$BM,47,FALSE)</f>
        <v>Yes</v>
      </c>
      <c r="BH140" s="2" t="str">
        <f>VLOOKUP(P140,'[3]Monitor Schedule'!$A:$BM,48,FALSE)</f>
        <v>No</v>
      </c>
      <c r="BI140" s="2" t="str">
        <f>VLOOKUP(P140,'[3]Monitor Schedule'!$A:$BM,49,FALSE)</f>
        <v>No</v>
      </c>
      <c r="BJ140" s="2" t="str">
        <f>VLOOKUP(P140,'[3]Monitor Schedule'!$A:$BM,50,FALSE)</f>
        <v>No</v>
      </c>
      <c r="BK140" s="2" t="str">
        <f>VLOOKUP(P140,'[3]Monitor Schedule'!$A:$BM,51,FALSE)</f>
        <v>No</v>
      </c>
      <c r="BL140" s="2" t="str">
        <f>VLOOKUP(P140,'[3]Monitor Schedule'!$A:$BM,52,FALSE)</f>
        <v>No</v>
      </c>
      <c r="BM140" s="2" t="str">
        <f>VLOOKUP(P140,'[3]Monitor Schedule'!$A:$BM,53,FALSE)</f>
        <v>No</v>
      </c>
      <c r="BN140" s="2" t="str">
        <f>VLOOKUP(P140,'[3]Monitor Schedule'!$A:$BM,54,FALSE)</f>
        <v>No</v>
      </c>
      <c r="BO140" s="2" t="str">
        <f>VLOOKUP(P140,'[3]Monitor Schedule'!$A:$BM,55,FALSE)</f>
        <v>Yes</v>
      </c>
      <c r="BP140" s="2" t="str">
        <f>VLOOKUP(P140,'[3]Monitor Schedule'!$A:$BM,56,FALSE)</f>
        <v>No</v>
      </c>
      <c r="BQ140" s="2" t="str">
        <f>VLOOKUP(P140,'[3]Monitor Schedule'!$A:$BM,57,FALSE)</f>
        <v>No</v>
      </c>
      <c r="BR140" s="2" t="str">
        <f>VLOOKUP(P140,'[3]Monitor Schedule'!$A:$BM,58,FALSE)</f>
        <v>Yes</v>
      </c>
      <c r="BS140" s="2" t="str">
        <f>VLOOKUP(P140,'[3]Monitor Schedule'!$A:$BM,59,FALSE)</f>
        <v>Yes</v>
      </c>
      <c r="BT140" s="2" t="str">
        <f>VLOOKUP(P140,'[3]Monitor Schedule'!$A:$BM,60,FALSE)</f>
        <v>No</v>
      </c>
      <c r="BU140" s="2" t="s">
        <v>30</v>
      </c>
      <c r="BV140" s="2" t="str">
        <f>VLOOKUP(P140,'[3]Monitor Schedule'!$A:$BM,62,FALSE)</f>
        <v>No</v>
      </c>
      <c r="BW140" s="2" t="str">
        <f>VLOOKUP(P140,'[3]Monitor Schedule'!$A:$BM,63,FALSE)</f>
        <v>No</v>
      </c>
      <c r="BX140" s="2" t="str">
        <f>VLOOKUP(P140,'[3]Monitor Schedule'!$A:$BM,64,FALSE)</f>
        <v>No</v>
      </c>
      <c r="BY140" s="2" t="e">
        <f>VLOOKUP(P140,'[3]Monitor Schedule'!$A:$BM,65,FALSE)</f>
        <v>#N/A</v>
      </c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</row>
    <row r="141" spans="1:459" s="2" customFormat="1">
      <c r="A141" s="146">
        <v>123776</v>
      </c>
      <c r="B141" s="146">
        <v>5805</v>
      </c>
      <c r="C141" s="146">
        <v>1936</v>
      </c>
      <c r="D141" s="147">
        <v>128796</v>
      </c>
      <c r="E141" s="148">
        <f t="shared" si="279"/>
        <v>6053.4120000000003</v>
      </c>
      <c r="F141" s="149">
        <f t="shared" si="280"/>
        <v>1997.6259600000001</v>
      </c>
      <c r="G141" s="150">
        <v>18</v>
      </c>
      <c r="H141" s="150">
        <f t="shared" si="281"/>
        <v>7566.7650000000003</v>
      </c>
      <c r="I141" s="150">
        <f t="shared" si="282"/>
        <v>2497.0324500000002</v>
      </c>
      <c r="J141" s="150">
        <f t="shared" si="283"/>
        <v>9080.1180000000004</v>
      </c>
      <c r="K141" s="150">
        <f t="shared" si="284"/>
        <v>2996.43894</v>
      </c>
      <c r="L141" s="150">
        <v>18</v>
      </c>
      <c r="M141" s="151">
        <v>20</v>
      </c>
      <c r="N141" s="152">
        <v>22</v>
      </c>
      <c r="O141" s="169" t="s">
        <v>199</v>
      </c>
      <c r="P141" s="8">
        <v>29018</v>
      </c>
      <c r="Q141" s="8" t="s">
        <v>210</v>
      </c>
      <c r="R141" s="8" t="s">
        <v>211</v>
      </c>
      <c r="S141" s="181">
        <v>44778</v>
      </c>
      <c r="T141" s="181">
        <f>VLOOKUP(P141,'[3]Monitor Schedule'!$A:$J,10,FALSE)</f>
        <v>44777</v>
      </c>
      <c r="U141" s="181">
        <v>44784</v>
      </c>
      <c r="V141" s="181" t="e">
        <f>VLOOKUP(P141,'[3]Monitor Schedule'!$A:$K,11,FALSE)</f>
        <v>#N/A</v>
      </c>
      <c r="W141" s="181" t="s">
        <v>30</v>
      </c>
      <c r="X141" s="8" t="s">
        <v>30</v>
      </c>
      <c r="Y141" s="2" t="str">
        <f>VLOOKUP(P141,'[3]Monitor Schedule'!$A:$BM,13,FALSE)</f>
        <v>No</v>
      </c>
      <c r="Z141" s="2" t="str">
        <f>VLOOKUP(P141,'[3]Monitor Schedule'!$A:$BM,14,FALSE)</f>
        <v>No</v>
      </c>
      <c r="AA141" s="2" t="str">
        <f>VLOOKUP(P141,'[3]Monitor Schedule'!$A:$BM,15,FALSE)</f>
        <v>Yes</v>
      </c>
      <c r="AB141" s="2" t="str">
        <f>VLOOKUP(P141,'[3]Monitor Schedule'!$A:$BM,16,FALSE)</f>
        <v>Yes</v>
      </c>
      <c r="AC141" s="2" t="str">
        <f>VLOOKUP(P141,'[3]Monitor Schedule'!$A:$BM,17,FALSE)</f>
        <v>Yes</v>
      </c>
      <c r="AD141" s="2" t="str">
        <f>VLOOKUP(P141,'[3]Monitor Schedule'!$A:$BM,18,FALSE)</f>
        <v>Yes</v>
      </c>
      <c r="AE141" s="2" t="str">
        <f>VLOOKUP(P141,'[3]Monitor Schedule'!$A:$BM,19,FALSE)</f>
        <v>Yes</v>
      </c>
      <c r="AF141" s="2" t="str">
        <f>VLOOKUP(P141,'[3]Monitor Schedule'!$A:$BM,20,FALSE)</f>
        <v>No</v>
      </c>
      <c r="AG141" s="2" t="str">
        <f>VLOOKUP(P141,'[3]Monitor Schedule'!$A:$BM,21,FALSE)</f>
        <v>Yes</v>
      </c>
      <c r="AH141" s="2" t="s">
        <v>30</v>
      </c>
      <c r="AI141" s="2" t="str">
        <f>VLOOKUP(P141,'[3]Monitor Schedule'!$A:$BM,23,FALSE)</f>
        <v>No</v>
      </c>
      <c r="AJ141" s="2" t="str">
        <f>VLOOKUP(P141,'[3]Monitor Schedule'!$A:$BM,24,FALSE)</f>
        <v>No</v>
      </c>
      <c r="AK141" s="2" t="str">
        <f>VLOOKUP(P141,'[3]Monitor Schedule'!$A:$BM,25,FALSE)</f>
        <v>No</v>
      </c>
      <c r="AL141" s="2" t="str">
        <f>VLOOKUP(P141,'[3]Monitor Schedule'!$A:$BM,26,FALSE)</f>
        <v>No</v>
      </c>
      <c r="AM141" s="2" t="str">
        <f>VLOOKUP(P141,'[3]Monitor Schedule'!$A:$BM,27,FALSE)</f>
        <v>No</v>
      </c>
      <c r="AN141" s="2" t="s">
        <v>30</v>
      </c>
      <c r="AO141" s="2" t="str">
        <f>VLOOKUP(P141,'[3]Monitor Schedule'!$A:$BM,29,FALSE)</f>
        <v>No</v>
      </c>
      <c r="AP141" s="2" t="str">
        <f>VLOOKUP(P141,'[3]Monitor Schedule'!$A:$BM,30,FALSE)</f>
        <v>No</v>
      </c>
      <c r="AQ141" s="2" t="str">
        <f>VLOOKUP(P141,'[3]Monitor Schedule'!$A:$BM,31,FALSE)</f>
        <v>Yes</v>
      </c>
      <c r="AR141" s="2" t="str">
        <f>VLOOKUP(P141,'[3]Monitor Schedule'!$A:$BM,32,FALSE)</f>
        <v>Yes</v>
      </c>
      <c r="AS141" s="2" t="str">
        <f>VLOOKUP(P141,'[3]Monitor Schedule'!$A:$BM,33,FALSE)</f>
        <v>Yes</v>
      </c>
      <c r="AT141" s="2" t="s">
        <v>28</v>
      </c>
      <c r="AU141" s="2" t="str">
        <f>VLOOKUP(P141,'[3]Monitor Schedule'!$A:$BM,35,FALSE)</f>
        <v>No</v>
      </c>
      <c r="AV141" s="2" t="s">
        <v>28</v>
      </c>
      <c r="AW141" s="2" t="str">
        <f>VLOOKUP(P141,'[3]Monitor Schedule'!$A:$BM,37,FALSE)</f>
        <v>Yes</v>
      </c>
      <c r="AX141" s="2" t="str">
        <f>VLOOKUP(P141,'[3]Monitor Schedule'!$A:$BM,38,FALSE)</f>
        <v>Yes</v>
      </c>
      <c r="AY141" s="2" t="str">
        <f>VLOOKUP(P141,'[3]Monitor Schedule'!$A:$BM,39,FALSE)</f>
        <v>Yes</v>
      </c>
      <c r="AZ141" s="2" t="str">
        <f>VLOOKUP(P141,'[3]Monitor Schedule'!$A:$BM,40,FALSE)</f>
        <v>Yes</v>
      </c>
      <c r="BA141" s="2" t="s">
        <v>28</v>
      </c>
      <c r="BB141" s="2" t="str">
        <f>VLOOKUP(P141,'[3]Monitor Schedule'!$A:$BM,42,FALSE)</f>
        <v>No</v>
      </c>
      <c r="BC141" s="2" t="s">
        <v>30</v>
      </c>
      <c r="BD141" s="2" t="str">
        <f>VLOOKUP(P141,'[3]Monitor Schedule'!$A:$BM,44,FALSE)</f>
        <v>Yes</v>
      </c>
      <c r="BE141" s="2" t="str">
        <f>VLOOKUP(P141,'[3]Monitor Schedule'!$A:$BM,45,FALSE)</f>
        <v>Yes</v>
      </c>
      <c r="BF141" s="2" t="str">
        <f>VLOOKUP(P141,'[3]Monitor Schedule'!$A:$BM,46,FALSE)</f>
        <v>Yes</v>
      </c>
      <c r="BG141" s="2" t="str">
        <f>VLOOKUP(P141,'[3]Monitor Schedule'!$A:$BM,47,FALSE)</f>
        <v>Yes</v>
      </c>
      <c r="BH141" s="2" t="str">
        <f>VLOOKUP(P141,'[3]Monitor Schedule'!$A:$BM,48,FALSE)</f>
        <v>No</v>
      </c>
      <c r="BI141" s="2" t="str">
        <f>VLOOKUP(P141,'[3]Monitor Schedule'!$A:$BM,49,FALSE)</f>
        <v>No</v>
      </c>
      <c r="BJ141" s="2" t="str">
        <f>VLOOKUP(P141,'[3]Monitor Schedule'!$A:$BM,50,FALSE)</f>
        <v>Yes</v>
      </c>
      <c r="BK141" s="2" t="str">
        <f>VLOOKUP(P141,'[3]Monitor Schedule'!$A:$BM,51,FALSE)</f>
        <v>Yes</v>
      </c>
      <c r="BL141" s="2" t="str">
        <f>VLOOKUP(P141,'[3]Monitor Schedule'!$A:$BM,52,FALSE)</f>
        <v>Yes</v>
      </c>
      <c r="BM141" s="2" t="str">
        <f>VLOOKUP(P141,'[3]Monitor Schedule'!$A:$BM,53,FALSE)</f>
        <v>Yes</v>
      </c>
      <c r="BN141" s="2" t="str">
        <f>VLOOKUP(P141,'[3]Monitor Schedule'!$A:$BM,54,FALSE)</f>
        <v>Yes</v>
      </c>
      <c r="BO141" s="2" t="s">
        <v>30</v>
      </c>
      <c r="BP141" s="2" t="s">
        <v>30</v>
      </c>
      <c r="BQ141" s="2" t="s">
        <v>30</v>
      </c>
      <c r="BR141" s="2">
        <f>VLOOKUP(P141,'[3]Monitor Schedule'!$A:$BM,58,FALSE)</f>
        <v>0</v>
      </c>
      <c r="BS141" s="2">
        <f>VLOOKUP(P141,'[3]Monitor Schedule'!$A:$BM,59,FALSE)</f>
        <v>0</v>
      </c>
      <c r="BT141" s="2">
        <f>VLOOKUP(P141,'[3]Monitor Schedule'!$A:$BM,60,FALSE)</f>
        <v>0</v>
      </c>
      <c r="BU141" s="2">
        <f>VLOOKUP(P141,'[3]Monitor Schedule'!$A:$BM,61,FALSE)</f>
        <v>0</v>
      </c>
      <c r="BV141" s="2">
        <f>VLOOKUP(P141,'[3]Monitor Schedule'!$A:$BM,62,FALSE)</f>
        <v>0</v>
      </c>
      <c r="BW141" s="2">
        <f>VLOOKUP(P141,'[3]Monitor Schedule'!$A:$BM,63,FALSE)</f>
        <v>0</v>
      </c>
      <c r="BX141" s="2">
        <f>VLOOKUP(P141,'[3]Monitor Schedule'!$A:$BM,64,FALSE)</f>
        <v>0</v>
      </c>
      <c r="BY141" s="2" t="e">
        <f>VLOOKUP(P141,'[3]Monitor Schedule'!$A:$BM,65,FALSE)</f>
        <v>#N/A</v>
      </c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</row>
    <row r="142" spans="1:459" s="2" customFormat="1">
      <c r="A142" s="146">
        <v>123776</v>
      </c>
      <c r="B142" s="146">
        <v>5805</v>
      </c>
      <c r="C142" s="146">
        <v>1936</v>
      </c>
      <c r="D142" s="147">
        <v>128796</v>
      </c>
      <c r="E142" s="148">
        <f t="shared" si="279"/>
        <v>6053.4120000000003</v>
      </c>
      <c r="F142" s="149">
        <f t="shared" si="280"/>
        <v>1997.6259600000001</v>
      </c>
      <c r="G142" s="150">
        <v>19</v>
      </c>
      <c r="H142" s="150">
        <f t="shared" si="281"/>
        <v>7566.7650000000003</v>
      </c>
      <c r="I142" s="150">
        <f t="shared" si="282"/>
        <v>2497.0324500000002</v>
      </c>
      <c r="J142" s="150">
        <f t="shared" si="283"/>
        <v>9080.1180000000004</v>
      </c>
      <c r="K142" s="150">
        <f t="shared" si="284"/>
        <v>2996.43894</v>
      </c>
      <c r="L142" s="150">
        <v>18</v>
      </c>
      <c r="M142" s="151">
        <v>20</v>
      </c>
      <c r="N142" s="152">
        <v>22</v>
      </c>
      <c r="O142" s="169" t="s">
        <v>199</v>
      </c>
      <c r="P142" s="8">
        <v>811305</v>
      </c>
      <c r="Q142" s="8" t="s">
        <v>212</v>
      </c>
      <c r="R142" s="8" t="s">
        <v>189</v>
      </c>
      <c r="S142" s="181">
        <v>44778</v>
      </c>
      <c r="T142" s="181">
        <f>VLOOKUP(P142,'[3]Monitor Schedule'!$A:$J,10,FALSE)</f>
        <v>44778</v>
      </c>
      <c r="U142" s="181">
        <v>44784</v>
      </c>
      <c r="V142" s="181" t="e">
        <f>VLOOKUP(P142,'[3]Monitor Schedule'!$A:$K,11,FALSE)</f>
        <v>#N/A</v>
      </c>
      <c r="W142" s="181" t="s">
        <v>30</v>
      </c>
      <c r="X142" s="8" t="s">
        <v>30</v>
      </c>
      <c r="Y142" s="2" t="str">
        <f>VLOOKUP(P142,'[3]Monitor Schedule'!$A:$BM,13,FALSE)</f>
        <v>No</v>
      </c>
      <c r="Z142" s="2" t="str">
        <f>VLOOKUP(P142,'[3]Monitor Schedule'!$A:$BM,14,FALSE)</f>
        <v>No</v>
      </c>
      <c r="AA142" s="2" t="str">
        <f>VLOOKUP(P142,'[3]Monitor Schedule'!$A:$BM,15,FALSE)</f>
        <v>No</v>
      </c>
      <c r="AB142" s="2" t="str">
        <f>VLOOKUP(P142,'[3]Monitor Schedule'!$A:$BM,16,FALSE)</f>
        <v>No</v>
      </c>
      <c r="AC142" s="2" t="str">
        <f>VLOOKUP(P142,'[3]Monitor Schedule'!$A:$BM,17,FALSE)</f>
        <v>No</v>
      </c>
      <c r="AD142" s="2" t="str">
        <f>VLOOKUP(P142,'[3]Monitor Schedule'!$A:$BM,18,FALSE)</f>
        <v>No</v>
      </c>
      <c r="AE142" s="2" t="str">
        <f>VLOOKUP(P142,'[3]Monitor Schedule'!$A:$BM,19,FALSE)</f>
        <v>No</v>
      </c>
      <c r="AF142" s="2" t="str">
        <f>VLOOKUP(P142,'[3]Monitor Schedule'!$A:$BM,20,FALSE)</f>
        <v>No</v>
      </c>
      <c r="AG142" s="2" t="str">
        <f>VLOOKUP(P142,'[3]Monitor Schedule'!$A:$BM,21,FALSE)</f>
        <v>No</v>
      </c>
      <c r="AH142" s="2" t="str">
        <f>VLOOKUP(P142,'[3]Monitor Schedule'!$A:$BM,22,FALSE)</f>
        <v>No</v>
      </c>
      <c r="AI142" s="2" t="str">
        <f>VLOOKUP(P142,'[3]Monitor Schedule'!$A:$BM,23,FALSE)</f>
        <v>No</v>
      </c>
      <c r="AJ142" s="2" t="str">
        <f>VLOOKUP(P142,'[3]Monitor Schedule'!$A:$BM,24,FALSE)</f>
        <v>Yes</v>
      </c>
      <c r="AK142" s="2" t="str">
        <f>VLOOKUP(P142,'[3]Monitor Schedule'!$A:$BM,25,FALSE)</f>
        <v>Yes</v>
      </c>
      <c r="AL142" s="2" t="str">
        <f>VLOOKUP(P142,'[3]Monitor Schedule'!$A:$BM,26,FALSE)</f>
        <v>Yes</v>
      </c>
      <c r="AM142" s="2" t="str">
        <f>VLOOKUP(P142,'[3]Monitor Schedule'!$A:$BM,27,FALSE)</f>
        <v>Yes</v>
      </c>
      <c r="AN142" s="2" t="str">
        <f>VLOOKUP(P142,'[3]Monitor Schedule'!$A:$BM,28,FALSE)</f>
        <v>Yes</v>
      </c>
      <c r="AO142" s="2" t="str">
        <f>VLOOKUP(P142,'[3]Monitor Schedule'!$A:$BM,29,FALSE)</f>
        <v>Yes</v>
      </c>
      <c r="AP142" s="2" t="str">
        <f>VLOOKUP(P142,'[3]Monitor Schedule'!$A:$BM,30,FALSE)</f>
        <v>Yes</v>
      </c>
      <c r="AQ142" s="2" t="s">
        <v>30</v>
      </c>
      <c r="AR142" s="2" t="s">
        <v>30</v>
      </c>
      <c r="AS142" s="2" t="str">
        <f>VLOOKUP(P142,'[3]Monitor Schedule'!$A:$BM,33,FALSE)</f>
        <v>Yes</v>
      </c>
      <c r="AT142" s="2" t="str">
        <f>VLOOKUP(P142,'[3]Monitor Schedule'!$A:$BM,34,FALSE)</f>
        <v>Yes</v>
      </c>
      <c r="AU142" s="2" t="str">
        <f>VLOOKUP(P142,'[3]Monitor Schedule'!$A:$BM,35,FALSE)</f>
        <v>Yes</v>
      </c>
      <c r="AV142" s="2" t="str">
        <f>VLOOKUP(P142,'[3]Monitor Schedule'!$A:$BM,36,FALSE)</f>
        <v>Yes</v>
      </c>
      <c r="AW142" s="2" t="str">
        <f>VLOOKUP(P142,'[3]Monitor Schedule'!$A:$BM,37,FALSE)</f>
        <v>Yes</v>
      </c>
      <c r="AX142" s="2" t="s">
        <v>30</v>
      </c>
      <c r="AY142" s="2" t="s">
        <v>30</v>
      </c>
      <c r="AZ142" s="2" t="str">
        <f>VLOOKUP(P142,'[3]Monitor Schedule'!$A:$BM,40,FALSE)</f>
        <v>Yes</v>
      </c>
      <c r="BA142" s="2" t="str">
        <f>VLOOKUP(P142,'[3]Monitor Schedule'!$A:$BM,41,FALSE)</f>
        <v>Yes</v>
      </c>
      <c r="BB142" s="2" t="str">
        <f>VLOOKUP(P142,'[3]Monitor Schedule'!$A:$BM,42,FALSE)</f>
        <v>No</v>
      </c>
      <c r="BC142" s="2" t="str">
        <f>VLOOKUP(P142,'[3]Monitor Schedule'!$A:$BM,43,FALSE)</f>
        <v>No</v>
      </c>
      <c r="BD142" s="2" t="str">
        <f>VLOOKUP(P142,'[3]Monitor Schedule'!$A:$BM,44,FALSE)</f>
        <v>No</v>
      </c>
      <c r="BE142" s="2" t="str">
        <f>VLOOKUP(P142,'[3]Monitor Schedule'!$A:$BM,45,FALSE)</f>
        <v>No</v>
      </c>
      <c r="BF142" s="2" t="str">
        <f>VLOOKUP(P142,'[3]Monitor Schedule'!$A:$BM,46,FALSE)</f>
        <v>No</v>
      </c>
      <c r="BG142" s="2" t="str">
        <f>VLOOKUP(P142,'[3]Monitor Schedule'!$A:$BM,47,FALSE)</f>
        <v>No</v>
      </c>
      <c r="BH142" s="2" t="str">
        <f>VLOOKUP(P142,'[3]Monitor Schedule'!$A:$BM,48,FALSE)</f>
        <v>No</v>
      </c>
      <c r="BI142" s="2" t="str">
        <f>VLOOKUP(P142,'[3]Monitor Schedule'!$A:$BM,49,FALSE)</f>
        <v>No</v>
      </c>
      <c r="BJ142" s="2" t="str">
        <f>VLOOKUP(P142,'[3]Monitor Schedule'!$A:$BM,50,FALSE)</f>
        <v>No</v>
      </c>
      <c r="BK142" s="2" t="str">
        <f>VLOOKUP(P142,'[3]Monitor Schedule'!$A:$BM,51,FALSE)</f>
        <v>Yes</v>
      </c>
      <c r="BL142" s="2" t="str">
        <f>VLOOKUP(P142,'[3]Monitor Schedule'!$A:$BM,52,FALSE)</f>
        <v>Yes</v>
      </c>
      <c r="BM142" s="2" t="str">
        <f>VLOOKUP(P142,'[3]Monitor Schedule'!$A:$BM,53,FALSE)</f>
        <v>Yes</v>
      </c>
      <c r="BN142" s="2" t="str">
        <f>VLOOKUP(P142,'[3]Monitor Schedule'!$A:$BM,54,FALSE)</f>
        <v>Yes</v>
      </c>
      <c r="BO142" s="2" t="str">
        <f>VLOOKUP(P142,'[3]Monitor Schedule'!$A:$BM,55,FALSE)</f>
        <v>Yes</v>
      </c>
      <c r="BP142" s="2" t="str">
        <f>VLOOKUP(P142,'[3]Monitor Schedule'!$A:$BM,56,FALSE)</f>
        <v>Yes</v>
      </c>
      <c r="BQ142" s="2" t="str">
        <f>VLOOKUP(P142,'[3]Monitor Schedule'!$A:$BM,57,FALSE)</f>
        <v>Yes</v>
      </c>
      <c r="BR142" s="2">
        <f>VLOOKUP(P142,'[3]Monitor Schedule'!$A:$BM,58,FALSE)</f>
        <v>0</v>
      </c>
      <c r="BS142" s="2">
        <f>VLOOKUP(P142,'[3]Monitor Schedule'!$A:$BM,59,FALSE)</f>
        <v>0</v>
      </c>
      <c r="BT142" s="2">
        <f>VLOOKUP(P142,'[3]Monitor Schedule'!$A:$BM,60,FALSE)</f>
        <v>0</v>
      </c>
      <c r="BU142" s="2">
        <f>VLOOKUP(P142,'[3]Monitor Schedule'!$A:$BM,61,FALSE)</f>
        <v>0</v>
      </c>
      <c r="BV142" s="2">
        <f>VLOOKUP(P142,'[3]Monitor Schedule'!$A:$BM,62,FALSE)</f>
        <v>0</v>
      </c>
      <c r="BW142" s="2">
        <f>VLOOKUP(P142,'[3]Monitor Schedule'!$A:$BM,63,FALSE)</f>
        <v>0</v>
      </c>
      <c r="BX142" s="2">
        <f>VLOOKUP(P142,'[3]Monitor Schedule'!$A:$BM,64,FALSE)</f>
        <v>0</v>
      </c>
      <c r="BY142" s="2" t="e">
        <f>VLOOKUP(P142,'[3]Monitor Schedule'!$A:$BM,65,FALSE)</f>
        <v>#N/A</v>
      </c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</row>
    <row r="143" spans="1:459" s="2" customFormat="1">
      <c r="A143" s="146">
        <v>123776</v>
      </c>
      <c r="B143" s="146">
        <v>5805</v>
      </c>
      <c r="C143" s="146">
        <v>1936</v>
      </c>
      <c r="D143" s="147">
        <v>128796</v>
      </c>
      <c r="E143" s="148">
        <f t="shared" si="279"/>
        <v>6053.4120000000003</v>
      </c>
      <c r="F143" s="149">
        <f t="shared" si="280"/>
        <v>1997.6259600000001</v>
      </c>
      <c r="G143" s="150">
        <v>21</v>
      </c>
      <c r="H143" s="150">
        <f t="shared" si="281"/>
        <v>7566.7650000000003</v>
      </c>
      <c r="I143" s="150">
        <f t="shared" si="282"/>
        <v>2497.0324500000002</v>
      </c>
      <c r="J143" s="150">
        <f t="shared" si="283"/>
        <v>9080.1180000000004</v>
      </c>
      <c r="K143" s="150">
        <f t="shared" si="284"/>
        <v>2996.43894</v>
      </c>
      <c r="L143" s="150">
        <v>18</v>
      </c>
      <c r="M143" s="151">
        <v>20</v>
      </c>
      <c r="N143" s="152">
        <v>22</v>
      </c>
      <c r="O143" s="169" t="s">
        <v>199</v>
      </c>
      <c r="P143" s="194">
        <v>821700</v>
      </c>
      <c r="Q143" s="194" t="s">
        <v>45</v>
      </c>
      <c r="R143" s="195" t="s">
        <v>46</v>
      </c>
      <c r="S143" s="201">
        <v>44784</v>
      </c>
      <c r="T143" s="181">
        <f>VLOOKUP(P143,'[3]Monitor Schedule'!$A:$J,10,FALSE)</f>
        <v>0</v>
      </c>
      <c r="U143" s="201"/>
      <c r="V143" s="181" t="e">
        <f>VLOOKUP(P143,'[3]Monitor Schedule'!$A:$K,11,FALSE)</f>
        <v>#N/A</v>
      </c>
      <c r="W143" s="181"/>
      <c r="X143" s="8" t="s">
        <v>30</v>
      </c>
      <c r="Y143" s="2" t="s">
        <v>28</v>
      </c>
      <c r="Z143" s="2" t="s">
        <v>28</v>
      </c>
      <c r="AA143" s="2" t="str">
        <f>VLOOKUP(P143,'[3]Monitor Schedule'!$A:$BM,15,FALSE)</f>
        <v>Yes</v>
      </c>
      <c r="AB143" s="2" t="str">
        <f>VLOOKUP(P143,'[3]Monitor Schedule'!$A:$BM,16,FALSE)</f>
        <v>Yes</v>
      </c>
      <c r="AC143" s="2" t="str">
        <f>VLOOKUP(P143,'[3]Monitor Schedule'!$A:$BM,17,FALSE)</f>
        <v>Yes</v>
      </c>
      <c r="AD143" s="2" t="s">
        <v>28</v>
      </c>
      <c r="AE143" s="2" t="s">
        <v>28</v>
      </c>
      <c r="AF143" s="2" t="s">
        <v>30</v>
      </c>
      <c r="AG143" s="2" t="s">
        <v>30</v>
      </c>
      <c r="AH143" s="2" t="str">
        <f>VLOOKUP(P143,'[3]Monitor Schedule'!$A:$BM,22,FALSE)</f>
        <v>Yes</v>
      </c>
      <c r="AI143" s="2" t="str">
        <f>VLOOKUP(P143,'[3]Monitor Schedule'!$A:$BM,23,FALSE)</f>
        <v>Yes</v>
      </c>
      <c r="AJ143" s="2" t="s">
        <v>28</v>
      </c>
      <c r="AK143" s="2" t="s">
        <v>28</v>
      </c>
      <c r="AL143" s="2" t="str">
        <f>VLOOKUP(P143,'[3]Monitor Schedule'!$A:$BM,26,FALSE)</f>
        <v>Yes</v>
      </c>
      <c r="AM143" s="2" t="str">
        <f>VLOOKUP(P143,'[3]Monitor Schedule'!$A:$BM,27,FALSE)</f>
        <v>No</v>
      </c>
      <c r="AN143" s="2" t="str">
        <f>VLOOKUP(P143,'[3]Monitor Schedule'!$A:$BM,28,FALSE)</f>
        <v>Yes</v>
      </c>
      <c r="AO143" s="2" t="str">
        <f>VLOOKUP(P143,'[3]Monitor Schedule'!$A:$BM,29,FALSE)</f>
        <v>Yes</v>
      </c>
      <c r="AP143" s="2" t="str">
        <f>VLOOKUP(P143,'[3]Monitor Schedule'!$A:$BM,30,FALSE)</f>
        <v>No</v>
      </c>
      <c r="AQ143" s="2" t="str">
        <f>VLOOKUP(P143,'[3]Monitor Schedule'!$A:$BM,31,FALSE)</f>
        <v>No</v>
      </c>
      <c r="AR143" s="2" t="str">
        <f>VLOOKUP(P143,'[3]Monitor Schedule'!$A:$BM,32,FALSE)</f>
        <v>No</v>
      </c>
      <c r="AS143" s="2" t="str">
        <f>VLOOKUP(P143,'[3]Monitor Schedule'!$A:$BM,33,FALSE)</f>
        <v>No</v>
      </c>
      <c r="AT143" s="2" t="str">
        <f>VLOOKUP(P143,'[3]Monitor Schedule'!$A:$BM,34,FALSE)</f>
        <v>No</v>
      </c>
      <c r="AU143" s="2" t="s">
        <v>28</v>
      </c>
      <c r="AV143" s="2" t="s">
        <v>28</v>
      </c>
      <c r="AW143" s="2" t="str">
        <f>VLOOKUP(P143,'[3]Monitor Schedule'!$A:$BM,37,FALSE)</f>
        <v>No</v>
      </c>
      <c r="AX143" s="2" t="str">
        <f>VLOOKUP(P143,'[3]Monitor Schedule'!$A:$BM,38,FALSE)</f>
        <v>No</v>
      </c>
      <c r="AY143" s="2" t="str">
        <f>VLOOKUP(P143,'[3]Monitor Schedule'!$A:$BM,39,FALSE)</f>
        <v>No</v>
      </c>
      <c r="AZ143" s="2" t="str">
        <f>VLOOKUP(P143,'[3]Monitor Schedule'!$A:$BM,40,FALSE)</f>
        <v>No</v>
      </c>
      <c r="BA143" s="2" t="str">
        <f>VLOOKUP(P143,'[3]Monitor Schedule'!$A:$BM,41,FALSE)</f>
        <v>No</v>
      </c>
      <c r="BB143" s="2" t="s">
        <v>28</v>
      </c>
      <c r="BC143" s="2" t="s">
        <v>28</v>
      </c>
      <c r="BD143" s="2" t="s">
        <v>30</v>
      </c>
      <c r="BE143" s="2" t="str">
        <f>VLOOKUP(P143,'[3]Monitor Schedule'!$A:$BM,45,FALSE)</f>
        <v>No</v>
      </c>
      <c r="BF143" s="2" t="str">
        <f>VLOOKUP(P143,'[3]Monitor Schedule'!$A:$BM,46,FALSE)</f>
        <v>No</v>
      </c>
      <c r="BG143" s="2" t="str">
        <f>VLOOKUP(P143,'[3]Monitor Schedule'!$A:$BM,47,FALSE)</f>
        <v>No</v>
      </c>
      <c r="BH143" s="2" t="str">
        <f>VLOOKUP(P143,'[3]Monitor Schedule'!$A:$BM,48,FALSE)</f>
        <v>No</v>
      </c>
      <c r="BI143" s="2" t="s">
        <v>28</v>
      </c>
      <c r="BJ143" s="2" t="s">
        <v>28</v>
      </c>
      <c r="BK143" s="2" t="str">
        <f>VLOOKUP(P143,'[3]Monitor Schedule'!$A:$BM,51,FALSE)</f>
        <v>No</v>
      </c>
      <c r="BL143" s="2" t="str">
        <f>VLOOKUP(P143,'[3]Monitor Schedule'!$A:$BM,52,FALSE)</f>
        <v>No</v>
      </c>
      <c r="BM143" s="2" t="str">
        <f>VLOOKUP(P143,'[3]Monitor Schedule'!$A:$BM,53,FALSE)</f>
        <v>No</v>
      </c>
      <c r="BN143" s="2" t="str">
        <f>VLOOKUP(P143,'[3]Monitor Schedule'!$A:$BM,54,FALSE)</f>
        <v>No</v>
      </c>
      <c r="BO143" s="2" t="str">
        <f>VLOOKUP(P143,'[3]Monitor Schedule'!$A:$BM,55,FALSE)</f>
        <v>No</v>
      </c>
      <c r="BP143" s="2" t="s">
        <v>30</v>
      </c>
      <c r="BQ143" s="2" t="s">
        <v>30</v>
      </c>
      <c r="BR143" s="2">
        <f>VLOOKUP(P143,'[3]Monitor Schedule'!$A:$BM,58,FALSE)</f>
        <v>0</v>
      </c>
      <c r="BS143" s="2">
        <f>VLOOKUP(P143,'[3]Monitor Schedule'!$A:$BM,59,FALSE)</f>
        <v>0</v>
      </c>
      <c r="BT143" s="2">
        <f>VLOOKUP(P143,'[3]Monitor Schedule'!$A:$BM,60,FALSE)</f>
        <v>0</v>
      </c>
      <c r="BU143" s="2">
        <f>VLOOKUP(P143,'[3]Monitor Schedule'!$A:$BM,61,FALSE)</f>
        <v>0</v>
      </c>
      <c r="BV143" s="2">
        <f>VLOOKUP(P143,'[3]Monitor Schedule'!$A:$BM,62,FALSE)</f>
        <v>0</v>
      </c>
      <c r="BW143" s="2">
        <f>VLOOKUP(P143,'[3]Monitor Schedule'!$A:$BM,63,FALSE)</f>
        <v>0</v>
      </c>
      <c r="BX143" s="2">
        <f>VLOOKUP(P143,'[3]Monitor Schedule'!$A:$BM,64,FALSE)</f>
        <v>0</v>
      </c>
      <c r="BY143" s="2" t="e">
        <f>VLOOKUP(P143,'[3]Monitor Schedule'!$A:$BM,65,FALSE)</f>
        <v>#N/A</v>
      </c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</row>
    <row r="144" spans="1:459" s="2" customFormat="1">
      <c r="A144" s="146">
        <v>123776</v>
      </c>
      <c r="B144" s="146">
        <v>5805</v>
      </c>
      <c r="C144" s="146">
        <v>1936</v>
      </c>
      <c r="D144" s="147">
        <v>128796</v>
      </c>
      <c r="E144" s="148">
        <f t="shared" si="279"/>
        <v>6053.4120000000003</v>
      </c>
      <c r="F144" s="149">
        <f t="shared" si="280"/>
        <v>1997.6259600000001</v>
      </c>
      <c r="G144" s="150">
        <v>22</v>
      </c>
      <c r="H144" s="150">
        <f t="shared" si="281"/>
        <v>7566.7650000000003</v>
      </c>
      <c r="I144" s="150">
        <f t="shared" si="282"/>
        <v>2497.0324500000002</v>
      </c>
      <c r="J144" s="150">
        <f t="shared" si="283"/>
        <v>9080.1180000000004</v>
      </c>
      <c r="K144" s="150">
        <f t="shared" si="284"/>
        <v>2996.43894</v>
      </c>
      <c r="L144" s="150">
        <v>18</v>
      </c>
      <c r="M144" s="151">
        <v>20</v>
      </c>
      <c r="N144" s="152">
        <v>22</v>
      </c>
      <c r="O144" s="169" t="s">
        <v>199</v>
      </c>
      <c r="P144" s="196">
        <v>817054</v>
      </c>
      <c r="Q144" s="196" t="s">
        <v>213</v>
      </c>
      <c r="R144" s="197" t="s">
        <v>214</v>
      </c>
      <c r="S144" s="201">
        <v>44784</v>
      </c>
      <c r="T144" s="181">
        <f>VLOOKUP(P144,'[3]Monitor Schedule'!$A:$J,10,FALSE)</f>
        <v>0</v>
      </c>
      <c r="U144" s="201"/>
      <c r="V144" s="181" t="e">
        <f>VLOOKUP(P144,'[3]Monitor Schedule'!$A:$K,11,FALSE)</f>
        <v>#N/A</v>
      </c>
      <c r="W144" s="181"/>
      <c r="X144" s="8" t="s">
        <v>30</v>
      </c>
      <c r="Y144" s="2" t="str">
        <f>VLOOKUP(P144,'[3]Monitor Schedule'!$A:$BM,13,FALSE)</f>
        <v>No</v>
      </c>
      <c r="Z144" s="2" t="str">
        <f>VLOOKUP(P144,'[3]Monitor Schedule'!$A:$BM,14,FALSE)</f>
        <v>No</v>
      </c>
      <c r="AA144" s="2" t="str">
        <f>VLOOKUP(P144,'[3]Monitor Schedule'!$A:$BM,15,FALSE)</f>
        <v>No</v>
      </c>
      <c r="AB144" s="2" t="str">
        <f>VLOOKUP(P144,'[3]Monitor Schedule'!$A:$BM,16,FALSE)</f>
        <v>No</v>
      </c>
      <c r="AC144" s="2" t="str">
        <f>VLOOKUP(P144,'[3]Monitor Schedule'!$A:$BM,17,FALSE)</f>
        <v>No</v>
      </c>
      <c r="AD144" s="2" t="str">
        <f>VLOOKUP(P144,'[3]Monitor Schedule'!$A:$BM,18,FALSE)</f>
        <v>No</v>
      </c>
      <c r="AE144" s="2" t="str">
        <f>VLOOKUP(P144,'[3]Monitor Schedule'!$A:$BM,19,FALSE)</f>
        <v>No</v>
      </c>
      <c r="AF144" s="2" t="str">
        <f>VLOOKUP(P144,'[3]Monitor Schedule'!$A:$BM,20,FALSE)</f>
        <v>No</v>
      </c>
      <c r="AG144" s="2" t="str">
        <f>VLOOKUP(P144,'[3]Monitor Schedule'!$A:$BM,21,FALSE)</f>
        <v>No</v>
      </c>
      <c r="AH144" s="2" t="str">
        <f>VLOOKUP(P144,'[3]Monitor Schedule'!$A:$BM,22,FALSE)</f>
        <v>No</v>
      </c>
      <c r="AI144" s="2" t="str">
        <f>VLOOKUP(P144,'[3]Monitor Schedule'!$A:$BM,23,FALSE)</f>
        <v>No</v>
      </c>
      <c r="AJ144" s="2" t="str">
        <f>VLOOKUP(P144,'[3]Monitor Schedule'!$A:$BM,24,FALSE)</f>
        <v>No</v>
      </c>
      <c r="AK144" s="2" t="str">
        <f>VLOOKUP(P144,'[3]Monitor Schedule'!$A:$BM,25,FALSE)</f>
        <v>No</v>
      </c>
      <c r="AL144" s="2" t="str">
        <f>VLOOKUP(P144,'[3]Monitor Schedule'!$A:$BM,26,FALSE)</f>
        <v>No</v>
      </c>
      <c r="AM144" s="2" t="str">
        <f>VLOOKUP(P144,'[3]Monitor Schedule'!$A:$BM,27,FALSE)</f>
        <v>Yes</v>
      </c>
      <c r="AN144" s="2" t="str">
        <f>VLOOKUP(P144,'[3]Monitor Schedule'!$A:$BM,28,FALSE)</f>
        <v>Yes</v>
      </c>
      <c r="AO144" s="2" t="s">
        <v>30</v>
      </c>
      <c r="AP144" s="2" t="str">
        <f>VLOOKUP(P144,'[3]Monitor Schedule'!$A:$BM,30,FALSE)</f>
        <v>No</v>
      </c>
      <c r="AQ144" s="2" t="str">
        <f>VLOOKUP(P144,'[3]Monitor Schedule'!$A:$BM,31,FALSE)</f>
        <v>No</v>
      </c>
      <c r="AR144" s="2" t="str">
        <f>VLOOKUP(P144,'[3]Monitor Schedule'!$A:$BM,32,FALSE)</f>
        <v>No</v>
      </c>
      <c r="AS144" s="2" t="str">
        <f>VLOOKUP(P144,'[3]Monitor Schedule'!$A:$BM,33,FALSE)</f>
        <v>No</v>
      </c>
      <c r="AT144" s="2" t="str">
        <f>VLOOKUP(P144,'[3]Monitor Schedule'!$A:$BM,34,FALSE)</f>
        <v>No</v>
      </c>
      <c r="AU144" s="2" t="str">
        <f>VLOOKUP(P144,'[3]Monitor Schedule'!$A:$BM,35,FALSE)</f>
        <v>Yes</v>
      </c>
      <c r="AV144" s="2" t="str">
        <f>VLOOKUP(P144,'[3]Monitor Schedule'!$A:$BM,36,FALSE)</f>
        <v>Yes</v>
      </c>
      <c r="AW144" s="2" t="str">
        <f>VLOOKUP(P144,'[3]Monitor Schedule'!$A:$BM,37,FALSE)</f>
        <v>No</v>
      </c>
      <c r="AX144" s="2" t="str">
        <f>VLOOKUP(P144,'[3]Monitor Schedule'!$A:$BM,38,FALSE)</f>
        <v>No</v>
      </c>
      <c r="AY144" s="2" t="str">
        <f>VLOOKUP(P144,'[3]Monitor Schedule'!$A:$BM,39,FALSE)</f>
        <v>No</v>
      </c>
      <c r="AZ144" s="2" t="str">
        <f>VLOOKUP(P144,'[3]Monitor Schedule'!$A:$BM,40,FALSE)</f>
        <v>No</v>
      </c>
      <c r="BA144" s="2" t="str">
        <f>VLOOKUP(P144,'[3]Monitor Schedule'!$A:$BM,41,FALSE)</f>
        <v>No</v>
      </c>
      <c r="BB144" s="2" t="str">
        <f>VLOOKUP(P144,'[3]Monitor Schedule'!$A:$BM,42,FALSE)</f>
        <v>Yes</v>
      </c>
      <c r="BC144" s="2" t="str">
        <f>VLOOKUP(P144,'[3]Monitor Schedule'!$A:$BM,43,FALSE)</f>
        <v>Yes</v>
      </c>
      <c r="BD144" s="2" t="str">
        <f>VLOOKUP(P144,'[3]Monitor Schedule'!$A:$BM,44,FALSE)</f>
        <v>No</v>
      </c>
      <c r="BE144" s="2" t="str">
        <f>VLOOKUP(P144,'[3]Monitor Schedule'!$A:$BM,45,FALSE)</f>
        <v>No</v>
      </c>
      <c r="BF144" s="2" t="str">
        <f>VLOOKUP(P144,'[3]Monitor Schedule'!$A:$BM,46,FALSE)</f>
        <v>No</v>
      </c>
      <c r="BG144" s="2" t="str">
        <f>VLOOKUP(P144,'[3]Monitor Schedule'!$A:$BM,47,FALSE)</f>
        <v>No</v>
      </c>
      <c r="BH144" s="2" t="str">
        <f>VLOOKUP(P144,'[3]Monitor Schedule'!$A:$BM,48,FALSE)</f>
        <v>No</v>
      </c>
      <c r="BI144" s="2" t="str">
        <f>VLOOKUP(P144,'[3]Monitor Schedule'!$A:$BM,49,FALSE)</f>
        <v>Yes</v>
      </c>
      <c r="BJ144" s="2" t="str">
        <f>VLOOKUP(P144,'[3]Monitor Schedule'!$A:$BM,50,FALSE)</f>
        <v>Yes</v>
      </c>
      <c r="BK144" s="2" t="str">
        <f>VLOOKUP(P144,'[3]Monitor Schedule'!$A:$BM,51,FALSE)</f>
        <v>Yes</v>
      </c>
      <c r="BL144" s="2" t="str">
        <f>VLOOKUP(P144,'[3]Monitor Schedule'!$A:$BM,52,FALSE)</f>
        <v>Yes</v>
      </c>
      <c r="BM144" s="2" t="str">
        <f>VLOOKUP(P144,'[3]Monitor Schedule'!$A:$BM,53,FALSE)</f>
        <v>Yes</v>
      </c>
      <c r="BN144" s="2" t="str">
        <f>VLOOKUP(P144,'[3]Monitor Schedule'!$A:$BM,54,FALSE)</f>
        <v>Yes</v>
      </c>
      <c r="BO144" s="2" t="str">
        <f>VLOOKUP(P144,'[3]Monitor Schedule'!$A:$BM,55,FALSE)</f>
        <v>Yes</v>
      </c>
      <c r="BP144" s="2" t="s">
        <v>30</v>
      </c>
      <c r="BQ144" s="2" t="s">
        <v>30</v>
      </c>
      <c r="BR144" s="2">
        <f>VLOOKUP(P144,'[3]Monitor Schedule'!$A:$BM,58,FALSE)</f>
        <v>0</v>
      </c>
      <c r="BS144" s="2">
        <f>VLOOKUP(P144,'[3]Monitor Schedule'!$A:$BM,59,FALSE)</f>
        <v>0</v>
      </c>
      <c r="BT144" s="2">
        <f>VLOOKUP(P144,'[3]Monitor Schedule'!$A:$BM,60,FALSE)</f>
        <v>0</v>
      </c>
      <c r="BU144" s="2">
        <f>VLOOKUP(P144,'[3]Monitor Schedule'!$A:$BM,61,FALSE)</f>
        <v>0</v>
      </c>
      <c r="BV144" s="2">
        <f>VLOOKUP(P144,'[3]Monitor Schedule'!$A:$BM,62,FALSE)</f>
        <v>0</v>
      </c>
      <c r="BW144" s="2">
        <f>VLOOKUP(P144,'[3]Monitor Schedule'!$A:$BM,63,FALSE)</f>
        <v>0</v>
      </c>
      <c r="BX144" s="2">
        <f>VLOOKUP(P144,'[3]Monitor Schedule'!$A:$BM,64,FALSE)</f>
        <v>0</v>
      </c>
      <c r="BY144" s="2" t="e">
        <f>VLOOKUP(P144,'[3]Monitor Schedule'!$A:$BM,65,FALSE)</f>
        <v>#N/A</v>
      </c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</row>
    <row r="145" spans="1:459" s="2" customFormat="1">
      <c r="A145" s="146">
        <v>123776</v>
      </c>
      <c r="B145" s="146">
        <v>5805</v>
      </c>
      <c r="C145" s="146">
        <v>1936</v>
      </c>
      <c r="D145" s="147">
        <v>128796</v>
      </c>
      <c r="E145" s="148">
        <f t="shared" si="279"/>
        <v>6053.4120000000003</v>
      </c>
      <c r="F145" s="149">
        <f t="shared" si="280"/>
        <v>1997.6259600000001</v>
      </c>
      <c r="G145" s="150">
        <v>23</v>
      </c>
      <c r="H145" s="150">
        <f t="shared" si="281"/>
        <v>7566.7650000000003</v>
      </c>
      <c r="I145" s="150">
        <f t="shared" si="282"/>
        <v>2497.0324500000002</v>
      </c>
      <c r="J145" s="150">
        <f t="shared" si="283"/>
        <v>9080.1180000000004</v>
      </c>
      <c r="K145" s="150">
        <f t="shared" si="284"/>
        <v>2996.43894</v>
      </c>
      <c r="L145" s="150">
        <v>18</v>
      </c>
      <c r="M145" s="151">
        <v>20</v>
      </c>
      <c r="N145" s="152">
        <v>22</v>
      </c>
      <c r="O145" s="169" t="s">
        <v>199</v>
      </c>
      <c r="P145" s="194">
        <v>806867</v>
      </c>
      <c r="Q145" s="194" t="s">
        <v>215</v>
      </c>
      <c r="R145" s="195" t="s">
        <v>216</v>
      </c>
      <c r="S145" s="201">
        <v>44784</v>
      </c>
      <c r="T145" s="181">
        <f>VLOOKUP(P145,'[3]Monitor Schedule'!$A:$J,10,FALSE)</f>
        <v>0</v>
      </c>
      <c r="U145" s="201"/>
      <c r="V145" s="181" t="e">
        <f>VLOOKUP(P145,'[3]Monitor Schedule'!$A:$K,11,FALSE)</f>
        <v>#N/A</v>
      </c>
      <c r="W145" s="181" t="s">
        <v>30</v>
      </c>
      <c r="X145" s="8" t="s">
        <v>30</v>
      </c>
      <c r="Y145" s="2" t="str">
        <f>VLOOKUP(P145,'[3]Monitor Schedule'!$A:$BM,13,FALSE)</f>
        <v>No</v>
      </c>
      <c r="Z145" s="2" t="str">
        <f>VLOOKUP(P145,'[3]Monitor Schedule'!$A:$BM,14,FALSE)</f>
        <v>No</v>
      </c>
      <c r="AA145" s="2" t="str">
        <f>VLOOKUP(P145,'[3]Monitor Schedule'!$A:$BM,15,FALSE)</f>
        <v>No</v>
      </c>
      <c r="AB145" s="2" t="str">
        <f>VLOOKUP(P145,'[3]Monitor Schedule'!$A:$BM,16,FALSE)</f>
        <v>No</v>
      </c>
      <c r="AC145" s="2" t="str">
        <f>VLOOKUP(P145,'[3]Monitor Schedule'!$A:$BM,17,FALSE)</f>
        <v>No</v>
      </c>
      <c r="AD145" s="2" t="str">
        <f>VLOOKUP(P145,'[3]Monitor Schedule'!$A:$BM,18,FALSE)</f>
        <v>No</v>
      </c>
      <c r="AE145" s="2" t="str">
        <f>VLOOKUP(P145,'[3]Monitor Schedule'!$A:$BM,19,FALSE)</f>
        <v>No</v>
      </c>
      <c r="AF145" s="2" t="s">
        <v>28</v>
      </c>
      <c r="AG145" s="2" t="str">
        <f>VLOOKUP(P145,'[3]Monitor Schedule'!$A:$BM,21,FALSE)</f>
        <v>Yes</v>
      </c>
      <c r="AH145" s="2" t="str">
        <f>VLOOKUP(P145,'[3]Monitor Schedule'!$A:$BM,22,FALSE)</f>
        <v>Yes</v>
      </c>
      <c r="AI145" s="2" t="str">
        <f>VLOOKUP(P145,'[3]Monitor Schedule'!$A:$BM,23,FALSE)</f>
        <v>Yes</v>
      </c>
      <c r="AJ145" s="2" t="str">
        <f>VLOOKUP(P145,'[3]Monitor Schedule'!$A:$BM,24,FALSE)</f>
        <v>Yes</v>
      </c>
      <c r="AK145" s="2" t="str">
        <f>VLOOKUP(P145,'[3]Monitor Schedule'!$A:$BM,25,FALSE)</f>
        <v>Yes</v>
      </c>
      <c r="AL145" s="2" t="str">
        <f>VLOOKUP(P145,'[3]Monitor Schedule'!$A:$BM,26,FALSE)</f>
        <v>Yes</v>
      </c>
      <c r="AM145" s="2" t="s">
        <v>30</v>
      </c>
      <c r="AN145" s="2" t="s">
        <v>30</v>
      </c>
      <c r="AO145" s="2" t="str">
        <f>VLOOKUP(P145,'[3]Monitor Schedule'!$A:$BM,29,FALSE)</f>
        <v>No</v>
      </c>
      <c r="AP145" s="2" t="str">
        <f>VLOOKUP(P145,'[3]Monitor Schedule'!$A:$BM,30,FALSE)</f>
        <v>No</v>
      </c>
      <c r="AQ145" s="2" t="str">
        <f>VLOOKUP(P145,'[3]Monitor Schedule'!$A:$BM,31,FALSE)</f>
        <v>No</v>
      </c>
      <c r="AR145" s="2" t="str">
        <f>VLOOKUP(P145,'[3]Monitor Schedule'!$A:$BM,32,FALSE)</f>
        <v>No</v>
      </c>
      <c r="AS145" s="2" t="str">
        <f>VLOOKUP(P145,'[3]Monitor Schedule'!$A:$BM,33,FALSE)</f>
        <v>No</v>
      </c>
      <c r="AT145" s="2" t="str">
        <f>VLOOKUP(P145,'[3]Monitor Schedule'!$A:$BM,34,FALSE)</f>
        <v>No</v>
      </c>
      <c r="AU145" s="2" t="str">
        <f>VLOOKUP(P145,'[3]Monitor Schedule'!$A:$BM,35,FALSE)</f>
        <v>No</v>
      </c>
      <c r="AV145" s="2" t="str">
        <f>VLOOKUP(P145,'[3]Monitor Schedule'!$A:$BM,36,FALSE)</f>
        <v>No</v>
      </c>
      <c r="AW145" s="2" t="str">
        <f>VLOOKUP(P145,'[3]Monitor Schedule'!$A:$BM,37,FALSE)</f>
        <v>No</v>
      </c>
      <c r="AX145" s="2" t="str">
        <f>VLOOKUP(P145,'[3]Monitor Schedule'!$A:$BM,38,FALSE)</f>
        <v>No</v>
      </c>
      <c r="AY145" s="2" t="str">
        <f>VLOOKUP(P145,'[3]Monitor Schedule'!$A:$BM,39,FALSE)</f>
        <v>No</v>
      </c>
      <c r="AZ145" s="2" t="str">
        <f>VLOOKUP(P145,'[3]Monitor Schedule'!$A:$BM,40,FALSE)</f>
        <v>No</v>
      </c>
      <c r="BA145" s="2" t="str">
        <f>VLOOKUP(P145,'[3]Monitor Schedule'!$A:$BM,41,FALSE)</f>
        <v>No</v>
      </c>
      <c r="BB145" s="2" t="str">
        <f>VLOOKUP(P145,'[3]Monitor Schedule'!$A:$BM,42,FALSE)</f>
        <v>Yes</v>
      </c>
      <c r="BC145" s="2" t="str">
        <f>VLOOKUP(P145,'[3]Monitor Schedule'!$A:$BM,43,FALSE)</f>
        <v>Yes</v>
      </c>
      <c r="BD145" s="2" t="str">
        <f>VLOOKUP(P145,'[3]Monitor Schedule'!$A:$BM,44,FALSE)</f>
        <v>No</v>
      </c>
      <c r="BE145" s="2" t="str">
        <f>VLOOKUP(P145,'[3]Monitor Schedule'!$A:$BM,45,FALSE)</f>
        <v>No</v>
      </c>
      <c r="BF145" s="2" t="str">
        <f>VLOOKUP(P145,'[3]Monitor Schedule'!$A:$BM,46,FALSE)</f>
        <v>No</v>
      </c>
      <c r="BG145" s="2" t="str">
        <f>VLOOKUP(P145,'[3]Monitor Schedule'!$A:$BM,47,FALSE)</f>
        <v>No</v>
      </c>
      <c r="BH145" s="2" t="str">
        <f>VLOOKUP(P145,'[3]Monitor Schedule'!$A:$BM,48,FALSE)</f>
        <v>No</v>
      </c>
      <c r="BI145" s="2" t="str">
        <f>VLOOKUP(P145,'[3]Monitor Schedule'!$A:$BM,49,FALSE)</f>
        <v>Yes</v>
      </c>
      <c r="BJ145" s="2" t="str">
        <f>VLOOKUP(P145,'[3]Monitor Schedule'!$A:$BM,50,FALSE)</f>
        <v>Yes</v>
      </c>
      <c r="BK145" s="2" t="str">
        <f>VLOOKUP(P145,'[3]Monitor Schedule'!$A:$BM,51,FALSE)</f>
        <v>No</v>
      </c>
      <c r="BL145" s="2" t="str">
        <f>VLOOKUP(P145,'[3]Monitor Schedule'!$A:$BM,52,FALSE)</f>
        <v>No</v>
      </c>
      <c r="BM145" s="2" t="str">
        <f>VLOOKUP(P145,'[3]Monitor Schedule'!$A:$BM,53,FALSE)</f>
        <v>No</v>
      </c>
      <c r="BN145" s="2" t="str">
        <f>VLOOKUP(P145,'[3]Monitor Schedule'!$A:$BM,54,FALSE)</f>
        <v>No</v>
      </c>
      <c r="BO145" s="2" t="str">
        <f>VLOOKUP(P145,'[3]Monitor Schedule'!$A:$BM,55,FALSE)</f>
        <v>No</v>
      </c>
      <c r="BP145" s="2" t="s">
        <v>30</v>
      </c>
      <c r="BQ145" s="2" t="s">
        <v>30</v>
      </c>
      <c r="BR145" s="2">
        <f>VLOOKUP(P145,'[3]Monitor Schedule'!$A:$BM,58,FALSE)</f>
        <v>0</v>
      </c>
      <c r="BS145" s="2">
        <f>VLOOKUP(P145,'[3]Monitor Schedule'!$A:$BM,59,FALSE)</f>
        <v>0</v>
      </c>
      <c r="BT145" s="2">
        <f>VLOOKUP(P145,'[3]Monitor Schedule'!$A:$BM,60,FALSE)</f>
        <v>0</v>
      </c>
      <c r="BU145" s="2">
        <f>VLOOKUP(P145,'[3]Monitor Schedule'!$A:$BM,61,FALSE)</f>
        <v>0</v>
      </c>
      <c r="BV145" s="2">
        <f>VLOOKUP(P145,'[3]Monitor Schedule'!$A:$BM,62,FALSE)</f>
        <v>0</v>
      </c>
      <c r="BW145" s="2">
        <f>VLOOKUP(P145,'[3]Monitor Schedule'!$A:$BM,63,FALSE)</f>
        <v>0</v>
      </c>
      <c r="BX145" s="2">
        <f>VLOOKUP(P145,'[3]Monitor Schedule'!$A:$BM,64,FALSE)</f>
        <v>0</v>
      </c>
      <c r="BY145" s="2" t="e">
        <f>VLOOKUP(P145,'[3]Monitor Schedule'!$A:$BM,65,FALSE)</f>
        <v>#N/A</v>
      </c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</row>
    <row r="146" spans="1:459" s="2" customFormat="1">
      <c r="A146" s="146">
        <v>123776</v>
      </c>
      <c r="B146" s="146">
        <v>5805</v>
      </c>
      <c r="C146" s="146">
        <v>1936</v>
      </c>
      <c r="D146" s="147">
        <v>128796</v>
      </c>
      <c r="E146" s="148">
        <f t="shared" si="279"/>
        <v>6053.4120000000003</v>
      </c>
      <c r="F146" s="149">
        <f t="shared" si="280"/>
        <v>1997.6259600000001</v>
      </c>
      <c r="G146" s="150">
        <v>27</v>
      </c>
      <c r="H146" s="150">
        <f t="shared" si="281"/>
        <v>7566.7650000000003</v>
      </c>
      <c r="I146" s="150">
        <f t="shared" si="282"/>
        <v>2497.0324500000002</v>
      </c>
      <c r="J146" s="150">
        <f t="shared" si="283"/>
        <v>9080.1180000000004</v>
      </c>
      <c r="K146" s="150">
        <f t="shared" si="284"/>
        <v>2996.43894</v>
      </c>
      <c r="L146" s="150">
        <v>18</v>
      </c>
      <c r="M146" s="151">
        <v>20</v>
      </c>
      <c r="N146" s="152">
        <v>22</v>
      </c>
      <c r="O146" s="169" t="s">
        <v>199</v>
      </c>
      <c r="P146" s="194">
        <v>816660</v>
      </c>
      <c r="Q146" s="194" t="s">
        <v>217</v>
      </c>
      <c r="R146" s="194" t="s">
        <v>218</v>
      </c>
      <c r="S146" s="201">
        <v>44784</v>
      </c>
      <c r="T146" s="181">
        <f>VLOOKUP(P146,'[3]Monitor Schedule'!$A:$J,10,FALSE)</f>
        <v>0</v>
      </c>
      <c r="U146" s="201">
        <v>44792</v>
      </c>
      <c r="V146" s="181" t="e">
        <f>VLOOKUP(P146,'[3]Monitor Schedule'!$A:$K,11,FALSE)</f>
        <v>#N/A</v>
      </c>
      <c r="W146" s="181" t="s">
        <v>30</v>
      </c>
      <c r="X146" s="8" t="s">
        <v>30</v>
      </c>
      <c r="Y146" s="2" t="str">
        <f>VLOOKUP(P146,'[3]Monitor Schedule'!$A:$BM,13,FALSE)</f>
        <v>Yes</v>
      </c>
      <c r="Z146" s="2" t="str">
        <f>VLOOKUP(P146,'[3]Monitor Schedule'!$A:$BM,14,FALSE)</f>
        <v>No</v>
      </c>
      <c r="AA146" s="2" t="str">
        <f>VLOOKUP(P146,'[3]Monitor Schedule'!$A:$BM,15,FALSE)</f>
        <v>No</v>
      </c>
      <c r="AB146" s="2" t="s">
        <v>30</v>
      </c>
      <c r="AC146" s="2" t="s">
        <v>30</v>
      </c>
      <c r="AD146" s="2" t="str">
        <f>VLOOKUP(P146,'[3]Monitor Schedule'!$A:$BM,18,FALSE)</f>
        <v>Yes</v>
      </c>
      <c r="AE146" s="2" t="str">
        <f>VLOOKUP(P146,'[3]Monitor Schedule'!$A:$BM,19,FALSE)</f>
        <v>Yes</v>
      </c>
      <c r="AF146" s="2" t="str">
        <f>VLOOKUP(P146,'[3]Monitor Schedule'!$A:$BM,20,FALSE)</f>
        <v>Yes</v>
      </c>
      <c r="AG146" s="2" t="str">
        <f>VLOOKUP(P146,'[3]Monitor Schedule'!$A:$BM,21,FALSE)</f>
        <v>No</v>
      </c>
      <c r="AH146" s="2" t="str">
        <f>VLOOKUP(P146,'[3]Monitor Schedule'!$A:$BM,22,FALSE)</f>
        <v>No</v>
      </c>
      <c r="AI146" s="2" t="str">
        <f>VLOOKUP(P146,'[3]Monitor Schedule'!$A:$BM,23,FALSE)</f>
        <v>No</v>
      </c>
      <c r="AJ146" s="2" t="str">
        <f>VLOOKUP(P146,'[3]Monitor Schedule'!$A:$BM,24,FALSE)</f>
        <v>No</v>
      </c>
      <c r="AK146" s="2" t="str">
        <f>VLOOKUP(P146,'[3]Monitor Schedule'!$A:$BM,25,FALSE)</f>
        <v>No</v>
      </c>
      <c r="AL146" s="2" t="str">
        <f>VLOOKUP(P146,'[3]Monitor Schedule'!$A:$BM,26,FALSE)</f>
        <v>No</v>
      </c>
      <c r="AM146" s="2" t="str">
        <f>VLOOKUP(P146,'[3]Monitor Schedule'!$A:$BM,27,FALSE)</f>
        <v>No</v>
      </c>
      <c r="AN146" s="2" t="str">
        <f>VLOOKUP(P146,'[3]Monitor Schedule'!$A:$BM,28,FALSE)</f>
        <v>No</v>
      </c>
      <c r="AO146" s="2" t="str">
        <f>VLOOKUP(P146,'[3]Monitor Schedule'!$A:$BM,29,FALSE)</f>
        <v>No</v>
      </c>
      <c r="AP146" s="2" t="str">
        <f>VLOOKUP(P146,'[3]Monitor Schedule'!$A:$BM,30,FALSE)</f>
        <v>Yes</v>
      </c>
      <c r="AQ146" s="2" t="str">
        <f>VLOOKUP(P146,'[3]Monitor Schedule'!$A:$BM,31,FALSE)</f>
        <v>Yes</v>
      </c>
      <c r="AR146" s="2" t="str">
        <f>VLOOKUP(P146,'[3]Monitor Schedule'!$A:$BM,32,FALSE)</f>
        <v>Yes</v>
      </c>
      <c r="AS146" s="2" t="str">
        <f>VLOOKUP(P146,'[3]Monitor Schedule'!$A:$BM,33,FALSE)</f>
        <v>Yes</v>
      </c>
      <c r="AT146" s="2" t="str">
        <f>VLOOKUP(P146,'[3]Monitor Schedule'!$A:$BM,34,FALSE)</f>
        <v>Yes</v>
      </c>
      <c r="AU146" s="2" t="str">
        <f>VLOOKUP(P146,'[3]Monitor Schedule'!$A:$BM,35,FALSE)</f>
        <v>No</v>
      </c>
      <c r="AV146" s="2" t="str">
        <f>VLOOKUP(P146,'[3]Monitor Schedule'!$A:$BM,36,FALSE)</f>
        <v>No</v>
      </c>
      <c r="AW146" s="2" t="str">
        <f>VLOOKUP(P146,'[3]Monitor Schedule'!$A:$BM,37,FALSE)</f>
        <v>No</v>
      </c>
      <c r="AX146" s="2" t="str">
        <f>VLOOKUP(P146,'[3]Monitor Schedule'!$A:$BM,38,FALSE)</f>
        <v>No</v>
      </c>
      <c r="AY146" s="2" t="str">
        <f>VLOOKUP(P146,'[3]Monitor Schedule'!$A:$BM,39,FALSE)</f>
        <v>No</v>
      </c>
      <c r="AZ146" s="2" t="str">
        <f>VLOOKUP(P146,'[3]Monitor Schedule'!$A:$BM,40,FALSE)</f>
        <v>No</v>
      </c>
      <c r="BA146" s="2" t="str">
        <f>VLOOKUP(P146,'[3]Monitor Schedule'!$A:$BM,41,FALSE)</f>
        <v>No</v>
      </c>
      <c r="BB146" s="2" t="str">
        <f>VLOOKUP(P146,'[3]Monitor Schedule'!$A:$BM,42,FALSE)</f>
        <v>No</v>
      </c>
      <c r="BC146" s="2" t="str">
        <f>VLOOKUP(P146,'[3]Monitor Schedule'!$A:$BM,43,FALSE)</f>
        <v>No</v>
      </c>
      <c r="BD146" s="2" t="str">
        <f>VLOOKUP(P146,'[3]Monitor Schedule'!$A:$BM,44,FALSE)</f>
        <v>No</v>
      </c>
      <c r="BE146" s="2" t="str">
        <f>VLOOKUP(P146,'[3]Monitor Schedule'!$A:$BM,45,FALSE)</f>
        <v>No</v>
      </c>
      <c r="BF146" s="2" t="str">
        <f>VLOOKUP(P146,'[3]Monitor Schedule'!$A:$BM,46,FALSE)</f>
        <v>No</v>
      </c>
      <c r="BG146" s="2" t="str">
        <f>VLOOKUP(P146,'[3]Monitor Schedule'!$A:$BM,47,FALSE)</f>
        <v>No</v>
      </c>
      <c r="BH146" s="2" t="str">
        <f>VLOOKUP(P146,'[3]Monitor Schedule'!$A:$BM,48,FALSE)</f>
        <v>No</v>
      </c>
      <c r="BI146" s="2" t="str">
        <f>VLOOKUP(P146,'[3]Monitor Schedule'!$A:$BM,49,FALSE)</f>
        <v>No</v>
      </c>
      <c r="BJ146" s="2" t="str">
        <f>VLOOKUP(P146,'[3]Monitor Schedule'!$A:$BM,50,FALSE)</f>
        <v>No</v>
      </c>
      <c r="BK146" s="2" t="str">
        <f>VLOOKUP(P146,'[3]Monitor Schedule'!$A:$BM,51,FALSE)</f>
        <v>No</v>
      </c>
      <c r="BL146" s="2" t="str">
        <f>VLOOKUP(P146,'[3]Monitor Schedule'!$A:$BM,52,FALSE)</f>
        <v>No</v>
      </c>
      <c r="BM146" s="2" t="str">
        <f>VLOOKUP(P146,'[3]Monitor Schedule'!$A:$BM,53,FALSE)</f>
        <v>No</v>
      </c>
      <c r="BN146" s="2" t="str">
        <f>VLOOKUP(P146,'[3]Monitor Schedule'!$A:$BM,54,FALSE)</f>
        <v>No</v>
      </c>
      <c r="BO146" s="2" t="str">
        <f>VLOOKUP(P146,'[3]Monitor Schedule'!$A:$BM,55,FALSE)</f>
        <v>No</v>
      </c>
      <c r="BP146" s="2" t="str">
        <f>VLOOKUP(P146,'[3]Monitor Schedule'!$A:$BM,56,FALSE)</f>
        <v>No</v>
      </c>
      <c r="BQ146" s="2" t="str">
        <f>VLOOKUP(P146,'[3]Monitor Schedule'!$A:$BM,57,FALSE)</f>
        <v>No</v>
      </c>
      <c r="BR146" s="2">
        <f>VLOOKUP(P146,'[3]Monitor Schedule'!$A:$BM,58,FALSE)</f>
        <v>0</v>
      </c>
      <c r="BS146" s="2">
        <f>VLOOKUP(P146,'[3]Monitor Schedule'!$A:$BM,59,FALSE)</f>
        <v>0</v>
      </c>
      <c r="BT146" s="2">
        <f>VLOOKUP(P146,'[3]Monitor Schedule'!$A:$BM,60,FALSE)</f>
        <v>0</v>
      </c>
      <c r="BU146" s="2">
        <f>VLOOKUP(P146,'[3]Monitor Schedule'!$A:$BM,61,FALSE)</f>
        <v>0</v>
      </c>
      <c r="BV146" s="2">
        <f>VLOOKUP(P146,'[3]Monitor Schedule'!$A:$BM,62,FALSE)</f>
        <v>0</v>
      </c>
      <c r="BW146" s="2">
        <f>VLOOKUP(P146,'[3]Monitor Schedule'!$A:$BM,63,FALSE)</f>
        <v>0</v>
      </c>
      <c r="BX146" s="2">
        <f>VLOOKUP(P146,'[3]Monitor Schedule'!$A:$BM,64,FALSE)</f>
        <v>0</v>
      </c>
      <c r="BY146" s="2" t="e">
        <f>VLOOKUP(P146,'[3]Monitor Schedule'!$A:$BM,65,FALSE)</f>
        <v>#N/A</v>
      </c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</row>
    <row r="147" spans="1:459" s="2" customFormat="1">
      <c r="A147" s="146">
        <v>123776</v>
      </c>
      <c r="B147" s="146">
        <v>5805</v>
      </c>
      <c r="C147" s="146">
        <v>1936</v>
      </c>
      <c r="D147" s="147">
        <v>128796</v>
      </c>
      <c r="E147" s="148">
        <f t="shared" si="279"/>
        <v>6053.4120000000003</v>
      </c>
      <c r="F147" s="149">
        <f t="shared" si="280"/>
        <v>1997.6259600000001</v>
      </c>
      <c r="G147" s="150">
        <v>28</v>
      </c>
      <c r="H147" s="150">
        <f t="shared" si="281"/>
        <v>7566.7650000000003</v>
      </c>
      <c r="I147" s="150">
        <f t="shared" si="282"/>
        <v>2497.0324500000002</v>
      </c>
      <c r="J147" s="150">
        <f t="shared" si="283"/>
        <v>9080.1180000000004</v>
      </c>
      <c r="K147" s="150">
        <f t="shared" si="284"/>
        <v>2996.43894</v>
      </c>
      <c r="L147" s="150">
        <v>18</v>
      </c>
      <c r="M147" s="151">
        <v>20</v>
      </c>
      <c r="N147" s="152">
        <v>22</v>
      </c>
      <c r="O147" s="169" t="s">
        <v>199</v>
      </c>
      <c r="P147" s="194">
        <v>802654</v>
      </c>
      <c r="Q147" s="194" t="s">
        <v>219</v>
      </c>
      <c r="R147" s="194" t="s">
        <v>220</v>
      </c>
      <c r="S147" s="201">
        <v>44784</v>
      </c>
      <c r="T147" s="181">
        <f>VLOOKUP(P147,'[3]Monitor Schedule'!$A:$J,10,FALSE)</f>
        <v>44790</v>
      </c>
      <c r="U147" s="201"/>
      <c r="V147" s="181" t="e">
        <f>VLOOKUP(P147,'[3]Monitor Schedule'!$A:$K,11,FALSE)</f>
        <v>#N/A</v>
      </c>
      <c r="W147" s="181" t="s">
        <v>30</v>
      </c>
      <c r="X147" s="8" t="s">
        <v>221</v>
      </c>
      <c r="Y147" s="2" t="str">
        <f>VLOOKUP(P147,'[3]Monitor Schedule'!$A:$BM,13,FALSE)</f>
        <v>Yes</v>
      </c>
      <c r="Z147" s="2" t="str">
        <f>VLOOKUP(P147,'[3]Monitor Schedule'!$A:$BM,14,FALSE)</f>
        <v>Yes</v>
      </c>
      <c r="AA147" s="2" t="str">
        <f>VLOOKUP(P147,'[3]Monitor Schedule'!$A:$BM,15,FALSE)</f>
        <v>Yes</v>
      </c>
      <c r="AB147" s="2" t="str">
        <f>VLOOKUP(P147,'[3]Monitor Schedule'!$A:$BM,16,FALSE)</f>
        <v>Yes</v>
      </c>
      <c r="AC147" s="2" t="s">
        <v>30</v>
      </c>
      <c r="AD147" s="2" t="s">
        <v>30</v>
      </c>
      <c r="AE147" s="2" t="s">
        <v>30</v>
      </c>
      <c r="AF147" s="2" t="str">
        <f>VLOOKUP(P147,'[3]Monitor Schedule'!$A:$BM,20,FALSE)</f>
        <v>No</v>
      </c>
      <c r="AG147" s="2" t="str">
        <f>VLOOKUP(P147,'[3]Monitor Schedule'!$A:$BM,21,FALSE)</f>
        <v>No</v>
      </c>
      <c r="AH147" s="2" t="str">
        <f>VLOOKUP(P147,'[3]Monitor Schedule'!$A:$BM,22,FALSE)</f>
        <v>No</v>
      </c>
      <c r="AI147" s="2" t="str">
        <f>VLOOKUP(P147,'[3]Monitor Schedule'!$A:$BM,23,FALSE)</f>
        <v>No</v>
      </c>
      <c r="AJ147" s="2" t="str">
        <f>VLOOKUP(P147,'[3]Monitor Schedule'!$A:$BM,24,FALSE)</f>
        <v>No</v>
      </c>
      <c r="AK147" s="2" t="str">
        <f>VLOOKUP(P147,'[3]Monitor Schedule'!$A:$BM,25,FALSE)</f>
        <v>Yes</v>
      </c>
      <c r="AL147" s="2" t="str">
        <f>VLOOKUP(P147,'[3]Monitor Schedule'!$A:$BM,26,FALSE)</f>
        <v>Yes</v>
      </c>
      <c r="AM147" s="2" t="str">
        <f>VLOOKUP(P147,'[3]Monitor Schedule'!$A:$BM,27,FALSE)</f>
        <v>Yes</v>
      </c>
      <c r="AN147" s="2" t="s">
        <v>30</v>
      </c>
      <c r="AO147" s="2" t="s">
        <v>30</v>
      </c>
      <c r="AP147" s="2" t="str">
        <f>VLOOKUP(P147,'[3]Monitor Schedule'!$A:$BM,30,FALSE)</f>
        <v>Yes</v>
      </c>
      <c r="AQ147" s="2" t="str">
        <f>VLOOKUP(P147,'[3]Monitor Schedule'!$A:$BM,31,FALSE)</f>
        <v>Yes</v>
      </c>
      <c r="AR147" s="2" t="str">
        <f>VLOOKUP(P147,'[3]Monitor Schedule'!$A:$BM,32,FALSE)</f>
        <v>Yes</v>
      </c>
      <c r="AS147" s="2" t="str">
        <f>VLOOKUP(P147,'[3]Monitor Schedule'!$A:$BM,33,FALSE)</f>
        <v>Yes</v>
      </c>
      <c r="AT147" s="2" t="str">
        <f>VLOOKUP(P147,'[3]Monitor Schedule'!$A:$BM,34,FALSE)</f>
        <v>Yes</v>
      </c>
      <c r="AU147" s="2" t="s">
        <v>30</v>
      </c>
      <c r="AV147" s="2" t="s">
        <v>30</v>
      </c>
      <c r="AW147" s="2" t="str">
        <f>VLOOKUP(P147,'[3]Monitor Schedule'!$A:$BM,37,FALSE)</f>
        <v>Yes</v>
      </c>
      <c r="AX147" s="2" t="str">
        <f>VLOOKUP(P147,'[3]Monitor Schedule'!$A:$BM,38,FALSE)</f>
        <v>Yes</v>
      </c>
      <c r="AY147" s="2" t="str">
        <f>VLOOKUP(P147,'[3]Monitor Schedule'!$A:$BM,39,FALSE)</f>
        <v>Yes</v>
      </c>
      <c r="AZ147" s="2" t="str">
        <f>VLOOKUP(P147,'[3]Monitor Schedule'!$A:$BM,40,FALSE)</f>
        <v>Yes</v>
      </c>
      <c r="BA147" s="2" t="str">
        <f>VLOOKUP(P147,'[3]Monitor Schedule'!$A:$BM,41,FALSE)</f>
        <v>Yes</v>
      </c>
      <c r="BB147" s="2" t="s">
        <v>30</v>
      </c>
      <c r="BC147" s="2" t="s">
        <v>30</v>
      </c>
      <c r="BD147" s="2" t="str">
        <f>VLOOKUP(P147,'[3]Monitor Schedule'!$A:$BM,44,FALSE)</f>
        <v>Yes</v>
      </c>
      <c r="BE147" s="2" t="str">
        <f>VLOOKUP(P147,'[3]Monitor Schedule'!$A:$BM,45,FALSE)</f>
        <v>Yes</v>
      </c>
      <c r="BF147" s="2" t="str">
        <f>VLOOKUP(P147,'[3]Monitor Schedule'!$A:$BM,46,FALSE)</f>
        <v>Yes</v>
      </c>
      <c r="BG147" s="2" t="str">
        <f>VLOOKUP(P147,'[3]Monitor Schedule'!$A:$BM,47,FALSE)</f>
        <v>Yes</v>
      </c>
      <c r="BH147" s="2" t="str">
        <f>VLOOKUP(P147,'[3]Monitor Schedule'!$A:$BM,48,FALSE)</f>
        <v>Yes</v>
      </c>
      <c r="BI147" s="2" t="s">
        <v>30</v>
      </c>
      <c r="BJ147" s="2" t="s">
        <v>30</v>
      </c>
      <c r="BK147" s="2" t="str">
        <f>VLOOKUP(P147,'[3]Monitor Schedule'!$A:$BM,51,FALSE)</f>
        <v>Yes</v>
      </c>
      <c r="BL147" s="2" t="str">
        <f>VLOOKUP(P147,'[3]Monitor Schedule'!$A:$BM,52,FALSE)</f>
        <v>Yes</v>
      </c>
      <c r="BM147" s="2" t="str">
        <f>VLOOKUP(P147,'[3]Monitor Schedule'!$A:$BM,53,FALSE)</f>
        <v>Yes</v>
      </c>
      <c r="BN147" s="2" t="str">
        <f>VLOOKUP(P147,'[3]Monitor Schedule'!$A:$BM,54,FALSE)</f>
        <v>Yes</v>
      </c>
      <c r="BO147" s="2" t="s">
        <v>30</v>
      </c>
      <c r="BP147" s="2" t="s">
        <v>30</v>
      </c>
      <c r="BQ147" s="2" t="s">
        <v>30</v>
      </c>
      <c r="BR147" s="2">
        <f>VLOOKUP(P147,'[3]Monitor Schedule'!$A:$BM,58,FALSE)</f>
        <v>0</v>
      </c>
      <c r="BS147" s="2">
        <f>VLOOKUP(P147,'[3]Monitor Schedule'!$A:$BM,59,FALSE)</f>
        <v>0</v>
      </c>
      <c r="BT147" s="2">
        <f>VLOOKUP(P147,'[3]Monitor Schedule'!$A:$BM,60,FALSE)</f>
        <v>0</v>
      </c>
      <c r="BU147" s="2">
        <f>VLOOKUP(P147,'[3]Monitor Schedule'!$A:$BM,61,FALSE)</f>
        <v>0</v>
      </c>
      <c r="BV147" s="2">
        <f>VLOOKUP(P147,'[3]Monitor Schedule'!$A:$BM,62,FALSE)</f>
        <v>0</v>
      </c>
      <c r="BW147" s="2">
        <f>VLOOKUP(P147,'[3]Monitor Schedule'!$A:$BM,63,FALSE)</f>
        <v>0</v>
      </c>
      <c r="BX147" s="2">
        <f>VLOOKUP(P147,'[3]Monitor Schedule'!$A:$BM,64,FALSE)</f>
        <v>0</v>
      </c>
      <c r="BY147" s="2" t="e">
        <f>VLOOKUP(P147,'[3]Monitor Schedule'!$A:$BM,65,FALSE)</f>
        <v>#N/A</v>
      </c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</row>
    <row r="148" spans="1:459" s="2" customFormat="1">
      <c r="A148" s="146">
        <v>123776</v>
      </c>
      <c r="B148" s="146">
        <v>5805</v>
      </c>
      <c r="C148" s="146">
        <v>1936</v>
      </c>
      <c r="D148" s="147">
        <v>128796</v>
      </c>
      <c r="E148" s="148">
        <f t="shared" si="279"/>
        <v>6053.4120000000003</v>
      </c>
      <c r="F148" s="149">
        <f t="shared" si="280"/>
        <v>1997.6259600000001</v>
      </c>
      <c r="G148" s="150">
        <v>30</v>
      </c>
      <c r="H148" s="150">
        <f t="shared" si="281"/>
        <v>7566.7650000000003</v>
      </c>
      <c r="I148" s="150">
        <f t="shared" si="282"/>
        <v>2497.0324500000002</v>
      </c>
      <c r="J148" s="150">
        <f t="shared" si="283"/>
        <v>9080.1180000000004</v>
      </c>
      <c r="K148" s="150">
        <f t="shared" si="284"/>
        <v>2996.43894</v>
      </c>
      <c r="L148" s="150">
        <v>18</v>
      </c>
      <c r="M148" s="151">
        <v>20</v>
      </c>
      <c r="N148" s="152">
        <v>22</v>
      </c>
      <c r="O148" s="169" t="s">
        <v>199</v>
      </c>
      <c r="P148" s="196">
        <v>809550</v>
      </c>
      <c r="Q148" s="196" t="s">
        <v>222</v>
      </c>
      <c r="R148" s="196" t="s">
        <v>223</v>
      </c>
      <c r="S148" s="204">
        <v>44785</v>
      </c>
      <c r="T148" s="181">
        <f>VLOOKUP(P148,'[3]Monitor Schedule'!$A:$J,10,FALSE)</f>
        <v>0</v>
      </c>
      <c r="U148" s="8"/>
      <c r="V148" s="181" t="e">
        <f>VLOOKUP(P148,'[3]Monitor Schedule'!$A:$K,11,FALSE)</f>
        <v>#N/A</v>
      </c>
      <c r="W148" s="181" t="s">
        <v>30</v>
      </c>
      <c r="X148" s="8" t="s">
        <v>30</v>
      </c>
      <c r="Y148" s="2" t="str">
        <f>VLOOKUP(P148,'[3]Monitor Schedule'!$A:$BM,13,FALSE)</f>
        <v>No</v>
      </c>
      <c r="Z148" s="2" t="str">
        <f>VLOOKUP(P148,'[3]Monitor Schedule'!$A:$BM,14,FALSE)</f>
        <v>No</v>
      </c>
      <c r="AA148" s="2" t="str">
        <f>VLOOKUP(P148,'[3]Monitor Schedule'!$A:$BM,15,FALSE)</f>
        <v>No</v>
      </c>
      <c r="AB148" s="2" t="str">
        <f>VLOOKUP(P148,'[3]Monitor Schedule'!$A:$BM,16,FALSE)</f>
        <v>No</v>
      </c>
      <c r="AC148" s="2" t="str">
        <f>VLOOKUP(P148,'[3]Monitor Schedule'!$A:$BM,17,FALSE)</f>
        <v>No</v>
      </c>
      <c r="AD148" s="2" t="str">
        <f>VLOOKUP(P148,'[3]Monitor Schedule'!$A:$BM,18,FALSE)</f>
        <v>No</v>
      </c>
      <c r="AE148" s="2" t="str">
        <f>VLOOKUP(P148,'[3]Monitor Schedule'!$A:$BM,19,FALSE)</f>
        <v>No</v>
      </c>
      <c r="AF148" s="2" t="str">
        <f>VLOOKUP(P148,'[3]Monitor Schedule'!$A:$BM,20,FALSE)</f>
        <v>No</v>
      </c>
      <c r="AG148" s="2" t="str">
        <f>VLOOKUP(P148,'[3]Monitor Schedule'!$A:$BM,21,FALSE)</f>
        <v>No</v>
      </c>
      <c r="AH148" s="2" t="str">
        <f>VLOOKUP(P148,'[3]Monitor Schedule'!$A:$BM,22,FALSE)</f>
        <v>No</v>
      </c>
      <c r="AI148" s="2" t="str">
        <f>VLOOKUP(P148,'[3]Monitor Schedule'!$A:$BM,23,FALSE)</f>
        <v>No</v>
      </c>
      <c r="AJ148" s="2" t="str">
        <f>VLOOKUP(P148,'[3]Monitor Schedule'!$A:$BM,24,FALSE)</f>
        <v>No</v>
      </c>
      <c r="AK148" s="2" t="str">
        <f>VLOOKUP(P148,'[3]Monitor Schedule'!$A:$BM,25,FALSE)</f>
        <v>No</v>
      </c>
      <c r="AL148" s="2" t="str">
        <f>VLOOKUP(P148,'[3]Monitor Schedule'!$A:$BM,26,FALSE)</f>
        <v>No</v>
      </c>
      <c r="AM148" s="2" t="str">
        <f>VLOOKUP(P148,'[3]Monitor Schedule'!$A:$BM,27,FALSE)</f>
        <v>No</v>
      </c>
      <c r="AN148" s="2" t="str">
        <f>VLOOKUP(P148,'[3]Monitor Schedule'!$A:$BM,28,FALSE)</f>
        <v>No</v>
      </c>
      <c r="AO148" s="2" t="str">
        <f>VLOOKUP(P148,'[3]Monitor Schedule'!$A:$BM,29,FALSE)</f>
        <v>No</v>
      </c>
      <c r="AP148" s="2" t="str">
        <f>VLOOKUP(P148,'[3]Monitor Schedule'!$A:$BM,30,FALSE)</f>
        <v>No</v>
      </c>
      <c r="AQ148" s="2" t="str">
        <f>VLOOKUP(P148,'[3]Monitor Schedule'!$A:$BM,31,FALSE)</f>
        <v>No</v>
      </c>
      <c r="AR148" s="2" t="str">
        <f>VLOOKUP(P148,'[3]Monitor Schedule'!$A:$BM,32,FALSE)</f>
        <v>No</v>
      </c>
      <c r="AS148" s="2" t="str">
        <f>VLOOKUP(P148,'[3]Monitor Schedule'!$A:$BM,33,FALSE)</f>
        <v>No</v>
      </c>
      <c r="AT148" s="2" t="str">
        <f>VLOOKUP(P148,'[3]Monitor Schedule'!$A:$BM,34,FALSE)</f>
        <v>No</v>
      </c>
      <c r="AU148" s="2" t="str">
        <f>VLOOKUP(P148,'[3]Monitor Schedule'!$A:$BM,35,FALSE)</f>
        <v>No</v>
      </c>
      <c r="AV148" s="2" t="str">
        <f>VLOOKUP(P148,'[3]Monitor Schedule'!$A:$BM,36,FALSE)</f>
        <v>No</v>
      </c>
      <c r="AW148" s="2" t="str">
        <f>VLOOKUP(P148,'[3]Monitor Schedule'!$A:$BM,37,FALSE)</f>
        <v>Yes</v>
      </c>
      <c r="AX148" s="2" t="str">
        <f>VLOOKUP(P148,'[3]Monitor Schedule'!$A:$BM,38,FALSE)</f>
        <v>Yes</v>
      </c>
      <c r="AY148" s="2" t="str">
        <f>VLOOKUP(P148,'[3]Monitor Schedule'!$A:$BM,39,FALSE)</f>
        <v>Yes</v>
      </c>
      <c r="AZ148" s="2" t="str">
        <f>VLOOKUP(P148,'[3]Monitor Schedule'!$A:$BM,40,FALSE)</f>
        <v>Yes</v>
      </c>
      <c r="BA148" s="2" t="str">
        <f>VLOOKUP(P148,'[3]Monitor Schedule'!$A:$BM,41,FALSE)</f>
        <v>Yes</v>
      </c>
      <c r="BB148" s="2" t="str">
        <f>VLOOKUP(P148,'[3]Monitor Schedule'!$A:$BM,42,FALSE)</f>
        <v>Yes</v>
      </c>
      <c r="BC148" s="2" t="s">
        <v>30</v>
      </c>
      <c r="BD148" s="2" t="s">
        <v>30</v>
      </c>
      <c r="BE148" s="2" t="str">
        <f>VLOOKUP(P148,'[3]Monitor Schedule'!$A:$BM,45,FALSE)</f>
        <v>Yes</v>
      </c>
      <c r="BF148" s="2" t="str">
        <f>VLOOKUP(P148,'[3]Monitor Schedule'!$A:$BM,46,FALSE)</f>
        <v>Yes</v>
      </c>
      <c r="BG148" s="2" t="str">
        <f>VLOOKUP(P148,'[3]Monitor Schedule'!$A:$BM,47,FALSE)</f>
        <v>Yes</v>
      </c>
      <c r="BH148" s="2" t="str">
        <f>VLOOKUP(P148,'[3]Monitor Schedule'!$A:$BM,48,FALSE)</f>
        <v>Yes</v>
      </c>
      <c r="BI148" s="2" t="s">
        <v>30</v>
      </c>
      <c r="BJ148" s="2" t="s">
        <v>30</v>
      </c>
      <c r="BK148" s="2" t="str">
        <f>VLOOKUP(P148,'[3]Monitor Schedule'!$A:$BM,51,FALSE)</f>
        <v>Yes</v>
      </c>
      <c r="BL148" s="2" t="str">
        <f>VLOOKUP(P148,'[3]Monitor Schedule'!$A:$BM,52,FALSE)</f>
        <v>Yes</v>
      </c>
      <c r="BM148" s="2" t="s">
        <v>28</v>
      </c>
      <c r="BN148" s="2" t="s">
        <v>30</v>
      </c>
      <c r="BO148" s="2" t="s">
        <v>30</v>
      </c>
      <c r="BP148" s="2" t="s">
        <v>28</v>
      </c>
      <c r="BQ148" s="2" t="s">
        <v>28</v>
      </c>
      <c r="BR148" s="2" t="s">
        <v>30</v>
      </c>
      <c r="BS148" s="2" t="s">
        <v>30</v>
      </c>
      <c r="BT148" s="2" t="s">
        <v>30</v>
      </c>
      <c r="BU148" s="2" t="s">
        <v>30</v>
      </c>
      <c r="BV148" s="2" t="s">
        <v>30</v>
      </c>
      <c r="BW148" s="2" t="s">
        <v>30</v>
      </c>
      <c r="BX148" s="2" t="s">
        <v>30</v>
      </c>
      <c r="BY148" s="2" t="e">
        <f>VLOOKUP(P148,'[3]Monitor Schedule'!$A:$BM,65,FALSE)</f>
        <v>#N/A</v>
      </c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</row>
    <row r="149" spans="1:459" s="2" customFormat="1">
      <c r="A149" s="146">
        <v>123776</v>
      </c>
      <c r="B149" s="146">
        <v>5805</v>
      </c>
      <c r="C149" s="146">
        <v>1936</v>
      </c>
      <c r="D149" s="147">
        <v>128796</v>
      </c>
      <c r="E149" s="148">
        <f t="shared" si="279"/>
        <v>6053.4120000000003</v>
      </c>
      <c r="F149" s="149">
        <f t="shared" si="280"/>
        <v>1997.6259600000001</v>
      </c>
      <c r="G149" s="150">
        <v>31</v>
      </c>
      <c r="H149" s="150">
        <f t="shared" si="281"/>
        <v>7566.7650000000003</v>
      </c>
      <c r="I149" s="150">
        <f t="shared" si="282"/>
        <v>2497.0324500000002</v>
      </c>
      <c r="J149" s="150">
        <f t="shared" si="283"/>
        <v>9080.1180000000004</v>
      </c>
      <c r="K149" s="150">
        <f t="shared" si="284"/>
        <v>2996.43894</v>
      </c>
      <c r="L149" s="150">
        <v>18</v>
      </c>
      <c r="M149" s="151">
        <v>20</v>
      </c>
      <c r="N149" s="152">
        <v>22</v>
      </c>
      <c r="O149" s="169"/>
      <c r="P149" s="153"/>
      <c r="Q149"/>
      <c r="R149" s="153"/>
      <c r="S149" s="153"/>
      <c r="T149" s="181" t="e">
        <f>VLOOKUP(P149,'[3]Monitor Schedule'!$A:$J,10,FALSE)</f>
        <v>#N/A</v>
      </c>
      <c r="U149" s="8"/>
      <c r="V149" s="181" t="e">
        <f>VLOOKUP(P149,'[3]Monitor Schedule'!$A:$K,11,FALSE)</f>
        <v>#N/A</v>
      </c>
      <c r="W149" s="181"/>
      <c r="X149" s="8"/>
      <c r="Y149" s="2" t="e">
        <f>VLOOKUP(P149,'[3]Monitor Schedule'!$A:$BM,13,FALSE)</f>
        <v>#N/A</v>
      </c>
      <c r="Z149" s="2" t="e">
        <f>VLOOKUP(P149,'[3]Monitor Schedule'!$A:$BM,14,FALSE)</f>
        <v>#N/A</v>
      </c>
      <c r="AA149" s="2" t="e">
        <f>VLOOKUP(P149,'[3]Monitor Schedule'!$A:$BM,15,FALSE)</f>
        <v>#N/A</v>
      </c>
      <c r="AB149" s="2" t="e">
        <f>VLOOKUP(P149,'[3]Monitor Schedule'!$A:$BM,16,FALSE)</f>
        <v>#N/A</v>
      </c>
      <c r="AC149" s="2" t="e">
        <f>VLOOKUP(P149,'[3]Monitor Schedule'!$A:$BM,17,FALSE)</f>
        <v>#N/A</v>
      </c>
      <c r="AD149" s="2" t="e">
        <f>VLOOKUP(P149,'[3]Monitor Schedule'!$A:$BM,18,FALSE)</f>
        <v>#N/A</v>
      </c>
      <c r="AE149" s="2" t="e">
        <f>VLOOKUP(P149,'[3]Monitor Schedule'!$A:$BM,19,FALSE)</f>
        <v>#N/A</v>
      </c>
      <c r="AF149" s="2" t="e">
        <f>VLOOKUP(P149,'[3]Monitor Schedule'!$A:$BM,20,FALSE)</f>
        <v>#N/A</v>
      </c>
      <c r="AG149" s="2" t="e">
        <f>VLOOKUP(P149,'[3]Monitor Schedule'!$A:$BM,21,FALSE)</f>
        <v>#N/A</v>
      </c>
      <c r="AH149" s="2" t="e">
        <f>VLOOKUP(P149,'[3]Monitor Schedule'!$A:$BM,22,FALSE)</f>
        <v>#N/A</v>
      </c>
      <c r="AI149" s="2" t="e">
        <f>VLOOKUP(P149,'[3]Monitor Schedule'!$A:$BM,23,FALSE)</f>
        <v>#N/A</v>
      </c>
      <c r="AJ149" s="2" t="e">
        <f>VLOOKUP(P149,'[3]Monitor Schedule'!$A:$BM,24,FALSE)</f>
        <v>#N/A</v>
      </c>
      <c r="AK149" s="2" t="e">
        <f>VLOOKUP(P149,'[3]Monitor Schedule'!$A:$BM,25,FALSE)</f>
        <v>#N/A</v>
      </c>
      <c r="AL149" s="2" t="e">
        <f>VLOOKUP(P149,'[3]Monitor Schedule'!$A:$BM,26,FALSE)</f>
        <v>#N/A</v>
      </c>
      <c r="AM149" s="2" t="e">
        <f>VLOOKUP(P149,'[3]Monitor Schedule'!$A:$BM,27,FALSE)</f>
        <v>#N/A</v>
      </c>
      <c r="AN149" s="2" t="e">
        <f>VLOOKUP(P149,'[3]Monitor Schedule'!$A:$BM,28,FALSE)</f>
        <v>#N/A</v>
      </c>
      <c r="AO149" s="2" t="e">
        <f>VLOOKUP(P149,'[3]Monitor Schedule'!$A:$BM,29,FALSE)</f>
        <v>#N/A</v>
      </c>
      <c r="AP149" s="2" t="e">
        <f>VLOOKUP(P149,'[3]Monitor Schedule'!$A:$BM,30,FALSE)</f>
        <v>#N/A</v>
      </c>
      <c r="AQ149" s="2" t="e">
        <f>VLOOKUP(P149,'[3]Monitor Schedule'!$A:$BM,31,FALSE)</f>
        <v>#N/A</v>
      </c>
      <c r="AR149" s="2" t="e">
        <f>VLOOKUP(P149,'[3]Monitor Schedule'!$A:$BM,32,FALSE)</f>
        <v>#N/A</v>
      </c>
      <c r="AS149" s="2" t="e">
        <f>VLOOKUP(P149,'[3]Monitor Schedule'!$A:$BM,33,FALSE)</f>
        <v>#N/A</v>
      </c>
      <c r="AT149" s="2" t="e">
        <f>VLOOKUP(P149,'[3]Monitor Schedule'!$A:$BM,34,FALSE)</f>
        <v>#N/A</v>
      </c>
      <c r="AU149" s="2" t="e">
        <f>VLOOKUP(P149,'[3]Monitor Schedule'!$A:$BM,35,FALSE)</f>
        <v>#N/A</v>
      </c>
      <c r="AV149" s="2" t="e">
        <f>VLOOKUP(P149,'[3]Monitor Schedule'!$A:$BM,36,FALSE)</f>
        <v>#N/A</v>
      </c>
      <c r="AW149" s="2" t="e">
        <f>VLOOKUP(P149,'[3]Monitor Schedule'!$A:$BM,37,FALSE)</f>
        <v>#N/A</v>
      </c>
      <c r="AX149" s="2" t="e">
        <f>VLOOKUP(P149,'[3]Monitor Schedule'!$A:$BM,38,FALSE)</f>
        <v>#N/A</v>
      </c>
      <c r="AY149" s="2" t="e">
        <f>VLOOKUP(P149,'[3]Monitor Schedule'!$A:$BM,39,FALSE)</f>
        <v>#N/A</v>
      </c>
      <c r="AZ149" s="2" t="e">
        <f>VLOOKUP(P149,'[3]Monitor Schedule'!$A:$BM,40,FALSE)</f>
        <v>#N/A</v>
      </c>
      <c r="BA149" s="2" t="e">
        <f>VLOOKUP(P149,'[3]Monitor Schedule'!$A:$BM,41,FALSE)</f>
        <v>#N/A</v>
      </c>
      <c r="BB149" s="2" t="e">
        <f>VLOOKUP(P149,'[3]Monitor Schedule'!$A:$BM,42,FALSE)</f>
        <v>#N/A</v>
      </c>
      <c r="BC149" s="2" t="e">
        <f>VLOOKUP(P149,'[3]Monitor Schedule'!$A:$BM,43,FALSE)</f>
        <v>#N/A</v>
      </c>
      <c r="BD149" s="2" t="e">
        <f>VLOOKUP(P149,'[3]Monitor Schedule'!$A:$BM,44,FALSE)</f>
        <v>#N/A</v>
      </c>
      <c r="BE149" s="2" t="e">
        <f>VLOOKUP(P149,'[3]Monitor Schedule'!$A:$BM,45,FALSE)</f>
        <v>#N/A</v>
      </c>
      <c r="BF149" s="2" t="e">
        <f>VLOOKUP(P149,'[3]Monitor Schedule'!$A:$BM,46,FALSE)</f>
        <v>#N/A</v>
      </c>
      <c r="BG149" s="2" t="e">
        <f>VLOOKUP(P149,'[3]Monitor Schedule'!$A:$BM,47,FALSE)</f>
        <v>#N/A</v>
      </c>
      <c r="BH149" s="2" t="e">
        <f>VLOOKUP(P149,'[3]Monitor Schedule'!$A:$BM,48,FALSE)</f>
        <v>#N/A</v>
      </c>
      <c r="BI149" s="2" t="e">
        <f>VLOOKUP(P149,'[3]Monitor Schedule'!$A:$BM,49,FALSE)</f>
        <v>#N/A</v>
      </c>
      <c r="BJ149" s="2" t="e">
        <f>VLOOKUP(P149,'[3]Monitor Schedule'!$A:$BM,50,FALSE)</f>
        <v>#N/A</v>
      </c>
      <c r="BK149" s="2" t="e">
        <f>VLOOKUP(P149,'[3]Monitor Schedule'!$A:$BM,51,FALSE)</f>
        <v>#N/A</v>
      </c>
      <c r="BL149" s="2" t="e">
        <f>VLOOKUP(P149,'[3]Monitor Schedule'!$A:$BM,52,FALSE)</f>
        <v>#N/A</v>
      </c>
      <c r="BM149" s="2" t="e">
        <f>VLOOKUP(P149,'[3]Monitor Schedule'!$A:$BM,53,FALSE)</f>
        <v>#N/A</v>
      </c>
      <c r="BN149" s="2" t="e">
        <f>VLOOKUP(P149,'[3]Monitor Schedule'!$A:$BM,54,FALSE)</f>
        <v>#N/A</v>
      </c>
      <c r="BO149" s="2" t="e">
        <f>VLOOKUP(P149,'[3]Monitor Schedule'!$A:$BM,55,FALSE)</f>
        <v>#N/A</v>
      </c>
      <c r="BP149" s="2" t="e">
        <f>VLOOKUP(P149,'[3]Monitor Schedule'!$A:$BM,56,FALSE)</f>
        <v>#N/A</v>
      </c>
      <c r="BQ149" s="2" t="e">
        <f>VLOOKUP(P149,'[3]Monitor Schedule'!$A:$BM,57,FALSE)</f>
        <v>#N/A</v>
      </c>
      <c r="BR149" s="2" t="e">
        <f>VLOOKUP(P149,'[3]Monitor Schedule'!$A:$BM,58,FALSE)</f>
        <v>#N/A</v>
      </c>
      <c r="BS149" s="2" t="e">
        <f>VLOOKUP(P149,'[3]Monitor Schedule'!$A:$BM,59,FALSE)</f>
        <v>#N/A</v>
      </c>
      <c r="BT149" s="2" t="e">
        <f>VLOOKUP(P149,'[3]Monitor Schedule'!$A:$BM,60,FALSE)</f>
        <v>#N/A</v>
      </c>
      <c r="BU149" s="2" t="e">
        <f>VLOOKUP(P149,'[3]Monitor Schedule'!$A:$BM,61,FALSE)</f>
        <v>#N/A</v>
      </c>
      <c r="BV149" s="2" t="e">
        <f>VLOOKUP(P149,'[3]Monitor Schedule'!$A:$BM,62,FALSE)</f>
        <v>#N/A</v>
      </c>
      <c r="BW149" s="2" t="e">
        <f>VLOOKUP(P149,'[3]Monitor Schedule'!$A:$BM,63,FALSE)</f>
        <v>#N/A</v>
      </c>
      <c r="BX149" s="2" t="e">
        <f>VLOOKUP(P149,'[3]Monitor Schedule'!$A:$BM,64,FALSE)</f>
        <v>#N/A</v>
      </c>
      <c r="BY149" s="2" t="e">
        <f>VLOOKUP(P149,'[3]Monitor Schedule'!$A:$BM,65,FALSE)</f>
        <v>#N/A</v>
      </c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</row>
    <row r="150" spans="1:459" s="2" customFormat="1">
      <c r="A150" s="146">
        <v>123776</v>
      </c>
      <c r="B150" s="146">
        <v>5805</v>
      </c>
      <c r="C150" s="146">
        <v>1936</v>
      </c>
      <c r="D150" s="147">
        <v>128796</v>
      </c>
      <c r="E150" s="148">
        <f t="shared" si="279"/>
        <v>6053.4120000000003</v>
      </c>
      <c r="F150" s="149">
        <f t="shared" si="280"/>
        <v>1997.6259600000001</v>
      </c>
      <c r="G150" s="150">
        <v>32</v>
      </c>
      <c r="H150" s="150">
        <f t="shared" si="281"/>
        <v>7566.7650000000003</v>
      </c>
      <c r="I150" s="150">
        <f t="shared" si="282"/>
        <v>2497.0324500000002</v>
      </c>
      <c r="J150" s="150">
        <f t="shared" si="283"/>
        <v>9080.1180000000004</v>
      </c>
      <c r="K150" s="150">
        <f t="shared" si="284"/>
        <v>2996.43894</v>
      </c>
      <c r="L150" s="150">
        <v>18</v>
      </c>
      <c r="M150" s="151">
        <v>20</v>
      </c>
      <c r="N150" s="152">
        <v>22</v>
      </c>
      <c r="O150" s="169"/>
      <c r="P150" s="8"/>
      <c r="Q150" s="8"/>
      <c r="R150" s="8"/>
      <c r="S150" s="8"/>
      <c r="T150" s="181" t="e">
        <f>VLOOKUP(P150,'[3]Monitor Schedule'!$A:$J,10,FALSE)</f>
        <v>#N/A</v>
      </c>
      <c r="U150" s="8"/>
      <c r="V150" s="181" t="e">
        <f>VLOOKUP(P150,'[3]Monitor Schedule'!$A:$K,11,FALSE)</f>
        <v>#N/A</v>
      </c>
      <c r="W150" s="181"/>
      <c r="X150" s="8"/>
      <c r="Y150" s="2" t="e">
        <f>VLOOKUP(P150,'[3]Monitor Schedule'!$A:$BM,13,FALSE)</f>
        <v>#N/A</v>
      </c>
      <c r="Z150" s="2" t="e">
        <f>VLOOKUP(P150,'[3]Monitor Schedule'!$A:$BM,14,FALSE)</f>
        <v>#N/A</v>
      </c>
      <c r="AA150" s="2" t="e">
        <f>VLOOKUP(P150,'[3]Monitor Schedule'!$A:$BM,15,FALSE)</f>
        <v>#N/A</v>
      </c>
      <c r="AB150" s="2" t="e">
        <f>VLOOKUP(P150,'[3]Monitor Schedule'!$A:$BM,16,FALSE)</f>
        <v>#N/A</v>
      </c>
      <c r="AC150" s="2" t="e">
        <f>VLOOKUP(P150,'[3]Monitor Schedule'!$A:$BM,17,FALSE)</f>
        <v>#N/A</v>
      </c>
      <c r="AD150" s="2" t="e">
        <f>VLOOKUP(P150,'[3]Monitor Schedule'!$A:$BM,18,FALSE)</f>
        <v>#N/A</v>
      </c>
      <c r="AE150" s="2" t="e">
        <f>VLOOKUP(P150,'[3]Monitor Schedule'!$A:$BM,19,FALSE)</f>
        <v>#N/A</v>
      </c>
      <c r="AF150" s="2" t="e">
        <f>VLOOKUP(P150,'[3]Monitor Schedule'!$A:$BM,20,FALSE)</f>
        <v>#N/A</v>
      </c>
      <c r="AG150" s="2" t="e">
        <f>VLOOKUP(P150,'[3]Monitor Schedule'!$A:$BM,21,FALSE)</f>
        <v>#N/A</v>
      </c>
      <c r="AH150" s="2" t="e">
        <f>VLOOKUP(P150,'[3]Monitor Schedule'!$A:$BM,22,FALSE)</f>
        <v>#N/A</v>
      </c>
      <c r="AI150" s="2" t="e">
        <f>VLOOKUP(P150,'[3]Monitor Schedule'!$A:$BM,23,FALSE)</f>
        <v>#N/A</v>
      </c>
      <c r="AJ150" s="2" t="e">
        <f>VLOOKUP(P150,'[3]Monitor Schedule'!$A:$BM,24,FALSE)</f>
        <v>#N/A</v>
      </c>
      <c r="AK150" s="2" t="e">
        <f>VLOOKUP(P150,'[3]Monitor Schedule'!$A:$BM,25,FALSE)</f>
        <v>#N/A</v>
      </c>
      <c r="AL150" s="2" t="e">
        <f>VLOOKUP(P150,'[3]Monitor Schedule'!$A:$BM,26,FALSE)</f>
        <v>#N/A</v>
      </c>
      <c r="AM150" s="2" t="e">
        <f>VLOOKUP(P150,'[3]Monitor Schedule'!$A:$BM,27,FALSE)</f>
        <v>#N/A</v>
      </c>
      <c r="AN150" s="2" t="e">
        <f>VLOOKUP(P150,'[3]Monitor Schedule'!$A:$BM,28,FALSE)</f>
        <v>#N/A</v>
      </c>
      <c r="AO150" s="2" t="e">
        <f>VLOOKUP(P150,'[3]Monitor Schedule'!$A:$BM,29,FALSE)</f>
        <v>#N/A</v>
      </c>
      <c r="AP150" s="2" t="e">
        <f>VLOOKUP(P150,'[3]Monitor Schedule'!$A:$BM,30,FALSE)</f>
        <v>#N/A</v>
      </c>
      <c r="AQ150" s="2" t="e">
        <f>VLOOKUP(P150,'[3]Monitor Schedule'!$A:$BM,31,FALSE)</f>
        <v>#N/A</v>
      </c>
      <c r="AR150" s="2" t="e">
        <f>VLOOKUP(P150,'[3]Monitor Schedule'!$A:$BM,32,FALSE)</f>
        <v>#N/A</v>
      </c>
      <c r="AS150" s="2" t="e">
        <f>VLOOKUP(P150,'[3]Monitor Schedule'!$A:$BM,33,FALSE)</f>
        <v>#N/A</v>
      </c>
      <c r="AT150" s="2" t="e">
        <f>VLOOKUP(P150,'[3]Monitor Schedule'!$A:$BM,34,FALSE)</f>
        <v>#N/A</v>
      </c>
      <c r="AU150" s="2" t="e">
        <f>VLOOKUP(P150,'[3]Monitor Schedule'!$A:$BM,35,FALSE)</f>
        <v>#N/A</v>
      </c>
      <c r="AV150" s="2" t="e">
        <f>VLOOKUP(P150,'[3]Monitor Schedule'!$A:$BM,36,FALSE)</f>
        <v>#N/A</v>
      </c>
      <c r="AW150" s="2" t="e">
        <f>VLOOKUP(P150,'[3]Monitor Schedule'!$A:$BM,37,FALSE)</f>
        <v>#N/A</v>
      </c>
      <c r="AX150" s="2" t="e">
        <f>VLOOKUP(P150,'[3]Monitor Schedule'!$A:$BM,38,FALSE)</f>
        <v>#N/A</v>
      </c>
      <c r="AY150" s="2" t="e">
        <f>VLOOKUP(P150,'[3]Monitor Schedule'!$A:$BM,39,FALSE)</f>
        <v>#N/A</v>
      </c>
      <c r="AZ150" s="2" t="e">
        <f>VLOOKUP(P150,'[3]Monitor Schedule'!$A:$BM,40,FALSE)</f>
        <v>#N/A</v>
      </c>
      <c r="BA150" s="2" t="e">
        <f>VLOOKUP(P150,'[3]Monitor Schedule'!$A:$BM,41,FALSE)</f>
        <v>#N/A</v>
      </c>
      <c r="BB150" s="2" t="e">
        <f>VLOOKUP(P150,'[3]Monitor Schedule'!$A:$BM,42,FALSE)</f>
        <v>#N/A</v>
      </c>
      <c r="BC150" s="2" t="e">
        <f>VLOOKUP(P150,'[3]Monitor Schedule'!$A:$BM,43,FALSE)</f>
        <v>#N/A</v>
      </c>
      <c r="BD150" s="2" t="e">
        <f>VLOOKUP(P150,'[3]Monitor Schedule'!$A:$BM,44,FALSE)</f>
        <v>#N/A</v>
      </c>
      <c r="BE150" s="2" t="e">
        <f>VLOOKUP(P150,'[3]Monitor Schedule'!$A:$BM,45,FALSE)</f>
        <v>#N/A</v>
      </c>
      <c r="BF150" s="2" t="e">
        <f>VLOOKUP(P150,'[3]Monitor Schedule'!$A:$BM,46,FALSE)</f>
        <v>#N/A</v>
      </c>
      <c r="BG150" s="2" t="e">
        <f>VLOOKUP(P150,'[3]Monitor Schedule'!$A:$BM,47,FALSE)</f>
        <v>#N/A</v>
      </c>
      <c r="BH150" s="2" t="e">
        <f>VLOOKUP(P150,'[3]Monitor Schedule'!$A:$BM,48,FALSE)</f>
        <v>#N/A</v>
      </c>
      <c r="BI150" s="2" t="e">
        <f>VLOOKUP(P150,'[3]Monitor Schedule'!$A:$BM,49,FALSE)</f>
        <v>#N/A</v>
      </c>
      <c r="BJ150" s="2" t="e">
        <f>VLOOKUP(P150,'[3]Monitor Schedule'!$A:$BM,50,FALSE)</f>
        <v>#N/A</v>
      </c>
      <c r="BK150" s="2" t="e">
        <f>VLOOKUP(P150,'[3]Monitor Schedule'!$A:$BM,51,FALSE)</f>
        <v>#N/A</v>
      </c>
      <c r="BL150" s="2" t="e">
        <f>VLOOKUP(P150,'[3]Monitor Schedule'!$A:$BM,52,FALSE)</f>
        <v>#N/A</v>
      </c>
      <c r="BM150" s="2" t="e">
        <f>VLOOKUP(P150,'[3]Monitor Schedule'!$A:$BM,53,FALSE)</f>
        <v>#N/A</v>
      </c>
      <c r="BN150" s="2" t="e">
        <f>VLOOKUP(P150,'[3]Monitor Schedule'!$A:$BM,54,FALSE)</f>
        <v>#N/A</v>
      </c>
      <c r="BO150" s="2" t="e">
        <f>VLOOKUP(P150,'[3]Monitor Schedule'!$A:$BM,55,FALSE)</f>
        <v>#N/A</v>
      </c>
      <c r="BP150" s="2" t="e">
        <f>VLOOKUP(P150,'[3]Monitor Schedule'!$A:$BM,56,FALSE)</f>
        <v>#N/A</v>
      </c>
      <c r="BQ150" s="2" t="e">
        <f>VLOOKUP(P150,'[3]Monitor Schedule'!$A:$BM,57,FALSE)</f>
        <v>#N/A</v>
      </c>
      <c r="BR150" s="2" t="e">
        <f>VLOOKUP(P150,'[3]Monitor Schedule'!$A:$BM,58,FALSE)</f>
        <v>#N/A</v>
      </c>
      <c r="BS150" s="2" t="e">
        <f>VLOOKUP(P150,'[3]Monitor Schedule'!$A:$BM,59,FALSE)</f>
        <v>#N/A</v>
      </c>
      <c r="BT150" s="2" t="e">
        <f>VLOOKUP(P150,'[3]Monitor Schedule'!$A:$BM,60,FALSE)</f>
        <v>#N/A</v>
      </c>
      <c r="BU150" s="2" t="e">
        <f>VLOOKUP(P150,'[3]Monitor Schedule'!$A:$BM,61,FALSE)</f>
        <v>#N/A</v>
      </c>
      <c r="BV150" s="2" t="e">
        <f>VLOOKUP(P150,'[3]Monitor Schedule'!$A:$BM,62,FALSE)</f>
        <v>#N/A</v>
      </c>
      <c r="BW150" s="2" t="e">
        <f>VLOOKUP(P150,'[3]Monitor Schedule'!$A:$BM,63,FALSE)</f>
        <v>#N/A</v>
      </c>
      <c r="BX150" s="2" t="e">
        <f>VLOOKUP(P150,'[3]Monitor Schedule'!$A:$BM,64,FALSE)</f>
        <v>#N/A</v>
      </c>
      <c r="BY150" s="2" t="e">
        <f>VLOOKUP(P150,'[3]Monitor Schedule'!$A:$BM,65,FALSE)</f>
        <v>#N/A</v>
      </c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</row>
    <row r="151" spans="1:459" s="2" customFormat="1">
      <c r="A151" s="146">
        <v>123776</v>
      </c>
      <c r="B151" s="146">
        <v>5805</v>
      </c>
      <c r="C151" s="146">
        <v>1936</v>
      </c>
      <c r="D151" s="147">
        <v>128796</v>
      </c>
      <c r="E151" s="148">
        <f t="shared" si="279"/>
        <v>6053.4120000000003</v>
      </c>
      <c r="F151" s="149">
        <f t="shared" si="280"/>
        <v>1997.6259600000001</v>
      </c>
      <c r="G151" s="150">
        <v>33</v>
      </c>
      <c r="H151" s="150">
        <f t="shared" si="281"/>
        <v>7566.7650000000003</v>
      </c>
      <c r="I151" s="150">
        <f t="shared" si="282"/>
        <v>2497.0324500000002</v>
      </c>
      <c r="J151" s="150">
        <f t="shared" si="283"/>
        <v>9080.1180000000004</v>
      </c>
      <c r="K151" s="150">
        <f t="shared" si="284"/>
        <v>2996.43894</v>
      </c>
      <c r="L151" s="150">
        <v>18</v>
      </c>
      <c r="M151" s="151">
        <v>20</v>
      </c>
      <c r="N151" s="152">
        <v>22</v>
      </c>
      <c r="O151" s="169"/>
      <c r="P151" s="8"/>
      <c r="Q151" s="8"/>
      <c r="R151" s="8"/>
      <c r="S151" s="8"/>
      <c r="T151" s="181" t="e">
        <f>VLOOKUP(P151,'[3]Monitor Schedule'!$A:$J,10,FALSE)</f>
        <v>#N/A</v>
      </c>
      <c r="U151" s="8"/>
      <c r="V151" s="181" t="e">
        <f>VLOOKUP(P151,'[3]Monitor Schedule'!$A:$K,11,FALSE)</f>
        <v>#N/A</v>
      </c>
      <c r="W151" s="181"/>
      <c r="X151" s="8"/>
      <c r="Y151" s="2" t="e">
        <f>VLOOKUP(P151,'[3]Monitor Schedule'!$A:$BM,13,FALSE)</f>
        <v>#N/A</v>
      </c>
      <c r="Z151" s="2" t="e">
        <f>VLOOKUP(P151,'[3]Monitor Schedule'!$A:$BM,14,FALSE)</f>
        <v>#N/A</v>
      </c>
      <c r="AA151" s="2" t="e">
        <f>VLOOKUP(P151,'[3]Monitor Schedule'!$A:$BM,15,FALSE)</f>
        <v>#N/A</v>
      </c>
      <c r="AB151" s="2" t="e">
        <f>VLOOKUP(P151,'[3]Monitor Schedule'!$A:$BM,16,FALSE)</f>
        <v>#N/A</v>
      </c>
      <c r="AC151" s="2" t="e">
        <f>VLOOKUP(P151,'[3]Monitor Schedule'!$A:$BM,17,FALSE)</f>
        <v>#N/A</v>
      </c>
      <c r="AD151" s="2" t="e">
        <f>VLOOKUP(P151,'[3]Monitor Schedule'!$A:$BM,18,FALSE)</f>
        <v>#N/A</v>
      </c>
      <c r="AE151" s="2" t="e">
        <f>VLOOKUP(P151,'[3]Monitor Schedule'!$A:$BM,19,FALSE)</f>
        <v>#N/A</v>
      </c>
      <c r="AF151" s="2" t="e">
        <f>VLOOKUP(P151,'[3]Monitor Schedule'!$A:$BM,20,FALSE)</f>
        <v>#N/A</v>
      </c>
      <c r="AG151" s="2" t="e">
        <f>VLOOKUP(P151,'[3]Monitor Schedule'!$A:$BM,21,FALSE)</f>
        <v>#N/A</v>
      </c>
      <c r="AH151" s="2" t="e">
        <f>VLOOKUP(P151,'[3]Monitor Schedule'!$A:$BM,22,FALSE)</f>
        <v>#N/A</v>
      </c>
      <c r="AI151" s="2" t="e">
        <f>VLOOKUP(P151,'[3]Monitor Schedule'!$A:$BM,23,FALSE)</f>
        <v>#N/A</v>
      </c>
      <c r="AJ151" s="2" t="e">
        <f>VLOOKUP(P151,'[3]Monitor Schedule'!$A:$BM,24,FALSE)</f>
        <v>#N/A</v>
      </c>
      <c r="AK151" s="2" t="e">
        <f>VLOOKUP(P151,'[3]Monitor Schedule'!$A:$BM,25,FALSE)</f>
        <v>#N/A</v>
      </c>
      <c r="AL151" s="2" t="e">
        <f>VLOOKUP(P151,'[3]Monitor Schedule'!$A:$BM,26,FALSE)</f>
        <v>#N/A</v>
      </c>
      <c r="AM151" s="2" t="e">
        <f>VLOOKUP(P151,'[3]Monitor Schedule'!$A:$BM,27,FALSE)</f>
        <v>#N/A</v>
      </c>
      <c r="AN151" s="2" t="e">
        <f>VLOOKUP(P151,'[3]Monitor Schedule'!$A:$BM,28,FALSE)</f>
        <v>#N/A</v>
      </c>
      <c r="AO151" s="2" t="e">
        <f>VLOOKUP(P151,'[3]Monitor Schedule'!$A:$BM,29,FALSE)</f>
        <v>#N/A</v>
      </c>
      <c r="AP151" s="2" t="e">
        <f>VLOOKUP(P151,'[3]Monitor Schedule'!$A:$BM,30,FALSE)</f>
        <v>#N/A</v>
      </c>
      <c r="AQ151" s="2" t="e">
        <f>VLOOKUP(P151,'[3]Monitor Schedule'!$A:$BM,31,FALSE)</f>
        <v>#N/A</v>
      </c>
      <c r="AR151" s="2" t="e">
        <f>VLOOKUP(P151,'[3]Monitor Schedule'!$A:$BM,32,FALSE)</f>
        <v>#N/A</v>
      </c>
      <c r="AS151" s="2" t="e">
        <f>VLOOKUP(P151,'[3]Monitor Schedule'!$A:$BM,33,FALSE)</f>
        <v>#N/A</v>
      </c>
      <c r="AT151" s="2" t="e">
        <f>VLOOKUP(P151,'[3]Monitor Schedule'!$A:$BM,34,FALSE)</f>
        <v>#N/A</v>
      </c>
      <c r="AU151" s="2" t="e">
        <f>VLOOKUP(P151,'[3]Monitor Schedule'!$A:$BM,35,FALSE)</f>
        <v>#N/A</v>
      </c>
      <c r="AV151" s="2" t="e">
        <f>VLOOKUP(P151,'[3]Monitor Schedule'!$A:$BM,36,FALSE)</f>
        <v>#N/A</v>
      </c>
      <c r="AW151" s="2" t="e">
        <f>VLOOKUP(P151,'[3]Monitor Schedule'!$A:$BM,37,FALSE)</f>
        <v>#N/A</v>
      </c>
      <c r="AX151" s="2" t="e">
        <f>VLOOKUP(P151,'[3]Monitor Schedule'!$A:$BM,38,FALSE)</f>
        <v>#N/A</v>
      </c>
      <c r="AY151" s="2" t="e">
        <f>VLOOKUP(P151,'[3]Monitor Schedule'!$A:$BM,39,FALSE)</f>
        <v>#N/A</v>
      </c>
      <c r="AZ151" s="2" t="e">
        <f>VLOOKUP(P151,'[3]Monitor Schedule'!$A:$BM,40,FALSE)</f>
        <v>#N/A</v>
      </c>
      <c r="BA151" s="2" t="e">
        <f>VLOOKUP(P151,'[3]Monitor Schedule'!$A:$BM,41,FALSE)</f>
        <v>#N/A</v>
      </c>
      <c r="BB151" s="2" t="e">
        <f>VLOOKUP(P151,'[3]Monitor Schedule'!$A:$BM,42,FALSE)</f>
        <v>#N/A</v>
      </c>
      <c r="BC151" s="2" t="e">
        <f>VLOOKUP(P151,'[3]Monitor Schedule'!$A:$BM,43,FALSE)</f>
        <v>#N/A</v>
      </c>
      <c r="BD151" s="2" t="e">
        <f>VLOOKUP(P151,'[3]Monitor Schedule'!$A:$BM,44,FALSE)</f>
        <v>#N/A</v>
      </c>
      <c r="BE151" s="2" t="e">
        <f>VLOOKUP(P151,'[3]Monitor Schedule'!$A:$BM,45,FALSE)</f>
        <v>#N/A</v>
      </c>
      <c r="BF151" s="2" t="e">
        <f>VLOOKUP(P151,'[3]Monitor Schedule'!$A:$BM,46,FALSE)</f>
        <v>#N/A</v>
      </c>
      <c r="BG151" s="2" t="e">
        <f>VLOOKUP(P151,'[3]Monitor Schedule'!$A:$BM,47,FALSE)</f>
        <v>#N/A</v>
      </c>
      <c r="BH151" s="2" t="e">
        <f>VLOOKUP(P151,'[3]Monitor Schedule'!$A:$BM,48,FALSE)</f>
        <v>#N/A</v>
      </c>
      <c r="BI151" s="2" t="e">
        <f>VLOOKUP(P151,'[3]Monitor Schedule'!$A:$BM,49,FALSE)</f>
        <v>#N/A</v>
      </c>
      <c r="BJ151" s="2" t="e">
        <f>VLOOKUP(P151,'[3]Monitor Schedule'!$A:$BM,50,FALSE)</f>
        <v>#N/A</v>
      </c>
      <c r="BK151" s="2" t="e">
        <f>VLOOKUP(P151,'[3]Monitor Schedule'!$A:$BM,51,FALSE)</f>
        <v>#N/A</v>
      </c>
      <c r="BL151" s="2" t="e">
        <f>VLOOKUP(P151,'[3]Monitor Schedule'!$A:$BM,52,FALSE)</f>
        <v>#N/A</v>
      </c>
      <c r="BM151" s="2" t="e">
        <f>VLOOKUP(P151,'[3]Monitor Schedule'!$A:$BM,53,FALSE)</f>
        <v>#N/A</v>
      </c>
      <c r="BN151" s="2" t="e">
        <f>VLOOKUP(P151,'[3]Monitor Schedule'!$A:$BM,54,FALSE)</f>
        <v>#N/A</v>
      </c>
      <c r="BO151" s="2" t="e">
        <f>VLOOKUP(P151,'[3]Monitor Schedule'!$A:$BM,55,FALSE)</f>
        <v>#N/A</v>
      </c>
      <c r="BP151" s="2" t="e">
        <f>VLOOKUP(P151,'[3]Monitor Schedule'!$A:$BM,56,FALSE)</f>
        <v>#N/A</v>
      </c>
      <c r="BQ151" s="2" t="e">
        <f>VLOOKUP(P151,'[3]Monitor Schedule'!$A:$BM,57,FALSE)</f>
        <v>#N/A</v>
      </c>
      <c r="BR151" s="2" t="e">
        <f>VLOOKUP(P151,'[3]Monitor Schedule'!$A:$BM,58,FALSE)</f>
        <v>#N/A</v>
      </c>
      <c r="BS151" s="2" t="e">
        <f>VLOOKUP(P151,'[3]Monitor Schedule'!$A:$BM,59,FALSE)</f>
        <v>#N/A</v>
      </c>
      <c r="BT151" s="2" t="e">
        <f>VLOOKUP(P151,'[3]Monitor Schedule'!$A:$BM,60,FALSE)</f>
        <v>#N/A</v>
      </c>
      <c r="BU151" s="2" t="e">
        <f>VLOOKUP(P151,'[3]Monitor Schedule'!$A:$BM,61,FALSE)</f>
        <v>#N/A</v>
      </c>
      <c r="BV151" s="2" t="e">
        <f>VLOOKUP(P151,'[3]Monitor Schedule'!$A:$BM,62,FALSE)</f>
        <v>#N/A</v>
      </c>
      <c r="BW151" s="2" t="e">
        <f>VLOOKUP(P151,'[3]Monitor Schedule'!$A:$BM,63,FALSE)</f>
        <v>#N/A</v>
      </c>
      <c r="BX151" s="2" t="e">
        <f>VLOOKUP(P151,'[3]Monitor Schedule'!$A:$BM,64,FALSE)</f>
        <v>#N/A</v>
      </c>
      <c r="BY151" s="2" t="e">
        <f>VLOOKUP(P151,'[3]Monitor Schedule'!$A:$BM,65,FALSE)</f>
        <v>#N/A</v>
      </c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</row>
    <row r="152" spans="1:459" s="2" customFormat="1">
      <c r="A152" s="146">
        <v>123776</v>
      </c>
      <c r="B152" s="146">
        <v>5805</v>
      </c>
      <c r="C152" s="146">
        <v>1936</v>
      </c>
      <c r="D152" s="147">
        <v>128796</v>
      </c>
      <c r="E152" s="148">
        <f t="shared" si="279"/>
        <v>6053.4120000000003</v>
      </c>
      <c r="F152" s="149">
        <f t="shared" si="280"/>
        <v>1997.6259600000001</v>
      </c>
      <c r="G152" s="150">
        <v>34</v>
      </c>
      <c r="H152" s="150">
        <f t="shared" si="281"/>
        <v>7566.7650000000003</v>
      </c>
      <c r="I152" s="150">
        <f t="shared" si="282"/>
        <v>2497.0324500000002</v>
      </c>
      <c r="J152" s="150">
        <f t="shared" si="283"/>
        <v>9080.1180000000004</v>
      </c>
      <c r="K152" s="150">
        <f t="shared" si="284"/>
        <v>2996.43894</v>
      </c>
      <c r="L152" s="150">
        <v>18</v>
      </c>
      <c r="M152" s="151">
        <v>20</v>
      </c>
      <c r="N152" s="152">
        <v>22</v>
      </c>
      <c r="O152" s="142" t="s">
        <v>224</v>
      </c>
      <c r="P152" s="8">
        <v>85345</v>
      </c>
      <c r="Q152" s="8" t="s">
        <v>225</v>
      </c>
      <c r="R152" s="8" t="s">
        <v>226</v>
      </c>
      <c r="S152" s="181">
        <v>44770</v>
      </c>
      <c r="T152" s="181">
        <f>VLOOKUP(P152,'[3]Monitor Schedule'!$A:$J,10,FALSE)</f>
        <v>44706</v>
      </c>
      <c r="U152" s="181">
        <v>44784</v>
      </c>
      <c r="V152" s="181" t="e">
        <f>VLOOKUP(P152,'[3]Monitor Schedule'!$A:$K,11,FALSE)</f>
        <v>#N/A</v>
      </c>
      <c r="W152" s="181" t="s">
        <v>30</v>
      </c>
      <c r="X152" s="8" t="s">
        <v>227</v>
      </c>
      <c r="Y152" s="2" t="str">
        <f>VLOOKUP(P152,'[3]Monitor Schedule'!$A:$BM,13,FALSE)</f>
        <v>No</v>
      </c>
      <c r="Z152" s="2" t="str">
        <f>VLOOKUP(P152,'[3]Monitor Schedule'!$A:$BM,14,FALSE)</f>
        <v>Yes</v>
      </c>
      <c r="AA152" s="2" t="str">
        <f>VLOOKUP(P152,'[3]Monitor Schedule'!$A:$BM,15,FALSE)</f>
        <v>Yes</v>
      </c>
      <c r="AB152" s="2" t="str">
        <f>VLOOKUP(P152,'[3]Monitor Schedule'!$A:$BM,16,FALSE)</f>
        <v>Yes</v>
      </c>
      <c r="AC152" s="2" t="str">
        <f>VLOOKUP(P152,'[3]Monitor Schedule'!$A:$BM,17,FALSE)</f>
        <v>No</v>
      </c>
      <c r="AD152" s="2" t="str">
        <f>VLOOKUP(P152,'[3]Monitor Schedule'!$A:$BM,18,FALSE)</f>
        <v>No</v>
      </c>
      <c r="AE152" s="2" t="str">
        <f>VLOOKUP(P152,'[3]Monitor Schedule'!$A:$BM,19,FALSE)</f>
        <v>No</v>
      </c>
      <c r="AF152" s="2" t="str">
        <f>VLOOKUP(P152,'[3]Monitor Schedule'!$A:$BM,20,FALSE)</f>
        <v>No</v>
      </c>
      <c r="AG152" s="2" t="str">
        <f>VLOOKUP(P152,'[3]Monitor Schedule'!$A:$BM,21,FALSE)</f>
        <v>Yes</v>
      </c>
      <c r="AH152" s="2" t="str">
        <f>VLOOKUP(P152,'[3]Monitor Schedule'!$A:$BM,22,FALSE)</f>
        <v>Yes</v>
      </c>
      <c r="AI152" s="2" t="str">
        <f>VLOOKUP(P152,'[3]Monitor Schedule'!$A:$BM,23,FALSE)</f>
        <v>No</v>
      </c>
      <c r="AJ152" s="2" t="str">
        <f>VLOOKUP(P152,'[3]Monitor Schedule'!$A:$BM,24,FALSE)</f>
        <v>No</v>
      </c>
      <c r="AK152" s="2" t="str">
        <f>VLOOKUP(P152,'[3]Monitor Schedule'!$A:$BM,25,FALSE)</f>
        <v>No</v>
      </c>
      <c r="AL152" s="2" t="str">
        <f>VLOOKUP(P152,'[3]Monitor Schedule'!$A:$BM,26,FALSE)</f>
        <v>No</v>
      </c>
      <c r="AM152" s="2" t="str">
        <f>VLOOKUP(P152,'[3]Monitor Schedule'!$A:$BM,27,FALSE)</f>
        <v>No</v>
      </c>
      <c r="AN152" s="2" t="str">
        <f>VLOOKUP(P152,'[3]Monitor Schedule'!$A:$BM,28,FALSE)</f>
        <v>Yes</v>
      </c>
      <c r="AO152" s="2" t="str">
        <f>VLOOKUP(P152,'[3]Monitor Schedule'!$A:$BM,29,FALSE)</f>
        <v>Yes</v>
      </c>
      <c r="AP152" s="2" t="str">
        <f>VLOOKUP(P152,'[3]Monitor Schedule'!$A:$BM,30,FALSE)</f>
        <v>No</v>
      </c>
      <c r="AQ152" s="2" t="str">
        <f>VLOOKUP(P152,'[3]Monitor Schedule'!$A:$BM,31,FALSE)</f>
        <v>No</v>
      </c>
      <c r="AR152" s="2" t="str">
        <f>VLOOKUP(P152,'[3]Monitor Schedule'!$A:$BM,32,FALSE)</f>
        <v>No</v>
      </c>
      <c r="AS152" s="2" t="str">
        <f>VLOOKUP(P152,'[3]Monitor Schedule'!$A:$BM,33,FALSE)</f>
        <v>No</v>
      </c>
      <c r="AT152" s="2" t="str">
        <f>VLOOKUP(P152,'[3]Monitor Schedule'!$A:$BM,34,FALSE)</f>
        <v>No</v>
      </c>
      <c r="AU152" s="2" t="str">
        <f>VLOOKUP(P152,'[3]Monitor Schedule'!$A:$BM,35,FALSE)</f>
        <v>No</v>
      </c>
      <c r="AV152" s="2" t="str">
        <f>VLOOKUP(P152,'[3]Monitor Schedule'!$A:$BM,36,FALSE)</f>
        <v>No</v>
      </c>
      <c r="AW152" s="2" t="str">
        <f>VLOOKUP(P152,'[3]Monitor Schedule'!$A:$BM,37,FALSE)</f>
        <v>No</v>
      </c>
      <c r="AX152" s="2" t="str">
        <f>VLOOKUP(P152,'[3]Monitor Schedule'!$A:$BM,38,FALSE)</f>
        <v>No</v>
      </c>
      <c r="AY152" s="2" t="str">
        <f>VLOOKUP(P152,'[3]Monitor Schedule'!$A:$BM,39,FALSE)</f>
        <v>No</v>
      </c>
      <c r="AZ152" s="2" t="str">
        <f>VLOOKUP(P152,'[3]Monitor Schedule'!$A:$BM,40,FALSE)</f>
        <v>No</v>
      </c>
      <c r="BA152" s="167" t="s">
        <v>42</v>
      </c>
      <c r="BB152" s="2" t="str">
        <f>VLOOKUP(P152,'[3]Monitor Schedule'!$A:$BM,42,FALSE)</f>
        <v>Yes</v>
      </c>
      <c r="BC152" s="2" t="str">
        <f>VLOOKUP(P152,'[3]Monitor Schedule'!$A:$BM,43,FALSE)</f>
        <v>Yes</v>
      </c>
      <c r="BD152" s="2" t="str">
        <f>VLOOKUP(P152,'[3]Monitor Schedule'!$A:$BM,44,FALSE)</f>
        <v>No</v>
      </c>
      <c r="BE152" s="2" t="str">
        <f>VLOOKUP(P152,'[3]Monitor Schedule'!$A:$BM,45,FALSE)</f>
        <v>No</v>
      </c>
      <c r="BF152" s="2" t="str">
        <f>VLOOKUP(P152,'[3]Monitor Schedule'!$A:$BM,46,FALSE)</f>
        <v>No</v>
      </c>
      <c r="BG152" s="2" t="str">
        <f>VLOOKUP(P152,'[3]Monitor Schedule'!$A:$BM,47,FALSE)</f>
        <v>No</v>
      </c>
      <c r="BH152" s="2" t="str">
        <f>VLOOKUP(P152,'[3]Monitor Schedule'!$A:$BM,48,FALSE)</f>
        <v>No</v>
      </c>
      <c r="BI152" s="2" t="str">
        <f>VLOOKUP(P152,'[3]Monitor Schedule'!$A:$BM,49,FALSE)</f>
        <v>Yes</v>
      </c>
      <c r="BJ152" s="2" t="str">
        <f>VLOOKUP(P152,'[3]Monitor Schedule'!$A:$BM,50,FALSE)</f>
        <v>Yes</v>
      </c>
      <c r="BK152" s="2" t="str">
        <f>VLOOKUP(P152,'[3]Monitor Schedule'!$A:$BM,51,FALSE)</f>
        <v>No</v>
      </c>
      <c r="BL152" s="2" t="str">
        <f>VLOOKUP(P152,'[3]Monitor Schedule'!$A:$BM,52,FALSE)</f>
        <v>No</v>
      </c>
      <c r="BM152" s="2" t="str">
        <f>VLOOKUP(P152,'[3]Monitor Schedule'!$A:$BM,53,FALSE)</f>
        <v>No</v>
      </c>
      <c r="BN152" s="2" t="str">
        <f>VLOOKUP(P152,'[3]Monitor Schedule'!$A:$BM,54,FALSE)</f>
        <v>No</v>
      </c>
      <c r="BO152" s="2" t="str">
        <f>VLOOKUP(P152,'[3]Monitor Schedule'!$A:$BM,55,FALSE)</f>
        <v>No</v>
      </c>
      <c r="BP152" s="2" t="str">
        <f>VLOOKUP(P152,'[3]Monitor Schedule'!$A:$BM,56,FALSE)</f>
        <v>No</v>
      </c>
      <c r="BQ152" s="2" t="str">
        <f>VLOOKUP(P152,'[3]Monitor Schedule'!$A:$BM,57,FALSE)</f>
        <v>No</v>
      </c>
      <c r="BR152" s="2" t="str">
        <f>VLOOKUP(P152,'[3]Monitor Schedule'!$A:$BM,58,FALSE)</f>
        <v>No</v>
      </c>
      <c r="BS152" s="2" t="str">
        <f>VLOOKUP(P152,'[3]Monitor Schedule'!$A:$BM,59,FALSE)</f>
        <v>No</v>
      </c>
      <c r="BT152" s="2" t="str">
        <f>VLOOKUP(P152,'[3]Monitor Schedule'!$A:$BM,60,FALSE)</f>
        <v>No</v>
      </c>
      <c r="BU152" s="2" t="str">
        <f>VLOOKUP(P152,'[3]Monitor Schedule'!$A:$BM,61,FALSE)</f>
        <v>No</v>
      </c>
      <c r="BV152" s="2" t="str">
        <f>VLOOKUP(P152,'[3]Monitor Schedule'!$A:$BM,62,FALSE)</f>
        <v>No</v>
      </c>
      <c r="BW152" s="2" t="s">
        <v>30</v>
      </c>
      <c r="BX152" s="2" t="s">
        <v>30</v>
      </c>
      <c r="BY152" s="2" t="str">
        <f>VLOOKUP(P152,'[3]Monitor Schedule'!$A:$BM,65,FALSE)</f>
        <v>I work part time and as yet don’t know my days off for next year. As a result, I may be available for further dates if necessary</v>
      </c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</row>
    <row r="153" spans="1:459" s="2" customFormat="1">
      <c r="A153" s="146">
        <v>123776</v>
      </c>
      <c r="B153" s="146">
        <v>5805</v>
      </c>
      <c r="C153" s="146">
        <v>1936</v>
      </c>
      <c r="D153" s="147">
        <v>128796</v>
      </c>
      <c r="E153" s="148">
        <f t="shared" si="279"/>
        <v>6053.4120000000003</v>
      </c>
      <c r="F153" s="149">
        <f t="shared" si="280"/>
        <v>1997.6259600000001</v>
      </c>
      <c r="G153" s="150">
        <v>35</v>
      </c>
      <c r="H153" s="150">
        <f t="shared" si="281"/>
        <v>7566.7650000000003</v>
      </c>
      <c r="I153" s="150">
        <f t="shared" si="282"/>
        <v>2497.0324500000002</v>
      </c>
      <c r="J153" s="150">
        <f t="shared" si="283"/>
        <v>9080.1180000000004</v>
      </c>
      <c r="K153" s="150">
        <f t="shared" si="284"/>
        <v>2996.43894</v>
      </c>
      <c r="L153" s="150">
        <v>18</v>
      </c>
      <c r="M153" s="151">
        <v>20</v>
      </c>
      <c r="N153" s="152">
        <v>22</v>
      </c>
      <c r="O153" s="169" t="s">
        <v>199</v>
      </c>
      <c r="P153" s="8">
        <v>801591</v>
      </c>
      <c r="Q153" s="8" t="s">
        <v>228</v>
      </c>
      <c r="R153" s="8" t="s">
        <v>229</v>
      </c>
      <c r="S153" s="181">
        <v>44770</v>
      </c>
      <c r="T153" s="181">
        <f>VLOOKUP(P153,'[3]Monitor Schedule'!$A:$J,10,FALSE)</f>
        <v>44706</v>
      </c>
      <c r="U153" s="181">
        <v>44784</v>
      </c>
      <c r="V153" s="181" t="e">
        <f>VLOOKUP(P153,'[3]Monitor Schedule'!$A:$K,11,FALSE)</f>
        <v>#N/A</v>
      </c>
      <c r="W153" s="181" t="s">
        <v>30</v>
      </c>
      <c r="X153" s="8" t="s">
        <v>230</v>
      </c>
      <c r="Y153" s="2" t="s">
        <v>30</v>
      </c>
      <c r="Z153" s="2" t="s">
        <v>30</v>
      </c>
      <c r="AA153" s="2" t="str">
        <f>VLOOKUP(P153,'[3]Monitor Schedule'!$A:$BM,15,FALSE)</f>
        <v>Yes</v>
      </c>
      <c r="AB153" s="2" t="str">
        <f>VLOOKUP(P153,'[3]Monitor Schedule'!$A:$BM,16,FALSE)</f>
        <v>Yes</v>
      </c>
      <c r="AC153" s="2" t="str">
        <f>VLOOKUP(P153,'[3]Monitor Schedule'!$A:$BM,17,FALSE)</f>
        <v>Yes</v>
      </c>
      <c r="AD153" s="2" t="str">
        <f>VLOOKUP(P153,'[3]Monitor Schedule'!$A:$BM,18,FALSE)</f>
        <v>Yes</v>
      </c>
      <c r="AE153" s="2" t="str">
        <f>VLOOKUP(P153,'[3]Monitor Schedule'!$A:$BM,19,FALSE)</f>
        <v>Yes</v>
      </c>
      <c r="AF153" s="2" t="s">
        <v>28</v>
      </c>
      <c r="AG153" s="2" t="s">
        <v>30</v>
      </c>
      <c r="AH153" s="2" t="s">
        <v>30</v>
      </c>
      <c r="AI153" s="2" t="str">
        <f>VLOOKUP(P153,'[3]Monitor Schedule'!$A:$BM,23,FALSE)</f>
        <v>Yes</v>
      </c>
      <c r="AJ153" s="2" t="str">
        <f>VLOOKUP(P153,'[3]Monitor Schedule'!$A:$BM,24,FALSE)</f>
        <v>Yes</v>
      </c>
      <c r="AK153" s="2" t="str">
        <f>VLOOKUP(P153,'[3]Monitor Schedule'!$A:$BM,25,FALSE)</f>
        <v>Yes</v>
      </c>
      <c r="AL153" s="2" t="str">
        <f>VLOOKUP(P153,'[3]Monitor Schedule'!$A:$BM,26,FALSE)</f>
        <v>Yes</v>
      </c>
      <c r="AM153" s="2" t="str">
        <f>VLOOKUP(P153,'[3]Monitor Schedule'!$A:$BM,27,FALSE)</f>
        <v>Yes</v>
      </c>
      <c r="AN153" s="2" t="s">
        <v>30</v>
      </c>
      <c r="AO153" s="2" t="s">
        <v>30</v>
      </c>
      <c r="AP153" s="2" t="str">
        <f>VLOOKUP(P153,'[3]Monitor Schedule'!$A:$BM,30,FALSE)</f>
        <v>Yes</v>
      </c>
      <c r="AQ153" s="2" t="str">
        <f>VLOOKUP(P153,'[3]Monitor Schedule'!$A:$BM,31,FALSE)</f>
        <v>Yes</v>
      </c>
      <c r="AR153" s="2" t="str">
        <f>VLOOKUP(P153,'[3]Monitor Schedule'!$A:$BM,32,FALSE)</f>
        <v>Yes</v>
      </c>
      <c r="AS153" s="2" t="s">
        <v>30</v>
      </c>
      <c r="AT153" s="2" t="s">
        <v>30</v>
      </c>
      <c r="AU153" s="2" t="str">
        <f>VLOOKUP(P153,'[3]Monitor Schedule'!$A:$BM,35,FALSE)</f>
        <v>Yes</v>
      </c>
      <c r="AV153" s="2" t="str">
        <f>VLOOKUP(P153,'[3]Monitor Schedule'!$A:$BM,36,FALSE)</f>
        <v>Yes</v>
      </c>
      <c r="AW153" s="2" t="str">
        <f>VLOOKUP(P153,'[3]Monitor Schedule'!$A:$BM,37,FALSE)</f>
        <v>Yes</v>
      </c>
      <c r="AX153" s="2" t="str">
        <f>VLOOKUP(P153,'[3]Monitor Schedule'!$A:$BM,38,FALSE)</f>
        <v>Yes</v>
      </c>
      <c r="AY153" s="2" t="str">
        <f>VLOOKUP(P153,'[3]Monitor Schedule'!$A:$BM,39,FALSE)</f>
        <v>Yes</v>
      </c>
      <c r="AZ153" s="2" t="s">
        <v>30</v>
      </c>
      <c r="BA153" s="2" t="s">
        <v>30</v>
      </c>
      <c r="BB153" s="2" t="str">
        <f>VLOOKUP(P153,'[3]Monitor Schedule'!$A:$BM,42,FALSE)</f>
        <v>Yes</v>
      </c>
      <c r="BC153" s="2" t="str">
        <f>VLOOKUP(P153,'[3]Monitor Schedule'!$A:$BM,43,FALSE)</f>
        <v>Yes</v>
      </c>
      <c r="BD153" s="2" t="str">
        <f>VLOOKUP(P153,'[3]Monitor Schedule'!$A:$BM,44,FALSE)</f>
        <v>Yes</v>
      </c>
      <c r="BE153" s="2" t="str">
        <f>VLOOKUP(P153,'[3]Monitor Schedule'!$A:$BM,45,FALSE)</f>
        <v>Yes</v>
      </c>
      <c r="BF153" s="2" t="str">
        <f>VLOOKUP(P153,'[3]Monitor Schedule'!$A:$BM,46,FALSE)</f>
        <v>Yes</v>
      </c>
      <c r="BG153" s="2" t="s">
        <v>30</v>
      </c>
      <c r="BH153" s="2" t="s">
        <v>30</v>
      </c>
      <c r="BI153" s="2" t="str">
        <f>VLOOKUP(P153,'[3]Monitor Schedule'!$A:$BM,49,FALSE)</f>
        <v>Yes</v>
      </c>
      <c r="BJ153" s="2" t="str">
        <f>VLOOKUP(P153,'[3]Monitor Schedule'!$A:$BM,50,FALSE)</f>
        <v>Yes</v>
      </c>
      <c r="BK153" s="2" t="str">
        <f>VLOOKUP(P153,'[3]Monitor Schedule'!$A:$BM,51,FALSE)</f>
        <v>Yes</v>
      </c>
      <c r="BL153" s="2" t="str">
        <f>VLOOKUP(P153,'[3]Monitor Schedule'!$A:$BM,52,FALSE)</f>
        <v>Yes</v>
      </c>
      <c r="BM153" s="2" t="str">
        <f>VLOOKUP(P153,'[3]Monitor Schedule'!$A:$BM,53,FALSE)</f>
        <v>Yes</v>
      </c>
      <c r="BN153" s="2" t="str">
        <f>VLOOKUP(P153,'[3]Monitor Schedule'!$A:$BM,54,FALSE)</f>
        <v>Yes</v>
      </c>
      <c r="BO153" s="2" t="s">
        <v>30</v>
      </c>
      <c r="BP153" s="2" t="s">
        <v>30</v>
      </c>
      <c r="BQ153" s="2" t="s">
        <v>30</v>
      </c>
      <c r="BR153" s="2" t="str">
        <f>VLOOKUP(P153,'[3]Monitor Schedule'!$A:$BM,58,FALSE)</f>
        <v>Yes</v>
      </c>
      <c r="BS153" s="2" t="str">
        <f>VLOOKUP(P153,'[3]Monitor Schedule'!$A:$BM,59,FALSE)</f>
        <v>Yes</v>
      </c>
      <c r="BT153" s="2" t="str">
        <f>VLOOKUP(P153,'[3]Monitor Schedule'!$A:$BM,60,FALSE)</f>
        <v>Yes</v>
      </c>
      <c r="BU153" s="2" t="str">
        <f>VLOOKUP(P153,'[3]Monitor Schedule'!$A:$BM,61,FALSE)</f>
        <v>Yes</v>
      </c>
      <c r="BV153" s="2" t="s">
        <v>30</v>
      </c>
      <c r="BW153" s="2" t="s">
        <v>30</v>
      </c>
      <c r="BX153" s="2" t="s">
        <v>30</v>
      </c>
      <c r="BY153" s="2" t="str">
        <f>VLOOKUP(P153,'[3]Monitor Schedule'!$A:$BM,65,FALSE)</f>
        <v xml:space="preserve">I am available for BOTH AM and PM on ALL the days between 19th August and 2nd October 2022. </v>
      </c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</row>
    <row r="154" spans="1:459" s="2" customFormat="1">
      <c r="A154" s="146">
        <v>123776</v>
      </c>
      <c r="B154" s="146">
        <v>5805</v>
      </c>
      <c r="C154" s="146">
        <v>1936</v>
      </c>
      <c r="D154" s="147">
        <v>128796</v>
      </c>
      <c r="E154" s="148">
        <f t="shared" si="279"/>
        <v>6053.4120000000003</v>
      </c>
      <c r="F154" s="149">
        <f t="shared" si="280"/>
        <v>1997.6259600000001</v>
      </c>
      <c r="G154" s="150">
        <v>36</v>
      </c>
      <c r="H154" s="150">
        <f t="shared" si="281"/>
        <v>7566.7650000000003</v>
      </c>
      <c r="I154" s="150">
        <f t="shared" si="282"/>
        <v>2497.0324500000002</v>
      </c>
      <c r="J154" s="150">
        <f t="shared" si="283"/>
        <v>9080.1180000000004</v>
      </c>
      <c r="K154" s="150">
        <f t="shared" si="284"/>
        <v>2996.43894</v>
      </c>
      <c r="L154" s="150">
        <v>18</v>
      </c>
      <c r="M154" s="151">
        <v>20</v>
      </c>
      <c r="N154" s="152">
        <v>22</v>
      </c>
      <c r="O154" s="169"/>
      <c r="P154" s="8"/>
      <c r="Q154" s="8"/>
      <c r="R154" s="8"/>
      <c r="S154" s="181"/>
      <c r="T154" s="181" t="e">
        <f>VLOOKUP(P154,'[3]Monitor Schedule'!$A:$J,10,FALSE)</f>
        <v>#N/A</v>
      </c>
      <c r="U154" s="181"/>
      <c r="V154" s="181" t="e">
        <f>VLOOKUP(P154,'[3]Monitor Schedule'!$A:$K,11,FALSE)</f>
        <v>#N/A</v>
      </c>
      <c r="W154" s="181"/>
      <c r="X154" s="8"/>
      <c r="Y154" s="2" t="e">
        <f>VLOOKUP(P154,'[3]Monitor Schedule'!$A:$BM,13,FALSE)</f>
        <v>#N/A</v>
      </c>
      <c r="Z154" s="2" t="e">
        <f>VLOOKUP(P154,'[3]Monitor Schedule'!$A:$BM,14,FALSE)</f>
        <v>#N/A</v>
      </c>
      <c r="AA154" s="2" t="e">
        <f>VLOOKUP(P154,'[3]Monitor Schedule'!$A:$BM,15,FALSE)</f>
        <v>#N/A</v>
      </c>
      <c r="AB154" s="2" t="e">
        <f>VLOOKUP(P154,'[3]Monitor Schedule'!$A:$BM,16,FALSE)</f>
        <v>#N/A</v>
      </c>
      <c r="AC154" s="2" t="e">
        <f>VLOOKUP(P154,'[3]Monitor Schedule'!$A:$BM,17,FALSE)</f>
        <v>#N/A</v>
      </c>
      <c r="AD154" s="2" t="e">
        <f>VLOOKUP(P154,'[3]Monitor Schedule'!$A:$BM,18,FALSE)</f>
        <v>#N/A</v>
      </c>
      <c r="AE154" s="2" t="e">
        <f>VLOOKUP(P154,'[3]Monitor Schedule'!$A:$BM,19,FALSE)</f>
        <v>#N/A</v>
      </c>
      <c r="AF154" s="2" t="e">
        <f>VLOOKUP(P154,'[3]Monitor Schedule'!$A:$BM,20,FALSE)</f>
        <v>#N/A</v>
      </c>
      <c r="AG154" s="2" t="e">
        <f>VLOOKUP(P154,'[3]Monitor Schedule'!$A:$BM,21,FALSE)</f>
        <v>#N/A</v>
      </c>
      <c r="AH154" s="2" t="e">
        <f>VLOOKUP(P154,'[3]Monitor Schedule'!$A:$BM,22,FALSE)</f>
        <v>#N/A</v>
      </c>
      <c r="AI154" s="2" t="e">
        <f>VLOOKUP(P154,'[3]Monitor Schedule'!$A:$BM,23,FALSE)</f>
        <v>#N/A</v>
      </c>
      <c r="AJ154" s="2" t="e">
        <f>VLOOKUP(P154,'[3]Monitor Schedule'!$A:$BM,24,FALSE)</f>
        <v>#N/A</v>
      </c>
      <c r="AK154" s="2" t="e">
        <f>VLOOKUP(P154,'[3]Monitor Schedule'!$A:$BM,25,FALSE)</f>
        <v>#N/A</v>
      </c>
      <c r="AL154" s="2" t="e">
        <f>VLOOKUP(P154,'[3]Monitor Schedule'!$A:$BM,26,FALSE)</f>
        <v>#N/A</v>
      </c>
      <c r="AM154" s="2" t="e">
        <f>VLOOKUP(P154,'[3]Monitor Schedule'!$A:$BM,27,FALSE)</f>
        <v>#N/A</v>
      </c>
      <c r="AN154" s="2" t="e">
        <f>VLOOKUP(P154,'[3]Monitor Schedule'!$A:$BM,28,FALSE)</f>
        <v>#N/A</v>
      </c>
      <c r="AO154" s="2" t="e">
        <f>VLOOKUP(P154,'[3]Monitor Schedule'!$A:$BM,29,FALSE)</f>
        <v>#N/A</v>
      </c>
      <c r="AP154" s="2" t="e">
        <f>VLOOKUP(P154,'[3]Monitor Schedule'!$A:$BM,30,FALSE)</f>
        <v>#N/A</v>
      </c>
      <c r="AQ154" s="2" t="e">
        <f>VLOOKUP(P154,'[3]Monitor Schedule'!$A:$BM,31,FALSE)</f>
        <v>#N/A</v>
      </c>
      <c r="AR154" s="2" t="e">
        <f>VLOOKUP(P154,'[3]Monitor Schedule'!$A:$BM,32,FALSE)</f>
        <v>#N/A</v>
      </c>
      <c r="AS154" s="2" t="e">
        <f>VLOOKUP(P154,'[3]Monitor Schedule'!$A:$BM,33,FALSE)</f>
        <v>#N/A</v>
      </c>
      <c r="AT154" s="2" t="e">
        <f>VLOOKUP(P154,'[3]Monitor Schedule'!$A:$BM,34,FALSE)</f>
        <v>#N/A</v>
      </c>
      <c r="AU154" s="2" t="e">
        <f>VLOOKUP(P154,'[3]Monitor Schedule'!$A:$BM,35,FALSE)</f>
        <v>#N/A</v>
      </c>
      <c r="AV154" s="2" t="e">
        <f>VLOOKUP(P154,'[3]Monitor Schedule'!$A:$BM,36,FALSE)</f>
        <v>#N/A</v>
      </c>
      <c r="AW154" s="2" t="e">
        <f>VLOOKUP(P154,'[3]Monitor Schedule'!$A:$BM,37,FALSE)</f>
        <v>#N/A</v>
      </c>
      <c r="AX154" s="2" t="e">
        <f>VLOOKUP(P154,'[3]Monitor Schedule'!$A:$BM,38,FALSE)</f>
        <v>#N/A</v>
      </c>
      <c r="AY154" s="2" t="e">
        <f>VLOOKUP(P154,'[3]Monitor Schedule'!$A:$BM,39,FALSE)</f>
        <v>#N/A</v>
      </c>
      <c r="AZ154" s="2" t="e">
        <f>VLOOKUP(P154,'[3]Monitor Schedule'!$A:$BM,40,FALSE)</f>
        <v>#N/A</v>
      </c>
      <c r="BA154" s="2" t="e">
        <f>VLOOKUP(P154,'[3]Monitor Schedule'!$A:$BM,41,FALSE)</f>
        <v>#N/A</v>
      </c>
      <c r="BB154" s="2" t="e">
        <f>VLOOKUP(P154,'[3]Monitor Schedule'!$A:$BM,42,FALSE)</f>
        <v>#N/A</v>
      </c>
      <c r="BC154" s="2" t="e">
        <f>VLOOKUP(P154,'[3]Monitor Schedule'!$A:$BM,43,FALSE)</f>
        <v>#N/A</v>
      </c>
      <c r="BD154" s="2" t="e">
        <f>VLOOKUP(P154,'[3]Monitor Schedule'!$A:$BM,44,FALSE)</f>
        <v>#N/A</v>
      </c>
      <c r="BE154" s="2" t="e">
        <f>VLOOKUP(P154,'[3]Monitor Schedule'!$A:$BM,45,FALSE)</f>
        <v>#N/A</v>
      </c>
      <c r="BF154" s="2" t="e">
        <f>VLOOKUP(P154,'[3]Monitor Schedule'!$A:$BM,46,FALSE)</f>
        <v>#N/A</v>
      </c>
      <c r="BG154" s="2" t="e">
        <f>VLOOKUP(P154,'[3]Monitor Schedule'!$A:$BM,47,FALSE)</f>
        <v>#N/A</v>
      </c>
      <c r="BH154" s="2" t="e">
        <f>VLOOKUP(P154,'[3]Monitor Schedule'!$A:$BM,48,FALSE)</f>
        <v>#N/A</v>
      </c>
      <c r="BI154" s="2" t="e">
        <f>VLOOKUP(P154,'[3]Monitor Schedule'!$A:$BM,49,FALSE)</f>
        <v>#N/A</v>
      </c>
      <c r="BJ154" s="2" t="e">
        <f>VLOOKUP(P154,'[3]Monitor Schedule'!$A:$BM,50,FALSE)</f>
        <v>#N/A</v>
      </c>
      <c r="BK154" s="2" t="e">
        <f>VLOOKUP(P154,'[3]Monitor Schedule'!$A:$BM,51,FALSE)</f>
        <v>#N/A</v>
      </c>
      <c r="BL154" s="2" t="e">
        <f>VLOOKUP(P154,'[3]Monitor Schedule'!$A:$BM,52,FALSE)</f>
        <v>#N/A</v>
      </c>
      <c r="BM154" s="2" t="e">
        <f>VLOOKUP(P154,'[3]Monitor Schedule'!$A:$BM,53,FALSE)</f>
        <v>#N/A</v>
      </c>
      <c r="BN154" s="2" t="e">
        <f>VLOOKUP(P154,'[3]Monitor Schedule'!$A:$BM,54,FALSE)</f>
        <v>#N/A</v>
      </c>
      <c r="BO154" s="2" t="e">
        <f>VLOOKUP(P154,'[3]Monitor Schedule'!$A:$BM,55,FALSE)</f>
        <v>#N/A</v>
      </c>
      <c r="BP154" s="2" t="e">
        <f>VLOOKUP(P154,'[3]Monitor Schedule'!$A:$BM,56,FALSE)</f>
        <v>#N/A</v>
      </c>
      <c r="BQ154" s="2" t="e">
        <f>VLOOKUP(P154,'[3]Monitor Schedule'!$A:$BM,57,FALSE)</f>
        <v>#N/A</v>
      </c>
      <c r="BR154" s="2" t="e">
        <f>VLOOKUP(P154,'[3]Monitor Schedule'!$A:$BM,58,FALSE)</f>
        <v>#N/A</v>
      </c>
      <c r="BS154" s="2" t="e">
        <f>VLOOKUP(P154,'[3]Monitor Schedule'!$A:$BM,59,FALSE)</f>
        <v>#N/A</v>
      </c>
      <c r="BT154" s="2" t="e">
        <f>VLOOKUP(P154,'[3]Monitor Schedule'!$A:$BM,60,FALSE)</f>
        <v>#N/A</v>
      </c>
      <c r="BU154" s="2" t="e">
        <f>VLOOKUP(P154,'[3]Monitor Schedule'!$A:$BM,61,FALSE)</f>
        <v>#N/A</v>
      </c>
      <c r="BV154" s="2" t="e">
        <f>VLOOKUP(P154,'[3]Monitor Schedule'!$A:$BM,62,FALSE)</f>
        <v>#N/A</v>
      </c>
      <c r="BW154" s="2" t="e">
        <f>VLOOKUP(P154,'[3]Monitor Schedule'!$A:$BM,63,FALSE)</f>
        <v>#N/A</v>
      </c>
      <c r="BX154" s="2" t="e">
        <f>VLOOKUP(P154,'[3]Monitor Schedule'!$A:$BM,64,FALSE)</f>
        <v>#N/A</v>
      </c>
      <c r="BY154" s="2" t="e">
        <f>VLOOKUP(P154,'[3]Monitor Schedule'!$A:$BM,65,FALSE)</f>
        <v>#N/A</v>
      </c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</row>
    <row r="155" spans="1:459" s="2" customFormat="1">
      <c r="A155" s="146">
        <v>123776</v>
      </c>
      <c r="B155" s="146">
        <v>5805</v>
      </c>
      <c r="C155" s="146">
        <v>1936</v>
      </c>
      <c r="D155" s="147">
        <v>128796</v>
      </c>
      <c r="E155" s="148">
        <f t="shared" si="279"/>
        <v>6053.4120000000003</v>
      </c>
      <c r="F155" s="149">
        <f t="shared" si="280"/>
        <v>1997.6259600000001</v>
      </c>
      <c r="G155" s="150">
        <v>37</v>
      </c>
      <c r="H155" s="150">
        <f t="shared" si="281"/>
        <v>7566.7650000000003</v>
      </c>
      <c r="I155" s="150">
        <f t="shared" si="282"/>
        <v>2497.0324500000002</v>
      </c>
      <c r="J155" s="150">
        <f t="shared" si="283"/>
        <v>9080.1180000000004</v>
      </c>
      <c r="K155" s="150">
        <f t="shared" si="284"/>
        <v>2996.43894</v>
      </c>
      <c r="L155" s="150">
        <v>18</v>
      </c>
      <c r="M155" s="151">
        <v>20</v>
      </c>
      <c r="N155" s="152">
        <v>22</v>
      </c>
      <c r="O155" s="169"/>
      <c r="P155" s="8"/>
      <c r="Q155" s="8"/>
      <c r="R155" s="8"/>
      <c r="S155" s="181"/>
      <c r="T155" s="181" t="e">
        <f>VLOOKUP(P155,'[3]Monitor Schedule'!$A:$J,10,FALSE)</f>
        <v>#N/A</v>
      </c>
      <c r="U155" s="181"/>
      <c r="V155" s="181" t="e">
        <f>VLOOKUP(P155,'[3]Monitor Schedule'!$A:$K,11,FALSE)</f>
        <v>#N/A</v>
      </c>
      <c r="W155" s="181"/>
      <c r="X155" s="8"/>
      <c r="Y155" s="2" t="e">
        <f>VLOOKUP(P155,'[3]Monitor Schedule'!$A:$BM,13,FALSE)</f>
        <v>#N/A</v>
      </c>
      <c r="Z155" s="2" t="e">
        <f>VLOOKUP(P155,'[3]Monitor Schedule'!$A:$BM,14,FALSE)</f>
        <v>#N/A</v>
      </c>
      <c r="AA155" s="2" t="e">
        <f>VLOOKUP(P155,'[3]Monitor Schedule'!$A:$BM,15,FALSE)</f>
        <v>#N/A</v>
      </c>
      <c r="AB155" s="2" t="e">
        <f>VLOOKUP(P155,'[3]Monitor Schedule'!$A:$BM,16,FALSE)</f>
        <v>#N/A</v>
      </c>
      <c r="AC155" s="2" t="e">
        <f>VLOOKUP(P155,'[3]Monitor Schedule'!$A:$BM,17,FALSE)</f>
        <v>#N/A</v>
      </c>
      <c r="AD155" s="2" t="e">
        <f>VLOOKUP(P155,'[3]Monitor Schedule'!$A:$BM,18,FALSE)</f>
        <v>#N/A</v>
      </c>
      <c r="AE155" s="2" t="e">
        <f>VLOOKUP(P155,'[3]Monitor Schedule'!$A:$BM,19,FALSE)</f>
        <v>#N/A</v>
      </c>
      <c r="AF155" s="2" t="e">
        <f>VLOOKUP(P155,'[3]Monitor Schedule'!$A:$BM,20,FALSE)</f>
        <v>#N/A</v>
      </c>
      <c r="AG155" s="2" t="e">
        <f>VLOOKUP(P155,'[3]Monitor Schedule'!$A:$BM,21,FALSE)</f>
        <v>#N/A</v>
      </c>
      <c r="AH155" s="2" t="e">
        <f>VLOOKUP(P155,'[3]Monitor Schedule'!$A:$BM,22,FALSE)</f>
        <v>#N/A</v>
      </c>
      <c r="AI155" s="2" t="e">
        <f>VLOOKUP(P155,'[3]Monitor Schedule'!$A:$BM,23,FALSE)</f>
        <v>#N/A</v>
      </c>
      <c r="AJ155" s="2" t="e">
        <f>VLOOKUP(P155,'[3]Monitor Schedule'!$A:$BM,24,FALSE)</f>
        <v>#N/A</v>
      </c>
      <c r="AK155" s="2" t="e">
        <f>VLOOKUP(P155,'[3]Monitor Schedule'!$A:$BM,25,FALSE)</f>
        <v>#N/A</v>
      </c>
      <c r="AL155" s="2" t="e">
        <f>VLOOKUP(P155,'[3]Monitor Schedule'!$A:$BM,26,FALSE)</f>
        <v>#N/A</v>
      </c>
      <c r="AM155" s="2" t="e">
        <f>VLOOKUP(P155,'[3]Monitor Schedule'!$A:$BM,27,FALSE)</f>
        <v>#N/A</v>
      </c>
      <c r="AN155" s="2" t="e">
        <f>VLOOKUP(P155,'[3]Monitor Schedule'!$A:$BM,28,FALSE)</f>
        <v>#N/A</v>
      </c>
      <c r="AO155" s="2" t="e">
        <f>VLOOKUP(P155,'[3]Monitor Schedule'!$A:$BM,29,FALSE)</f>
        <v>#N/A</v>
      </c>
      <c r="AP155" s="2" t="e">
        <f>VLOOKUP(P155,'[3]Monitor Schedule'!$A:$BM,30,FALSE)</f>
        <v>#N/A</v>
      </c>
      <c r="AQ155" s="2" t="e">
        <f>VLOOKUP(P155,'[3]Monitor Schedule'!$A:$BM,31,FALSE)</f>
        <v>#N/A</v>
      </c>
      <c r="AR155" s="2" t="e">
        <f>VLOOKUP(P155,'[3]Monitor Schedule'!$A:$BM,32,FALSE)</f>
        <v>#N/A</v>
      </c>
      <c r="AS155" s="2" t="e">
        <f>VLOOKUP(P155,'[3]Monitor Schedule'!$A:$BM,33,FALSE)</f>
        <v>#N/A</v>
      </c>
      <c r="AT155" s="2" t="e">
        <f>VLOOKUP(P155,'[3]Monitor Schedule'!$A:$BM,34,FALSE)</f>
        <v>#N/A</v>
      </c>
      <c r="AU155" s="2" t="e">
        <f>VLOOKUP(P155,'[3]Monitor Schedule'!$A:$BM,35,FALSE)</f>
        <v>#N/A</v>
      </c>
      <c r="AV155" s="2" t="e">
        <f>VLOOKUP(P155,'[3]Monitor Schedule'!$A:$BM,36,FALSE)</f>
        <v>#N/A</v>
      </c>
      <c r="AW155" s="2" t="e">
        <f>VLOOKUP(P155,'[3]Monitor Schedule'!$A:$BM,37,FALSE)</f>
        <v>#N/A</v>
      </c>
      <c r="AX155" s="2" t="e">
        <f>VLOOKUP(P155,'[3]Monitor Schedule'!$A:$BM,38,FALSE)</f>
        <v>#N/A</v>
      </c>
      <c r="AY155" s="2" t="e">
        <f>VLOOKUP(P155,'[3]Monitor Schedule'!$A:$BM,39,FALSE)</f>
        <v>#N/A</v>
      </c>
      <c r="AZ155" s="2" t="e">
        <f>VLOOKUP(P155,'[3]Monitor Schedule'!$A:$BM,40,FALSE)</f>
        <v>#N/A</v>
      </c>
      <c r="BA155" s="2" t="e">
        <f>VLOOKUP(P155,'[3]Monitor Schedule'!$A:$BM,41,FALSE)</f>
        <v>#N/A</v>
      </c>
      <c r="BB155" s="2" t="e">
        <f>VLOOKUP(P155,'[3]Monitor Schedule'!$A:$BM,42,FALSE)</f>
        <v>#N/A</v>
      </c>
      <c r="BC155" s="2" t="e">
        <f>VLOOKUP(P155,'[3]Monitor Schedule'!$A:$BM,43,FALSE)</f>
        <v>#N/A</v>
      </c>
      <c r="BD155" s="2" t="e">
        <f>VLOOKUP(P155,'[3]Monitor Schedule'!$A:$BM,44,FALSE)</f>
        <v>#N/A</v>
      </c>
      <c r="BE155" s="2" t="e">
        <f>VLOOKUP(P155,'[3]Monitor Schedule'!$A:$BM,45,FALSE)</f>
        <v>#N/A</v>
      </c>
      <c r="BF155" s="2" t="e">
        <f>VLOOKUP(P155,'[3]Monitor Schedule'!$A:$BM,46,FALSE)</f>
        <v>#N/A</v>
      </c>
      <c r="BG155" s="2" t="e">
        <f>VLOOKUP(P155,'[3]Monitor Schedule'!$A:$BM,47,FALSE)</f>
        <v>#N/A</v>
      </c>
      <c r="BH155" s="2" t="e">
        <f>VLOOKUP(P155,'[3]Monitor Schedule'!$A:$BM,48,FALSE)</f>
        <v>#N/A</v>
      </c>
      <c r="BI155" s="2" t="e">
        <f>VLOOKUP(P155,'[3]Monitor Schedule'!$A:$BM,49,FALSE)</f>
        <v>#N/A</v>
      </c>
      <c r="BJ155" s="2" t="e">
        <f>VLOOKUP(P155,'[3]Monitor Schedule'!$A:$BM,50,FALSE)</f>
        <v>#N/A</v>
      </c>
      <c r="BK155" s="2" t="e">
        <f>VLOOKUP(P155,'[3]Monitor Schedule'!$A:$BM,51,FALSE)</f>
        <v>#N/A</v>
      </c>
      <c r="BL155" s="2" t="e">
        <f>VLOOKUP(P155,'[3]Monitor Schedule'!$A:$BM,52,FALSE)</f>
        <v>#N/A</v>
      </c>
      <c r="BM155" s="2" t="e">
        <f>VLOOKUP(P155,'[3]Monitor Schedule'!$A:$BM,53,FALSE)</f>
        <v>#N/A</v>
      </c>
      <c r="BN155" s="2" t="e">
        <f>VLOOKUP(P155,'[3]Monitor Schedule'!$A:$BM,54,FALSE)</f>
        <v>#N/A</v>
      </c>
      <c r="BO155" s="2" t="e">
        <f>VLOOKUP(P155,'[3]Monitor Schedule'!$A:$BM,55,FALSE)</f>
        <v>#N/A</v>
      </c>
      <c r="BP155" s="2" t="e">
        <f>VLOOKUP(P155,'[3]Monitor Schedule'!$A:$BM,56,FALSE)</f>
        <v>#N/A</v>
      </c>
      <c r="BQ155" s="2" t="e">
        <f>VLOOKUP(P155,'[3]Monitor Schedule'!$A:$BM,57,FALSE)</f>
        <v>#N/A</v>
      </c>
      <c r="BR155" s="2" t="e">
        <f>VLOOKUP(P155,'[3]Monitor Schedule'!$A:$BM,58,FALSE)</f>
        <v>#N/A</v>
      </c>
      <c r="BS155" s="2" t="e">
        <f>VLOOKUP(P155,'[3]Monitor Schedule'!$A:$BM,59,FALSE)</f>
        <v>#N/A</v>
      </c>
      <c r="BT155" s="2" t="e">
        <f>VLOOKUP(P155,'[3]Monitor Schedule'!$A:$BM,60,FALSE)</f>
        <v>#N/A</v>
      </c>
      <c r="BU155" s="2" t="e">
        <f>VLOOKUP(P155,'[3]Monitor Schedule'!$A:$BM,61,FALSE)</f>
        <v>#N/A</v>
      </c>
      <c r="BV155" s="2" t="e">
        <f>VLOOKUP(P155,'[3]Monitor Schedule'!$A:$BM,62,FALSE)</f>
        <v>#N/A</v>
      </c>
      <c r="BW155" s="2" t="e">
        <f>VLOOKUP(P155,'[3]Monitor Schedule'!$A:$BM,63,FALSE)</f>
        <v>#N/A</v>
      </c>
      <c r="BX155" s="2" t="e">
        <f>VLOOKUP(P155,'[3]Monitor Schedule'!$A:$BM,64,FALSE)</f>
        <v>#N/A</v>
      </c>
      <c r="BY155" s="2" t="e">
        <f>VLOOKUP(P155,'[3]Monitor Schedule'!$A:$BM,65,FALSE)</f>
        <v>#N/A</v>
      </c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</row>
    <row r="156" spans="1:459" s="2" customFormat="1">
      <c r="A156" s="146">
        <v>123776</v>
      </c>
      <c r="B156" s="146">
        <v>5805</v>
      </c>
      <c r="C156" s="146">
        <v>1936</v>
      </c>
      <c r="D156" s="147">
        <v>128796</v>
      </c>
      <c r="E156" s="148">
        <f t="shared" si="279"/>
        <v>6053.4120000000003</v>
      </c>
      <c r="F156" s="149">
        <f t="shared" si="280"/>
        <v>1997.6259600000001</v>
      </c>
      <c r="G156" s="150">
        <v>38</v>
      </c>
      <c r="H156" s="150">
        <f t="shared" si="281"/>
        <v>7566.7650000000003</v>
      </c>
      <c r="I156" s="150">
        <f t="shared" si="282"/>
        <v>2497.0324500000002</v>
      </c>
      <c r="J156" s="150">
        <f t="shared" si="283"/>
        <v>9080.1180000000004</v>
      </c>
      <c r="K156" s="150">
        <f t="shared" si="284"/>
        <v>2996.43894</v>
      </c>
      <c r="L156" s="150">
        <v>18</v>
      </c>
      <c r="M156" s="151">
        <v>20</v>
      </c>
      <c r="N156" s="152">
        <v>22</v>
      </c>
      <c r="O156" s="169"/>
      <c r="P156" s="8"/>
      <c r="Q156" s="8"/>
      <c r="R156" s="8"/>
      <c r="S156" s="181"/>
      <c r="T156" s="181" t="e">
        <f>VLOOKUP(P156,'[3]Monitor Schedule'!$A:$J,10,FALSE)</f>
        <v>#N/A</v>
      </c>
      <c r="U156" s="181"/>
      <c r="V156" s="181" t="e">
        <f>VLOOKUP(P156,'[3]Monitor Schedule'!$A:$K,11,FALSE)</f>
        <v>#N/A</v>
      </c>
      <c r="W156" s="181"/>
      <c r="X156" s="8"/>
      <c r="Y156" s="2" t="e">
        <f>VLOOKUP(P156,'[3]Monitor Schedule'!$A:$BM,13,FALSE)</f>
        <v>#N/A</v>
      </c>
      <c r="Z156" s="2" t="e">
        <f>VLOOKUP(P156,'[3]Monitor Schedule'!$A:$BM,14,FALSE)</f>
        <v>#N/A</v>
      </c>
      <c r="AA156" s="2" t="e">
        <f>VLOOKUP(P156,'[3]Monitor Schedule'!$A:$BM,15,FALSE)</f>
        <v>#N/A</v>
      </c>
      <c r="AB156" s="2" t="e">
        <f>VLOOKUP(P156,'[3]Monitor Schedule'!$A:$BM,16,FALSE)</f>
        <v>#N/A</v>
      </c>
      <c r="AC156" s="2" t="e">
        <f>VLOOKUP(P156,'[3]Monitor Schedule'!$A:$BM,17,FALSE)</f>
        <v>#N/A</v>
      </c>
      <c r="AD156" s="2" t="e">
        <f>VLOOKUP(P156,'[3]Monitor Schedule'!$A:$BM,18,FALSE)</f>
        <v>#N/A</v>
      </c>
      <c r="AE156" s="2" t="e">
        <f>VLOOKUP(P156,'[3]Monitor Schedule'!$A:$BM,19,FALSE)</f>
        <v>#N/A</v>
      </c>
      <c r="AF156" s="2" t="e">
        <f>VLOOKUP(P156,'[3]Monitor Schedule'!$A:$BM,20,FALSE)</f>
        <v>#N/A</v>
      </c>
      <c r="AG156" s="2" t="e">
        <f>VLOOKUP(P156,'[3]Monitor Schedule'!$A:$BM,21,FALSE)</f>
        <v>#N/A</v>
      </c>
      <c r="AH156" s="2" t="e">
        <f>VLOOKUP(P156,'[3]Monitor Schedule'!$A:$BM,22,FALSE)</f>
        <v>#N/A</v>
      </c>
      <c r="AI156" s="2" t="e">
        <f>VLOOKUP(P156,'[3]Monitor Schedule'!$A:$BM,23,FALSE)</f>
        <v>#N/A</v>
      </c>
      <c r="AJ156" s="2" t="e">
        <f>VLOOKUP(P156,'[3]Monitor Schedule'!$A:$BM,24,FALSE)</f>
        <v>#N/A</v>
      </c>
      <c r="AK156" s="2" t="e">
        <f>VLOOKUP(P156,'[3]Monitor Schedule'!$A:$BM,25,FALSE)</f>
        <v>#N/A</v>
      </c>
      <c r="AL156" s="2" t="e">
        <f>VLOOKUP(P156,'[3]Monitor Schedule'!$A:$BM,26,FALSE)</f>
        <v>#N/A</v>
      </c>
      <c r="AM156" s="2" t="e">
        <f>VLOOKUP(P156,'[3]Monitor Schedule'!$A:$BM,27,FALSE)</f>
        <v>#N/A</v>
      </c>
      <c r="AN156" s="2" t="e">
        <f>VLOOKUP(P156,'[3]Monitor Schedule'!$A:$BM,28,FALSE)</f>
        <v>#N/A</v>
      </c>
      <c r="AO156" s="2" t="e">
        <f>VLOOKUP(P156,'[3]Monitor Schedule'!$A:$BM,29,FALSE)</f>
        <v>#N/A</v>
      </c>
      <c r="AP156" s="2" t="e">
        <f>VLOOKUP(P156,'[3]Monitor Schedule'!$A:$BM,30,FALSE)</f>
        <v>#N/A</v>
      </c>
      <c r="AQ156" s="2" t="e">
        <f>VLOOKUP(P156,'[3]Monitor Schedule'!$A:$BM,31,FALSE)</f>
        <v>#N/A</v>
      </c>
      <c r="AR156" s="2" t="e">
        <f>VLOOKUP(P156,'[3]Monitor Schedule'!$A:$BM,32,FALSE)</f>
        <v>#N/A</v>
      </c>
      <c r="AS156" s="2" t="e">
        <f>VLOOKUP(P156,'[3]Monitor Schedule'!$A:$BM,33,FALSE)</f>
        <v>#N/A</v>
      </c>
      <c r="AT156" s="2" t="e">
        <f>VLOOKUP(P156,'[3]Monitor Schedule'!$A:$BM,34,FALSE)</f>
        <v>#N/A</v>
      </c>
      <c r="AU156" s="2" t="e">
        <f>VLOOKUP(P156,'[3]Monitor Schedule'!$A:$BM,35,FALSE)</f>
        <v>#N/A</v>
      </c>
      <c r="AV156" s="2" t="e">
        <f>VLOOKUP(P156,'[3]Monitor Schedule'!$A:$BM,36,FALSE)</f>
        <v>#N/A</v>
      </c>
      <c r="AW156" s="2" t="e">
        <f>VLOOKUP(P156,'[3]Monitor Schedule'!$A:$BM,37,FALSE)</f>
        <v>#N/A</v>
      </c>
      <c r="AX156" s="2" t="e">
        <f>VLOOKUP(P156,'[3]Monitor Schedule'!$A:$BM,38,FALSE)</f>
        <v>#N/A</v>
      </c>
      <c r="AY156" s="2" t="e">
        <f>VLOOKUP(P156,'[3]Monitor Schedule'!$A:$BM,39,FALSE)</f>
        <v>#N/A</v>
      </c>
      <c r="AZ156" s="2" t="e">
        <f>VLOOKUP(P156,'[3]Monitor Schedule'!$A:$BM,40,FALSE)</f>
        <v>#N/A</v>
      </c>
      <c r="BA156" s="2" t="e">
        <f>VLOOKUP(P156,'[3]Monitor Schedule'!$A:$BM,41,FALSE)</f>
        <v>#N/A</v>
      </c>
      <c r="BB156" s="2" t="e">
        <f>VLOOKUP(P156,'[3]Monitor Schedule'!$A:$BM,42,FALSE)</f>
        <v>#N/A</v>
      </c>
      <c r="BC156" s="2" t="e">
        <f>VLOOKUP(P156,'[3]Monitor Schedule'!$A:$BM,43,FALSE)</f>
        <v>#N/A</v>
      </c>
      <c r="BD156" s="2" t="e">
        <f>VLOOKUP(P156,'[3]Monitor Schedule'!$A:$BM,44,FALSE)</f>
        <v>#N/A</v>
      </c>
      <c r="BE156" s="2" t="e">
        <f>VLOOKUP(P156,'[3]Monitor Schedule'!$A:$BM,45,FALSE)</f>
        <v>#N/A</v>
      </c>
      <c r="BF156" s="2" t="e">
        <f>VLOOKUP(P156,'[3]Monitor Schedule'!$A:$BM,46,FALSE)</f>
        <v>#N/A</v>
      </c>
      <c r="BG156" s="2" t="e">
        <f>VLOOKUP(P156,'[3]Monitor Schedule'!$A:$BM,47,FALSE)</f>
        <v>#N/A</v>
      </c>
      <c r="BH156" s="2" t="e">
        <f>VLOOKUP(P156,'[3]Monitor Schedule'!$A:$BM,48,FALSE)</f>
        <v>#N/A</v>
      </c>
      <c r="BI156" s="2" t="e">
        <f>VLOOKUP(P156,'[3]Monitor Schedule'!$A:$BM,49,FALSE)</f>
        <v>#N/A</v>
      </c>
      <c r="BJ156" s="2" t="e">
        <f>VLOOKUP(P156,'[3]Monitor Schedule'!$A:$BM,50,FALSE)</f>
        <v>#N/A</v>
      </c>
      <c r="BK156" s="2" t="e">
        <f>VLOOKUP(P156,'[3]Monitor Schedule'!$A:$BM,51,FALSE)</f>
        <v>#N/A</v>
      </c>
      <c r="BL156" s="2" t="e">
        <f>VLOOKUP(P156,'[3]Monitor Schedule'!$A:$BM,52,FALSE)</f>
        <v>#N/A</v>
      </c>
      <c r="BM156" s="2" t="e">
        <f>VLOOKUP(P156,'[3]Monitor Schedule'!$A:$BM,53,FALSE)</f>
        <v>#N/A</v>
      </c>
      <c r="BN156" s="2" t="e">
        <f>VLOOKUP(P156,'[3]Monitor Schedule'!$A:$BM,54,FALSE)</f>
        <v>#N/A</v>
      </c>
      <c r="BO156" s="2" t="e">
        <f>VLOOKUP(P156,'[3]Monitor Schedule'!$A:$BM,55,FALSE)</f>
        <v>#N/A</v>
      </c>
      <c r="BP156" s="2" t="e">
        <f>VLOOKUP(P156,'[3]Monitor Schedule'!$A:$BM,56,FALSE)</f>
        <v>#N/A</v>
      </c>
      <c r="BQ156" s="2" t="e">
        <f>VLOOKUP(P156,'[3]Monitor Schedule'!$A:$BM,57,FALSE)</f>
        <v>#N/A</v>
      </c>
      <c r="BR156" s="2" t="e">
        <f>VLOOKUP(P156,'[3]Monitor Schedule'!$A:$BM,58,FALSE)</f>
        <v>#N/A</v>
      </c>
      <c r="BS156" s="2" t="e">
        <f>VLOOKUP(P156,'[3]Monitor Schedule'!$A:$BM,59,FALSE)</f>
        <v>#N/A</v>
      </c>
      <c r="BT156" s="2" t="e">
        <f>VLOOKUP(P156,'[3]Monitor Schedule'!$A:$BM,60,FALSE)</f>
        <v>#N/A</v>
      </c>
      <c r="BU156" s="2" t="e">
        <f>VLOOKUP(P156,'[3]Monitor Schedule'!$A:$BM,61,FALSE)</f>
        <v>#N/A</v>
      </c>
      <c r="BV156" s="2" t="e">
        <f>VLOOKUP(P156,'[3]Monitor Schedule'!$A:$BM,62,FALSE)</f>
        <v>#N/A</v>
      </c>
      <c r="BW156" s="2" t="e">
        <f>VLOOKUP(P156,'[3]Monitor Schedule'!$A:$BM,63,FALSE)</f>
        <v>#N/A</v>
      </c>
      <c r="BX156" s="2" t="e">
        <f>VLOOKUP(P156,'[3]Monitor Schedule'!$A:$BM,64,FALSE)</f>
        <v>#N/A</v>
      </c>
      <c r="BY156" s="2" t="e">
        <f>VLOOKUP(P156,'[3]Monitor Schedule'!$A:$BM,65,FALSE)</f>
        <v>#N/A</v>
      </c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</row>
    <row r="157" spans="1:459" s="2" customFormat="1">
      <c r="A157" s="146">
        <v>123776</v>
      </c>
      <c r="B157" s="146">
        <v>5805</v>
      </c>
      <c r="C157" s="146">
        <v>1936</v>
      </c>
      <c r="D157" s="147">
        <v>128796</v>
      </c>
      <c r="E157" s="148">
        <f t="shared" si="279"/>
        <v>6053.4120000000003</v>
      </c>
      <c r="F157" s="149">
        <f t="shared" si="280"/>
        <v>1997.6259600000001</v>
      </c>
      <c r="G157" s="150">
        <v>39</v>
      </c>
      <c r="H157" s="150">
        <f t="shared" si="281"/>
        <v>7566.7650000000003</v>
      </c>
      <c r="I157" s="150">
        <f t="shared" si="282"/>
        <v>2497.0324500000002</v>
      </c>
      <c r="J157" s="150">
        <f t="shared" si="283"/>
        <v>9080.1180000000004</v>
      </c>
      <c r="K157" s="150">
        <f t="shared" si="284"/>
        <v>2996.43894</v>
      </c>
      <c r="L157" s="150">
        <v>18</v>
      </c>
      <c r="M157" s="151">
        <v>20</v>
      </c>
      <c r="N157" s="152">
        <v>22</v>
      </c>
      <c r="O157" s="169"/>
      <c r="P157" s="8"/>
      <c r="Q157" s="8"/>
      <c r="R157" s="8"/>
      <c r="S157" s="181"/>
      <c r="T157" s="181" t="e">
        <f>VLOOKUP(P157,'[3]Monitor Schedule'!$A:$J,10,FALSE)</f>
        <v>#N/A</v>
      </c>
      <c r="U157" s="181"/>
      <c r="V157" s="181" t="e">
        <f>VLOOKUP(P157,'[3]Monitor Schedule'!$A:$K,11,FALSE)</f>
        <v>#N/A</v>
      </c>
      <c r="W157" s="181"/>
      <c r="X157" s="8"/>
      <c r="Y157" s="2" t="e">
        <f>VLOOKUP(P157,'[3]Monitor Schedule'!$A:$BM,13,FALSE)</f>
        <v>#N/A</v>
      </c>
      <c r="Z157" s="2" t="e">
        <f>VLOOKUP(P157,'[3]Monitor Schedule'!$A:$BM,14,FALSE)</f>
        <v>#N/A</v>
      </c>
      <c r="AA157" s="2" t="e">
        <f>VLOOKUP(P157,'[3]Monitor Schedule'!$A:$BM,15,FALSE)</f>
        <v>#N/A</v>
      </c>
      <c r="AB157" s="2" t="e">
        <f>VLOOKUP(P157,'[3]Monitor Schedule'!$A:$BM,16,FALSE)</f>
        <v>#N/A</v>
      </c>
      <c r="AC157" s="2" t="e">
        <f>VLOOKUP(P157,'[3]Monitor Schedule'!$A:$BM,17,FALSE)</f>
        <v>#N/A</v>
      </c>
      <c r="AD157" s="2" t="e">
        <f>VLOOKUP(P157,'[3]Monitor Schedule'!$A:$BM,18,FALSE)</f>
        <v>#N/A</v>
      </c>
      <c r="AE157" s="2" t="e">
        <f>VLOOKUP(P157,'[3]Monitor Schedule'!$A:$BM,19,FALSE)</f>
        <v>#N/A</v>
      </c>
      <c r="AF157" s="2" t="e">
        <f>VLOOKUP(P157,'[3]Monitor Schedule'!$A:$BM,20,FALSE)</f>
        <v>#N/A</v>
      </c>
      <c r="AG157" s="2" t="e">
        <f>VLOOKUP(P157,'[3]Monitor Schedule'!$A:$BM,21,FALSE)</f>
        <v>#N/A</v>
      </c>
      <c r="AH157" s="2" t="e">
        <f>VLOOKUP(P157,'[3]Monitor Schedule'!$A:$BM,22,FALSE)</f>
        <v>#N/A</v>
      </c>
      <c r="AI157" s="2" t="e">
        <f>VLOOKUP(P157,'[3]Monitor Schedule'!$A:$BM,23,FALSE)</f>
        <v>#N/A</v>
      </c>
      <c r="AJ157" s="2" t="e">
        <f>VLOOKUP(P157,'[3]Monitor Schedule'!$A:$BM,24,FALSE)</f>
        <v>#N/A</v>
      </c>
      <c r="AK157" s="2" t="e">
        <f>VLOOKUP(P157,'[3]Monitor Schedule'!$A:$BM,25,FALSE)</f>
        <v>#N/A</v>
      </c>
      <c r="AL157" s="2" t="e">
        <f>VLOOKUP(P157,'[3]Monitor Schedule'!$A:$BM,26,FALSE)</f>
        <v>#N/A</v>
      </c>
      <c r="AM157" s="2" t="e">
        <f>VLOOKUP(P157,'[3]Monitor Schedule'!$A:$BM,27,FALSE)</f>
        <v>#N/A</v>
      </c>
      <c r="AN157" s="2" t="e">
        <f>VLOOKUP(P157,'[3]Monitor Schedule'!$A:$BM,28,FALSE)</f>
        <v>#N/A</v>
      </c>
      <c r="AO157" s="2" t="e">
        <f>VLOOKUP(P157,'[3]Monitor Schedule'!$A:$BM,29,FALSE)</f>
        <v>#N/A</v>
      </c>
      <c r="AP157" s="2" t="e">
        <f>VLOOKUP(P157,'[3]Monitor Schedule'!$A:$BM,30,FALSE)</f>
        <v>#N/A</v>
      </c>
      <c r="AQ157" s="2" t="e">
        <f>VLOOKUP(P157,'[3]Monitor Schedule'!$A:$BM,31,FALSE)</f>
        <v>#N/A</v>
      </c>
      <c r="AR157" s="2" t="e">
        <f>VLOOKUP(P157,'[3]Monitor Schedule'!$A:$BM,32,FALSE)</f>
        <v>#N/A</v>
      </c>
      <c r="AS157" s="2" t="e">
        <f>VLOOKUP(P157,'[3]Monitor Schedule'!$A:$BM,33,FALSE)</f>
        <v>#N/A</v>
      </c>
      <c r="AT157" s="2" t="e">
        <f>VLOOKUP(P157,'[3]Monitor Schedule'!$A:$BM,34,FALSE)</f>
        <v>#N/A</v>
      </c>
      <c r="AU157" s="2" t="e">
        <f>VLOOKUP(P157,'[3]Monitor Schedule'!$A:$BM,35,FALSE)</f>
        <v>#N/A</v>
      </c>
      <c r="AV157" s="2" t="e">
        <f>VLOOKUP(P157,'[3]Monitor Schedule'!$A:$BM,36,FALSE)</f>
        <v>#N/A</v>
      </c>
      <c r="AW157" s="2" t="e">
        <f>VLOOKUP(P157,'[3]Monitor Schedule'!$A:$BM,37,FALSE)</f>
        <v>#N/A</v>
      </c>
      <c r="AX157" s="2" t="e">
        <f>VLOOKUP(P157,'[3]Monitor Schedule'!$A:$BM,38,FALSE)</f>
        <v>#N/A</v>
      </c>
      <c r="AY157" s="2" t="e">
        <f>VLOOKUP(P157,'[3]Monitor Schedule'!$A:$BM,39,FALSE)</f>
        <v>#N/A</v>
      </c>
      <c r="AZ157" s="2" t="e">
        <f>VLOOKUP(P157,'[3]Monitor Schedule'!$A:$BM,40,FALSE)</f>
        <v>#N/A</v>
      </c>
      <c r="BA157" s="2" t="e">
        <f>VLOOKUP(P157,'[3]Monitor Schedule'!$A:$BM,41,FALSE)</f>
        <v>#N/A</v>
      </c>
      <c r="BB157" s="2" t="e">
        <f>VLOOKUP(P157,'[3]Monitor Schedule'!$A:$BM,42,FALSE)</f>
        <v>#N/A</v>
      </c>
      <c r="BC157" s="2" t="e">
        <f>VLOOKUP(P157,'[3]Monitor Schedule'!$A:$BM,43,FALSE)</f>
        <v>#N/A</v>
      </c>
      <c r="BD157" s="2" t="e">
        <f>VLOOKUP(P157,'[3]Monitor Schedule'!$A:$BM,44,FALSE)</f>
        <v>#N/A</v>
      </c>
      <c r="BE157" s="2" t="e">
        <f>VLOOKUP(P157,'[3]Monitor Schedule'!$A:$BM,45,FALSE)</f>
        <v>#N/A</v>
      </c>
      <c r="BF157" s="2" t="e">
        <f>VLOOKUP(P157,'[3]Monitor Schedule'!$A:$BM,46,FALSE)</f>
        <v>#N/A</v>
      </c>
      <c r="BG157" s="2" t="e">
        <f>VLOOKUP(P157,'[3]Monitor Schedule'!$A:$BM,47,FALSE)</f>
        <v>#N/A</v>
      </c>
      <c r="BH157" s="2" t="e">
        <f>VLOOKUP(P157,'[3]Monitor Schedule'!$A:$BM,48,FALSE)</f>
        <v>#N/A</v>
      </c>
      <c r="BI157" s="2" t="e">
        <f>VLOOKUP(P157,'[3]Monitor Schedule'!$A:$BM,49,FALSE)</f>
        <v>#N/A</v>
      </c>
      <c r="BJ157" s="2" t="e">
        <f>VLOOKUP(P157,'[3]Monitor Schedule'!$A:$BM,50,FALSE)</f>
        <v>#N/A</v>
      </c>
      <c r="BK157" s="2" t="e">
        <f>VLOOKUP(P157,'[3]Monitor Schedule'!$A:$BM,51,FALSE)</f>
        <v>#N/A</v>
      </c>
      <c r="BL157" s="2" t="e">
        <f>VLOOKUP(P157,'[3]Monitor Schedule'!$A:$BM,52,FALSE)</f>
        <v>#N/A</v>
      </c>
      <c r="BM157" s="2" t="e">
        <f>VLOOKUP(P157,'[3]Monitor Schedule'!$A:$BM,53,FALSE)</f>
        <v>#N/A</v>
      </c>
      <c r="BN157" s="2" t="e">
        <f>VLOOKUP(P157,'[3]Monitor Schedule'!$A:$BM,54,FALSE)</f>
        <v>#N/A</v>
      </c>
      <c r="BO157" s="2" t="e">
        <f>VLOOKUP(P157,'[3]Monitor Schedule'!$A:$BM,55,FALSE)</f>
        <v>#N/A</v>
      </c>
      <c r="BP157" s="2" t="e">
        <f>VLOOKUP(P157,'[3]Monitor Schedule'!$A:$BM,56,FALSE)</f>
        <v>#N/A</v>
      </c>
      <c r="BQ157" s="2" t="e">
        <f>VLOOKUP(P157,'[3]Monitor Schedule'!$A:$BM,57,FALSE)</f>
        <v>#N/A</v>
      </c>
      <c r="BR157" s="2" t="e">
        <f>VLOOKUP(P157,'[3]Monitor Schedule'!$A:$BM,58,FALSE)</f>
        <v>#N/A</v>
      </c>
      <c r="BS157" s="2" t="e">
        <f>VLOOKUP(P157,'[3]Monitor Schedule'!$A:$BM,59,FALSE)</f>
        <v>#N/A</v>
      </c>
      <c r="BT157" s="2" t="e">
        <f>VLOOKUP(P157,'[3]Monitor Schedule'!$A:$BM,60,FALSE)</f>
        <v>#N/A</v>
      </c>
      <c r="BU157" s="2" t="e">
        <f>VLOOKUP(P157,'[3]Monitor Schedule'!$A:$BM,61,FALSE)</f>
        <v>#N/A</v>
      </c>
      <c r="BV157" s="2" t="e">
        <f>VLOOKUP(P157,'[3]Monitor Schedule'!$A:$BM,62,FALSE)</f>
        <v>#N/A</v>
      </c>
      <c r="BW157" s="2" t="e">
        <f>VLOOKUP(P157,'[3]Monitor Schedule'!$A:$BM,63,FALSE)</f>
        <v>#N/A</v>
      </c>
      <c r="BX157" s="2" t="e">
        <f>VLOOKUP(P157,'[3]Monitor Schedule'!$A:$BM,64,FALSE)</f>
        <v>#N/A</v>
      </c>
      <c r="BY157" s="2" t="e">
        <f>VLOOKUP(P157,'[3]Monitor Schedule'!$A:$BM,65,FALSE)</f>
        <v>#N/A</v>
      </c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</row>
    <row r="158" spans="1:459" s="2" customFormat="1">
      <c r="A158" s="146">
        <v>123776</v>
      </c>
      <c r="B158" s="146">
        <v>5805</v>
      </c>
      <c r="C158" s="146">
        <v>1936</v>
      </c>
      <c r="D158" s="147">
        <v>128796</v>
      </c>
      <c r="E158" s="148">
        <f t="shared" si="279"/>
        <v>6053.4120000000003</v>
      </c>
      <c r="F158" s="149">
        <f t="shared" si="280"/>
        <v>1997.6259600000001</v>
      </c>
      <c r="G158" s="150">
        <v>40</v>
      </c>
      <c r="H158" s="150">
        <f t="shared" si="281"/>
        <v>7566.7650000000003</v>
      </c>
      <c r="I158" s="150">
        <f t="shared" si="282"/>
        <v>2497.0324500000002</v>
      </c>
      <c r="J158" s="150">
        <f t="shared" si="283"/>
        <v>9080.1180000000004</v>
      </c>
      <c r="K158" s="150">
        <f t="shared" si="284"/>
        <v>2996.43894</v>
      </c>
      <c r="L158" s="150">
        <v>18</v>
      </c>
      <c r="M158" s="151">
        <v>20</v>
      </c>
      <c r="N158" s="152">
        <v>22</v>
      </c>
      <c r="O158" s="169"/>
      <c r="P158" s="8"/>
      <c r="Q158" s="8"/>
      <c r="R158" s="8"/>
      <c r="S158" s="181"/>
      <c r="T158" s="181" t="e">
        <f>VLOOKUP(P158,'[3]Monitor Schedule'!$A:$J,10,FALSE)</f>
        <v>#N/A</v>
      </c>
      <c r="U158" s="181"/>
      <c r="V158" s="181" t="e">
        <f>VLOOKUP(P158,'[3]Monitor Schedule'!$A:$K,11,FALSE)</f>
        <v>#N/A</v>
      </c>
      <c r="W158" s="181"/>
      <c r="X158" s="8"/>
      <c r="Y158" s="2" t="e">
        <f>VLOOKUP(P158,'[3]Monitor Schedule'!$A:$BM,13,FALSE)</f>
        <v>#N/A</v>
      </c>
      <c r="Z158" s="2" t="e">
        <f>VLOOKUP(P158,'[3]Monitor Schedule'!$A:$BM,14,FALSE)</f>
        <v>#N/A</v>
      </c>
      <c r="AA158" s="2" t="e">
        <f>VLOOKUP(P158,'[3]Monitor Schedule'!$A:$BM,15,FALSE)</f>
        <v>#N/A</v>
      </c>
      <c r="AB158" s="2" t="e">
        <f>VLOOKUP(P158,'[3]Monitor Schedule'!$A:$BM,16,FALSE)</f>
        <v>#N/A</v>
      </c>
      <c r="AC158" s="2" t="e">
        <f>VLOOKUP(P158,'[3]Monitor Schedule'!$A:$BM,17,FALSE)</f>
        <v>#N/A</v>
      </c>
      <c r="AD158" s="2" t="e">
        <f>VLOOKUP(P158,'[3]Monitor Schedule'!$A:$BM,18,FALSE)</f>
        <v>#N/A</v>
      </c>
      <c r="AE158" s="2" t="e">
        <f>VLOOKUP(P158,'[3]Monitor Schedule'!$A:$BM,19,FALSE)</f>
        <v>#N/A</v>
      </c>
      <c r="AF158" s="2" t="e">
        <f>VLOOKUP(P158,'[3]Monitor Schedule'!$A:$BM,20,FALSE)</f>
        <v>#N/A</v>
      </c>
      <c r="AG158" s="2" t="e">
        <f>VLOOKUP(P158,'[3]Monitor Schedule'!$A:$BM,21,FALSE)</f>
        <v>#N/A</v>
      </c>
      <c r="AH158" s="2" t="e">
        <f>VLOOKUP(P158,'[3]Monitor Schedule'!$A:$BM,22,FALSE)</f>
        <v>#N/A</v>
      </c>
      <c r="AI158" s="2" t="e">
        <f>VLOOKUP(P158,'[3]Monitor Schedule'!$A:$BM,23,FALSE)</f>
        <v>#N/A</v>
      </c>
      <c r="AJ158" s="2" t="e">
        <f>VLOOKUP(P158,'[3]Monitor Schedule'!$A:$BM,24,FALSE)</f>
        <v>#N/A</v>
      </c>
      <c r="AK158" s="2" t="e">
        <f>VLOOKUP(P158,'[3]Monitor Schedule'!$A:$BM,25,FALSE)</f>
        <v>#N/A</v>
      </c>
      <c r="AL158" s="2" t="e">
        <f>VLOOKUP(P158,'[3]Monitor Schedule'!$A:$BM,26,FALSE)</f>
        <v>#N/A</v>
      </c>
      <c r="AM158" s="2" t="e">
        <f>VLOOKUP(P158,'[3]Monitor Schedule'!$A:$BM,27,FALSE)</f>
        <v>#N/A</v>
      </c>
      <c r="AN158" s="2" t="e">
        <f>VLOOKUP(P158,'[3]Monitor Schedule'!$A:$BM,28,FALSE)</f>
        <v>#N/A</v>
      </c>
      <c r="AO158" s="2" t="e">
        <f>VLOOKUP(P158,'[3]Monitor Schedule'!$A:$BM,29,FALSE)</f>
        <v>#N/A</v>
      </c>
      <c r="AP158" s="2" t="e">
        <f>VLOOKUP(P158,'[3]Monitor Schedule'!$A:$BM,30,FALSE)</f>
        <v>#N/A</v>
      </c>
      <c r="AQ158" s="2" t="e">
        <f>VLOOKUP(P158,'[3]Monitor Schedule'!$A:$BM,31,FALSE)</f>
        <v>#N/A</v>
      </c>
      <c r="AR158" s="2" t="e">
        <f>VLOOKUP(P158,'[3]Monitor Schedule'!$A:$BM,32,FALSE)</f>
        <v>#N/A</v>
      </c>
      <c r="AS158" s="2" t="e">
        <f>VLOOKUP(P158,'[3]Monitor Schedule'!$A:$BM,33,FALSE)</f>
        <v>#N/A</v>
      </c>
      <c r="AT158" s="2" t="e">
        <f>VLOOKUP(P158,'[3]Monitor Schedule'!$A:$BM,34,FALSE)</f>
        <v>#N/A</v>
      </c>
      <c r="AU158" s="2" t="e">
        <f>VLOOKUP(P158,'[3]Monitor Schedule'!$A:$BM,35,FALSE)</f>
        <v>#N/A</v>
      </c>
      <c r="AV158" s="2" t="e">
        <f>VLOOKUP(P158,'[3]Monitor Schedule'!$A:$BM,36,FALSE)</f>
        <v>#N/A</v>
      </c>
      <c r="AW158" s="2" t="e">
        <f>VLOOKUP(P158,'[3]Monitor Schedule'!$A:$BM,37,FALSE)</f>
        <v>#N/A</v>
      </c>
      <c r="AX158" s="2" t="e">
        <f>VLOOKUP(P158,'[3]Monitor Schedule'!$A:$BM,38,FALSE)</f>
        <v>#N/A</v>
      </c>
      <c r="AY158" s="2" t="e">
        <f>VLOOKUP(P158,'[3]Monitor Schedule'!$A:$BM,39,FALSE)</f>
        <v>#N/A</v>
      </c>
      <c r="AZ158" s="2" t="e">
        <f>VLOOKUP(P158,'[3]Monitor Schedule'!$A:$BM,40,FALSE)</f>
        <v>#N/A</v>
      </c>
      <c r="BA158" s="2" t="e">
        <f>VLOOKUP(P158,'[3]Monitor Schedule'!$A:$BM,41,FALSE)</f>
        <v>#N/A</v>
      </c>
      <c r="BB158" s="2" t="e">
        <f>VLOOKUP(P158,'[3]Monitor Schedule'!$A:$BM,42,FALSE)</f>
        <v>#N/A</v>
      </c>
      <c r="BC158" s="2" t="e">
        <f>VLOOKUP(P158,'[3]Monitor Schedule'!$A:$BM,43,FALSE)</f>
        <v>#N/A</v>
      </c>
      <c r="BD158" s="2" t="e">
        <f>VLOOKUP(P158,'[3]Monitor Schedule'!$A:$BM,44,FALSE)</f>
        <v>#N/A</v>
      </c>
      <c r="BE158" s="2" t="e">
        <f>VLOOKUP(P158,'[3]Monitor Schedule'!$A:$BM,45,FALSE)</f>
        <v>#N/A</v>
      </c>
      <c r="BF158" s="2" t="e">
        <f>VLOOKUP(P158,'[3]Monitor Schedule'!$A:$BM,46,FALSE)</f>
        <v>#N/A</v>
      </c>
      <c r="BG158" s="2" t="e">
        <f>VLOOKUP(P158,'[3]Monitor Schedule'!$A:$BM,47,FALSE)</f>
        <v>#N/A</v>
      </c>
      <c r="BH158" s="2" t="e">
        <f>VLOOKUP(P158,'[3]Monitor Schedule'!$A:$BM,48,FALSE)</f>
        <v>#N/A</v>
      </c>
      <c r="BI158" s="2" t="e">
        <f>VLOOKUP(P158,'[3]Monitor Schedule'!$A:$BM,49,FALSE)</f>
        <v>#N/A</v>
      </c>
      <c r="BJ158" s="2" t="e">
        <f>VLOOKUP(P158,'[3]Monitor Schedule'!$A:$BM,50,FALSE)</f>
        <v>#N/A</v>
      </c>
      <c r="BK158" s="2" t="e">
        <f>VLOOKUP(P158,'[3]Monitor Schedule'!$A:$BM,51,FALSE)</f>
        <v>#N/A</v>
      </c>
      <c r="BL158" s="2" t="e">
        <f>VLOOKUP(P158,'[3]Monitor Schedule'!$A:$BM,52,FALSE)</f>
        <v>#N/A</v>
      </c>
      <c r="BM158" s="2" t="e">
        <f>VLOOKUP(P158,'[3]Monitor Schedule'!$A:$BM,53,FALSE)</f>
        <v>#N/A</v>
      </c>
      <c r="BN158" s="2" t="e">
        <f>VLOOKUP(P158,'[3]Monitor Schedule'!$A:$BM,54,FALSE)</f>
        <v>#N/A</v>
      </c>
      <c r="BO158" s="2" t="e">
        <f>VLOOKUP(P158,'[3]Monitor Schedule'!$A:$BM,55,FALSE)</f>
        <v>#N/A</v>
      </c>
      <c r="BP158" s="2" t="e">
        <f>VLOOKUP(P158,'[3]Monitor Schedule'!$A:$BM,56,FALSE)</f>
        <v>#N/A</v>
      </c>
      <c r="BQ158" s="2" t="e">
        <f>VLOOKUP(P158,'[3]Monitor Schedule'!$A:$BM,57,FALSE)</f>
        <v>#N/A</v>
      </c>
      <c r="BR158" s="2" t="e">
        <f>VLOOKUP(P158,'[3]Monitor Schedule'!$A:$BM,58,FALSE)</f>
        <v>#N/A</v>
      </c>
      <c r="BS158" s="2" t="e">
        <f>VLOOKUP(P158,'[3]Monitor Schedule'!$A:$BM,59,FALSE)</f>
        <v>#N/A</v>
      </c>
      <c r="BT158" s="2" t="e">
        <f>VLOOKUP(P158,'[3]Monitor Schedule'!$A:$BM,60,FALSE)</f>
        <v>#N/A</v>
      </c>
      <c r="BU158" s="2" t="e">
        <f>VLOOKUP(P158,'[3]Monitor Schedule'!$A:$BM,61,FALSE)</f>
        <v>#N/A</v>
      </c>
      <c r="BV158" s="2" t="e">
        <f>VLOOKUP(P158,'[3]Monitor Schedule'!$A:$BM,62,FALSE)</f>
        <v>#N/A</v>
      </c>
      <c r="BW158" s="2" t="e">
        <f>VLOOKUP(P158,'[3]Monitor Schedule'!$A:$BM,63,FALSE)</f>
        <v>#N/A</v>
      </c>
      <c r="BX158" s="2" t="e">
        <f>VLOOKUP(P158,'[3]Monitor Schedule'!$A:$BM,64,FALSE)</f>
        <v>#N/A</v>
      </c>
      <c r="BY158" s="2" t="e">
        <f>VLOOKUP(P158,'[3]Monitor Schedule'!$A:$BM,65,FALSE)</f>
        <v>#N/A</v>
      </c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</row>
    <row r="159" spans="1:459" s="2" customFormat="1">
      <c r="A159" s="146">
        <v>123776</v>
      </c>
      <c r="B159" s="146">
        <v>5805</v>
      </c>
      <c r="C159" s="146">
        <v>1936</v>
      </c>
      <c r="D159" s="147">
        <v>128796</v>
      </c>
      <c r="E159" s="148">
        <f t="shared" si="279"/>
        <v>6053.4120000000003</v>
      </c>
      <c r="F159" s="149">
        <f t="shared" si="280"/>
        <v>1997.6259600000001</v>
      </c>
      <c r="G159" s="150">
        <v>41</v>
      </c>
      <c r="H159" s="150">
        <f t="shared" si="281"/>
        <v>7566.7650000000003</v>
      </c>
      <c r="I159" s="150">
        <f t="shared" si="282"/>
        <v>2497.0324500000002</v>
      </c>
      <c r="J159" s="150">
        <f t="shared" si="283"/>
        <v>9080.1180000000004</v>
      </c>
      <c r="K159" s="150">
        <f t="shared" si="284"/>
        <v>2996.43894</v>
      </c>
      <c r="L159" s="150">
        <v>18</v>
      </c>
      <c r="M159" s="151">
        <v>20</v>
      </c>
      <c r="N159" s="152">
        <v>22</v>
      </c>
      <c r="O159" s="169"/>
      <c r="P159" s="8"/>
      <c r="Q159" s="8"/>
      <c r="R159" s="8"/>
      <c r="S159" s="8"/>
      <c r="T159" s="181" t="e">
        <f>VLOOKUP(P159,'[3]Monitor Schedule'!$A:$J,10,FALSE)</f>
        <v>#N/A</v>
      </c>
      <c r="U159" s="8"/>
      <c r="V159" s="181" t="e">
        <f>VLOOKUP(P159,'[3]Monitor Schedule'!$A:$K,11,FALSE)</f>
        <v>#N/A</v>
      </c>
      <c r="W159" s="181"/>
      <c r="X159" s="8" t="e">
        <f>VLOOKUP(P159,[4]ocr_assessors_for_ror!$B:$E,4,FALSE)</f>
        <v>#N/A</v>
      </c>
      <c r="Y159" s="2" t="e">
        <f>VLOOKUP(P159,'[3]Monitor Schedule'!$A:$BM,13,FALSE)</f>
        <v>#N/A</v>
      </c>
      <c r="Z159" s="2" t="e">
        <f>VLOOKUP(P159,'[3]Monitor Schedule'!$A:$BM,14,FALSE)</f>
        <v>#N/A</v>
      </c>
      <c r="AA159" s="2" t="e">
        <f>VLOOKUP(P159,'[3]Monitor Schedule'!$A:$BM,15,FALSE)</f>
        <v>#N/A</v>
      </c>
      <c r="AB159" s="2" t="e">
        <f>VLOOKUP(P159,'[3]Monitor Schedule'!$A:$BM,16,FALSE)</f>
        <v>#N/A</v>
      </c>
      <c r="AC159" s="2" t="e">
        <f>VLOOKUP(P159,'[3]Monitor Schedule'!$A:$BM,17,FALSE)</f>
        <v>#N/A</v>
      </c>
      <c r="AD159" s="2" t="e">
        <f>VLOOKUP(P159,'[3]Monitor Schedule'!$A:$BM,18,FALSE)</f>
        <v>#N/A</v>
      </c>
      <c r="AE159" s="2" t="e">
        <f>VLOOKUP(P159,'[3]Monitor Schedule'!$A:$BM,19,FALSE)</f>
        <v>#N/A</v>
      </c>
      <c r="AF159" s="2" t="e">
        <f>VLOOKUP(P159,'[3]Monitor Schedule'!$A:$BM,20,FALSE)</f>
        <v>#N/A</v>
      </c>
      <c r="AG159" s="2" t="e">
        <f>VLOOKUP(P159,'[3]Monitor Schedule'!$A:$BM,21,FALSE)</f>
        <v>#N/A</v>
      </c>
      <c r="AH159" s="2" t="e">
        <f>VLOOKUP(P159,'[3]Monitor Schedule'!$A:$BM,22,FALSE)</f>
        <v>#N/A</v>
      </c>
      <c r="AI159" s="2" t="e">
        <f>VLOOKUP(P159,'[3]Monitor Schedule'!$A:$BM,23,FALSE)</f>
        <v>#N/A</v>
      </c>
      <c r="AJ159" s="2" t="e">
        <f>VLOOKUP(P159,'[3]Monitor Schedule'!$A:$BM,24,FALSE)</f>
        <v>#N/A</v>
      </c>
      <c r="AK159" s="2" t="e">
        <f>VLOOKUP(P159,'[3]Monitor Schedule'!$A:$BM,25,FALSE)</f>
        <v>#N/A</v>
      </c>
      <c r="AL159" s="2" t="e">
        <f>VLOOKUP(P159,'[3]Monitor Schedule'!$A:$BM,26,FALSE)</f>
        <v>#N/A</v>
      </c>
      <c r="AM159" s="2" t="e">
        <f>VLOOKUP(P159,'[3]Monitor Schedule'!$A:$BM,27,FALSE)</f>
        <v>#N/A</v>
      </c>
      <c r="AN159" s="2" t="e">
        <f>VLOOKUP(P159,'[3]Monitor Schedule'!$A:$BM,28,FALSE)</f>
        <v>#N/A</v>
      </c>
      <c r="AO159" s="2" t="e">
        <f>VLOOKUP(P159,'[3]Monitor Schedule'!$A:$BM,29,FALSE)</f>
        <v>#N/A</v>
      </c>
      <c r="AP159" s="2" t="e">
        <f>VLOOKUP(P159,'[3]Monitor Schedule'!$A:$BM,30,FALSE)</f>
        <v>#N/A</v>
      </c>
      <c r="AQ159" s="2" t="e">
        <f>VLOOKUP(P159,'[3]Monitor Schedule'!$A:$BM,31,FALSE)</f>
        <v>#N/A</v>
      </c>
      <c r="AR159" s="2" t="e">
        <f>VLOOKUP(P159,'[3]Monitor Schedule'!$A:$BM,32,FALSE)</f>
        <v>#N/A</v>
      </c>
      <c r="AS159" s="2" t="e">
        <f>VLOOKUP(P159,'[3]Monitor Schedule'!$A:$BM,33,FALSE)</f>
        <v>#N/A</v>
      </c>
      <c r="AT159" s="2" t="e">
        <f>VLOOKUP(P159,'[3]Monitor Schedule'!$A:$BM,34,FALSE)</f>
        <v>#N/A</v>
      </c>
      <c r="AU159" s="2" t="e">
        <f>VLOOKUP(P159,'[3]Monitor Schedule'!$A:$BM,35,FALSE)</f>
        <v>#N/A</v>
      </c>
      <c r="AV159" s="2" t="e">
        <f>VLOOKUP(P159,'[3]Monitor Schedule'!$A:$BM,36,FALSE)</f>
        <v>#N/A</v>
      </c>
      <c r="AW159" s="2" t="e">
        <f>VLOOKUP(P159,'[3]Monitor Schedule'!$A:$BM,37,FALSE)</f>
        <v>#N/A</v>
      </c>
      <c r="AX159" s="2" t="e">
        <f>VLOOKUP(P159,'[3]Monitor Schedule'!$A:$BM,38,FALSE)</f>
        <v>#N/A</v>
      </c>
      <c r="AY159" s="2" t="e">
        <f>VLOOKUP(P159,'[3]Monitor Schedule'!$A:$BM,39,FALSE)</f>
        <v>#N/A</v>
      </c>
      <c r="AZ159" s="2" t="e">
        <f>VLOOKUP(P159,'[3]Monitor Schedule'!$A:$BM,40,FALSE)</f>
        <v>#N/A</v>
      </c>
      <c r="BA159" s="2" t="e">
        <f>VLOOKUP(P159,'[3]Monitor Schedule'!$A:$BM,41,FALSE)</f>
        <v>#N/A</v>
      </c>
      <c r="BB159" s="2" t="e">
        <f>VLOOKUP(P159,'[3]Monitor Schedule'!$A:$BM,42,FALSE)</f>
        <v>#N/A</v>
      </c>
      <c r="BC159" s="2" t="e">
        <f>VLOOKUP(P159,'[3]Monitor Schedule'!$A:$BM,43,FALSE)</f>
        <v>#N/A</v>
      </c>
      <c r="BD159" s="2" t="e">
        <f>VLOOKUP(P159,'[3]Monitor Schedule'!$A:$BM,44,FALSE)</f>
        <v>#N/A</v>
      </c>
      <c r="BE159" s="2" t="e">
        <f>VLOOKUP(P159,'[3]Monitor Schedule'!$A:$BM,45,FALSE)</f>
        <v>#N/A</v>
      </c>
      <c r="BF159" s="2" t="e">
        <f>VLOOKUP(P159,'[3]Monitor Schedule'!$A:$BM,46,FALSE)</f>
        <v>#N/A</v>
      </c>
      <c r="BG159" s="2" t="e">
        <f>VLOOKUP(P159,'[3]Monitor Schedule'!$A:$BM,47,FALSE)</f>
        <v>#N/A</v>
      </c>
      <c r="BH159" s="2" t="e">
        <f>VLOOKUP(P159,'[3]Monitor Schedule'!$A:$BM,48,FALSE)</f>
        <v>#N/A</v>
      </c>
      <c r="BI159" s="2" t="e">
        <f>VLOOKUP(P159,'[3]Monitor Schedule'!$A:$BM,49,FALSE)</f>
        <v>#N/A</v>
      </c>
      <c r="BJ159" s="2" t="e">
        <f>VLOOKUP(P159,'[3]Monitor Schedule'!$A:$BM,50,FALSE)</f>
        <v>#N/A</v>
      </c>
      <c r="BK159" s="2" t="e">
        <f>VLOOKUP(P159,'[3]Monitor Schedule'!$A:$BM,51,FALSE)</f>
        <v>#N/A</v>
      </c>
      <c r="BL159" s="2" t="e">
        <f>VLOOKUP(P159,'[3]Monitor Schedule'!$A:$BM,52,FALSE)</f>
        <v>#N/A</v>
      </c>
      <c r="BM159" s="2" t="e">
        <f>VLOOKUP(P159,'[3]Monitor Schedule'!$A:$BM,53,FALSE)</f>
        <v>#N/A</v>
      </c>
      <c r="BN159" s="2" t="e">
        <f>VLOOKUP(P159,'[3]Monitor Schedule'!$A:$BM,54,FALSE)</f>
        <v>#N/A</v>
      </c>
      <c r="BO159" s="2" t="e">
        <f>VLOOKUP(P159,'[3]Monitor Schedule'!$A:$BM,55,FALSE)</f>
        <v>#N/A</v>
      </c>
      <c r="BP159" s="2" t="e">
        <f>VLOOKUP(P159,'[3]Monitor Schedule'!$A:$BM,56,FALSE)</f>
        <v>#N/A</v>
      </c>
      <c r="BQ159" s="2" t="e">
        <f>VLOOKUP(P159,'[3]Monitor Schedule'!$A:$BM,57,FALSE)</f>
        <v>#N/A</v>
      </c>
      <c r="BR159" s="2" t="e">
        <f>VLOOKUP(P159,'[3]Monitor Schedule'!$A:$BM,58,FALSE)</f>
        <v>#N/A</v>
      </c>
      <c r="BS159" s="2" t="e">
        <f>VLOOKUP(P159,'[3]Monitor Schedule'!$A:$BM,59,FALSE)</f>
        <v>#N/A</v>
      </c>
      <c r="BT159" s="2" t="e">
        <f>VLOOKUP(P159,'[3]Monitor Schedule'!$A:$BM,60,FALSE)</f>
        <v>#N/A</v>
      </c>
      <c r="BU159" s="2" t="e">
        <f>VLOOKUP(P159,'[3]Monitor Schedule'!$A:$BM,61,FALSE)</f>
        <v>#N/A</v>
      </c>
      <c r="BV159" s="2" t="e">
        <f>VLOOKUP(P159,'[3]Monitor Schedule'!$A:$BM,62,FALSE)</f>
        <v>#N/A</v>
      </c>
      <c r="BW159" s="2" t="e">
        <f>VLOOKUP(P159,'[3]Monitor Schedule'!$A:$BM,63,FALSE)</f>
        <v>#N/A</v>
      </c>
      <c r="BX159" s="2" t="e">
        <f>VLOOKUP(P159,'[3]Monitor Schedule'!$A:$BM,64,FALSE)</f>
        <v>#N/A</v>
      </c>
      <c r="BY159" s="2" t="e">
        <f>VLOOKUP(P159,'[3]Monitor Schedule'!$A:$BM,65,FALSE)</f>
        <v>#N/A</v>
      </c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</row>
    <row r="160" spans="1:459" s="2" customFormat="1">
      <c r="A160" s="146">
        <v>123776</v>
      </c>
      <c r="B160" s="146">
        <v>5805</v>
      </c>
      <c r="C160" s="146">
        <v>1936</v>
      </c>
      <c r="D160" s="147">
        <v>128796</v>
      </c>
      <c r="E160" s="148">
        <f t="shared" si="279"/>
        <v>6053.4120000000003</v>
      </c>
      <c r="F160" s="149">
        <f t="shared" si="280"/>
        <v>1997.6259600000001</v>
      </c>
      <c r="G160" s="150">
        <v>42</v>
      </c>
      <c r="H160" s="150">
        <f t="shared" si="281"/>
        <v>7566.7650000000003</v>
      </c>
      <c r="I160" s="150">
        <f t="shared" si="282"/>
        <v>2497.0324500000002</v>
      </c>
      <c r="J160" s="150">
        <f t="shared" si="283"/>
        <v>9080.1180000000004</v>
      </c>
      <c r="K160" s="150">
        <f t="shared" si="284"/>
        <v>2996.43894</v>
      </c>
      <c r="L160" s="150">
        <v>18</v>
      </c>
      <c r="M160" s="151">
        <v>20</v>
      </c>
      <c r="N160" s="152">
        <v>22</v>
      </c>
      <c r="O160" s="169"/>
      <c r="P160" s="8"/>
      <c r="Q160" s="8"/>
      <c r="R160" s="8"/>
      <c r="S160" s="8"/>
      <c r="T160" s="181" t="e">
        <f>VLOOKUP(P160,'[3]Monitor Schedule'!$A:$J,10,FALSE)</f>
        <v>#N/A</v>
      </c>
      <c r="U160" s="8"/>
      <c r="V160" s="181" t="e">
        <f>VLOOKUP(P160,'[3]Monitor Schedule'!$A:$K,11,FALSE)</f>
        <v>#N/A</v>
      </c>
      <c r="W160" s="181"/>
      <c r="X160" s="8" t="e">
        <f>VLOOKUP(P160,[4]ocr_assessors_for_ror!$B:$E,4,FALSE)</f>
        <v>#N/A</v>
      </c>
      <c r="Y160" s="2" t="e">
        <f>VLOOKUP(P160,'[3]Monitor Schedule'!$A:$BM,13,FALSE)</f>
        <v>#N/A</v>
      </c>
      <c r="Z160" s="2" t="e">
        <f>VLOOKUP(P160,'[3]Monitor Schedule'!$A:$BM,14,FALSE)</f>
        <v>#N/A</v>
      </c>
      <c r="AA160" s="2" t="e">
        <f>VLOOKUP(P160,'[3]Monitor Schedule'!$A:$BM,15,FALSE)</f>
        <v>#N/A</v>
      </c>
      <c r="AB160" s="2" t="e">
        <f>VLOOKUP(P160,'[3]Monitor Schedule'!$A:$BM,16,FALSE)</f>
        <v>#N/A</v>
      </c>
      <c r="AC160" s="2" t="e">
        <f>VLOOKUP(P160,'[3]Monitor Schedule'!$A:$BM,17,FALSE)</f>
        <v>#N/A</v>
      </c>
      <c r="AD160" s="2" t="e">
        <f>VLOOKUP(P160,'[3]Monitor Schedule'!$A:$BM,18,FALSE)</f>
        <v>#N/A</v>
      </c>
      <c r="AE160" s="2" t="e">
        <f>VLOOKUP(P160,'[3]Monitor Schedule'!$A:$BM,19,FALSE)</f>
        <v>#N/A</v>
      </c>
      <c r="AF160" s="2" t="e">
        <f>VLOOKUP(P160,'[3]Monitor Schedule'!$A:$BM,20,FALSE)</f>
        <v>#N/A</v>
      </c>
      <c r="AG160" s="2" t="e">
        <f>VLOOKUP(P160,'[3]Monitor Schedule'!$A:$BM,21,FALSE)</f>
        <v>#N/A</v>
      </c>
      <c r="AH160" s="2" t="e">
        <f>VLOOKUP(P160,'[3]Monitor Schedule'!$A:$BM,22,FALSE)</f>
        <v>#N/A</v>
      </c>
      <c r="AI160" s="2" t="e">
        <f>VLOOKUP(P160,'[3]Monitor Schedule'!$A:$BM,23,FALSE)</f>
        <v>#N/A</v>
      </c>
      <c r="AJ160" s="2" t="e">
        <f>VLOOKUP(P160,'[3]Monitor Schedule'!$A:$BM,24,FALSE)</f>
        <v>#N/A</v>
      </c>
      <c r="AK160" s="2" t="e">
        <f>VLOOKUP(P160,'[3]Monitor Schedule'!$A:$BM,25,FALSE)</f>
        <v>#N/A</v>
      </c>
      <c r="AL160" s="2" t="e">
        <f>VLOOKUP(P160,'[3]Monitor Schedule'!$A:$BM,26,FALSE)</f>
        <v>#N/A</v>
      </c>
      <c r="AM160" s="2" t="e">
        <f>VLOOKUP(P160,'[3]Monitor Schedule'!$A:$BM,27,FALSE)</f>
        <v>#N/A</v>
      </c>
      <c r="AN160" s="2" t="e">
        <f>VLOOKUP(P160,'[3]Monitor Schedule'!$A:$BM,28,FALSE)</f>
        <v>#N/A</v>
      </c>
      <c r="AO160" s="2" t="e">
        <f>VLOOKUP(P160,'[3]Monitor Schedule'!$A:$BM,29,FALSE)</f>
        <v>#N/A</v>
      </c>
      <c r="AP160" s="2" t="e">
        <f>VLOOKUP(P160,'[3]Monitor Schedule'!$A:$BM,30,FALSE)</f>
        <v>#N/A</v>
      </c>
      <c r="AQ160" s="2" t="e">
        <f>VLOOKUP(P160,'[3]Monitor Schedule'!$A:$BM,31,FALSE)</f>
        <v>#N/A</v>
      </c>
      <c r="AR160" s="2" t="e">
        <f>VLOOKUP(P160,'[3]Monitor Schedule'!$A:$BM,32,FALSE)</f>
        <v>#N/A</v>
      </c>
      <c r="AS160" s="2" t="e">
        <f>VLOOKUP(P160,'[3]Monitor Schedule'!$A:$BM,33,FALSE)</f>
        <v>#N/A</v>
      </c>
      <c r="AT160" s="2" t="e">
        <f>VLOOKUP(P160,'[3]Monitor Schedule'!$A:$BM,34,FALSE)</f>
        <v>#N/A</v>
      </c>
      <c r="AU160" s="2" t="e">
        <f>VLOOKUP(P160,'[3]Monitor Schedule'!$A:$BM,35,FALSE)</f>
        <v>#N/A</v>
      </c>
      <c r="AV160" s="2" t="e">
        <f>VLOOKUP(P160,'[3]Monitor Schedule'!$A:$BM,36,FALSE)</f>
        <v>#N/A</v>
      </c>
      <c r="AW160" s="2" t="e">
        <f>VLOOKUP(P160,'[3]Monitor Schedule'!$A:$BM,37,FALSE)</f>
        <v>#N/A</v>
      </c>
      <c r="AX160" s="2" t="e">
        <f>VLOOKUP(P160,'[3]Monitor Schedule'!$A:$BM,38,FALSE)</f>
        <v>#N/A</v>
      </c>
      <c r="AY160" s="2" t="e">
        <f>VLOOKUP(P160,'[3]Monitor Schedule'!$A:$BM,39,FALSE)</f>
        <v>#N/A</v>
      </c>
      <c r="AZ160" s="2" t="e">
        <f>VLOOKUP(P160,'[3]Monitor Schedule'!$A:$BM,40,FALSE)</f>
        <v>#N/A</v>
      </c>
      <c r="BA160" s="2" t="e">
        <f>VLOOKUP(P160,'[3]Monitor Schedule'!$A:$BM,41,FALSE)</f>
        <v>#N/A</v>
      </c>
      <c r="BB160" s="2" t="e">
        <f>VLOOKUP(P160,'[3]Monitor Schedule'!$A:$BM,42,FALSE)</f>
        <v>#N/A</v>
      </c>
      <c r="BC160" s="2" t="e">
        <f>VLOOKUP(P160,'[3]Monitor Schedule'!$A:$BM,43,FALSE)</f>
        <v>#N/A</v>
      </c>
      <c r="BD160" s="2" t="e">
        <f>VLOOKUP(P160,'[3]Monitor Schedule'!$A:$BM,44,FALSE)</f>
        <v>#N/A</v>
      </c>
      <c r="BE160" s="2" t="e">
        <f>VLOOKUP(P160,'[3]Monitor Schedule'!$A:$BM,45,FALSE)</f>
        <v>#N/A</v>
      </c>
      <c r="BF160" s="2" t="e">
        <f>VLOOKUP(P160,'[3]Monitor Schedule'!$A:$BM,46,FALSE)</f>
        <v>#N/A</v>
      </c>
      <c r="BG160" s="2" t="e">
        <f>VLOOKUP(P160,'[3]Monitor Schedule'!$A:$BM,47,FALSE)</f>
        <v>#N/A</v>
      </c>
      <c r="BH160" s="2" t="e">
        <f>VLOOKUP(P160,'[3]Monitor Schedule'!$A:$BM,48,FALSE)</f>
        <v>#N/A</v>
      </c>
      <c r="BI160" s="2" t="e">
        <f>VLOOKUP(P160,'[3]Monitor Schedule'!$A:$BM,49,FALSE)</f>
        <v>#N/A</v>
      </c>
      <c r="BJ160" s="2" t="e">
        <f>VLOOKUP(P160,'[3]Monitor Schedule'!$A:$BM,50,FALSE)</f>
        <v>#N/A</v>
      </c>
      <c r="BK160" s="2" t="e">
        <f>VLOOKUP(P160,'[3]Monitor Schedule'!$A:$BM,51,FALSE)</f>
        <v>#N/A</v>
      </c>
      <c r="BL160" s="2" t="e">
        <f>VLOOKUP(P160,'[3]Monitor Schedule'!$A:$BM,52,FALSE)</f>
        <v>#N/A</v>
      </c>
      <c r="BM160" s="2" t="e">
        <f>VLOOKUP(P160,'[3]Monitor Schedule'!$A:$BM,53,FALSE)</f>
        <v>#N/A</v>
      </c>
      <c r="BN160" s="2" t="e">
        <f>VLOOKUP(P160,'[3]Monitor Schedule'!$A:$BM,54,FALSE)</f>
        <v>#N/A</v>
      </c>
      <c r="BO160" s="2" t="e">
        <f>VLOOKUP(P160,'[3]Monitor Schedule'!$A:$BM,55,FALSE)</f>
        <v>#N/A</v>
      </c>
      <c r="BP160" s="2" t="e">
        <f>VLOOKUP(P160,'[3]Monitor Schedule'!$A:$BM,56,FALSE)</f>
        <v>#N/A</v>
      </c>
      <c r="BQ160" s="2" t="e">
        <f>VLOOKUP(P160,'[3]Monitor Schedule'!$A:$BM,57,FALSE)</f>
        <v>#N/A</v>
      </c>
      <c r="BR160" s="2" t="e">
        <f>VLOOKUP(P160,'[3]Monitor Schedule'!$A:$BM,58,FALSE)</f>
        <v>#N/A</v>
      </c>
      <c r="BS160" s="2" t="e">
        <f>VLOOKUP(P160,'[3]Monitor Schedule'!$A:$BM,59,FALSE)</f>
        <v>#N/A</v>
      </c>
      <c r="BT160" s="2" t="e">
        <f>VLOOKUP(P160,'[3]Monitor Schedule'!$A:$BM,60,FALSE)</f>
        <v>#N/A</v>
      </c>
      <c r="BU160" s="2" t="e">
        <f>VLOOKUP(P160,'[3]Monitor Schedule'!$A:$BM,61,FALSE)</f>
        <v>#N/A</v>
      </c>
      <c r="BV160" s="2" t="e">
        <f>VLOOKUP(P160,'[3]Monitor Schedule'!$A:$BM,62,FALSE)</f>
        <v>#N/A</v>
      </c>
      <c r="BW160" s="2" t="e">
        <f>VLOOKUP(P160,'[3]Monitor Schedule'!$A:$BM,63,FALSE)</f>
        <v>#N/A</v>
      </c>
      <c r="BX160" s="2" t="e">
        <f>VLOOKUP(P160,'[3]Monitor Schedule'!$A:$BM,64,FALSE)</f>
        <v>#N/A</v>
      </c>
      <c r="BY160" s="2" t="e">
        <f>VLOOKUP(P160,'[3]Monitor Schedule'!$A:$BM,65,FALSE)</f>
        <v>#N/A</v>
      </c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</row>
    <row r="161" spans="1:459" s="2" customFormat="1">
      <c r="A161" s="146">
        <v>123776</v>
      </c>
      <c r="B161" s="146">
        <v>5805</v>
      </c>
      <c r="C161" s="146">
        <v>1936</v>
      </c>
      <c r="D161" s="147">
        <v>128796</v>
      </c>
      <c r="E161" s="148">
        <f t="shared" si="279"/>
        <v>6053.4120000000003</v>
      </c>
      <c r="F161" s="149">
        <f t="shared" si="280"/>
        <v>1997.6259600000001</v>
      </c>
      <c r="G161" s="150">
        <v>43</v>
      </c>
      <c r="H161" s="150">
        <f t="shared" si="281"/>
        <v>7566.7650000000003</v>
      </c>
      <c r="I161" s="150">
        <f t="shared" si="282"/>
        <v>2497.0324500000002</v>
      </c>
      <c r="J161" s="150">
        <f t="shared" si="283"/>
        <v>9080.1180000000004</v>
      </c>
      <c r="K161" s="150">
        <f t="shared" si="284"/>
        <v>2996.43894</v>
      </c>
      <c r="L161" s="150">
        <v>18</v>
      </c>
      <c r="M161" s="151">
        <v>20</v>
      </c>
      <c r="N161" s="152">
        <v>22</v>
      </c>
      <c r="O161" s="142" t="s">
        <v>169</v>
      </c>
      <c r="P161" s="8">
        <v>809454</v>
      </c>
      <c r="Q161" s="8" t="s">
        <v>231</v>
      </c>
      <c r="R161" s="8" t="s">
        <v>232</v>
      </c>
      <c r="S161" s="181">
        <v>44770</v>
      </c>
      <c r="T161" s="181">
        <f>VLOOKUP(P161,'[3]Monitor Schedule'!$A:$J,10,FALSE)</f>
        <v>44721</v>
      </c>
      <c r="U161" s="181">
        <v>44784</v>
      </c>
      <c r="V161" s="181" t="e">
        <f>VLOOKUP(P161,'[3]Monitor Schedule'!$A:$K,11,FALSE)</f>
        <v>#N/A</v>
      </c>
      <c r="W161" s="181" t="s">
        <v>30</v>
      </c>
      <c r="X161" s="8" t="s">
        <v>233</v>
      </c>
      <c r="Y161" s="2" t="s">
        <v>171</v>
      </c>
      <c r="Z161" s="2" t="s">
        <v>171</v>
      </c>
      <c r="AA161" s="2" t="s">
        <v>171</v>
      </c>
      <c r="AB161" s="2" t="s">
        <v>171</v>
      </c>
      <c r="AC161" s="2" t="s">
        <v>171</v>
      </c>
      <c r="AD161" s="2" t="s">
        <v>171</v>
      </c>
      <c r="AE161" s="2" t="s">
        <v>171</v>
      </c>
      <c r="AF161" s="2" t="s">
        <v>28</v>
      </c>
      <c r="AG161" s="2" t="s">
        <v>28</v>
      </c>
      <c r="AH161" s="2" t="s">
        <v>28</v>
      </c>
      <c r="AI161" s="2" t="s">
        <v>28</v>
      </c>
      <c r="AJ161" s="2" t="s">
        <v>30</v>
      </c>
      <c r="AK161" s="2" t="s">
        <v>30</v>
      </c>
      <c r="AL161" s="2" t="s">
        <v>30</v>
      </c>
      <c r="AM161" s="2" t="s">
        <v>30</v>
      </c>
      <c r="AN161" s="2" t="s">
        <v>30</v>
      </c>
      <c r="AO161" s="2" t="s">
        <v>30</v>
      </c>
      <c r="AP161" s="2" t="s">
        <v>30</v>
      </c>
      <c r="AQ161" s="2" t="s">
        <v>30</v>
      </c>
      <c r="AR161" s="2" t="s">
        <v>30</v>
      </c>
      <c r="AS161" s="2" t="s">
        <v>30</v>
      </c>
      <c r="AT161" s="2" t="s">
        <v>30</v>
      </c>
      <c r="AU161" s="2" t="s">
        <v>30</v>
      </c>
      <c r="AV161" s="2" t="s">
        <v>30</v>
      </c>
      <c r="AW161" s="2" t="s">
        <v>30</v>
      </c>
      <c r="AX161" s="2" t="s">
        <v>30</v>
      </c>
      <c r="AY161" s="2" t="s">
        <v>30</v>
      </c>
      <c r="AZ161" s="2" t="s">
        <v>30</v>
      </c>
      <c r="BA161" s="2" t="s">
        <v>30</v>
      </c>
      <c r="BB161" s="2" t="s">
        <v>30</v>
      </c>
      <c r="BC161" s="2" t="s">
        <v>30</v>
      </c>
      <c r="BD161" s="2" t="s">
        <v>30</v>
      </c>
      <c r="BE161" s="2" t="s">
        <v>30</v>
      </c>
      <c r="BF161" s="2" t="s">
        <v>30</v>
      </c>
      <c r="BG161" s="2" t="s">
        <v>30</v>
      </c>
      <c r="BH161" s="2" t="s">
        <v>30</v>
      </c>
      <c r="BI161" s="2" t="s">
        <v>30</v>
      </c>
      <c r="BJ161" s="2" t="s">
        <v>30</v>
      </c>
      <c r="BK161" s="2" t="s">
        <v>30</v>
      </c>
      <c r="BL161" s="2" t="s">
        <v>30</v>
      </c>
      <c r="BM161" s="2" t="s">
        <v>30</v>
      </c>
      <c r="BN161" s="2" t="s">
        <v>30</v>
      </c>
      <c r="BO161" s="2" t="s">
        <v>30</v>
      </c>
      <c r="BP161" s="2" t="s">
        <v>30</v>
      </c>
      <c r="BQ161" s="2" t="s">
        <v>30</v>
      </c>
      <c r="BR161" s="2" t="s">
        <v>30</v>
      </c>
      <c r="BS161" s="2" t="s">
        <v>30</v>
      </c>
      <c r="BT161" s="2" t="str">
        <f>VLOOKUP(P161,'[3]Monitor Schedule'!$A:$BM,60,FALSE)</f>
        <v>No</v>
      </c>
      <c r="BU161" s="2" t="str">
        <f>VLOOKUP(P161,'[3]Monitor Schedule'!$A:$BM,61,FALSE)</f>
        <v>No</v>
      </c>
      <c r="BV161" s="2" t="str">
        <f>VLOOKUP(P161,'[3]Monitor Schedule'!$A:$BM,62,FALSE)</f>
        <v>No</v>
      </c>
      <c r="BW161" s="2" t="s">
        <v>30</v>
      </c>
      <c r="BX161" s="2" t="s">
        <v>30</v>
      </c>
      <c r="BY161" s="2" t="str">
        <f>VLOOKUP(P161,'[3]Monitor Schedule'!$A:$BM,65,FALSE)</f>
        <v>I am free a lot of the dates required in August, however, I would not want to work all of this time or every weekend. I am 2 1/2 hours from Cambridge, so I would be happy to do a number of days together if I was able to stay in Cambridge. Or work remotely from home. From September, I will only be able to work remotely in the evenings from 4pm.</v>
      </c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</row>
    <row r="162" spans="1:459" s="2" customFormat="1">
      <c r="A162" s="146">
        <v>123776</v>
      </c>
      <c r="B162" s="146">
        <v>5805</v>
      </c>
      <c r="C162" s="146">
        <v>1936</v>
      </c>
      <c r="D162" s="147">
        <v>128796</v>
      </c>
      <c r="E162" s="148">
        <f t="shared" si="279"/>
        <v>6053.4120000000003</v>
      </c>
      <c r="F162" s="149">
        <f t="shared" si="280"/>
        <v>1997.6259600000001</v>
      </c>
      <c r="G162" s="150">
        <v>44</v>
      </c>
      <c r="H162" s="150">
        <f t="shared" si="281"/>
        <v>7566.7650000000003</v>
      </c>
      <c r="I162" s="150">
        <f t="shared" si="282"/>
        <v>2497.0324500000002</v>
      </c>
      <c r="J162" s="150">
        <f t="shared" si="283"/>
        <v>9080.1180000000004</v>
      </c>
      <c r="K162" s="150">
        <f t="shared" si="284"/>
        <v>2996.43894</v>
      </c>
      <c r="L162" s="150">
        <v>18</v>
      </c>
      <c r="M162" s="151">
        <v>20</v>
      </c>
      <c r="N162" s="152">
        <v>22</v>
      </c>
      <c r="O162" s="142" t="s">
        <v>169</v>
      </c>
      <c r="P162" s="196">
        <v>815677</v>
      </c>
      <c r="Q162" s="196" t="s">
        <v>234</v>
      </c>
      <c r="R162" s="196" t="s">
        <v>235</v>
      </c>
      <c r="S162" s="201">
        <v>44784</v>
      </c>
      <c r="T162" s="181">
        <f>VLOOKUP(P162,'[3]Monitor Schedule'!$A:$J,10,FALSE)</f>
        <v>44788</v>
      </c>
      <c r="U162" s="201"/>
      <c r="V162" s="181" t="e">
        <f>VLOOKUP(P162,'[3]Monitor Schedule'!$A:$K,11,FALSE)</f>
        <v>#N/A</v>
      </c>
      <c r="W162" s="181" t="s">
        <v>30</v>
      </c>
      <c r="X162" s="8" t="s">
        <v>30</v>
      </c>
      <c r="Y162" s="2" t="s">
        <v>171</v>
      </c>
      <c r="Z162" s="2" t="s">
        <v>171</v>
      </c>
      <c r="AA162" s="2" t="s">
        <v>171</v>
      </c>
      <c r="AB162" s="2" t="s">
        <v>171</v>
      </c>
      <c r="AC162" s="2" t="s">
        <v>171</v>
      </c>
      <c r="AD162" s="2" t="s">
        <v>171</v>
      </c>
      <c r="AE162" s="2" t="s">
        <v>171</v>
      </c>
      <c r="AF162" s="2" t="str">
        <f>VLOOKUP(P162,'[3]Monitor Schedule'!$A:$BM,20,FALSE)</f>
        <v>No</v>
      </c>
      <c r="AG162" s="2" t="str">
        <f>VLOOKUP(P162,'[3]Monitor Schedule'!$A:$BM,21,FALSE)</f>
        <v>No</v>
      </c>
      <c r="AH162" s="2" t="str">
        <f>VLOOKUP(P162,'[3]Monitor Schedule'!$A:$BM,22,FALSE)</f>
        <v>No</v>
      </c>
      <c r="AI162" s="2" t="str">
        <f>VLOOKUP(P162,'[3]Monitor Schedule'!$A:$BM,23,FALSE)</f>
        <v>No</v>
      </c>
      <c r="AJ162" s="2" t="s">
        <v>30</v>
      </c>
      <c r="AK162" s="2" t="s">
        <v>30</v>
      </c>
      <c r="AL162" s="2" t="str">
        <f>VLOOKUP(P162,'[3]Monitor Schedule'!$A:$BM,26,FALSE)</f>
        <v>No</v>
      </c>
      <c r="AM162" s="2" t="str">
        <f>VLOOKUP(P162,'[3]Monitor Schedule'!$A:$BM,27,FALSE)</f>
        <v>No</v>
      </c>
      <c r="AN162" s="2" t="str">
        <f>VLOOKUP(P162,'[3]Monitor Schedule'!$A:$BM,28,FALSE)</f>
        <v>No</v>
      </c>
      <c r="AO162" s="2" t="str">
        <f>VLOOKUP(P162,'[3]Monitor Schedule'!$A:$BM,29,FALSE)</f>
        <v>No</v>
      </c>
      <c r="AP162" s="2" t="str">
        <f>VLOOKUP(P162,'[3]Monitor Schedule'!$A:$BM,30,FALSE)</f>
        <v>Yes</v>
      </c>
      <c r="AQ162" s="2" t="str">
        <f>VLOOKUP(P162,'[3]Monitor Schedule'!$A:$BM,31,FALSE)</f>
        <v>Yes</v>
      </c>
      <c r="AR162" s="2" t="s">
        <v>28</v>
      </c>
      <c r="AS162" s="2" t="s">
        <v>30</v>
      </c>
      <c r="AT162" s="2" t="str">
        <f>VLOOKUP(P162,'[3]Monitor Schedule'!$A:$BM,34,FALSE)</f>
        <v>No</v>
      </c>
      <c r="AU162" s="2" t="str">
        <f>VLOOKUP(P162,'[3]Monitor Schedule'!$A:$BM,35,FALSE)</f>
        <v>No</v>
      </c>
      <c r="AV162" s="2" t="s">
        <v>30</v>
      </c>
      <c r="AW162" s="2" t="str">
        <f>VLOOKUP(P162,'[3]Monitor Schedule'!$A:$BM,37,FALSE)</f>
        <v>No</v>
      </c>
      <c r="AX162" s="2" t="str">
        <f>VLOOKUP(P162,'[3]Monitor Schedule'!$A:$BM,38,FALSE)</f>
        <v>No</v>
      </c>
      <c r="AY162" s="2" t="str">
        <f>VLOOKUP(P162,'[3]Monitor Schedule'!$A:$BM,39,FALSE)</f>
        <v>Yes</v>
      </c>
      <c r="AZ162" s="2" t="str">
        <f>VLOOKUP(P162,'[3]Monitor Schedule'!$A:$BM,40,FALSE)</f>
        <v>Yes</v>
      </c>
      <c r="BA162" s="2" t="str">
        <f>VLOOKUP(P162,'[3]Monitor Schedule'!$A:$BM,41,FALSE)</f>
        <v>Yes</v>
      </c>
      <c r="BB162" s="2" t="str">
        <f>VLOOKUP(P162,'[3]Monitor Schedule'!$A:$BM,42,FALSE)</f>
        <v>No</v>
      </c>
      <c r="BC162" s="2" t="str">
        <f>VLOOKUP(P162,'[3]Monitor Schedule'!$A:$BM,43,FALSE)</f>
        <v>No</v>
      </c>
      <c r="BD162" s="2" t="str">
        <f>VLOOKUP(P162,'[3]Monitor Schedule'!$A:$BM,44,FALSE)</f>
        <v>Yes</v>
      </c>
      <c r="BE162" s="2" t="str">
        <f>VLOOKUP(P162,'[3]Monitor Schedule'!$A:$BM,45,FALSE)</f>
        <v>Yes</v>
      </c>
      <c r="BF162" s="2" t="str">
        <f>VLOOKUP(P162,'[3]Monitor Schedule'!$A:$BM,46,FALSE)</f>
        <v>Yes</v>
      </c>
      <c r="BG162" s="2" t="str">
        <f>VLOOKUP(P162,'[3]Monitor Schedule'!$A:$BM,47,FALSE)</f>
        <v>Yes</v>
      </c>
      <c r="BH162" s="2" t="str">
        <f>VLOOKUP(P162,'[3]Monitor Schedule'!$A:$BM,48,FALSE)</f>
        <v>Yes</v>
      </c>
      <c r="BI162" s="2" t="str">
        <f>VLOOKUP(P162,'[3]Monitor Schedule'!$A:$BM,49,FALSE)</f>
        <v>No</v>
      </c>
      <c r="BJ162" s="2" t="str">
        <f>VLOOKUP(P162,'[3]Monitor Schedule'!$A:$BM,50,FALSE)</f>
        <v>No</v>
      </c>
      <c r="BK162" s="2" t="str">
        <f>VLOOKUP(P162,'[3]Monitor Schedule'!$A:$BM,51,FALSE)</f>
        <v>Yes</v>
      </c>
      <c r="BL162" s="2" t="str">
        <f>VLOOKUP(P162,'[3]Monitor Schedule'!$A:$BM,52,FALSE)</f>
        <v>Yes</v>
      </c>
      <c r="BM162" s="2" t="str">
        <f>VLOOKUP(P162,'[3]Monitor Schedule'!$A:$BM,53,FALSE)</f>
        <v>Yes</v>
      </c>
      <c r="BN162" s="2" t="str">
        <f>VLOOKUP(P162,'[3]Monitor Schedule'!$A:$BM,54,FALSE)</f>
        <v>Yes</v>
      </c>
      <c r="BO162" s="2" t="s">
        <v>30</v>
      </c>
      <c r="BP162" s="2" t="s">
        <v>30</v>
      </c>
      <c r="BQ162" s="2" t="s">
        <v>30</v>
      </c>
      <c r="BR162" s="2" t="str">
        <f>VLOOKUP(P162,'[3]Monitor Schedule'!$A:$BM,58,FALSE)</f>
        <v>Yes</v>
      </c>
      <c r="BS162" s="2" t="str">
        <f>VLOOKUP(P162,'[3]Monitor Schedule'!$A:$BM,59,FALSE)</f>
        <v>Yes</v>
      </c>
      <c r="BT162" s="2" t="str">
        <f>VLOOKUP(P162,'[3]Monitor Schedule'!$A:$BM,60,FALSE)</f>
        <v>Yes</v>
      </c>
      <c r="BU162" s="2" t="str">
        <f>VLOOKUP(P162,'[3]Monitor Schedule'!$A:$BM,61,FALSE)</f>
        <v>Yes</v>
      </c>
      <c r="BV162" s="2" t="str">
        <f>VLOOKUP(P162,'[3]Monitor Schedule'!$A:$BM,62,FALSE)</f>
        <v>Yes</v>
      </c>
      <c r="BW162" s="2" t="str">
        <f>VLOOKUP(P162,'[3]Monitor Schedule'!$A:$BM,63,FALSE)</f>
        <v>No</v>
      </c>
      <c r="BX162" s="2" t="str">
        <f>VLOOKUP(P162,'[3]Monitor Schedule'!$A:$BM,64,FALSE)</f>
        <v>No</v>
      </c>
      <c r="BY162" s="2" t="e">
        <f>VLOOKUP(P162,'[3]Monitor Schedule'!$A:$BM,65,FALSE)</f>
        <v>#N/A</v>
      </c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</row>
    <row r="163" spans="1:459" s="2" customFormat="1">
      <c r="A163" s="146">
        <v>123776</v>
      </c>
      <c r="B163" s="146">
        <v>5805</v>
      </c>
      <c r="C163" s="146">
        <v>1936</v>
      </c>
      <c r="D163" s="147">
        <v>128796</v>
      </c>
      <c r="E163" s="148">
        <f t="shared" si="279"/>
        <v>6053.4120000000003</v>
      </c>
      <c r="F163" s="149">
        <f t="shared" si="280"/>
        <v>1997.6259600000001</v>
      </c>
      <c r="G163" s="150">
        <v>46</v>
      </c>
      <c r="H163" s="150">
        <f t="shared" si="281"/>
        <v>7566.7650000000003</v>
      </c>
      <c r="I163" s="150">
        <f t="shared" si="282"/>
        <v>2497.0324500000002</v>
      </c>
      <c r="J163" s="150">
        <f t="shared" si="283"/>
        <v>9080.1180000000004</v>
      </c>
      <c r="K163" s="150">
        <f t="shared" si="284"/>
        <v>2996.43894</v>
      </c>
      <c r="L163" s="150">
        <v>18</v>
      </c>
      <c r="M163" s="151">
        <v>20</v>
      </c>
      <c r="N163" s="152">
        <v>22</v>
      </c>
      <c r="O163" s="169" t="s">
        <v>199</v>
      </c>
      <c r="P163" s="8">
        <v>84575</v>
      </c>
      <c r="Q163" s="8" t="s">
        <v>236</v>
      </c>
      <c r="R163" s="8" t="s">
        <v>237</v>
      </c>
      <c r="S163" s="181">
        <v>44784</v>
      </c>
      <c r="T163" s="181">
        <f>VLOOKUP(P163,'[3]Monitor Schedule'!$A:$J,10,FALSE)</f>
        <v>44785</v>
      </c>
      <c r="U163" s="181">
        <v>44785</v>
      </c>
      <c r="V163" s="181" t="e">
        <f>VLOOKUP(P163,'[3]Monitor Schedule'!$A:$K,11,FALSE)</f>
        <v>#N/A</v>
      </c>
      <c r="W163" s="181" t="s">
        <v>30</v>
      </c>
      <c r="X163" s="8" t="s">
        <v>238</v>
      </c>
      <c r="Y163" s="2" t="s">
        <v>30</v>
      </c>
      <c r="Z163" s="2" t="str">
        <f>VLOOKUP(P163,'[3]Monitor Schedule'!$A:$BM,14,FALSE)</f>
        <v>No</v>
      </c>
      <c r="AA163" s="2" t="str">
        <f>VLOOKUP(P163,'[3]Monitor Schedule'!$A:$BM,15,FALSE)</f>
        <v>No</v>
      </c>
      <c r="AB163" s="2" t="str">
        <f>VLOOKUP(P163,'[3]Monitor Schedule'!$A:$BM,16,FALSE)</f>
        <v>Yes</v>
      </c>
      <c r="AC163" s="2" t="str">
        <f>VLOOKUP(P163,'[3]Monitor Schedule'!$A:$BM,17,FALSE)</f>
        <v>Yes</v>
      </c>
      <c r="AD163" s="2" t="str">
        <f>VLOOKUP(P163,'[3]Monitor Schedule'!$A:$BM,18,FALSE)</f>
        <v>Yes</v>
      </c>
      <c r="AE163" s="2" t="str">
        <f>VLOOKUP(P163,'[3]Monitor Schedule'!$A:$BM,19,FALSE)</f>
        <v>Yes</v>
      </c>
      <c r="AF163" s="2" t="str">
        <f>VLOOKUP(P163,'[3]Monitor Schedule'!$A:$BM,20,FALSE)</f>
        <v>Yes</v>
      </c>
      <c r="AG163" s="2" t="s">
        <v>30</v>
      </c>
      <c r="AH163" s="2" t="s">
        <v>30</v>
      </c>
      <c r="AI163" s="2" t="s">
        <v>30</v>
      </c>
      <c r="AJ163" s="2" t="s">
        <v>30</v>
      </c>
      <c r="AK163" s="2" t="s">
        <v>30</v>
      </c>
      <c r="AL163" s="2" t="str">
        <f>VLOOKUP(P163,'[3]Monitor Schedule'!$A:$BM,26,FALSE)</f>
        <v>No</v>
      </c>
      <c r="AM163" s="2" t="str">
        <f>VLOOKUP(P163,'[3]Monitor Schedule'!$A:$BM,27,FALSE)</f>
        <v>No</v>
      </c>
      <c r="AN163" s="2" t="str">
        <f>VLOOKUP(P163,'[3]Monitor Schedule'!$A:$BM,28,FALSE)</f>
        <v>No</v>
      </c>
      <c r="AO163" s="2" t="str">
        <f>VLOOKUP(P163,'[3]Monitor Schedule'!$A:$BM,29,FALSE)</f>
        <v>No</v>
      </c>
      <c r="AP163" s="2" t="str">
        <f>VLOOKUP(P163,'[3]Monitor Schedule'!$A:$BM,30,FALSE)</f>
        <v>No</v>
      </c>
      <c r="AQ163" s="2" t="str">
        <f>VLOOKUP(P163,'[3]Monitor Schedule'!$A:$BM,31,FALSE)</f>
        <v>No</v>
      </c>
      <c r="AR163" s="2" t="str">
        <f>VLOOKUP(P163,'[3]Monitor Schedule'!$A:$BM,32,FALSE)</f>
        <v>No</v>
      </c>
      <c r="AS163" s="2" t="str">
        <f>VLOOKUP(P163,'[3]Monitor Schedule'!$A:$BM,33,FALSE)</f>
        <v>No</v>
      </c>
      <c r="AT163" s="2" t="str">
        <f>VLOOKUP(P163,'[3]Monitor Schedule'!$A:$BM,34,FALSE)</f>
        <v>No</v>
      </c>
      <c r="AU163" s="2" t="str">
        <f>VLOOKUP(P163,'[3]Monitor Schedule'!$A:$BM,35,FALSE)</f>
        <v>No</v>
      </c>
      <c r="AV163" s="2" t="str">
        <f>VLOOKUP(P163,'[3]Monitor Schedule'!$A:$BM,36,FALSE)</f>
        <v>No</v>
      </c>
      <c r="AW163" s="2" t="str">
        <f>VLOOKUP(P163,'[3]Monitor Schedule'!$A:$BM,37,FALSE)</f>
        <v>No</v>
      </c>
      <c r="AX163" s="2" t="str">
        <f>VLOOKUP(P163,'[3]Monitor Schedule'!$A:$BM,38,FALSE)</f>
        <v>No</v>
      </c>
      <c r="AY163" s="2" t="str">
        <f>VLOOKUP(P163,'[3]Monitor Schedule'!$A:$BM,39,FALSE)</f>
        <v>No</v>
      </c>
      <c r="AZ163" s="2" t="str">
        <f>VLOOKUP(P163,'[3]Monitor Schedule'!$A:$BM,40,FALSE)</f>
        <v>No</v>
      </c>
      <c r="BA163" s="2" t="str">
        <f>VLOOKUP(P163,'[3]Monitor Schedule'!$A:$BM,41,FALSE)</f>
        <v>No</v>
      </c>
      <c r="BB163" s="2" t="str">
        <f>VLOOKUP(P163,'[3]Monitor Schedule'!$A:$BM,42,FALSE)</f>
        <v>No</v>
      </c>
      <c r="BC163" s="2" t="str">
        <f>VLOOKUP(P163,'[3]Monitor Schedule'!$A:$BM,43,FALSE)</f>
        <v>No</v>
      </c>
      <c r="BD163" s="2" t="str">
        <f>VLOOKUP(P163,'[3]Monitor Schedule'!$A:$BM,44,FALSE)</f>
        <v>No</v>
      </c>
      <c r="BE163" s="2" t="str">
        <f>VLOOKUP(P163,'[3]Monitor Schedule'!$A:$BM,45,FALSE)</f>
        <v>No</v>
      </c>
      <c r="BF163" s="2" t="str">
        <f>VLOOKUP(P163,'[3]Monitor Schedule'!$A:$BM,46,FALSE)</f>
        <v>No</v>
      </c>
      <c r="BG163" s="2" t="str">
        <f>VLOOKUP(P163,'[3]Monitor Schedule'!$A:$BM,47,FALSE)</f>
        <v>No</v>
      </c>
      <c r="BH163" s="2" t="str">
        <f>VLOOKUP(P163,'[3]Monitor Schedule'!$A:$BM,48,FALSE)</f>
        <v>No</v>
      </c>
      <c r="BI163" s="2" t="str">
        <f>VLOOKUP(P163,'[3]Monitor Schedule'!$A:$BM,49,FALSE)</f>
        <v>No</v>
      </c>
      <c r="BJ163" s="2" t="str">
        <f>VLOOKUP(P163,'[3]Monitor Schedule'!$A:$BM,50,FALSE)</f>
        <v>No</v>
      </c>
      <c r="BK163" s="2" t="str">
        <f>VLOOKUP(P163,'[3]Monitor Schedule'!$A:$BM,51,FALSE)</f>
        <v>No</v>
      </c>
      <c r="BL163" s="2" t="str">
        <f>VLOOKUP(P163,'[3]Monitor Schedule'!$A:$BM,52,FALSE)</f>
        <v>No</v>
      </c>
      <c r="BM163" s="2" t="str">
        <f>VLOOKUP(P163,'[3]Monitor Schedule'!$A:$BM,53,FALSE)</f>
        <v>No</v>
      </c>
      <c r="BN163" s="2" t="str">
        <f>VLOOKUP(P163,'[3]Monitor Schedule'!$A:$BM,54,FALSE)</f>
        <v>No</v>
      </c>
      <c r="BO163" s="2" t="str">
        <f>VLOOKUP(P163,'[3]Monitor Schedule'!$A:$BM,55,FALSE)</f>
        <v>No</v>
      </c>
      <c r="BP163" s="2" t="str">
        <f>VLOOKUP(P163,'[3]Monitor Schedule'!$A:$BM,56,FALSE)</f>
        <v>No</v>
      </c>
      <c r="BQ163" s="2" t="str">
        <f>VLOOKUP(P163,'[3]Monitor Schedule'!$A:$BM,57,FALSE)</f>
        <v>No</v>
      </c>
      <c r="BR163" s="2">
        <f>VLOOKUP(P163,'[3]Monitor Schedule'!$A:$BM,58,FALSE)</f>
        <v>0</v>
      </c>
      <c r="BS163" s="2">
        <f>VLOOKUP(P163,'[3]Monitor Schedule'!$A:$BM,59,FALSE)</f>
        <v>0</v>
      </c>
      <c r="BT163" s="2">
        <f>VLOOKUP(P163,'[3]Monitor Schedule'!$A:$BM,60,FALSE)</f>
        <v>0</v>
      </c>
      <c r="BU163" s="2">
        <f>VLOOKUP(P163,'[3]Monitor Schedule'!$A:$BM,61,FALSE)</f>
        <v>0</v>
      </c>
      <c r="BV163" s="2">
        <f>VLOOKUP(P163,'[3]Monitor Schedule'!$A:$BM,62,FALSE)</f>
        <v>0</v>
      </c>
      <c r="BW163" s="2">
        <f>VLOOKUP(P163,'[3]Monitor Schedule'!$A:$BM,63,FALSE)</f>
        <v>0</v>
      </c>
      <c r="BX163" s="2">
        <f>VLOOKUP(P163,'[3]Monitor Schedule'!$A:$BM,64,FALSE)</f>
        <v>0</v>
      </c>
      <c r="BY163" s="2" t="e">
        <f>VLOOKUP(P163,'[3]Monitor Schedule'!$A:$BM,65,FALSE)</f>
        <v>#N/A</v>
      </c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</row>
    <row r="164" spans="1:459" s="2" customFormat="1">
      <c r="A164" s="146">
        <v>123776</v>
      </c>
      <c r="B164" s="146">
        <v>5805</v>
      </c>
      <c r="C164" s="146">
        <v>1936</v>
      </c>
      <c r="D164" s="147">
        <v>128796</v>
      </c>
      <c r="E164" s="148">
        <f t="shared" si="279"/>
        <v>6053.4120000000003</v>
      </c>
      <c r="F164" s="149">
        <f t="shared" si="280"/>
        <v>1997.6259600000001</v>
      </c>
      <c r="G164" s="150">
        <v>47</v>
      </c>
      <c r="H164" s="150">
        <f t="shared" si="281"/>
        <v>7566.7650000000003</v>
      </c>
      <c r="I164" s="150">
        <f t="shared" si="282"/>
        <v>2497.0324500000002</v>
      </c>
      <c r="J164" s="150">
        <f t="shared" si="283"/>
        <v>9080.1180000000004</v>
      </c>
      <c r="K164" s="150">
        <f t="shared" si="284"/>
        <v>2996.43894</v>
      </c>
      <c r="L164" s="150">
        <v>18</v>
      </c>
      <c r="M164" s="151">
        <v>20</v>
      </c>
      <c r="N164" s="152">
        <v>22</v>
      </c>
      <c r="O164" s="169" t="s">
        <v>199</v>
      </c>
      <c r="P164" s="194">
        <v>810327</v>
      </c>
      <c r="Q164" s="194" t="s">
        <v>239</v>
      </c>
      <c r="R164" s="194" t="s">
        <v>240</v>
      </c>
      <c r="S164" s="181">
        <v>44784</v>
      </c>
      <c r="T164" s="181">
        <f>VLOOKUP(P164,'[3]Monitor Schedule'!$A:$J,10,FALSE)</f>
        <v>44788</v>
      </c>
      <c r="U164" s="181"/>
      <c r="V164" s="181" t="e">
        <f>VLOOKUP(P164,'[3]Monitor Schedule'!$A:$K,11,FALSE)</f>
        <v>#N/A</v>
      </c>
      <c r="W164" s="181" t="s">
        <v>30</v>
      </c>
      <c r="X164" s="8"/>
      <c r="Y164" s="2" t="str">
        <f>VLOOKUP(P164,'[3]Monitor Schedule'!$A:$BM,13,FALSE)</f>
        <v>No</v>
      </c>
      <c r="Z164" s="2" t="str">
        <f>VLOOKUP(P164,'[3]Monitor Schedule'!$A:$BM,14,FALSE)</f>
        <v>Yes</v>
      </c>
      <c r="AA164" s="2" t="str">
        <f>VLOOKUP(P164,'[3]Monitor Schedule'!$A:$BM,15,FALSE)</f>
        <v>Yes</v>
      </c>
      <c r="AB164" s="2" t="str">
        <f>VLOOKUP(P164,'[3]Monitor Schedule'!$A:$BM,16,FALSE)</f>
        <v>No</v>
      </c>
      <c r="AC164" s="2" t="str">
        <f>VLOOKUP(P164,'[3]Monitor Schedule'!$A:$BM,17,FALSE)</f>
        <v>No</v>
      </c>
      <c r="AD164" s="2" t="str">
        <f>VLOOKUP(P164,'[3]Monitor Schedule'!$A:$BM,18,FALSE)</f>
        <v>No</v>
      </c>
      <c r="AE164" s="2" t="str">
        <f>VLOOKUP(P164,'[3]Monitor Schedule'!$A:$BM,19,FALSE)</f>
        <v>No</v>
      </c>
      <c r="AF164" s="2" t="str">
        <f>VLOOKUP(P164,'[3]Monitor Schedule'!$A:$BM,20,FALSE)</f>
        <v>No</v>
      </c>
      <c r="AG164" s="2" t="str">
        <f>VLOOKUP(P164,'[3]Monitor Schedule'!$A:$BM,21,FALSE)</f>
        <v>Yes</v>
      </c>
      <c r="AH164" s="2" t="str">
        <f>VLOOKUP(P164,'[3]Monitor Schedule'!$A:$BM,22,FALSE)</f>
        <v>Yes</v>
      </c>
      <c r="AI164" s="2" t="str">
        <f>VLOOKUP(P164,'[3]Monitor Schedule'!$A:$BM,23,FALSE)</f>
        <v>Yes</v>
      </c>
      <c r="AJ164" s="2" t="str">
        <f>VLOOKUP(P164,'[3]Monitor Schedule'!$A:$BM,24,FALSE)</f>
        <v>Yes</v>
      </c>
      <c r="AK164" s="2" t="str">
        <f>VLOOKUP(P164,'[3]Monitor Schedule'!$A:$BM,25,FALSE)</f>
        <v>Yes</v>
      </c>
      <c r="AL164" s="2" t="str">
        <f>VLOOKUP(P164,'[3]Monitor Schedule'!$A:$BM,26,FALSE)</f>
        <v>Yes</v>
      </c>
      <c r="AM164" s="2" t="str">
        <f>VLOOKUP(P164,'[3]Monitor Schedule'!$A:$BM,27,FALSE)</f>
        <v>Yes</v>
      </c>
      <c r="AN164" s="2" t="str">
        <f>VLOOKUP(P164,'[3]Monitor Schedule'!$A:$BM,28,FALSE)</f>
        <v>Yes</v>
      </c>
      <c r="AO164" s="2" t="str">
        <f>VLOOKUP(P164,'[3]Monitor Schedule'!$A:$BM,29,FALSE)</f>
        <v>Yes</v>
      </c>
      <c r="AP164" s="205" t="str">
        <f>VLOOKUP(P164,'[3]Monitor Schedule'!$A:$BM,30,FALSE)</f>
        <v>Yes</v>
      </c>
      <c r="AQ164" s="2" t="str">
        <f>VLOOKUP(P164,'[3]Monitor Schedule'!$A:$BM,31,FALSE)</f>
        <v>Yes</v>
      </c>
      <c r="AR164" s="2" t="str">
        <f>VLOOKUP(P164,'[3]Monitor Schedule'!$A:$BM,32,FALSE)</f>
        <v>Yes</v>
      </c>
      <c r="AS164" s="2" t="str">
        <f>VLOOKUP(P164,'[3]Monitor Schedule'!$A:$BM,33,FALSE)</f>
        <v>Yes</v>
      </c>
      <c r="AT164" s="2" t="str">
        <f>VLOOKUP(P164,'[3]Monitor Schedule'!$A:$BM,34,FALSE)</f>
        <v>Yes</v>
      </c>
      <c r="AU164" s="2" t="str">
        <f>VLOOKUP(P164,'[3]Monitor Schedule'!$A:$BM,35,FALSE)</f>
        <v>Yes</v>
      </c>
      <c r="AV164" s="2" t="str">
        <f>VLOOKUP(P164,'[3]Monitor Schedule'!$A:$BM,36,FALSE)</f>
        <v>Yes</v>
      </c>
      <c r="AW164" s="2" t="str">
        <f>VLOOKUP(P164,'[3]Monitor Schedule'!$A:$BM,37,FALSE)</f>
        <v>Yes</v>
      </c>
      <c r="AX164" s="2" t="str">
        <f>VLOOKUP(P164,'[3]Monitor Schedule'!$A:$BM,38,FALSE)</f>
        <v>Yes</v>
      </c>
      <c r="AY164" s="2" t="str">
        <f>VLOOKUP(P164,'[3]Monitor Schedule'!$A:$BM,39,FALSE)</f>
        <v>Yes</v>
      </c>
      <c r="AZ164" s="2" t="str">
        <f>VLOOKUP(P164,'[3]Monitor Schedule'!$A:$BM,40,FALSE)</f>
        <v>Yes</v>
      </c>
      <c r="BA164" s="2" t="str">
        <f>VLOOKUP(P164,'[3]Monitor Schedule'!$A:$BM,41,FALSE)</f>
        <v>Yes</v>
      </c>
      <c r="BB164" s="2" t="str">
        <f>VLOOKUP(P164,'[3]Monitor Schedule'!$A:$BM,42,FALSE)</f>
        <v>Yes</v>
      </c>
      <c r="BC164" s="2" t="str">
        <f>VLOOKUP(P164,'[3]Monitor Schedule'!$A:$BM,43,FALSE)</f>
        <v>Yes</v>
      </c>
      <c r="BD164" s="2" t="str">
        <f>VLOOKUP(P164,'[3]Monitor Schedule'!$A:$BM,44,FALSE)</f>
        <v>Yes</v>
      </c>
      <c r="BE164" s="2" t="str">
        <f>VLOOKUP(P164,'[3]Monitor Schedule'!$A:$BM,45,FALSE)</f>
        <v>Yes</v>
      </c>
      <c r="BF164" s="2" t="str">
        <f>VLOOKUP(P164,'[3]Monitor Schedule'!$A:$BM,46,FALSE)</f>
        <v>Yes</v>
      </c>
      <c r="BG164" s="2" t="str">
        <f>VLOOKUP(P164,'[3]Monitor Schedule'!$A:$BM,47,FALSE)</f>
        <v>Yes</v>
      </c>
      <c r="BH164" s="2" t="str">
        <f>VLOOKUP(P164,'[3]Monitor Schedule'!$A:$BM,48,FALSE)</f>
        <v>No</v>
      </c>
      <c r="BI164" s="2" t="str">
        <f>VLOOKUP(P164,'[3]Monitor Schedule'!$A:$BM,49,FALSE)</f>
        <v>No</v>
      </c>
      <c r="BJ164" s="2" t="str">
        <f>VLOOKUP(P164,'[3]Monitor Schedule'!$A:$BM,50,FALSE)</f>
        <v>No</v>
      </c>
      <c r="BK164" s="2" t="str">
        <f>VLOOKUP(P164,'[3]Monitor Schedule'!$A:$BM,51,FALSE)</f>
        <v>Yes</v>
      </c>
      <c r="BL164" s="2" t="str">
        <f>VLOOKUP(P164,'[3]Monitor Schedule'!$A:$BM,52,FALSE)</f>
        <v>Yes</v>
      </c>
      <c r="BM164" s="2" t="str">
        <f>VLOOKUP(P164,'[3]Monitor Schedule'!$A:$BM,53,FALSE)</f>
        <v>Yes</v>
      </c>
      <c r="BN164" s="2" t="str">
        <f>VLOOKUP(P164,'[3]Monitor Schedule'!$A:$BM,54,FALSE)</f>
        <v>Yes</v>
      </c>
      <c r="BO164" s="2" t="str">
        <f>VLOOKUP(P164,'[3]Monitor Schedule'!$A:$BM,55,FALSE)</f>
        <v>Yes</v>
      </c>
      <c r="BP164" s="2" t="str">
        <f>VLOOKUP(P164,'[3]Monitor Schedule'!$A:$BM,56,FALSE)</f>
        <v>Yes</v>
      </c>
      <c r="BQ164" s="2" t="str">
        <f>VLOOKUP(P164,'[3]Monitor Schedule'!$A:$BM,57,FALSE)</f>
        <v>Yes</v>
      </c>
      <c r="BR164" s="2">
        <f>VLOOKUP(P164,'[3]Monitor Schedule'!$A:$BM,58,FALSE)</f>
        <v>0</v>
      </c>
      <c r="BS164" s="2">
        <f>VLOOKUP(P164,'[3]Monitor Schedule'!$A:$BM,59,FALSE)</f>
        <v>0</v>
      </c>
      <c r="BT164" s="2">
        <f>VLOOKUP(P164,'[3]Monitor Schedule'!$A:$BM,60,FALSE)</f>
        <v>0</v>
      </c>
      <c r="BU164" s="2">
        <f>VLOOKUP(P164,'[3]Monitor Schedule'!$A:$BM,61,FALSE)</f>
        <v>0</v>
      </c>
      <c r="BV164" s="2">
        <f>VLOOKUP(P164,'[3]Monitor Schedule'!$A:$BM,62,FALSE)</f>
        <v>0</v>
      </c>
      <c r="BW164" s="2">
        <f>VLOOKUP(P164,'[3]Monitor Schedule'!$A:$BM,63,FALSE)</f>
        <v>0</v>
      </c>
      <c r="BX164" s="2">
        <f>VLOOKUP(P164,'[3]Monitor Schedule'!$A:$BM,64,FALSE)</f>
        <v>0</v>
      </c>
      <c r="BY164" s="2" t="e">
        <f>VLOOKUP(P164,'[3]Monitor Schedule'!$A:$BM,65,FALSE)</f>
        <v>#N/A</v>
      </c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</row>
    <row r="165" spans="1:459" s="2" customFormat="1">
      <c r="A165" s="146">
        <v>123776</v>
      </c>
      <c r="B165" s="146">
        <v>5805</v>
      </c>
      <c r="C165" s="146">
        <v>1936</v>
      </c>
      <c r="D165" s="147">
        <v>128796</v>
      </c>
      <c r="E165" s="148">
        <f t="shared" si="279"/>
        <v>6053.4120000000003</v>
      </c>
      <c r="F165" s="149">
        <f t="shared" si="280"/>
        <v>1997.6259600000001</v>
      </c>
      <c r="G165" s="150">
        <v>48</v>
      </c>
      <c r="H165" s="150">
        <f t="shared" si="281"/>
        <v>7566.7650000000003</v>
      </c>
      <c r="I165" s="150">
        <f t="shared" si="282"/>
        <v>2497.0324500000002</v>
      </c>
      <c r="J165" s="150">
        <f t="shared" si="283"/>
        <v>9080.1180000000004</v>
      </c>
      <c r="K165" s="150">
        <f t="shared" si="284"/>
        <v>2996.43894</v>
      </c>
      <c r="L165" s="150">
        <v>18</v>
      </c>
      <c r="M165" s="151">
        <v>20</v>
      </c>
      <c r="N165" s="152">
        <v>22</v>
      </c>
      <c r="O165" s="169"/>
      <c r="P165" s="8"/>
      <c r="Q165" s="8"/>
      <c r="R165" s="8"/>
      <c r="S165" s="181"/>
      <c r="T165" s="181" t="e">
        <f>VLOOKUP(P165,'[3]Monitor Schedule'!$A:$J,10,FALSE)</f>
        <v>#N/A</v>
      </c>
      <c r="U165" s="181"/>
      <c r="V165" s="181" t="e">
        <f>VLOOKUP(P165,'[3]Monitor Schedule'!$A:$K,11,FALSE)</f>
        <v>#N/A</v>
      </c>
      <c r="W165" s="181"/>
      <c r="X165" s="8"/>
      <c r="Y165" s="2" t="e">
        <f>VLOOKUP(P165,'[3]Monitor Schedule'!$A:$BM,13,FALSE)</f>
        <v>#N/A</v>
      </c>
      <c r="Z165" s="2" t="e">
        <f>VLOOKUP(P165,'[3]Monitor Schedule'!$A:$BM,14,FALSE)</f>
        <v>#N/A</v>
      </c>
      <c r="AA165" s="2" t="e">
        <f>VLOOKUP(P165,'[3]Monitor Schedule'!$A:$BM,15,FALSE)</f>
        <v>#N/A</v>
      </c>
      <c r="AB165" s="2" t="e">
        <f>VLOOKUP(P165,'[3]Monitor Schedule'!$A:$BM,16,FALSE)</f>
        <v>#N/A</v>
      </c>
      <c r="AC165" s="2" t="e">
        <f>VLOOKUP(P165,'[3]Monitor Schedule'!$A:$BM,17,FALSE)</f>
        <v>#N/A</v>
      </c>
      <c r="AD165" s="2" t="e">
        <f>VLOOKUP(P165,'[3]Monitor Schedule'!$A:$BM,18,FALSE)</f>
        <v>#N/A</v>
      </c>
      <c r="AE165" s="2" t="e">
        <f>VLOOKUP(P165,'[3]Monitor Schedule'!$A:$BM,19,FALSE)</f>
        <v>#N/A</v>
      </c>
      <c r="AF165" s="2" t="e">
        <f>VLOOKUP(P165,'[3]Monitor Schedule'!$A:$BM,20,FALSE)</f>
        <v>#N/A</v>
      </c>
      <c r="AG165" s="2" t="e">
        <f>VLOOKUP(P165,'[3]Monitor Schedule'!$A:$BM,21,FALSE)</f>
        <v>#N/A</v>
      </c>
      <c r="AH165" s="2" t="e">
        <f>VLOOKUP(P165,'[3]Monitor Schedule'!$A:$BM,22,FALSE)</f>
        <v>#N/A</v>
      </c>
      <c r="AI165" s="2" t="e">
        <f>VLOOKUP(P165,'[3]Monitor Schedule'!$A:$BM,23,FALSE)</f>
        <v>#N/A</v>
      </c>
      <c r="AJ165" s="2" t="e">
        <f>VLOOKUP(P165,'[3]Monitor Schedule'!$A:$BM,24,FALSE)</f>
        <v>#N/A</v>
      </c>
      <c r="AK165" s="2" t="e">
        <f>VLOOKUP(P165,'[3]Monitor Schedule'!$A:$BM,25,FALSE)</f>
        <v>#N/A</v>
      </c>
      <c r="AL165" s="2" t="e">
        <f>VLOOKUP(P165,'[3]Monitor Schedule'!$A:$BM,26,FALSE)</f>
        <v>#N/A</v>
      </c>
      <c r="AM165" s="2" t="e">
        <f>VLOOKUP(P165,'[3]Monitor Schedule'!$A:$BM,27,FALSE)</f>
        <v>#N/A</v>
      </c>
      <c r="AN165" s="2" t="e">
        <f>VLOOKUP(P165,'[3]Monitor Schedule'!$A:$BM,28,FALSE)</f>
        <v>#N/A</v>
      </c>
      <c r="AO165" s="2" t="e">
        <f>VLOOKUP(P165,'[3]Monitor Schedule'!$A:$BM,29,FALSE)</f>
        <v>#N/A</v>
      </c>
      <c r="AP165" s="2" t="e">
        <f>VLOOKUP(P165,'[3]Monitor Schedule'!$A:$BM,30,FALSE)</f>
        <v>#N/A</v>
      </c>
      <c r="AQ165" s="2" t="e">
        <f>VLOOKUP(P165,'[3]Monitor Schedule'!$A:$BM,31,FALSE)</f>
        <v>#N/A</v>
      </c>
      <c r="AR165" s="2" t="e">
        <f>VLOOKUP(P165,'[3]Monitor Schedule'!$A:$BM,32,FALSE)</f>
        <v>#N/A</v>
      </c>
      <c r="AS165" s="2" t="e">
        <f>VLOOKUP(P165,'[3]Monitor Schedule'!$A:$BM,33,FALSE)</f>
        <v>#N/A</v>
      </c>
      <c r="AT165" s="2" t="e">
        <f>VLOOKUP(P165,'[3]Monitor Schedule'!$A:$BM,34,FALSE)</f>
        <v>#N/A</v>
      </c>
      <c r="AU165" s="2" t="e">
        <f>VLOOKUP(P165,'[3]Monitor Schedule'!$A:$BM,35,FALSE)</f>
        <v>#N/A</v>
      </c>
      <c r="AV165" s="2" t="e">
        <f>VLOOKUP(P165,'[3]Monitor Schedule'!$A:$BM,36,FALSE)</f>
        <v>#N/A</v>
      </c>
      <c r="AW165" s="2" t="e">
        <f>VLOOKUP(P165,'[3]Monitor Schedule'!$A:$BM,37,FALSE)</f>
        <v>#N/A</v>
      </c>
      <c r="AX165" s="2" t="e">
        <f>VLOOKUP(P165,'[3]Monitor Schedule'!$A:$BM,38,FALSE)</f>
        <v>#N/A</v>
      </c>
      <c r="AY165" s="2" t="e">
        <f>VLOOKUP(P165,'[3]Monitor Schedule'!$A:$BM,39,FALSE)</f>
        <v>#N/A</v>
      </c>
      <c r="AZ165" s="2" t="e">
        <f>VLOOKUP(P165,'[3]Monitor Schedule'!$A:$BM,40,FALSE)</f>
        <v>#N/A</v>
      </c>
      <c r="BA165" s="2" t="e">
        <f>VLOOKUP(P165,'[3]Monitor Schedule'!$A:$BM,41,FALSE)</f>
        <v>#N/A</v>
      </c>
      <c r="BB165" s="2" t="e">
        <f>VLOOKUP(P165,'[3]Monitor Schedule'!$A:$BM,42,FALSE)</f>
        <v>#N/A</v>
      </c>
      <c r="BC165" s="2" t="e">
        <f>VLOOKUP(P165,'[3]Monitor Schedule'!$A:$BM,43,FALSE)</f>
        <v>#N/A</v>
      </c>
      <c r="BD165" s="2" t="e">
        <f>VLOOKUP(P165,'[3]Monitor Schedule'!$A:$BM,44,FALSE)</f>
        <v>#N/A</v>
      </c>
      <c r="BE165" s="2" t="e">
        <f>VLOOKUP(P165,'[3]Monitor Schedule'!$A:$BM,45,FALSE)</f>
        <v>#N/A</v>
      </c>
      <c r="BF165" s="2" t="e">
        <f>VLOOKUP(P165,'[3]Monitor Schedule'!$A:$BM,46,FALSE)</f>
        <v>#N/A</v>
      </c>
      <c r="BG165" s="2" t="e">
        <f>VLOOKUP(P165,'[3]Monitor Schedule'!$A:$BM,47,FALSE)</f>
        <v>#N/A</v>
      </c>
      <c r="BH165" s="2" t="e">
        <f>VLOOKUP(P165,'[3]Monitor Schedule'!$A:$BM,48,FALSE)</f>
        <v>#N/A</v>
      </c>
      <c r="BI165" s="2" t="e">
        <f>VLOOKUP(P165,'[3]Monitor Schedule'!$A:$BM,49,FALSE)</f>
        <v>#N/A</v>
      </c>
      <c r="BJ165" s="2" t="e">
        <f>VLOOKUP(P165,'[3]Monitor Schedule'!$A:$BM,50,FALSE)</f>
        <v>#N/A</v>
      </c>
      <c r="BK165" s="2" t="e">
        <f>VLOOKUP(P165,'[3]Monitor Schedule'!$A:$BM,51,FALSE)</f>
        <v>#N/A</v>
      </c>
      <c r="BL165" s="2" t="e">
        <f>VLOOKUP(P165,'[3]Monitor Schedule'!$A:$BM,52,FALSE)</f>
        <v>#N/A</v>
      </c>
      <c r="BM165" s="2" t="e">
        <f>VLOOKUP(P165,'[3]Monitor Schedule'!$A:$BM,53,FALSE)</f>
        <v>#N/A</v>
      </c>
      <c r="BN165" s="2" t="e">
        <f>VLOOKUP(P165,'[3]Monitor Schedule'!$A:$BM,54,FALSE)</f>
        <v>#N/A</v>
      </c>
      <c r="BO165" s="2" t="e">
        <f>VLOOKUP(P165,'[3]Monitor Schedule'!$A:$BM,55,FALSE)</f>
        <v>#N/A</v>
      </c>
      <c r="BP165" s="2" t="e">
        <f>VLOOKUP(P165,'[3]Monitor Schedule'!$A:$BM,56,FALSE)</f>
        <v>#N/A</v>
      </c>
      <c r="BQ165" s="2" t="e">
        <f>VLOOKUP(P165,'[3]Monitor Schedule'!$A:$BM,57,FALSE)</f>
        <v>#N/A</v>
      </c>
      <c r="BR165" s="2" t="e">
        <f>VLOOKUP(P165,'[3]Monitor Schedule'!$A:$BM,58,FALSE)</f>
        <v>#N/A</v>
      </c>
      <c r="BS165" s="2" t="e">
        <f>VLOOKUP(P165,'[3]Monitor Schedule'!$A:$BM,59,FALSE)</f>
        <v>#N/A</v>
      </c>
      <c r="BT165" s="2" t="e">
        <f>VLOOKUP(P165,'[3]Monitor Schedule'!$A:$BM,60,FALSE)</f>
        <v>#N/A</v>
      </c>
      <c r="BU165" s="2" t="e">
        <f>VLOOKUP(P165,'[3]Monitor Schedule'!$A:$BM,61,FALSE)</f>
        <v>#N/A</v>
      </c>
      <c r="BV165" s="2" t="e">
        <f>VLOOKUP(P165,'[3]Monitor Schedule'!$A:$BM,62,FALSE)</f>
        <v>#N/A</v>
      </c>
      <c r="BW165" s="2" t="e">
        <f>VLOOKUP(P165,'[3]Monitor Schedule'!$A:$BM,63,FALSE)</f>
        <v>#N/A</v>
      </c>
      <c r="BX165" s="2" t="e">
        <f>VLOOKUP(P165,'[3]Monitor Schedule'!$A:$BM,64,FALSE)</f>
        <v>#N/A</v>
      </c>
      <c r="BY165" s="2" t="e">
        <f>VLOOKUP(P165,'[3]Monitor Schedule'!$A:$BM,65,FALSE)</f>
        <v>#N/A</v>
      </c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</row>
    <row r="166" spans="1:459" s="2" customFormat="1">
      <c r="A166" s="146">
        <v>123776</v>
      </c>
      <c r="B166" s="146">
        <v>5805</v>
      </c>
      <c r="C166" s="146">
        <v>1936</v>
      </c>
      <c r="D166" s="147">
        <v>128796</v>
      </c>
      <c r="E166" s="148">
        <f t="shared" si="279"/>
        <v>6053.4120000000003</v>
      </c>
      <c r="F166" s="149">
        <f t="shared" si="280"/>
        <v>1997.6259600000001</v>
      </c>
      <c r="G166" s="150">
        <v>49</v>
      </c>
      <c r="H166" s="150">
        <f t="shared" si="281"/>
        <v>7566.7650000000003</v>
      </c>
      <c r="I166" s="150">
        <f t="shared" si="282"/>
        <v>2497.0324500000002</v>
      </c>
      <c r="J166" s="150">
        <f t="shared" si="283"/>
        <v>9080.1180000000004</v>
      </c>
      <c r="K166" s="150">
        <f t="shared" si="284"/>
        <v>2996.43894</v>
      </c>
      <c r="L166" s="150">
        <v>18</v>
      </c>
      <c r="M166" s="151">
        <v>20</v>
      </c>
      <c r="N166" s="152">
        <v>22</v>
      </c>
      <c r="O166" s="169"/>
      <c r="P166" s="8"/>
      <c r="Q166" s="8"/>
      <c r="R166" s="8"/>
      <c r="S166" s="181"/>
      <c r="T166" s="181" t="e">
        <f>VLOOKUP(P166,'[3]Monitor Schedule'!$A:$J,10,FALSE)</f>
        <v>#N/A</v>
      </c>
      <c r="U166" s="181"/>
      <c r="V166" s="181" t="e">
        <f>VLOOKUP(P166,'[3]Monitor Schedule'!$A:$K,11,FALSE)</f>
        <v>#N/A</v>
      </c>
      <c r="W166" s="181"/>
      <c r="X166" s="8"/>
      <c r="Y166" s="2" t="e">
        <f>VLOOKUP(P166,'[3]Monitor Schedule'!$A:$BM,13,FALSE)</f>
        <v>#N/A</v>
      </c>
      <c r="Z166" s="2" t="e">
        <f>VLOOKUP(P166,'[3]Monitor Schedule'!$A:$BM,14,FALSE)</f>
        <v>#N/A</v>
      </c>
      <c r="AA166" s="2" t="e">
        <f>VLOOKUP(P166,'[3]Monitor Schedule'!$A:$BM,15,FALSE)</f>
        <v>#N/A</v>
      </c>
      <c r="AB166" s="2" t="e">
        <f>VLOOKUP(P166,'[3]Monitor Schedule'!$A:$BM,16,FALSE)</f>
        <v>#N/A</v>
      </c>
      <c r="AC166" s="2" t="e">
        <f>VLOOKUP(P166,'[3]Monitor Schedule'!$A:$BM,17,FALSE)</f>
        <v>#N/A</v>
      </c>
      <c r="AD166" s="2" t="e">
        <f>VLOOKUP(P166,'[3]Monitor Schedule'!$A:$BM,18,FALSE)</f>
        <v>#N/A</v>
      </c>
      <c r="AE166" s="2" t="e">
        <f>VLOOKUP(P166,'[3]Monitor Schedule'!$A:$BM,19,FALSE)</f>
        <v>#N/A</v>
      </c>
      <c r="AF166" s="2" t="e">
        <f>VLOOKUP(P166,'[3]Monitor Schedule'!$A:$BM,20,FALSE)</f>
        <v>#N/A</v>
      </c>
      <c r="AG166" s="2" t="e">
        <f>VLOOKUP(P166,'[3]Monitor Schedule'!$A:$BM,21,FALSE)</f>
        <v>#N/A</v>
      </c>
      <c r="AH166" s="2" t="e">
        <f>VLOOKUP(P166,'[3]Monitor Schedule'!$A:$BM,22,FALSE)</f>
        <v>#N/A</v>
      </c>
      <c r="AI166" s="2" t="e">
        <f>VLOOKUP(P166,'[3]Monitor Schedule'!$A:$BM,23,FALSE)</f>
        <v>#N/A</v>
      </c>
      <c r="AJ166" s="2" t="e">
        <f>VLOOKUP(P166,'[3]Monitor Schedule'!$A:$BM,24,FALSE)</f>
        <v>#N/A</v>
      </c>
      <c r="AK166" s="2" t="e">
        <f>VLOOKUP(P166,'[3]Monitor Schedule'!$A:$BM,25,FALSE)</f>
        <v>#N/A</v>
      </c>
      <c r="AL166" s="2" t="e">
        <f>VLOOKUP(P166,'[3]Monitor Schedule'!$A:$BM,26,FALSE)</f>
        <v>#N/A</v>
      </c>
      <c r="AM166" s="2" t="e">
        <f>VLOOKUP(P166,'[3]Monitor Schedule'!$A:$BM,27,FALSE)</f>
        <v>#N/A</v>
      </c>
      <c r="AN166" s="2" t="e">
        <f>VLOOKUP(P166,'[3]Monitor Schedule'!$A:$BM,28,FALSE)</f>
        <v>#N/A</v>
      </c>
      <c r="AO166" s="2" t="e">
        <f>VLOOKUP(P166,'[3]Monitor Schedule'!$A:$BM,29,FALSE)</f>
        <v>#N/A</v>
      </c>
      <c r="AP166" s="2" t="e">
        <f>VLOOKUP(P166,'[3]Monitor Schedule'!$A:$BM,30,FALSE)</f>
        <v>#N/A</v>
      </c>
      <c r="AQ166" s="2" t="e">
        <f>VLOOKUP(P166,'[3]Monitor Schedule'!$A:$BM,31,FALSE)</f>
        <v>#N/A</v>
      </c>
      <c r="AR166" s="2" t="e">
        <f>VLOOKUP(P166,'[3]Monitor Schedule'!$A:$BM,32,FALSE)</f>
        <v>#N/A</v>
      </c>
      <c r="AS166" s="2" t="e">
        <f>VLOOKUP(P166,'[3]Monitor Schedule'!$A:$BM,33,FALSE)</f>
        <v>#N/A</v>
      </c>
      <c r="AT166" s="2" t="e">
        <f>VLOOKUP(P166,'[3]Monitor Schedule'!$A:$BM,34,FALSE)</f>
        <v>#N/A</v>
      </c>
      <c r="AU166" s="2" t="e">
        <f>VLOOKUP(P166,'[3]Monitor Schedule'!$A:$BM,35,FALSE)</f>
        <v>#N/A</v>
      </c>
      <c r="AV166" s="2" t="e">
        <f>VLOOKUP(P166,'[3]Monitor Schedule'!$A:$BM,36,FALSE)</f>
        <v>#N/A</v>
      </c>
      <c r="AW166" s="2" t="e">
        <f>VLOOKUP(P166,'[3]Monitor Schedule'!$A:$BM,37,FALSE)</f>
        <v>#N/A</v>
      </c>
      <c r="AX166" s="2" t="e">
        <f>VLOOKUP(P166,'[3]Monitor Schedule'!$A:$BM,38,FALSE)</f>
        <v>#N/A</v>
      </c>
      <c r="AY166" s="2" t="e">
        <f>VLOOKUP(P166,'[3]Monitor Schedule'!$A:$BM,39,FALSE)</f>
        <v>#N/A</v>
      </c>
      <c r="AZ166" s="2" t="e">
        <f>VLOOKUP(P166,'[3]Monitor Schedule'!$A:$BM,40,FALSE)</f>
        <v>#N/A</v>
      </c>
      <c r="BA166" s="2" t="e">
        <f>VLOOKUP(P166,'[3]Monitor Schedule'!$A:$BM,41,FALSE)</f>
        <v>#N/A</v>
      </c>
      <c r="BB166" s="2" t="e">
        <f>VLOOKUP(P166,'[3]Monitor Schedule'!$A:$BM,42,FALSE)</f>
        <v>#N/A</v>
      </c>
      <c r="BC166" s="2" t="e">
        <f>VLOOKUP(P166,'[3]Monitor Schedule'!$A:$BM,43,FALSE)</f>
        <v>#N/A</v>
      </c>
      <c r="BD166" s="2" t="e">
        <f>VLOOKUP(P166,'[3]Monitor Schedule'!$A:$BM,44,FALSE)</f>
        <v>#N/A</v>
      </c>
      <c r="BE166" s="2" t="e">
        <f>VLOOKUP(P166,'[3]Monitor Schedule'!$A:$BM,45,FALSE)</f>
        <v>#N/A</v>
      </c>
      <c r="BF166" s="2" t="e">
        <f>VLOOKUP(P166,'[3]Monitor Schedule'!$A:$BM,46,FALSE)</f>
        <v>#N/A</v>
      </c>
      <c r="BG166" s="2" t="e">
        <f>VLOOKUP(P166,'[3]Monitor Schedule'!$A:$BM,47,FALSE)</f>
        <v>#N/A</v>
      </c>
      <c r="BH166" s="2" t="e">
        <f>VLOOKUP(P166,'[3]Monitor Schedule'!$A:$BM,48,FALSE)</f>
        <v>#N/A</v>
      </c>
      <c r="BI166" s="2" t="e">
        <f>VLOOKUP(P166,'[3]Monitor Schedule'!$A:$BM,49,FALSE)</f>
        <v>#N/A</v>
      </c>
      <c r="BJ166" s="2" t="e">
        <f>VLOOKUP(P166,'[3]Monitor Schedule'!$A:$BM,50,FALSE)</f>
        <v>#N/A</v>
      </c>
      <c r="BK166" s="2" t="e">
        <f>VLOOKUP(P166,'[3]Monitor Schedule'!$A:$BM,51,FALSE)</f>
        <v>#N/A</v>
      </c>
      <c r="BL166" s="2" t="e">
        <f>VLOOKUP(P166,'[3]Monitor Schedule'!$A:$BM,52,FALSE)</f>
        <v>#N/A</v>
      </c>
      <c r="BM166" s="2" t="e">
        <f>VLOOKUP(P166,'[3]Monitor Schedule'!$A:$BM,53,FALSE)</f>
        <v>#N/A</v>
      </c>
      <c r="BN166" s="2" t="e">
        <f>VLOOKUP(P166,'[3]Monitor Schedule'!$A:$BM,54,FALSE)</f>
        <v>#N/A</v>
      </c>
      <c r="BO166" s="2" t="e">
        <f>VLOOKUP(P166,'[3]Monitor Schedule'!$A:$BM,55,FALSE)</f>
        <v>#N/A</v>
      </c>
      <c r="BP166" s="2" t="e">
        <f>VLOOKUP(P166,'[3]Monitor Schedule'!$A:$BM,56,FALSE)</f>
        <v>#N/A</v>
      </c>
      <c r="BQ166" s="2" t="e">
        <f>VLOOKUP(P166,'[3]Monitor Schedule'!$A:$BM,57,FALSE)</f>
        <v>#N/A</v>
      </c>
      <c r="BR166" s="2" t="e">
        <f>VLOOKUP(P166,'[3]Monitor Schedule'!$A:$BM,58,FALSE)</f>
        <v>#N/A</v>
      </c>
      <c r="BS166" s="2" t="e">
        <f>VLOOKUP(P166,'[3]Monitor Schedule'!$A:$BM,59,FALSE)</f>
        <v>#N/A</v>
      </c>
      <c r="BT166" s="2" t="e">
        <f>VLOOKUP(P166,'[3]Monitor Schedule'!$A:$BM,60,FALSE)</f>
        <v>#N/A</v>
      </c>
      <c r="BU166" s="2" t="e">
        <f>VLOOKUP(P166,'[3]Monitor Schedule'!$A:$BM,61,FALSE)</f>
        <v>#N/A</v>
      </c>
      <c r="BV166" s="2" t="e">
        <f>VLOOKUP(P166,'[3]Monitor Schedule'!$A:$BM,62,FALSE)</f>
        <v>#N/A</v>
      </c>
      <c r="BW166" s="2" t="e">
        <f>VLOOKUP(P166,'[3]Monitor Schedule'!$A:$BM,63,FALSE)</f>
        <v>#N/A</v>
      </c>
      <c r="BX166" s="2" t="e">
        <f>VLOOKUP(P166,'[3]Monitor Schedule'!$A:$BM,64,FALSE)</f>
        <v>#N/A</v>
      </c>
      <c r="BY166" s="2" t="e">
        <f>VLOOKUP(P166,'[3]Monitor Schedule'!$A:$BM,65,FALSE)</f>
        <v>#N/A</v>
      </c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</row>
    <row r="167" spans="1:459" s="2" customFormat="1">
      <c r="A167" s="146">
        <v>123776</v>
      </c>
      <c r="B167" s="146">
        <v>5805</v>
      </c>
      <c r="C167" s="146">
        <v>1936</v>
      </c>
      <c r="D167" s="147">
        <v>128796</v>
      </c>
      <c r="E167" s="148">
        <f t="shared" si="279"/>
        <v>6053.4120000000003</v>
      </c>
      <c r="F167" s="149">
        <f t="shared" si="280"/>
        <v>1997.6259600000001</v>
      </c>
      <c r="G167" s="150">
        <v>50</v>
      </c>
      <c r="H167" s="150">
        <f t="shared" si="281"/>
        <v>7566.7650000000003</v>
      </c>
      <c r="I167" s="150">
        <f t="shared" si="282"/>
        <v>2497.0324500000002</v>
      </c>
      <c r="J167" s="150">
        <f t="shared" si="283"/>
        <v>9080.1180000000004</v>
      </c>
      <c r="K167" s="150">
        <f t="shared" si="284"/>
        <v>2996.43894</v>
      </c>
      <c r="L167" s="150">
        <v>18</v>
      </c>
      <c r="M167" s="151">
        <v>20</v>
      </c>
      <c r="N167" s="152">
        <v>22</v>
      </c>
      <c r="O167" s="169"/>
      <c r="P167" s="8"/>
      <c r="Q167" s="8"/>
      <c r="R167" s="8"/>
      <c r="S167" s="8"/>
      <c r="T167" s="181" t="e">
        <f>VLOOKUP(P167,'[3]Monitor Schedule'!$A:$J,10,FALSE)</f>
        <v>#N/A</v>
      </c>
      <c r="U167" s="8"/>
      <c r="V167" s="181" t="e">
        <f>VLOOKUP(P167,'[3]Monitor Schedule'!$A:$K,11,FALSE)</f>
        <v>#N/A</v>
      </c>
      <c r="W167" s="181"/>
      <c r="X167" s="8" t="e">
        <f>VLOOKUP(P167,[4]ocr_assessors_for_ror!$B:$E,4,FALSE)</f>
        <v>#N/A</v>
      </c>
      <c r="Y167" s="2" t="e">
        <f>VLOOKUP(P167,'[3]Monitor Schedule'!$A:$BM,13,FALSE)</f>
        <v>#N/A</v>
      </c>
      <c r="Z167" s="2" t="e">
        <f>VLOOKUP(P167,'[3]Monitor Schedule'!$A:$BM,14,FALSE)</f>
        <v>#N/A</v>
      </c>
      <c r="AA167" s="2" t="e">
        <f>VLOOKUP(P167,'[3]Monitor Schedule'!$A:$BM,15,FALSE)</f>
        <v>#N/A</v>
      </c>
      <c r="AB167" s="2" t="e">
        <f>VLOOKUP(P167,'[3]Monitor Schedule'!$A:$BM,16,FALSE)</f>
        <v>#N/A</v>
      </c>
      <c r="AC167" s="2" t="e">
        <f>VLOOKUP(P167,'[3]Monitor Schedule'!$A:$BM,17,FALSE)</f>
        <v>#N/A</v>
      </c>
      <c r="AD167" s="2" t="e">
        <f>VLOOKUP(P167,'[3]Monitor Schedule'!$A:$BM,18,FALSE)</f>
        <v>#N/A</v>
      </c>
      <c r="AE167" s="2" t="e">
        <f>VLOOKUP(P167,'[3]Monitor Schedule'!$A:$BM,19,FALSE)</f>
        <v>#N/A</v>
      </c>
      <c r="AF167" s="2" t="e">
        <f>VLOOKUP(P167,'[3]Monitor Schedule'!$A:$BM,20,FALSE)</f>
        <v>#N/A</v>
      </c>
      <c r="AG167" s="2" t="e">
        <f>VLOOKUP(P167,'[3]Monitor Schedule'!$A:$BM,21,FALSE)</f>
        <v>#N/A</v>
      </c>
      <c r="AH167" s="2" t="e">
        <f>VLOOKUP(P167,'[3]Monitor Schedule'!$A:$BM,22,FALSE)</f>
        <v>#N/A</v>
      </c>
      <c r="AI167" s="2" t="e">
        <f>VLOOKUP(P167,'[3]Monitor Schedule'!$A:$BM,23,FALSE)</f>
        <v>#N/A</v>
      </c>
      <c r="AJ167" s="2" t="e">
        <f>VLOOKUP(P167,'[3]Monitor Schedule'!$A:$BM,24,FALSE)</f>
        <v>#N/A</v>
      </c>
      <c r="AK167" s="2" t="e">
        <f>VLOOKUP(P167,'[3]Monitor Schedule'!$A:$BM,25,FALSE)</f>
        <v>#N/A</v>
      </c>
      <c r="AL167" s="2" t="e">
        <f>VLOOKUP(P167,'[3]Monitor Schedule'!$A:$BM,26,FALSE)</f>
        <v>#N/A</v>
      </c>
      <c r="AM167" s="2" t="e">
        <f>VLOOKUP(P167,'[3]Monitor Schedule'!$A:$BM,27,FALSE)</f>
        <v>#N/A</v>
      </c>
      <c r="AN167" s="2" t="e">
        <f>VLOOKUP(P167,'[3]Monitor Schedule'!$A:$BM,28,FALSE)</f>
        <v>#N/A</v>
      </c>
      <c r="AO167" s="2" t="e">
        <f>VLOOKUP(P167,'[3]Monitor Schedule'!$A:$BM,29,FALSE)</f>
        <v>#N/A</v>
      </c>
      <c r="AP167" s="2" t="e">
        <f>VLOOKUP(P167,'[3]Monitor Schedule'!$A:$BM,30,FALSE)</f>
        <v>#N/A</v>
      </c>
      <c r="AQ167" s="2" t="e">
        <f>VLOOKUP(P167,'[3]Monitor Schedule'!$A:$BM,31,FALSE)</f>
        <v>#N/A</v>
      </c>
      <c r="AR167" s="2" t="e">
        <f>VLOOKUP(P167,'[3]Monitor Schedule'!$A:$BM,32,FALSE)</f>
        <v>#N/A</v>
      </c>
      <c r="AS167" s="2" t="e">
        <f>VLOOKUP(P167,'[3]Monitor Schedule'!$A:$BM,33,FALSE)</f>
        <v>#N/A</v>
      </c>
      <c r="AT167" s="2" t="e">
        <f>VLOOKUP(P167,'[3]Monitor Schedule'!$A:$BM,34,FALSE)</f>
        <v>#N/A</v>
      </c>
      <c r="AU167" s="2" t="e">
        <f>VLOOKUP(P167,'[3]Monitor Schedule'!$A:$BM,35,FALSE)</f>
        <v>#N/A</v>
      </c>
      <c r="AV167" s="2" t="e">
        <f>VLOOKUP(P167,'[3]Monitor Schedule'!$A:$BM,36,FALSE)</f>
        <v>#N/A</v>
      </c>
      <c r="AW167" s="2" t="e">
        <f>VLOOKUP(P167,'[3]Monitor Schedule'!$A:$BM,37,FALSE)</f>
        <v>#N/A</v>
      </c>
      <c r="AX167" s="2" t="e">
        <f>VLOOKUP(P167,'[3]Monitor Schedule'!$A:$BM,38,FALSE)</f>
        <v>#N/A</v>
      </c>
      <c r="AY167" s="2" t="e">
        <f>VLOOKUP(P167,'[3]Monitor Schedule'!$A:$BM,39,FALSE)</f>
        <v>#N/A</v>
      </c>
      <c r="AZ167" s="2" t="e">
        <f>VLOOKUP(P167,'[3]Monitor Schedule'!$A:$BM,40,FALSE)</f>
        <v>#N/A</v>
      </c>
      <c r="BA167" s="2" t="e">
        <f>VLOOKUP(P167,'[3]Monitor Schedule'!$A:$BM,41,FALSE)</f>
        <v>#N/A</v>
      </c>
      <c r="BB167" s="2" t="e">
        <f>VLOOKUP(P167,'[3]Monitor Schedule'!$A:$BM,42,FALSE)</f>
        <v>#N/A</v>
      </c>
      <c r="BC167" s="2" t="e">
        <f>VLOOKUP(P167,'[3]Monitor Schedule'!$A:$BM,43,FALSE)</f>
        <v>#N/A</v>
      </c>
      <c r="BD167" s="2" t="e">
        <f>VLOOKUP(P167,'[3]Monitor Schedule'!$A:$BM,44,FALSE)</f>
        <v>#N/A</v>
      </c>
      <c r="BE167" s="2" t="e">
        <f>VLOOKUP(P167,'[3]Monitor Schedule'!$A:$BM,45,FALSE)</f>
        <v>#N/A</v>
      </c>
      <c r="BF167" s="2" t="e">
        <f>VLOOKUP(P167,'[3]Monitor Schedule'!$A:$BM,46,FALSE)</f>
        <v>#N/A</v>
      </c>
      <c r="BG167" s="2" t="e">
        <f>VLOOKUP(P167,'[3]Monitor Schedule'!$A:$BM,47,FALSE)</f>
        <v>#N/A</v>
      </c>
      <c r="BH167" s="2" t="e">
        <f>VLOOKUP(P167,'[3]Monitor Schedule'!$A:$BM,48,FALSE)</f>
        <v>#N/A</v>
      </c>
      <c r="BI167" s="2" t="e">
        <f>VLOOKUP(P167,'[3]Monitor Schedule'!$A:$BM,49,FALSE)</f>
        <v>#N/A</v>
      </c>
      <c r="BJ167" s="2" t="e">
        <f>VLOOKUP(P167,'[3]Monitor Schedule'!$A:$BM,50,FALSE)</f>
        <v>#N/A</v>
      </c>
      <c r="BK167" s="2" t="e">
        <f>VLOOKUP(P167,'[3]Monitor Schedule'!$A:$BM,51,FALSE)</f>
        <v>#N/A</v>
      </c>
      <c r="BL167" s="2" t="e">
        <f>VLOOKUP(P167,'[3]Monitor Schedule'!$A:$BM,52,FALSE)</f>
        <v>#N/A</v>
      </c>
      <c r="BM167" s="2" t="e">
        <f>VLOOKUP(P167,'[3]Monitor Schedule'!$A:$BM,53,FALSE)</f>
        <v>#N/A</v>
      </c>
      <c r="BN167" s="2" t="e">
        <f>VLOOKUP(P167,'[3]Monitor Schedule'!$A:$BM,54,FALSE)</f>
        <v>#N/A</v>
      </c>
      <c r="BO167" s="2" t="e">
        <f>VLOOKUP(P167,'[3]Monitor Schedule'!$A:$BM,55,FALSE)</f>
        <v>#N/A</v>
      </c>
      <c r="BP167" s="2" t="e">
        <f>VLOOKUP(P167,'[3]Monitor Schedule'!$A:$BM,56,FALSE)</f>
        <v>#N/A</v>
      </c>
      <c r="BQ167" s="2" t="e">
        <f>VLOOKUP(P167,'[3]Monitor Schedule'!$A:$BM,57,FALSE)</f>
        <v>#N/A</v>
      </c>
      <c r="BR167" s="2" t="e">
        <f>VLOOKUP(P167,'[3]Monitor Schedule'!$A:$BM,58,FALSE)</f>
        <v>#N/A</v>
      </c>
      <c r="BS167" s="2" t="e">
        <f>VLOOKUP(P167,'[3]Monitor Schedule'!$A:$BM,59,FALSE)</f>
        <v>#N/A</v>
      </c>
      <c r="BT167" s="2" t="e">
        <f>VLOOKUP(P167,'[3]Monitor Schedule'!$A:$BM,60,FALSE)</f>
        <v>#N/A</v>
      </c>
      <c r="BU167" s="2" t="e">
        <f>VLOOKUP(P167,'[3]Monitor Schedule'!$A:$BM,61,FALSE)</f>
        <v>#N/A</v>
      </c>
      <c r="BV167" s="2" t="e">
        <f>VLOOKUP(P167,'[3]Monitor Schedule'!$A:$BM,62,FALSE)</f>
        <v>#N/A</v>
      </c>
      <c r="BW167" s="2" t="e">
        <f>VLOOKUP(P167,'[3]Monitor Schedule'!$A:$BM,63,FALSE)</f>
        <v>#N/A</v>
      </c>
      <c r="BX167" s="2" t="e">
        <f>VLOOKUP(P167,'[3]Monitor Schedule'!$A:$BM,64,FALSE)</f>
        <v>#N/A</v>
      </c>
      <c r="BY167" s="2" t="e">
        <f>VLOOKUP(P167,'[3]Monitor Schedule'!$A:$BM,65,FALSE)</f>
        <v>#N/A</v>
      </c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</row>
    <row r="168" spans="1:459" s="2" customFormat="1">
      <c r="A168" s="146">
        <v>123776</v>
      </c>
      <c r="B168" s="146">
        <v>5805</v>
      </c>
      <c r="C168" s="146">
        <v>1936</v>
      </c>
      <c r="D168" s="147">
        <v>128796</v>
      </c>
      <c r="E168" s="148">
        <f t="shared" si="279"/>
        <v>6053.4120000000003</v>
      </c>
      <c r="F168" s="149">
        <f t="shared" si="280"/>
        <v>1997.6259600000001</v>
      </c>
      <c r="G168" s="150">
        <v>51</v>
      </c>
      <c r="H168" s="150">
        <f t="shared" si="281"/>
        <v>7566.7650000000003</v>
      </c>
      <c r="I168" s="150">
        <f t="shared" si="282"/>
        <v>2497.0324500000002</v>
      </c>
      <c r="J168" s="150">
        <f t="shared" si="283"/>
        <v>9080.1180000000004</v>
      </c>
      <c r="K168" s="150">
        <f t="shared" si="284"/>
        <v>2996.43894</v>
      </c>
      <c r="L168" s="150">
        <v>18</v>
      </c>
      <c r="M168" s="151">
        <v>20</v>
      </c>
      <c r="N168" s="152">
        <v>22</v>
      </c>
      <c r="O168" s="169"/>
      <c r="S168" s="8"/>
      <c r="T168" s="181" t="e">
        <f>VLOOKUP(P168,'[3]Monitor Schedule'!$A:$J,10,FALSE)</f>
        <v>#N/A</v>
      </c>
      <c r="U168" s="8"/>
      <c r="V168" s="181" t="e">
        <f>VLOOKUP(P168,'[3]Monitor Schedule'!$A:$K,11,FALSE)</f>
        <v>#N/A</v>
      </c>
      <c r="W168" s="181"/>
      <c r="X168" s="8" t="e">
        <f>VLOOKUP(P168,[4]ocr_assessors_for_ror!$B:$E,4,FALSE)</f>
        <v>#N/A</v>
      </c>
      <c r="Y168" s="2" t="e">
        <f>VLOOKUP(P168,'[3]Monitor Schedule'!$A:$BM,13,FALSE)</f>
        <v>#N/A</v>
      </c>
      <c r="Z168" s="2" t="e">
        <f>VLOOKUP(P168,'[3]Monitor Schedule'!$A:$BM,14,FALSE)</f>
        <v>#N/A</v>
      </c>
      <c r="AA168" s="2" t="e">
        <f>VLOOKUP(P168,'[3]Monitor Schedule'!$A:$BM,15,FALSE)</f>
        <v>#N/A</v>
      </c>
      <c r="AB168" s="2" t="e">
        <f>VLOOKUP(P168,'[3]Monitor Schedule'!$A:$BM,16,FALSE)</f>
        <v>#N/A</v>
      </c>
      <c r="AC168" s="2" t="e">
        <f>VLOOKUP(P168,'[3]Monitor Schedule'!$A:$BM,17,FALSE)</f>
        <v>#N/A</v>
      </c>
      <c r="AD168" s="2" t="e">
        <f>VLOOKUP(P168,'[3]Monitor Schedule'!$A:$BM,18,FALSE)</f>
        <v>#N/A</v>
      </c>
      <c r="AE168" s="2" t="e">
        <f>VLOOKUP(P168,'[3]Monitor Schedule'!$A:$BM,19,FALSE)</f>
        <v>#N/A</v>
      </c>
      <c r="AF168" s="2" t="e">
        <f>VLOOKUP(P168,'[3]Monitor Schedule'!$A:$BM,20,FALSE)</f>
        <v>#N/A</v>
      </c>
      <c r="AG168" s="2" t="e">
        <f>VLOOKUP(P168,'[3]Monitor Schedule'!$A:$BM,21,FALSE)</f>
        <v>#N/A</v>
      </c>
      <c r="AH168" s="2" t="e">
        <f>VLOOKUP(P168,'[3]Monitor Schedule'!$A:$BM,22,FALSE)</f>
        <v>#N/A</v>
      </c>
      <c r="AI168" s="2" t="e">
        <f>VLOOKUP(P168,'[3]Monitor Schedule'!$A:$BM,23,FALSE)</f>
        <v>#N/A</v>
      </c>
      <c r="AJ168" s="2" t="e">
        <f>VLOOKUP(P168,'[3]Monitor Schedule'!$A:$BM,24,FALSE)</f>
        <v>#N/A</v>
      </c>
      <c r="AK168" s="2" t="e">
        <f>VLOOKUP(P168,'[3]Monitor Schedule'!$A:$BM,25,FALSE)</f>
        <v>#N/A</v>
      </c>
      <c r="AL168" s="2" t="e">
        <f>VLOOKUP(P168,'[3]Monitor Schedule'!$A:$BM,26,FALSE)</f>
        <v>#N/A</v>
      </c>
      <c r="AM168" s="2" t="e">
        <f>VLOOKUP(P168,'[3]Monitor Schedule'!$A:$BM,27,FALSE)</f>
        <v>#N/A</v>
      </c>
      <c r="AN168" s="2" t="e">
        <f>VLOOKUP(P168,'[3]Monitor Schedule'!$A:$BM,28,FALSE)</f>
        <v>#N/A</v>
      </c>
      <c r="AO168" s="2" t="e">
        <f>VLOOKUP(P168,'[3]Monitor Schedule'!$A:$BM,29,FALSE)</f>
        <v>#N/A</v>
      </c>
      <c r="AP168" s="2" t="e">
        <f>VLOOKUP(P168,'[3]Monitor Schedule'!$A:$BM,30,FALSE)</f>
        <v>#N/A</v>
      </c>
      <c r="AQ168" s="2" t="e">
        <f>VLOOKUP(P168,'[3]Monitor Schedule'!$A:$BM,31,FALSE)</f>
        <v>#N/A</v>
      </c>
      <c r="AR168" s="2" t="e">
        <f>VLOOKUP(P168,'[3]Monitor Schedule'!$A:$BM,32,FALSE)</f>
        <v>#N/A</v>
      </c>
      <c r="AS168" s="2" t="e">
        <f>VLOOKUP(P168,'[3]Monitor Schedule'!$A:$BM,33,FALSE)</f>
        <v>#N/A</v>
      </c>
      <c r="AT168" s="2" t="e">
        <f>VLOOKUP(P168,'[3]Monitor Schedule'!$A:$BM,34,FALSE)</f>
        <v>#N/A</v>
      </c>
      <c r="AU168" s="2" t="e">
        <f>VLOOKUP(P168,'[3]Monitor Schedule'!$A:$BM,35,FALSE)</f>
        <v>#N/A</v>
      </c>
      <c r="AV168" s="2" t="e">
        <f>VLOOKUP(P168,'[3]Monitor Schedule'!$A:$BM,36,FALSE)</f>
        <v>#N/A</v>
      </c>
      <c r="AW168" s="2" t="e">
        <f>VLOOKUP(P168,'[3]Monitor Schedule'!$A:$BM,37,FALSE)</f>
        <v>#N/A</v>
      </c>
      <c r="AX168" s="2" t="e">
        <f>VLOOKUP(P168,'[3]Monitor Schedule'!$A:$BM,38,FALSE)</f>
        <v>#N/A</v>
      </c>
      <c r="AY168" s="2" t="e">
        <f>VLOOKUP(P168,'[3]Monitor Schedule'!$A:$BM,39,FALSE)</f>
        <v>#N/A</v>
      </c>
      <c r="AZ168" s="2" t="e">
        <f>VLOOKUP(P168,'[3]Monitor Schedule'!$A:$BM,40,FALSE)</f>
        <v>#N/A</v>
      </c>
      <c r="BA168" s="2" t="e">
        <f>VLOOKUP(P168,'[3]Monitor Schedule'!$A:$BM,41,FALSE)</f>
        <v>#N/A</v>
      </c>
      <c r="BB168" s="2" t="e">
        <f>VLOOKUP(P168,'[3]Monitor Schedule'!$A:$BM,42,FALSE)</f>
        <v>#N/A</v>
      </c>
      <c r="BC168" s="2" t="e">
        <f>VLOOKUP(P168,'[3]Monitor Schedule'!$A:$BM,43,FALSE)</f>
        <v>#N/A</v>
      </c>
      <c r="BD168" s="2" t="e">
        <f>VLOOKUP(P168,'[3]Monitor Schedule'!$A:$BM,44,FALSE)</f>
        <v>#N/A</v>
      </c>
      <c r="BE168" s="2" t="e">
        <f>VLOOKUP(P168,'[3]Monitor Schedule'!$A:$BM,45,FALSE)</f>
        <v>#N/A</v>
      </c>
      <c r="BF168" s="2" t="e">
        <f>VLOOKUP(P168,'[3]Monitor Schedule'!$A:$BM,46,FALSE)</f>
        <v>#N/A</v>
      </c>
      <c r="BG168" s="2" t="e">
        <f>VLOOKUP(P168,'[3]Monitor Schedule'!$A:$BM,47,FALSE)</f>
        <v>#N/A</v>
      </c>
      <c r="BH168" s="2" t="e">
        <f>VLOOKUP(P168,'[3]Monitor Schedule'!$A:$BM,48,FALSE)</f>
        <v>#N/A</v>
      </c>
      <c r="BI168" s="2" t="e">
        <f>VLOOKUP(P168,'[3]Monitor Schedule'!$A:$BM,49,FALSE)</f>
        <v>#N/A</v>
      </c>
      <c r="BJ168" s="2" t="e">
        <f>VLOOKUP(P168,'[3]Monitor Schedule'!$A:$BM,50,FALSE)</f>
        <v>#N/A</v>
      </c>
      <c r="BK168" s="2" t="e">
        <f>VLOOKUP(P168,'[3]Monitor Schedule'!$A:$BM,51,FALSE)</f>
        <v>#N/A</v>
      </c>
      <c r="BL168" s="2" t="e">
        <f>VLOOKUP(P168,'[3]Monitor Schedule'!$A:$BM,52,FALSE)</f>
        <v>#N/A</v>
      </c>
      <c r="BM168" s="2" t="e">
        <f>VLOOKUP(P168,'[3]Monitor Schedule'!$A:$BM,53,FALSE)</f>
        <v>#N/A</v>
      </c>
      <c r="BN168" s="2" t="e">
        <f>VLOOKUP(P168,'[3]Monitor Schedule'!$A:$BM,54,FALSE)</f>
        <v>#N/A</v>
      </c>
      <c r="BO168" s="2" t="e">
        <f>VLOOKUP(P168,'[3]Monitor Schedule'!$A:$BM,55,FALSE)</f>
        <v>#N/A</v>
      </c>
      <c r="BP168" s="2" t="e">
        <f>VLOOKUP(P168,'[3]Monitor Schedule'!$A:$BM,56,FALSE)</f>
        <v>#N/A</v>
      </c>
      <c r="BQ168" s="2" t="e">
        <f>VLOOKUP(P168,'[3]Monitor Schedule'!$A:$BM,57,FALSE)</f>
        <v>#N/A</v>
      </c>
      <c r="BR168" s="2" t="e">
        <f>VLOOKUP(P168,'[3]Monitor Schedule'!$A:$BM,58,FALSE)</f>
        <v>#N/A</v>
      </c>
      <c r="BS168" s="2" t="e">
        <f>VLOOKUP(P168,'[3]Monitor Schedule'!$A:$BM,59,FALSE)</f>
        <v>#N/A</v>
      </c>
      <c r="BT168" s="2" t="e">
        <f>VLOOKUP(P168,'[3]Monitor Schedule'!$A:$BM,60,FALSE)</f>
        <v>#N/A</v>
      </c>
      <c r="BU168" s="2" t="e">
        <f>VLOOKUP(P168,'[3]Monitor Schedule'!$A:$BM,61,FALSE)</f>
        <v>#N/A</v>
      </c>
      <c r="BV168" s="2" t="e">
        <f>VLOOKUP(P168,'[3]Monitor Schedule'!$A:$BM,62,FALSE)</f>
        <v>#N/A</v>
      </c>
      <c r="BW168" s="2" t="e">
        <f>VLOOKUP(P168,'[3]Monitor Schedule'!$A:$BM,63,FALSE)</f>
        <v>#N/A</v>
      </c>
      <c r="BX168" s="2" t="e">
        <f>VLOOKUP(P168,'[3]Monitor Schedule'!$A:$BM,64,FALSE)</f>
        <v>#N/A</v>
      </c>
      <c r="BY168" s="2" t="e">
        <f>VLOOKUP(P168,'[3]Monitor Schedule'!$A:$BM,65,FALSE)</f>
        <v>#N/A</v>
      </c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</row>
    <row r="169" spans="1:459" s="2" customFormat="1">
      <c r="A169" s="146">
        <v>123776</v>
      </c>
      <c r="B169" s="146">
        <v>5805</v>
      </c>
      <c r="C169" s="146">
        <v>1936</v>
      </c>
      <c r="D169" s="147">
        <v>128796</v>
      </c>
      <c r="E169" s="148">
        <f t="shared" si="279"/>
        <v>6053.4120000000003</v>
      </c>
      <c r="F169" s="149">
        <f t="shared" si="280"/>
        <v>1997.6259600000001</v>
      </c>
      <c r="G169" s="150">
        <v>52</v>
      </c>
      <c r="H169" s="150">
        <f t="shared" si="281"/>
        <v>7566.7650000000003</v>
      </c>
      <c r="I169" s="150">
        <f t="shared" si="282"/>
        <v>2497.0324500000002</v>
      </c>
      <c r="J169" s="150">
        <f t="shared" si="283"/>
        <v>9080.1180000000004</v>
      </c>
      <c r="K169" s="150">
        <f t="shared" si="284"/>
        <v>2996.43894</v>
      </c>
      <c r="L169" s="150">
        <v>18</v>
      </c>
      <c r="M169" s="151">
        <v>20</v>
      </c>
      <c r="N169" s="152">
        <v>22</v>
      </c>
      <c r="O169" s="169"/>
      <c r="P169" s="8"/>
      <c r="Q169" s="8"/>
      <c r="R169" s="169" t="s">
        <v>49</v>
      </c>
      <c r="S169" s="186"/>
      <c r="T169" s="181" t="e">
        <f>VLOOKUP(P169,'[3]Monitor Schedule'!$A:$J,10,FALSE)</f>
        <v>#N/A</v>
      </c>
      <c r="U169" s="186"/>
      <c r="V169" s="181" t="e">
        <f>VLOOKUP(P169,'[3]Monitor Schedule'!$A:$K,11,FALSE)</f>
        <v>#N/A</v>
      </c>
      <c r="W169" s="181"/>
      <c r="X169" s="8" t="e">
        <f>VLOOKUP(P169,[4]ocr_assessors_for_ror!$B:$E,4,FALSE)</f>
        <v>#N/A</v>
      </c>
      <c r="Y169" s="139">
        <f t="shared" ref="Y169:AZ169" si="285">COUNTIF(Y134:Y168,"yes")</f>
        <v>7</v>
      </c>
      <c r="Z169" s="139">
        <f t="shared" si="285"/>
        <v>9</v>
      </c>
      <c r="AA169" s="139">
        <f t="shared" si="285"/>
        <v>12</v>
      </c>
      <c r="AB169" s="139">
        <f t="shared" si="285"/>
        <v>10</v>
      </c>
      <c r="AC169" s="139">
        <f t="shared" si="285"/>
        <v>9</v>
      </c>
      <c r="AD169" s="139">
        <f t="shared" si="285"/>
        <v>9</v>
      </c>
      <c r="AE169" s="139">
        <f t="shared" si="285"/>
        <v>9</v>
      </c>
      <c r="AF169" s="139">
        <f t="shared" si="285"/>
        <v>9</v>
      </c>
      <c r="AG169" s="139">
        <f t="shared" si="285"/>
        <v>9</v>
      </c>
      <c r="AH169" s="139">
        <f t="shared" si="285"/>
        <v>11</v>
      </c>
      <c r="AI169" s="139">
        <f t="shared" si="285"/>
        <v>9</v>
      </c>
      <c r="AJ169" s="139">
        <f t="shared" si="285"/>
        <v>9</v>
      </c>
      <c r="AK169" s="139">
        <f t="shared" si="285"/>
        <v>10</v>
      </c>
      <c r="AL169" s="139">
        <f t="shared" si="285"/>
        <v>10</v>
      </c>
      <c r="AM169" s="139">
        <f t="shared" si="285"/>
        <v>7</v>
      </c>
      <c r="AN169" s="139">
        <f t="shared" si="285"/>
        <v>7</v>
      </c>
      <c r="AO169" s="139">
        <f t="shared" si="285"/>
        <v>6</v>
      </c>
      <c r="AP169" s="139">
        <f t="shared" si="285"/>
        <v>9</v>
      </c>
      <c r="AQ169" s="139">
        <f t="shared" si="285"/>
        <v>10</v>
      </c>
      <c r="AR169" s="139">
        <f t="shared" si="285"/>
        <v>10</v>
      </c>
      <c r="AS169" s="139">
        <f t="shared" si="285"/>
        <v>9</v>
      </c>
      <c r="AT169" s="139">
        <f t="shared" si="285"/>
        <v>9</v>
      </c>
      <c r="AU169" s="139">
        <f t="shared" si="285"/>
        <v>6</v>
      </c>
      <c r="AV169" s="139">
        <f t="shared" si="285"/>
        <v>9</v>
      </c>
      <c r="AW169" s="139">
        <f t="shared" si="285"/>
        <v>9</v>
      </c>
      <c r="AX169" s="139">
        <f t="shared" si="285"/>
        <v>8</v>
      </c>
      <c r="AY169" s="139">
        <f t="shared" si="285"/>
        <v>9</v>
      </c>
      <c r="AZ169" s="139">
        <f t="shared" si="285"/>
        <v>10</v>
      </c>
      <c r="BA169" s="139">
        <f>COUNTIF(BA134:BA168,"yes")+1</f>
        <v>12</v>
      </c>
      <c r="BB169" s="139">
        <f t="shared" ref="BB169:BX169" si="286">COUNTIF(BB134:BB168,"yes")</f>
        <v>10</v>
      </c>
      <c r="BC169" s="139">
        <f t="shared" si="286"/>
        <v>9</v>
      </c>
      <c r="BD169" s="139">
        <f t="shared" si="286"/>
        <v>11</v>
      </c>
      <c r="BE169" s="139">
        <f t="shared" si="286"/>
        <v>11</v>
      </c>
      <c r="BF169" s="139">
        <f t="shared" si="286"/>
        <v>8</v>
      </c>
      <c r="BG169" s="139">
        <f t="shared" si="286"/>
        <v>9</v>
      </c>
      <c r="BH169" s="139">
        <f t="shared" si="286"/>
        <v>7</v>
      </c>
      <c r="BI169" s="139">
        <f t="shared" si="286"/>
        <v>9</v>
      </c>
      <c r="BJ169" s="139">
        <f t="shared" si="286"/>
        <v>9</v>
      </c>
      <c r="BK169" s="139">
        <f t="shared" si="286"/>
        <v>11</v>
      </c>
      <c r="BL169" s="139">
        <f t="shared" si="286"/>
        <v>11</v>
      </c>
      <c r="BM169" s="139">
        <f t="shared" si="286"/>
        <v>12</v>
      </c>
      <c r="BN169" s="139">
        <f t="shared" si="286"/>
        <v>11</v>
      </c>
      <c r="BO169" s="139">
        <f t="shared" si="286"/>
        <v>6</v>
      </c>
      <c r="BP169" s="139">
        <f t="shared" si="286"/>
        <v>5</v>
      </c>
      <c r="BQ169" s="139">
        <f t="shared" si="286"/>
        <v>6</v>
      </c>
      <c r="BR169" s="139">
        <f t="shared" si="286"/>
        <v>6</v>
      </c>
      <c r="BS169" s="139">
        <f t="shared" si="286"/>
        <v>7</v>
      </c>
      <c r="BT169" s="139">
        <f t="shared" si="286"/>
        <v>6</v>
      </c>
      <c r="BU169" s="139">
        <f t="shared" si="286"/>
        <v>6</v>
      </c>
      <c r="BV169" s="139">
        <f t="shared" si="286"/>
        <v>3</v>
      </c>
      <c r="BW169" s="139">
        <f t="shared" si="286"/>
        <v>2</v>
      </c>
      <c r="BX169" s="139">
        <f t="shared" si="286"/>
        <v>2</v>
      </c>
      <c r="BY169" s="2" t="e">
        <f>VLOOKUP(P169,'[3]Monitor Schedule'!$A:$BM,65,FALSE)</f>
        <v>#N/A</v>
      </c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</row>
    <row r="170" spans="1:459" s="2" customFormat="1">
      <c r="A170" s="146">
        <v>123776</v>
      </c>
      <c r="B170" s="146">
        <v>5805</v>
      </c>
      <c r="C170" s="146">
        <v>1936</v>
      </c>
      <c r="D170" s="147">
        <v>128796</v>
      </c>
      <c r="E170" s="148">
        <f t="shared" si="279"/>
        <v>6053.4120000000003</v>
      </c>
      <c r="F170" s="149">
        <f t="shared" si="280"/>
        <v>1997.6259600000001</v>
      </c>
      <c r="G170" s="150">
        <v>53</v>
      </c>
      <c r="H170" s="150">
        <f t="shared" si="281"/>
        <v>7566.7650000000003</v>
      </c>
      <c r="I170" s="150">
        <f t="shared" si="282"/>
        <v>2497.0324500000002</v>
      </c>
      <c r="J170" s="150">
        <f t="shared" si="283"/>
        <v>9080.1180000000004</v>
      </c>
      <c r="K170" s="150">
        <f t="shared" si="284"/>
        <v>2996.43894</v>
      </c>
      <c r="L170" s="150">
        <v>18</v>
      </c>
      <c r="M170" s="151">
        <v>20</v>
      </c>
      <c r="N170" s="152">
        <v>22</v>
      </c>
      <c r="O170" s="169"/>
      <c r="P170" s="8"/>
      <c r="Q170" s="8"/>
      <c r="R170" s="169" t="s">
        <v>50</v>
      </c>
      <c r="S170" s="186"/>
      <c r="T170" s="181" t="e">
        <f>VLOOKUP(P170,'[3]Monitor Schedule'!$A:$J,10,FALSE)</f>
        <v>#N/A</v>
      </c>
      <c r="U170" s="186"/>
      <c r="V170" s="181" t="e">
        <f>VLOOKUP(P170,'[3]Monitor Schedule'!$A:$K,11,FALSE)</f>
        <v>#N/A</v>
      </c>
      <c r="W170" s="181"/>
      <c r="X170" s="8" t="e">
        <f>VLOOKUP(P170,[4]ocr_assessors_for_ror!$B:$E,4,FALSE)</f>
        <v>#N/A</v>
      </c>
      <c r="Y170" s="139">
        <v>9</v>
      </c>
      <c r="Z170" s="139">
        <v>9</v>
      </c>
      <c r="AA170" s="139">
        <v>9</v>
      </c>
      <c r="AB170" s="139">
        <v>9</v>
      </c>
      <c r="AC170" s="139">
        <v>9</v>
      </c>
      <c r="AD170" s="139">
        <v>9</v>
      </c>
      <c r="AE170" s="139">
        <v>9</v>
      </c>
      <c r="AF170" s="139">
        <v>9</v>
      </c>
      <c r="AG170" s="139">
        <v>9</v>
      </c>
      <c r="AH170" s="139">
        <v>9</v>
      </c>
      <c r="AI170" s="139">
        <v>9</v>
      </c>
      <c r="AJ170" s="139">
        <v>9</v>
      </c>
      <c r="AK170" s="139">
        <v>9</v>
      </c>
      <c r="AL170" s="139">
        <v>9</v>
      </c>
      <c r="AM170" s="139">
        <v>6</v>
      </c>
      <c r="AN170" s="139">
        <v>6</v>
      </c>
      <c r="AO170" s="139">
        <v>6</v>
      </c>
      <c r="AP170" s="139">
        <v>6</v>
      </c>
      <c r="AQ170" s="139">
        <v>6</v>
      </c>
      <c r="AR170" s="139">
        <v>6</v>
      </c>
      <c r="AS170" s="139">
        <v>6</v>
      </c>
      <c r="AT170" s="139">
        <v>9</v>
      </c>
      <c r="AU170" s="139">
        <v>9</v>
      </c>
      <c r="AV170" s="139">
        <v>9</v>
      </c>
      <c r="AW170" s="139">
        <v>9</v>
      </c>
      <c r="AX170" s="139">
        <v>9</v>
      </c>
      <c r="AY170" s="139">
        <v>9</v>
      </c>
      <c r="AZ170" s="139">
        <v>9</v>
      </c>
      <c r="BA170" s="139">
        <v>9</v>
      </c>
      <c r="BB170" s="139">
        <v>9</v>
      </c>
      <c r="BC170" s="139">
        <v>9</v>
      </c>
      <c r="BD170" s="139">
        <v>9</v>
      </c>
      <c r="BE170" s="139">
        <v>9</v>
      </c>
      <c r="BF170" s="139">
        <v>9</v>
      </c>
      <c r="BG170" s="139">
        <v>9</v>
      </c>
      <c r="BH170" s="139">
        <v>9</v>
      </c>
      <c r="BI170" s="139">
        <v>9</v>
      </c>
      <c r="BJ170" s="139">
        <v>9</v>
      </c>
      <c r="BK170" s="139">
        <v>9</v>
      </c>
      <c r="BL170" s="139">
        <v>9</v>
      </c>
      <c r="BM170" s="139">
        <v>9</v>
      </c>
      <c r="BN170" s="139">
        <v>9</v>
      </c>
      <c r="BO170" s="139">
        <v>5</v>
      </c>
      <c r="BP170" s="139">
        <v>5</v>
      </c>
      <c r="BQ170" s="139">
        <v>5</v>
      </c>
      <c r="BR170" s="139">
        <v>5</v>
      </c>
      <c r="BS170" s="139">
        <v>5</v>
      </c>
      <c r="BT170" s="139">
        <v>5</v>
      </c>
      <c r="BU170" s="139">
        <v>5</v>
      </c>
      <c r="BV170" s="139">
        <v>3</v>
      </c>
      <c r="BW170" s="139">
        <v>3</v>
      </c>
      <c r="BX170" s="139">
        <v>3</v>
      </c>
      <c r="BY170" s="2" t="e">
        <f>VLOOKUP(P170,'[3]Monitor Schedule'!$A:$BM,65,FALSE)</f>
        <v>#N/A</v>
      </c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</row>
    <row r="171" spans="1:459" s="2" customFormat="1">
      <c r="A171" s="146">
        <v>123776</v>
      </c>
      <c r="B171" s="146">
        <v>5805</v>
      </c>
      <c r="C171" s="146">
        <v>1936</v>
      </c>
      <c r="D171" s="147">
        <v>128796</v>
      </c>
      <c r="E171" s="148">
        <f t="shared" si="279"/>
        <v>6053.4120000000003</v>
      </c>
      <c r="F171" s="149">
        <f t="shared" si="280"/>
        <v>1997.6259600000001</v>
      </c>
      <c r="G171" s="150">
        <v>54</v>
      </c>
      <c r="H171" s="150">
        <f t="shared" si="281"/>
        <v>7566.7650000000003</v>
      </c>
      <c r="I171" s="150">
        <f t="shared" si="282"/>
        <v>2497.0324500000002</v>
      </c>
      <c r="J171" s="150">
        <f t="shared" si="283"/>
        <v>9080.1180000000004</v>
      </c>
      <c r="K171" s="150">
        <f t="shared" si="284"/>
        <v>2996.43894</v>
      </c>
      <c r="L171" s="150">
        <v>18</v>
      </c>
      <c r="M171" s="151">
        <v>20</v>
      </c>
      <c r="N171" s="152">
        <v>22</v>
      </c>
      <c r="O171" s="169"/>
      <c r="P171" s="8"/>
      <c r="Q171" s="8"/>
      <c r="R171" s="169" t="s">
        <v>51</v>
      </c>
      <c r="S171" s="186"/>
      <c r="T171" s="181" t="e">
        <f>VLOOKUP(P171,'[3]Monitor Schedule'!$A:$J,10,FALSE)</f>
        <v>#N/A</v>
      </c>
      <c r="U171" s="186"/>
      <c r="V171" s="181" t="e">
        <f>VLOOKUP(P171,'[3]Monitor Schedule'!$A:$K,11,FALSE)</f>
        <v>#N/A</v>
      </c>
      <c r="W171" s="181"/>
      <c r="X171" s="8" t="e">
        <f>VLOOKUP(P171,[4]ocr_assessors_for_ror!$B:$E,4,FALSE)</f>
        <v>#N/A</v>
      </c>
      <c r="Y171" s="171">
        <f>Y169-Y170</f>
        <v>-2</v>
      </c>
      <c r="Z171" s="170">
        <f t="shared" ref="Z171:BX171" si="287">Z169-Z170</f>
        <v>0</v>
      </c>
      <c r="AA171" s="170">
        <f t="shared" si="287"/>
        <v>3</v>
      </c>
      <c r="AB171" s="170">
        <f t="shared" si="287"/>
        <v>1</v>
      </c>
      <c r="AC171" s="170">
        <f t="shared" si="287"/>
        <v>0</v>
      </c>
      <c r="AD171" s="170">
        <f t="shared" si="287"/>
        <v>0</v>
      </c>
      <c r="AE171" s="170">
        <f t="shared" si="287"/>
        <v>0</v>
      </c>
      <c r="AF171" s="170">
        <f t="shared" si="287"/>
        <v>0</v>
      </c>
      <c r="AG171" s="170">
        <f t="shared" si="287"/>
        <v>0</v>
      </c>
      <c r="AH171" s="170">
        <f t="shared" si="287"/>
        <v>2</v>
      </c>
      <c r="AI171" s="170">
        <f t="shared" si="287"/>
        <v>0</v>
      </c>
      <c r="AJ171" s="170">
        <f t="shared" si="287"/>
        <v>0</v>
      </c>
      <c r="AK171" s="170">
        <f t="shared" si="287"/>
        <v>1</v>
      </c>
      <c r="AL171" s="170">
        <f t="shared" si="287"/>
        <v>1</v>
      </c>
      <c r="AM171" s="170">
        <f t="shared" si="287"/>
        <v>1</v>
      </c>
      <c r="AN171" s="170">
        <f t="shared" si="287"/>
        <v>1</v>
      </c>
      <c r="AO171" s="170">
        <f t="shared" si="287"/>
        <v>0</v>
      </c>
      <c r="AP171" s="170">
        <f t="shared" si="287"/>
        <v>3</v>
      </c>
      <c r="AQ171" s="170">
        <f t="shared" si="287"/>
        <v>4</v>
      </c>
      <c r="AR171" s="170">
        <f t="shared" si="287"/>
        <v>4</v>
      </c>
      <c r="AS171" s="170">
        <f t="shared" si="287"/>
        <v>3</v>
      </c>
      <c r="AT171" s="170">
        <f t="shared" si="287"/>
        <v>0</v>
      </c>
      <c r="AU171" s="171">
        <f t="shared" si="287"/>
        <v>-3</v>
      </c>
      <c r="AV171" s="170">
        <f t="shared" si="287"/>
        <v>0</v>
      </c>
      <c r="AW171" s="170">
        <f t="shared" si="287"/>
        <v>0</v>
      </c>
      <c r="AX171" s="171">
        <f t="shared" si="287"/>
        <v>-1</v>
      </c>
      <c r="AY171" s="170">
        <f t="shared" si="287"/>
        <v>0</v>
      </c>
      <c r="AZ171" s="170">
        <f t="shared" si="287"/>
        <v>1</v>
      </c>
      <c r="BA171" s="170">
        <f t="shared" si="287"/>
        <v>3</v>
      </c>
      <c r="BB171" s="170">
        <f t="shared" si="287"/>
        <v>1</v>
      </c>
      <c r="BC171" s="170">
        <f t="shared" si="287"/>
        <v>0</v>
      </c>
      <c r="BD171" s="170">
        <f t="shared" si="287"/>
        <v>2</v>
      </c>
      <c r="BE171" s="170">
        <f t="shared" si="287"/>
        <v>2</v>
      </c>
      <c r="BF171" s="170">
        <f t="shared" si="287"/>
        <v>-1</v>
      </c>
      <c r="BG171" s="170">
        <f t="shared" si="287"/>
        <v>0</v>
      </c>
      <c r="BH171" s="171">
        <f t="shared" si="287"/>
        <v>-2</v>
      </c>
      <c r="BI171" s="170">
        <f t="shared" si="287"/>
        <v>0</v>
      </c>
      <c r="BJ171" s="170">
        <f t="shared" si="287"/>
        <v>0</v>
      </c>
      <c r="BK171" s="170">
        <f t="shared" si="287"/>
        <v>2</v>
      </c>
      <c r="BL171" s="170">
        <f t="shared" si="287"/>
        <v>2</v>
      </c>
      <c r="BM171" s="170">
        <f t="shared" si="287"/>
        <v>3</v>
      </c>
      <c r="BN171" s="170">
        <f t="shared" si="287"/>
        <v>2</v>
      </c>
      <c r="BO171" s="170">
        <f t="shared" si="287"/>
        <v>1</v>
      </c>
      <c r="BP171" s="170">
        <f t="shared" si="287"/>
        <v>0</v>
      </c>
      <c r="BQ171" s="170">
        <f t="shared" si="287"/>
        <v>1</v>
      </c>
      <c r="BR171" s="170">
        <f t="shared" si="287"/>
        <v>1</v>
      </c>
      <c r="BS171" s="170">
        <f t="shared" si="287"/>
        <v>2</v>
      </c>
      <c r="BT171" s="170">
        <f t="shared" si="287"/>
        <v>1</v>
      </c>
      <c r="BU171" s="170">
        <f t="shared" si="287"/>
        <v>1</v>
      </c>
      <c r="BV171" s="170">
        <f t="shared" si="287"/>
        <v>0</v>
      </c>
      <c r="BW171" s="170">
        <f t="shared" si="287"/>
        <v>-1</v>
      </c>
      <c r="BX171" s="170">
        <f t="shared" si="287"/>
        <v>-1</v>
      </c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</row>
    <row r="172" spans="1:459" s="2" customFormat="1">
      <c r="A172" s="146">
        <v>123776</v>
      </c>
      <c r="B172" s="146">
        <v>5805</v>
      </c>
      <c r="C172" s="146">
        <v>1936</v>
      </c>
      <c r="D172" s="147">
        <v>128796</v>
      </c>
      <c r="E172" s="148">
        <f t="shared" si="279"/>
        <v>6053.4120000000003</v>
      </c>
      <c r="F172" s="149">
        <f t="shared" si="280"/>
        <v>1997.6259600000001</v>
      </c>
      <c r="G172" s="150">
        <v>55</v>
      </c>
      <c r="H172" s="150">
        <f t="shared" si="281"/>
        <v>7566.7650000000003</v>
      </c>
      <c r="I172" s="150">
        <f t="shared" si="282"/>
        <v>2497.0324500000002</v>
      </c>
      <c r="J172" s="150">
        <f t="shared" si="283"/>
        <v>9080.1180000000004</v>
      </c>
      <c r="K172" s="150">
        <f t="shared" si="284"/>
        <v>2996.43894</v>
      </c>
      <c r="L172" s="150">
        <v>18</v>
      </c>
      <c r="M172" s="151">
        <v>20</v>
      </c>
      <c r="N172" s="152">
        <v>22</v>
      </c>
      <c r="O172" s="169"/>
      <c r="P172" s="8"/>
      <c r="Q172" s="8"/>
      <c r="R172" s="8"/>
      <c r="S172" s="8"/>
      <c r="T172" s="181" t="e">
        <f>VLOOKUP(P172,'[3]Monitor Schedule'!$A:$J,10,FALSE)</f>
        <v>#N/A</v>
      </c>
      <c r="U172" s="8"/>
      <c r="V172" s="181" t="e">
        <f>VLOOKUP(P172,'[3]Monitor Schedule'!$A:$K,11,FALSE)</f>
        <v>#N/A</v>
      </c>
      <c r="W172" s="181"/>
      <c r="X172" s="8" t="e">
        <f>VLOOKUP(P172,[4]ocr_assessors_for_ror!$B:$E,4,FALSE)</f>
        <v>#N/A</v>
      </c>
      <c r="BY172" s="2" t="e">
        <f>VLOOKUP(P172,'[3]Monitor Schedule'!$A:$BM,65,FALSE)</f>
        <v>#N/A</v>
      </c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</row>
    <row r="173" spans="1:459" s="2" customFormat="1">
      <c r="A173" s="128">
        <v>76743</v>
      </c>
      <c r="B173" s="128">
        <v>1486</v>
      </c>
      <c r="C173" s="128">
        <v>782</v>
      </c>
      <c r="D173" s="145">
        <v>205128</v>
      </c>
      <c r="E173" s="134">
        <f>D173*0.019</f>
        <v>3897.4319999999998</v>
      </c>
      <c r="F173" s="133">
        <f>E173*0.53</f>
        <v>2065.6389599999998</v>
      </c>
      <c r="G173" s="9">
        <v>8</v>
      </c>
      <c r="H173" s="9">
        <f>E173*1.25</f>
        <v>4871.79</v>
      </c>
      <c r="I173" s="9">
        <f>F173*1.25</f>
        <v>2582.0486999999998</v>
      </c>
      <c r="J173" s="9">
        <f>E173*1.5</f>
        <v>5846.1479999999992</v>
      </c>
      <c r="K173" s="9">
        <f>F173*1.5</f>
        <v>3098.4584399999994</v>
      </c>
      <c r="L173" s="9">
        <v>20</v>
      </c>
      <c r="M173" s="124">
        <v>22</v>
      </c>
      <c r="N173" s="123">
        <v>24</v>
      </c>
      <c r="O173" s="169" t="s">
        <v>241</v>
      </c>
      <c r="P173" s="8">
        <v>959551</v>
      </c>
      <c r="Q173" s="8" t="s">
        <v>61</v>
      </c>
      <c r="R173" s="8" t="s">
        <v>62</v>
      </c>
      <c r="S173" s="181">
        <v>44770</v>
      </c>
      <c r="T173" s="181">
        <f>VLOOKUP(P173,'[3]Monitor Schedule'!$A:$J,10,FALSE)</f>
        <v>44620</v>
      </c>
      <c r="U173" s="181">
        <v>44784</v>
      </c>
      <c r="V173" s="181" t="e">
        <f>VLOOKUP(P173,'[3]Monitor Schedule'!$A:$K,11,FALSE)</f>
        <v>#N/A</v>
      </c>
      <c r="W173" s="181"/>
      <c r="X173" s="8" t="s">
        <v>30</v>
      </c>
      <c r="Y173" s="2" t="s">
        <v>30</v>
      </c>
      <c r="Z173" s="2" t="s">
        <v>30</v>
      </c>
      <c r="AA173" s="2" t="s">
        <v>28</v>
      </c>
      <c r="AB173" s="2" t="s">
        <v>28</v>
      </c>
      <c r="AC173" s="2" t="s">
        <v>28</v>
      </c>
      <c r="AD173" s="2" t="s">
        <v>28</v>
      </c>
      <c r="AE173" s="2" t="s">
        <v>28</v>
      </c>
      <c r="AF173" s="2" t="s">
        <v>28</v>
      </c>
      <c r="AG173" s="2" t="s">
        <v>30</v>
      </c>
      <c r="AH173" s="2" t="s">
        <v>28</v>
      </c>
      <c r="AI173" s="2" t="s">
        <v>28</v>
      </c>
      <c r="AJ173" s="2" t="s">
        <v>28</v>
      </c>
      <c r="AK173" s="2" t="s">
        <v>28</v>
      </c>
      <c r="AL173" s="2" t="s">
        <v>28</v>
      </c>
      <c r="AM173" s="2" t="s">
        <v>30</v>
      </c>
      <c r="AN173" s="2" t="s">
        <v>30</v>
      </c>
      <c r="AO173" s="2" t="s">
        <v>28</v>
      </c>
      <c r="AP173" s="2" t="s">
        <v>28</v>
      </c>
      <c r="AQ173" s="2" t="s">
        <v>28</v>
      </c>
      <c r="AR173" s="2" t="s">
        <v>28</v>
      </c>
      <c r="AS173" s="2" t="s">
        <v>28</v>
      </c>
      <c r="AT173" s="2" t="s">
        <v>28</v>
      </c>
      <c r="AU173" s="2" t="s">
        <v>30</v>
      </c>
      <c r="AV173" s="2" t="s">
        <v>30</v>
      </c>
      <c r="AW173" s="2" t="s">
        <v>28</v>
      </c>
      <c r="AX173" s="2" t="s">
        <v>28</v>
      </c>
      <c r="AY173" s="2" t="s">
        <v>30</v>
      </c>
      <c r="AZ173" s="2" t="s">
        <v>28</v>
      </c>
      <c r="BA173" s="2" t="s">
        <v>28</v>
      </c>
      <c r="BB173" s="2" t="s">
        <v>28</v>
      </c>
      <c r="BC173" s="2" t="s">
        <v>30</v>
      </c>
      <c r="BD173" s="2" t="s">
        <v>28</v>
      </c>
      <c r="BE173" s="2" t="s">
        <v>28</v>
      </c>
      <c r="BF173" s="2" t="s">
        <v>30</v>
      </c>
      <c r="BG173" s="2" t="s">
        <v>28</v>
      </c>
      <c r="BH173" s="2" t="s">
        <v>28</v>
      </c>
      <c r="BI173" s="2" t="s">
        <v>28</v>
      </c>
      <c r="BJ173" s="2" t="s">
        <v>30</v>
      </c>
      <c r="BK173" s="2" t="s">
        <v>28</v>
      </c>
      <c r="BL173" s="2" t="s">
        <v>28</v>
      </c>
      <c r="BM173" s="2" t="s">
        <v>28</v>
      </c>
      <c r="BN173" s="2" t="s">
        <v>28</v>
      </c>
      <c r="BO173" s="2" t="s">
        <v>30</v>
      </c>
      <c r="BP173" s="2" t="s">
        <v>30</v>
      </c>
      <c r="BQ173" s="2" t="s">
        <v>30</v>
      </c>
      <c r="BR173" s="2" t="s">
        <v>28</v>
      </c>
      <c r="BS173" s="2" t="s">
        <v>28</v>
      </c>
      <c r="BT173" s="2" t="s">
        <v>28</v>
      </c>
      <c r="BU173" s="2" t="s">
        <v>28</v>
      </c>
      <c r="BV173" s="2" t="s">
        <v>28</v>
      </c>
      <c r="BW173" s="2" t="s">
        <v>28</v>
      </c>
      <c r="BX173" s="2" t="s">
        <v>30</v>
      </c>
      <c r="BY173" s="2" t="s">
        <v>63</v>
      </c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</row>
    <row r="174" spans="1:459" s="2" customFormat="1">
      <c r="A174" s="146">
        <v>76743</v>
      </c>
      <c r="B174" s="146">
        <v>1486</v>
      </c>
      <c r="C174" s="146">
        <v>782</v>
      </c>
      <c r="D174" s="147">
        <v>205128</v>
      </c>
      <c r="E174" s="148">
        <f t="shared" ref="E174:E202" si="288">D174*0.019</f>
        <v>3897.4319999999998</v>
      </c>
      <c r="F174" s="149">
        <f t="shared" ref="F174:F202" si="289">E174*0.53</f>
        <v>2065.6389599999998</v>
      </c>
      <c r="G174" s="150">
        <v>8</v>
      </c>
      <c r="H174" s="150">
        <f t="shared" ref="H174:H202" si="290">E174*1.25</f>
        <v>4871.79</v>
      </c>
      <c r="I174" s="150">
        <f t="shared" ref="I174:I202" si="291">F174*1.25</f>
        <v>2582.0486999999998</v>
      </c>
      <c r="J174" s="150">
        <f t="shared" ref="J174:J202" si="292">E174*1.5</f>
        <v>5846.1479999999992</v>
      </c>
      <c r="K174" s="150">
        <f t="shared" ref="K174:K202" si="293">F174*1.5</f>
        <v>3098.4584399999994</v>
      </c>
      <c r="L174" s="150">
        <v>20</v>
      </c>
      <c r="M174" s="151">
        <v>22</v>
      </c>
      <c r="N174" s="152">
        <v>24</v>
      </c>
      <c r="O174" s="169" t="s">
        <v>241</v>
      </c>
      <c r="P174" s="8">
        <v>74773</v>
      </c>
      <c r="Q174" s="8" t="s">
        <v>242</v>
      </c>
      <c r="R174" s="8" t="s">
        <v>243</v>
      </c>
      <c r="S174" s="181">
        <v>44770</v>
      </c>
      <c r="T174" s="181">
        <f>VLOOKUP(P174,'[3]Monitor Schedule'!$A:$J,10,FALSE)</f>
        <v>44706</v>
      </c>
      <c r="U174" s="181">
        <v>44784</v>
      </c>
      <c r="V174" s="181" t="e">
        <f>VLOOKUP(P174,'[3]Monitor Schedule'!$A:$K,11,FALSE)</f>
        <v>#N/A</v>
      </c>
      <c r="W174" s="181" t="s">
        <v>30</v>
      </c>
      <c r="X174" s="8" t="s">
        <v>86</v>
      </c>
      <c r="Y174" s="2" t="s">
        <v>30</v>
      </c>
      <c r="Z174" s="2" t="str">
        <f>VLOOKUP(P174,'[3]Monitor Schedule'!$A:$BM,14,FALSE)</f>
        <v>Yes</v>
      </c>
      <c r="AA174" s="2" t="str">
        <f>VLOOKUP(P174,'[3]Monitor Schedule'!$A:$BM,15,FALSE)</f>
        <v>Yes</v>
      </c>
      <c r="AB174" s="2" t="str">
        <f>VLOOKUP(P174,'[3]Monitor Schedule'!$A:$BM,16,FALSE)</f>
        <v>Yes</v>
      </c>
      <c r="AC174" s="2" t="s">
        <v>30</v>
      </c>
      <c r="AD174" s="2" t="str">
        <f>VLOOKUP(P174,'[3]Monitor Schedule'!$A:$BM,18,FALSE)</f>
        <v>No</v>
      </c>
      <c r="AE174" s="2" t="str">
        <f>VLOOKUP(P174,'[3]Monitor Schedule'!$A:$BM,19,FALSE)</f>
        <v>No</v>
      </c>
      <c r="AF174" s="2" t="str">
        <f>VLOOKUP(P174,'[3]Monitor Schedule'!$A:$BM,20,FALSE)</f>
        <v>No</v>
      </c>
      <c r="AG174" s="2" t="str">
        <f>VLOOKUP(P174,'[3]Monitor Schedule'!$A:$BM,21,FALSE)</f>
        <v>Yes</v>
      </c>
      <c r="AH174" s="2" t="str">
        <f>VLOOKUP(P174,'[3]Monitor Schedule'!$A:$BM,22,FALSE)</f>
        <v>Yes</v>
      </c>
      <c r="AI174" s="2" t="str">
        <f>VLOOKUP(P174,'[3]Monitor Schedule'!$A:$BM,23,FALSE)</f>
        <v>No</v>
      </c>
      <c r="AJ174" s="2" t="str">
        <f>VLOOKUP(P174,'[3]Monitor Schedule'!$A:$BM,24,FALSE)</f>
        <v>No</v>
      </c>
      <c r="AK174" s="2" t="str">
        <f>VLOOKUP(P174,'[3]Monitor Schedule'!$A:$BM,25,FALSE)</f>
        <v>No</v>
      </c>
      <c r="AL174" s="2" t="str">
        <f>VLOOKUP(P174,'[3]Monitor Schedule'!$A:$BM,26,FALSE)</f>
        <v>No</v>
      </c>
      <c r="AM174" s="2" t="str">
        <f>VLOOKUP(P174,'[3]Monitor Schedule'!$A:$BM,27,FALSE)</f>
        <v>No</v>
      </c>
      <c r="AN174" s="2" t="str">
        <f>VLOOKUP(P174,'[3]Monitor Schedule'!$A:$BM,28,FALSE)</f>
        <v>Yes</v>
      </c>
      <c r="AO174" s="2" t="str">
        <f>VLOOKUP(P174,'[3]Monitor Schedule'!$A:$BM,29,FALSE)</f>
        <v>Yes</v>
      </c>
      <c r="AP174" s="2" t="str">
        <f>VLOOKUP(P174,'[3]Monitor Schedule'!$A:$BM,30,FALSE)</f>
        <v>No</v>
      </c>
      <c r="AQ174" s="2" t="str">
        <f>VLOOKUP(P174,'[3]Monitor Schedule'!$A:$BM,31,FALSE)</f>
        <v>No</v>
      </c>
      <c r="AR174" s="2" t="str">
        <f>VLOOKUP(P174,'[3]Monitor Schedule'!$A:$BM,32,FALSE)</f>
        <v>No</v>
      </c>
      <c r="AS174" s="2" t="str">
        <f>VLOOKUP(P174,'[3]Monitor Schedule'!$A:$BM,33,FALSE)</f>
        <v>No</v>
      </c>
      <c r="AT174" s="2" t="str">
        <f>VLOOKUP(P174,'[3]Monitor Schedule'!$A:$BM,34,FALSE)</f>
        <v>No</v>
      </c>
      <c r="AU174" s="2" t="str">
        <f>VLOOKUP(P174,'[3]Monitor Schedule'!$A:$BM,35,FALSE)</f>
        <v>Yes</v>
      </c>
      <c r="AV174" s="2" t="str">
        <f>VLOOKUP(P174,'[3]Monitor Schedule'!$A:$BM,36,FALSE)</f>
        <v>Yes</v>
      </c>
      <c r="AW174" s="2" t="str">
        <f>VLOOKUP(P174,'[3]Monitor Schedule'!$A:$BM,37,FALSE)</f>
        <v>No</v>
      </c>
      <c r="AX174" s="2" t="str">
        <f>VLOOKUP(P174,'[3]Monitor Schedule'!$A:$BM,38,FALSE)</f>
        <v>No</v>
      </c>
      <c r="AY174" s="2" t="str">
        <f>VLOOKUP(P174,'[3]Monitor Schedule'!$A:$BM,39,FALSE)</f>
        <v>No</v>
      </c>
      <c r="AZ174" s="2" t="str">
        <f>VLOOKUP(P174,'[3]Monitor Schedule'!$A:$BM,40,FALSE)</f>
        <v>No</v>
      </c>
      <c r="BA174" s="2" t="str">
        <f>VLOOKUP(P174,'[3]Monitor Schedule'!$A:$BM,41,FALSE)</f>
        <v>No</v>
      </c>
      <c r="BB174" s="2" t="str">
        <f>VLOOKUP(P174,'[3]Monitor Schedule'!$A:$BM,42,FALSE)</f>
        <v>Yes</v>
      </c>
      <c r="BC174" s="2" t="str">
        <f>VLOOKUP(P174,'[3]Monitor Schedule'!$A:$BM,43,FALSE)</f>
        <v>Yes</v>
      </c>
      <c r="BD174" s="2" t="str">
        <f>VLOOKUP(P174,'[3]Monitor Schedule'!$A:$BM,44,FALSE)</f>
        <v>No</v>
      </c>
      <c r="BE174" s="2" t="str">
        <f>VLOOKUP(P174,'[3]Monitor Schedule'!$A:$BM,45,FALSE)</f>
        <v>No</v>
      </c>
      <c r="BF174" s="2" t="str">
        <f>VLOOKUP(P174,'[3]Monitor Schedule'!$A:$BM,46,FALSE)</f>
        <v>No</v>
      </c>
      <c r="BG174" s="2" t="str">
        <f>VLOOKUP(P174,'[3]Monitor Schedule'!$A:$BM,47,FALSE)</f>
        <v>No</v>
      </c>
      <c r="BH174" s="2" t="str">
        <f>VLOOKUP(P174,'[3]Monitor Schedule'!$A:$BM,48,FALSE)</f>
        <v>No</v>
      </c>
      <c r="BI174" s="2" t="str">
        <f>VLOOKUP(P174,'[3]Monitor Schedule'!$A:$BM,49,FALSE)</f>
        <v>Yes</v>
      </c>
      <c r="BJ174" s="2" t="str">
        <f>VLOOKUP(P174,'[3]Monitor Schedule'!$A:$BM,50,FALSE)</f>
        <v>Yes</v>
      </c>
      <c r="BK174" s="2" t="str">
        <f>VLOOKUP(P174,'[3]Monitor Schedule'!$A:$BM,51,FALSE)</f>
        <v>No</v>
      </c>
      <c r="BL174" s="2" t="str">
        <f>VLOOKUP(P174,'[3]Monitor Schedule'!$A:$BM,52,FALSE)</f>
        <v>No</v>
      </c>
      <c r="BM174" s="2" t="str">
        <f>VLOOKUP(P174,'[3]Monitor Schedule'!$A:$BM,53,FALSE)</f>
        <v>No</v>
      </c>
      <c r="BN174" s="2" t="str">
        <f>VLOOKUP(P174,'[3]Monitor Schedule'!$A:$BM,54,FALSE)</f>
        <v>No</v>
      </c>
      <c r="BO174" s="2" t="str">
        <f>VLOOKUP(P174,'[3]Monitor Schedule'!$A:$BM,55,FALSE)</f>
        <v>No</v>
      </c>
      <c r="BP174" s="2" t="str">
        <f>VLOOKUP(P174,'[3]Monitor Schedule'!$A:$BM,56,FALSE)</f>
        <v>Yes</v>
      </c>
      <c r="BQ174" s="2" t="str">
        <f>VLOOKUP(P174,'[3]Monitor Schedule'!$A:$BM,57,FALSE)</f>
        <v>Yes</v>
      </c>
      <c r="BR174" s="167" t="s">
        <v>42</v>
      </c>
      <c r="BS174" s="167" t="s">
        <v>42</v>
      </c>
      <c r="BT174" s="167" t="s">
        <v>42</v>
      </c>
      <c r="BU174" s="167" t="s">
        <v>42</v>
      </c>
      <c r="BV174" s="167" t="s">
        <v>42</v>
      </c>
      <c r="BW174" s="2" t="str">
        <f>VLOOKUP(P174,'[3]Monitor Schedule'!$A:$BM,63,FALSE)</f>
        <v>No</v>
      </c>
      <c r="BX174" s="2" t="str">
        <f>VLOOKUP(P174,'[3]Monitor Schedule'!$A:$BM,64,FALSE)</f>
        <v>No</v>
      </c>
      <c r="BY174" s="2" t="s">
        <v>244</v>
      </c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</row>
    <row r="175" spans="1:459" s="2" customFormat="1">
      <c r="A175" s="146">
        <v>76743</v>
      </c>
      <c r="B175" s="146">
        <v>1486</v>
      </c>
      <c r="C175" s="146">
        <v>782</v>
      </c>
      <c r="D175" s="147">
        <v>205128</v>
      </c>
      <c r="E175" s="148">
        <f t="shared" si="288"/>
        <v>3897.4319999999998</v>
      </c>
      <c r="F175" s="149">
        <f t="shared" si="289"/>
        <v>2065.6389599999998</v>
      </c>
      <c r="G175" s="150">
        <v>8</v>
      </c>
      <c r="H175" s="150">
        <f t="shared" si="290"/>
        <v>4871.79</v>
      </c>
      <c r="I175" s="150">
        <f t="shared" si="291"/>
        <v>2582.0486999999998</v>
      </c>
      <c r="J175" s="150">
        <f t="shared" si="292"/>
        <v>5846.1479999999992</v>
      </c>
      <c r="K175" s="150">
        <f t="shared" si="293"/>
        <v>3098.4584399999994</v>
      </c>
      <c r="L175" s="150">
        <v>20</v>
      </c>
      <c r="M175" s="151">
        <v>22</v>
      </c>
      <c r="N175" s="152">
        <v>24</v>
      </c>
      <c r="O175" s="169" t="s">
        <v>241</v>
      </c>
      <c r="P175" s="8">
        <v>956761</v>
      </c>
      <c r="Q175" s="8" t="s">
        <v>139</v>
      </c>
      <c r="R175" s="8" t="s">
        <v>140</v>
      </c>
      <c r="S175" s="181">
        <v>44762</v>
      </c>
      <c r="T175" s="181">
        <f>VLOOKUP(P175,'[3]Monitor Schedule'!$A:$J,10,FALSE)</f>
        <v>44706</v>
      </c>
      <c r="U175" s="181">
        <v>44784</v>
      </c>
      <c r="V175" s="181" t="e">
        <f>VLOOKUP(P175,'[3]Monitor Schedule'!$A:$K,11,FALSE)</f>
        <v>#N/A</v>
      </c>
      <c r="W175" s="181"/>
      <c r="X175" s="8" t="s">
        <v>30</v>
      </c>
      <c r="Y175" s="2" t="str">
        <f>VLOOKUP(P175,'[3]Monitor Schedule'!$A:$BM,13,FALSE)</f>
        <v>Yes</v>
      </c>
      <c r="Z175" s="2" t="str">
        <f>VLOOKUP(P175,'[3]Monitor Schedule'!$A:$BM,14,FALSE)</f>
        <v>No</v>
      </c>
      <c r="AA175" s="2" t="str">
        <f>VLOOKUP(P175,'[3]Monitor Schedule'!$A:$BM,15,FALSE)</f>
        <v>No</v>
      </c>
      <c r="AB175" s="2" t="str">
        <f>VLOOKUP(P175,'[3]Monitor Schedule'!$A:$BM,16,FALSE)</f>
        <v>No</v>
      </c>
      <c r="AC175" s="2" t="str">
        <f>VLOOKUP(P175,'[3]Monitor Schedule'!$A:$BM,17,FALSE)</f>
        <v>No</v>
      </c>
      <c r="AD175" s="2" t="str">
        <f>VLOOKUP(P175,'[3]Monitor Schedule'!$A:$BM,18,FALSE)</f>
        <v>No</v>
      </c>
      <c r="AE175" s="2" t="str">
        <f>VLOOKUP(P175,'[3]Monitor Schedule'!$A:$BM,19,FALSE)</f>
        <v>Yes</v>
      </c>
      <c r="AF175" s="2" t="str">
        <f>VLOOKUP(P175,'[3]Monitor Schedule'!$A:$BM,20,FALSE)</f>
        <v>Yes</v>
      </c>
      <c r="AG175" s="2" t="str">
        <f>VLOOKUP(P175,'[3]Monitor Schedule'!$A:$BM,21,FALSE)</f>
        <v>Yes</v>
      </c>
      <c r="AH175" s="2" t="str">
        <f>VLOOKUP(P175,'[3]Monitor Schedule'!$A:$BM,22,FALSE)</f>
        <v>Yes</v>
      </c>
      <c r="AI175" s="2" t="str">
        <f>VLOOKUP(P175,'[3]Monitor Schedule'!$A:$BM,23,FALSE)</f>
        <v>Yes</v>
      </c>
      <c r="AJ175" s="2" t="str">
        <f>VLOOKUP(P175,'[3]Monitor Schedule'!$A:$BM,24,FALSE)</f>
        <v>No</v>
      </c>
      <c r="AK175" s="2" t="str">
        <f>VLOOKUP(P175,'[3]Monitor Schedule'!$A:$BM,25,FALSE)</f>
        <v>No</v>
      </c>
      <c r="AL175" s="2" t="str">
        <f>VLOOKUP(P175,'[3]Monitor Schedule'!$A:$BM,26,FALSE)</f>
        <v>No</v>
      </c>
      <c r="AM175" s="2" t="str">
        <f>VLOOKUP(P175,'[3]Monitor Schedule'!$A:$BM,27,FALSE)</f>
        <v>No</v>
      </c>
      <c r="AN175" s="2" t="str">
        <f>VLOOKUP(P175,'[3]Monitor Schedule'!$A:$BM,28,FALSE)</f>
        <v>No</v>
      </c>
      <c r="AO175" s="2" t="str">
        <f>VLOOKUP(P175,'[3]Monitor Schedule'!$A:$BM,29,FALSE)</f>
        <v>No</v>
      </c>
      <c r="AP175" s="2" t="str">
        <f>VLOOKUP(P175,'[3]Monitor Schedule'!$A:$BM,30,FALSE)</f>
        <v>No</v>
      </c>
      <c r="AQ175" s="2" t="str">
        <f>VLOOKUP(P175,'[3]Monitor Schedule'!$A:$BM,31,FALSE)</f>
        <v>No</v>
      </c>
      <c r="AR175" s="2" t="str">
        <f>VLOOKUP(P175,'[3]Monitor Schedule'!$A:$BM,32,FALSE)</f>
        <v>No</v>
      </c>
      <c r="AS175" s="2" t="str">
        <f>VLOOKUP(P175,'[3]Monitor Schedule'!$A:$BM,33,FALSE)</f>
        <v>No</v>
      </c>
      <c r="AT175" s="2" t="str">
        <f>VLOOKUP(P175,'[3]Monitor Schedule'!$A:$BM,34,FALSE)</f>
        <v>No</v>
      </c>
      <c r="AU175" s="2" t="str">
        <f>VLOOKUP(P175,'[3]Monitor Schedule'!$A:$BM,35,FALSE)</f>
        <v>Yes</v>
      </c>
      <c r="AV175" s="2" t="str">
        <f>VLOOKUP(P175,'[3]Monitor Schedule'!$A:$BM,36,FALSE)</f>
        <v>No</v>
      </c>
      <c r="AW175" s="2" t="str">
        <f>VLOOKUP(P175,'[3]Monitor Schedule'!$A:$BM,37,FALSE)</f>
        <v>No</v>
      </c>
      <c r="AX175" s="2" t="str">
        <f>VLOOKUP(P175,'[3]Monitor Schedule'!$A:$BM,38,FALSE)</f>
        <v>No</v>
      </c>
      <c r="AY175" s="2" t="str">
        <f>VLOOKUP(P175,'[3]Monitor Schedule'!$A:$BM,39,FALSE)</f>
        <v>No</v>
      </c>
      <c r="AZ175" s="2" t="str">
        <f>VLOOKUP(P175,'[3]Monitor Schedule'!$A:$BM,40,FALSE)</f>
        <v>No</v>
      </c>
      <c r="BA175" s="2" t="str">
        <f>VLOOKUP(P175,'[3]Monitor Schedule'!$A:$BM,41,FALSE)</f>
        <v>No</v>
      </c>
      <c r="BB175" s="2" t="str">
        <f>VLOOKUP(P175,'[3]Monitor Schedule'!$A:$BM,42,FALSE)</f>
        <v>Yes</v>
      </c>
      <c r="BC175" s="2" t="str">
        <f>VLOOKUP(P175,'[3]Monitor Schedule'!$A:$BM,43,FALSE)</f>
        <v>Yes</v>
      </c>
      <c r="BD175" s="2" t="str">
        <f>VLOOKUP(P175,'[3]Monitor Schedule'!$A:$BM,44,FALSE)</f>
        <v>No</v>
      </c>
      <c r="BE175" s="2" t="str">
        <f>VLOOKUP(P175,'[3]Monitor Schedule'!$A:$BM,45,FALSE)</f>
        <v>No</v>
      </c>
      <c r="BF175" s="2" t="str">
        <f>VLOOKUP(P175,'[3]Monitor Schedule'!$A:$BM,46,FALSE)</f>
        <v>No</v>
      </c>
      <c r="BG175" s="2" t="str">
        <f>VLOOKUP(P175,'[3]Monitor Schedule'!$A:$BM,47,FALSE)</f>
        <v>No</v>
      </c>
      <c r="BH175" s="2" t="str">
        <f>VLOOKUP(P175,'[3]Monitor Schedule'!$A:$BM,48,FALSE)</f>
        <v>No</v>
      </c>
      <c r="BI175" s="2" t="str">
        <f>VLOOKUP(P175,'[3]Monitor Schedule'!$A:$BM,49,FALSE)</f>
        <v>No</v>
      </c>
      <c r="BJ175" s="2" t="str">
        <f>VLOOKUP(P175,'[3]Monitor Schedule'!$A:$BM,50,FALSE)</f>
        <v>No</v>
      </c>
      <c r="BK175" s="2" t="str">
        <f>VLOOKUP(P175,'[3]Monitor Schedule'!$A:$BM,51,FALSE)</f>
        <v>No</v>
      </c>
      <c r="BL175" s="2" t="str">
        <f>VLOOKUP(P175,'[3]Monitor Schedule'!$A:$BM,52,FALSE)</f>
        <v>No</v>
      </c>
      <c r="BM175" s="2" t="str">
        <f>VLOOKUP(P175,'[3]Monitor Schedule'!$A:$BM,53,FALSE)</f>
        <v>No</v>
      </c>
      <c r="BN175" s="2" t="str">
        <f>VLOOKUP(P175,'[3]Monitor Schedule'!$A:$BM,54,FALSE)</f>
        <v>No</v>
      </c>
      <c r="BO175" s="2" t="str">
        <f>VLOOKUP(P175,'[3]Monitor Schedule'!$A:$BM,55,FALSE)</f>
        <v>No</v>
      </c>
      <c r="BP175" s="2" t="str">
        <f>VLOOKUP(P175,'[3]Monitor Schedule'!$A:$BM,56,FALSE)</f>
        <v>No</v>
      </c>
      <c r="BQ175" s="2" t="str">
        <f>VLOOKUP(P175,'[3]Monitor Schedule'!$A:$BM,57,FALSE)</f>
        <v>No</v>
      </c>
      <c r="BR175" s="2" t="str">
        <f>VLOOKUP(P175,'[3]Monitor Schedule'!$A:$BM,58,FALSE)</f>
        <v>No</v>
      </c>
      <c r="BS175" s="2" t="str">
        <f>VLOOKUP(P175,'[3]Monitor Schedule'!$A:$BM,59,FALSE)</f>
        <v>No</v>
      </c>
      <c r="BT175" s="2" t="str">
        <f>VLOOKUP(P175,'[3]Monitor Schedule'!$A:$BM,60,FALSE)</f>
        <v>No</v>
      </c>
      <c r="BU175" s="2" t="str">
        <f>VLOOKUP(P175,'[3]Monitor Schedule'!$A:$BM,61,FALSE)</f>
        <v>No</v>
      </c>
      <c r="BV175" s="2" t="str">
        <f>VLOOKUP(P175,'[3]Monitor Schedule'!$A:$BM,62,FALSE)</f>
        <v>No</v>
      </c>
      <c r="BW175" s="2" t="str">
        <f>VLOOKUP(P175,'[3]Monitor Schedule'!$A:$BM,63,FALSE)</f>
        <v>No</v>
      </c>
      <c r="BX175" s="2" t="str">
        <f>VLOOKUP(P175,'[3]Monitor Schedule'!$A:$BM,64,FALSE)</f>
        <v>No</v>
      </c>
      <c r="BY175" s="2" t="s">
        <v>141</v>
      </c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</row>
    <row r="176" spans="1:459" s="2" customFormat="1">
      <c r="A176" s="146">
        <v>76743</v>
      </c>
      <c r="B176" s="146">
        <v>1486</v>
      </c>
      <c r="C176" s="146">
        <v>782</v>
      </c>
      <c r="D176" s="147">
        <v>205128</v>
      </c>
      <c r="E176" s="148">
        <f t="shared" si="288"/>
        <v>3897.4319999999998</v>
      </c>
      <c r="F176" s="149">
        <f t="shared" si="289"/>
        <v>2065.6389599999998</v>
      </c>
      <c r="G176" s="150">
        <v>8</v>
      </c>
      <c r="H176" s="150">
        <f t="shared" si="290"/>
        <v>4871.79</v>
      </c>
      <c r="I176" s="150">
        <f t="shared" si="291"/>
        <v>2582.0486999999998</v>
      </c>
      <c r="J176" s="150">
        <f t="shared" si="292"/>
        <v>5846.1479999999992</v>
      </c>
      <c r="K176" s="150">
        <f t="shared" si="293"/>
        <v>3098.4584399999994</v>
      </c>
      <c r="L176" s="150">
        <v>20</v>
      </c>
      <c r="M176" s="151">
        <v>22</v>
      </c>
      <c r="N176" s="152">
        <v>24</v>
      </c>
      <c r="O176" s="169" t="s">
        <v>241</v>
      </c>
      <c r="P176" s="8">
        <v>9354</v>
      </c>
      <c r="Q176" s="8" t="s">
        <v>31</v>
      </c>
      <c r="R176" s="8" t="s">
        <v>32</v>
      </c>
      <c r="S176" s="181">
        <v>44770</v>
      </c>
      <c r="T176" s="181">
        <f>VLOOKUP(P176,'[3]Monitor Schedule'!$A:$J,10,FALSE)</f>
        <v>44706</v>
      </c>
      <c r="U176" s="181">
        <v>44784</v>
      </c>
      <c r="V176" s="181" t="e">
        <f>VLOOKUP(P176,'[3]Monitor Schedule'!$A:$K,11,FALSE)</f>
        <v>#N/A</v>
      </c>
      <c r="W176" s="181" t="s">
        <v>28</v>
      </c>
      <c r="X176" s="8" t="s">
        <v>33</v>
      </c>
      <c r="Y176" s="2" t="str">
        <f>VLOOKUP(P176,'[3]Monitor Schedule'!$A:$BM,13,FALSE)</f>
        <v>Yes</v>
      </c>
      <c r="Z176" s="2" t="str">
        <f>VLOOKUP(P176,'[3]Monitor Schedule'!$A:$BM,14,FALSE)</f>
        <v>Yes</v>
      </c>
      <c r="AA176" s="2" t="s">
        <v>30</v>
      </c>
      <c r="AB176" s="2" t="s">
        <v>28</v>
      </c>
      <c r="AC176" s="2" t="s">
        <v>28</v>
      </c>
      <c r="AD176" s="2" t="str">
        <f>VLOOKUP(P176,'[3]Monitor Schedule'!$A:$BM,18,FALSE)</f>
        <v>Yes</v>
      </c>
      <c r="AE176" s="2" t="str">
        <f>VLOOKUP(P176,'[3]Monitor Schedule'!$A:$BM,19,FALSE)</f>
        <v>Yes</v>
      </c>
      <c r="AF176" s="180" t="s">
        <v>28</v>
      </c>
      <c r="AG176" s="2" t="s">
        <v>30</v>
      </c>
      <c r="AH176" s="2" t="s">
        <v>28</v>
      </c>
      <c r="AI176" s="2" t="str">
        <f>VLOOKUP(P176,'[3]Monitor Schedule'!$A:$BM,23,FALSE)</f>
        <v>Yes</v>
      </c>
      <c r="AJ176" s="2" t="str">
        <f>VLOOKUP(P176,'[3]Monitor Schedule'!$A:$BM,24,FALSE)</f>
        <v>Yes</v>
      </c>
      <c r="AK176" s="2" t="str">
        <f>VLOOKUP(P176,'[3]Monitor Schedule'!$A:$BM,25,FALSE)</f>
        <v>Yes</v>
      </c>
      <c r="AL176" s="2" t="s">
        <v>30</v>
      </c>
      <c r="AM176" s="2" t="s">
        <v>30</v>
      </c>
      <c r="AN176" s="2" t="s">
        <v>30</v>
      </c>
      <c r="AO176" s="2" t="str">
        <f>VLOOKUP(P176,'[3]Monitor Schedule'!$A:$BM,29,FALSE)</f>
        <v>Yes</v>
      </c>
      <c r="AP176" s="2" t="str">
        <f>VLOOKUP(P176,'[3]Monitor Schedule'!$A:$BM,30,FALSE)</f>
        <v>Yes</v>
      </c>
      <c r="AQ176" s="2" t="str">
        <f>VLOOKUP(P176,'[3]Monitor Schedule'!$A:$BM,31,FALSE)</f>
        <v>No</v>
      </c>
      <c r="AR176" s="2" t="str">
        <f>VLOOKUP(P176,'[3]Monitor Schedule'!$A:$BM,32,FALSE)</f>
        <v>No</v>
      </c>
      <c r="AS176" s="2" t="str">
        <f>VLOOKUP(P176,'[3]Monitor Schedule'!$A:$BM,33,FALSE)</f>
        <v>No</v>
      </c>
      <c r="AT176" s="2" t="str">
        <f>VLOOKUP(P176,'[3]Monitor Schedule'!$A:$BM,34,FALSE)</f>
        <v>Yes</v>
      </c>
      <c r="AU176" s="2" t="s">
        <v>30</v>
      </c>
      <c r="AV176" s="2" t="s">
        <v>30</v>
      </c>
      <c r="AW176" s="2" t="str">
        <f>VLOOKUP(P176,'[3]Monitor Schedule'!$A:$BM,37,FALSE)</f>
        <v>No</v>
      </c>
      <c r="AX176" s="2" t="str">
        <f>VLOOKUP(P176,'[3]Monitor Schedule'!$A:$BM,38,FALSE)</f>
        <v>No</v>
      </c>
      <c r="AY176" s="2" t="str">
        <f>VLOOKUP(P176,'[3]Monitor Schedule'!$A:$BM,39,FALSE)</f>
        <v>No</v>
      </c>
      <c r="AZ176" s="2" t="str">
        <f>VLOOKUP(P176,'[3]Monitor Schedule'!$A:$BM,40,FALSE)</f>
        <v>No</v>
      </c>
      <c r="BA176" s="2" t="s">
        <v>28</v>
      </c>
      <c r="BB176" s="2" t="str">
        <f>VLOOKUP(P176,'[3]Monitor Schedule'!$A:$BM,42,FALSE)</f>
        <v>Yes</v>
      </c>
      <c r="BC176" s="2" t="str">
        <f>VLOOKUP(P176,'[3]Monitor Schedule'!$A:$BM,43,FALSE)</f>
        <v>Yes</v>
      </c>
      <c r="BD176" s="2" t="str">
        <f>VLOOKUP(P176,'[3]Monitor Schedule'!$A:$BM,44,FALSE)</f>
        <v>No</v>
      </c>
      <c r="BE176" s="2" t="str">
        <f>VLOOKUP(P176,'[3]Monitor Schedule'!$A:$BM,45,FALSE)</f>
        <v>No</v>
      </c>
      <c r="BF176" s="2" t="str">
        <f>VLOOKUP(P176,'[3]Monitor Schedule'!$A:$BM,46,FALSE)</f>
        <v>No</v>
      </c>
      <c r="BG176" s="2" t="str">
        <f>VLOOKUP(P176,'[3]Monitor Schedule'!$A:$BM,47,FALSE)</f>
        <v>No</v>
      </c>
      <c r="BH176" s="2" t="str">
        <f>VLOOKUP(P176,'[3]Monitor Schedule'!$A:$BM,48,FALSE)</f>
        <v>Yes</v>
      </c>
      <c r="BI176" s="2" t="str">
        <f>VLOOKUP(P176,'[3]Monitor Schedule'!$A:$BM,49,FALSE)</f>
        <v>Yes</v>
      </c>
      <c r="BJ176" s="2" t="str">
        <f>VLOOKUP(P176,'[3]Monitor Schedule'!$A:$BM,50,FALSE)</f>
        <v>Yes</v>
      </c>
      <c r="BK176" s="2" t="str">
        <f>VLOOKUP(P176,'[3]Monitor Schedule'!$A:$BM,51,FALSE)</f>
        <v>No</v>
      </c>
      <c r="BL176" s="2" t="str">
        <f>VLOOKUP(P176,'[3]Monitor Schedule'!$A:$BM,52,FALSE)</f>
        <v>No</v>
      </c>
      <c r="BM176" s="2" t="str">
        <f>VLOOKUP(P176,'[3]Monitor Schedule'!$A:$BM,53,FALSE)</f>
        <v>No</v>
      </c>
      <c r="BN176" s="2" t="str">
        <f>VLOOKUP(P176,'[3]Monitor Schedule'!$A:$BM,54,FALSE)</f>
        <v>No</v>
      </c>
      <c r="BO176" s="2" t="str">
        <f>VLOOKUP(P176,'[3]Monitor Schedule'!$A:$BM,55,FALSE)</f>
        <v>Yes</v>
      </c>
      <c r="BP176" s="2" t="str">
        <f>VLOOKUP(P176,'[3]Monitor Schedule'!$A:$BM,56,FALSE)</f>
        <v>Yes</v>
      </c>
      <c r="BQ176" s="2" t="str">
        <f>VLOOKUP(P176,'[3]Monitor Schedule'!$A:$BM,57,FALSE)</f>
        <v>Yes</v>
      </c>
      <c r="BR176" s="2" t="str">
        <f>VLOOKUP(P176,'[3]Monitor Schedule'!$A:$BM,58,FALSE)</f>
        <v>No</v>
      </c>
      <c r="BS176" s="2" t="str">
        <f>VLOOKUP(P176,'[3]Monitor Schedule'!$A:$BM,59,FALSE)</f>
        <v>No</v>
      </c>
      <c r="BT176" s="2" t="str">
        <f>VLOOKUP(P176,'[3]Monitor Schedule'!$A:$BM,60,FALSE)</f>
        <v>No</v>
      </c>
      <c r="BU176" s="2" t="str">
        <f>VLOOKUP(P176,'[3]Monitor Schedule'!$A:$BM,61,FALSE)</f>
        <v>No</v>
      </c>
      <c r="BV176" s="2" t="s">
        <v>30</v>
      </c>
      <c r="BW176" s="2" t="s">
        <v>30</v>
      </c>
      <c r="BX176" s="2" t="s">
        <v>30</v>
      </c>
      <c r="BY176" s="2">
        <f>VLOOKUP(P176,'[3]Monitor Schedule'!$A:$BM,65,FALSE)</f>
        <v>0</v>
      </c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</row>
    <row r="177" spans="1:459" s="2" customFormat="1">
      <c r="A177" s="146">
        <v>76743</v>
      </c>
      <c r="B177" s="146">
        <v>1486</v>
      </c>
      <c r="C177" s="146">
        <v>782</v>
      </c>
      <c r="D177" s="147">
        <v>205128</v>
      </c>
      <c r="E177" s="148">
        <f t="shared" si="288"/>
        <v>3897.4319999999998</v>
      </c>
      <c r="F177" s="149">
        <f t="shared" si="289"/>
        <v>2065.6389599999998</v>
      </c>
      <c r="G177" s="150">
        <v>8</v>
      </c>
      <c r="H177" s="150">
        <f t="shared" si="290"/>
        <v>4871.79</v>
      </c>
      <c r="I177" s="150">
        <f t="shared" si="291"/>
        <v>2582.0486999999998</v>
      </c>
      <c r="J177" s="150">
        <f t="shared" si="292"/>
        <v>5846.1479999999992</v>
      </c>
      <c r="K177" s="150">
        <f t="shared" si="293"/>
        <v>3098.4584399999994</v>
      </c>
      <c r="L177" s="150">
        <v>20</v>
      </c>
      <c r="M177" s="151">
        <v>22</v>
      </c>
      <c r="N177" s="152">
        <v>24</v>
      </c>
      <c r="O177" s="169" t="s">
        <v>241</v>
      </c>
      <c r="P177" s="8">
        <v>953814</v>
      </c>
      <c r="Q177" s="8" t="s">
        <v>245</v>
      </c>
      <c r="R177" s="8" t="s">
        <v>246</v>
      </c>
      <c r="S177" s="181">
        <v>44770</v>
      </c>
      <c r="T177" s="181">
        <f>VLOOKUP(P177,'[3]Monitor Schedule'!$A:$J,10,FALSE)</f>
        <v>44706</v>
      </c>
      <c r="U177" s="181">
        <v>44784</v>
      </c>
      <c r="V177" s="181" t="e">
        <f>VLOOKUP(P177,'[3]Monitor Schedule'!$A:$K,11,FALSE)</f>
        <v>#N/A</v>
      </c>
      <c r="W177" s="181" t="s">
        <v>30</v>
      </c>
      <c r="X177" s="8" t="s">
        <v>247</v>
      </c>
      <c r="Y177" s="2" t="str">
        <f>VLOOKUP(P177,'[3]Monitor Schedule'!$A:$BM,13,FALSE)</f>
        <v>No</v>
      </c>
      <c r="Z177" s="2" t="str">
        <f>VLOOKUP(P177,'[3]Monitor Schedule'!$A:$BM,14,FALSE)</f>
        <v>No</v>
      </c>
      <c r="AA177" s="2" t="str">
        <f>VLOOKUP(P177,'[3]Monitor Schedule'!$A:$BM,15,FALSE)</f>
        <v>No</v>
      </c>
      <c r="AB177" s="2" t="s">
        <v>30</v>
      </c>
      <c r="AC177" s="2" t="str">
        <f>VLOOKUP(P177,'[3]Monitor Schedule'!$A:$BM,17,FALSE)</f>
        <v>Yes</v>
      </c>
      <c r="AD177" s="2" t="str">
        <f>VLOOKUP(P177,'[3]Monitor Schedule'!$A:$BM,18,FALSE)</f>
        <v>Yes</v>
      </c>
      <c r="AE177" s="2" t="str">
        <f>VLOOKUP(P177,'[3]Monitor Schedule'!$A:$BM,19,FALSE)</f>
        <v>Yes</v>
      </c>
      <c r="AF177" s="2" t="str">
        <f>VLOOKUP(P177,'[3]Monitor Schedule'!$A:$BM,20,FALSE)</f>
        <v>Yes</v>
      </c>
      <c r="AG177" s="2" t="str">
        <f>VLOOKUP(P177,'[3]Monitor Schedule'!$A:$BM,21,FALSE)</f>
        <v>Yes</v>
      </c>
      <c r="AH177" s="2" t="str">
        <f>VLOOKUP(P177,'[3]Monitor Schedule'!$A:$BM,22,FALSE)</f>
        <v>No</v>
      </c>
      <c r="AI177" s="2" t="str">
        <f>VLOOKUP(P177,'[3]Monitor Schedule'!$A:$BM,23,FALSE)</f>
        <v>No</v>
      </c>
      <c r="AJ177" s="2" t="str">
        <f>VLOOKUP(P177,'[3]Monitor Schedule'!$A:$BM,24,FALSE)</f>
        <v>Yes</v>
      </c>
      <c r="AK177" s="2" t="str">
        <f>VLOOKUP(P177,'[3]Monitor Schedule'!$A:$BM,25,FALSE)</f>
        <v>Yes</v>
      </c>
      <c r="AL177" s="2" t="str">
        <f>VLOOKUP(P177,'[3]Monitor Schedule'!$A:$BM,26,FALSE)</f>
        <v>Yes</v>
      </c>
      <c r="AM177" s="2" t="str">
        <f>VLOOKUP(P177,'[3]Monitor Schedule'!$A:$BM,27,FALSE)</f>
        <v>Yes</v>
      </c>
      <c r="AN177" s="2" t="s">
        <v>30</v>
      </c>
      <c r="AO177" s="2" t="str">
        <f>VLOOKUP(P177,'[3]Monitor Schedule'!$A:$BM,29,FALSE)</f>
        <v>No</v>
      </c>
      <c r="AP177" s="2" t="str">
        <f>VLOOKUP(P177,'[3]Monitor Schedule'!$A:$BM,30,FALSE)</f>
        <v>No</v>
      </c>
      <c r="AQ177" s="2" t="str">
        <f>VLOOKUP(P177,'[3]Monitor Schedule'!$A:$BM,31,FALSE)</f>
        <v>No</v>
      </c>
      <c r="AR177" s="2" t="str">
        <f>VLOOKUP(P177,'[3]Monitor Schedule'!$A:$BM,32,FALSE)</f>
        <v>No</v>
      </c>
      <c r="AS177" s="2" t="str">
        <f>VLOOKUP(P177,'[3]Monitor Schedule'!$A:$BM,33,FALSE)</f>
        <v>No</v>
      </c>
      <c r="AT177" s="2" t="str">
        <f>VLOOKUP(P177,'[3]Monitor Schedule'!$A:$BM,34,FALSE)</f>
        <v>No</v>
      </c>
      <c r="AU177" s="2" t="str">
        <f>VLOOKUP(P177,'[3]Monitor Schedule'!$A:$BM,35,FALSE)</f>
        <v>No</v>
      </c>
      <c r="AV177" s="2" t="str">
        <f>VLOOKUP(P177,'[3]Monitor Schedule'!$A:$BM,36,FALSE)</f>
        <v>No</v>
      </c>
      <c r="AW177" s="2" t="str">
        <f>VLOOKUP(P177,'[3]Monitor Schedule'!$A:$BM,37,FALSE)</f>
        <v>Yes</v>
      </c>
      <c r="AX177" s="2" t="str">
        <f>VLOOKUP(P177,'[3]Monitor Schedule'!$A:$BM,38,FALSE)</f>
        <v>Yes</v>
      </c>
      <c r="AY177" s="2" t="str">
        <f>VLOOKUP(P177,'[3]Monitor Schedule'!$A:$BM,39,FALSE)</f>
        <v>Yes</v>
      </c>
      <c r="AZ177" s="2" t="str">
        <f>VLOOKUP(P177,'[3]Monitor Schedule'!$A:$BM,40,FALSE)</f>
        <v>Yes</v>
      </c>
      <c r="BA177" s="2" t="str">
        <f>VLOOKUP(P177,'[3]Monitor Schedule'!$A:$BM,41,FALSE)</f>
        <v>Yes</v>
      </c>
      <c r="BB177" s="2" t="str">
        <f>VLOOKUP(P177,'[3]Monitor Schedule'!$A:$BM,42,FALSE)</f>
        <v>No</v>
      </c>
      <c r="BC177" s="2" t="str">
        <f>VLOOKUP(P177,'[3]Monitor Schedule'!$A:$BM,43,FALSE)</f>
        <v>No</v>
      </c>
      <c r="BD177" s="2" t="str">
        <f>VLOOKUP(P177,'[3]Monitor Schedule'!$A:$BM,44,FALSE)</f>
        <v>No</v>
      </c>
      <c r="BE177" s="2" t="str">
        <f>VLOOKUP(P177,'[3]Monitor Schedule'!$A:$BM,45,FALSE)</f>
        <v>No</v>
      </c>
      <c r="BF177" s="2" t="str">
        <f>VLOOKUP(P177,'[3]Monitor Schedule'!$A:$BM,46,FALSE)</f>
        <v>No</v>
      </c>
      <c r="BG177" s="2" t="str">
        <f>VLOOKUP(P177,'[3]Monitor Schedule'!$A:$BM,47,FALSE)</f>
        <v>No</v>
      </c>
      <c r="BH177" s="2" t="str">
        <f>VLOOKUP(P177,'[3]Monitor Schedule'!$A:$BM,48,FALSE)</f>
        <v>No</v>
      </c>
      <c r="BI177" s="2" t="str">
        <f>VLOOKUP(P177,'[3]Monitor Schedule'!$A:$BM,49,FALSE)</f>
        <v>No</v>
      </c>
      <c r="BJ177" s="2" t="str">
        <f>VLOOKUP(P177,'[3]Monitor Schedule'!$A:$BM,50,FALSE)</f>
        <v>No</v>
      </c>
      <c r="BK177" s="2" t="str">
        <f>VLOOKUP(P177,'[3]Monitor Schedule'!$A:$BM,51,FALSE)</f>
        <v>Yes</v>
      </c>
      <c r="BL177" s="2" t="str">
        <f>VLOOKUP(P177,'[3]Monitor Schedule'!$A:$BM,52,FALSE)</f>
        <v>Yes</v>
      </c>
      <c r="BM177" s="2" t="str">
        <f>VLOOKUP(P177,'[3]Monitor Schedule'!$A:$BM,53,FALSE)</f>
        <v>Yes</v>
      </c>
      <c r="BN177" s="2" t="str">
        <f>VLOOKUP(P177,'[3]Monitor Schedule'!$A:$BM,54,FALSE)</f>
        <v>Yes</v>
      </c>
      <c r="BO177" s="2" t="str">
        <f>VLOOKUP(P177,'[3]Monitor Schedule'!$A:$BM,55,FALSE)</f>
        <v>No</v>
      </c>
      <c r="BP177" s="2" t="str">
        <f>VLOOKUP(P177,'[3]Monitor Schedule'!$A:$BM,56,FALSE)</f>
        <v>No</v>
      </c>
      <c r="BQ177" s="2" t="str">
        <f>VLOOKUP(P177,'[3]Monitor Schedule'!$A:$BM,57,FALSE)</f>
        <v>No</v>
      </c>
      <c r="BR177" s="2" t="str">
        <f>VLOOKUP(P177,'[3]Monitor Schedule'!$A:$BM,58,FALSE)</f>
        <v>Yes</v>
      </c>
      <c r="BS177" s="2" t="str">
        <f>VLOOKUP(P177,'[3]Monitor Schedule'!$A:$BM,59,FALSE)</f>
        <v>Yes</v>
      </c>
      <c r="BT177" s="2" t="str">
        <f>VLOOKUP(P177,'[3]Monitor Schedule'!$A:$BM,60,FALSE)</f>
        <v>Yes</v>
      </c>
      <c r="BU177" s="2" t="str">
        <f>VLOOKUP(P177,'[3]Monitor Schedule'!$A:$BM,61,FALSE)</f>
        <v>Yes</v>
      </c>
      <c r="BV177" s="2" t="s">
        <v>30</v>
      </c>
      <c r="BW177" s="2" t="str">
        <f>VLOOKUP(P177,'[3]Monitor Schedule'!$A:$BM,63,FALSE)</f>
        <v>No</v>
      </c>
      <c r="BX177" s="2" t="str">
        <f>VLOOKUP(P177,'[3]Monitor Schedule'!$A:$BM,64,FALSE)</f>
        <v>No</v>
      </c>
      <c r="BY177" s="2">
        <f>VLOOKUP(P177,'[3]Monitor Schedule'!$A:$BM,65,FALSE)</f>
        <v>0</v>
      </c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</row>
    <row r="178" spans="1:459" s="2" customFormat="1">
      <c r="A178" s="146">
        <v>76743</v>
      </c>
      <c r="B178" s="146">
        <v>1486</v>
      </c>
      <c r="C178" s="146">
        <v>782</v>
      </c>
      <c r="D178" s="147">
        <v>205128</v>
      </c>
      <c r="E178" s="148">
        <f t="shared" si="288"/>
        <v>3897.4319999999998</v>
      </c>
      <c r="F178" s="149">
        <f t="shared" si="289"/>
        <v>2065.6389599999998</v>
      </c>
      <c r="G178" s="150">
        <v>8</v>
      </c>
      <c r="H178" s="150">
        <f t="shared" si="290"/>
        <v>4871.79</v>
      </c>
      <c r="I178" s="150">
        <f t="shared" si="291"/>
        <v>2582.0486999999998</v>
      </c>
      <c r="J178" s="150">
        <f t="shared" si="292"/>
        <v>5846.1479999999992</v>
      </c>
      <c r="K178" s="150">
        <f t="shared" si="293"/>
        <v>3098.4584399999994</v>
      </c>
      <c r="L178" s="150">
        <v>20</v>
      </c>
      <c r="M178" s="151">
        <v>22</v>
      </c>
      <c r="N178" s="152">
        <v>24</v>
      </c>
      <c r="O178" s="169" t="s">
        <v>241</v>
      </c>
      <c r="P178" s="8">
        <v>55397</v>
      </c>
      <c r="Q178" s="8" t="s">
        <v>248</v>
      </c>
      <c r="R178" s="8" t="s">
        <v>249</v>
      </c>
      <c r="S178" s="181">
        <v>44770</v>
      </c>
      <c r="T178" s="181">
        <f>VLOOKUP(P178,'[3]Monitor Schedule'!$A:$J,10,FALSE)</f>
        <v>44712</v>
      </c>
      <c r="U178" s="181">
        <v>44784</v>
      </c>
      <c r="V178" s="181" t="e">
        <f>VLOOKUP(P178,'[3]Monitor Schedule'!$A:$K,11,FALSE)</f>
        <v>#N/A</v>
      </c>
      <c r="W178" s="181"/>
      <c r="X178" s="8" t="s">
        <v>30</v>
      </c>
      <c r="Y178" s="2" t="str">
        <f>VLOOKUP(P178,'[3]Monitor Schedule'!$A:$BM,13,FALSE)</f>
        <v>No</v>
      </c>
      <c r="Z178" s="2" t="str">
        <f>VLOOKUP(P178,'[3]Monitor Schedule'!$A:$BM,14,FALSE)</f>
        <v>No</v>
      </c>
      <c r="AA178" s="2" t="str">
        <f>VLOOKUP(P178,'[3]Monitor Schedule'!$A:$BM,15,FALSE)</f>
        <v>No</v>
      </c>
      <c r="AB178" s="2" t="s">
        <v>30</v>
      </c>
      <c r="AC178" s="2" t="s">
        <v>30</v>
      </c>
      <c r="AD178" s="2" t="s">
        <v>30</v>
      </c>
      <c r="AE178" s="2" t="s">
        <v>30</v>
      </c>
      <c r="AF178" s="2" t="s">
        <v>30</v>
      </c>
      <c r="AG178" s="2" t="s">
        <v>30</v>
      </c>
      <c r="AH178" s="2" t="str">
        <f>VLOOKUP(P178,'[3]Monitor Schedule'!$A:$BM,22,FALSE)</f>
        <v>No</v>
      </c>
      <c r="AI178" s="2" t="str">
        <f>VLOOKUP(P178,'[3]Monitor Schedule'!$A:$BM,23,FALSE)</f>
        <v>No</v>
      </c>
      <c r="AJ178" s="2" t="str">
        <f>VLOOKUP(P178,'[3]Monitor Schedule'!$A:$BM,24,FALSE)</f>
        <v>No</v>
      </c>
      <c r="AK178" s="2" t="str">
        <f>VLOOKUP(P178,'[3]Monitor Schedule'!$A:$BM,25,FALSE)</f>
        <v>No</v>
      </c>
      <c r="AL178" s="2" t="str">
        <f>VLOOKUP(P178,'[3]Monitor Schedule'!$A:$BM,26,FALSE)</f>
        <v>No</v>
      </c>
      <c r="AM178" s="2" t="str">
        <f>VLOOKUP(P178,'[3]Monitor Schedule'!$A:$BM,27,FALSE)</f>
        <v>No</v>
      </c>
      <c r="AN178" s="2" t="str">
        <f>VLOOKUP(P178,'[3]Monitor Schedule'!$A:$BM,28,FALSE)</f>
        <v>No</v>
      </c>
      <c r="AO178" s="2" t="str">
        <f>VLOOKUP(P178,'[3]Monitor Schedule'!$A:$BM,29,FALSE)</f>
        <v>No</v>
      </c>
      <c r="AP178" s="2" t="str">
        <f>VLOOKUP(P178,'[3]Monitor Schedule'!$A:$BM,30,FALSE)</f>
        <v>Yes</v>
      </c>
      <c r="AQ178" s="2" t="str">
        <f>VLOOKUP(P178,'[3]Monitor Schedule'!$A:$BM,31,FALSE)</f>
        <v>Yes</v>
      </c>
      <c r="AR178" s="2" t="str">
        <f>VLOOKUP(P178,'[3]Monitor Schedule'!$A:$BM,32,FALSE)</f>
        <v>Yes</v>
      </c>
      <c r="AS178" s="2" t="str">
        <f>VLOOKUP(P178,'[3]Monitor Schedule'!$A:$BM,33,FALSE)</f>
        <v>Yes</v>
      </c>
      <c r="AT178" s="2" t="str">
        <f>VLOOKUP(P178,'[3]Monitor Schedule'!$A:$BM,34,FALSE)</f>
        <v>Yes</v>
      </c>
      <c r="AU178" s="2" t="str">
        <f>VLOOKUP(P178,'[3]Monitor Schedule'!$A:$BM,35,FALSE)</f>
        <v>Yes</v>
      </c>
      <c r="AV178" s="2" t="str">
        <f>VLOOKUP(P178,'[3]Monitor Schedule'!$A:$BM,36,FALSE)</f>
        <v>No</v>
      </c>
      <c r="AW178" s="2" t="str">
        <f>VLOOKUP(P178,'[3]Monitor Schedule'!$A:$BM,37,FALSE)</f>
        <v>No</v>
      </c>
      <c r="AX178" s="2" t="str">
        <f>VLOOKUP(P178,'[3]Monitor Schedule'!$A:$BM,38,FALSE)</f>
        <v>No</v>
      </c>
      <c r="AY178" s="2" t="str">
        <f>VLOOKUP(P178,'[3]Monitor Schedule'!$A:$BM,39,FALSE)</f>
        <v>No</v>
      </c>
      <c r="AZ178" s="2" t="str">
        <f>VLOOKUP(P178,'[3]Monitor Schedule'!$A:$BM,40,FALSE)</f>
        <v>No</v>
      </c>
      <c r="BA178" s="2" t="str">
        <f>VLOOKUP(P178,'[3]Monitor Schedule'!$A:$BM,41,FALSE)</f>
        <v>No</v>
      </c>
      <c r="BB178" s="2" t="str">
        <f>VLOOKUP(P178,'[3]Monitor Schedule'!$A:$BM,42,FALSE)</f>
        <v>No</v>
      </c>
      <c r="BC178" s="2" t="str">
        <f>VLOOKUP(P178,'[3]Monitor Schedule'!$A:$BM,43,FALSE)</f>
        <v>No</v>
      </c>
      <c r="BD178" s="2" t="str">
        <f>VLOOKUP(P178,'[3]Monitor Schedule'!$A:$BM,44,FALSE)</f>
        <v>Yes</v>
      </c>
      <c r="BE178" s="2" t="str">
        <f>VLOOKUP(P178,'[3]Monitor Schedule'!$A:$BM,45,FALSE)</f>
        <v>Yes</v>
      </c>
      <c r="BF178" s="2" t="str">
        <f>VLOOKUP(P178,'[3]Monitor Schedule'!$A:$BM,46,FALSE)</f>
        <v>Yes</v>
      </c>
      <c r="BG178" s="2" t="str">
        <f>VLOOKUP(P178,'[3]Monitor Schedule'!$A:$BM,47,FALSE)</f>
        <v>Yes</v>
      </c>
      <c r="BH178" s="2" t="str">
        <f>VLOOKUP(P178,'[3]Monitor Schedule'!$A:$BM,48,FALSE)</f>
        <v>Yes</v>
      </c>
      <c r="BI178" s="2" t="str">
        <f>VLOOKUP(P178,'[3]Monitor Schedule'!$A:$BM,49,FALSE)</f>
        <v>Yes</v>
      </c>
      <c r="BJ178" s="2" t="str">
        <f>VLOOKUP(P178,'[3]Monitor Schedule'!$A:$BM,50,FALSE)</f>
        <v>No</v>
      </c>
      <c r="BK178" s="2" t="str">
        <f>VLOOKUP(P178,'[3]Monitor Schedule'!$A:$BM,51,FALSE)</f>
        <v>No</v>
      </c>
      <c r="BL178" s="2" t="str">
        <f>VLOOKUP(P178,'[3]Monitor Schedule'!$A:$BM,52,FALSE)</f>
        <v>No</v>
      </c>
      <c r="BM178" s="2" t="str">
        <f>VLOOKUP(P178,'[3]Monitor Schedule'!$A:$BM,53,FALSE)</f>
        <v>No</v>
      </c>
      <c r="BN178" s="2" t="str">
        <f>VLOOKUP(P178,'[3]Monitor Schedule'!$A:$BM,54,FALSE)</f>
        <v>No</v>
      </c>
      <c r="BO178" s="2" t="str">
        <f>VLOOKUP(P178,'[3]Monitor Schedule'!$A:$BM,55,FALSE)</f>
        <v>No</v>
      </c>
      <c r="BP178" s="2" t="str">
        <f>VLOOKUP(P178,'[3]Monitor Schedule'!$A:$BM,56,FALSE)</f>
        <v>No</v>
      </c>
      <c r="BQ178" s="2" t="str">
        <f>VLOOKUP(P178,'[3]Monitor Schedule'!$A:$BM,57,FALSE)</f>
        <v>No</v>
      </c>
      <c r="BR178" s="2" t="str">
        <f>VLOOKUP(P178,'[3]Monitor Schedule'!$A:$BM,58,FALSE)</f>
        <v>Yes</v>
      </c>
      <c r="BS178" s="2" t="str">
        <f>VLOOKUP(P178,'[3]Monitor Schedule'!$A:$BM,59,FALSE)</f>
        <v>Yes</v>
      </c>
      <c r="BT178" s="2" t="str">
        <f>VLOOKUP(P178,'[3]Monitor Schedule'!$A:$BM,60,FALSE)</f>
        <v>Yes</v>
      </c>
      <c r="BU178" s="2" t="str">
        <f>VLOOKUP(P178,'[3]Monitor Schedule'!$A:$BM,61,FALSE)</f>
        <v>Yes</v>
      </c>
      <c r="BV178" s="2" t="s">
        <v>30</v>
      </c>
      <c r="BW178" s="2" t="s">
        <v>30</v>
      </c>
      <c r="BX178" s="2" t="str">
        <f>VLOOKUP(P178,'[3]Monitor Schedule'!$A:$BM,64,FALSE)</f>
        <v>No</v>
      </c>
      <c r="BY178" s="2" t="s">
        <v>250</v>
      </c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</row>
    <row r="179" spans="1:459" s="2" customFormat="1">
      <c r="A179" s="146">
        <v>76743</v>
      </c>
      <c r="B179" s="146">
        <v>1486</v>
      </c>
      <c r="C179" s="146">
        <v>782</v>
      </c>
      <c r="D179" s="147">
        <v>205128</v>
      </c>
      <c r="E179" s="148">
        <f t="shared" ref="E179" si="294">D179*0.019</f>
        <v>3897.4319999999998</v>
      </c>
      <c r="F179" s="149">
        <f t="shared" ref="F179" si="295">E179*0.53</f>
        <v>2065.6389599999998</v>
      </c>
      <c r="G179" s="150">
        <v>9</v>
      </c>
      <c r="H179" s="150">
        <f t="shared" ref="H179" si="296">E179*1.25</f>
        <v>4871.79</v>
      </c>
      <c r="I179" s="150">
        <f t="shared" ref="I179" si="297">F179*1.25</f>
        <v>2582.0486999999998</v>
      </c>
      <c r="J179" s="150">
        <f t="shared" ref="J179" si="298">E179*1.5</f>
        <v>5846.1479999999992</v>
      </c>
      <c r="K179" s="150">
        <f t="shared" ref="K179" si="299">F179*1.5</f>
        <v>3098.4584399999994</v>
      </c>
      <c r="L179" s="150">
        <v>20</v>
      </c>
      <c r="M179" s="151">
        <v>22</v>
      </c>
      <c r="N179" s="152">
        <v>24</v>
      </c>
      <c r="O179" s="169" t="s">
        <v>241</v>
      </c>
      <c r="P179" s="8">
        <v>20012</v>
      </c>
      <c r="Q179" s="8" t="s">
        <v>251</v>
      </c>
      <c r="R179" s="8" t="s">
        <v>252</v>
      </c>
      <c r="S179" s="181">
        <v>44770</v>
      </c>
      <c r="T179" s="181">
        <f>VLOOKUP(P179,'[3]Monitor Schedule'!$A:$J,10,FALSE)</f>
        <v>44748</v>
      </c>
      <c r="U179" s="181">
        <v>44784</v>
      </c>
      <c r="V179" s="181" t="e">
        <f>VLOOKUP(P179,'[3]Monitor Schedule'!$A:$K,11,FALSE)</f>
        <v>#N/A</v>
      </c>
      <c r="W179" s="181"/>
      <c r="X179" s="8" t="s">
        <v>30</v>
      </c>
      <c r="Y179" s="2" t="str">
        <f>VLOOKUP(P179,'[3]Monitor Schedule'!$A:$BM,13,FALSE)</f>
        <v>No</v>
      </c>
      <c r="Z179" s="2" t="str">
        <f>VLOOKUP(P179,'[3]Monitor Schedule'!$A:$BM,14,FALSE)</f>
        <v>No</v>
      </c>
      <c r="AA179" s="2" t="str">
        <f>VLOOKUP(P179,'[3]Monitor Schedule'!$A:$BM,15,FALSE)</f>
        <v>No</v>
      </c>
      <c r="AB179" s="2" t="s">
        <v>30</v>
      </c>
      <c r="AC179" s="2" t="s">
        <v>30</v>
      </c>
      <c r="AD179" s="2" t="s">
        <v>30</v>
      </c>
      <c r="AE179" s="2" t="s">
        <v>30</v>
      </c>
      <c r="AF179" s="2" t="s">
        <v>30</v>
      </c>
      <c r="AG179" s="2" t="s">
        <v>30</v>
      </c>
      <c r="AH179" s="2" t="str">
        <f>VLOOKUP(P179,'[3]Monitor Schedule'!$A:$BM,22,FALSE)</f>
        <v>No</v>
      </c>
      <c r="AI179" s="2" t="str">
        <f>VLOOKUP(P179,'[3]Monitor Schedule'!$A:$BM,23,FALSE)</f>
        <v>No</v>
      </c>
      <c r="AJ179" s="2" t="str">
        <f>VLOOKUP(P179,'[3]Monitor Schedule'!$A:$BM,24,FALSE)</f>
        <v>No</v>
      </c>
      <c r="AK179" s="2" t="str">
        <f>VLOOKUP(P179,'[3]Monitor Schedule'!$A:$BM,25,FALSE)</f>
        <v>No</v>
      </c>
      <c r="AL179" s="2" t="str">
        <f>VLOOKUP(P179,'[3]Monitor Schedule'!$A:$BM,26,FALSE)</f>
        <v>No</v>
      </c>
      <c r="AM179" s="2" t="str">
        <f>VLOOKUP(P179,'[3]Monitor Schedule'!$A:$BM,27,FALSE)</f>
        <v>No</v>
      </c>
      <c r="AN179" s="2" t="str">
        <f>VLOOKUP(P179,'[3]Monitor Schedule'!$A:$BM,28,FALSE)</f>
        <v>No</v>
      </c>
      <c r="AO179" s="2" t="str">
        <f>VLOOKUP(P179,'[3]Monitor Schedule'!$A:$BM,29,FALSE)</f>
        <v>No</v>
      </c>
      <c r="AP179" s="2" t="str">
        <f>VLOOKUP(P179,'[3]Monitor Schedule'!$A:$BM,30,FALSE)</f>
        <v>Yes</v>
      </c>
      <c r="AQ179" s="2" t="str">
        <f>VLOOKUP(P179,'[3]Monitor Schedule'!$A:$BM,31,FALSE)</f>
        <v>Yes</v>
      </c>
      <c r="AR179" s="2" t="str">
        <f>VLOOKUP(P179,'[3]Monitor Schedule'!$A:$BM,32,FALSE)</f>
        <v>Yes</v>
      </c>
      <c r="AS179" s="2" t="str">
        <f>VLOOKUP(P179,'[3]Monitor Schedule'!$A:$BM,33,FALSE)</f>
        <v>Yes</v>
      </c>
      <c r="AT179" s="2" t="str">
        <f>VLOOKUP(P179,'[3]Monitor Schedule'!$A:$BM,34,FALSE)</f>
        <v>Yes</v>
      </c>
      <c r="AU179" s="2" t="str">
        <f>VLOOKUP(P179,'[3]Monitor Schedule'!$A:$BM,35,FALSE)</f>
        <v>Yes</v>
      </c>
      <c r="AV179" s="2" t="str">
        <f>VLOOKUP(P179,'[3]Monitor Schedule'!$A:$BM,36,FALSE)</f>
        <v>No</v>
      </c>
      <c r="AW179" s="2" t="str">
        <f>VLOOKUP(P179,'[3]Monitor Schedule'!$A:$BM,37,FALSE)</f>
        <v>No</v>
      </c>
      <c r="AX179" s="2" t="str">
        <f>VLOOKUP(P179,'[3]Monitor Schedule'!$A:$BM,38,FALSE)</f>
        <v>No</v>
      </c>
      <c r="AY179" s="2" t="str">
        <f>VLOOKUP(P179,'[3]Monitor Schedule'!$A:$BM,39,FALSE)</f>
        <v>No</v>
      </c>
      <c r="AZ179" s="2" t="str">
        <f>VLOOKUP(P179,'[3]Monitor Schedule'!$A:$BM,40,FALSE)</f>
        <v>No</v>
      </c>
      <c r="BA179" s="2" t="str">
        <f>VLOOKUP(P179,'[3]Monitor Schedule'!$A:$BM,41,FALSE)</f>
        <v>No</v>
      </c>
      <c r="BB179" s="2" t="str">
        <f>VLOOKUP(P179,'[3]Monitor Schedule'!$A:$BM,42,FALSE)</f>
        <v>No</v>
      </c>
      <c r="BC179" s="2" t="str">
        <f>VLOOKUP(P179,'[3]Monitor Schedule'!$A:$BM,43,FALSE)</f>
        <v>No</v>
      </c>
      <c r="BD179" s="2" t="str">
        <f>VLOOKUP(P179,'[3]Monitor Schedule'!$A:$BM,44,FALSE)</f>
        <v>Yes</v>
      </c>
      <c r="BE179" s="2" t="str">
        <f>VLOOKUP(P179,'[3]Monitor Schedule'!$A:$BM,45,FALSE)</f>
        <v>Yes</v>
      </c>
      <c r="BF179" s="2" t="str">
        <f>VLOOKUP(P179,'[3]Monitor Schedule'!$A:$BM,46,FALSE)</f>
        <v>Yes</v>
      </c>
      <c r="BG179" s="2" t="str">
        <f>VLOOKUP(P179,'[3]Monitor Schedule'!$A:$BM,47,FALSE)</f>
        <v>Yes</v>
      </c>
      <c r="BH179" s="2" t="str">
        <f>VLOOKUP(P179,'[3]Monitor Schedule'!$A:$BM,48,FALSE)</f>
        <v>Yes</v>
      </c>
      <c r="BI179" s="2" t="str">
        <f>VLOOKUP(P179,'[3]Monitor Schedule'!$A:$BM,49,FALSE)</f>
        <v>Yes</v>
      </c>
      <c r="BJ179" s="2" t="str">
        <f>VLOOKUP(P179,'[3]Monitor Schedule'!$A:$BM,50,FALSE)</f>
        <v>No</v>
      </c>
      <c r="BK179" s="2" t="str">
        <f>VLOOKUP(P179,'[3]Monitor Schedule'!$A:$BM,51,FALSE)</f>
        <v>No</v>
      </c>
      <c r="BL179" s="2" t="str">
        <f>VLOOKUP(P179,'[3]Monitor Schedule'!$A:$BM,52,FALSE)</f>
        <v>No</v>
      </c>
      <c r="BM179" s="2" t="str">
        <f>VLOOKUP(P179,'[3]Monitor Schedule'!$A:$BM,53,FALSE)</f>
        <v>No</v>
      </c>
      <c r="BN179" s="2" t="str">
        <f>VLOOKUP(P179,'[3]Monitor Schedule'!$A:$BM,54,FALSE)</f>
        <v>No</v>
      </c>
      <c r="BO179" s="2" t="str">
        <f>VLOOKUP(P179,'[3]Monitor Schedule'!$A:$BM,55,FALSE)</f>
        <v>No</v>
      </c>
      <c r="BP179" s="2" t="str">
        <f>VLOOKUP(P179,'[3]Monitor Schedule'!$A:$BM,56,FALSE)</f>
        <v>No</v>
      </c>
      <c r="BQ179" s="2" t="str">
        <f>VLOOKUP(P179,'[3]Monitor Schedule'!$A:$BM,57,FALSE)</f>
        <v>No</v>
      </c>
      <c r="BR179" s="2" t="str">
        <f>VLOOKUP(P179,'[3]Monitor Schedule'!$A:$BM,58,FALSE)</f>
        <v>Yes</v>
      </c>
      <c r="BS179" s="2" t="str">
        <f>VLOOKUP(P179,'[3]Monitor Schedule'!$A:$BM,59,FALSE)</f>
        <v>Yes</v>
      </c>
      <c r="BT179" s="2" t="str">
        <f>VLOOKUP(P179,'[3]Monitor Schedule'!$A:$BM,60,FALSE)</f>
        <v>Yes</v>
      </c>
      <c r="BU179" s="2" t="str">
        <f>VLOOKUP(P179,'[3]Monitor Schedule'!$A:$BM,61,FALSE)</f>
        <v>Yes</v>
      </c>
      <c r="BV179" s="2" t="s">
        <v>30</v>
      </c>
      <c r="BW179" s="2" t="s">
        <v>30</v>
      </c>
      <c r="BX179" s="2" t="str">
        <f>VLOOKUP(P179,'[3]Monitor Schedule'!$A:$BM,64,FALSE)</f>
        <v>No</v>
      </c>
      <c r="BY179" s="2">
        <f>VLOOKUP(P179,'[3]Monitor Schedule'!$A:$BM,65,FALSE)</f>
        <v>0</v>
      </c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</row>
    <row r="180" spans="1:459" s="2" customFormat="1">
      <c r="A180" s="146">
        <v>76743</v>
      </c>
      <c r="B180" s="146">
        <v>1486</v>
      </c>
      <c r="C180" s="146">
        <v>782</v>
      </c>
      <c r="D180" s="147">
        <v>205128</v>
      </c>
      <c r="E180" s="148">
        <f t="shared" ref="E180:E181" si="300">D180*0.019</f>
        <v>3897.4319999999998</v>
      </c>
      <c r="F180" s="149">
        <f t="shared" ref="F180:F181" si="301">E180*0.53</f>
        <v>2065.6389599999998</v>
      </c>
      <c r="G180" s="150">
        <v>12</v>
      </c>
      <c r="H180" s="150">
        <f t="shared" ref="H180:H181" si="302">E180*1.25</f>
        <v>4871.79</v>
      </c>
      <c r="I180" s="150">
        <f t="shared" ref="I180:I181" si="303">F180*1.25</f>
        <v>2582.0486999999998</v>
      </c>
      <c r="J180" s="150">
        <f t="shared" ref="J180:J181" si="304">E180*1.5</f>
        <v>5846.1479999999992</v>
      </c>
      <c r="K180" s="150">
        <f t="shared" ref="K180:K181" si="305">F180*1.5</f>
        <v>3098.4584399999994</v>
      </c>
      <c r="L180" s="150">
        <v>20</v>
      </c>
      <c r="M180" s="151">
        <v>22</v>
      </c>
      <c r="N180" s="152">
        <v>24</v>
      </c>
      <c r="O180" s="169" t="s">
        <v>241</v>
      </c>
      <c r="P180" s="8">
        <v>79629</v>
      </c>
      <c r="Q180" s="8" t="s">
        <v>253</v>
      </c>
      <c r="R180" s="8" t="s">
        <v>254</v>
      </c>
      <c r="S180" s="181">
        <v>44770</v>
      </c>
      <c r="T180" s="181">
        <f>VLOOKUP(P180,'[3]Monitor Schedule'!$A:$J,10,FALSE)</f>
        <v>44767</v>
      </c>
      <c r="U180" s="181">
        <v>44784</v>
      </c>
      <c r="V180" s="181" t="e">
        <f>VLOOKUP(P180,'[3]Monitor Schedule'!$A:$K,11,FALSE)</f>
        <v>#N/A</v>
      </c>
      <c r="W180" s="181" t="s">
        <v>28</v>
      </c>
      <c r="X180" s="8" t="s">
        <v>255</v>
      </c>
      <c r="Y180" s="2" t="str">
        <f>VLOOKUP(P180,'[3]Monitor Schedule'!$A:$BM,13,FALSE)</f>
        <v>No</v>
      </c>
      <c r="Z180" s="2" t="str">
        <f>VLOOKUP(P180,'[3]Monitor Schedule'!$A:$BM,14,FALSE)</f>
        <v>No</v>
      </c>
      <c r="AA180" s="2" t="str">
        <f>VLOOKUP(P180,'[3]Monitor Schedule'!$A:$BM,15,FALSE)</f>
        <v>No</v>
      </c>
      <c r="AB180" s="2" t="str">
        <f>VLOOKUP(P180,'[3]Monitor Schedule'!$A:$BM,16,FALSE)</f>
        <v>No</v>
      </c>
      <c r="AC180" s="2" t="s">
        <v>30</v>
      </c>
      <c r="AD180" s="2" t="s">
        <v>30</v>
      </c>
      <c r="AE180" s="2" t="str">
        <f>VLOOKUP(P180,'[3]Monitor Schedule'!$A:$BM,19,FALSE)</f>
        <v>No</v>
      </c>
      <c r="AF180" s="2" t="str">
        <f>VLOOKUP(P180,'[3]Monitor Schedule'!$A:$BM,20,FALSE)</f>
        <v>No</v>
      </c>
      <c r="AG180" s="2" t="str">
        <f>VLOOKUP(P180,'[3]Monitor Schedule'!$A:$BM,21,FALSE)</f>
        <v>No</v>
      </c>
      <c r="AH180" s="2" t="str">
        <f>VLOOKUP(P180,'[3]Monitor Schedule'!$A:$BM,22,FALSE)</f>
        <v>No</v>
      </c>
      <c r="AI180" s="2" t="str">
        <f>VLOOKUP(P180,'[3]Monitor Schedule'!$A:$BM,23,FALSE)</f>
        <v>No</v>
      </c>
      <c r="AJ180" s="2" t="str">
        <f>VLOOKUP(P180,'[3]Monitor Schedule'!$A:$BM,24,FALSE)</f>
        <v>Yes</v>
      </c>
      <c r="AK180" s="2" t="str">
        <f>VLOOKUP(P180,'[3]Monitor Schedule'!$A:$BM,25,FALSE)</f>
        <v>Yes</v>
      </c>
      <c r="AL180" s="2" t="str">
        <f>VLOOKUP(P180,'[3]Monitor Schedule'!$A:$BM,26,FALSE)</f>
        <v>No</v>
      </c>
      <c r="AM180" s="2" t="str">
        <f>VLOOKUP(P180,'[3]Monitor Schedule'!$A:$BM,27,FALSE)</f>
        <v>No</v>
      </c>
      <c r="AN180" s="2" t="str">
        <f>VLOOKUP(P180,'[3]Monitor Schedule'!$A:$BM,28,FALSE)</f>
        <v>No</v>
      </c>
      <c r="AO180" s="2" t="str">
        <f>VLOOKUP(P180,'[3]Monitor Schedule'!$A:$BM,29,FALSE)</f>
        <v>No</v>
      </c>
      <c r="AP180" s="2" t="str">
        <f>VLOOKUP(P180,'[3]Monitor Schedule'!$A:$BM,30,FALSE)</f>
        <v>No</v>
      </c>
      <c r="AQ180" s="2" t="str">
        <f>VLOOKUP(P180,'[3]Monitor Schedule'!$A:$BM,31,FALSE)</f>
        <v>No</v>
      </c>
      <c r="AR180" s="2" t="str">
        <f>VLOOKUP(P180,'[3]Monitor Schedule'!$A:$BM,32,FALSE)</f>
        <v>No</v>
      </c>
      <c r="AS180" s="2" t="str">
        <f>VLOOKUP(P180,'[3]Monitor Schedule'!$A:$BM,33,FALSE)</f>
        <v>No</v>
      </c>
      <c r="AT180" s="2" t="str">
        <f>VLOOKUP(P180,'[3]Monitor Schedule'!$A:$BM,34,FALSE)</f>
        <v>No</v>
      </c>
      <c r="AU180" s="2" t="str">
        <f>VLOOKUP(P180,'[3]Monitor Schedule'!$A:$BM,35,FALSE)</f>
        <v>Yes</v>
      </c>
      <c r="AV180" s="2" t="str">
        <f>VLOOKUP(P180,'[3]Monitor Schedule'!$A:$BM,36,FALSE)</f>
        <v>Yes</v>
      </c>
      <c r="AW180" s="2" t="str">
        <f>VLOOKUP(P180,'[3]Monitor Schedule'!$A:$BM,37,FALSE)</f>
        <v>No</v>
      </c>
      <c r="AX180" s="2" t="str">
        <f>VLOOKUP(P180,'[3]Monitor Schedule'!$A:$BM,38,FALSE)</f>
        <v>No</v>
      </c>
      <c r="AY180" s="2" t="str">
        <f>VLOOKUP(P180,'[3]Monitor Schedule'!$A:$BM,39,FALSE)</f>
        <v>No</v>
      </c>
      <c r="AZ180" s="2" t="str">
        <f>VLOOKUP(P180,'[3]Monitor Schedule'!$A:$BM,40,FALSE)</f>
        <v>No</v>
      </c>
      <c r="BA180" s="2" t="str">
        <f>VLOOKUP(P180,'[3]Monitor Schedule'!$A:$BM,41,FALSE)</f>
        <v>No</v>
      </c>
      <c r="BB180" s="2" t="str">
        <f>VLOOKUP(P180,'[3]Monitor Schedule'!$A:$BM,42,FALSE)</f>
        <v>Yes</v>
      </c>
      <c r="BC180" s="2" t="str">
        <f>VLOOKUP(P180,'[3]Monitor Schedule'!$A:$BM,43,FALSE)</f>
        <v>Yes</v>
      </c>
      <c r="BD180" s="2" t="str">
        <f>VLOOKUP(P180,'[3]Monitor Schedule'!$A:$BM,44,FALSE)</f>
        <v>No</v>
      </c>
      <c r="BE180" s="2" t="str">
        <f>VLOOKUP(P180,'[3]Monitor Schedule'!$A:$BM,45,FALSE)</f>
        <v>No</v>
      </c>
      <c r="BF180" s="2" t="str">
        <f>VLOOKUP(P180,'[3]Monitor Schedule'!$A:$BM,46,FALSE)</f>
        <v>No</v>
      </c>
      <c r="BG180" s="2" t="str">
        <f>VLOOKUP(P180,'[3]Monitor Schedule'!$A:$BM,47,FALSE)</f>
        <v>No</v>
      </c>
      <c r="BH180" s="2" t="str">
        <f>VLOOKUP(P180,'[3]Monitor Schedule'!$A:$BM,48,FALSE)</f>
        <v>No</v>
      </c>
      <c r="BI180" s="2" t="str">
        <f>VLOOKUP(P180,'[3]Monitor Schedule'!$A:$BM,49,FALSE)</f>
        <v xml:space="preserve">No </v>
      </c>
      <c r="BJ180" s="2" t="str">
        <f>VLOOKUP(P180,'[3]Monitor Schedule'!$A:$BM,50,FALSE)</f>
        <v>No</v>
      </c>
      <c r="BK180" s="2" t="str">
        <f>VLOOKUP(P180,'[3]Monitor Schedule'!$A:$BM,51,FALSE)</f>
        <v>No</v>
      </c>
      <c r="BL180" s="2" t="str">
        <f>VLOOKUP(P180,'[3]Monitor Schedule'!$A:$BM,52,FALSE)</f>
        <v>No</v>
      </c>
      <c r="BM180" s="2" t="str">
        <f>VLOOKUP(P180,'[3]Monitor Schedule'!$A:$BM,53,FALSE)</f>
        <v>No</v>
      </c>
      <c r="BN180" s="2" t="str">
        <f>VLOOKUP(P180,'[3]Monitor Schedule'!$A:$BM,54,FALSE)</f>
        <v>No</v>
      </c>
      <c r="BO180" s="2" t="str">
        <f>VLOOKUP(P180,'[3]Monitor Schedule'!$A:$BM,55,FALSE)</f>
        <v>No</v>
      </c>
      <c r="BP180" s="2" t="str">
        <f>VLOOKUP(P180,'[3]Monitor Schedule'!$A:$BM,56,FALSE)</f>
        <v>Yes</v>
      </c>
      <c r="BQ180" s="2" t="str">
        <f>VLOOKUP(P180,'[3]Monitor Schedule'!$A:$BM,57,FALSE)</f>
        <v>Yes</v>
      </c>
      <c r="BR180" s="2" t="str">
        <f>VLOOKUP(P180,'[3]Monitor Schedule'!$A:$BM,58,FALSE)</f>
        <v>No</v>
      </c>
      <c r="BS180" s="2" t="str">
        <f>VLOOKUP(P180,'[3]Monitor Schedule'!$A:$BM,59,FALSE)</f>
        <v>No</v>
      </c>
      <c r="BT180" s="2" t="str">
        <f>VLOOKUP(P180,'[3]Monitor Schedule'!$A:$BM,60,FALSE)</f>
        <v>No</v>
      </c>
      <c r="BU180" s="2" t="str">
        <f>VLOOKUP(P180,'[3]Monitor Schedule'!$A:$BM,61,FALSE)</f>
        <v>No</v>
      </c>
      <c r="BV180" s="2" t="str">
        <f>VLOOKUP(P180,'[3]Monitor Schedule'!$A:$BM,62,FALSE)</f>
        <v>No</v>
      </c>
      <c r="BW180" s="2" t="str">
        <f>VLOOKUP(P180,'[3]Monitor Schedule'!$A:$BM,63,FALSE)</f>
        <v>Yes</v>
      </c>
      <c r="BX180" s="2" t="str">
        <f>VLOOKUP(P180,'[3]Monitor Schedule'!$A:$BM,64,FALSE)</f>
        <v>Yes</v>
      </c>
      <c r="BY180" s="2" t="e">
        <f>VLOOKUP(P180,'[3]Monitor Schedule'!$A:$BM,65,FALSE)</f>
        <v>#N/A</v>
      </c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</row>
    <row r="181" spans="1:459" s="2" customFormat="1">
      <c r="A181" s="146">
        <v>76743</v>
      </c>
      <c r="B181" s="146">
        <v>1486</v>
      </c>
      <c r="C181" s="146">
        <v>782</v>
      </c>
      <c r="D181" s="147">
        <v>205128</v>
      </c>
      <c r="E181" s="148">
        <f t="shared" si="300"/>
        <v>3897.4319999999998</v>
      </c>
      <c r="F181" s="149">
        <f t="shared" si="301"/>
        <v>2065.6389599999998</v>
      </c>
      <c r="G181" s="150">
        <v>18</v>
      </c>
      <c r="H181" s="150">
        <f t="shared" si="302"/>
        <v>4871.79</v>
      </c>
      <c r="I181" s="150">
        <f t="shared" si="303"/>
        <v>2582.0486999999998</v>
      </c>
      <c r="J181" s="150">
        <f t="shared" si="304"/>
        <v>5846.1479999999992</v>
      </c>
      <c r="K181" s="150">
        <f t="shared" si="305"/>
        <v>3098.4584399999994</v>
      </c>
      <c r="L181" s="150">
        <v>20</v>
      </c>
      <c r="M181" s="151">
        <v>22</v>
      </c>
      <c r="N181" s="152">
        <v>24</v>
      </c>
      <c r="O181" s="169" t="s">
        <v>241</v>
      </c>
      <c r="P181" s="8">
        <v>207829</v>
      </c>
      <c r="Q181" s="8" t="s">
        <v>256</v>
      </c>
      <c r="R181" s="8" t="s">
        <v>257</v>
      </c>
      <c r="S181" s="181">
        <v>44770</v>
      </c>
      <c r="T181" s="181">
        <f>VLOOKUP(P181,'[3]Monitor Schedule'!$A:$J,10,FALSE)</f>
        <v>44767</v>
      </c>
      <c r="U181" s="181">
        <v>44784</v>
      </c>
      <c r="V181" s="181" t="e">
        <f>VLOOKUP(P181,'[3]Monitor Schedule'!$A:$K,11,FALSE)</f>
        <v>#N/A</v>
      </c>
      <c r="W181" s="181" t="s">
        <v>28</v>
      </c>
      <c r="X181" s="8" t="s">
        <v>30</v>
      </c>
      <c r="Y181" s="2" t="s">
        <v>30</v>
      </c>
      <c r="Z181" s="2" t="str">
        <f>VLOOKUP(P181,'[3]Monitor Schedule'!$A:$BM,14,FALSE)</f>
        <v>No</v>
      </c>
      <c r="AA181" s="2" t="str">
        <f>VLOOKUP(P181,'[3]Monitor Schedule'!$A:$BM,15,FALSE)</f>
        <v>No</v>
      </c>
      <c r="AB181" s="2" t="s">
        <v>30</v>
      </c>
      <c r="AC181" s="2" t="s">
        <v>30</v>
      </c>
      <c r="AD181" s="2" t="s">
        <v>30</v>
      </c>
      <c r="AE181" s="2" t="s">
        <v>30</v>
      </c>
      <c r="AF181" s="2" t="str">
        <f>VLOOKUP(P181,'[3]Monitor Schedule'!$A:$BM,20,FALSE)</f>
        <v>No</v>
      </c>
      <c r="AG181" s="2" t="str">
        <f>VLOOKUP(P181,'[3]Monitor Schedule'!$A:$BM,21,FALSE)</f>
        <v>No</v>
      </c>
      <c r="AH181" s="2" t="str">
        <f>VLOOKUP(P181,'[3]Monitor Schedule'!$A:$BM,22,FALSE)</f>
        <v>No</v>
      </c>
      <c r="AI181" s="2" t="str">
        <f>VLOOKUP(P181,'[3]Monitor Schedule'!$A:$BM,23,FALSE)</f>
        <v>No</v>
      </c>
      <c r="AJ181" s="2" t="s">
        <v>30</v>
      </c>
      <c r="AK181" s="2" t="s">
        <v>30</v>
      </c>
      <c r="AL181" s="2" t="str">
        <f>VLOOKUP(P181,'[3]Monitor Schedule'!$A:$BM,26,FALSE)</f>
        <v>Yes</v>
      </c>
      <c r="AM181" s="2" t="str">
        <f>VLOOKUP(P181,'[3]Monitor Schedule'!$A:$BM,27,FALSE)</f>
        <v>Yes</v>
      </c>
      <c r="AN181" s="2" t="str">
        <f>VLOOKUP(P181,'[3]Monitor Schedule'!$A:$BM,28,FALSE)</f>
        <v>Yes</v>
      </c>
      <c r="AO181" s="2" t="str">
        <f>VLOOKUP(P181,'[3]Monitor Schedule'!$A:$BM,29,FALSE)</f>
        <v>Yes</v>
      </c>
      <c r="AP181" s="2" t="str">
        <f>VLOOKUP(P181,'[3]Monitor Schedule'!$A:$BM,30,FALSE)</f>
        <v>Yes</v>
      </c>
      <c r="AQ181" s="2" t="s">
        <v>30</v>
      </c>
      <c r="AR181" s="2" t="s">
        <v>30</v>
      </c>
      <c r="AS181" s="2" t="str">
        <f>VLOOKUP(P181,'[3]Monitor Schedule'!$A:$BM,33,FALSE)</f>
        <v>Yes</v>
      </c>
      <c r="AT181" s="2" t="str">
        <f>VLOOKUP(P181,'[3]Monitor Schedule'!$A:$BM,34,FALSE)</f>
        <v>Yes</v>
      </c>
      <c r="AU181" s="2" t="s">
        <v>30</v>
      </c>
      <c r="AV181" s="2" t="s">
        <v>30</v>
      </c>
      <c r="AW181" s="2" t="str">
        <f>VLOOKUP(P181,'[3]Monitor Schedule'!$A:$BM,37,FALSE)</f>
        <v>Yes</v>
      </c>
      <c r="AX181" s="2" t="str">
        <f>VLOOKUP(P181,'[3]Monitor Schedule'!$A:$BM,38,FALSE)</f>
        <v>Yes</v>
      </c>
      <c r="AY181" s="2" t="str">
        <f>VLOOKUP(P181,'[3]Monitor Schedule'!$A:$BM,39,FALSE)</f>
        <v>Yes</v>
      </c>
      <c r="AZ181" s="2" t="str">
        <f>VLOOKUP(P181,'[3]Monitor Schedule'!$A:$BM,40,FALSE)</f>
        <v>Yes</v>
      </c>
      <c r="BA181" s="2" t="str">
        <f>VLOOKUP(P181,'[3]Monitor Schedule'!$A:$BM,41,FALSE)</f>
        <v>Yes</v>
      </c>
      <c r="BB181" s="2" t="s">
        <v>30</v>
      </c>
      <c r="BC181" s="2" t="s">
        <v>30</v>
      </c>
      <c r="BD181" s="2" t="str">
        <f>VLOOKUP(P181,'[3]Monitor Schedule'!$A:$BM,44,FALSE)</f>
        <v>Yes</v>
      </c>
      <c r="BE181" s="2" t="str">
        <f>VLOOKUP(P181,'[3]Monitor Schedule'!$A:$BM,45,FALSE)</f>
        <v>Yes</v>
      </c>
      <c r="BF181" s="2" t="str">
        <f>VLOOKUP(P181,'[3]Monitor Schedule'!$A:$BM,46,FALSE)</f>
        <v>Yes</v>
      </c>
      <c r="BG181" s="2" t="str">
        <f>VLOOKUP(P181,'[3]Monitor Schedule'!$A:$BM,47,FALSE)</f>
        <v>Yes</v>
      </c>
      <c r="BH181" s="2" t="str">
        <f>VLOOKUP(P181,'[3]Monitor Schedule'!$A:$BM,48,FALSE)</f>
        <v>Yes</v>
      </c>
      <c r="BI181" s="2" t="s">
        <v>30</v>
      </c>
      <c r="BJ181" s="2" t="s">
        <v>30</v>
      </c>
      <c r="BK181" s="2" t="str">
        <f>VLOOKUP(P181,'[3]Monitor Schedule'!$A:$BM,51,FALSE)</f>
        <v>Yes</v>
      </c>
      <c r="BL181" s="2" t="str">
        <f>VLOOKUP(P181,'[3]Monitor Schedule'!$A:$BM,52,FALSE)</f>
        <v>Yes</v>
      </c>
      <c r="BM181" s="2" t="str">
        <f>VLOOKUP(P181,'[3]Monitor Schedule'!$A:$BM,53,FALSE)</f>
        <v>Yes</v>
      </c>
      <c r="BN181" s="2" t="str">
        <f>VLOOKUP(P181,'[3]Monitor Schedule'!$A:$BM,54,FALSE)</f>
        <v>Yes</v>
      </c>
      <c r="BO181" s="2" t="str">
        <f>VLOOKUP(P181,'[3]Monitor Schedule'!$A:$BM,55,FALSE)</f>
        <v>Yes</v>
      </c>
      <c r="BP181" s="2" t="s">
        <v>30</v>
      </c>
      <c r="BQ181" s="2" t="s">
        <v>30</v>
      </c>
      <c r="BR181" s="2" t="str">
        <f>VLOOKUP(P181,'[3]Monitor Schedule'!$A:$BM,58,FALSE)</f>
        <v>Yes</v>
      </c>
      <c r="BS181" s="2" t="str">
        <f>VLOOKUP(P181,'[3]Monitor Schedule'!$A:$BM,59,FALSE)</f>
        <v>Yes</v>
      </c>
      <c r="BT181" s="2" t="str">
        <f>VLOOKUP(P181,'[3]Monitor Schedule'!$A:$BM,60,FALSE)</f>
        <v>Yes</v>
      </c>
      <c r="BU181" s="2" t="str">
        <f>VLOOKUP(P181,'[3]Monitor Schedule'!$A:$BM,61,FALSE)</f>
        <v>Yes</v>
      </c>
      <c r="BV181" s="2" t="str">
        <f>VLOOKUP(P181,'[3]Monitor Schedule'!$A:$BM,62,FALSE)</f>
        <v>Yes</v>
      </c>
      <c r="BW181" s="2" t="s">
        <v>30</v>
      </c>
      <c r="BX181" s="2" t="s">
        <v>30</v>
      </c>
      <c r="BY181" s="2" t="e">
        <f>VLOOKUP(P181,'[3]Monitor Schedule'!$A:$BM,65,FALSE)</f>
        <v>#N/A</v>
      </c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</row>
    <row r="182" spans="1:459" s="2" customFormat="1">
      <c r="A182" s="146">
        <v>76743</v>
      </c>
      <c r="B182" s="146">
        <v>1486</v>
      </c>
      <c r="C182" s="146">
        <v>782</v>
      </c>
      <c r="D182" s="147">
        <v>205128</v>
      </c>
      <c r="E182" s="148">
        <f t="shared" ref="E182" si="306">D182*0.019</f>
        <v>3897.4319999999998</v>
      </c>
      <c r="F182" s="149">
        <f t="shared" ref="F182" si="307">E182*0.53</f>
        <v>2065.6389599999998</v>
      </c>
      <c r="G182" s="150">
        <v>20</v>
      </c>
      <c r="H182" s="150">
        <f t="shared" ref="H182" si="308">E182*1.25</f>
        <v>4871.79</v>
      </c>
      <c r="I182" s="150">
        <f t="shared" ref="I182" si="309">F182*1.25</f>
        <v>2582.0486999999998</v>
      </c>
      <c r="J182" s="150">
        <f t="shared" ref="J182" si="310">E182*1.5</f>
        <v>5846.1479999999992</v>
      </c>
      <c r="K182" s="150">
        <f t="shared" ref="K182" si="311">F182*1.5</f>
        <v>3098.4584399999994</v>
      </c>
      <c r="L182" s="150">
        <v>20</v>
      </c>
      <c r="M182" s="151">
        <v>22</v>
      </c>
      <c r="N182" s="152">
        <v>24</v>
      </c>
      <c r="O182" s="169" t="s">
        <v>241</v>
      </c>
      <c r="P182" s="8">
        <v>809423</v>
      </c>
      <c r="Q182" s="8" t="s">
        <v>258</v>
      </c>
      <c r="R182" s="8" t="s">
        <v>259</v>
      </c>
      <c r="S182" s="181">
        <v>44778</v>
      </c>
      <c r="T182" s="181">
        <f>VLOOKUP(P182,'[3]Monitor Schedule'!$A:$J,10,FALSE)</f>
        <v>44777</v>
      </c>
      <c r="U182" s="181">
        <v>44784</v>
      </c>
      <c r="V182" s="181" t="e">
        <f>VLOOKUP(P182,'[3]Monitor Schedule'!$A:$K,11,FALSE)</f>
        <v>#N/A</v>
      </c>
      <c r="W182" s="181" t="s">
        <v>30</v>
      </c>
      <c r="X182" s="8" t="s">
        <v>260</v>
      </c>
      <c r="Y182" s="2" t="s">
        <v>28</v>
      </c>
      <c r="Z182" s="2" t="s">
        <v>28</v>
      </c>
      <c r="AA182" s="2" t="s">
        <v>28</v>
      </c>
      <c r="AB182" s="2" t="s">
        <v>28</v>
      </c>
      <c r="AC182" s="2" t="s">
        <v>28</v>
      </c>
      <c r="AD182" s="2" t="s">
        <v>28</v>
      </c>
      <c r="AE182" s="2" t="s">
        <v>30</v>
      </c>
      <c r="AF182" s="2" t="s">
        <v>30</v>
      </c>
      <c r="AG182" s="2" t="s">
        <v>30</v>
      </c>
      <c r="AH182" s="2" t="s">
        <v>30</v>
      </c>
      <c r="AI182" s="2" t="s">
        <v>30</v>
      </c>
      <c r="AJ182" s="2" t="s">
        <v>30</v>
      </c>
      <c r="AK182" s="2" t="s">
        <v>30</v>
      </c>
      <c r="AL182" s="2" t="s">
        <v>30</v>
      </c>
      <c r="AM182" s="2" t="s">
        <v>28</v>
      </c>
      <c r="AN182" s="2" t="s">
        <v>28</v>
      </c>
      <c r="AO182" s="2" t="s">
        <v>28</v>
      </c>
      <c r="AP182" s="2" t="str">
        <f>VLOOKUP(P182,'[3]Monitor Schedule'!$A:$BM,30,FALSE)</f>
        <v>No</v>
      </c>
      <c r="AQ182" s="2" t="str">
        <f>VLOOKUP(P182,'[3]Monitor Schedule'!$A:$BM,31,FALSE)</f>
        <v>No</v>
      </c>
      <c r="AR182" s="2" t="str">
        <f>VLOOKUP(P182,'[3]Monitor Schedule'!$A:$BM,32,FALSE)</f>
        <v>No</v>
      </c>
      <c r="AS182" s="2" t="str">
        <f>VLOOKUP(P182,'[3]Monitor Schedule'!$A:$BM,33,FALSE)</f>
        <v>No</v>
      </c>
      <c r="AT182" s="2" t="str">
        <f>VLOOKUP(P182,'[3]Monitor Schedule'!$A:$BM,34,FALSE)</f>
        <v>No</v>
      </c>
      <c r="AU182" s="2" t="s">
        <v>30</v>
      </c>
      <c r="AV182" s="2" t="s">
        <v>30</v>
      </c>
      <c r="AW182" s="2" t="str">
        <f>VLOOKUP(P182,'[3]Monitor Schedule'!$A:$BM,37,FALSE)</f>
        <v>No</v>
      </c>
      <c r="AX182" s="2" t="str">
        <f>VLOOKUP(P182,'[3]Monitor Schedule'!$A:$BM,38,FALSE)</f>
        <v>No</v>
      </c>
      <c r="AY182" s="2" t="str">
        <f>VLOOKUP(P182,'[3]Monitor Schedule'!$A:$BM,39,FALSE)</f>
        <v>No</v>
      </c>
      <c r="AZ182" s="2" t="str">
        <f>VLOOKUP(P182,'[3]Monitor Schedule'!$A:$BM,40,FALSE)</f>
        <v>No</v>
      </c>
      <c r="BA182" s="2" t="str">
        <f>VLOOKUP(P182,'[3]Monitor Schedule'!$A:$BM,41,FALSE)</f>
        <v>No</v>
      </c>
      <c r="BB182" s="2" t="str">
        <f>VLOOKUP(P182,'[3]Monitor Schedule'!$A:$BM,42,FALSE)</f>
        <v>Yes</v>
      </c>
      <c r="BC182" s="2" t="str">
        <f>VLOOKUP(P182,'[3]Monitor Schedule'!$A:$BM,43,FALSE)</f>
        <v>Yes</v>
      </c>
      <c r="BD182" s="2" t="str">
        <f>VLOOKUP(P182,'[3]Monitor Schedule'!$A:$BM,44,FALSE)</f>
        <v>No</v>
      </c>
      <c r="BE182" s="2" t="str">
        <f>VLOOKUP(P182,'[3]Monitor Schedule'!$A:$BM,45,FALSE)</f>
        <v>No</v>
      </c>
      <c r="BF182" s="2" t="str">
        <f>VLOOKUP(P182,'[3]Monitor Schedule'!$A:$BM,46,FALSE)</f>
        <v>No</v>
      </c>
      <c r="BG182" s="2" t="str">
        <f>VLOOKUP(P182,'[3]Monitor Schedule'!$A:$BM,47,FALSE)</f>
        <v>No</v>
      </c>
      <c r="BH182" s="2" t="str">
        <f>VLOOKUP(P182,'[3]Monitor Schedule'!$A:$BM,48,FALSE)</f>
        <v>No</v>
      </c>
      <c r="BI182" s="2" t="str">
        <f>VLOOKUP(P182,'[3]Monitor Schedule'!$A:$BM,49,FALSE)</f>
        <v>Yes</v>
      </c>
      <c r="BJ182" s="2" t="str">
        <f>VLOOKUP(P182,'[3]Monitor Schedule'!$A:$BM,50,FALSE)</f>
        <v>Yes</v>
      </c>
      <c r="BK182" s="2" t="str">
        <f>VLOOKUP(P182,'[3]Monitor Schedule'!$A:$BM,51,FALSE)</f>
        <v>No</v>
      </c>
      <c r="BL182" s="2" t="str">
        <f>VLOOKUP(P182,'[3]Monitor Schedule'!$A:$BM,52,FALSE)</f>
        <v>No</v>
      </c>
      <c r="BM182" s="2" t="str">
        <f>VLOOKUP(P182,'[3]Monitor Schedule'!$A:$BM,53,FALSE)</f>
        <v>No</v>
      </c>
      <c r="BN182" s="2" t="str">
        <f>VLOOKUP(P182,'[3]Monitor Schedule'!$A:$BM,54,FALSE)</f>
        <v>No</v>
      </c>
      <c r="BO182" s="2" t="str">
        <f>VLOOKUP(P182,'[3]Monitor Schedule'!$A:$BM,55,FALSE)</f>
        <v>No</v>
      </c>
      <c r="BP182" s="2" t="s">
        <v>30</v>
      </c>
      <c r="BQ182" s="2" t="s">
        <v>30</v>
      </c>
      <c r="BR182" s="2">
        <f>VLOOKUP(P182,'[3]Monitor Schedule'!$A:$BM,58,FALSE)</f>
        <v>0</v>
      </c>
      <c r="BS182" s="2">
        <f>VLOOKUP(P182,'[3]Monitor Schedule'!$A:$BM,59,FALSE)</f>
        <v>0</v>
      </c>
      <c r="BT182" s="2">
        <f>VLOOKUP(P182,'[3]Monitor Schedule'!$A:$BM,60,FALSE)</f>
        <v>0</v>
      </c>
      <c r="BU182" s="2">
        <f>VLOOKUP(P182,'[3]Monitor Schedule'!$A:$BM,61,FALSE)</f>
        <v>0</v>
      </c>
      <c r="BV182" s="2">
        <f>VLOOKUP(P182,'[3]Monitor Schedule'!$A:$BM,62,FALSE)</f>
        <v>0</v>
      </c>
      <c r="BW182" s="2">
        <f>VLOOKUP(P182,'[3]Monitor Schedule'!$A:$BM,63,FALSE)</f>
        <v>0</v>
      </c>
      <c r="BX182" s="2">
        <f>VLOOKUP(P182,'[3]Monitor Schedule'!$A:$BM,64,FALSE)</f>
        <v>0</v>
      </c>
      <c r="BY182" s="2" t="e">
        <f>VLOOKUP(P182,'[3]Monitor Schedule'!$A:$BM,65,FALSE)</f>
        <v>#N/A</v>
      </c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</row>
    <row r="183" spans="1:459" s="2" customFormat="1">
      <c r="A183" s="146">
        <v>76743</v>
      </c>
      <c r="B183" s="146">
        <v>1486</v>
      </c>
      <c r="C183" s="146">
        <v>782</v>
      </c>
      <c r="D183" s="147">
        <v>205128</v>
      </c>
      <c r="E183" s="148">
        <f t="shared" ref="E183:E184" si="312">D183*0.019</f>
        <v>3897.4319999999998</v>
      </c>
      <c r="F183" s="149">
        <f t="shared" ref="F183:F184" si="313">E183*0.53</f>
        <v>2065.6389599999998</v>
      </c>
      <c r="G183" s="150">
        <v>22</v>
      </c>
      <c r="H183" s="150">
        <f t="shared" ref="H183:H184" si="314">E183*1.25</f>
        <v>4871.79</v>
      </c>
      <c r="I183" s="150">
        <f t="shared" ref="I183:I184" si="315">F183*1.25</f>
        <v>2582.0486999999998</v>
      </c>
      <c r="J183" s="150">
        <f t="shared" ref="J183:J184" si="316">E183*1.5</f>
        <v>5846.1479999999992</v>
      </c>
      <c r="K183" s="150">
        <f t="shared" ref="K183:K184" si="317">F183*1.5</f>
        <v>3098.4584399999994</v>
      </c>
      <c r="L183" s="150">
        <v>20</v>
      </c>
      <c r="M183" s="151">
        <v>22</v>
      </c>
      <c r="N183" s="152">
        <v>24</v>
      </c>
      <c r="O183" s="169" t="s">
        <v>241</v>
      </c>
      <c r="P183" s="8">
        <v>811411</v>
      </c>
      <c r="Q183" s="8" t="s">
        <v>43</v>
      </c>
      <c r="R183" s="158" t="s">
        <v>44</v>
      </c>
      <c r="S183" s="181">
        <v>44778</v>
      </c>
      <c r="T183" s="181">
        <f>VLOOKUP(P183,'[3]Monitor Schedule'!$A:$J,10,FALSE)</f>
        <v>0</v>
      </c>
      <c r="U183" s="181"/>
      <c r="V183" s="181" t="e">
        <f>VLOOKUP(P183,'[3]Monitor Schedule'!$A:$K,11,FALSE)</f>
        <v>#N/A</v>
      </c>
      <c r="W183" s="181" t="s">
        <v>30</v>
      </c>
      <c r="X183" s="8" t="s">
        <v>30</v>
      </c>
      <c r="Y183" s="2" t="str">
        <f>VLOOKUP(P183,'[3]Monitor Schedule'!$A:$BM,13,FALSE)</f>
        <v>Yes</v>
      </c>
      <c r="Z183" s="2" t="str">
        <f>VLOOKUP(P183,'[3]Monitor Schedule'!$A:$BM,14,FALSE)</f>
        <v>Yes</v>
      </c>
      <c r="AA183" s="2" t="str">
        <f>VLOOKUP(P183,'[3]Monitor Schedule'!$A:$BM,15,FALSE)</f>
        <v>Yes</v>
      </c>
      <c r="AB183" s="2" t="s">
        <v>30</v>
      </c>
      <c r="AC183" s="2" t="s">
        <v>30</v>
      </c>
      <c r="AD183" s="2" t="str">
        <f>VLOOKUP(P183,'[3]Monitor Schedule'!$A:$BM,18,FALSE)</f>
        <v>Yes</v>
      </c>
      <c r="AE183" s="2" t="str">
        <f>VLOOKUP(P183,'[3]Monitor Schedule'!$A:$BM,19,FALSE)</f>
        <v>Yes</v>
      </c>
      <c r="AF183" s="2" t="str">
        <f>VLOOKUP(P183,'[3]Monitor Schedule'!$A:$BM,20,FALSE)</f>
        <v>Yes</v>
      </c>
      <c r="AG183" s="2" t="str">
        <f>VLOOKUP(P183,'[3]Monitor Schedule'!$A:$BM,21,FALSE)</f>
        <v>Yes</v>
      </c>
      <c r="AH183" s="2" t="s">
        <v>30</v>
      </c>
      <c r="AI183" s="2" t="s">
        <v>30</v>
      </c>
      <c r="AJ183" s="2" t="str">
        <f>VLOOKUP(P183,'[3]Monitor Schedule'!$A:$BM,24,FALSE)</f>
        <v>Yes</v>
      </c>
      <c r="AK183" s="2" t="str">
        <f>VLOOKUP(P183,'[3]Monitor Schedule'!$A:$BM,25,FALSE)</f>
        <v>Yes</v>
      </c>
      <c r="AL183" s="2" t="s">
        <v>28</v>
      </c>
      <c r="AM183" s="2" t="s">
        <v>28</v>
      </c>
      <c r="AN183" s="2" t="str">
        <f>VLOOKUP(P183,'[3]Monitor Schedule'!$A:$BM,28,FALSE)</f>
        <v>Yes</v>
      </c>
      <c r="AO183" s="2" t="str">
        <f>VLOOKUP(P183,'[3]Monitor Schedule'!$A:$BM,29,FALSE)</f>
        <v>Yes</v>
      </c>
      <c r="AP183" s="2" t="str">
        <f>VLOOKUP(P183,'[3]Monitor Schedule'!$A:$BM,30,FALSE)</f>
        <v>No</v>
      </c>
      <c r="AQ183" s="2" t="str">
        <f>VLOOKUP(P183,'[3]Monitor Schedule'!$A:$BM,31,FALSE)</f>
        <v>No</v>
      </c>
      <c r="AR183" s="2" t="str">
        <f>VLOOKUP(P183,'[3]Monitor Schedule'!$A:$BM,32,FALSE)</f>
        <v>No</v>
      </c>
      <c r="AS183" s="2" t="str">
        <f>VLOOKUP(P183,'[3]Monitor Schedule'!$A:$BM,33,FALSE)</f>
        <v>No</v>
      </c>
      <c r="AT183" s="2" t="str">
        <f>VLOOKUP(P183,'[3]Monitor Schedule'!$A:$BM,34,FALSE)</f>
        <v>No</v>
      </c>
      <c r="AU183" s="2" t="str">
        <f>VLOOKUP(P183,'[3]Monitor Schedule'!$A:$BM,35,FALSE)</f>
        <v>Yes</v>
      </c>
      <c r="AV183" s="2" t="str">
        <f>VLOOKUP(P183,'[3]Monitor Schedule'!$A:$BM,36,FALSE)</f>
        <v>Yes</v>
      </c>
      <c r="AW183" s="2" t="str">
        <f>VLOOKUP(P183,'[3]Monitor Schedule'!$A:$BM,37,FALSE)</f>
        <v>No</v>
      </c>
      <c r="AX183" s="2" t="str">
        <f>VLOOKUP(P183,'[3]Monitor Schedule'!$A:$BM,38,FALSE)</f>
        <v>No</v>
      </c>
      <c r="AY183" s="2" t="str">
        <f>VLOOKUP(P183,'[3]Monitor Schedule'!$A:$BM,39,FALSE)</f>
        <v>No</v>
      </c>
      <c r="AZ183" s="2" t="str">
        <f>VLOOKUP(P183,'[3]Monitor Schedule'!$A:$BM,40,FALSE)</f>
        <v>No</v>
      </c>
      <c r="BA183" s="2" t="str">
        <f>VLOOKUP(P183,'[3]Monitor Schedule'!$A:$BM,41,FALSE)</f>
        <v>No</v>
      </c>
      <c r="BB183" s="2" t="str">
        <f>VLOOKUP(P183,'[3]Monitor Schedule'!$A:$BM,42,FALSE)</f>
        <v>Yes</v>
      </c>
      <c r="BC183" s="2" t="str">
        <f>VLOOKUP(P183,'[3]Monitor Schedule'!$A:$BM,43,FALSE)</f>
        <v>Yes</v>
      </c>
      <c r="BD183" s="2" t="str">
        <f>VLOOKUP(P183,'[3]Monitor Schedule'!$A:$BM,44,FALSE)</f>
        <v>No</v>
      </c>
      <c r="BE183" s="2" t="str">
        <f>VLOOKUP(P183,'[3]Monitor Schedule'!$A:$BM,45,FALSE)</f>
        <v>No</v>
      </c>
      <c r="BF183" s="2" t="str">
        <f>VLOOKUP(P183,'[3]Monitor Schedule'!$A:$BM,46,FALSE)</f>
        <v>No</v>
      </c>
      <c r="BG183" s="2" t="str">
        <f>VLOOKUP(P183,'[3]Monitor Schedule'!$A:$BM,47,FALSE)</f>
        <v>No</v>
      </c>
      <c r="BH183" s="2" t="str">
        <f>VLOOKUP(P183,'[3]Monitor Schedule'!$A:$BM,48,FALSE)</f>
        <v>No</v>
      </c>
      <c r="BI183" s="2" t="str">
        <f>VLOOKUP(P183,'[3]Monitor Schedule'!$A:$BM,49,FALSE)</f>
        <v>Yes</v>
      </c>
      <c r="BJ183" s="2" t="str">
        <f>VLOOKUP(P183,'[3]Monitor Schedule'!$A:$BM,50,FALSE)</f>
        <v>Yes</v>
      </c>
      <c r="BK183" s="2" t="str">
        <f>VLOOKUP(P183,'[3]Monitor Schedule'!$A:$BM,51,FALSE)</f>
        <v>No</v>
      </c>
      <c r="BL183" s="2" t="str">
        <f>VLOOKUP(P183,'[3]Monitor Schedule'!$A:$BM,52,FALSE)</f>
        <v>No</v>
      </c>
      <c r="BM183" s="2" t="str">
        <f>VLOOKUP(P183,'[3]Monitor Schedule'!$A:$BM,53,FALSE)</f>
        <v>No</v>
      </c>
      <c r="BN183" s="2" t="str">
        <f>VLOOKUP(P183,'[3]Monitor Schedule'!$A:$BM,54,FALSE)</f>
        <v>No</v>
      </c>
      <c r="BO183" s="2" t="str">
        <f>VLOOKUP(P183,'[3]Monitor Schedule'!$A:$BM,55,FALSE)</f>
        <v>No</v>
      </c>
      <c r="BP183" s="2" t="s">
        <v>30</v>
      </c>
      <c r="BQ183" s="2" t="s">
        <v>30</v>
      </c>
      <c r="BR183" s="2">
        <f>VLOOKUP(P183,'[3]Monitor Schedule'!$A:$BM,58,FALSE)</f>
        <v>0</v>
      </c>
      <c r="BS183" s="2">
        <f>VLOOKUP(P183,'[3]Monitor Schedule'!$A:$BM,59,FALSE)</f>
        <v>0</v>
      </c>
      <c r="BT183" s="2">
        <f>VLOOKUP(P183,'[3]Monitor Schedule'!$A:$BM,60,FALSE)</f>
        <v>0</v>
      </c>
      <c r="BU183" s="2">
        <f>VLOOKUP(P183,'[3]Monitor Schedule'!$A:$BM,61,FALSE)</f>
        <v>0</v>
      </c>
      <c r="BV183" s="2">
        <f>VLOOKUP(P183,'[3]Monitor Schedule'!$A:$BM,62,FALSE)</f>
        <v>0</v>
      </c>
      <c r="BW183" s="2">
        <f>VLOOKUP(P183,'[3]Monitor Schedule'!$A:$BM,63,FALSE)</f>
        <v>0</v>
      </c>
      <c r="BX183" s="2">
        <f>VLOOKUP(P183,'[3]Monitor Schedule'!$A:$BM,64,FALSE)</f>
        <v>0</v>
      </c>
      <c r="BY183" s="2" t="e">
        <f>VLOOKUP(P183,'[3]Monitor Schedule'!$A:$BM,65,FALSE)</f>
        <v>#N/A</v>
      </c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</row>
    <row r="184" spans="1:459" s="2" customFormat="1">
      <c r="A184" s="146">
        <v>76743</v>
      </c>
      <c r="B184" s="146">
        <v>1486</v>
      </c>
      <c r="C184" s="146">
        <v>782</v>
      </c>
      <c r="D184" s="147">
        <v>205128</v>
      </c>
      <c r="E184" s="148">
        <f t="shared" si="312"/>
        <v>3897.4319999999998</v>
      </c>
      <c r="F184" s="149">
        <f t="shared" si="313"/>
        <v>2065.6389599999998</v>
      </c>
      <c r="G184" s="150">
        <v>24</v>
      </c>
      <c r="H184" s="150">
        <f t="shared" si="314"/>
        <v>4871.79</v>
      </c>
      <c r="I184" s="150">
        <f t="shared" si="315"/>
        <v>2582.0486999999998</v>
      </c>
      <c r="J184" s="150">
        <f t="shared" si="316"/>
        <v>5846.1479999999992</v>
      </c>
      <c r="K184" s="150">
        <f t="shared" si="317"/>
        <v>3098.4584399999994</v>
      </c>
      <c r="L184" s="150">
        <v>20</v>
      </c>
      <c r="M184" s="151">
        <v>22</v>
      </c>
      <c r="N184" s="152">
        <v>24</v>
      </c>
      <c r="O184" s="169" t="s">
        <v>241</v>
      </c>
      <c r="P184" s="8">
        <v>819926</v>
      </c>
      <c r="Q184" s="8" t="s">
        <v>261</v>
      </c>
      <c r="R184" s="158" t="s">
        <v>262</v>
      </c>
      <c r="S184" s="181">
        <v>44778</v>
      </c>
      <c r="T184" s="181">
        <f>VLOOKUP(P184,'[3]Monitor Schedule'!$A:$J,10,FALSE)</f>
        <v>44778</v>
      </c>
      <c r="U184" s="181">
        <v>44784</v>
      </c>
      <c r="V184" s="181" t="e">
        <f>VLOOKUP(P184,'[3]Monitor Schedule'!$A:$K,11,FALSE)</f>
        <v>#N/A</v>
      </c>
      <c r="W184" s="181" t="s">
        <v>28</v>
      </c>
      <c r="X184" s="8" t="s">
        <v>263</v>
      </c>
      <c r="Y184" s="2" t="s">
        <v>28</v>
      </c>
      <c r="Z184" s="2" t="s">
        <v>28</v>
      </c>
      <c r="AA184" s="2" t="s">
        <v>28</v>
      </c>
      <c r="AB184" s="2" t="s">
        <v>28</v>
      </c>
      <c r="AC184" s="2" t="str">
        <f>VLOOKUP(P184,'[3]Monitor Schedule'!$A:$BM,17,FALSE)</f>
        <v>Yes</v>
      </c>
      <c r="AD184" s="2" t="str">
        <f>VLOOKUP(P184,'[3]Monitor Schedule'!$A:$BM,18,FALSE)</f>
        <v>Yes</v>
      </c>
      <c r="AE184" s="2" t="str">
        <f>VLOOKUP(P184,'[3]Monitor Schedule'!$A:$BM,19,FALSE)</f>
        <v>No</v>
      </c>
      <c r="AF184" s="2" t="str">
        <f>VLOOKUP(P184,'[3]Monitor Schedule'!$A:$BM,20,FALSE)</f>
        <v>No</v>
      </c>
      <c r="AG184" s="2" t="str">
        <f>VLOOKUP(P184,'[3]Monitor Schedule'!$A:$BM,21,FALSE)</f>
        <v>Yes</v>
      </c>
      <c r="AH184" s="2" t="str">
        <f>VLOOKUP(P184,'[3]Monitor Schedule'!$A:$BM,22,FALSE)</f>
        <v>Yes</v>
      </c>
      <c r="AI184" s="2" t="str">
        <f>VLOOKUP(P184,'[3]Monitor Schedule'!$A:$BM,23,FALSE)</f>
        <v>Yes</v>
      </c>
      <c r="AJ184" s="2" t="str">
        <f>VLOOKUP(P184,'[3]Monitor Schedule'!$A:$BM,24,FALSE)</f>
        <v>Yes</v>
      </c>
      <c r="AK184" s="2" t="str">
        <f>VLOOKUP(P184,'[3]Monitor Schedule'!$A:$BM,25,FALSE)</f>
        <v>No</v>
      </c>
      <c r="AL184" s="2" t="str">
        <f>VLOOKUP(P184,'[3]Monitor Schedule'!$A:$BM,26,FALSE)</f>
        <v>No</v>
      </c>
      <c r="AM184" s="2" t="str">
        <f>VLOOKUP(P184,'[3]Monitor Schedule'!$A:$BM,27,FALSE)</f>
        <v>No</v>
      </c>
      <c r="AN184" s="2" t="str">
        <f>VLOOKUP(P184,'[3]Monitor Schedule'!$A:$BM,28,FALSE)</f>
        <v>Yes</v>
      </c>
      <c r="AO184" s="2" t="str">
        <f>VLOOKUP(P184,'[3]Monitor Schedule'!$A:$BM,29,FALSE)</f>
        <v>Yes</v>
      </c>
      <c r="AP184" s="2" t="str">
        <f>VLOOKUP(P184,'[3]Monitor Schedule'!$A:$BM,30,FALSE)</f>
        <v>No</v>
      </c>
      <c r="AQ184" s="2" t="str">
        <f>VLOOKUP(P184,'[3]Monitor Schedule'!$A:$BM,31,FALSE)</f>
        <v>No</v>
      </c>
      <c r="AR184" s="2" t="str">
        <f>VLOOKUP(P184,'[3]Monitor Schedule'!$A:$BM,32,FALSE)</f>
        <v>No</v>
      </c>
      <c r="AS184" s="2" t="str">
        <f>VLOOKUP(P184,'[3]Monitor Schedule'!$A:$BM,33,FALSE)</f>
        <v>No</v>
      </c>
      <c r="AT184" s="2" t="str">
        <f>VLOOKUP(P184,'[3]Monitor Schedule'!$A:$BM,34,FALSE)</f>
        <v>No</v>
      </c>
      <c r="AU184" s="2" t="s">
        <v>30</v>
      </c>
      <c r="AV184" s="2" t="s">
        <v>30</v>
      </c>
      <c r="AW184" s="2" t="str">
        <f>VLOOKUP(P184,'[3]Monitor Schedule'!$A:$BM,37,FALSE)</f>
        <v>No</v>
      </c>
      <c r="AX184" s="2" t="str">
        <f>VLOOKUP(P184,'[3]Monitor Schedule'!$A:$BM,38,FALSE)</f>
        <v>No</v>
      </c>
      <c r="AY184" s="2" t="str">
        <f>VLOOKUP(P184,'[3]Monitor Schedule'!$A:$BM,39,FALSE)</f>
        <v>No</v>
      </c>
      <c r="AZ184" s="2" t="str">
        <f>VLOOKUP(P184,'[3]Monitor Schedule'!$A:$BM,40,FALSE)</f>
        <v>No</v>
      </c>
      <c r="BA184" s="2" t="str">
        <f>VLOOKUP(P184,'[3]Monitor Schedule'!$A:$BM,41,FALSE)</f>
        <v>No</v>
      </c>
      <c r="BB184" s="2" t="s">
        <v>30</v>
      </c>
      <c r="BC184" s="2" t="s">
        <v>30</v>
      </c>
      <c r="BD184" s="2" t="str">
        <f>VLOOKUP(P184,'[3]Monitor Schedule'!$A:$BM,44,FALSE)</f>
        <v>No</v>
      </c>
      <c r="BE184" s="2" t="str">
        <f>VLOOKUP(P184,'[3]Monitor Schedule'!$A:$BM,45,FALSE)</f>
        <v>No</v>
      </c>
      <c r="BF184" s="2" t="str">
        <f>VLOOKUP(P184,'[3]Monitor Schedule'!$A:$BM,46,FALSE)</f>
        <v>No</v>
      </c>
      <c r="BG184" s="2" t="str">
        <f>VLOOKUP(P184,'[3]Monitor Schedule'!$A:$BM,47,FALSE)</f>
        <v>No</v>
      </c>
      <c r="BH184" s="2" t="str">
        <f>VLOOKUP(P184,'[3]Monitor Schedule'!$A:$BM,48,FALSE)</f>
        <v>No</v>
      </c>
      <c r="BI184" s="2" t="s">
        <v>28</v>
      </c>
      <c r="BJ184" s="2" t="s">
        <v>28</v>
      </c>
      <c r="BK184" s="2" t="str">
        <f>VLOOKUP(P184,'[3]Monitor Schedule'!$A:$BM,51,FALSE)</f>
        <v>No</v>
      </c>
      <c r="BL184" s="2" t="str">
        <f>VLOOKUP(P184,'[3]Monitor Schedule'!$A:$BM,52,FALSE)</f>
        <v>No</v>
      </c>
      <c r="BM184" s="2" t="str">
        <f>VLOOKUP(P184,'[3]Monitor Schedule'!$A:$BM,53,FALSE)</f>
        <v>No</v>
      </c>
      <c r="BN184" s="2" t="str">
        <f>VLOOKUP(P184,'[3]Monitor Schedule'!$A:$BM,54,FALSE)</f>
        <v>No</v>
      </c>
      <c r="BO184" s="2" t="str">
        <f>VLOOKUP(P184,'[3]Monitor Schedule'!$A:$BM,55,FALSE)</f>
        <v>No</v>
      </c>
      <c r="BP184" s="2" t="s">
        <v>30</v>
      </c>
      <c r="BQ184" s="2" t="s">
        <v>30</v>
      </c>
      <c r="BR184" s="2">
        <f>VLOOKUP(P184,'[3]Monitor Schedule'!$A:$BM,58,FALSE)</f>
        <v>0</v>
      </c>
      <c r="BS184" s="2">
        <f>VLOOKUP(P184,'[3]Monitor Schedule'!$A:$BM,59,FALSE)</f>
        <v>0</v>
      </c>
      <c r="BT184" s="2">
        <f>VLOOKUP(P184,'[3]Monitor Schedule'!$A:$BM,60,FALSE)</f>
        <v>0</v>
      </c>
      <c r="BU184" s="2">
        <f>VLOOKUP(P184,'[3]Monitor Schedule'!$A:$BM,61,FALSE)</f>
        <v>0</v>
      </c>
      <c r="BV184" s="2">
        <f>VLOOKUP(P184,'[3]Monitor Schedule'!$A:$BM,62,FALSE)</f>
        <v>0</v>
      </c>
      <c r="BW184" s="2">
        <f>VLOOKUP(P184,'[3]Monitor Schedule'!$A:$BM,63,FALSE)</f>
        <v>0</v>
      </c>
      <c r="BX184" s="2">
        <f>VLOOKUP(P184,'[3]Monitor Schedule'!$A:$BM,64,FALSE)</f>
        <v>0</v>
      </c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</row>
    <row r="185" spans="1:459" s="2" customFormat="1">
      <c r="A185" s="146">
        <v>76743</v>
      </c>
      <c r="B185" s="146">
        <v>1486</v>
      </c>
      <c r="C185" s="146">
        <v>782</v>
      </c>
      <c r="D185" s="147">
        <v>205128</v>
      </c>
      <c r="E185" s="148">
        <f t="shared" ref="E185:E195" si="318">D185*0.019</f>
        <v>3897.4319999999998</v>
      </c>
      <c r="F185" s="149">
        <f t="shared" ref="F185:F195" si="319">E185*0.53</f>
        <v>2065.6389599999998</v>
      </c>
      <c r="G185" s="150">
        <v>27</v>
      </c>
      <c r="H185" s="150">
        <f t="shared" ref="H185:H195" si="320">E185*1.25</f>
        <v>4871.79</v>
      </c>
      <c r="I185" s="150">
        <f t="shared" ref="I185:I195" si="321">F185*1.25</f>
        <v>2582.0486999999998</v>
      </c>
      <c r="J185" s="150">
        <f t="shared" ref="J185:J195" si="322">E185*1.5</f>
        <v>5846.1479999999992</v>
      </c>
      <c r="K185" s="150">
        <f t="shared" ref="K185:K195" si="323">F185*1.5</f>
        <v>3098.4584399999994</v>
      </c>
      <c r="L185" s="150">
        <v>20</v>
      </c>
      <c r="M185" s="151">
        <v>22</v>
      </c>
      <c r="N185" s="152">
        <v>24</v>
      </c>
      <c r="O185" s="169" t="s">
        <v>241</v>
      </c>
      <c r="P185" s="8">
        <v>809487</v>
      </c>
      <c r="Q185" s="8" t="s">
        <v>83</v>
      </c>
      <c r="R185" s="158" t="s">
        <v>84</v>
      </c>
      <c r="S185" s="181" t="s">
        <v>85</v>
      </c>
      <c r="T185" s="181">
        <f>VLOOKUP(P185,'[3]Monitor Schedule'!$A:$J,10,FALSE)</f>
        <v>44784</v>
      </c>
      <c r="U185" s="181">
        <v>44785</v>
      </c>
      <c r="V185" s="181" t="e">
        <f>VLOOKUP(P185,'[3]Monitor Schedule'!$A:$K,11,FALSE)</f>
        <v>#N/A</v>
      </c>
      <c r="W185" s="181" t="s">
        <v>30</v>
      </c>
      <c r="X185" s="8" t="s">
        <v>86</v>
      </c>
      <c r="Y185" s="2" t="str">
        <f>VLOOKUP(P185,'[3]Monitor Schedule'!$A:$BM,13,FALSE)</f>
        <v>No</v>
      </c>
      <c r="Z185" s="2" t="str">
        <f>VLOOKUP(P185,'[3]Monitor Schedule'!$A:$BM,14,FALSE)</f>
        <v>No</v>
      </c>
      <c r="AA185" s="2" t="str">
        <f>VLOOKUP(P185,'[3]Monitor Schedule'!$A:$BM,15,FALSE)</f>
        <v>No</v>
      </c>
      <c r="AB185" s="2" t="str">
        <f>VLOOKUP(P185,'[3]Monitor Schedule'!$A:$BM,16,FALSE)</f>
        <v>No</v>
      </c>
      <c r="AC185" s="2" t="str">
        <f>VLOOKUP(P185,'[3]Monitor Schedule'!$A:$BM,17,FALSE)</f>
        <v>No</v>
      </c>
      <c r="AD185" s="2" t="str">
        <f>VLOOKUP(P185,'[3]Monitor Schedule'!$A:$BM,18,FALSE)</f>
        <v>No</v>
      </c>
      <c r="AE185" s="2" t="s">
        <v>30</v>
      </c>
      <c r="AF185" s="2" t="s">
        <v>30</v>
      </c>
      <c r="AG185" s="2" t="s">
        <v>30</v>
      </c>
      <c r="AH185" s="2" t="str">
        <f>VLOOKUP(P185,'[3]Monitor Schedule'!$A:$BM,22,FALSE)</f>
        <v>Yes</v>
      </c>
      <c r="AI185" s="2" t="str">
        <f>VLOOKUP(P185,'[3]Monitor Schedule'!$A:$BM,23,FALSE)</f>
        <v>Yes</v>
      </c>
      <c r="AJ185" s="2" t="str">
        <f>VLOOKUP(P185,'[3]Monitor Schedule'!$A:$BM,24,FALSE)</f>
        <v>Yes</v>
      </c>
      <c r="AK185" s="2" t="str">
        <f>VLOOKUP(P185,'[3]Monitor Schedule'!$A:$BM,25,FALSE)</f>
        <v>Yes</v>
      </c>
      <c r="AL185" s="2" t="str">
        <f>VLOOKUP(P185,'[3]Monitor Schedule'!$A:$BM,26,FALSE)</f>
        <v>Yes</v>
      </c>
      <c r="AM185" s="2" t="str">
        <f>VLOOKUP(P185,'[3]Monitor Schedule'!$A:$BM,27,FALSE)</f>
        <v>Yes</v>
      </c>
      <c r="AN185" s="2" t="str">
        <f>VLOOKUP(P185,'[3]Monitor Schedule'!$A:$BM,28,FALSE)</f>
        <v>Yes</v>
      </c>
      <c r="AO185" s="2" t="s">
        <v>30</v>
      </c>
      <c r="AP185" s="2" t="str">
        <f>VLOOKUP(P185,'[3]Monitor Schedule'!$A:$BM,30,FALSE)</f>
        <v>No</v>
      </c>
      <c r="AQ185" s="2" t="str">
        <f>VLOOKUP(P185,'[3]Monitor Schedule'!$A:$BM,31,FALSE)</f>
        <v>No</v>
      </c>
      <c r="AR185" s="2" t="str">
        <f>VLOOKUP(P185,'[3]Monitor Schedule'!$A:$BM,32,FALSE)</f>
        <v>No</v>
      </c>
      <c r="AS185" s="2" t="str">
        <f>VLOOKUP(P185,'[3]Monitor Schedule'!$A:$BM,33,FALSE)</f>
        <v>No</v>
      </c>
      <c r="AT185" s="2" t="str">
        <f>VLOOKUP(P185,'[3]Monitor Schedule'!$A:$BM,34,FALSE)</f>
        <v>No</v>
      </c>
      <c r="AU185" s="2" t="str">
        <f>VLOOKUP(P185,'[3]Monitor Schedule'!$A:$BM,35,FALSE)</f>
        <v>No</v>
      </c>
      <c r="AV185" s="2" t="str">
        <f>VLOOKUP(P185,'[3]Monitor Schedule'!$A:$BM,36,FALSE)</f>
        <v>No</v>
      </c>
      <c r="AW185" s="2" t="str">
        <f>VLOOKUP(P185,'[3]Monitor Schedule'!$A:$BM,37,FALSE)</f>
        <v>No</v>
      </c>
      <c r="AX185" s="2" t="str">
        <f>VLOOKUP(P185,'[3]Monitor Schedule'!$A:$BM,38,FALSE)</f>
        <v>No</v>
      </c>
      <c r="AY185" s="2" t="str">
        <f>VLOOKUP(P185,'[3]Monitor Schedule'!$A:$BM,39,FALSE)</f>
        <v>No</v>
      </c>
      <c r="AZ185" s="2" t="str">
        <f>VLOOKUP(P185,'[3]Monitor Schedule'!$A:$BM,40,FALSE)</f>
        <v>No</v>
      </c>
      <c r="BA185" s="2" t="str">
        <f>VLOOKUP(P185,'[3]Monitor Schedule'!$A:$BM,41,FALSE)</f>
        <v>No</v>
      </c>
      <c r="BB185" s="2" t="str">
        <f>VLOOKUP(P185,'[3]Monitor Schedule'!$A:$BM,42,FALSE)</f>
        <v>No</v>
      </c>
      <c r="BC185" s="2" t="str">
        <f>VLOOKUP(P185,'[3]Monitor Schedule'!$A:$BM,43,FALSE)</f>
        <v>No</v>
      </c>
      <c r="BD185" s="2" t="str">
        <f>VLOOKUP(P185,'[3]Monitor Schedule'!$A:$BM,44,FALSE)</f>
        <v>No</v>
      </c>
      <c r="BE185" s="2" t="str">
        <f>VLOOKUP(P185,'[3]Monitor Schedule'!$A:$BM,45,FALSE)</f>
        <v>No</v>
      </c>
      <c r="BF185" s="2" t="str">
        <f>VLOOKUP(P185,'[3]Monitor Schedule'!$A:$BM,46,FALSE)</f>
        <v>No</v>
      </c>
      <c r="BG185" s="2" t="str">
        <f>VLOOKUP(P185,'[3]Monitor Schedule'!$A:$BM,47,FALSE)</f>
        <v>No</v>
      </c>
      <c r="BH185" s="2" t="str">
        <f>VLOOKUP(P185,'[3]Monitor Schedule'!$A:$BM,48,FALSE)</f>
        <v>No</v>
      </c>
      <c r="BI185" s="2" t="str">
        <f>VLOOKUP(P185,'[3]Monitor Schedule'!$A:$BM,49,FALSE)</f>
        <v>No</v>
      </c>
      <c r="BJ185" s="2" t="str">
        <f>VLOOKUP(P185,'[3]Monitor Schedule'!$A:$BM,50,FALSE)</f>
        <v>No</v>
      </c>
      <c r="BK185" s="2" t="str">
        <f>VLOOKUP(P185,'[3]Monitor Schedule'!$A:$BM,51,FALSE)</f>
        <v>Yes</v>
      </c>
      <c r="BL185" s="2" t="str">
        <f>VLOOKUP(P185,'[3]Monitor Schedule'!$A:$BM,52,FALSE)</f>
        <v>Yes</v>
      </c>
      <c r="BM185" s="2" t="str">
        <f>VLOOKUP(P185,'[3]Monitor Schedule'!$A:$BM,53,FALSE)</f>
        <v>Yes</v>
      </c>
      <c r="BN185" s="2" t="str">
        <f>VLOOKUP(P185,'[3]Monitor Schedule'!$A:$BM,54,FALSE)</f>
        <v>Yes</v>
      </c>
      <c r="BO185" s="2" t="s">
        <v>30</v>
      </c>
      <c r="BP185" s="2" t="s">
        <v>30</v>
      </c>
      <c r="BQ185" s="2" t="s">
        <v>30</v>
      </c>
      <c r="BR185" s="2">
        <f>VLOOKUP(P185,'[3]Monitor Schedule'!$A:$BM,58,FALSE)</f>
        <v>0</v>
      </c>
      <c r="BS185" s="2">
        <f>VLOOKUP(P185,'[3]Monitor Schedule'!$A:$BM,59,FALSE)</f>
        <v>0</v>
      </c>
      <c r="BT185" s="2">
        <f>VLOOKUP(P185,'[3]Monitor Schedule'!$A:$BM,60,FALSE)</f>
        <v>0</v>
      </c>
      <c r="BU185" s="2">
        <f>VLOOKUP(P185,'[3]Monitor Schedule'!$A:$BM,61,FALSE)</f>
        <v>0</v>
      </c>
      <c r="BV185" s="2">
        <f>VLOOKUP(P185,'[3]Monitor Schedule'!$A:$BM,62,FALSE)</f>
        <v>0</v>
      </c>
      <c r="BW185" s="2">
        <f>VLOOKUP(P185,'[3]Monitor Schedule'!$A:$BM,63,FALSE)</f>
        <v>0</v>
      </c>
      <c r="BX185" s="2">
        <f>VLOOKUP(P185,'[3]Monitor Schedule'!$A:$BM,64,FALSE)</f>
        <v>0</v>
      </c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</row>
    <row r="186" spans="1:459" s="2" customFormat="1">
      <c r="A186" s="146">
        <v>76743</v>
      </c>
      <c r="B186" s="146">
        <v>1486</v>
      </c>
      <c r="C186" s="146">
        <v>782</v>
      </c>
      <c r="D186" s="147">
        <v>205128</v>
      </c>
      <c r="E186" s="148">
        <f t="shared" si="318"/>
        <v>3897.4319999999998</v>
      </c>
      <c r="F186" s="149">
        <f t="shared" si="319"/>
        <v>2065.6389599999998</v>
      </c>
      <c r="G186" s="150">
        <v>31</v>
      </c>
      <c r="H186" s="150">
        <f t="shared" si="320"/>
        <v>4871.79</v>
      </c>
      <c r="I186" s="150">
        <f t="shared" si="321"/>
        <v>2582.0486999999998</v>
      </c>
      <c r="J186" s="150">
        <f t="shared" si="322"/>
        <v>5846.1479999999992</v>
      </c>
      <c r="K186" s="150">
        <f t="shared" si="323"/>
        <v>3098.4584399999994</v>
      </c>
      <c r="L186" s="150">
        <v>20</v>
      </c>
      <c r="M186" s="151">
        <v>22</v>
      </c>
      <c r="N186" s="152">
        <v>24</v>
      </c>
      <c r="O186" s="169" t="s">
        <v>241</v>
      </c>
      <c r="P186" s="8">
        <v>818107</v>
      </c>
      <c r="Q186" s="8" t="s">
        <v>264</v>
      </c>
      <c r="R186" s="158" t="s">
        <v>265</v>
      </c>
      <c r="S186" s="181" t="s">
        <v>85</v>
      </c>
      <c r="T186" s="181">
        <f>VLOOKUP(P186,'[3]Monitor Schedule'!$A:$J,10,FALSE)</f>
        <v>44790</v>
      </c>
      <c r="U186" s="181">
        <v>44790</v>
      </c>
      <c r="V186" s="181" t="e">
        <f>VLOOKUP(P186,'[3]Monitor Schedule'!$A:$K,11,FALSE)</f>
        <v>#N/A</v>
      </c>
      <c r="W186" s="181" t="s">
        <v>30</v>
      </c>
      <c r="X186" s="8" t="s">
        <v>124</v>
      </c>
      <c r="Y186" s="2" t="str">
        <f>VLOOKUP(P186,'[3]Monitor Schedule'!$A:$BM,13,FALSE)</f>
        <v>No</v>
      </c>
      <c r="Z186" s="2" t="str">
        <f>VLOOKUP(P186,'[3]Monitor Schedule'!$A:$BM,14,FALSE)</f>
        <v>No</v>
      </c>
      <c r="AA186" s="2" t="str">
        <f>VLOOKUP(P186,'[3]Monitor Schedule'!$A:$BM,15,FALSE)</f>
        <v>No</v>
      </c>
      <c r="AB186" s="2" t="str">
        <f>VLOOKUP(P186,'[3]Monitor Schedule'!$A:$BM,16,FALSE)</f>
        <v>No</v>
      </c>
      <c r="AC186" s="2" t="str">
        <f>VLOOKUP(P186,'[3]Monitor Schedule'!$A:$BM,17,FALSE)</f>
        <v>No</v>
      </c>
      <c r="AD186" s="2" t="str">
        <f>VLOOKUP(P186,'[3]Monitor Schedule'!$A:$BM,18,FALSE)</f>
        <v>No</v>
      </c>
      <c r="AE186" s="2" t="str">
        <f>VLOOKUP(P186,'[3]Monitor Schedule'!$A:$BM,19,FALSE)</f>
        <v>No</v>
      </c>
      <c r="AF186" s="2" t="str">
        <f>VLOOKUP(P186,'[3]Monitor Schedule'!$A:$BM,20,FALSE)</f>
        <v>No</v>
      </c>
      <c r="AG186" s="2" t="str">
        <f>VLOOKUP(P186,'[3]Monitor Schedule'!$A:$BM,21,FALSE)</f>
        <v>No</v>
      </c>
      <c r="AH186" s="2" t="str">
        <f>VLOOKUP(P186,'[3]Monitor Schedule'!$A:$BM,22,FALSE)</f>
        <v>No</v>
      </c>
      <c r="AI186" s="2" t="str">
        <f>VLOOKUP(P186,'[3]Monitor Schedule'!$A:$BM,23,FALSE)</f>
        <v>No</v>
      </c>
      <c r="AJ186" s="2" t="str">
        <f>VLOOKUP(P186,'[3]Monitor Schedule'!$A:$BM,24,FALSE)</f>
        <v>No</v>
      </c>
      <c r="AK186" s="2" t="str">
        <f>VLOOKUP(P186,'[3]Monitor Schedule'!$A:$BM,25,FALSE)</f>
        <v>No</v>
      </c>
      <c r="AL186" s="2" t="str">
        <f>VLOOKUP(P186,'[3]Monitor Schedule'!$A:$BM,26,FALSE)</f>
        <v>No</v>
      </c>
      <c r="AM186" s="2" t="str">
        <f>VLOOKUP(P186,'[3]Monitor Schedule'!$A:$BM,27,FALSE)</f>
        <v>No</v>
      </c>
      <c r="AN186" s="2" t="s">
        <v>30</v>
      </c>
      <c r="AO186" s="2" t="s">
        <v>30</v>
      </c>
      <c r="AP186" s="2" t="s">
        <v>30</v>
      </c>
      <c r="AQ186" s="2" t="s">
        <v>30</v>
      </c>
      <c r="AR186" s="2" t="s">
        <v>30</v>
      </c>
      <c r="AS186" s="2" t="s">
        <v>30</v>
      </c>
      <c r="AT186" s="2" t="s">
        <v>28</v>
      </c>
      <c r="AU186" s="2" t="s">
        <v>28</v>
      </c>
      <c r="AV186" s="2" t="s">
        <v>28</v>
      </c>
      <c r="AW186" s="2" t="str">
        <f>VLOOKUP(P186,'[3]Monitor Schedule'!$A:$BM,37,FALSE)</f>
        <v>Yes</v>
      </c>
      <c r="AX186" s="2" t="str">
        <f>VLOOKUP(P186,'[3]Monitor Schedule'!$A:$BM,38,FALSE)</f>
        <v>Yes</v>
      </c>
      <c r="AY186" s="2" t="s">
        <v>28</v>
      </c>
      <c r="AZ186" s="2" t="s">
        <v>30</v>
      </c>
      <c r="BA186" s="2" t="s">
        <v>30</v>
      </c>
      <c r="BB186" s="2" t="s">
        <v>30</v>
      </c>
      <c r="BC186" s="2" t="s">
        <v>30</v>
      </c>
      <c r="BD186" s="2" t="s">
        <v>30</v>
      </c>
      <c r="BE186" s="2" t="s">
        <v>30</v>
      </c>
      <c r="BF186" s="2" t="s">
        <v>30</v>
      </c>
      <c r="BG186" s="2" t="s">
        <v>30</v>
      </c>
      <c r="BH186" s="2" t="s">
        <v>30</v>
      </c>
      <c r="BI186" s="2" t="s">
        <v>28</v>
      </c>
      <c r="BJ186" s="2" t="str">
        <f>VLOOKUP(P186,'[3]Monitor Schedule'!$A:$BM,50,FALSE)</f>
        <v>No</v>
      </c>
      <c r="BK186" s="2" t="str">
        <f>VLOOKUP(P186,'[3]Monitor Schedule'!$A:$BM,51,FALSE)</f>
        <v>No</v>
      </c>
      <c r="BL186" s="2" t="str">
        <f>VLOOKUP(P186,'[3]Monitor Schedule'!$A:$BM,52,FALSE)</f>
        <v>No</v>
      </c>
      <c r="BM186" s="2" t="str">
        <f>VLOOKUP(P186,'[3]Monitor Schedule'!$A:$BM,53,FALSE)</f>
        <v>No</v>
      </c>
      <c r="BN186" s="2" t="str">
        <f>VLOOKUP(P186,'[3]Monitor Schedule'!$A:$BM,54,FALSE)</f>
        <v>No</v>
      </c>
      <c r="BO186" s="2" t="str">
        <f>VLOOKUP(P186,'[3]Monitor Schedule'!$A:$BM,55,FALSE)</f>
        <v>No</v>
      </c>
      <c r="BP186" s="2" t="s">
        <v>28</v>
      </c>
      <c r="BQ186" s="2" t="s">
        <v>28</v>
      </c>
      <c r="BR186" s="2">
        <f>VLOOKUP(P186,'[3]Monitor Schedule'!$A:$BM,58,FALSE)</f>
        <v>0</v>
      </c>
      <c r="BS186" s="2">
        <f>VLOOKUP(P186,'[3]Monitor Schedule'!$A:$BM,59,FALSE)</f>
        <v>0</v>
      </c>
      <c r="BT186" s="2">
        <f>VLOOKUP(P186,'[3]Monitor Schedule'!$A:$BM,60,FALSE)</f>
        <v>0</v>
      </c>
      <c r="BU186" s="2">
        <f>VLOOKUP(P186,'[3]Monitor Schedule'!$A:$BM,61,FALSE)</f>
        <v>0</v>
      </c>
      <c r="BV186" s="2">
        <f>VLOOKUP(P186,'[3]Monitor Schedule'!$A:$BM,62,FALSE)</f>
        <v>0</v>
      </c>
      <c r="BW186" s="2">
        <f>VLOOKUP(P186,'[3]Monitor Schedule'!$A:$BM,63,FALSE)</f>
        <v>0</v>
      </c>
      <c r="BX186" s="2">
        <f>VLOOKUP(P186,'[3]Monitor Schedule'!$A:$BM,64,FALSE)</f>
        <v>0</v>
      </c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</row>
    <row r="187" spans="1:459" s="2" customFormat="1">
      <c r="A187" s="146">
        <v>76743</v>
      </c>
      <c r="B187" s="146">
        <v>1486</v>
      </c>
      <c r="C187" s="146">
        <v>782</v>
      </c>
      <c r="D187" s="147">
        <v>205128</v>
      </c>
      <c r="E187" s="148">
        <f t="shared" si="318"/>
        <v>3897.4319999999998</v>
      </c>
      <c r="F187" s="149">
        <f t="shared" si="319"/>
        <v>2065.6389599999998</v>
      </c>
      <c r="G187" s="150">
        <v>32</v>
      </c>
      <c r="H187" s="150">
        <f t="shared" si="320"/>
        <v>4871.79</v>
      </c>
      <c r="I187" s="150">
        <f t="shared" si="321"/>
        <v>2582.0486999999998</v>
      </c>
      <c r="J187" s="150">
        <f t="shared" si="322"/>
        <v>5846.1479999999992</v>
      </c>
      <c r="K187" s="150">
        <f t="shared" si="323"/>
        <v>3098.4584399999994</v>
      </c>
      <c r="L187" s="150">
        <v>20</v>
      </c>
      <c r="M187" s="151">
        <v>22</v>
      </c>
      <c r="N187" s="152">
        <v>24</v>
      </c>
      <c r="O187" s="169" t="s">
        <v>241</v>
      </c>
      <c r="P187" s="8">
        <v>813531</v>
      </c>
      <c r="Q187" s="8" t="s">
        <v>266</v>
      </c>
      <c r="R187" s="158" t="s">
        <v>267</v>
      </c>
      <c r="S187" s="181" t="s">
        <v>85</v>
      </c>
      <c r="T187" s="181">
        <f>VLOOKUP(P187,'[3]Monitor Schedule'!$A:$J,10,FALSE)</f>
        <v>44785</v>
      </c>
      <c r="U187" s="181">
        <v>44785</v>
      </c>
      <c r="V187" s="181" t="e">
        <f>VLOOKUP(P187,'[3]Monitor Schedule'!$A:$K,11,FALSE)</f>
        <v>#N/A</v>
      </c>
      <c r="W187" s="181" t="s">
        <v>30</v>
      </c>
      <c r="X187" s="8" t="s">
        <v>86</v>
      </c>
      <c r="Y187" s="2" t="str">
        <f>VLOOKUP(P187,'[3]Monitor Schedule'!$A:$BM,13,FALSE)</f>
        <v>No</v>
      </c>
      <c r="Z187" s="2" t="str">
        <f>VLOOKUP(P187,'[3]Monitor Schedule'!$A:$BM,14,FALSE)</f>
        <v>No</v>
      </c>
      <c r="AA187" s="2" t="str">
        <f>VLOOKUP(P187,'[3]Monitor Schedule'!$A:$BM,15,FALSE)</f>
        <v>No</v>
      </c>
      <c r="AB187" s="2" t="str">
        <f>VLOOKUP(P187,'[3]Monitor Schedule'!$A:$BM,16,FALSE)</f>
        <v>No</v>
      </c>
      <c r="AC187" s="2" t="str">
        <f>VLOOKUP(P187,'[3]Monitor Schedule'!$A:$BM,17,FALSE)</f>
        <v>No</v>
      </c>
      <c r="AD187" s="2" t="str">
        <f>VLOOKUP(P187,'[3]Monitor Schedule'!$A:$BM,18,FALSE)</f>
        <v>No</v>
      </c>
      <c r="AE187" s="2" t="str">
        <f>VLOOKUP(P187,'[3]Monitor Schedule'!$A:$BM,19,FALSE)</f>
        <v>No</v>
      </c>
      <c r="AF187" s="2" t="str">
        <f>VLOOKUP(P187,'[3]Monitor Schedule'!$A:$BM,20,FALSE)</f>
        <v>No</v>
      </c>
      <c r="AG187" s="2" t="str">
        <f>VLOOKUP(P187,'[3]Monitor Schedule'!$A:$BM,21,FALSE)</f>
        <v>No</v>
      </c>
      <c r="AH187" s="2" t="str">
        <f>VLOOKUP(P187,'[3]Monitor Schedule'!$A:$BM,22,FALSE)</f>
        <v>No</v>
      </c>
      <c r="AI187" s="2" t="str">
        <f>VLOOKUP(P187,'[3]Monitor Schedule'!$A:$BM,23,FALSE)</f>
        <v>No</v>
      </c>
      <c r="AJ187" s="2" t="str">
        <f>VLOOKUP(P187,'[3]Monitor Schedule'!$A:$BM,24,FALSE)</f>
        <v>No</v>
      </c>
      <c r="AK187" s="2" t="str">
        <f>VLOOKUP(P187,'[3]Monitor Schedule'!$A:$BM,25,FALSE)</f>
        <v>No</v>
      </c>
      <c r="AL187" s="2" t="str">
        <f>VLOOKUP(P187,'[3]Monitor Schedule'!$A:$BM,26,FALSE)</f>
        <v>No</v>
      </c>
      <c r="AM187" s="2" t="str">
        <f>VLOOKUP(P187,'[3]Monitor Schedule'!$A:$BM,27,FALSE)</f>
        <v>No</v>
      </c>
      <c r="AN187" s="2" t="str">
        <f>VLOOKUP(P187,'[3]Monitor Schedule'!$A:$BM,28,FALSE)</f>
        <v>No</v>
      </c>
      <c r="AO187" s="2" t="str">
        <f>VLOOKUP(P187,'[3]Monitor Schedule'!$A:$BM,29,FALSE)</f>
        <v>No</v>
      </c>
      <c r="AP187" s="2" t="str">
        <f>VLOOKUP(P187,'[3]Monitor Schedule'!$A:$BM,30,FALSE)</f>
        <v>No</v>
      </c>
      <c r="AQ187" s="2" t="str">
        <f>VLOOKUP(P187,'[3]Monitor Schedule'!$A:$BM,31,FALSE)</f>
        <v>No</v>
      </c>
      <c r="AR187" s="2" t="str">
        <f>VLOOKUP(P187,'[3]Monitor Schedule'!$A:$BM,32,FALSE)</f>
        <v>No</v>
      </c>
      <c r="AS187" s="2" t="str">
        <f>VLOOKUP(P187,'[3]Monitor Schedule'!$A:$BM,33,FALSE)</f>
        <v>No</v>
      </c>
      <c r="AT187" s="2" t="str">
        <f>VLOOKUP(P187,'[3]Monitor Schedule'!$A:$BM,34,FALSE)</f>
        <v>No</v>
      </c>
      <c r="AU187" s="2" t="str">
        <f>VLOOKUP(P187,'[3]Monitor Schedule'!$A:$BM,35,FALSE)</f>
        <v>No</v>
      </c>
      <c r="AV187" s="2" t="str">
        <f>VLOOKUP(P187,'[3]Monitor Schedule'!$A:$BM,36,FALSE)</f>
        <v>No</v>
      </c>
      <c r="AW187" s="2" t="str">
        <f>VLOOKUP(P187,'[3]Monitor Schedule'!$A:$BM,37,FALSE)</f>
        <v>No</v>
      </c>
      <c r="AX187" s="2" t="str">
        <f>VLOOKUP(P187,'[3]Monitor Schedule'!$A:$BM,38,FALSE)</f>
        <v>No</v>
      </c>
      <c r="AY187" s="2" t="str">
        <f>VLOOKUP(P187,'[3]Monitor Schedule'!$A:$BM,39,FALSE)</f>
        <v>No</v>
      </c>
      <c r="AZ187" s="2" t="str">
        <f>VLOOKUP(P187,'[3]Monitor Schedule'!$A:$BM,40,FALSE)</f>
        <v>No</v>
      </c>
      <c r="BA187" s="2" t="str">
        <f>VLOOKUP(P187,'[3]Monitor Schedule'!$A:$BM,41,FALSE)</f>
        <v>No</v>
      </c>
      <c r="BB187" s="2" t="s">
        <v>30</v>
      </c>
      <c r="BC187" s="2" t="s">
        <v>30</v>
      </c>
      <c r="BD187" s="2" t="str">
        <f>VLOOKUP(P187,'[3]Monitor Schedule'!$A:$BM,44,FALSE)</f>
        <v>Yes</v>
      </c>
      <c r="BE187" s="2" t="str">
        <f>VLOOKUP(P187,'[3]Monitor Schedule'!$A:$BM,45,FALSE)</f>
        <v>Yes</v>
      </c>
      <c r="BF187" s="2" t="str">
        <f>VLOOKUP(P187,'[3]Monitor Schedule'!$A:$BM,46,FALSE)</f>
        <v>Yes</v>
      </c>
      <c r="BG187" s="2" t="s">
        <v>28</v>
      </c>
      <c r="BH187" s="2" t="s">
        <v>28</v>
      </c>
      <c r="BI187" s="2" t="s">
        <v>30</v>
      </c>
      <c r="BJ187" s="2" t="s">
        <v>30</v>
      </c>
      <c r="BK187" s="2" t="s">
        <v>28</v>
      </c>
      <c r="BL187" s="2" t="s">
        <v>28</v>
      </c>
      <c r="BM187" s="2" t="str">
        <f>VLOOKUP(P187,'[3]Monitor Schedule'!$A:$BM,53,FALSE)</f>
        <v>Yes</v>
      </c>
      <c r="BN187" s="2" t="s">
        <v>28</v>
      </c>
      <c r="BO187" s="2" t="s">
        <v>28</v>
      </c>
      <c r="BP187" s="2" t="s">
        <v>30</v>
      </c>
      <c r="BQ187" s="2" t="s">
        <v>30</v>
      </c>
      <c r="BR187" s="2">
        <f>VLOOKUP(P187,'[3]Monitor Schedule'!$A:$BM,58,FALSE)</f>
        <v>0</v>
      </c>
      <c r="BS187" s="2">
        <f>VLOOKUP(P187,'[3]Monitor Schedule'!$A:$BM,59,FALSE)</f>
        <v>0</v>
      </c>
      <c r="BT187" s="2">
        <f>VLOOKUP(P187,'[3]Monitor Schedule'!$A:$BM,60,FALSE)</f>
        <v>0</v>
      </c>
      <c r="BU187" s="2">
        <f>VLOOKUP(P187,'[3]Monitor Schedule'!$A:$BM,61,FALSE)</f>
        <v>0</v>
      </c>
      <c r="BV187" s="2">
        <f>VLOOKUP(P187,'[3]Monitor Schedule'!$A:$BM,62,FALSE)</f>
        <v>0</v>
      </c>
      <c r="BW187" s="2">
        <f>VLOOKUP(P187,'[3]Monitor Schedule'!$A:$BM,63,FALSE)</f>
        <v>0</v>
      </c>
      <c r="BX187" s="2">
        <f>VLOOKUP(P187,'[3]Monitor Schedule'!$A:$BM,64,FALSE)</f>
        <v>0</v>
      </c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</row>
    <row r="188" spans="1:459" s="2" customFormat="1">
      <c r="A188" s="146">
        <v>76743</v>
      </c>
      <c r="B188" s="146">
        <v>1486</v>
      </c>
      <c r="C188" s="146">
        <v>782</v>
      </c>
      <c r="D188" s="147">
        <v>205128</v>
      </c>
      <c r="E188" s="148">
        <f t="shared" si="318"/>
        <v>3897.4319999999998</v>
      </c>
      <c r="F188" s="149">
        <f t="shared" si="319"/>
        <v>2065.6389599999998</v>
      </c>
      <c r="G188" s="150">
        <v>33</v>
      </c>
      <c r="H188" s="150">
        <f t="shared" si="320"/>
        <v>4871.79</v>
      </c>
      <c r="I188" s="150">
        <f t="shared" si="321"/>
        <v>2582.0486999999998</v>
      </c>
      <c r="J188" s="150">
        <f t="shared" si="322"/>
        <v>5846.1479999999992</v>
      </c>
      <c r="K188" s="150">
        <f t="shared" si="323"/>
        <v>3098.4584399999994</v>
      </c>
      <c r="L188" s="150">
        <v>20</v>
      </c>
      <c r="M188" s="151">
        <v>22</v>
      </c>
      <c r="N188" s="152">
        <v>24</v>
      </c>
      <c r="O188" s="169" t="s">
        <v>241</v>
      </c>
      <c r="P188" s="8">
        <v>819323</v>
      </c>
      <c r="Q188" s="8" t="s">
        <v>268</v>
      </c>
      <c r="R188" s="158" t="s">
        <v>269</v>
      </c>
      <c r="S188" s="181" t="s">
        <v>85</v>
      </c>
      <c r="T188" s="181">
        <f>VLOOKUP(P188,'[3]Monitor Schedule'!$A:$J,10,FALSE)</f>
        <v>44789</v>
      </c>
      <c r="U188" s="181">
        <v>44790</v>
      </c>
      <c r="V188" s="181" t="e">
        <f>VLOOKUP(P188,'[3]Monitor Schedule'!$A:$K,11,FALSE)</f>
        <v>#N/A</v>
      </c>
      <c r="W188" s="181" t="s">
        <v>28</v>
      </c>
      <c r="X188" s="8" t="s">
        <v>255</v>
      </c>
      <c r="Y188" s="2" t="str">
        <f>VLOOKUP(P188,'[3]Monitor Schedule'!$A:$BM,13,FALSE)</f>
        <v>No</v>
      </c>
      <c r="Z188" s="2" t="str">
        <f>VLOOKUP(P188,'[3]Monitor Schedule'!$A:$BM,14,FALSE)</f>
        <v>No</v>
      </c>
      <c r="AA188" s="2" t="str">
        <f>VLOOKUP(P188,'[3]Monitor Schedule'!$A:$BM,15,FALSE)</f>
        <v>No</v>
      </c>
      <c r="AB188" s="2" t="str">
        <f>VLOOKUP(P188,'[3]Monitor Schedule'!$A:$BM,16,FALSE)</f>
        <v>No</v>
      </c>
      <c r="AC188" s="2" t="str">
        <f>VLOOKUP(P188,'[3]Monitor Schedule'!$A:$BM,17,FALSE)</f>
        <v>No</v>
      </c>
      <c r="AD188" s="2" t="str">
        <f>VLOOKUP(P188,'[3]Monitor Schedule'!$A:$BM,18,FALSE)</f>
        <v>No</v>
      </c>
      <c r="AE188" s="2" t="str">
        <f>VLOOKUP(P188,'[3]Monitor Schedule'!$A:$BM,19,FALSE)</f>
        <v>No</v>
      </c>
      <c r="AF188" s="2" t="str">
        <f>VLOOKUP(P188,'[3]Monitor Schedule'!$A:$BM,20,FALSE)</f>
        <v>No</v>
      </c>
      <c r="AG188" s="2" t="s">
        <v>28</v>
      </c>
      <c r="AH188" s="2" t="s">
        <v>28</v>
      </c>
      <c r="AI188" s="2" t="s">
        <v>28</v>
      </c>
      <c r="AJ188" s="2" t="str">
        <f>VLOOKUP(P188,'[3]Monitor Schedule'!$A:$BM,24,FALSE)</f>
        <v>No</v>
      </c>
      <c r="AK188" s="2" t="str">
        <f>VLOOKUP(P188,'[3]Monitor Schedule'!$A:$BM,25,FALSE)</f>
        <v>No</v>
      </c>
      <c r="AL188" s="2" t="str">
        <f>VLOOKUP(P188,'[3]Monitor Schedule'!$A:$BM,26,FALSE)</f>
        <v>No</v>
      </c>
      <c r="AM188" s="2" t="str">
        <f>VLOOKUP(P188,'[3]Monitor Schedule'!$A:$BM,27,FALSE)</f>
        <v>No</v>
      </c>
      <c r="AN188" s="2" t="s">
        <v>28</v>
      </c>
      <c r="AO188" s="2" t="s">
        <v>28</v>
      </c>
      <c r="AP188" s="2" t="str">
        <f>VLOOKUP(P188,'[3]Monitor Schedule'!$A:$BM,30,FALSE)</f>
        <v>No</v>
      </c>
      <c r="AQ188" s="2" t="str">
        <f>VLOOKUP(P188,'[3]Monitor Schedule'!$A:$BM,31,FALSE)</f>
        <v>No</v>
      </c>
      <c r="AR188" s="2" t="str">
        <f>VLOOKUP(P188,'[3]Monitor Schedule'!$A:$BM,32,FALSE)</f>
        <v>No</v>
      </c>
      <c r="AS188" s="2" t="str">
        <f>VLOOKUP(P188,'[3]Monitor Schedule'!$A:$BM,33,FALSE)</f>
        <v>Yes</v>
      </c>
      <c r="AT188" s="2" t="str">
        <f>VLOOKUP(P188,'[3]Monitor Schedule'!$A:$BM,34,FALSE)</f>
        <v>No</v>
      </c>
      <c r="AU188" s="2" t="s">
        <v>28</v>
      </c>
      <c r="AV188" s="2" t="s">
        <v>28</v>
      </c>
      <c r="AW188" s="2" t="str">
        <f>VLOOKUP(P188,'[3]Monitor Schedule'!$A:$BM,37,FALSE)</f>
        <v>No</v>
      </c>
      <c r="AX188" s="2" t="str">
        <f>VLOOKUP(P188,'[3]Monitor Schedule'!$A:$BM,38,FALSE)</f>
        <v>No</v>
      </c>
      <c r="AY188" s="2" t="str">
        <f>VLOOKUP(P188,'[3]Monitor Schedule'!$A:$BM,39,FALSE)</f>
        <v>No</v>
      </c>
      <c r="AZ188" s="2" t="str">
        <f>VLOOKUP(P188,'[3]Monitor Schedule'!$A:$BM,40,FALSE)</f>
        <v>Yes</v>
      </c>
      <c r="BA188" s="2" t="str">
        <f>VLOOKUP(P188,'[3]Monitor Schedule'!$A:$BM,41,FALSE)</f>
        <v>No</v>
      </c>
      <c r="BB188" s="2" t="s">
        <v>30</v>
      </c>
      <c r="BC188" s="167" t="s">
        <v>42</v>
      </c>
      <c r="BD188" s="2" t="str">
        <f>VLOOKUP(P188,'[3]Monitor Schedule'!$A:$BM,44,FALSE)</f>
        <v>No</v>
      </c>
      <c r="BE188" s="2" t="str">
        <f>VLOOKUP(P188,'[3]Monitor Schedule'!$A:$BM,45,FALSE)</f>
        <v>No</v>
      </c>
      <c r="BF188" s="2" t="str">
        <f>VLOOKUP(P188,'[3]Monitor Schedule'!$A:$BM,46,FALSE)</f>
        <v>No</v>
      </c>
      <c r="BG188" s="2" t="s">
        <v>30</v>
      </c>
      <c r="BH188" s="2" t="str">
        <f>VLOOKUP(P188,'[3]Monitor Schedule'!$A:$BM,48,FALSE)</f>
        <v>No</v>
      </c>
      <c r="BI188" s="2" t="s">
        <v>30</v>
      </c>
      <c r="BJ188" s="2" t="s">
        <v>30</v>
      </c>
      <c r="BK188" s="2" t="str">
        <f>VLOOKUP(P188,'[3]Monitor Schedule'!$A:$BM,51,FALSE)</f>
        <v>Yes</v>
      </c>
      <c r="BL188" s="2" t="str">
        <f>VLOOKUP(P188,'[3]Monitor Schedule'!$A:$BM,52,FALSE)</f>
        <v>Yes</v>
      </c>
      <c r="BM188" s="2" t="str">
        <f>VLOOKUP(P188,'[3]Monitor Schedule'!$A:$BM,53,FALSE)</f>
        <v>Yes</v>
      </c>
      <c r="BN188" s="2" t="str">
        <f>VLOOKUP(P188,'[3]Monitor Schedule'!$A:$BM,54,FALSE)</f>
        <v>Yes</v>
      </c>
      <c r="BO188" s="2" t="s">
        <v>30</v>
      </c>
      <c r="BP188" s="2" t="s">
        <v>30</v>
      </c>
      <c r="BQ188" s="2" t="s">
        <v>30</v>
      </c>
      <c r="BR188" s="2">
        <f>VLOOKUP(P188,'[3]Monitor Schedule'!$A:$BM,58,FALSE)</f>
        <v>0</v>
      </c>
      <c r="BS188" s="2">
        <f>VLOOKUP(P188,'[3]Monitor Schedule'!$A:$BM,59,FALSE)</f>
        <v>0</v>
      </c>
      <c r="BT188" s="2">
        <f>VLOOKUP(P188,'[3]Monitor Schedule'!$A:$BM,60,FALSE)</f>
        <v>0</v>
      </c>
      <c r="BU188" s="2">
        <f>VLOOKUP(P188,'[3]Monitor Schedule'!$A:$BM,61,FALSE)</f>
        <v>0</v>
      </c>
      <c r="BV188" s="2">
        <f>VLOOKUP(P188,'[3]Monitor Schedule'!$A:$BM,62,FALSE)</f>
        <v>0</v>
      </c>
      <c r="BW188" s="2">
        <f>VLOOKUP(P188,'[3]Monitor Schedule'!$A:$BM,63,FALSE)</f>
        <v>0</v>
      </c>
      <c r="BX188" s="2">
        <f>VLOOKUP(P188,'[3]Monitor Schedule'!$A:$BM,64,FALSE)</f>
        <v>0</v>
      </c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</row>
    <row r="189" spans="1:459" s="2" customFormat="1">
      <c r="A189" s="146">
        <v>76743</v>
      </c>
      <c r="B189" s="146">
        <v>1486</v>
      </c>
      <c r="C189" s="146">
        <v>782</v>
      </c>
      <c r="D189" s="147">
        <v>205128</v>
      </c>
      <c r="E189" s="148">
        <f t="shared" si="318"/>
        <v>3897.4319999999998</v>
      </c>
      <c r="F189" s="149">
        <f t="shared" si="319"/>
        <v>2065.6389599999998</v>
      </c>
      <c r="G189" s="150">
        <v>34</v>
      </c>
      <c r="H189" s="150">
        <f t="shared" si="320"/>
        <v>4871.79</v>
      </c>
      <c r="I189" s="150">
        <f t="shared" si="321"/>
        <v>2582.0486999999998</v>
      </c>
      <c r="J189" s="150">
        <f t="shared" si="322"/>
        <v>5846.1479999999992</v>
      </c>
      <c r="K189" s="150">
        <f t="shared" si="323"/>
        <v>3098.4584399999994</v>
      </c>
      <c r="L189" s="150">
        <v>20</v>
      </c>
      <c r="M189" s="151">
        <v>22</v>
      </c>
      <c r="N189" s="152">
        <v>24</v>
      </c>
      <c r="O189" s="169" t="s">
        <v>241</v>
      </c>
      <c r="P189" s="8">
        <v>952271</v>
      </c>
      <c r="Q189" s="8" t="s">
        <v>120</v>
      </c>
      <c r="R189" s="158" t="s">
        <v>121</v>
      </c>
      <c r="S189" s="181" t="s">
        <v>85</v>
      </c>
      <c r="T189" s="181">
        <f>VLOOKUP(P189,'[3]Monitor Schedule'!$A:$J,10,FALSE)</f>
        <v>44789</v>
      </c>
      <c r="U189" s="181">
        <v>44790</v>
      </c>
      <c r="V189" s="181" t="e">
        <f>VLOOKUP(P189,'[3]Monitor Schedule'!$A:$K,11,FALSE)</f>
        <v>#N/A</v>
      </c>
      <c r="W189" s="181" t="s">
        <v>28</v>
      </c>
      <c r="X189" s="8" t="s">
        <v>30</v>
      </c>
      <c r="Y189" s="2" t="str">
        <f>VLOOKUP(P189,'[3]Monitor Schedule'!$A:$BM,13,FALSE)</f>
        <v>No</v>
      </c>
      <c r="Z189" s="2" t="str">
        <f>VLOOKUP(P189,'[3]Monitor Schedule'!$A:$BM,14,FALSE)</f>
        <v>No</v>
      </c>
      <c r="AA189" s="2" t="str">
        <f>VLOOKUP(P189,'[3]Monitor Schedule'!$A:$BM,15,FALSE)</f>
        <v>No</v>
      </c>
      <c r="AB189" s="2" t="str">
        <f>VLOOKUP(P189,'[3]Monitor Schedule'!$A:$BM,16,FALSE)</f>
        <v>No</v>
      </c>
      <c r="AC189" s="2" t="str">
        <f>VLOOKUP(P189,'[3]Monitor Schedule'!$A:$BM,17,FALSE)</f>
        <v>No</v>
      </c>
      <c r="AD189" s="2" t="str">
        <f>VLOOKUP(P189,'[3]Monitor Schedule'!$A:$BM,18,FALSE)</f>
        <v>No</v>
      </c>
      <c r="AE189" s="2" t="str">
        <f>VLOOKUP(P189,'[3]Monitor Schedule'!$A:$BM,19,FALSE)</f>
        <v>No</v>
      </c>
      <c r="AF189" s="2" t="str">
        <f>VLOOKUP(P189,'[3]Monitor Schedule'!$A:$BM,20,FALSE)</f>
        <v>No</v>
      </c>
      <c r="AG189" s="2" t="str">
        <f>VLOOKUP(P189,'[3]Monitor Schedule'!$A:$BM,21,FALSE)</f>
        <v>No</v>
      </c>
      <c r="AH189" s="2" t="str">
        <f>VLOOKUP(P189,'[3]Monitor Schedule'!$A:$BM,22,FALSE)</f>
        <v>No</v>
      </c>
      <c r="AI189" s="2" t="str">
        <f>VLOOKUP(P189,'[3]Monitor Schedule'!$A:$BM,23,FALSE)</f>
        <v>No</v>
      </c>
      <c r="AJ189" s="2" t="str">
        <f>VLOOKUP(P189,'[3]Monitor Schedule'!$A:$BM,24,FALSE)</f>
        <v>No</v>
      </c>
      <c r="AK189" s="2" t="str">
        <f>VLOOKUP(P189,'[3]Monitor Schedule'!$A:$BM,25,FALSE)</f>
        <v>No</v>
      </c>
      <c r="AL189" s="2" t="str">
        <f>VLOOKUP(P189,'[3]Monitor Schedule'!$A:$BM,26,FALSE)</f>
        <v>No</v>
      </c>
      <c r="AM189" s="2" t="str">
        <f>VLOOKUP(P189,'[3]Monitor Schedule'!$A:$BM,27,FALSE)</f>
        <v>No</v>
      </c>
      <c r="AN189" s="2" t="str">
        <f>VLOOKUP(P189,'[3]Monitor Schedule'!$A:$BM,28,FALSE)</f>
        <v>No</v>
      </c>
      <c r="AO189" s="2" t="str">
        <f>VLOOKUP(P189,'[3]Monitor Schedule'!$A:$BM,29,FALSE)</f>
        <v>No</v>
      </c>
      <c r="AP189" s="2" t="str">
        <f>VLOOKUP(P189,'[3]Monitor Schedule'!$A:$BM,30,FALSE)</f>
        <v>No</v>
      </c>
      <c r="AQ189" s="167" t="s">
        <v>42</v>
      </c>
      <c r="AR189" s="2" t="str">
        <f>VLOOKUP(P189,'[3]Monitor Schedule'!$A:$BM,32,FALSE)</f>
        <v>Yes</v>
      </c>
      <c r="AS189" s="2" t="str">
        <f>VLOOKUP(P189,'[3]Monitor Schedule'!$A:$BM,33,FALSE)</f>
        <v>No</v>
      </c>
      <c r="AT189" s="167" t="s">
        <v>42</v>
      </c>
      <c r="AU189" s="2" t="s">
        <v>28</v>
      </c>
      <c r="AV189" s="2" t="s">
        <v>28</v>
      </c>
      <c r="AW189" s="2" t="str">
        <f>VLOOKUP(P189,'[3]Monitor Schedule'!$A:$BM,37,FALSE)</f>
        <v>No</v>
      </c>
      <c r="AX189" s="2" t="str">
        <f>VLOOKUP(P189,'[3]Monitor Schedule'!$A:$BM,38,FALSE)</f>
        <v>Yes</v>
      </c>
      <c r="AY189" s="2" t="str">
        <f>VLOOKUP(P189,'[3]Monitor Schedule'!$A:$BM,39,FALSE)</f>
        <v>No</v>
      </c>
      <c r="AZ189" s="2" t="str">
        <f>VLOOKUP(P189,'[3]Monitor Schedule'!$A:$BM,40,FALSE)</f>
        <v>No</v>
      </c>
      <c r="BA189" s="2" t="str">
        <f>VLOOKUP(P189,'[3]Monitor Schedule'!$A:$BM,41,FALSE)</f>
        <v>No</v>
      </c>
      <c r="BB189" s="2" t="s">
        <v>30</v>
      </c>
      <c r="BC189" s="2" t="str">
        <f>VLOOKUP(P189,'[3]Monitor Schedule'!$A:$BM,43,FALSE)</f>
        <v>No</v>
      </c>
      <c r="BD189" s="2" t="str">
        <f>VLOOKUP(P189,'[3]Monitor Schedule'!$A:$BM,44,FALSE)</f>
        <v>No</v>
      </c>
      <c r="BE189" s="2" t="str">
        <f>VLOOKUP(P189,'[3]Monitor Schedule'!$A:$BM,45,FALSE)</f>
        <v>Yes</v>
      </c>
      <c r="BF189" s="2" t="str">
        <f>VLOOKUP(P189,'[3]Monitor Schedule'!$A:$BM,46,FALSE)</f>
        <v>No</v>
      </c>
      <c r="BG189" s="2" t="str">
        <f>VLOOKUP(P189,'[3]Monitor Schedule'!$A:$BM,47,FALSE)</f>
        <v>No</v>
      </c>
      <c r="BH189" s="2" t="str">
        <f>VLOOKUP(P189,'[3]Monitor Schedule'!$A:$BM,48,FALSE)</f>
        <v>Yes</v>
      </c>
      <c r="BI189" s="2" t="str">
        <f>VLOOKUP(P189,'[3]Monitor Schedule'!$A:$BM,49,FALSE)</f>
        <v>Yes</v>
      </c>
      <c r="BJ189" s="2" t="s">
        <v>28</v>
      </c>
      <c r="BK189" s="2" t="str">
        <f>VLOOKUP(P189,'[3]Monitor Schedule'!$A:$BM,51,FALSE)</f>
        <v>No</v>
      </c>
      <c r="BL189" s="2" t="str">
        <f>VLOOKUP(P189,'[3]Monitor Schedule'!$A:$BM,52,FALSE)</f>
        <v>No</v>
      </c>
      <c r="BM189" s="2" t="s">
        <v>28</v>
      </c>
      <c r="BN189" s="2" t="str">
        <f>VLOOKUP(P189,'[3]Monitor Schedule'!$A:$BM,54,FALSE)</f>
        <v>No</v>
      </c>
      <c r="BO189" s="2" t="str">
        <f>VLOOKUP(P189,'[3]Monitor Schedule'!$A:$BM,55,FALSE)</f>
        <v>No</v>
      </c>
      <c r="BP189" s="2" t="s">
        <v>30</v>
      </c>
      <c r="BQ189" s="2" t="str">
        <f>VLOOKUP(P189,'[3]Monitor Schedule'!$A:$BM,57,FALSE)</f>
        <v>No</v>
      </c>
      <c r="BR189" s="2">
        <f>VLOOKUP(P189,'[3]Monitor Schedule'!$A:$BM,58,FALSE)</f>
        <v>0</v>
      </c>
      <c r="BS189" s="2">
        <f>VLOOKUP(P189,'[3]Monitor Schedule'!$A:$BM,59,FALSE)</f>
        <v>0</v>
      </c>
      <c r="BT189" s="2">
        <f>VLOOKUP(P189,'[3]Monitor Schedule'!$A:$BM,60,FALSE)</f>
        <v>0</v>
      </c>
      <c r="BU189" s="2">
        <f>VLOOKUP(P189,'[3]Monitor Schedule'!$A:$BM,61,FALSE)</f>
        <v>0</v>
      </c>
      <c r="BV189" s="2">
        <f>VLOOKUP(P189,'[3]Monitor Schedule'!$A:$BM,62,FALSE)</f>
        <v>0</v>
      </c>
      <c r="BW189" s="2">
        <f>VLOOKUP(P189,'[3]Monitor Schedule'!$A:$BM,63,FALSE)</f>
        <v>0</v>
      </c>
      <c r="BX189" s="2">
        <f>VLOOKUP(P189,'[3]Monitor Schedule'!$A:$BM,64,FALSE)</f>
        <v>0</v>
      </c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</row>
    <row r="190" spans="1:459" s="2" customFormat="1">
      <c r="A190" s="146">
        <v>76743</v>
      </c>
      <c r="B190" s="146">
        <v>1486</v>
      </c>
      <c r="C190" s="146">
        <v>782</v>
      </c>
      <c r="D190" s="147">
        <v>205128</v>
      </c>
      <c r="E190" s="148">
        <f t="shared" si="318"/>
        <v>3897.4319999999998</v>
      </c>
      <c r="F190" s="149">
        <f t="shared" si="319"/>
        <v>2065.6389599999998</v>
      </c>
      <c r="G190" s="150">
        <v>35</v>
      </c>
      <c r="H190" s="150">
        <f t="shared" si="320"/>
        <v>4871.79</v>
      </c>
      <c r="I190" s="150">
        <f t="shared" si="321"/>
        <v>2582.0486999999998</v>
      </c>
      <c r="J190" s="150">
        <f t="shared" si="322"/>
        <v>5846.1479999999992</v>
      </c>
      <c r="K190" s="150">
        <f t="shared" si="323"/>
        <v>3098.4584399999994</v>
      </c>
      <c r="L190" s="150">
        <v>20</v>
      </c>
      <c r="M190" s="151">
        <v>22</v>
      </c>
      <c r="N190" s="152">
        <v>24</v>
      </c>
      <c r="O190" s="169" t="s">
        <v>241</v>
      </c>
      <c r="P190" s="8">
        <v>83171</v>
      </c>
      <c r="Q190" s="8" t="s">
        <v>270</v>
      </c>
      <c r="R190" s="158" t="s">
        <v>271</v>
      </c>
      <c r="S190" s="181" t="s">
        <v>85</v>
      </c>
      <c r="T190" s="181">
        <f>VLOOKUP(P190,'[3]Monitor Schedule'!$A:$J,10,FALSE)</f>
        <v>44789</v>
      </c>
      <c r="U190" s="181">
        <v>44790</v>
      </c>
      <c r="V190" s="181" t="e">
        <f>VLOOKUP(P190,'[3]Monitor Schedule'!$A:$K,11,FALSE)</f>
        <v>#N/A</v>
      </c>
      <c r="W190" s="181" t="s">
        <v>30</v>
      </c>
      <c r="X190" s="8" t="s">
        <v>86</v>
      </c>
      <c r="Y190" s="2" t="str">
        <f>VLOOKUP(P190,'[3]Monitor Schedule'!$A:$BM,13,FALSE)</f>
        <v>No</v>
      </c>
      <c r="Z190" s="2" t="str">
        <f>VLOOKUP(P190,'[3]Monitor Schedule'!$A:$BM,14,FALSE)</f>
        <v>No</v>
      </c>
      <c r="AA190" s="2" t="str">
        <f>VLOOKUP(P190,'[3]Monitor Schedule'!$A:$BM,15,FALSE)</f>
        <v>No</v>
      </c>
      <c r="AB190" s="2" t="str">
        <f>VLOOKUP(P190,'[3]Monitor Schedule'!$A:$BM,16,FALSE)</f>
        <v>No</v>
      </c>
      <c r="AC190" s="2" t="str">
        <f>VLOOKUP(P190,'[3]Monitor Schedule'!$A:$BM,17,FALSE)</f>
        <v>No</v>
      </c>
      <c r="AD190" s="2" t="str">
        <f>VLOOKUP(P190,'[3]Monitor Schedule'!$A:$BM,18,FALSE)</f>
        <v>No</v>
      </c>
      <c r="AE190" s="2" t="str">
        <f>VLOOKUP(P190,'[3]Monitor Schedule'!$A:$BM,19,FALSE)</f>
        <v>No</v>
      </c>
      <c r="AF190" s="2" t="str">
        <f>VLOOKUP(P190,'[3]Monitor Schedule'!$A:$BM,20,FALSE)</f>
        <v>No</v>
      </c>
      <c r="AG190" s="2" t="str">
        <f>VLOOKUP(P190,'[3]Monitor Schedule'!$A:$BM,21,FALSE)</f>
        <v>No</v>
      </c>
      <c r="AH190" s="2" t="str">
        <f>VLOOKUP(P190,'[3]Monitor Schedule'!$A:$BM,22,FALSE)</f>
        <v>No</v>
      </c>
      <c r="AI190" s="2" t="str">
        <f>VLOOKUP(P190,'[3]Monitor Schedule'!$A:$BM,23,FALSE)</f>
        <v>No</v>
      </c>
      <c r="AJ190" s="2" t="str">
        <f>VLOOKUP(P190,'[3]Monitor Schedule'!$A:$BM,24,FALSE)</f>
        <v>No</v>
      </c>
      <c r="AK190" s="2" t="str">
        <f>VLOOKUP(P190,'[3]Monitor Schedule'!$A:$BM,25,FALSE)</f>
        <v>No</v>
      </c>
      <c r="AL190" s="2" t="str">
        <f>VLOOKUP(P190,'[3]Monitor Schedule'!$A:$BM,26,FALSE)</f>
        <v>No</v>
      </c>
      <c r="AM190" s="2" t="str">
        <f>VLOOKUP(P190,'[3]Monitor Schedule'!$A:$BM,27,FALSE)</f>
        <v>No</v>
      </c>
      <c r="AN190" s="2" t="str">
        <f>VLOOKUP(P190,'[3]Monitor Schedule'!$A:$BM,28,FALSE)</f>
        <v>No</v>
      </c>
      <c r="AO190" s="2" t="str">
        <f>VLOOKUP(P190,'[3]Monitor Schedule'!$A:$BM,29,FALSE)</f>
        <v>No</v>
      </c>
      <c r="AP190" s="2" t="str">
        <f>VLOOKUP(P190,'[3]Monitor Schedule'!$A:$BM,30,FALSE)</f>
        <v>No</v>
      </c>
      <c r="AQ190" s="2" t="str">
        <f>VLOOKUP(P190,'[3]Monitor Schedule'!$A:$BM,31,FALSE)</f>
        <v>No</v>
      </c>
      <c r="AR190" s="2" t="str">
        <f>VLOOKUP(P190,'[3]Monitor Schedule'!$A:$BM,32,FALSE)</f>
        <v>No</v>
      </c>
      <c r="AS190" s="2" t="str">
        <f>VLOOKUP(P190,'[3]Monitor Schedule'!$A:$BM,33,FALSE)</f>
        <v>No</v>
      </c>
      <c r="AT190" s="2" t="str">
        <f>VLOOKUP(P190,'[3]Monitor Schedule'!$A:$BM,34,FALSE)</f>
        <v>No</v>
      </c>
      <c r="AU190" s="2" t="s">
        <v>30</v>
      </c>
      <c r="AV190" s="2" t="s">
        <v>30</v>
      </c>
      <c r="AW190" s="2" t="str">
        <f>VLOOKUP(P190,'[3]Monitor Schedule'!$A:$BM,37,FALSE)</f>
        <v>No</v>
      </c>
      <c r="AX190" s="2" t="str">
        <f>VLOOKUP(P190,'[3]Monitor Schedule'!$A:$BM,38,FALSE)</f>
        <v>No</v>
      </c>
      <c r="AY190" s="2" t="str">
        <f>VLOOKUP(P190,'[3]Monitor Schedule'!$A:$BM,39,FALSE)</f>
        <v>No</v>
      </c>
      <c r="AZ190" s="2" t="str">
        <f>VLOOKUP(P190,'[3]Monitor Schedule'!$A:$BM,40,FALSE)</f>
        <v>No</v>
      </c>
      <c r="BA190" s="2" t="str">
        <f>VLOOKUP(P190,'[3]Monitor Schedule'!$A:$BM,41,FALSE)</f>
        <v>No</v>
      </c>
      <c r="BB190" s="2" t="s">
        <v>28</v>
      </c>
      <c r="BC190" s="2" t="s">
        <v>28</v>
      </c>
      <c r="BD190" s="2" t="str">
        <f>VLOOKUP(P190,'[3]Monitor Schedule'!$A:$BM,44,FALSE)</f>
        <v>No</v>
      </c>
      <c r="BE190" s="2" t="str">
        <f>VLOOKUP(P190,'[3]Monitor Schedule'!$A:$BM,45,FALSE)</f>
        <v>No</v>
      </c>
      <c r="BF190" s="2" t="str">
        <f>VLOOKUP(P190,'[3]Monitor Schedule'!$A:$BM,46,FALSE)</f>
        <v>Yes</v>
      </c>
      <c r="BG190" s="2" t="str">
        <f>VLOOKUP(P190,'[3]Monitor Schedule'!$A:$BM,47,FALSE)</f>
        <v>No</v>
      </c>
      <c r="BH190" s="2" t="str">
        <f>VLOOKUP(P190,'[3]Monitor Schedule'!$A:$BM,48,FALSE)</f>
        <v>No</v>
      </c>
      <c r="BI190" s="2" t="s">
        <v>28</v>
      </c>
      <c r="BJ190" s="2" t="s">
        <v>28</v>
      </c>
      <c r="BK190" s="2" t="str">
        <f>VLOOKUP(P190,'[3]Monitor Schedule'!$A:$BM,51,FALSE)</f>
        <v>No</v>
      </c>
      <c r="BL190" s="2" t="str">
        <f>VLOOKUP(P190,'[3]Monitor Schedule'!$A:$BM,52,FALSE)</f>
        <v>No</v>
      </c>
      <c r="BM190" s="2" t="str">
        <f>VLOOKUP(P190,'[3]Monitor Schedule'!$A:$BM,53,FALSE)</f>
        <v>Yes</v>
      </c>
      <c r="BN190" s="2" t="str">
        <f>VLOOKUP(P190,'[3]Monitor Schedule'!$A:$BM,54,FALSE)</f>
        <v>No</v>
      </c>
      <c r="BO190" s="2" t="str">
        <f>VLOOKUP(P190,'[3]Monitor Schedule'!$A:$BM,55,FALSE)</f>
        <v>No</v>
      </c>
      <c r="BP190" s="2" t="s">
        <v>28</v>
      </c>
      <c r="BQ190" s="2" t="s">
        <v>28</v>
      </c>
      <c r="BR190" s="2">
        <f>VLOOKUP(P190,'[3]Monitor Schedule'!$A:$BM,58,FALSE)</f>
        <v>0</v>
      </c>
      <c r="BS190" s="2">
        <f>VLOOKUP(P190,'[3]Monitor Schedule'!$A:$BM,59,FALSE)</f>
        <v>0</v>
      </c>
      <c r="BT190" s="2">
        <f>VLOOKUP(P190,'[3]Monitor Schedule'!$A:$BM,60,FALSE)</f>
        <v>0</v>
      </c>
      <c r="BU190" s="2">
        <f>VLOOKUP(P190,'[3]Monitor Schedule'!$A:$BM,61,FALSE)</f>
        <v>0</v>
      </c>
      <c r="BV190" s="2">
        <f>VLOOKUP(P190,'[3]Monitor Schedule'!$A:$BM,62,FALSE)</f>
        <v>0</v>
      </c>
      <c r="BW190" s="2">
        <f>VLOOKUP(P190,'[3]Monitor Schedule'!$A:$BM,63,FALSE)</f>
        <v>0</v>
      </c>
      <c r="BX190" s="2">
        <f>VLOOKUP(P190,'[3]Monitor Schedule'!$A:$BM,64,FALSE)</f>
        <v>0</v>
      </c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</row>
    <row r="191" spans="1:459" s="2" customFormat="1">
      <c r="A191" s="146">
        <v>76743</v>
      </c>
      <c r="B191" s="146">
        <v>1486</v>
      </c>
      <c r="C191" s="146">
        <v>782</v>
      </c>
      <c r="D191" s="147">
        <v>205128</v>
      </c>
      <c r="E191" s="148">
        <f t="shared" si="318"/>
        <v>3897.4319999999998</v>
      </c>
      <c r="F191" s="149">
        <f t="shared" si="319"/>
        <v>2065.6389599999998</v>
      </c>
      <c r="G191" s="150">
        <v>36</v>
      </c>
      <c r="H191" s="150">
        <f t="shared" si="320"/>
        <v>4871.79</v>
      </c>
      <c r="I191" s="150">
        <f t="shared" si="321"/>
        <v>2582.0486999999998</v>
      </c>
      <c r="J191" s="150">
        <f t="shared" si="322"/>
        <v>5846.1479999999992</v>
      </c>
      <c r="K191" s="150">
        <f t="shared" si="323"/>
        <v>3098.4584399999994</v>
      </c>
      <c r="L191" s="150">
        <v>20</v>
      </c>
      <c r="M191" s="151">
        <v>22</v>
      </c>
      <c r="N191" s="152">
        <v>24</v>
      </c>
      <c r="O191" s="169" t="s">
        <v>241</v>
      </c>
      <c r="P191" s="194">
        <v>2805</v>
      </c>
      <c r="Q191" s="194" t="s">
        <v>272</v>
      </c>
      <c r="R191" s="195" t="s">
        <v>273</v>
      </c>
      <c r="S191" s="201" t="s">
        <v>85</v>
      </c>
      <c r="T191" s="181">
        <f>VLOOKUP(P191,'[3]Monitor Schedule'!$A:$J,10,FALSE)</f>
        <v>44788</v>
      </c>
      <c r="U191" s="201"/>
      <c r="V191" s="181" t="e">
        <f>VLOOKUP(P191,'[3]Monitor Schedule'!$A:$K,11,FALSE)</f>
        <v>#N/A</v>
      </c>
      <c r="W191" s="181" t="s">
        <v>30</v>
      </c>
      <c r="X191" s="8" t="s">
        <v>124</v>
      </c>
      <c r="Y191" s="2" t="str">
        <f>VLOOKUP(P191,'[3]Monitor Schedule'!$A:$BM,13,FALSE)</f>
        <v>No</v>
      </c>
      <c r="Z191" s="2" t="str">
        <f>VLOOKUP(P191,'[3]Monitor Schedule'!$A:$BM,14,FALSE)</f>
        <v>No</v>
      </c>
      <c r="AA191" s="2" t="str">
        <f>VLOOKUP(P191,'[3]Monitor Schedule'!$A:$BM,15,FALSE)</f>
        <v>No</v>
      </c>
      <c r="AB191" s="2" t="str">
        <f>VLOOKUP(P191,'[3]Monitor Schedule'!$A:$BM,16,FALSE)</f>
        <v>No</v>
      </c>
      <c r="AC191" s="2" t="str">
        <f>VLOOKUP(P191,'[3]Monitor Schedule'!$A:$BM,17,FALSE)</f>
        <v>No</v>
      </c>
      <c r="AD191" s="2" t="str">
        <f>VLOOKUP(P191,'[3]Monitor Schedule'!$A:$BM,18,FALSE)</f>
        <v>No</v>
      </c>
      <c r="AE191" s="2" t="str">
        <f>VLOOKUP(P191,'[3]Monitor Schedule'!$A:$BM,19,FALSE)</f>
        <v>No</v>
      </c>
      <c r="AF191" s="2" t="str">
        <f>VLOOKUP(P191,'[3]Monitor Schedule'!$A:$BM,20,FALSE)</f>
        <v>No</v>
      </c>
      <c r="AG191" s="2" t="str">
        <f>VLOOKUP(P191,'[3]Monitor Schedule'!$A:$BM,21,FALSE)</f>
        <v>No</v>
      </c>
      <c r="AH191" s="2" t="str">
        <f>VLOOKUP(P191,'[3]Monitor Schedule'!$A:$BM,22,FALSE)</f>
        <v>No</v>
      </c>
      <c r="AI191" s="2" t="str">
        <f>VLOOKUP(P191,'[3]Monitor Schedule'!$A:$BM,23,FALSE)</f>
        <v>No</v>
      </c>
      <c r="AJ191" s="2" t="str">
        <f>VLOOKUP(P191,'[3]Monitor Schedule'!$A:$BM,24,FALSE)</f>
        <v>No</v>
      </c>
      <c r="AK191" s="2" t="str">
        <f>VLOOKUP(P191,'[3]Monitor Schedule'!$A:$BM,25,FALSE)</f>
        <v>No</v>
      </c>
      <c r="AL191" s="2" t="str">
        <f>VLOOKUP(P191,'[3]Monitor Schedule'!$A:$BM,26,FALSE)</f>
        <v>No</v>
      </c>
      <c r="AM191" s="2" t="str">
        <f>VLOOKUP(P191,'[3]Monitor Schedule'!$A:$BM,27,FALSE)</f>
        <v>No</v>
      </c>
      <c r="AN191" s="2" t="str">
        <f>VLOOKUP(P191,'[3]Monitor Schedule'!$A:$BM,28,FALSE)</f>
        <v>No</v>
      </c>
      <c r="AO191" s="2" t="str">
        <f>VLOOKUP(P191,'[3]Monitor Schedule'!$A:$BM,29,FALSE)</f>
        <v>No</v>
      </c>
      <c r="AP191" s="2" t="s">
        <v>28</v>
      </c>
      <c r="AQ191" s="2" t="str">
        <f>VLOOKUP(P191,'[3]Monitor Schedule'!$A:$BM,31,FALSE)</f>
        <v>No</v>
      </c>
      <c r="AR191" s="2" t="str">
        <f>VLOOKUP(P191,'[3]Monitor Schedule'!$A:$BM,32,FALSE)</f>
        <v>No</v>
      </c>
      <c r="AS191" s="2" t="str">
        <f>VLOOKUP(P191,'[3]Monitor Schedule'!$A:$BM,33,FALSE)</f>
        <v>No</v>
      </c>
      <c r="AT191" s="2" t="s">
        <v>28</v>
      </c>
      <c r="AU191" s="2" t="str">
        <f>VLOOKUP(P191,'[3]Monitor Schedule'!$A:$BM,35,FALSE)</f>
        <v>Yes</v>
      </c>
      <c r="AV191" s="2" t="str">
        <f>VLOOKUP(P191,'[3]Monitor Schedule'!$A:$BM,36,FALSE)</f>
        <v>Yes</v>
      </c>
      <c r="AW191" s="2" t="str">
        <f>VLOOKUP(P191,'[3]Monitor Schedule'!$A:$BM,37,FALSE)</f>
        <v>Yes</v>
      </c>
      <c r="AX191" s="2" t="str">
        <f>VLOOKUP(P191,'[3]Monitor Schedule'!$A:$BM,38,FALSE)</f>
        <v>No</v>
      </c>
      <c r="AY191" s="2" t="str">
        <f>VLOOKUP(P191,'[3]Monitor Schedule'!$A:$BM,39,FALSE)</f>
        <v>No</v>
      </c>
      <c r="AZ191" s="2" t="str">
        <f>VLOOKUP(P191,'[3]Monitor Schedule'!$A:$BM,40,FALSE)</f>
        <v>No</v>
      </c>
      <c r="BA191" s="2" t="str">
        <f>VLOOKUP(P191,'[3]Monitor Schedule'!$A:$BM,41,FALSE)</f>
        <v>Yes</v>
      </c>
      <c r="BB191" s="2" t="str">
        <f>VLOOKUP(P191,'[3]Monitor Schedule'!$A:$BM,42,FALSE)</f>
        <v>Yes</v>
      </c>
      <c r="BC191" s="2" t="str">
        <f>VLOOKUP(P191,'[3]Monitor Schedule'!$A:$BM,43,FALSE)</f>
        <v>Yes</v>
      </c>
      <c r="BD191" s="2" t="s">
        <v>28</v>
      </c>
      <c r="BE191" s="2" t="str">
        <f>VLOOKUP(P191,'[3]Monitor Schedule'!$A:$BM,45,FALSE)</f>
        <v>No</v>
      </c>
      <c r="BF191" s="2" t="str">
        <f>VLOOKUP(P191,'[3]Monitor Schedule'!$A:$BM,46,FALSE)</f>
        <v>No</v>
      </c>
      <c r="BG191" s="2" t="str">
        <f>VLOOKUP(P191,'[3]Monitor Schedule'!$A:$BM,47,FALSE)</f>
        <v>No</v>
      </c>
      <c r="BH191" s="2" t="s">
        <v>30</v>
      </c>
      <c r="BI191" s="2" t="str">
        <f>VLOOKUP(P191,'[3]Monitor Schedule'!$A:$BM,49,FALSE)</f>
        <v>Yes</v>
      </c>
      <c r="BJ191" s="2" t="str">
        <f>VLOOKUP(P191,'[3]Monitor Schedule'!$A:$BM,50,FALSE)</f>
        <v>Yes</v>
      </c>
      <c r="BK191" s="2" t="str">
        <f>VLOOKUP(P191,'[3]Monitor Schedule'!$A:$BM,51,FALSE)</f>
        <v>Yes</v>
      </c>
      <c r="BL191" s="2" t="str">
        <f>VLOOKUP(P191,'[3]Monitor Schedule'!$A:$BM,52,FALSE)</f>
        <v>No</v>
      </c>
      <c r="BM191" s="2" t="str">
        <f>VLOOKUP(P191,'[3]Monitor Schedule'!$A:$BM,53,FALSE)</f>
        <v>No</v>
      </c>
      <c r="BN191" s="2" t="str">
        <f>VLOOKUP(P191,'[3]Monitor Schedule'!$A:$BM,54,FALSE)</f>
        <v>No</v>
      </c>
      <c r="BO191" s="2" t="s">
        <v>30</v>
      </c>
      <c r="BP191" s="2" t="s">
        <v>30</v>
      </c>
      <c r="BQ191" s="2" t="str">
        <f>VLOOKUP(P191,'[3]Monitor Schedule'!$A:$BM,57,FALSE)</f>
        <v>No</v>
      </c>
      <c r="BR191" s="2">
        <f>VLOOKUP(P191,'[3]Monitor Schedule'!$A:$BM,58,FALSE)</f>
        <v>0</v>
      </c>
      <c r="BS191" s="2">
        <f>VLOOKUP(P191,'[3]Monitor Schedule'!$A:$BM,59,FALSE)</f>
        <v>0</v>
      </c>
      <c r="BT191" s="2">
        <f>VLOOKUP(P191,'[3]Monitor Schedule'!$A:$BM,60,FALSE)</f>
        <v>0</v>
      </c>
      <c r="BU191" s="2">
        <f>VLOOKUP(P191,'[3]Monitor Schedule'!$A:$BM,61,FALSE)</f>
        <v>0</v>
      </c>
      <c r="BV191" s="2">
        <f>VLOOKUP(P191,'[3]Monitor Schedule'!$A:$BM,62,FALSE)</f>
        <v>0</v>
      </c>
      <c r="BW191" s="2">
        <f>VLOOKUP(P191,'[3]Monitor Schedule'!$A:$BM,63,FALSE)</f>
        <v>0</v>
      </c>
      <c r="BX191" s="2">
        <f>VLOOKUP(P191,'[3]Monitor Schedule'!$A:$BM,64,FALSE)</f>
        <v>0</v>
      </c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</row>
    <row r="192" spans="1:459" s="2" customFormat="1">
      <c r="A192" s="146">
        <v>76743</v>
      </c>
      <c r="B192" s="146">
        <v>1486</v>
      </c>
      <c r="C192" s="146">
        <v>782</v>
      </c>
      <c r="D192" s="147">
        <v>205128</v>
      </c>
      <c r="E192" s="148">
        <f t="shared" si="318"/>
        <v>3897.4319999999998</v>
      </c>
      <c r="F192" s="149">
        <f t="shared" si="319"/>
        <v>2065.6389599999998</v>
      </c>
      <c r="G192" s="150">
        <v>37</v>
      </c>
      <c r="H192" s="150">
        <f t="shared" si="320"/>
        <v>4871.79</v>
      </c>
      <c r="I192" s="150">
        <f t="shared" si="321"/>
        <v>2582.0486999999998</v>
      </c>
      <c r="J192" s="150">
        <f t="shared" si="322"/>
        <v>5846.1479999999992</v>
      </c>
      <c r="K192" s="150">
        <f t="shared" si="323"/>
        <v>3098.4584399999994</v>
      </c>
      <c r="L192" s="150">
        <v>20</v>
      </c>
      <c r="M192" s="151">
        <v>22</v>
      </c>
      <c r="N192" s="152">
        <v>24</v>
      </c>
      <c r="O192" s="169" t="s">
        <v>241</v>
      </c>
      <c r="P192" s="194">
        <v>806907</v>
      </c>
      <c r="Q192" s="194" t="s">
        <v>122</v>
      </c>
      <c r="R192" s="195" t="s">
        <v>123</v>
      </c>
      <c r="S192" s="201" t="s">
        <v>85</v>
      </c>
      <c r="T192" s="181">
        <f>VLOOKUP(P192,'[3]Monitor Schedule'!$A:$J,10,FALSE)</f>
        <v>0</v>
      </c>
      <c r="U192" s="201"/>
      <c r="V192" s="181" t="e">
        <f>VLOOKUP(P192,'[3]Monitor Schedule'!$A:$K,11,FALSE)</f>
        <v>#N/A</v>
      </c>
      <c r="W192" s="181" t="s">
        <v>30</v>
      </c>
      <c r="X192" s="8" t="s">
        <v>124</v>
      </c>
      <c r="Y192" s="2" t="str">
        <f>VLOOKUP(P192,'[3]Monitor Schedule'!$A:$BM,13,FALSE)</f>
        <v>No</v>
      </c>
      <c r="Z192" s="2" t="str">
        <f>VLOOKUP(P192,'[3]Monitor Schedule'!$A:$BM,14,FALSE)</f>
        <v>No</v>
      </c>
      <c r="AA192" s="2" t="str">
        <f>VLOOKUP(P192,'[3]Monitor Schedule'!$A:$BM,15,FALSE)</f>
        <v>No</v>
      </c>
      <c r="AB192" s="2" t="str">
        <f>VLOOKUP(P192,'[3]Monitor Schedule'!$A:$BM,16,FALSE)</f>
        <v>No</v>
      </c>
      <c r="AC192" s="2" t="str">
        <f>VLOOKUP(P192,'[3]Monitor Schedule'!$A:$BM,17,FALSE)</f>
        <v>No</v>
      </c>
      <c r="AD192" s="2" t="str">
        <f>VLOOKUP(P192,'[3]Monitor Schedule'!$A:$BM,18,FALSE)</f>
        <v>No</v>
      </c>
      <c r="AE192" s="2" t="str">
        <f>VLOOKUP(P192,'[3]Monitor Schedule'!$A:$BM,19,FALSE)</f>
        <v>No</v>
      </c>
      <c r="AF192" s="2" t="str">
        <f>VLOOKUP(P192,'[3]Monitor Schedule'!$A:$BM,20,FALSE)</f>
        <v>No</v>
      </c>
      <c r="AG192" s="2" t="str">
        <f>VLOOKUP(P192,'[3]Monitor Schedule'!$A:$BM,21,FALSE)</f>
        <v>No</v>
      </c>
      <c r="AH192" s="2" t="str">
        <f>VLOOKUP(P192,'[3]Monitor Schedule'!$A:$BM,22,FALSE)</f>
        <v>No</v>
      </c>
      <c r="AI192" s="2" t="str">
        <f>VLOOKUP(P192,'[3]Monitor Schedule'!$A:$BM,23,FALSE)</f>
        <v>No</v>
      </c>
      <c r="AJ192" s="2" t="str">
        <f>VLOOKUP(P192,'[3]Monitor Schedule'!$A:$BM,24,FALSE)</f>
        <v>No</v>
      </c>
      <c r="AK192" s="2" t="str">
        <f>VLOOKUP(P192,'[3]Monitor Schedule'!$A:$BM,25,FALSE)</f>
        <v>No</v>
      </c>
      <c r="AL192" s="2" t="str">
        <f>VLOOKUP(P192,'[3]Monitor Schedule'!$A:$BM,26,FALSE)</f>
        <v>No</v>
      </c>
      <c r="AM192" s="2" t="str">
        <f>VLOOKUP(P192,'[3]Monitor Schedule'!$A:$BM,27,FALSE)</f>
        <v>No</v>
      </c>
      <c r="AN192" s="2" t="str">
        <f>VLOOKUP(P192,'[3]Monitor Schedule'!$A:$BM,28,FALSE)</f>
        <v>No</v>
      </c>
      <c r="AO192" s="2" t="str">
        <f>VLOOKUP(P192,'[3]Monitor Schedule'!$A:$BM,29,FALSE)</f>
        <v>No</v>
      </c>
      <c r="AP192" s="2" t="str">
        <f>VLOOKUP(P192,'[3]Monitor Schedule'!$A:$BM,30,FALSE)</f>
        <v>No</v>
      </c>
      <c r="AQ192" s="2" t="s">
        <v>28</v>
      </c>
      <c r="AR192" s="2" t="str">
        <f>VLOOKUP(P192,'[3]Monitor Schedule'!$A:$BM,32,FALSE)</f>
        <v>No</v>
      </c>
      <c r="AS192" s="2" t="str">
        <f>VLOOKUP(P192,'[3]Monitor Schedule'!$A:$BM,33,FALSE)</f>
        <v>No</v>
      </c>
      <c r="AT192" s="2" t="str">
        <f>VLOOKUP(P192,'[3]Monitor Schedule'!$A:$BM,34,FALSE)</f>
        <v>Yes</v>
      </c>
      <c r="AU192" s="2" t="str">
        <f>VLOOKUP(P192,'[3]Monitor Schedule'!$A:$BM,35,FALSE)</f>
        <v>Yes</v>
      </c>
      <c r="AV192" s="2" t="str">
        <f>VLOOKUP(P192,'[3]Monitor Schedule'!$A:$BM,36,FALSE)</f>
        <v>Yes</v>
      </c>
      <c r="AW192" s="2" t="str">
        <f>VLOOKUP(P192,'[3]Monitor Schedule'!$A:$BM,37,FALSE)</f>
        <v>Yes</v>
      </c>
      <c r="AX192" s="2" t="str">
        <f>VLOOKUP(P192,'[3]Monitor Schedule'!$A:$BM,38,FALSE)</f>
        <v>No</v>
      </c>
      <c r="AY192" s="2" t="str">
        <f>VLOOKUP(P192,'[3]Monitor Schedule'!$A:$BM,39,FALSE)</f>
        <v>No</v>
      </c>
      <c r="AZ192" s="2" t="str">
        <f>VLOOKUP(P192,'[3]Monitor Schedule'!$A:$BM,40,FALSE)</f>
        <v>No</v>
      </c>
      <c r="BA192" s="2" t="s">
        <v>30</v>
      </c>
      <c r="BB192" s="2" t="s">
        <v>30</v>
      </c>
      <c r="BC192" s="2" t="s">
        <v>30</v>
      </c>
      <c r="BD192" s="2" t="str">
        <f>VLOOKUP(P192,'[3]Monitor Schedule'!$A:$BM,44,FALSE)</f>
        <v>No</v>
      </c>
      <c r="BE192" s="2" t="str">
        <f>VLOOKUP(P192,'[3]Monitor Schedule'!$A:$BM,45,FALSE)</f>
        <v>No</v>
      </c>
      <c r="BF192" s="2" t="str">
        <f>VLOOKUP(P192,'[3]Monitor Schedule'!$A:$BM,46,FALSE)</f>
        <v>Yes</v>
      </c>
      <c r="BG192" s="2" t="str">
        <f>VLOOKUP(P192,'[3]Monitor Schedule'!$A:$BM,47,FALSE)</f>
        <v>No</v>
      </c>
      <c r="BH192" s="2" t="str">
        <f>VLOOKUP(P192,'[3]Monitor Schedule'!$A:$BM,48,FALSE)</f>
        <v>Yes</v>
      </c>
      <c r="BI192" s="2" t="str">
        <f>VLOOKUP(P192,'[3]Monitor Schedule'!$A:$BM,49,FALSE)</f>
        <v>Yes</v>
      </c>
      <c r="BJ192" s="2" t="s">
        <v>30</v>
      </c>
      <c r="BK192" s="2" t="str">
        <f>VLOOKUP(P192,'[3]Monitor Schedule'!$A:$BM,51,FALSE)</f>
        <v>No</v>
      </c>
      <c r="BL192" s="2" t="str">
        <f>VLOOKUP(P192,'[3]Monitor Schedule'!$A:$BM,52,FALSE)</f>
        <v>No</v>
      </c>
      <c r="BM192" s="2" t="str">
        <f>VLOOKUP(P192,'[3]Monitor Schedule'!$A:$BM,53,FALSE)</f>
        <v>No</v>
      </c>
      <c r="BN192" s="2" t="str">
        <f>VLOOKUP(P192,'[3]Monitor Schedule'!$A:$BM,54,FALSE)</f>
        <v>Yes</v>
      </c>
      <c r="BO192" s="2" t="str">
        <f>VLOOKUP(P192,'[3]Monitor Schedule'!$A:$BM,55,FALSE)</f>
        <v>Yes</v>
      </c>
      <c r="BP192" s="2" t="s">
        <v>28</v>
      </c>
      <c r="BQ192" s="2" t="s">
        <v>28</v>
      </c>
      <c r="BR192" s="2">
        <f>VLOOKUP(P192,'[3]Monitor Schedule'!$A:$BM,58,FALSE)</f>
        <v>0</v>
      </c>
      <c r="BS192" s="2">
        <f>VLOOKUP(P192,'[3]Monitor Schedule'!$A:$BM,59,FALSE)</f>
        <v>0</v>
      </c>
      <c r="BT192" s="2">
        <f>VLOOKUP(P192,'[3]Monitor Schedule'!$A:$BM,60,FALSE)</f>
        <v>0</v>
      </c>
      <c r="BU192" s="2">
        <f>VLOOKUP(P192,'[3]Monitor Schedule'!$A:$BM,61,FALSE)</f>
        <v>0</v>
      </c>
      <c r="BV192" s="2">
        <f>VLOOKUP(P192,'[3]Monitor Schedule'!$A:$BM,62,FALSE)</f>
        <v>0</v>
      </c>
      <c r="BW192" s="2">
        <f>VLOOKUP(P192,'[3]Monitor Schedule'!$A:$BM,63,FALSE)</f>
        <v>0</v>
      </c>
      <c r="BX192" s="2">
        <f>VLOOKUP(P192,'[3]Monitor Schedule'!$A:$BM,64,FALSE)</f>
        <v>0</v>
      </c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</row>
    <row r="193" spans="1:459" s="2" customFormat="1">
      <c r="A193" s="146">
        <v>76743</v>
      </c>
      <c r="B193" s="146">
        <v>1486</v>
      </c>
      <c r="C193" s="146">
        <v>782</v>
      </c>
      <c r="D193" s="147">
        <v>205128</v>
      </c>
      <c r="E193" s="148">
        <f t="shared" si="318"/>
        <v>3897.4319999999998</v>
      </c>
      <c r="F193" s="149">
        <f t="shared" si="319"/>
        <v>2065.6389599999998</v>
      </c>
      <c r="G193" s="150">
        <v>40</v>
      </c>
      <c r="H193" s="150">
        <f t="shared" si="320"/>
        <v>4871.79</v>
      </c>
      <c r="I193" s="150">
        <f t="shared" si="321"/>
        <v>2582.0486999999998</v>
      </c>
      <c r="J193" s="150">
        <f t="shared" si="322"/>
        <v>5846.1479999999992</v>
      </c>
      <c r="K193" s="150">
        <f t="shared" si="323"/>
        <v>3098.4584399999994</v>
      </c>
      <c r="L193" s="150">
        <v>20</v>
      </c>
      <c r="M193" s="151">
        <v>22</v>
      </c>
      <c r="N193" s="152">
        <v>24</v>
      </c>
      <c r="O193" s="169" t="s">
        <v>241</v>
      </c>
      <c r="P193" s="194">
        <v>809360</v>
      </c>
      <c r="Q193" s="194" t="s">
        <v>274</v>
      </c>
      <c r="R193" s="194" t="s">
        <v>275</v>
      </c>
      <c r="S193" s="201" t="s">
        <v>85</v>
      </c>
      <c r="T193" s="181">
        <f>VLOOKUP(P193,'[3]Monitor Schedule'!$A:$J,10,FALSE)</f>
        <v>0</v>
      </c>
      <c r="U193" s="201"/>
      <c r="V193" s="181" t="e">
        <f>VLOOKUP(P193,'[3]Monitor Schedule'!$A:$K,11,FALSE)</f>
        <v>#N/A</v>
      </c>
      <c r="W193" s="181" t="s">
        <v>30</v>
      </c>
      <c r="X193" s="8" t="s">
        <v>124</v>
      </c>
      <c r="Y193" s="2" t="str">
        <f>VLOOKUP(P193,'[3]Monitor Schedule'!$A:$BM,13,FALSE)</f>
        <v>No</v>
      </c>
      <c r="Z193" s="2" t="str">
        <f>VLOOKUP(P193,'[3]Monitor Schedule'!$A:$BM,14,FALSE)</f>
        <v>No</v>
      </c>
      <c r="AA193" s="2" t="str">
        <f>VLOOKUP(P193,'[3]Monitor Schedule'!$A:$BM,15,FALSE)</f>
        <v>No</v>
      </c>
      <c r="AB193" s="2" t="str">
        <f>VLOOKUP(P193,'[3]Monitor Schedule'!$A:$BM,16,FALSE)</f>
        <v>No</v>
      </c>
      <c r="AC193" s="2" t="str">
        <f>VLOOKUP(P193,'[3]Monitor Schedule'!$A:$BM,17,FALSE)</f>
        <v>No</v>
      </c>
      <c r="AD193" s="2" t="str">
        <f>VLOOKUP(P193,'[3]Monitor Schedule'!$A:$BM,18,FALSE)</f>
        <v>No</v>
      </c>
      <c r="AE193" s="2" t="str">
        <f>VLOOKUP(P193,'[3]Monitor Schedule'!$A:$BM,19,FALSE)</f>
        <v>No</v>
      </c>
      <c r="AF193" s="2" t="str">
        <f>VLOOKUP(P193,'[3]Monitor Schedule'!$A:$BM,20,FALSE)</f>
        <v>No</v>
      </c>
      <c r="AG193" s="2" t="str">
        <f>VLOOKUP(P193,'[3]Monitor Schedule'!$A:$BM,21,FALSE)</f>
        <v>No</v>
      </c>
      <c r="AH193" s="2" t="str">
        <f>VLOOKUP(P193,'[3]Monitor Schedule'!$A:$BM,22,FALSE)</f>
        <v>No</v>
      </c>
      <c r="AI193" s="2" t="str">
        <f>VLOOKUP(P193,'[3]Monitor Schedule'!$A:$BM,23,FALSE)</f>
        <v>No</v>
      </c>
      <c r="AJ193" s="2" t="str">
        <f>VLOOKUP(P193,'[3]Monitor Schedule'!$A:$BM,24,FALSE)</f>
        <v>No</v>
      </c>
      <c r="AK193" s="2" t="str">
        <f>VLOOKUP(P193,'[3]Monitor Schedule'!$A:$BM,25,FALSE)</f>
        <v>No</v>
      </c>
      <c r="AL193" s="2" t="str">
        <f>VLOOKUP(P193,'[3]Monitor Schedule'!$A:$BM,26,FALSE)</f>
        <v>No</v>
      </c>
      <c r="AM193" s="2" t="str">
        <f>VLOOKUP(P193,'[3]Monitor Schedule'!$A:$BM,27,FALSE)</f>
        <v>No</v>
      </c>
      <c r="AN193" s="2" t="str">
        <f>VLOOKUP(P193,'[3]Monitor Schedule'!$A:$BM,28,FALSE)</f>
        <v>No</v>
      </c>
      <c r="AO193" s="2" t="str">
        <f>VLOOKUP(P193,'[3]Monitor Schedule'!$A:$BM,29,FALSE)</f>
        <v>No</v>
      </c>
      <c r="AP193" s="2" t="str">
        <f>VLOOKUP(P193,'[3]Monitor Schedule'!$A:$BM,30,FALSE)</f>
        <v>No</v>
      </c>
      <c r="AQ193" s="2" t="str">
        <f>VLOOKUP(P193,'[3]Monitor Schedule'!$A:$BM,31,FALSE)</f>
        <v>No</v>
      </c>
      <c r="AR193" s="2" t="s">
        <v>30</v>
      </c>
      <c r="AS193" s="2" t="str">
        <f>VLOOKUP(P193,'[3]Monitor Schedule'!$A:$BM,33,FALSE)</f>
        <v>No</v>
      </c>
      <c r="AT193" s="2" t="str">
        <f>VLOOKUP(P193,'[3]Monitor Schedule'!$A:$BM,34,FALSE)</f>
        <v>No</v>
      </c>
      <c r="AU193" s="2" t="s">
        <v>30</v>
      </c>
      <c r="AV193" s="2" t="s">
        <v>30</v>
      </c>
      <c r="AW193" s="2" t="str">
        <f>VLOOKUP(P193,'[3]Monitor Schedule'!$A:$BM,37,FALSE)</f>
        <v>No</v>
      </c>
      <c r="AX193" s="2" t="str">
        <f>VLOOKUP(P193,'[3]Monitor Schedule'!$A:$BM,38,FALSE)</f>
        <v>No</v>
      </c>
      <c r="AY193" s="2" t="str">
        <f>VLOOKUP(P193,'[3]Monitor Schedule'!$A:$BM,39,FALSE)</f>
        <v>Yes</v>
      </c>
      <c r="AZ193" s="2" t="str">
        <f>VLOOKUP(P193,'[3]Monitor Schedule'!$A:$BM,40,FALSE)</f>
        <v>No</v>
      </c>
      <c r="BA193" s="2" t="str">
        <f>VLOOKUP(P193,'[3]Monitor Schedule'!$A:$BM,41,FALSE)</f>
        <v>No</v>
      </c>
      <c r="BB193" s="2" t="s">
        <v>30</v>
      </c>
      <c r="BC193" s="2" t="s">
        <v>30</v>
      </c>
      <c r="BD193" s="2" t="str">
        <f>VLOOKUP(P193,'[3]Monitor Schedule'!$A:$BM,44,FALSE)</f>
        <v>No</v>
      </c>
      <c r="BE193" s="2" t="str">
        <f>VLOOKUP(P193,'[3]Monitor Schedule'!$A:$BM,45,FALSE)</f>
        <v>No</v>
      </c>
      <c r="BF193" s="2" t="str">
        <f>VLOOKUP(P193,'[3]Monitor Schedule'!$A:$BM,46,FALSE)</f>
        <v>Yes</v>
      </c>
      <c r="BG193" s="2" t="str">
        <f>VLOOKUP(P193,'[3]Monitor Schedule'!$A:$BM,47,FALSE)</f>
        <v>No</v>
      </c>
      <c r="BH193" s="2" t="str">
        <f>VLOOKUP(P193,'[3]Monitor Schedule'!$A:$BM,48,FALSE)</f>
        <v>No</v>
      </c>
      <c r="BI193" s="2" t="s">
        <v>28</v>
      </c>
      <c r="BJ193" s="2" t="str">
        <f>VLOOKUP(P193,'[3]Monitor Schedule'!$A:$BM,50,FALSE)</f>
        <v>Yes</v>
      </c>
      <c r="BK193" s="2" t="str">
        <f>VLOOKUP(P193,'[3]Monitor Schedule'!$A:$BM,51,FALSE)</f>
        <v>No</v>
      </c>
      <c r="BL193" s="2" t="str">
        <f>VLOOKUP(P193,'[3]Monitor Schedule'!$A:$BM,52,FALSE)</f>
        <v>No</v>
      </c>
      <c r="BM193" s="2" t="str">
        <f>VLOOKUP(P193,'[3]Monitor Schedule'!$A:$BM,53,FALSE)</f>
        <v>No</v>
      </c>
      <c r="BN193" s="2" t="str">
        <f>VLOOKUP(P193,'[3]Monitor Schedule'!$A:$BM,54,FALSE)</f>
        <v>Yes</v>
      </c>
      <c r="BO193" s="2" t="str">
        <f>VLOOKUP(P193,'[3]Monitor Schedule'!$A:$BM,55,FALSE)</f>
        <v>No</v>
      </c>
      <c r="BP193" s="2" t="str">
        <f>VLOOKUP(P193,'[3]Monitor Schedule'!$A:$BM,56,FALSE)</f>
        <v>Yes</v>
      </c>
      <c r="BQ193" s="2" t="str">
        <f>VLOOKUP(P193,'[3]Monitor Schedule'!$A:$BM,57,FALSE)</f>
        <v>No</v>
      </c>
      <c r="BR193" s="2">
        <f>VLOOKUP(P193,'[3]Monitor Schedule'!$A:$BM,58,FALSE)</f>
        <v>0</v>
      </c>
      <c r="BS193" s="2">
        <f>VLOOKUP(P193,'[3]Monitor Schedule'!$A:$BM,59,FALSE)</f>
        <v>0</v>
      </c>
      <c r="BT193" s="2">
        <f>VLOOKUP(P193,'[3]Monitor Schedule'!$A:$BM,60,FALSE)</f>
        <v>0</v>
      </c>
      <c r="BU193" s="2">
        <f>VLOOKUP(P193,'[3]Monitor Schedule'!$A:$BM,61,FALSE)</f>
        <v>0</v>
      </c>
      <c r="BV193" s="2">
        <f>VLOOKUP(P193,'[3]Monitor Schedule'!$A:$BM,62,FALSE)</f>
        <v>0</v>
      </c>
      <c r="BW193" s="2">
        <f>VLOOKUP(P193,'[3]Monitor Schedule'!$A:$BM,63,FALSE)</f>
        <v>0</v>
      </c>
      <c r="BX193" s="2">
        <f>VLOOKUP(P193,'[3]Monitor Schedule'!$A:$BM,64,FALSE)</f>
        <v>0</v>
      </c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</row>
    <row r="194" spans="1:459" s="2" customFormat="1">
      <c r="A194" s="146">
        <v>76743</v>
      </c>
      <c r="B194" s="146">
        <v>1486</v>
      </c>
      <c r="C194" s="146">
        <v>782</v>
      </c>
      <c r="D194" s="147">
        <v>205128</v>
      </c>
      <c r="E194" s="148">
        <f t="shared" si="318"/>
        <v>3897.4319999999998</v>
      </c>
      <c r="F194" s="149">
        <f t="shared" si="319"/>
        <v>2065.6389599999998</v>
      </c>
      <c r="G194" s="150">
        <v>42</v>
      </c>
      <c r="H194" s="150">
        <f t="shared" si="320"/>
        <v>4871.79</v>
      </c>
      <c r="I194" s="150">
        <f t="shared" si="321"/>
        <v>2582.0486999999998</v>
      </c>
      <c r="J194" s="150">
        <f t="shared" si="322"/>
        <v>5846.1479999999992</v>
      </c>
      <c r="K194" s="150">
        <f t="shared" si="323"/>
        <v>3098.4584399999994</v>
      </c>
      <c r="L194" s="150">
        <v>20</v>
      </c>
      <c r="M194" s="151">
        <v>22</v>
      </c>
      <c r="N194" s="152">
        <v>24</v>
      </c>
      <c r="O194" s="169" t="s">
        <v>241</v>
      </c>
      <c r="P194" s="194">
        <v>819289</v>
      </c>
      <c r="Q194" s="200" t="s">
        <v>276</v>
      </c>
      <c r="R194" s="194" t="s">
        <v>277</v>
      </c>
      <c r="S194" s="181">
        <v>44785</v>
      </c>
      <c r="T194" s="181">
        <f>VLOOKUP(P194,'[3]Monitor Schedule'!$A:$J,10,FALSE)</f>
        <v>0</v>
      </c>
      <c r="U194" s="202"/>
      <c r="V194" s="181" t="e">
        <f>VLOOKUP(P194,'[3]Monitor Schedule'!$A:$K,11,FALSE)</f>
        <v>#N/A</v>
      </c>
      <c r="W194" s="181" t="s">
        <v>28</v>
      </c>
      <c r="X194" s="8" t="s">
        <v>255</v>
      </c>
      <c r="Y194" s="2" t="s">
        <v>28</v>
      </c>
      <c r="Z194" s="2" t="s">
        <v>28</v>
      </c>
      <c r="AA194" s="2" t="s">
        <v>28</v>
      </c>
      <c r="AB194" s="2" t="s">
        <v>28</v>
      </c>
      <c r="AC194" s="2" t="s">
        <v>28</v>
      </c>
      <c r="AD194" s="2" t="str">
        <f>VLOOKUP(P194,'[3]Monitor Schedule'!$A:$BM,18,FALSE)</f>
        <v>No</v>
      </c>
      <c r="AE194" s="2" t="str">
        <f>VLOOKUP(P194,'[3]Monitor Schedule'!$A:$BM,19,FALSE)</f>
        <v>No</v>
      </c>
      <c r="AF194" s="2" t="str">
        <f>VLOOKUP(P194,'[3]Monitor Schedule'!$A:$BM,20,FALSE)</f>
        <v>No</v>
      </c>
      <c r="AG194" s="2" t="str">
        <f>VLOOKUP(P194,'[3]Monitor Schedule'!$A:$BM,21,FALSE)</f>
        <v>Yes</v>
      </c>
      <c r="AH194" s="2" t="str">
        <f>VLOOKUP(P194,'[3]Monitor Schedule'!$A:$BM,22,FALSE)</f>
        <v>Yes</v>
      </c>
      <c r="AI194" s="2" t="str">
        <f>VLOOKUP(P194,'[3]Monitor Schedule'!$A:$BM,23,FALSE)</f>
        <v>No</v>
      </c>
      <c r="AJ194" s="2" t="str">
        <f>VLOOKUP(P194,'[3]Monitor Schedule'!$A:$BM,24,FALSE)</f>
        <v>No</v>
      </c>
      <c r="AK194" s="2" t="str">
        <f>VLOOKUP(P194,'[3]Monitor Schedule'!$A:$BM,25,FALSE)</f>
        <v>No</v>
      </c>
      <c r="AL194" s="2" t="str">
        <f>VLOOKUP(P194,'[3]Monitor Schedule'!$A:$BM,26,FALSE)</f>
        <v>No</v>
      </c>
      <c r="AM194" s="2" t="str">
        <f>VLOOKUP(P194,'[3]Monitor Schedule'!$A:$BM,27,FALSE)</f>
        <v>No</v>
      </c>
      <c r="AN194" s="2" t="str">
        <f>VLOOKUP(P194,'[3]Monitor Schedule'!$A:$BM,28,FALSE)</f>
        <v>Yes</v>
      </c>
      <c r="AO194" s="2" t="str">
        <f>VLOOKUP(P194,'[3]Monitor Schedule'!$A:$BM,29,FALSE)</f>
        <v>Yes</v>
      </c>
      <c r="AP194" s="2" t="str">
        <f>VLOOKUP(P194,'[3]Monitor Schedule'!$A:$BM,30,FALSE)</f>
        <v>No</v>
      </c>
      <c r="AQ194" s="2" t="str">
        <f>VLOOKUP(P194,'[3]Monitor Schedule'!$A:$BM,31,FALSE)</f>
        <v>No</v>
      </c>
      <c r="AR194" s="2" t="str">
        <f>VLOOKUP(P194,'[3]Monitor Schedule'!$A:$BM,32,FALSE)</f>
        <v>No</v>
      </c>
      <c r="AS194" s="2" t="str">
        <f>VLOOKUP(P194,'[3]Monitor Schedule'!$A:$BM,33,FALSE)</f>
        <v>No</v>
      </c>
      <c r="AT194" s="2" t="str">
        <f>VLOOKUP(P194,'[3]Monitor Schedule'!$A:$BM,34,FALSE)</f>
        <v>No</v>
      </c>
      <c r="AU194" s="2" t="s">
        <v>30</v>
      </c>
      <c r="AV194" s="2" t="s">
        <v>30</v>
      </c>
      <c r="AW194" s="2" t="str">
        <f>VLOOKUP(P194,'[3]Monitor Schedule'!$A:$BM,37,FALSE)</f>
        <v>No</v>
      </c>
      <c r="AX194" s="2" t="str">
        <f>VLOOKUP(P194,'[3]Monitor Schedule'!$A:$BM,38,FALSE)</f>
        <v>No</v>
      </c>
      <c r="AY194" s="2" t="str">
        <f>VLOOKUP(P194,'[3]Monitor Schedule'!$A:$BM,39,FALSE)</f>
        <v>No</v>
      </c>
      <c r="AZ194" s="2" t="str">
        <f>VLOOKUP(P194,'[3]Monitor Schedule'!$A:$BM,40,FALSE)</f>
        <v>No</v>
      </c>
      <c r="BA194" s="2" t="str">
        <f>VLOOKUP(P194,'[3]Monitor Schedule'!$A:$BM,41,FALSE)</f>
        <v>No</v>
      </c>
      <c r="BB194" s="2" t="s">
        <v>28</v>
      </c>
      <c r="BC194" s="2" t="s">
        <v>28</v>
      </c>
      <c r="BD194" s="2" t="str">
        <f>VLOOKUP(P194,'[3]Monitor Schedule'!$A:$BM,44,FALSE)</f>
        <v>No</v>
      </c>
      <c r="BE194" s="2" t="str">
        <f>VLOOKUP(P194,'[3]Monitor Schedule'!$A:$BM,45,FALSE)</f>
        <v>No</v>
      </c>
      <c r="BF194" s="2" t="str">
        <f>VLOOKUP(P194,'[3]Monitor Schedule'!$A:$BM,46,FALSE)</f>
        <v>No</v>
      </c>
      <c r="BG194" s="2" t="str">
        <f>VLOOKUP(P194,'[3]Monitor Schedule'!$A:$BM,47,FALSE)</f>
        <v>No</v>
      </c>
      <c r="BH194" s="2" t="str">
        <f>VLOOKUP(P194,'[3]Monitor Schedule'!$A:$BM,48,FALSE)</f>
        <v>No</v>
      </c>
      <c r="BI194" s="2" t="s">
        <v>30</v>
      </c>
      <c r="BJ194" s="2" t="s">
        <v>30</v>
      </c>
      <c r="BK194" s="2" t="str">
        <f>VLOOKUP(P194,'[3]Monitor Schedule'!$A:$BM,51,FALSE)</f>
        <v>No</v>
      </c>
      <c r="BL194" s="2" t="str">
        <f>VLOOKUP(P194,'[3]Monitor Schedule'!$A:$BM,52,FALSE)</f>
        <v>No</v>
      </c>
      <c r="BM194" s="2" t="str">
        <f>VLOOKUP(P194,'[3]Monitor Schedule'!$A:$BM,53,FALSE)</f>
        <v>No</v>
      </c>
      <c r="BN194" s="2" t="str">
        <f>VLOOKUP(P194,'[3]Monitor Schedule'!$A:$BM,54,FALSE)</f>
        <v>No</v>
      </c>
      <c r="BO194" s="2" t="str">
        <f>VLOOKUP(P194,'[3]Monitor Schedule'!$A:$BM,55,FALSE)</f>
        <v>No</v>
      </c>
      <c r="BP194" s="2" t="s">
        <v>30</v>
      </c>
      <c r="BQ194" s="2" t="s">
        <v>30</v>
      </c>
      <c r="BR194" s="2">
        <f>VLOOKUP(P194,'[3]Monitor Schedule'!$A:$BM,58,FALSE)</f>
        <v>0</v>
      </c>
      <c r="BS194" s="2">
        <f>VLOOKUP(P194,'[3]Monitor Schedule'!$A:$BM,59,FALSE)</f>
        <v>0</v>
      </c>
      <c r="BT194" s="2">
        <f>VLOOKUP(P194,'[3]Monitor Schedule'!$A:$BM,60,FALSE)</f>
        <v>0</v>
      </c>
      <c r="BU194" s="2">
        <f>VLOOKUP(P194,'[3]Monitor Schedule'!$A:$BM,61,FALSE)</f>
        <v>0</v>
      </c>
      <c r="BV194" s="2">
        <f>VLOOKUP(P194,'[3]Monitor Schedule'!$A:$BM,62,FALSE)</f>
        <v>0</v>
      </c>
      <c r="BW194" s="2">
        <f>VLOOKUP(P194,'[3]Monitor Schedule'!$A:$BM,63,FALSE)</f>
        <v>0</v>
      </c>
      <c r="BX194" s="2">
        <f>VLOOKUP(P194,'[3]Monitor Schedule'!$A:$BM,64,FALSE)</f>
        <v>0</v>
      </c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</row>
    <row r="195" spans="1:459" s="2" customFormat="1">
      <c r="A195" s="146">
        <v>76743</v>
      </c>
      <c r="B195" s="146">
        <v>1486</v>
      </c>
      <c r="C195" s="146">
        <v>782</v>
      </c>
      <c r="D195" s="147">
        <v>205128</v>
      </c>
      <c r="E195" s="148">
        <f t="shared" si="318"/>
        <v>3897.4319999999998</v>
      </c>
      <c r="F195" s="149">
        <f t="shared" si="319"/>
        <v>2065.6389599999998</v>
      </c>
      <c r="G195" s="150">
        <v>44</v>
      </c>
      <c r="H195" s="150">
        <f t="shared" si="320"/>
        <v>4871.79</v>
      </c>
      <c r="I195" s="150">
        <f t="shared" si="321"/>
        <v>2582.0486999999998</v>
      </c>
      <c r="J195" s="150">
        <f t="shared" si="322"/>
        <v>5846.1479999999992</v>
      </c>
      <c r="K195" s="150">
        <f t="shared" si="323"/>
        <v>3098.4584399999994</v>
      </c>
      <c r="L195" s="150">
        <v>20</v>
      </c>
      <c r="M195" s="151">
        <v>22</v>
      </c>
      <c r="N195" s="152">
        <v>24</v>
      </c>
      <c r="O195" s="169" t="s">
        <v>241</v>
      </c>
      <c r="P195" s="194">
        <v>55473</v>
      </c>
      <c r="Q195" s="194" t="s">
        <v>278</v>
      </c>
      <c r="R195" s="194" t="s">
        <v>279</v>
      </c>
      <c r="S195" s="201" t="s">
        <v>280</v>
      </c>
      <c r="T195" s="181">
        <f>VLOOKUP(P195,'[3]Monitor Schedule'!$A:$J,10,FALSE)</f>
        <v>0</v>
      </c>
      <c r="U195" s="8"/>
      <c r="V195" s="181" t="e">
        <f>VLOOKUP(P195,'[3]Monitor Schedule'!$A:$K,11,FALSE)</f>
        <v>#N/A</v>
      </c>
      <c r="W195" s="181" t="s">
        <v>30</v>
      </c>
      <c r="X195" s="8"/>
      <c r="Y195" s="2" t="str">
        <f>VLOOKUP(P195,'[3]Monitor Schedule'!$A:$BM,13,FALSE)</f>
        <v>No</v>
      </c>
      <c r="Z195" s="2" t="str">
        <f>VLOOKUP(P195,'[3]Monitor Schedule'!$A:$BM,14,FALSE)</f>
        <v>No</v>
      </c>
      <c r="AA195" s="2" t="str">
        <f>VLOOKUP(P195,'[3]Monitor Schedule'!$A:$BM,15,FALSE)</f>
        <v>No</v>
      </c>
      <c r="AB195" s="2" t="str">
        <f>VLOOKUP(P195,'[3]Monitor Schedule'!$A:$BM,16,FALSE)</f>
        <v>No</v>
      </c>
      <c r="AC195" s="2" t="str">
        <f>VLOOKUP(P195,'[3]Monitor Schedule'!$A:$BM,17,FALSE)</f>
        <v>No</v>
      </c>
      <c r="AD195" s="2" t="str">
        <f>VLOOKUP(P195,'[3]Monitor Schedule'!$A:$BM,18,FALSE)</f>
        <v>No</v>
      </c>
      <c r="AE195" s="2" t="str">
        <f>VLOOKUP(P195,'[3]Monitor Schedule'!$A:$BM,19,FALSE)</f>
        <v>No</v>
      </c>
      <c r="AF195" s="2" t="str">
        <f>VLOOKUP(P195,'[3]Monitor Schedule'!$A:$BM,20,FALSE)</f>
        <v>No</v>
      </c>
      <c r="AG195" s="2" t="str">
        <f>VLOOKUP(P195,'[3]Monitor Schedule'!$A:$BM,21,FALSE)</f>
        <v>No</v>
      </c>
      <c r="AH195" s="2" t="str">
        <f>VLOOKUP(P195,'[3]Monitor Schedule'!$A:$BM,22,FALSE)</f>
        <v>No</v>
      </c>
      <c r="AI195" s="2" t="str">
        <f>VLOOKUP(P195,'[3]Monitor Schedule'!$A:$BM,23,FALSE)</f>
        <v>No</v>
      </c>
      <c r="AJ195" s="2" t="str">
        <f>VLOOKUP(P195,'[3]Monitor Schedule'!$A:$BM,24,FALSE)</f>
        <v>No</v>
      </c>
      <c r="AK195" s="2" t="str">
        <f>VLOOKUP(P195,'[3]Monitor Schedule'!$A:$BM,25,FALSE)</f>
        <v>No</v>
      </c>
      <c r="AL195" s="2" t="str">
        <f>VLOOKUP(P195,'[3]Monitor Schedule'!$A:$BM,26,FALSE)</f>
        <v>No</v>
      </c>
      <c r="AM195" s="2" t="str">
        <f>VLOOKUP(P195,'[3]Monitor Schedule'!$A:$BM,27,FALSE)</f>
        <v>No</v>
      </c>
      <c r="AN195" s="2" t="str">
        <f>VLOOKUP(P195,'[3]Monitor Schedule'!$A:$BM,28,FALSE)</f>
        <v>No</v>
      </c>
      <c r="AO195" s="2" t="str">
        <f>VLOOKUP(P195,'[3]Monitor Schedule'!$A:$BM,29,FALSE)</f>
        <v>No</v>
      </c>
      <c r="AP195" s="2" t="s">
        <v>30</v>
      </c>
      <c r="AQ195" s="2" t="s">
        <v>30</v>
      </c>
      <c r="AR195" s="2" t="s">
        <v>30</v>
      </c>
      <c r="AS195" s="2" t="s">
        <v>30</v>
      </c>
      <c r="AT195" s="2" t="s">
        <v>30</v>
      </c>
      <c r="AU195" s="2" t="s">
        <v>30</v>
      </c>
      <c r="AV195" s="2" t="s">
        <v>28</v>
      </c>
      <c r="AW195" s="2" t="str">
        <f>VLOOKUP(P195,'[3]Monitor Schedule'!$A:$BM,37,FALSE)</f>
        <v>Yes</v>
      </c>
      <c r="AX195" s="2" t="str">
        <f>VLOOKUP(P195,'[3]Monitor Schedule'!$A:$BM,38,FALSE)</f>
        <v>Yes</v>
      </c>
      <c r="AY195" s="2" t="str">
        <f>VLOOKUP(P195,'[3]Monitor Schedule'!$A:$BM,39,FALSE)</f>
        <v>Yes</v>
      </c>
      <c r="AZ195" s="2" t="str">
        <f>VLOOKUP(P195,'[3]Monitor Schedule'!$A:$BM,40,FALSE)</f>
        <v>Yes</v>
      </c>
      <c r="BA195" s="2" t="s">
        <v>30</v>
      </c>
      <c r="BB195" s="2" t="s">
        <v>30</v>
      </c>
      <c r="BC195" s="2" t="str">
        <f>VLOOKUP(P195,'[3]Monitor Schedule'!$A:$BM,43,FALSE)</f>
        <v>Yes</v>
      </c>
      <c r="BD195" s="2" t="str">
        <f>VLOOKUP(P195,'[3]Monitor Schedule'!$A:$BM,44,FALSE)</f>
        <v>Yes</v>
      </c>
      <c r="BE195" s="2" t="s">
        <v>30</v>
      </c>
      <c r="BF195" s="2" t="s">
        <v>30</v>
      </c>
      <c r="BG195" s="2" t="s">
        <v>30</v>
      </c>
      <c r="BH195" s="2" t="str">
        <f>VLOOKUP(P195,'[3]Monitor Schedule'!$A:$BM,48,FALSE)</f>
        <v>Yes</v>
      </c>
      <c r="BI195" s="2" t="str">
        <f>VLOOKUP(P195,'[3]Monitor Schedule'!$A:$BM,49,FALSE)</f>
        <v>Yes</v>
      </c>
      <c r="BJ195" s="2" t="str">
        <f>VLOOKUP(P195,'[3]Monitor Schedule'!$A:$BM,50,FALSE)</f>
        <v>Yes</v>
      </c>
      <c r="BK195" s="2" t="str">
        <f>VLOOKUP(P195,'[3]Monitor Schedule'!$A:$BM,51,FALSE)</f>
        <v>Yes</v>
      </c>
      <c r="BL195" s="2" t="s">
        <v>30</v>
      </c>
      <c r="BM195" s="2" t="s">
        <v>30</v>
      </c>
      <c r="BN195" s="2" t="s">
        <v>30</v>
      </c>
      <c r="BO195" s="2" t="str">
        <f>VLOOKUP(P195,'[3]Monitor Schedule'!$A:$BM,55,FALSE)</f>
        <v>Yes</v>
      </c>
      <c r="BP195" s="2" t="str">
        <f>VLOOKUP(P195,'[3]Monitor Schedule'!$A:$BM,56,FALSE)</f>
        <v>Yes</v>
      </c>
      <c r="BQ195" s="2" t="str">
        <f>VLOOKUP(P195,'[3]Monitor Schedule'!$A:$BM,57,FALSE)</f>
        <v>Yes</v>
      </c>
      <c r="BR195" s="2">
        <f>VLOOKUP(P195,'[3]Monitor Schedule'!$A:$BM,58,FALSE)</f>
        <v>0</v>
      </c>
      <c r="BS195" s="2">
        <f>VLOOKUP(P195,'[3]Monitor Schedule'!$A:$BM,59,FALSE)</f>
        <v>0</v>
      </c>
      <c r="BT195" s="2">
        <f>VLOOKUP(P195,'[3]Monitor Schedule'!$A:$BM,60,FALSE)</f>
        <v>0</v>
      </c>
      <c r="BU195" s="2">
        <f>VLOOKUP(P195,'[3]Monitor Schedule'!$A:$BM,61,FALSE)</f>
        <v>0</v>
      </c>
      <c r="BV195" s="2">
        <f>VLOOKUP(P195,'[3]Monitor Schedule'!$A:$BM,62,FALSE)</f>
        <v>0</v>
      </c>
      <c r="BW195" s="2">
        <f>VLOOKUP(P195,'[3]Monitor Schedule'!$A:$BM,63,FALSE)</f>
        <v>0</v>
      </c>
      <c r="BX195" s="2">
        <f>VLOOKUP(P195,'[3]Monitor Schedule'!$A:$BM,64,FALSE)</f>
        <v>0</v>
      </c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</row>
    <row r="196" spans="1:459" s="2" customFormat="1">
      <c r="A196" s="146"/>
      <c r="B196" s="146"/>
      <c r="C196" s="146"/>
      <c r="D196" s="147"/>
      <c r="E196" s="148"/>
      <c r="F196" s="149"/>
      <c r="G196" s="150"/>
      <c r="H196" s="150"/>
      <c r="I196" s="150"/>
      <c r="J196" s="150"/>
      <c r="K196" s="150"/>
      <c r="L196" s="150"/>
      <c r="M196" s="151"/>
      <c r="N196" s="152"/>
      <c r="O196" s="169" t="s">
        <v>241</v>
      </c>
      <c r="P196" s="194">
        <v>808674</v>
      </c>
      <c r="Q196" s="194" t="s">
        <v>281</v>
      </c>
      <c r="R196" s="195" t="s">
        <v>282</v>
      </c>
      <c r="S196" s="181">
        <v>44789</v>
      </c>
      <c r="T196" s="181">
        <f>VLOOKUP(P196,'[3]Monitor Schedule'!$A:$J,10,FALSE)</f>
        <v>0</v>
      </c>
      <c r="U196" s="8"/>
      <c r="V196" s="181"/>
      <c r="W196" s="181" t="s">
        <v>30</v>
      </c>
      <c r="X196" s="8"/>
      <c r="Y196" s="203" t="s">
        <v>28</v>
      </c>
      <c r="Z196" s="203" t="s">
        <v>28</v>
      </c>
      <c r="AA196" s="203" t="s">
        <v>28</v>
      </c>
      <c r="AB196" s="203" t="s">
        <v>30</v>
      </c>
      <c r="AC196" s="203" t="s">
        <v>30</v>
      </c>
      <c r="AD196" s="203" t="s">
        <v>28</v>
      </c>
      <c r="AE196" s="203" t="s">
        <v>28</v>
      </c>
      <c r="AF196" s="203" t="s">
        <v>28</v>
      </c>
      <c r="AG196" s="203" t="s">
        <v>30</v>
      </c>
      <c r="AH196" s="203" t="s">
        <v>30</v>
      </c>
      <c r="AI196" s="203" t="s">
        <v>28</v>
      </c>
      <c r="AJ196" s="203" t="s">
        <v>28</v>
      </c>
      <c r="AK196" s="203" t="s">
        <v>28</v>
      </c>
      <c r="AL196" s="203" t="s">
        <v>28</v>
      </c>
      <c r="AM196" s="203" t="s">
        <v>28</v>
      </c>
      <c r="AN196" s="203" t="s">
        <v>28</v>
      </c>
      <c r="AO196" s="203" t="s">
        <v>30</v>
      </c>
      <c r="AP196" s="203" t="s">
        <v>30</v>
      </c>
      <c r="AQ196" s="203" t="s">
        <v>28</v>
      </c>
      <c r="AR196" s="203" t="s">
        <v>28</v>
      </c>
      <c r="AS196" s="203" t="s">
        <v>28</v>
      </c>
      <c r="AT196" s="203" t="s">
        <v>28</v>
      </c>
      <c r="AU196" s="203" t="s">
        <v>30</v>
      </c>
      <c r="AV196" s="203" t="s">
        <v>30</v>
      </c>
      <c r="AW196" s="203" t="s">
        <v>30</v>
      </c>
      <c r="AX196" s="203" t="s">
        <v>30</v>
      </c>
      <c r="AY196" s="203" t="s">
        <v>28</v>
      </c>
      <c r="AZ196" s="203" t="s">
        <v>28</v>
      </c>
      <c r="BA196" s="203" t="s">
        <v>28</v>
      </c>
      <c r="BB196" s="203" t="s">
        <v>28</v>
      </c>
      <c r="BC196" s="203" t="s">
        <v>28</v>
      </c>
      <c r="BD196" s="203" t="s">
        <v>30</v>
      </c>
      <c r="BE196" s="203" t="s">
        <v>30</v>
      </c>
      <c r="BF196" s="203" t="s">
        <v>30</v>
      </c>
      <c r="BG196" s="203" t="s">
        <v>28</v>
      </c>
      <c r="BH196" s="203" t="s">
        <v>28</v>
      </c>
      <c r="BI196" s="203" t="s">
        <v>28</v>
      </c>
      <c r="BJ196" s="203" t="s">
        <v>28</v>
      </c>
      <c r="BK196" s="203" t="s">
        <v>28</v>
      </c>
      <c r="BL196" s="203" t="s">
        <v>30</v>
      </c>
      <c r="BM196" s="203" t="s">
        <v>30</v>
      </c>
      <c r="BN196" s="203" t="s">
        <v>28</v>
      </c>
      <c r="BO196" s="203" t="s">
        <v>28</v>
      </c>
      <c r="BP196" s="203" t="s">
        <v>28</v>
      </c>
      <c r="BQ196" s="203" t="s">
        <v>28</v>
      </c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</row>
    <row r="197" spans="1:459" s="2" customFormat="1">
      <c r="A197" s="146"/>
      <c r="B197" s="146"/>
      <c r="C197" s="146"/>
      <c r="D197" s="147"/>
      <c r="E197" s="148"/>
      <c r="F197" s="149"/>
      <c r="G197" s="150"/>
      <c r="H197" s="150"/>
      <c r="I197" s="150"/>
      <c r="J197" s="150"/>
      <c r="K197" s="150"/>
      <c r="L197" s="150"/>
      <c r="M197" s="151"/>
      <c r="N197" s="152"/>
      <c r="O197" s="169"/>
      <c r="P197" s="8"/>
      <c r="Q197" s="8"/>
      <c r="R197" s="158"/>
      <c r="S197" s="181"/>
      <c r="T197" s="181"/>
      <c r="U197" s="8"/>
      <c r="V197" s="181"/>
      <c r="W197" s="181"/>
      <c r="X197" s="8"/>
      <c r="Y197" s="203"/>
      <c r="Z197" s="203"/>
      <c r="AA197" s="203"/>
      <c r="AB197" s="203"/>
      <c r="AC197" s="203"/>
      <c r="AD197" s="203"/>
      <c r="AE197" s="203"/>
      <c r="AF197" s="203"/>
      <c r="AG197" s="203"/>
      <c r="AH197" s="203"/>
      <c r="AI197" s="203"/>
      <c r="AJ197" s="203"/>
      <c r="AK197" s="203"/>
      <c r="AL197" s="203"/>
      <c r="AM197" s="203"/>
      <c r="AN197" s="203"/>
      <c r="AO197" s="203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</row>
    <row r="198" spans="1:459" s="2" customFormat="1">
      <c r="A198" s="146"/>
      <c r="B198" s="146"/>
      <c r="C198" s="146"/>
      <c r="D198" s="147"/>
      <c r="E198" s="148"/>
      <c r="F198" s="149"/>
      <c r="G198" s="150"/>
      <c r="H198" s="150"/>
      <c r="I198" s="150"/>
      <c r="J198" s="150"/>
      <c r="K198" s="150"/>
      <c r="L198" s="150"/>
      <c r="M198" s="151"/>
      <c r="N198" s="152"/>
      <c r="O198" s="169"/>
      <c r="P198" s="8"/>
      <c r="Q198" s="8"/>
      <c r="R198" s="158"/>
      <c r="S198" s="181"/>
      <c r="T198" s="181"/>
      <c r="U198" s="8"/>
      <c r="V198" s="181"/>
      <c r="W198" s="181"/>
      <c r="X198" s="8"/>
      <c r="Y198" s="203"/>
      <c r="Z198" s="203"/>
      <c r="AA198" s="203"/>
      <c r="AB198" s="203"/>
      <c r="AC198" s="203"/>
      <c r="AD198" s="203"/>
      <c r="AE198" s="203"/>
      <c r="AF198" s="203"/>
      <c r="AG198" s="203"/>
      <c r="AH198" s="203"/>
      <c r="AI198" s="203"/>
      <c r="AJ198" s="203"/>
      <c r="AK198" s="203"/>
      <c r="AL198" s="203"/>
      <c r="AM198" s="203"/>
      <c r="AN198" s="203"/>
      <c r="AO198" s="203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</row>
    <row r="199" spans="1:459" s="2" customFormat="1">
      <c r="A199" s="146">
        <v>76743</v>
      </c>
      <c r="B199" s="146">
        <v>1486</v>
      </c>
      <c r="C199" s="146">
        <v>782</v>
      </c>
      <c r="D199" s="147">
        <v>205128</v>
      </c>
      <c r="E199" s="148">
        <f t="shared" si="288"/>
        <v>3897.4319999999998</v>
      </c>
      <c r="F199" s="149">
        <f t="shared" si="289"/>
        <v>2065.6389599999998</v>
      </c>
      <c r="G199" s="150">
        <v>8</v>
      </c>
      <c r="H199" s="150">
        <f t="shared" si="290"/>
        <v>4871.79</v>
      </c>
      <c r="I199" s="150">
        <f t="shared" si="291"/>
        <v>2582.0486999999998</v>
      </c>
      <c r="J199" s="150">
        <f t="shared" si="292"/>
        <v>5846.1479999999992</v>
      </c>
      <c r="K199" s="150">
        <f t="shared" si="293"/>
        <v>3098.4584399999994</v>
      </c>
      <c r="L199" s="150">
        <v>20</v>
      </c>
      <c r="M199" s="151">
        <v>22</v>
      </c>
      <c r="N199" s="152">
        <v>24</v>
      </c>
      <c r="O199" s="142" t="s">
        <v>169</v>
      </c>
      <c r="P199" s="8">
        <v>800309</v>
      </c>
      <c r="Q199" s="8" t="s">
        <v>283</v>
      </c>
      <c r="R199" s="8" t="s">
        <v>284</v>
      </c>
      <c r="S199" s="181">
        <v>44770</v>
      </c>
      <c r="T199" s="181">
        <f>VLOOKUP(P199,'[3]Monitor Schedule'!$A:$J,10,FALSE)</f>
        <v>44707</v>
      </c>
      <c r="U199" s="181">
        <v>44784</v>
      </c>
      <c r="V199" s="181" t="e">
        <f>VLOOKUP(P199,'[3]Monitor Schedule'!$A:$K,11,FALSE)</f>
        <v>#N/A</v>
      </c>
      <c r="W199" s="181"/>
      <c r="X199" s="8" t="s">
        <v>30</v>
      </c>
      <c r="Y199" s="2" t="s">
        <v>171</v>
      </c>
      <c r="Z199" s="2" t="s">
        <v>171</v>
      </c>
      <c r="AA199" s="2" t="s">
        <v>171</v>
      </c>
      <c r="AB199" s="2" t="s">
        <v>171</v>
      </c>
      <c r="AC199" s="2" t="s">
        <v>171</v>
      </c>
      <c r="AD199" s="2" t="s">
        <v>171</v>
      </c>
      <c r="AE199" s="2" t="s">
        <v>171</v>
      </c>
      <c r="AF199" s="2" t="str">
        <f>VLOOKUP(P199,'[3]Monitor Schedule'!$A:$BM,20,FALSE)</f>
        <v>No</v>
      </c>
      <c r="AG199" s="2" t="str">
        <f>VLOOKUP(P199,'[3]Monitor Schedule'!$A:$BM,21,FALSE)</f>
        <v>No</v>
      </c>
      <c r="AH199" s="2" t="str">
        <f>VLOOKUP(P199,'[3]Monitor Schedule'!$A:$BM,22,FALSE)</f>
        <v>No</v>
      </c>
      <c r="AI199" s="2" t="str">
        <f>VLOOKUP(P199,'[3]Monitor Schedule'!$A:$BM,23,FALSE)</f>
        <v>No</v>
      </c>
      <c r="AJ199" s="2" t="str">
        <f>VLOOKUP(P199,'[3]Monitor Schedule'!$A:$BM,24,FALSE)</f>
        <v>No</v>
      </c>
      <c r="AK199" s="2" t="str">
        <f>VLOOKUP(P199,'[3]Monitor Schedule'!$A:$BM,25,FALSE)</f>
        <v>No</v>
      </c>
      <c r="AL199" s="2" t="str">
        <f>VLOOKUP(P199,'[3]Monitor Schedule'!$A:$BM,26,FALSE)</f>
        <v>No</v>
      </c>
      <c r="AM199" s="2" t="str">
        <f>VLOOKUP(P199,'[3]Monitor Schedule'!$A:$BM,27,FALSE)</f>
        <v>No</v>
      </c>
      <c r="AN199" s="2" t="str">
        <f>VLOOKUP(P199,'[3]Monitor Schedule'!$A:$BM,28,FALSE)</f>
        <v>No</v>
      </c>
      <c r="AO199" s="2" t="str">
        <f>VLOOKUP(P199,'[3]Monitor Schedule'!$A:$BM,29,FALSE)</f>
        <v>No</v>
      </c>
      <c r="AP199" s="2" t="str">
        <f>VLOOKUP(P199,'[3]Monitor Schedule'!$A:$BM,30,FALSE)</f>
        <v>No</v>
      </c>
      <c r="AQ199" s="2" t="str">
        <f>VLOOKUP(P199,'[3]Monitor Schedule'!$A:$BM,31,FALSE)</f>
        <v>No</v>
      </c>
      <c r="AR199" s="2" t="str">
        <f>VLOOKUP(P199,'[3]Monitor Schedule'!$A:$BM,32,FALSE)</f>
        <v>No</v>
      </c>
      <c r="AS199" s="2" t="str">
        <f>VLOOKUP(P199,'[3]Monitor Schedule'!$A:$BM,33,FALSE)</f>
        <v>No</v>
      </c>
      <c r="AT199" s="2" t="str">
        <f>VLOOKUP(P199,'[3]Monitor Schedule'!$A:$BM,34,FALSE)</f>
        <v>No</v>
      </c>
      <c r="AU199" s="2" t="str">
        <f>VLOOKUP(P199,'[3]Monitor Schedule'!$A:$BM,35,FALSE)</f>
        <v>No</v>
      </c>
      <c r="AV199" s="2" t="str">
        <f>VLOOKUP(P199,'[3]Monitor Schedule'!$A:$BM,36,FALSE)</f>
        <v>No</v>
      </c>
      <c r="AW199" s="2" t="str">
        <f>VLOOKUP(P199,'[3]Monitor Schedule'!$A:$BM,37,FALSE)</f>
        <v>No</v>
      </c>
      <c r="AX199" s="2" t="str">
        <f>VLOOKUP(P199,'[3]Monitor Schedule'!$A:$BM,38,FALSE)</f>
        <v>No</v>
      </c>
      <c r="AY199" s="2" t="str">
        <f>VLOOKUP(P199,'[3]Monitor Schedule'!$A:$BM,39,FALSE)</f>
        <v>No</v>
      </c>
      <c r="AZ199" s="2" t="str">
        <f>VLOOKUP(P199,'[3]Monitor Schedule'!$A:$BM,40,FALSE)</f>
        <v>No</v>
      </c>
      <c r="BA199" s="2" t="str">
        <f>VLOOKUP(P199,'[3]Monitor Schedule'!$A:$BM,41,FALSE)</f>
        <v>No</v>
      </c>
      <c r="BB199" s="2" t="str">
        <f>VLOOKUP(P199,'[3]Monitor Schedule'!$A:$BM,42,FALSE)</f>
        <v>No</v>
      </c>
      <c r="BC199" s="2" t="str">
        <f>VLOOKUP(P199,'[3]Monitor Schedule'!$A:$BM,43,FALSE)</f>
        <v>No</v>
      </c>
      <c r="BD199" s="2" t="str">
        <f>VLOOKUP(P199,'[3]Monitor Schedule'!$A:$BM,44,FALSE)</f>
        <v>No</v>
      </c>
      <c r="BE199" s="2" t="str">
        <f>VLOOKUP(P199,'[3]Monitor Schedule'!$A:$BM,45,FALSE)</f>
        <v>No</v>
      </c>
      <c r="BF199" s="2" t="str">
        <f>VLOOKUP(P199,'[3]Monitor Schedule'!$A:$BM,46,FALSE)</f>
        <v>No</v>
      </c>
      <c r="BG199" s="2" t="str">
        <f>VLOOKUP(P199,'[3]Monitor Schedule'!$A:$BM,47,FALSE)</f>
        <v>No</v>
      </c>
      <c r="BH199" s="2" t="str">
        <f>VLOOKUP(P199,'[3]Monitor Schedule'!$A:$BM,48,FALSE)</f>
        <v>No</v>
      </c>
      <c r="BI199" s="2" t="s">
        <v>30</v>
      </c>
      <c r="BJ199" s="2" t="str">
        <f>VLOOKUP(P199,'[3]Monitor Schedule'!$A:$BM,50,FALSE)</f>
        <v>No</v>
      </c>
      <c r="BK199" s="2" t="str">
        <f>VLOOKUP(P199,'[3]Monitor Schedule'!$A:$BM,51,FALSE)</f>
        <v>No</v>
      </c>
      <c r="BL199" s="2" t="str">
        <f>VLOOKUP(P199,'[3]Monitor Schedule'!$A:$BM,52,FALSE)</f>
        <v>No</v>
      </c>
      <c r="BM199" s="2" t="str">
        <f>VLOOKUP(P199,'[3]Monitor Schedule'!$A:$BM,53,FALSE)</f>
        <v>No</v>
      </c>
      <c r="BN199" s="2" t="str">
        <f>VLOOKUP(P199,'[3]Monitor Schedule'!$A:$BM,54,FALSE)</f>
        <v>No</v>
      </c>
      <c r="BO199" s="2" t="str">
        <f>VLOOKUP(P199,'[3]Monitor Schedule'!$A:$BM,55,FALSE)</f>
        <v>No</v>
      </c>
      <c r="BP199" s="2" t="s">
        <v>30</v>
      </c>
      <c r="BQ199" s="2" t="s">
        <v>30</v>
      </c>
      <c r="BR199" s="2" t="str">
        <f>VLOOKUP(P199,'[3]Monitor Schedule'!$A:$BM,58,FALSE)</f>
        <v>No</v>
      </c>
      <c r="BS199" s="2" t="str">
        <f>VLOOKUP(P199,'[3]Monitor Schedule'!$A:$BM,59,FALSE)</f>
        <v>No</v>
      </c>
      <c r="BT199" s="2" t="str">
        <f>VLOOKUP(P199,'[3]Monitor Schedule'!$A:$BM,60,FALSE)</f>
        <v>No</v>
      </c>
      <c r="BU199" s="2" t="str">
        <f>VLOOKUP(P199,'[3]Monitor Schedule'!$A:$BM,61,FALSE)</f>
        <v>Yes</v>
      </c>
      <c r="BV199" s="2" t="s">
        <v>30</v>
      </c>
      <c r="BW199" s="2" t="s">
        <v>30</v>
      </c>
      <c r="BX199" s="2" t="s">
        <v>30</v>
      </c>
      <c r="BY199" s="2">
        <f>VLOOKUP(P199,'[3]Monitor Schedule'!$A:$BM,65,FALSE)</f>
        <v>0</v>
      </c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</row>
    <row r="200" spans="1:459" s="2" customFormat="1">
      <c r="A200" s="146">
        <v>76743</v>
      </c>
      <c r="B200" s="146">
        <v>1486</v>
      </c>
      <c r="C200" s="146">
        <v>782</v>
      </c>
      <c r="D200" s="147">
        <v>205128</v>
      </c>
      <c r="E200" s="148">
        <f t="shared" si="288"/>
        <v>3897.4319999999998</v>
      </c>
      <c r="F200" s="149">
        <f t="shared" si="289"/>
        <v>2065.6389599999998</v>
      </c>
      <c r="G200" s="150">
        <v>8</v>
      </c>
      <c r="H200" s="150">
        <f t="shared" si="290"/>
        <v>4871.79</v>
      </c>
      <c r="I200" s="150">
        <f t="shared" si="291"/>
        <v>2582.0486999999998</v>
      </c>
      <c r="J200" s="150">
        <f t="shared" si="292"/>
        <v>5846.1479999999992</v>
      </c>
      <c r="K200" s="150">
        <f t="shared" si="293"/>
        <v>3098.4584399999994</v>
      </c>
      <c r="L200" s="150">
        <v>20</v>
      </c>
      <c r="M200" s="151">
        <v>22</v>
      </c>
      <c r="N200" s="152">
        <v>24</v>
      </c>
      <c r="O200" s="142" t="s">
        <v>169</v>
      </c>
      <c r="P200" s="8">
        <v>800083</v>
      </c>
      <c r="Q200" s="8" t="s">
        <v>285</v>
      </c>
      <c r="R200" s="8" t="s">
        <v>286</v>
      </c>
      <c r="S200" s="181">
        <v>44770</v>
      </c>
      <c r="T200" s="181">
        <f>VLOOKUP(P200,'[3]Monitor Schedule'!$A:$J,10,FALSE)</f>
        <v>44754</v>
      </c>
      <c r="U200" s="181">
        <v>44784</v>
      </c>
      <c r="V200" s="181" t="e">
        <f>VLOOKUP(P200,'[3]Monitor Schedule'!$A:$K,11,FALSE)</f>
        <v>#N/A</v>
      </c>
      <c r="W200" s="181" t="s">
        <v>30</v>
      </c>
      <c r="X200" s="8" t="s">
        <v>287</v>
      </c>
      <c r="Y200" s="2" t="s">
        <v>171</v>
      </c>
      <c r="Z200" s="2" t="s">
        <v>171</v>
      </c>
      <c r="AA200" s="2" t="s">
        <v>171</v>
      </c>
      <c r="AB200" s="2" t="s">
        <v>171</v>
      </c>
      <c r="AC200" s="2" t="s">
        <v>171</v>
      </c>
      <c r="AD200" s="2" t="s">
        <v>171</v>
      </c>
      <c r="AE200" s="2" t="s">
        <v>171</v>
      </c>
      <c r="AF200" s="2" t="str">
        <f>VLOOKUP(P200,'[3]Monitor Schedule'!$A:$BM,20,FALSE)</f>
        <v>No</v>
      </c>
      <c r="AG200" s="2" t="str">
        <f>VLOOKUP(P200,'[3]Monitor Schedule'!$A:$BM,21,FALSE)</f>
        <v>No</v>
      </c>
      <c r="AH200" s="2" t="str">
        <f>VLOOKUP(P200,'[3]Monitor Schedule'!$A:$BM,22,FALSE)</f>
        <v>No</v>
      </c>
      <c r="AI200" s="2" t="str">
        <f>VLOOKUP(P200,'[3]Monitor Schedule'!$A:$BM,23,FALSE)</f>
        <v>No</v>
      </c>
      <c r="AJ200" s="2" t="str">
        <f>VLOOKUP(P200,'[3]Monitor Schedule'!$A:$BM,24,FALSE)</f>
        <v>No</v>
      </c>
      <c r="AK200" s="2" t="str">
        <f>VLOOKUP(P200,'[3]Monitor Schedule'!$A:$BM,25,FALSE)</f>
        <v>No</v>
      </c>
      <c r="AL200" s="2" t="str">
        <f>VLOOKUP(P200,'[3]Monitor Schedule'!$A:$BM,26,FALSE)</f>
        <v>No</v>
      </c>
      <c r="AM200" s="2" t="str">
        <f>VLOOKUP(P200,'[3]Monitor Schedule'!$A:$BM,27,FALSE)</f>
        <v>No</v>
      </c>
      <c r="AN200" s="2" t="str">
        <f>VLOOKUP(P200,'[3]Monitor Schedule'!$A:$BM,28,FALSE)</f>
        <v>No</v>
      </c>
      <c r="AO200" s="2" t="str">
        <f>VLOOKUP(P200,'[3]Monitor Schedule'!$A:$BM,29,FALSE)</f>
        <v>No</v>
      </c>
      <c r="AP200" s="2" t="s">
        <v>30</v>
      </c>
      <c r="AQ200" s="2" t="str">
        <f>VLOOKUP(P200,'[3]Monitor Schedule'!$A:$BM,31,FALSE)</f>
        <v>Yes</v>
      </c>
      <c r="AR200" s="2" t="str">
        <f>VLOOKUP(P200,'[3]Monitor Schedule'!$A:$BM,32,FALSE)</f>
        <v>Yes</v>
      </c>
      <c r="AS200" s="2" t="str">
        <f>VLOOKUP(P200,'[3]Monitor Schedule'!$A:$BM,33,FALSE)</f>
        <v>Yes</v>
      </c>
      <c r="AT200" s="2" t="str">
        <f>VLOOKUP(P200,'[3]Monitor Schedule'!$A:$BM,34,FALSE)</f>
        <v>Yes</v>
      </c>
      <c r="AU200" s="2" t="s">
        <v>30</v>
      </c>
      <c r="AV200" s="2" t="s">
        <v>30</v>
      </c>
      <c r="AW200" s="2" t="str">
        <f>VLOOKUP(P200,'[3]Monitor Schedule'!$A:$BM,37,FALSE)</f>
        <v>Yes</v>
      </c>
      <c r="AX200" s="2" t="str">
        <f>VLOOKUP(P200,'[3]Monitor Schedule'!$A:$BM,38,FALSE)</f>
        <v>Yes</v>
      </c>
      <c r="AY200" s="2" t="str">
        <f>VLOOKUP(P200,'[3]Monitor Schedule'!$A:$BM,39,FALSE)</f>
        <v>Yes</v>
      </c>
      <c r="AZ200" s="2" t="str">
        <f>VLOOKUP(P200,'[3]Monitor Schedule'!$A:$BM,40,FALSE)</f>
        <v>Yes</v>
      </c>
      <c r="BA200" s="2" t="str">
        <f>VLOOKUP(P200,'[3]Monitor Schedule'!$A:$BM,41,FALSE)</f>
        <v>Yes</v>
      </c>
      <c r="BB200" s="2" t="str">
        <f>VLOOKUP(P200,'[3]Monitor Schedule'!$A:$BM,42,FALSE)</f>
        <v>No</v>
      </c>
      <c r="BC200" s="2" t="str">
        <f>VLOOKUP(P200,'[3]Monitor Schedule'!$A:$BM,43,FALSE)</f>
        <v>No</v>
      </c>
      <c r="BD200" s="2" t="str">
        <f>VLOOKUP(P200,'[3]Monitor Schedule'!$A:$BM,44,FALSE)</f>
        <v>Yes</v>
      </c>
      <c r="BE200" s="2" t="str">
        <f>VLOOKUP(P200,'[3]Monitor Schedule'!$A:$BM,45,FALSE)</f>
        <v>Yes</v>
      </c>
      <c r="BF200" s="2" t="str">
        <f>VLOOKUP(P200,'[3]Monitor Schedule'!$A:$BM,46,FALSE)</f>
        <v>Yes</v>
      </c>
      <c r="BG200" s="2" t="str">
        <f>VLOOKUP(P200,'[3]Monitor Schedule'!$A:$BM,47,FALSE)</f>
        <v>Yes</v>
      </c>
      <c r="BH200" s="2" t="str">
        <f>VLOOKUP(P200,'[3]Monitor Schedule'!$A:$BM,48,FALSE)</f>
        <v>Yes</v>
      </c>
      <c r="BI200" s="2" t="str">
        <f>VLOOKUP(P200,'[3]Monitor Schedule'!$A:$BM,49,FALSE)</f>
        <v>No</v>
      </c>
      <c r="BJ200" s="2" t="str">
        <f>VLOOKUP(P200,'[3]Monitor Schedule'!$A:$BM,50,FALSE)</f>
        <v>No</v>
      </c>
      <c r="BK200" s="2" t="str">
        <f>VLOOKUP(P200,'[3]Monitor Schedule'!$A:$BM,51,FALSE)</f>
        <v>Yes</v>
      </c>
      <c r="BL200" s="2" t="str">
        <f>VLOOKUP(P200,'[3]Monitor Schedule'!$A:$BM,52,FALSE)</f>
        <v>Yes</v>
      </c>
      <c r="BM200" s="2" t="str">
        <f>VLOOKUP(P200,'[3]Monitor Schedule'!$A:$BM,53,FALSE)</f>
        <v>Yes</v>
      </c>
      <c r="BN200" s="2" t="str">
        <f>VLOOKUP(P200,'[3]Monitor Schedule'!$A:$BM,54,FALSE)</f>
        <v>Yes</v>
      </c>
      <c r="BO200" s="2" t="s">
        <v>30</v>
      </c>
      <c r="BP200" s="2" t="str">
        <f>VLOOKUP(P200,'[3]Monitor Schedule'!$A:$BM,56,FALSE)</f>
        <v>No</v>
      </c>
      <c r="BQ200" s="2" t="str">
        <f>VLOOKUP(P200,'[3]Monitor Schedule'!$A:$BM,57,FALSE)</f>
        <v>No</v>
      </c>
      <c r="BR200" s="2" t="str">
        <f>VLOOKUP(P200,'[3]Monitor Schedule'!$A:$BM,58,FALSE)</f>
        <v>No</v>
      </c>
      <c r="BS200" s="2" t="str">
        <f>VLOOKUP(P200,'[3]Monitor Schedule'!$A:$BM,59,FALSE)</f>
        <v>No</v>
      </c>
      <c r="BT200" s="2" t="str">
        <f>VLOOKUP(P200,'[3]Monitor Schedule'!$A:$BM,60,FALSE)</f>
        <v>No</v>
      </c>
      <c r="BU200" s="2" t="str">
        <f>VLOOKUP(P200,'[3]Monitor Schedule'!$A:$BM,61,FALSE)</f>
        <v>No</v>
      </c>
      <c r="BV200" s="2" t="str">
        <f>VLOOKUP(P200,'[3]Monitor Schedule'!$A:$BM,62,FALSE)</f>
        <v>No</v>
      </c>
      <c r="BW200" s="2" t="str">
        <f>VLOOKUP(P200,'[3]Monitor Schedule'!$A:$BM,63,FALSE)</f>
        <v>No</v>
      </c>
      <c r="BX200" s="2" t="str">
        <f>VLOOKUP(P200,'[3]Monitor Schedule'!$A:$BM,64,FALSE)</f>
        <v>Yes</v>
      </c>
      <c r="BY200" s="2" t="e">
        <f>VLOOKUP(P200,'[3]Monitor Schedule'!$A:$BM,65,FALSE)</f>
        <v>#N/A</v>
      </c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</row>
    <row r="201" spans="1:459" s="2" customFormat="1">
      <c r="A201" s="146">
        <v>76743</v>
      </c>
      <c r="B201" s="146">
        <v>1486</v>
      </c>
      <c r="C201" s="146">
        <v>782</v>
      </c>
      <c r="D201" s="147">
        <v>205128</v>
      </c>
      <c r="E201" s="148">
        <f t="shared" si="288"/>
        <v>3897.4319999999998</v>
      </c>
      <c r="F201" s="149">
        <f t="shared" si="289"/>
        <v>2065.6389599999998</v>
      </c>
      <c r="G201" s="150">
        <v>8</v>
      </c>
      <c r="H201" s="150">
        <f t="shared" si="290"/>
        <v>4871.79</v>
      </c>
      <c r="I201" s="150">
        <f t="shared" si="291"/>
        <v>2582.0486999999998</v>
      </c>
      <c r="J201" s="150">
        <f t="shared" si="292"/>
        <v>5846.1479999999992</v>
      </c>
      <c r="K201" s="150">
        <f t="shared" si="293"/>
        <v>3098.4584399999994</v>
      </c>
      <c r="L201" s="150">
        <v>20</v>
      </c>
      <c r="M201" s="151">
        <v>22</v>
      </c>
      <c r="N201" s="152">
        <v>24</v>
      </c>
      <c r="O201" s="142" t="s">
        <v>169</v>
      </c>
      <c r="P201" s="8">
        <v>806786</v>
      </c>
      <c r="Q201" s="8" t="s">
        <v>288</v>
      </c>
      <c r="R201" s="158" t="s">
        <v>289</v>
      </c>
      <c r="S201" s="181">
        <v>44778</v>
      </c>
      <c r="T201" s="181">
        <f>VLOOKUP(P201,'[3]Monitor Schedule'!$A:$J,10,FALSE)</f>
        <v>44788</v>
      </c>
      <c r="U201" s="181">
        <v>44789</v>
      </c>
      <c r="V201" s="181" t="e">
        <f>VLOOKUP(P201,'[3]Monitor Schedule'!$A:$K,11,FALSE)</f>
        <v>#N/A</v>
      </c>
      <c r="W201" s="181" t="s">
        <v>30</v>
      </c>
      <c r="X201" s="8" t="s">
        <v>290</v>
      </c>
      <c r="Y201" s="2" t="s">
        <v>171</v>
      </c>
      <c r="Z201" s="2" t="s">
        <v>171</v>
      </c>
      <c r="AA201" s="2" t="s">
        <v>171</v>
      </c>
      <c r="AB201" s="2" t="s">
        <v>171</v>
      </c>
      <c r="AC201" s="2" t="s">
        <v>171</v>
      </c>
      <c r="AD201" s="2" t="s">
        <v>171</v>
      </c>
      <c r="AE201" s="2" t="s">
        <v>171</v>
      </c>
      <c r="AF201" s="2" t="str">
        <f>VLOOKUP(P201,'[3]Monitor Schedule'!$A:$BM,20,FALSE)</f>
        <v>Yes</v>
      </c>
      <c r="AG201" s="2" t="str">
        <f>VLOOKUP(P201,'[3]Monitor Schedule'!$A:$BM,21,FALSE)</f>
        <v>Yes</v>
      </c>
      <c r="AH201" s="2" t="str">
        <f>VLOOKUP(P201,'[3]Monitor Schedule'!$A:$BM,22,FALSE)</f>
        <v>Yes</v>
      </c>
      <c r="AI201" s="2" t="str">
        <f>VLOOKUP(P201,'[3]Monitor Schedule'!$A:$BM,23,FALSE)</f>
        <v>Yes</v>
      </c>
      <c r="AJ201" s="2" t="str">
        <f>VLOOKUP(P201,'[3]Monitor Schedule'!$A:$BM,24,FALSE)</f>
        <v>Yes</v>
      </c>
      <c r="AK201" s="2" t="str">
        <f>VLOOKUP(P201,'[3]Monitor Schedule'!$A:$BM,25,FALSE)</f>
        <v>Yes</v>
      </c>
      <c r="AL201" s="2" t="str">
        <f>VLOOKUP(P201,'[3]Monitor Schedule'!$A:$BM,26,FALSE)</f>
        <v>No</v>
      </c>
      <c r="AM201" s="2" t="str">
        <f>VLOOKUP(P201,'[3]Monitor Schedule'!$A:$BM,27,FALSE)</f>
        <v>No</v>
      </c>
      <c r="AN201" s="2" t="str">
        <f>VLOOKUP(P201,'[3]Monitor Schedule'!$A:$BM,28,FALSE)</f>
        <v>No</v>
      </c>
      <c r="AO201" s="2" t="str">
        <f>VLOOKUP(P201,'[3]Monitor Schedule'!$A:$BM,29,FALSE)</f>
        <v>Yes</v>
      </c>
      <c r="AP201" s="2" t="str">
        <f>VLOOKUP(P201,'[3]Monitor Schedule'!$A:$BM,30,FALSE)</f>
        <v>No</v>
      </c>
      <c r="AQ201" s="2" t="str">
        <f>VLOOKUP(P201,'[3]Monitor Schedule'!$A:$BM,31,FALSE)</f>
        <v>Yes</v>
      </c>
      <c r="AR201" s="2" t="str">
        <f>VLOOKUP(P201,'[3]Monitor Schedule'!$A:$BM,32,FALSE)</f>
        <v>No</v>
      </c>
      <c r="AS201" s="2" t="str">
        <f>VLOOKUP(P201,'[3]Monitor Schedule'!$A:$BM,33,FALSE)</f>
        <v>No</v>
      </c>
      <c r="AT201" s="2" t="str">
        <f>VLOOKUP(P201,'[3]Monitor Schedule'!$A:$BM,34,FALSE)</f>
        <v>No</v>
      </c>
      <c r="AU201" s="2" t="str">
        <f>VLOOKUP(P201,'[3]Monitor Schedule'!$A:$BM,35,FALSE)</f>
        <v>No</v>
      </c>
      <c r="AV201" s="2" t="str">
        <f>VLOOKUP(P201,'[3]Monitor Schedule'!$A:$BM,36,FALSE)</f>
        <v>Yes</v>
      </c>
      <c r="AW201" s="2" t="str">
        <f>VLOOKUP(P201,'[3]Monitor Schedule'!$A:$BM,37,FALSE)</f>
        <v>No</v>
      </c>
      <c r="AX201" s="2" t="str">
        <f>VLOOKUP(P201,'[3]Monitor Schedule'!$A:$BM,38,FALSE)</f>
        <v>Yes</v>
      </c>
      <c r="AY201" s="2" t="str">
        <f>VLOOKUP(P201,'[3]Monitor Schedule'!$A:$BM,39,FALSE)</f>
        <v>No</v>
      </c>
      <c r="AZ201" s="2" t="str">
        <f>VLOOKUP(P201,'[3]Monitor Schedule'!$A:$BM,40,FALSE)</f>
        <v>No</v>
      </c>
      <c r="BA201" s="2" t="str">
        <f>VLOOKUP(P201,'[3]Monitor Schedule'!$A:$BM,41,FALSE)</f>
        <v>No</v>
      </c>
      <c r="BB201" s="2" t="str">
        <f>VLOOKUP(P201,'[3]Monitor Schedule'!$A:$BM,42,FALSE)</f>
        <v>No</v>
      </c>
      <c r="BC201" s="2" t="str">
        <f>VLOOKUP(P201,'[3]Monitor Schedule'!$A:$BM,43,FALSE)</f>
        <v>Yes</v>
      </c>
      <c r="BD201" s="2" t="str">
        <f>VLOOKUP(P201,'[3]Monitor Schedule'!$A:$BM,44,FALSE)</f>
        <v>No</v>
      </c>
      <c r="BE201" s="2" t="str">
        <f>VLOOKUP(P201,'[3]Monitor Schedule'!$A:$BM,45,FALSE)</f>
        <v>Yes</v>
      </c>
      <c r="BF201" s="2" t="str">
        <f>VLOOKUP(P201,'[3]Monitor Schedule'!$A:$BM,46,FALSE)</f>
        <v>No</v>
      </c>
      <c r="BG201" s="2" t="str">
        <f>VLOOKUP(P201,'[3]Monitor Schedule'!$A:$BM,47,FALSE)</f>
        <v>No</v>
      </c>
      <c r="BH201" s="2" t="str">
        <f>VLOOKUP(P201,'[3]Monitor Schedule'!$A:$BM,48,FALSE)</f>
        <v>No</v>
      </c>
      <c r="BI201" s="2" t="str">
        <f>VLOOKUP(P201,'[3]Monitor Schedule'!$A:$BM,49,FALSE)</f>
        <v>No</v>
      </c>
      <c r="BJ201" s="2" t="str">
        <f>VLOOKUP(P201,'[3]Monitor Schedule'!$A:$BM,50,FALSE)</f>
        <v>Yes</v>
      </c>
      <c r="BK201" s="2" t="str">
        <f>VLOOKUP(P201,'[3]Monitor Schedule'!$A:$BM,51,FALSE)</f>
        <v>No</v>
      </c>
      <c r="BL201" s="2" t="str">
        <f>VLOOKUP(P201,'[3]Monitor Schedule'!$A:$BM,52,FALSE)</f>
        <v>Yes</v>
      </c>
      <c r="BM201" s="2" t="str">
        <f>VLOOKUP(P201,'[3]Monitor Schedule'!$A:$BM,53,FALSE)</f>
        <v>No</v>
      </c>
      <c r="BN201" s="2" t="str">
        <f>VLOOKUP(P201,'[3]Monitor Schedule'!$A:$BM,54,FALSE)</f>
        <v>No</v>
      </c>
      <c r="BO201" s="2" t="str">
        <f>VLOOKUP(P201,'[3]Monitor Schedule'!$A:$BM,55,FALSE)</f>
        <v>No</v>
      </c>
      <c r="BP201" s="2" t="str">
        <f>VLOOKUP(P201,'[3]Monitor Schedule'!$A:$BM,56,FALSE)</f>
        <v>Yes</v>
      </c>
      <c r="BQ201" s="2" t="str">
        <f>VLOOKUP(P201,'[3]Monitor Schedule'!$A:$BM,57,FALSE)</f>
        <v>Yes</v>
      </c>
      <c r="BR201" s="2">
        <f>VLOOKUP(P201,'[3]Monitor Schedule'!$A:$BM,58,FALSE)</f>
        <v>0</v>
      </c>
      <c r="BS201" s="2">
        <f>VLOOKUP(P201,'[3]Monitor Schedule'!$A:$BM,59,FALSE)</f>
        <v>0</v>
      </c>
      <c r="BT201" s="2">
        <f>VLOOKUP(P201,'[3]Monitor Schedule'!$A:$BM,60,FALSE)</f>
        <v>0</v>
      </c>
      <c r="BU201" s="2">
        <f>VLOOKUP(P201,'[3]Monitor Schedule'!$A:$BM,61,FALSE)</f>
        <v>0</v>
      </c>
      <c r="BV201" s="2">
        <f>VLOOKUP(P201,'[3]Monitor Schedule'!$A:$BM,62,FALSE)</f>
        <v>0</v>
      </c>
      <c r="BW201" s="2">
        <f>VLOOKUP(P201,'[3]Monitor Schedule'!$A:$BM,63,FALSE)</f>
        <v>0</v>
      </c>
      <c r="BX201" s="2">
        <f>VLOOKUP(P201,'[3]Monitor Schedule'!$A:$BM,64,FALSE)</f>
        <v>0</v>
      </c>
      <c r="BY201" s="2" t="e">
        <f>VLOOKUP(P201,'[3]Monitor Schedule'!$A:$BM,65,FALSE)</f>
        <v>#N/A</v>
      </c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</row>
    <row r="202" spans="1:459" s="2" customFormat="1">
      <c r="A202" s="146">
        <v>76743</v>
      </c>
      <c r="B202" s="146">
        <v>1486</v>
      </c>
      <c r="C202" s="146">
        <v>782</v>
      </c>
      <c r="D202" s="147">
        <v>205128</v>
      </c>
      <c r="E202" s="148">
        <f t="shared" si="288"/>
        <v>3897.4319999999998</v>
      </c>
      <c r="F202" s="149">
        <f t="shared" si="289"/>
        <v>2065.6389599999998</v>
      </c>
      <c r="G202" s="150">
        <v>8</v>
      </c>
      <c r="H202" s="150">
        <f t="shared" si="290"/>
        <v>4871.79</v>
      </c>
      <c r="I202" s="150">
        <f t="shared" si="291"/>
        <v>2582.0486999999998</v>
      </c>
      <c r="J202" s="150">
        <f t="shared" si="292"/>
        <v>5846.1479999999992</v>
      </c>
      <c r="K202" s="150">
        <f t="shared" si="293"/>
        <v>3098.4584399999994</v>
      </c>
      <c r="L202" s="150">
        <v>20</v>
      </c>
      <c r="M202" s="151">
        <v>22</v>
      </c>
      <c r="N202" s="152">
        <v>24</v>
      </c>
      <c r="O202" s="142" t="s">
        <v>169</v>
      </c>
      <c r="P202" s="8">
        <v>804556</v>
      </c>
      <c r="Q202" s="8" t="s">
        <v>118</v>
      </c>
      <c r="R202" s="158" t="s">
        <v>119</v>
      </c>
      <c r="S202" s="181">
        <v>44778</v>
      </c>
      <c r="T202" s="181">
        <f>VLOOKUP(P202,'[3]Monitor Schedule'!$A:$J,10,FALSE)</f>
        <v>44781</v>
      </c>
      <c r="U202" s="181">
        <v>44784</v>
      </c>
      <c r="V202" s="181" t="e">
        <f>VLOOKUP(P202,'[3]Monitor Schedule'!$A:$K,11,FALSE)</f>
        <v>#N/A</v>
      </c>
      <c r="W202" s="181"/>
      <c r="X202" s="8" t="s">
        <v>30</v>
      </c>
      <c r="Y202" s="2" t="s">
        <v>171</v>
      </c>
      <c r="Z202" s="2" t="s">
        <v>171</v>
      </c>
      <c r="AA202" s="2" t="s">
        <v>171</v>
      </c>
      <c r="AB202" s="2" t="s">
        <v>171</v>
      </c>
      <c r="AC202" s="2" t="s">
        <v>171</v>
      </c>
      <c r="AD202" s="2" t="s">
        <v>171</v>
      </c>
      <c r="AE202" s="2" t="s">
        <v>171</v>
      </c>
      <c r="AF202" s="2" t="str">
        <f>VLOOKUP(P202,'[3]Monitor Schedule'!$A:$BM,20,FALSE)</f>
        <v>Yes</v>
      </c>
      <c r="AG202" s="2" t="str">
        <f>VLOOKUP(P202,'[3]Monitor Schedule'!$A:$BM,21,FALSE)</f>
        <v>No</v>
      </c>
      <c r="AH202" s="2" t="str">
        <f>VLOOKUP(P202,'[3]Monitor Schedule'!$A:$BM,22,FALSE)</f>
        <v>No</v>
      </c>
      <c r="AI202" s="2" t="str">
        <f>VLOOKUP(P202,'[3]Monitor Schedule'!$A:$BM,23,FALSE)</f>
        <v>No</v>
      </c>
      <c r="AJ202" s="2" t="str">
        <f>VLOOKUP(P202,'[3]Monitor Schedule'!$A:$BM,24,FALSE)</f>
        <v>No</v>
      </c>
      <c r="AK202" s="2" t="str">
        <f>VLOOKUP(P202,'[3]Monitor Schedule'!$A:$BM,25,FALSE)</f>
        <v>No</v>
      </c>
      <c r="AL202" s="2" t="str">
        <f>VLOOKUP(P202,'[3]Monitor Schedule'!$A:$BM,26,FALSE)</f>
        <v>No</v>
      </c>
      <c r="AM202" s="2" t="str">
        <f>VLOOKUP(P202,'[3]Monitor Schedule'!$A:$BM,27,FALSE)</f>
        <v>No</v>
      </c>
      <c r="AN202" s="2" t="str">
        <f>VLOOKUP(P202,'[3]Monitor Schedule'!$A:$BM,28,FALSE)</f>
        <v>No</v>
      </c>
      <c r="AO202" s="2" t="str">
        <f>VLOOKUP(P202,'[3]Monitor Schedule'!$A:$BM,29,FALSE)</f>
        <v>No</v>
      </c>
      <c r="AP202" s="2" t="str">
        <f>VLOOKUP(P202,'[3]Monitor Schedule'!$A:$BM,30,FALSE)</f>
        <v>No</v>
      </c>
      <c r="AQ202" s="2" t="str">
        <f>VLOOKUP(P202,'[3]Monitor Schedule'!$A:$BM,31,FALSE)</f>
        <v>No</v>
      </c>
      <c r="AR202" s="2" t="str">
        <f>VLOOKUP(P202,'[3]Monitor Schedule'!$A:$BM,32,FALSE)</f>
        <v>No</v>
      </c>
      <c r="AS202" s="2" t="str">
        <f>VLOOKUP(P202,'[3]Monitor Schedule'!$A:$BM,33,FALSE)</f>
        <v>No</v>
      </c>
      <c r="AT202" s="2" t="str">
        <f>VLOOKUP(P202,'[3]Monitor Schedule'!$A:$BM,34,FALSE)</f>
        <v>No</v>
      </c>
      <c r="AU202" s="2" t="str">
        <f>VLOOKUP(P202,'[3]Monitor Schedule'!$A:$BM,35,FALSE)</f>
        <v>No</v>
      </c>
      <c r="AV202" s="2" t="str">
        <f>VLOOKUP(P202,'[3]Monitor Schedule'!$A:$BM,36,FALSE)</f>
        <v>No</v>
      </c>
      <c r="AW202" s="2" t="str">
        <f>VLOOKUP(P202,'[3]Monitor Schedule'!$A:$BM,37,FALSE)</f>
        <v>No</v>
      </c>
      <c r="AX202" s="2" t="str">
        <f>VLOOKUP(P202,'[3]Monitor Schedule'!$A:$BM,38,FALSE)</f>
        <v>No</v>
      </c>
      <c r="AY202" s="2" t="str">
        <f>VLOOKUP(P202,'[3]Monitor Schedule'!$A:$BM,39,FALSE)</f>
        <v>No</v>
      </c>
      <c r="AZ202" s="2" t="str">
        <f>VLOOKUP(P202,'[3]Monitor Schedule'!$A:$BM,40,FALSE)</f>
        <v>No</v>
      </c>
      <c r="BA202" s="2" t="str">
        <f>VLOOKUP(P202,'[3]Monitor Schedule'!$A:$BM,41,FALSE)</f>
        <v>No</v>
      </c>
      <c r="BB202" s="2" t="str">
        <f>VLOOKUP(P202,'[3]Monitor Schedule'!$A:$BM,42,FALSE)</f>
        <v>No</v>
      </c>
      <c r="BC202" s="2" t="str">
        <f>VLOOKUP(P202,'[3]Monitor Schedule'!$A:$BM,43,FALSE)</f>
        <v>No</v>
      </c>
      <c r="BD202" s="2" t="str">
        <f>VLOOKUP(P202,'[3]Monitor Schedule'!$A:$BM,44,FALSE)</f>
        <v>No</v>
      </c>
      <c r="BE202" s="2" t="str">
        <f>VLOOKUP(P202,'[3]Monitor Schedule'!$A:$BM,45,FALSE)</f>
        <v>No</v>
      </c>
      <c r="BF202" s="2" t="str">
        <f>VLOOKUP(P202,'[3]Monitor Schedule'!$A:$BM,46,FALSE)</f>
        <v>No</v>
      </c>
      <c r="BG202" s="2" t="str">
        <f>VLOOKUP(P202,'[3]Monitor Schedule'!$A:$BM,47,FALSE)</f>
        <v>No</v>
      </c>
      <c r="BH202" s="2" t="str">
        <f>VLOOKUP(P202,'[3]Monitor Schedule'!$A:$BM,48,FALSE)</f>
        <v>No</v>
      </c>
      <c r="BI202" s="2" t="str">
        <f>VLOOKUP(P202,'[3]Monitor Schedule'!$A:$BM,49,FALSE)</f>
        <v>No</v>
      </c>
      <c r="BJ202" s="2" t="str">
        <f>VLOOKUP(P202,'[3]Monitor Schedule'!$A:$BM,50,FALSE)</f>
        <v>No</v>
      </c>
      <c r="BK202" s="2" t="str">
        <f>VLOOKUP(P202,'[3]Monitor Schedule'!$A:$BM,51,FALSE)</f>
        <v>No</v>
      </c>
      <c r="BL202" s="2" t="str">
        <f>VLOOKUP(P202,'[3]Monitor Schedule'!$A:$BM,52,FALSE)</f>
        <v>No</v>
      </c>
      <c r="BM202" s="2" t="str">
        <f>VLOOKUP(P202,'[3]Monitor Schedule'!$A:$BM,53,FALSE)</f>
        <v>No</v>
      </c>
      <c r="BN202" s="2" t="str">
        <f>VLOOKUP(P202,'[3]Monitor Schedule'!$A:$BM,54,FALSE)</f>
        <v>No</v>
      </c>
      <c r="BO202" s="2" t="str">
        <f>VLOOKUP(P202,'[3]Monitor Schedule'!$A:$BM,55,FALSE)</f>
        <v>No</v>
      </c>
      <c r="BP202" s="2" t="str">
        <f>VLOOKUP(P202,'[3]Monitor Schedule'!$A:$BM,56,FALSE)</f>
        <v>No</v>
      </c>
      <c r="BQ202" s="2" t="str">
        <f>VLOOKUP(P202,'[3]Monitor Schedule'!$A:$BM,57,FALSE)</f>
        <v>No</v>
      </c>
      <c r="BR202" s="2">
        <f>VLOOKUP(P202,'[3]Monitor Schedule'!$A:$BM,58,FALSE)</f>
        <v>0</v>
      </c>
      <c r="BS202" s="2">
        <f>VLOOKUP(P202,'[3]Monitor Schedule'!$A:$BM,59,FALSE)</f>
        <v>0</v>
      </c>
      <c r="BT202" s="2">
        <f>VLOOKUP(P202,'[3]Monitor Schedule'!$A:$BM,60,FALSE)</f>
        <v>0</v>
      </c>
      <c r="BU202" s="2">
        <f>VLOOKUP(P202,'[3]Monitor Schedule'!$A:$BM,61,FALSE)</f>
        <v>0</v>
      </c>
      <c r="BV202" s="2">
        <f>VLOOKUP(P202,'[3]Monitor Schedule'!$A:$BM,62,FALSE)</f>
        <v>0</v>
      </c>
      <c r="BW202" s="2">
        <f>VLOOKUP(P202,'[3]Monitor Schedule'!$A:$BM,63,FALSE)</f>
        <v>0</v>
      </c>
      <c r="BX202" s="2">
        <f>VLOOKUP(P202,'[3]Monitor Schedule'!$A:$BM,64,FALSE)</f>
        <v>0</v>
      </c>
      <c r="BY202" s="2" t="e">
        <f>VLOOKUP(P202,'[3]Monitor Schedule'!$A:$BM,65,FALSE)</f>
        <v>#N/A</v>
      </c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</row>
    <row r="203" spans="1:459" s="2" customFormat="1">
      <c r="A203" s="146">
        <v>76743</v>
      </c>
      <c r="B203" s="146">
        <v>1486</v>
      </c>
      <c r="C203" s="146">
        <v>782</v>
      </c>
      <c r="D203" s="147">
        <v>205128</v>
      </c>
      <c r="E203" s="148">
        <f t="shared" ref="E203:E217" si="324">D203*0.019</f>
        <v>3897.4319999999998</v>
      </c>
      <c r="F203" s="149">
        <f t="shared" ref="F203:F217" si="325">E203*0.53</f>
        <v>2065.6389599999998</v>
      </c>
      <c r="G203" s="150">
        <v>10</v>
      </c>
      <c r="H203" s="150">
        <f t="shared" ref="H203:H217" si="326">E203*1.25</f>
        <v>4871.79</v>
      </c>
      <c r="I203" s="150">
        <f t="shared" ref="I203:I217" si="327">F203*1.25</f>
        <v>2582.0486999999998</v>
      </c>
      <c r="J203" s="150">
        <f t="shared" ref="J203:J217" si="328">E203*1.5</f>
        <v>5846.1479999999992</v>
      </c>
      <c r="K203" s="150">
        <f t="shared" ref="K203:K217" si="329">F203*1.5</f>
        <v>3098.4584399999994</v>
      </c>
      <c r="L203" s="150">
        <v>20</v>
      </c>
      <c r="M203" s="151">
        <v>22</v>
      </c>
      <c r="N203" s="152">
        <v>24</v>
      </c>
      <c r="O203" s="142" t="s">
        <v>169</v>
      </c>
      <c r="P203" s="8">
        <v>17013</v>
      </c>
      <c r="Q203" s="206" t="s">
        <v>291</v>
      </c>
      <c r="R203" s="158" t="s">
        <v>292</v>
      </c>
      <c r="S203" s="181" t="s">
        <v>85</v>
      </c>
      <c r="T203" s="181">
        <f>VLOOKUP(P203,'[3]Monitor Schedule'!$A:$J,10,FALSE)</f>
        <v>44789</v>
      </c>
      <c r="U203" s="181">
        <v>44790</v>
      </c>
      <c r="V203" s="181" t="e">
        <f>VLOOKUP(P203,'[3]Monitor Schedule'!$A:$K,11,FALSE)</f>
        <v>#N/A</v>
      </c>
      <c r="W203" s="181" t="s">
        <v>30</v>
      </c>
      <c r="X203" s="8" t="s">
        <v>260</v>
      </c>
      <c r="Y203" s="2" t="s">
        <v>171</v>
      </c>
      <c r="Z203" s="2" t="s">
        <v>171</v>
      </c>
      <c r="AA203" s="2" t="s">
        <v>171</v>
      </c>
      <c r="AB203" s="2" t="s">
        <v>171</v>
      </c>
      <c r="AC203" s="2" t="s">
        <v>171</v>
      </c>
      <c r="AD203" s="2" t="s">
        <v>171</v>
      </c>
      <c r="AE203" s="2" t="s">
        <v>171</v>
      </c>
      <c r="AF203" s="2" t="str">
        <f>VLOOKUP(P203,'[3]Monitor Schedule'!$A:$BM,20,FALSE)</f>
        <v>Yes</v>
      </c>
      <c r="AG203" s="2" t="str">
        <f>VLOOKUP(P203,'[3]Monitor Schedule'!$A:$BM,21,FALSE)</f>
        <v>Yes</v>
      </c>
      <c r="AH203" s="2" t="str">
        <f>VLOOKUP(P203,'[3]Monitor Schedule'!$A:$BM,22,FALSE)</f>
        <v>Yes</v>
      </c>
      <c r="AI203" s="2" t="str">
        <f>VLOOKUP(P203,'[3]Monitor Schedule'!$A:$BM,23,FALSE)</f>
        <v>Yes</v>
      </c>
      <c r="AJ203" s="2" t="str">
        <f>VLOOKUP(P203,'[3]Monitor Schedule'!$A:$BM,24,FALSE)</f>
        <v>Yes</v>
      </c>
      <c r="AK203" s="2" t="str">
        <f>VLOOKUP(P203,'[3]Monitor Schedule'!$A:$BM,25,FALSE)</f>
        <v>No</v>
      </c>
      <c r="AL203" s="2" t="str">
        <f>VLOOKUP(P203,'[3]Monitor Schedule'!$A:$BM,26,FALSE)</f>
        <v>No</v>
      </c>
      <c r="AM203" s="2" t="str">
        <f>VLOOKUP(P203,'[3]Monitor Schedule'!$A:$BM,27,FALSE)</f>
        <v>No</v>
      </c>
      <c r="AN203" s="2" t="str">
        <f>VLOOKUP(P203,'[3]Monitor Schedule'!$A:$BM,28,FALSE)</f>
        <v>No</v>
      </c>
      <c r="AO203" s="2" t="str">
        <f>VLOOKUP(P203,'[3]Monitor Schedule'!$A:$BM,29,FALSE)</f>
        <v>No</v>
      </c>
      <c r="AP203" s="2" t="s">
        <v>30</v>
      </c>
      <c r="AQ203" s="2" t="s">
        <v>30</v>
      </c>
      <c r="AR203" s="2" t="s">
        <v>30</v>
      </c>
      <c r="AS203" s="2" t="s">
        <v>30</v>
      </c>
      <c r="AT203" s="2" t="s">
        <v>30</v>
      </c>
      <c r="AU203" s="2" t="s">
        <v>30</v>
      </c>
      <c r="AV203" s="2" t="s">
        <v>30</v>
      </c>
      <c r="AW203" s="2" t="str">
        <f>VLOOKUP(P203,'[3]Monitor Schedule'!$A:$BM,37,FALSE)</f>
        <v>No</v>
      </c>
      <c r="AX203" s="2" t="str">
        <f>VLOOKUP(P203,'[3]Monitor Schedule'!$A:$BM,38,FALSE)</f>
        <v>No</v>
      </c>
      <c r="AY203" s="2" t="str">
        <f>VLOOKUP(P203,'[3]Monitor Schedule'!$A:$BM,39,FALSE)</f>
        <v>No</v>
      </c>
      <c r="AZ203" s="2" t="str">
        <f>VLOOKUP(P203,'[3]Monitor Schedule'!$A:$BM,40,FALSE)</f>
        <v>No</v>
      </c>
      <c r="BA203" s="2" t="s">
        <v>30</v>
      </c>
      <c r="BB203" s="2" t="s">
        <v>30</v>
      </c>
      <c r="BC203" s="2" t="s">
        <v>30</v>
      </c>
      <c r="BD203" s="2" t="str">
        <f>VLOOKUP(P203,'[3]Monitor Schedule'!$A:$BM,44,FALSE)</f>
        <v>No</v>
      </c>
      <c r="BE203" s="2" t="str">
        <f>VLOOKUP(P203,'[3]Monitor Schedule'!$A:$BM,45,FALSE)</f>
        <v>No</v>
      </c>
      <c r="BF203" s="2" t="s">
        <v>30</v>
      </c>
      <c r="BG203" s="2" t="s">
        <v>30</v>
      </c>
      <c r="BH203" s="2" t="s">
        <v>30</v>
      </c>
      <c r="BI203" s="2" t="s">
        <v>30</v>
      </c>
      <c r="BJ203" s="2" t="s">
        <v>30</v>
      </c>
      <c r="BK203" s="2" t="s">
        <v>30</v>
      </c>
      <c r="BL203" s="2" t="s">
        <v>30</v>
      </c>
      <c r="BM203" s="2" t="s">
        <v>30</v>
      </c>
      <c r="BN203" s="2" t="str">
        <f>VLOOKUP(P203,'[3]Monitor Schedule'!$A:$BM,54,FALSE)</f>
        <v>No</v>
      </c>
      <c r="BO203" s="2" t="str">
        <f>VLOOKUP(P203,'[3]Monitor Schedule'!$A:$BM,55,FALSE)</f>
        <v>No</v>
      </c>
      <c r="BP203" s="2" t="s">
        <v>30</v>
      </c>
      <c r="BQ203" s="2" t="s">
        <v>30</v>
      </c>
      <c r="BR203" s="2" t="str">
        <f>VLOOKUP(P203,'[3]Monitor Schedule'!$A:$BM,58,FALSE)</f>
        <v>No</v>
      </c>
      <c r="BS203" s="2" t="str">
        <f>VLOOKUP(P203,'[3]Monitor Schedule'!$A:$BM,59,FALSE)</f>
        <v>No</v>
      </c>
      <c r="BT203" s="2" t="str">
        <f>VLOOKUP(P203,'[3]Monitor Schedule'!$A:$BM,60,FALSE)</f>
        <v>No</v>
      </c>
      <c r="BU203" s="2" t="str">
        <f>VLOOKUP(P203,'[3]Monitor Schedule'!$A:$BM,61,FALSE)</f>
        <v>No</v>
      </c>
      <c r="BV203" s="2" t="str">
        <f>VLOOKUP(P203,'[3]Monitor Schedule'!$A:$BM,62,FALSE)</f>
        <v>No</v>
      </c>
      <c r="BW203" s="2" t="str">
        <f>VLOOKUP(P203,'[3]Monitor Schedule'!$A:$BM,63,FALSE)</f>
        <v>No</v>
      </c>
      <c r="BX203" s="2" t="str">
        <f>VLOOKUP(P203,'[3]Monitor Schedule'!$A:$BM,64,FALSE)</f>
        <v>No</v>
      </c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</row>
    <row r="204" spans="1:459" s="2" customFormat="1">
      <c r="A204" s="146">
        <v>76743</v>
      </c>
      <c r="B204" s="146">
        <v>1486</v>
      </c>
      <c r="C204" s="146">
        <v>782</v>
      </c>
      <c r="D204" s="147">
        <v>205128</v>
      </c>
      <c r="E204" s="148">
        <f t="shared" si="324"/>
        <v>3897.4319999999998</v>
      </c>
      <c r="F204" s="149">
        <f t="shared" si="325"/>
        <v>2065.6389599999998</v>
      </c>
      <c r="G204" s="150">
        <v>11</v>
      </c>
      <c r="H204" s="150">
        <f t="shared" si="326"/>
        <v>4871.79</v>
      </c>
      <c r="I204" s="150">
        <f t="shared" si="327"/>
        <v>2582.0486999999998</v>
      </c>
      <c r="J204" s="150">
        <f t="shared" si="328"/>
        <v>5846.1479999999992</v>
      </c>
      <c r="K204" s="150">
        <f t="shared" si="329"/>
        <v>3098.4584399999994</v>
      </c>
      <c r="L204" s="150">
        <v>20</v>
      </c>
      <c r="M204" s="151">
        <v>22</v>
      </c>
      <c r="N204" s="152">
        <v>24</v>
      </c>
      <c r="O204" s="142" t="s">
        <v>169</v>
      </c>
      <c r="P204" s="194">
        <v>819992</v>
      </c>
      <c r="Q204" s="200" t="s">
        <v>293</v>
      </c>
      <c r="R204" s="195" t="s">
        <v>294</v>
      </c>
      <c r="S204" s="181">
        <v>44785</v>
      </c>
      <c r="T204" s="181">
        <f>VLOOKUP(P204,'[3]Monitor Schedule'!$A:$J,10,FALSE)</f>
        <v>44790</v>
      </c>
      <c r="U204" s="202">
        <v>44792</v>
      </c>
      <c r="V204" s="181" t="e">
        <f>VLOOKUP(P204,'[3]Monitor Schedule'!$A:$K,11,FALSE)</f>
        <v>#N/A</v>
      </c>
      <c r="W204" s="181" t="s">
        <v>30</v>
      </c>
      <c r="X204" s="8" t="s">
        <v>124</v>
      </c>
      <c r="Y204" s="2" t="s">
        <v>171</v>
      </c>
      <c r="Z204" s="2" t="s">
        <v>171</v>
      </c>
      <c r="AA204" s="2" t="s">
        <v>171</v>
      </c>
      <c r="AB204" s="2" t="s">
        <v>171</v>
      </c>
      <c r="AC204" s="2" t="s">
        <v>171</v>
      </c>
      <c r="AD204" s="2" t="s">
        <v>171</v>
      </c>
      <c r="AE204" s="2" t="s">
        <v>171</v>
      </c>
      <c r="AF204" s="2" t="str">
        <f>VLOOKUP(P204,'[3]Monitor Schedule'!$A:$BM,20,FALSE)</f>
        <v>No</v>
      </c>
      <c r="AG204" s="2" t="str">
        <f>VLOOKUP(P204,'[3]Monitor Schedule'!$A:$BM,21,FALSE)</f>
        <v>No</v>
      </c>
      <c r="AH204" s="2" t="str">
        <f>VLOOKUP(P204,'[3]Monitor Schedule'!$A:$BM,22,FALSE)</f>
        <v>No</v>
      </c>
      <c r="AI204" s="2" t="str">
        <f>VLOOKUP(P204,'[3]Monitor Schedule'!$A:$BM,23,FALSE)</f>
        <v>No</v>
      </c>
      <c r="AJ204" s="2" t="str">
        <f>VLOOKUP(P204,'[3]Monitor Schedule'!$A:$BM,24,FALSE)</f>
        <v>No</v>
      </c>
      <c r="AK204" s="2" t="str">
        <f>VLOOKUP(P204,'[3]Monitor Schedule'!$A:$BM,25,FALSE)</f>
        <v>No</v>
      </c>
      <c r="AL204" s="2" t="str">
        <f>VLOOKUP(P204,'[3]Monitor Schedule'!$A:$BM,26,FALSE)</f>
        <v>No</v>
      </c>
      <c r="AM204" s="2" t="str">
        <f>VLOOKUP(P204,'[3]Monitor Schedule'!$A:$BM,27,FALSE)</f>
        <v>No</v>
      </c>
      <c r="AN204" s="2" t="str">
        <f>VLOOKUP(P204,'[3]Monitor Schedule'!$A:$BM,28,FALSE)</f>
        <v>No</v>
      </c>
      <c r="AO204" s="2" t="str">
        <f>VLOOKUP(P204,'[3]Monitor Schedule'!$A:$BM,29,FALSE)</f>
        <v>No</v>
      </c>
      <c r="AP204" s="2" t="str">
        <f>VLOOKUP(P204,'[3]Monitor Schedule'!$A:$BM,30,FALSE)</f>
        <v>Yes</v>
      </c>
      <c r="AQ204" s="2" t="str">
        <f>VLOOKUP(P204,'[3]Monitor Schedule'!$A:$BM,31,FALSE)</f>
        <v>Yes</v>
      </c>
      <c r="AR204" s="2" t="str">
        <f>VLOOKUP(P204,'[3]Monitor Schedule'!$A:$BM,32,FALSE)</f>
        <v>Yes</v>
      </c>
      <c r="AS204" s="2" t="s">
        <v>28</v>
      </c>
      <c r="AT204" s="2" t="s">
        <v>28</v>
      </c>
      <c r="AU204" s="2" t="s">
        <v>30</v>
      </c>
      <c r="AV204" s="2" t="s">
        <v>30</v>
      </c>
      <c r="AW204" s="2" t="str">
        <f>VLOOKUP(P204,'[3]Monitor Schedule'!$A:$BM,37,FALSE)</f>
        <v>Yes</v>
      </c>
      <c r="AX204" s="2" t="str">
        <f>VLOOKUP(P204,'[3]Monitor Schedule'!$A:$BM,38,FALSE)</f>
        <v>Yes</v>
      </c>
      <c r="AY204" s="2" t="str">
        <f>VLOOKUP(P204,'[3]Monitor Schedule'!$A:$BM,39,FALSE)</f>
        <v>Yes</v>
      </c>
      <c r="AZ204" s="2" t="s">
        <v>28</v>
      </c>
      <c r="BA204" s="2" t="s">
        <v>28</v>
      </c>
      <c r="BB204" s="2" t="s">
        <v>30</v>
      </c>
      <c r="BC204" s="2" t="s">
        <v>30</v>
      </c>
      <c r="BD204" s="2" t="s">
        <v>30</v>
      </c>
      <c r="BE204" s="2" t="str">
        <f>VLOOKUP(P204,'[3]Monitor Schedule'!$A:$BM,45,FALSE)</f>
        <v>Yes</v>
      </c>
      <c r="BF204" s="2" t="str">
        <f>VLOOKUP(P204,'[3]Monitor Schedule'!$A:$BM,46,FALSE)</f>
        <v>Yes</v>
      </c>
      <c r="BG204" s="2" t="str">
        <f>VLOOKUP(P204,'[3]Monitor Schedule'!$A:$BM,47,FALSE)</f>
        <v>Yes</v>
      </c>
      <c r="BH204" s="2" t="s">
        <v>28</v>
      </c>
      <c r="BI204" s="2" t="s">
        <v>30</v>
      </c>
      <c r="BJ204" s="2" t="s">
        <v>30</v>
      </c>
      <c r="BK204" s="2" t="s">
        <v>30</v>
      </c>
      <c r="BL204" s="2" t="s">
        <v>30</v>
      </c>
      <c r="BM204" s="2" t="s">
        <v>28</v>
      </c>
      <c r="BN204" s="2" t="str">
        <f>VLOOKUP(P204,'[3]Monitor Schedule'!$A:$BM,54,FALSE)</f>
        <v>Yes</v>
      </c>
      <c r="BO204" s="2" t="str">
        <f>VLOOKUP(P204,'[3]Monitor Schedule'!$A:$BM,55,FALSE)</f>
        <v>Yes</v>
      </c>
      <c r="BP204" s="2" t="s">
        <v>30</v>
      </c>
      <c r="BQ204" s="2" t="s">
        <v>30</v>
      </c>
      <c r="BR204" s="2">
        <f>VLOOKUP(P204,'[3]Monitor Schedule'!$A:$BM,58,FALSE)</f>
        <v>0</v>
      </c>
      <c r="BS204" s="2">
        <f>VLOOKUP(P204,'[3]Monitor Schedule'!$A:$BM,59,FALSE)</f>
        <v>0</v>
      </c>
      <c r="BT204" s="2">
        <f>VLOOKUP(P204,'[3]Monitor Schedule'!$A:$BM,60,FALSE)</f>
        <v>0</v>
      </c>
      <c r="BU204" s="2">
        <f>VLOOKUP(P204,'[3]Monitor Schedule'!$A:$BM,61,FALSE)</f>
        <v>0</v>
      </c>
      <c r="BV204" s="2">
        <f>VLOOKUP(P204,'[3]Monitor Schedule'!$A:$BM,62,FALSE)</f>
        <v>0</v>
      </c>
      <c r="BW204" s="2">
        <f>VLOOKUP(P204,'[3]Monitor Schedule'!$A:$BM,63,FALSE)</f>
        <v>0</v>
      </c>
      <c r="BX204" s="2">
        <f>VLOOKUP(P204,'[3]Monitor Schedule'!$A:$BM,64,FALSE)</f>
        <v>0</v>
      </c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</row>
    <row r="205" spans="1:459" s="2" customFormat="1">
      <c r="A205" s="146">
        <v>76743</v>
      </c>
      <c r="B205" s="146">
        <v>1486</v>
      </c>
      <c r="C205" s="146">
        <v>782</v>
      </c>
      <c r="D205" s="147">
        <v>205128</v>
      </c>
      <c r="E205" s="148">
        <f t="shared" si="324"/>
        <v>3897.4319999999998</v>
      </c>
      <c r="F205" s="149">
        <f t="shared" si="325"/>
        <v>2065.6389599999998</v>
      </c>
      <c r="G205" s="150">
        <v>12</v>
      </c>
      <c r="H205" s="150">
        <f t="shared" si="326"/>
        <v>4871.79</v>
      </c>
      <c r="I205" s="150">
        <f t="shared" si="327"/>
        <v>2582.0486999999998</v>
      </c>
      <c r="J205" s="150">
        <f t="shared" si="328"/>
        <v>5846.1479999999992</v>
      </c>
      <c r="K205" s="150">
        <f t="shared" si="329"/>
        <v>3098.4584399999994</v>
      </c>
      <c r="L205" s="150">
        <v>20</v>
      </c>
      <c r="M205" s="151">
        <v>22</v>
      </c>
      <c r="N205" s="152">
        <v>24</v>
      </c>
      <c r="O205" s="142" t="s">
        <v>169</v>
      </c>
      <c r="P205" s="194">
        <v>808687</v>
      </c>
      <c r="Q205" s="200" t="s">
        <v>295</v>
      </c>
      <c r="R205" s="195" t="s">
        <v>296</v>
      </c>
      <c r="S205" s="181">
        <v>44785</v>
      </c>
      <c r="T205" s="181">
        <f>VLOOKUP(P205,'[3]Monitor Schedule'!$A:$J,10,FALSE)</f>
        <v>44790</v>
      </c>
      <c r="U205" s="202"/>
      <c r="V205" s="181" t="e">
        <f>VLOOKUP(P205,'[3]Monitor Schedule'!$A:$K,11,FALSE)</f>
        <v>#N/A</v>
      </c>
      <c r="W205" s="181" t="s">
        <v>30</v>
      </c>
      <c r="X205" s="8" t="s">
        <v>124</v>
      </c>
      <c r="Y205" s="2" t="s">
        <v>171</v>
      </c>
      <c r="Z205" s="2" t="s">
        <v>171</v>
      </c>
      <c r="AA205" s="2" t="s">
        <v>171</v>
      </c>
      <c r="AB205" s="2" t="s">
        <v>171</v>
      </c>
      <c r="AC205" s="2" t="s">
        <v>171</v>
      </c>
      <c r="AD205" s="2" t="s">
        <v>171</v>
      </c>
      <c r="AE205" s="2" t="s">
        <v>171</v>
      </c>
      <c r="AF205" s="2" t="str">
        <f>VLOOKUP(P205,'[3]Monitor Schedule'!$A:$BM,20,FALSE)</f>
        <v>No</v>
      </c>
      <c r="AG205" s="2" t="str">
        <f>VLOOKUP(P205,'[3]Monitor Schedule'!$A:$BM,21,FALSE)</f>
        <v>No</v>
      </c>
      <c r="AH205" s="2" t="str">
        <f>VLOOKUP(P205,'[3]Monitor Schedule'!$A:$BM,22,FALSE)</f>
        <v>No</v>
      </c>
      <c r="AI205" s="2" t="str">
        <f>VLOOKUP(P205,'[3]Monitor Schedule'!$A:$BM,23,FALSE)</f>
        <v>No</v>
      </c>
      <c r="AJ205" s="2" t="str">
        <f>VLOOKUP(P205,'[3]Monitor Schedule'!$A:$BM,24,FALSE)</f>
        <v>No</v>
      </c>
      <c r="AK205" s="2" t="str">
        <f>VLOOKUP(P205,'[3]Monitor Schedule'!$A:$BM,25,FALSE)</f>
        <v>No</v>
      </c>
      <c r="AL205" s="2" t="str">
        <f>VLOOKUP(P205,'[3]Monitor Schedule'!$A:$BM,26,FALSE)</f>
        <v>No</v>
      </c>
      <c r="AM205" s="2" t="str">
        <f>VLOOKUP(P205,'[3]Monitor Schedule'!$A:$BM,27,FALSE)</f>
        <v>No</v>
      </c>
      <c r="AN205" s="2" t="str">
        <f>VLOOKUP(P205,'[3]Monitor Schedule'!$A:$BM,28,FALSE)</f>
        <v>No</v>
      </c>
      <c r="AO205" s="2" t="str">
        <f>VLOOKUP(P205,'[3]Monitor Schedule'!$A:$BM,29,FALSE)</f>
        <v>No</v>
      </c>
      <c r="AP205" s="2" t="str">
        <f>VLOOKUP(P205,'[3]Monitor Schedule'!$A:$BM,30,FALSE)</f>
        <v>No</v>
      </c>
      <c r="AQ205" s="2" t="str">
        <f>VLOOKUP(P205,'[3]Monitor Schedule'!$A:$BM,31,FALSE)</f>
        <v>No</v>
      </c>
      <c r="AR205" s="2" t="str">
        <f>VLOOKUP(P205,'[3]Monitor Schedule'!$A:$BM,32,FALSE)</f>
        <v>No</v>
      </c>
      <c r="AS205" s="2" t="str">
        <f>VLOOKUP(P205,'[3]Monitor Schedule'!$A:$BM,33,FALSE)</f>
        <v>No</v>
      </c>
      <c r="AT205" s="2" t="str">
        <f>VLOOKUP(P205,'[3]Monitor Schedule'!$A:$BM,34,FALSE)</f>
        <v>No</v>
      </c>
      <c r="AU205" s="2" t="str">
        <f>VLOOKUP(P205,'[3]Monitor Schedule'!$A:$BM,35,FALSE)</f>
        <v>Yes</v>
      </c>
      <c r="AV205" s="2" t="str">
        <f>VLOOKUP(P205,'[3]Monitor Schedule'!$A:$BM,36,FALSE)</f>
        <v>Yes</v>
      </c>
      <c r="AW205" s="2" t="str">
        <f>VLOOKUP(P205,'[3]Monitor Schedule'!$A:$BM,37,FALSE)</f>
        <v>No</v>
      </c>
      <c r="AX205" s="2" t="str">
        <f>VLOOKUP(P205,'[3]Monitor Schedule'!$A:$BM,38,FALSE)</f>
        <v>No</v>
      </c>
      <c r="AY205" s="2" t="str">
        <f>VLOOKUP(P205,'[3]Monitor Schedule'!$A:$BM,39,FALSE)</f>
        <v>No</v>
      </c>
      <c r="AZ205" s="2" t="str">
        <f>VLOOKUP(P205,'[3]Monitor Schedule'!$A:$BM,40,FALSE)</f>
        <v>No</v>
      </c>
      <c r="BA205" s="2" t="str">
        <f>VLOOKUP(P205,'[3]Monitor Schedule'!$A:$BM,41,FALSE)</f>
        <v>No</v>
      </c>
      <c r="BB205" s="2" t="str">
        <f>VLOOKUP(P205,'[3]Monitor Schedule'!$A:$BM,42,FALSE)</f>
        <v>No</v>
      </c>
      <c r="BC205" s="2" t="str">
        <f>VLOOKUP(P205,'[3]Monitor Schedule'!$A:$BM,43,FALSE)</f>
        <v>No</v>
      </c>
      <c r="BD205" s="2" t="str">
        <f>VLOOKUP(P205,'[3]Monitor Schedule'!$A:$BM,44,FALSE)</f>
        <v>Yes</v>
      </c>
      <c r="BE205" s="2" t="str">
        <f>VLOOKUP(P205,'[3]Monitor Schedule'!$A:$BM,45,FALSE)</f>
        <v>No</v>
      </c>
      <c r="BF205" s="2" t="str">
        <f>VLOOKUP(P205,'[3]Monitor Schedule'!$A:$BM,46,FALSE)</f>
        <v>No</v>
      </c>
      <c r="BG205" s="2" t="str">
        <f>VLOOKUP(P205,'[3]Monitor Schedule'!$A:$BM,47,FALSE)</f>
        <v>No</v>
      </c>
      <c r="BH205" s="2" t="str">
        <f>VLOOKUP(P205,'[3]Monitor Schedule'!$A:$BM,48,FALSE)</f>
        <v>No</v>
      </c>
      <c r="BI205" s="2" t="s">
        <v>30</v>
      </c>
      <c r="BJ205" s="2" t="s">
        <v>30</v>
      </c>
      <c r="BK205" s="2" t="str">
        <f>VLOOKUP(P205,'[3]Monitor Schedule'!$A:$BM,51,FALSE)</f>
        <v>No</v>
      </c>
      <c r="BL205" s="2" t="str">
        <f>VLOOKUP(P205,'[3]Monitor Schedule'!$A:$BM,52,FALSE)</f>
        <v>No</v>
      </c>
      <c r="BM205" s="2" t="str">
        <f>VLOOKUP(P205,'[3]Monitor Schedule'!$A:$BM,53,FALSE)</f>
        <v>No</v>
      </c>
      <c r="BN205" s="2" t="str">
        <f>VLOOKUP(P205,'[3]Monitor Schedule'!$A:$BM,54,FALSE)</f>
        <v>No</v>
      </c>
      <c r="BO205" s="2" t="str">
        <f>VLOOKUP(P205,'[3]Monitor Schedule'!$A:$BM,55,FALSE)</f>
        <v>No</v>
      </c>
      <c r="BP205" s="2" t="s">
        <v>28</v>
      </c>
      <c r="BQ205" s="2" t="s">
        <v>28</v>
      </c>
      <c r="BR205" s="2">
        <f>VLOOKUP(P205,'[3]Monitor Schedule'!$A:$BM,58,FALSE)</f>
        <v>0</v>
      </c>
      <c r="BS205" s="2">
        <f>VLOOKUP(P205,'[3]Monitor Schedule'!$A:$BM,59,FALSE)</f>
        <v>0</v>
      </c>
      <c r="BT205" s="2">
        <f>VLOOKUP(P205,'[3]Monitor Schedule'!$A:$BM,60,FALSE)</f>
        <v>0</v>
      </c>
      <c r="BU205" s="2">
        <f>VLOOKUP(P205,'[3]Monitor Schedule'!$A:$BM,61,FALSE)</f>
        <v>0</v>
      </c>
      <c r="BV205" s="2">
        <f>VLOOKUP(P205,'[3]Monitor Schedule'!$A:$BM,62,FALSE)</f>
        <v>0</v>
      </c>
      <c r="BW205" s="2">
        <f>VLOOKUP(P205,'[3]Monitor Schedule'!$A:$BM,63,FALSE)</f>
        <v>0</v>
      </c>
      <c r="BX205" s="2">
        <f>VLOOKUP(P205,'[3]Monitor Schedule'!$A:$BM,64,FALSE)</f>
        <v>0</v>
      </c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</row>
    <row r="206" spans="1:459" s="2" customFormat="1">
      <c r="A206" s="146">
        <v>76743</v>
      </c>
      <c r="B206" s="146">
        <v>1486</v>
      </c>
      <c r="C206" s="146">
        <v>782</v>
      </c>
      <c r="D206" s="147">
        <v>205128</v>
      </c>
      <c r="E206" s="148">
        <f t="shared" si="324"/>
        <v>3897.4319999999998</v>
      </c>
      <c r="F206" s="149">
        <f t="shared" si="325"/>
        <v>2065.6389599999998</v>
      </c>
      <c r="G206" s="150">
        <v>13</v>
      </c>
      <c r="H206" s="150">
        <f t="shared" si="326"/>
        <v>4871.79</v>
      </c>
      <c r="I206" s="150">
        <f t="shared" si="327"/>
        <v>2582.0486999999998</v>
      </c>
      <c r="J206" s="150">
        <f t="shared" si="328"/>
        <v>5846.1479999999992</v>
      </c>
      <c r="K206" s="150">
        <f t="shared" si="329"/>
        <v>3098.4584399999994</v>
      </c>
      <c r="L206" s="150">
        <v>20</v>
      </c>
      <c r="M206" s="151">
        <v>22</v>
      </c>
      <c r="N206" s="152">
        <v>24</v>
      </c>
      <c r="O206" s="142" t="s">
        <v>169</v>
      </c>
      <c r="P206" s="8">
        <v>818523</v>
      </c>
      <c r="Q206" s="8" t="s">
        <v>297</v>
      </c>
      <c r="R206" s="158" t="s">
        <v>298</v>
      </c>
      <c r="S206" s="181" t="s">
        <v>85</v>
      </c>
      <c r="T206" s="181">
        <f>VLOOKUP(P206,'[3]Monitor Schedule'!$A:$J,10,FALSE)</f>
        <v>44785</v>
      </c>
      <c r="U206" s="181">
        <v>44785</v>
      </c>
      <c r="V206" s="181" t="e">
        <f>VLOOKUP(P206,'[3]Monitor Schedule'!$A:$K,11,FALSE)</f>
        <v>#N/A</v>
      </c>
      <c r="W206" s="181" t="s">
        <v>30</v>
      </c>
      <c r="X206" s="8" t="s">
        <v>86</v>
      </c>
      <c r="Y206" s="2" t="s">
        <v>171</v>
      </c>
      <c r="Z206" s="2" t="s">
        <v>171</v>
      </c>
      <c r="AA206" s="2" t="s">
        <v>171</v>
      </c>
      <c r="AB206" s="2" t="s">
        <v>171</v>
      </c>
      <c r="AC206" s="2" t="s">
        <v>171</v>
      </c>
      <c r="AD206" s="2" t="s">
        <v>171</v>
      </c>
      <c r="AE206" s="2" t="s">
        <v>171</v>
      </c>
      <c r="AF206" s="2" t="str">
        <f>VLOOKUP(P206,'[3]Monitor Schedule'!$A:$BM,20,FALSE)</f>
        <v>No</v>
      </c>
      <c r="AG206" s="2" t="str">
        <f>VLOOKUP(P206,'[3]Monitor Schedule'!$A:$BM,21,FALSE)</f>
        <v>No</v>
      </c>
      <c r="AH206" s="2" t="str">
        <f>VLOOKUP(P206,'[3]Monitor Schedule'!$A:$BM,22,FALSE)</f>
        <v>No</v>
      </c>
      <c r="AI206" s="2" t="str">
        <f>VLOOKUP(P206,'[3]Monitor Schedule'!$A:$BM,23,FALSE)</f>
        <v>No</v>
      </c>
      <c r="AJ206" s="2" t="str">
        <f>VLOOKUP(P206,'[3]Monitor Schedule'!$A:$BM,24,FALSE)</f>
        <v>No</v>
      </c>
      <c r="AK206" s="2" t="str">
        <f>VLOOKUP(P206,'[3]Monitor Schedule'!$A:$BM,25,FALSE)</f>
        <v>No</v>
      </c>
      <c r="AL206" s="2" t="str">
        <f>VLOOKUP(P206,'[3]Monitor Schedule'!$A:$BM,26,FALSE)</f>
        <v>No</v>
      </c>
      <c r="AM206" s="2" t="str">
        <f>VLOOKUP(P206,'[3]Monitor Schedule'!$A:$BM,27,FALSE)</f>
        <v>No</v>
      </c>
      <c r="AN206" s="2" t="str">
        <f>VLOOKUP(P206,'[3]Monitor Schedule'!$A:$BM,28,FALSE)</f>
        <v>No</v>
      </c>
      <c r="AO206" s="2" t="str">
        <f>VLOOKUP(P206,'[3]Monitor Schedule'!$A:$BM,29,FALSE)</f>
        <v>No</v>
      </c>
      <c r="AP206" s="2" t="str">
        <f>VLOOKUP(P206,'[3]Monitor Schedule'!$A:$BM,30,FALSE)</f>
        <v>No</v>
      </c>
      <c r="AQ206" s="2" t="str">
        <f>VLOOKUP(P206,'[3]Monitor Schedule'!$A:$BM,31,FALSE)</f>
        <v>No</v>
      </c>
      <c r="AR206" s="2" t="str">
        <f>VLOOKUP(P206,'[3]Monitor Schedule'!$A:$BM,32,FALSE)</f>
        <v>No</v>
      </c>
      <c r="AS206" s="2" t="s">
        <v>30</v>
      </c>
      <c r="AT206" s="2" t="str">
        <f>VLOOKUP(P206,'[3]Monitor Schedule'!$A:$BM,34,FALSE)</f>
        <v>No</v>
      </c>
      <c r="AU206" s="2" t="str">
        <f>VLOOKUP(P206,'[3]Monitor Schedule'!$A:$BM,35,FALSE)</f>
        <v>No</v>
      </c>
      <c r="AV206" s="2" t="str">
        <f>VLOOKUP(P206,'[3]Monitor Schedule'!$A:$BM,36,FALSE)</f>
        <v>No</v>
      </c>
      <c r="AW206" s="2" t="str">
        <f>VLOOKUP(P206,'[3]Monitor Schedule'!$A:$BM,37,FALSE)</f>
        <v>No</v>
      </c>
      <c r="AX206" s="2" t="str">
        <f>VLOOKUP(P206,'[3]Monitor Schedule'!$A:$BM,38,FALSE)</f>
        <v>No</v>
      </c>
      <c r="AY206" s="2" t="str">
        <f>VLOOKUP(P206,'[3]Monitor Schedule'!$A:$BM,39,FALSE)</f>
        <v>No</v>
      </c>
      <c r="AZ206" s="2" t="str">
        <f>VLOOKUP(P206,'[3]Monitor Schedule'!$A:$BM,40,FALSE)</f>
        <v>No</v>
      </c>
      <c r="BA206" s="2" t="str">
        <f>VLOOKUP(P206,'[3]Monitor Schedule'!$A:$BM,41,FALSE)</f>
        <v>No</v>
      </c>
      <c r="BB206" s="2" t="str">
        <f>VLOOKUP(P206,'[3]Monitor Schedule'!$A:$BM,42,FALSE)</f>
        <v>No</v>
      </c>
      <c r="BC206" s="2" t="str">
        <f>VLOOKUP(P206,'[3]Monitor Schedule'!$A:$BM,43,FALSE)</f>
        <v>No</v>
      </c>
      <c r="BD206" s="2" t="str">
        <f>VLOOKUP(P206,'[3]Monitor Schedule'!$A:$BM,44,FALSE)</f>
        <v>No</v>
      </c>
      <c r="BE206" s="2" t="str">
        <f>VLOOKUP(P206,'[3]Monitor Schedule'!$A:$BM,45,FALSE)</f>
        <v>No</v>
      </c>
      <c r="BF206" s="2" t="str">
        <f>VLOOKUP(P206,'[3]Monitor Schedule'!$A:$BM,46,FALSE)</f>
        <v>No</v>
      </c>
      <c r="BG206" s="2" t="str">
        <f>VLOOKUP(P206,'[3]Monitor Schedule'!$A:$BM,47,FALSE)</f>
        <v>Yes</v>
      </c>
      <c r="BH206" s="2" t="str">
        <f>VLOOKUP(P206,'[3]Monitor Schedule'!$A:$BM,48,FALSE)</f>
        <v>Yes</v>
      </c>
      <c r="BI206" s="2" t="str">
        <f>VLOOKUP(P206,'[3]Monitor Schedule'!$A:$BM,49,FALSE)</f>
        <v>No</v>
      </c>
      <c r="BJ206" s="2" t="str">
        <f>VLOOKUP(P206,'[3]Monitor Schedule'!$A:$BM,50,FALSE)</f>
        <v>No</v>
      </c>
      <c r="BK206" s="2" t="str">
        <f>VLOOKUP(P206,'[3]Monitor Schedule'!$A:$BM,51,FALSE)</f>
        <v>No</v>
      </c>
      <c r="BL206" s="2" t="str">
        <f>VLOOKUP(P206,'[3]Monitor Schedule'!$A:$BM,52,FALSE)</f>
        <v>No</v>
      </c>
      <c r="BM206" s="2" t="str">
        <f>VLOOKUP(P206,'[3]Monitor Schedule'!$A:$BM,53,FALSE)</f>
        <v>No</v>
      </c>
      <c r="BN206" s="2" t="str">
        <f>VLOOKUP(P206,'[3]Monitor Schedule'!$A:$BM,54,FALSE)</f>
        <v>Yes</v>
      </c>
      <c r="BO206" s="2" t="str">
        <f>VLOOKUP(P206,'[3]Monitor Schedule'!$A:$BM,55,FALSE)</f>
        <v>Yes</v>
      </c>
      <c r="BP206" s="2" t="str">
        <f>VLOOKUP(P206,'[3]Monitor Schedule'!$A:$BM,56,FALSE)</f>
        <v>No</v>
      </c>
      <c r="BQ206" s="2" t="str">
        <f>VLOOKUP(P206,'[3]Monitor Schedule'!$A:$BM,57,FALSE)</f>
        <v>Yes</v>
      </c>
      <c r="BR206" s="2">
        <f>VLOOKUP(P206,'[3]Monitor Schedule'!$A:$BM,58,FALSE)</f>
        <v>0</v>
      </c>
      <c r="BS206" s="2">
        <f>VLOOKUP(P206,'[3]Monitor Schedule'!$A:$BM,59,FALSE)</f>
        <v>0</v>
      </c>
      <c r="BT206" s="2">
        <f>VLOOKUP(P206,'[3]Monitor Schedule'!$A:$BM,60,FALSE)</f>
        <v>0</v>
      </c>
      <c r="BU206" s="2">
        <f>VLOOKUP(P206,'[3]Monitor Schedule'!$A:$BM,61,FALSE)</f>
        <v>0</v>
      </c>
      <c r="BV206" s="2">
        <f>VLOOKUP(P206,'[3]Monitor Schedule'!$A:$BM,62,FALSE)</f>
        <v>0</v>
      </c>
      <c r="BW206" s="2">
        <f>VLOOKUP(P206,'[3]Monitor Schedule'!$A:$BM,63,FALSE)</f>
        <v>0</v>
      </c>
      <c r="BX206" s="2">
        <f>VLOOKUP(P206,'[3]Monitor Schedule'!$A:$BM,64,FALSE)</f>
        <v>0</v>
      </c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</row>
    <row r="207" spans="1:459" s="2" customFormat="1">
      <c r="A207" s="146">
        <v>76743</v>
      </c>
      <c r="B207" s="146">
        <v>1486</v>
      </c>
      <c r="C207" s="146">
        <v>782</v>
      </c>
      <c r="D207" s="147">
        <v>205128</v>
      </c>
      <c r="E207" s="148">
        <f t="shared" si="324"/>
        <v>3897.4319999999998</v>
      </c>
      <c r="F207" s="149">
        <f t="shared" si="325"/>
        <v>2065.6389599999998</v>
      </c>
      <c r="G207" s="150">
        <v>14</v>
      </c>
      <c r="H207" s="150">
        <f t="shared" si="326"/>
        <v>4871.79</v>
      </c>
      <c r="I207" s="150">
        <f t="shared" si="327"/>
        <v>2582.0486999999998</v>
      </c>
      <c r="J207" s="150">
        <f t="shared" si="328"/>
        <v>5846.1479999999992</v>
      </c>
      <c r="K207" s="150">
        <f t="shared" si="329"/>
        <v>3098.4584399999994</v>
      </c>
      <c r="L207" s="150">
        <v>20</v>
      </c>
      <c r="M207" s="151">
        <v>22</v>
      </c>
      <c r="N207" s="152">
        <v>24</v>
      </c>
      <c r="O207" s="142" t="s">
        <v>169</v>
      </c>
      <c r="P207" s="194">
        <v>5668</v>
      </c>
      <c r="Q207" s="194" t="s">
        <v>299</v>
      </c>
      <c r="R207" s="195" t="s">
        <v>300</v>
      </c>
      <c r="S207" s="201" t="s">
        <v>85</v>
      </c>
      <c r="T207" s="181">
        <f>VLOOKUP(P207,'[3]Monitor Schedule'!$A:$J,10,FALSE)</f>
        <v>0</v>
      </c>
      <c r="U207" s="201"/>
      <c r="V207" s="181" t="e">
        <f>VLOOKUP(P207,'[3]Monitor Schedule'!$A:$K,11,FALSE)</f>
        <v>#N/A</v>
      </c>
      <c r="W207" s="181" t="s">
        <v>30</v>
      </c>
      <c r="X207" s="8" t="s">
        <v>86</v>
      </c>
      <c r="Y207" s="2" t="s">
        <v>171</v>
      </c>
      <c r="Z207" s="2" t="s">
        <v>171</v>
      </c>
      <c r="AA207" s="2" t="s">
        <v>171</v>
      </c>
      <c r="AB207" s="2" t="s">
        <v>171</v>
      </c>
      <c r="AC207" s="2" t="s">
        <v>171</v>
      </c>
      <c r="AD207" s="2" t="s">
        <v>171</v>
      </c>
      <c r="AE207" s="2" t="s">
        <v>171</v>
      </c>
      <c r="AF207" s="2" t="str">
        <f>VLOOKUP(P207,'[3]Monitor Schedule'!$A:$BM,20,FALSE)</f>
        <v>No</v>
      </c>
      <c r="AG207" s="2" t="str">
        <f>VLOOKUP(P207,'[3]Monitor Schedule'!$A:$BM,21,FALSE)</f>
        <v>No</v>
      </c>
      <c r="AH207" s="2" t="str">
        <f>VLOOKUP(P207,'[3]Monitor Schedule'!$A:$BM,22,FALSE)</f>
        <v>No</v>
      </c>
      <c r="AI207" s="2" t="str">
        <f>VLOOKUP(P207,'[3]Monitor Schedule'!$A:$BM,23,FALSE)</f>
        <v>No</v>
      </c>
      <c r="AJ207" s="2" t="str">
        <f>VLOOKUP(P207,'[3]Monitor Schedule'!$A:$BM,24,FALSE)</f>
        <v>No</v>
      </c>
      <c r="AK207" s="2" t="str">
        <f>VLOOKUP(P207,'[3]Monitor Schedule'!$A:$BM,25,FALSE)</f>
        <v>No</v>
      </c>
      <c r="AL207" s="2" t="str">
        <f>VLOOKUP(P207,'[3]Monitor Schedule'!$A:$BM,26,FALSE)</f>
        <v>No</v>
      </c>
      <c r="AM207" s="2" t="str">
        <f>VLOOKUP(P207,'[3]Monitor Schedule'!$A:$BM,27,FALSE)</f>
        <v>No</v>
      </c>
      <c r="AN207" s="2" t="str">
        <f>VLOOKUP(P207,'[3]Monitor Schedule'!$A:$BM,28,FALSE)</f>
        <v>No</v>
      </c>
      <c r="AO207" s="2" t="str">
        <f>VLOOKUP(P207,'[3]Monitor Schedule'!$A:$BM,29,FALSE)</f>
        <v>No</v>
      </c>
      <c r="AP207" s="2" t="s">
        <v>30</v>
      </c>
      <c r="AQ207" s="2" t="s">
        <v>30</v>
      </c>
      <c r="AR207" s="2" t="s">
        <v>30</v>
      </c>
      <c r="AS207" s="2" t="str">
        <f>VLOOKUP(P207,'[3]Monitor Schedule'!$A:$BM,33,FALSE)</f>
        <v>Yes</v>
      </c>
      <c r="AT207" s="2" t="str">
        <f>VLOOKUP(P207,'[3]Monitor Schedule'!$A:$BM,34,FALSE)</f>
        <v>Yes</v>
      </c>
      <c r="AU207" s="2" t="s">
        <v>30</v>
      </c>
      <c r="AV207" s="2" t="s">
        <v>30</v>
      </c>
      <c r="AW207" s="2" t="str">
        <f>VLOOKUP(P207,'[3]Monitor Schedule'!$A:$BM,37,FALSE)</f>
        <v>Yes</v>
      </c>
      <c r="AX207" s="2" t="str">
        <f>VLOOKUP(P207,'[3]Monitor Schedule'!$A:$BM,38,FALSE)</f>
        <v>Yes</v>
      </c>
      <c r="AY207" s="2" t="str">
        <f>VLOOKUP(P207,'[3]Monitor Schedule'!$A:$BM,39,FALSE)</f>
        <v>Yes</v>
      </c>
      <c r="AZ207" s="2" t="str">
        <f>VLOOKUP(P207,'[3]Monitor Schedule'!$A:$BM,40,FALSE)</f>
        <v>Yes</v>
      </c>
      <c r="BA207" s="2" t="s">
        <v>28</v>
      </c>
      <c r="BB207" s="2" t="s">
        <v>30</v>
      </c>
      <c r="BC207" s="2" t="s">
        <v>30</v>
      </c>
      <c r="BD207" s="2" t="s">
        <v>28</v>
      </c>
      <c r="BE207" s="2" t="str">
        <f>VLOOKUP(P207,'[3]Monitor Schedule'!$A:$BM,45,FALSE)</f>
        <v>Yes</v>
      </c>
      <c r="BF207" s="2" t="str">
        <f>VLOOKUP(P207,'[3]Monitor Schedule'!$A:$BM,46,FALSE)</f>
        <v>Yes</v>
      </c>
      <c r="BG207" s="2" t="str">
        <f>VLOOKUP(P207,'[3]Monitor Schedule'!$A:$BM,47,FALSE)</f>
        <v>Yes</v>
      </c>
      <c r="BH207" s="2" t="s">
        <v>28</v>
      </c>
      <c r="BI207" s="2" t="s">
        <v>30</v>
      </c>
      <c r="BJ207" s="2" t="s">
        <v>30</v>
      </c>
      <c r="BK207" s="2" t="str">
        <f>VLOOKUP(P207,'[3]Monitor Schedule'!$A:$BM,51,FALSE)</f>
        <v>Yes</v>
      </c>
      <c r="BL207" s="2" t="str">
        <f>VLOOKUP(P207,'[3]Monitor Schedule'!$A:$BM,52,FALSE)</f>
        <v>Yes</v>
      </c>
      <c r="BM207" s="2" t="str">
        <f>VLOOKUP(P207,'[3]Monitor Schedule'!$A:$BM,53,FALSE)</f>
        <v>Yes</v>
      </c>
      <c r="BN207" s="2" t="s">
        <v>28</v>
      </c>
      <c r="BO207" s="2" t="s">
        <v>28</v>
      </c>
      <c r="BP207" s="2" t="s">
        <v>30</v>
      </c>
      <c r="BQ207" s="2" t="s">
        <v>30</v>
      </c>
      <c r="BR207" s="2">
        <f>VLOOKUP(P207,'[3]Monitor Schedule'!$A:$BM,58,FALSE)</f>
        <v>0</v>
      </c>
      <c r="BS207" s="2">
        <f>VLOOKUP(P207,'[3]Monitor Schedule'!$A:$BM,59,FALSE)</f>
        <v>0</v>
      </c>
      <c r="BT207" s="2">
        <f>VLOOKUP(P207,'[3]Monitor Schedule'!$A:$BM,60,FALSE)</f>
        <v>0</v>
      </c>
      <c r="BU207" s="2">
        <f>VLOOKUP(P207,'[3]Monitor Schedule'!$A:$BM,61,FALSE)</f>
        <v>0</v>
      </c>
      <c r="BV207" s="2">
        <f>VLOOKUP(P207,'[3]Monitor Schedule'!$A:$BM,62,FALSE)</f>
        <v>0</v>
      </c>
      <c r="BW207" s="2">
        <f>VLOOKUP(P207,'[3]Monitor Schedule'!$A:$BM,63,FALSE)</f>
        <v>0</v>
      </c>
      <c r="BX207" s="2">
        <f>VLOOKUP(P207,'[3]Monitor Schedule'!$A:$BM,64,FALSE)</f>
        <v>0</v>
      </c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</row>
    <row r="208" spans="1:459" s="2" customFormat="1">
      <c r="A208" s="146">
        <v>76743</v>
      </c>
      <c r="B208" s="146">
        <v>1486</v>
      </c>
      <c r="C208" s="146">
        <v>782</v>
      </c>
      <c r="D208" s="147">
        <v>205128</v>
      </c>
      <c r="E208" s="148">
        <f t="shared" si="324"/>
        <v>3897.4319999999998</v>
      </c>
      <c r="F208" s="149">
        <f t="shared" si="325"/>
        <v>2065.6389599999998</v>
      </c>
      <c r="G208" s="150">
        <v>15</v>
      </c>
      <c r="H208" s="150">
        <f t="shared" si="326"/>
        <v>4871.79</v>
      </c>
      <c r="I208" s="150">
        <f t="shared" si="327"/>
        <v>2582.0486999999998</v>
      </c>
      <c r="J208" s="150">
        <f t="shared" si="328"/>
        <v>5846.1479999999992</v>
      </c>
      <c r="K208" s="150">
        <f t="shared" si="329"/>
        <v>3098.4584399999994</v>
      </c>
      <c r="L208" s="150">
        <v>20</v>
      </c>
      <c r="M208" s="151">
        <v>22</v>
      </c>
      <c r="N208" s="152">
        <v>24</v>
      </c>
      <c r="O208" s="142" t="s">
        <v>169</v>
      </c>
      <c r="P208" s="8">
        <v>801482</v>
      </c>
      <c r="Q208" s="8" t="s">
        <v>301</v>
      </c>
      <c r="R208" s="158" t="s">
        <v>302</v>
      </c>
      <c r="S208" s="181">
        <v>44785</v>
      </c>
      <c r="T208" s="181">
        <f>VLOOKUP(P208,'[3]Monitor Schedule'!$A:$J,10,FALSE)</f>
        <v>44785</v>
      </c>
      <c r="U208" s="181">
        <v>44785</v>
      </c>
      <c r="V208" s="181" t="e">
        <f>VLOOKUP(P208,'[3]Monitor Schedule'!$A:$K,11,FALSE)</f>
        <v>#N/A</v>
      </c>
      <c r="W208" s="181" t="s">
        <v>30</v>
      </c>
      <c r="X208" s="8" t="s">
        <v>124</v>
      </c>
      <c r="Y208" s="2" t="s">
        <v>171</v>
      </c>
      <c r="Z208" s="2" t="s">
        <v>171</v>
      </c>
      <c r="AA208" s="2" t="s">
        <v>171</v>
      </c>
      <c r="AB208" s="2" t="s">
        <v>171</v>
      </c>
      <c r="AC208" s="2" t="s">
        <v>171</v>
      </c>
      <c r="AD208" s="2" t="s">
        <v>171</v>
      </c>
      <c r="AE208" s="2" t="s">
        <v>171</v>
      </c>
      <c r="AF208" s="2" t="str">
        <f>VLOOKUP(P208,'[3]Monitor Schedule'!$A:$BM,20,FALSE)</f>
        <v>No</v>
      </c>
      <c r="AG208" s="2" t="str">
        <f>VLOOKUP(P208,'[3]Monitor Schedule'!$A:$BM,21,FALSE)</f>
        <v>No</v>
      </c>
      <c r="AH208" s="2" t="str">
        <f>VLOOKUP(P208,'[3]Monitor Schedule'!$A:$BM,22,FALSE)</f>
        <v>No</v>
      </c>
      <c r="AI208" s="2" t="str">
        <f>VLOOKUP(P208,'[3]Monitor Schedule'!$A:$BM,23,FALSE)</f>
        <v>No</v>
      </c>
      <c r="AJ208" s="2" t="str">
        <f>VLOOKUP(P208,'[3]Monitor Schedule'!$A:$BM,24,FALSE)</f>
        <v>No</v>
      </c>
      <c r="AK208" s="2" t="str">
        <f>VLOOKUP(P208,'[3]Monitor Schedule'!$A:$BM,25,FALSE)</f>
        <v>No</v>
      </c>
      <c r="AL208" s="2" t="str">
        <f>VLOOKUP(P208,'[3]Monitor Schedule'!$A:$BM,26,FALSE)</f>
        <v>No</v>
      </c>
      <c r="AM208" s="2" t="str">
        <f>VLOOKUP(P208,'[3]Monitor Schedule'!$A:$BM,27,FALSE)</f>
        <v>No</v>
      </c>
      <c r="AN208" s="2" t="str">
        <f>VLOOKUP(P208,'[3]Monitor Schedule'!$A:$BM,28,FALSE)</f>
        <v>No</v>
      </c>
      <c r="AO208" s="2" t="str">
        <f>VLOOKUP(P208,'[3]Monitor Schedule'!$A:$BM,29,FALSE)</f>
        <v>No</v>
      </c>
      <c r="AP208" s="2" t="str">
        <f>VLOOKUP(P208,'[3]Monitor Schedule'!$A:$BM,30,FALSE)</f>
        <v>Yes</v>
      </c>
      <c r="AQ208" s="2" t="str">
        <f>VLOOKUP(P208,'[3]Monitor Schedule'!$A:$BM,31,FALSE)</f>
        <v>Yes</v>
      </c>
      <c r="AR208" s="2" t="str">
        <f>VLOOKUP(P208,'[3]Monitor Schedule'!$A:$BM,32,FALSE)</f>
        <v>Yes</v>
      </c>
      <c r="AS208" s="2" t="s">
        <v>28</v>
      </c>
      <c r="AT208" s="2" t="s">
        <v>28</v>
      </c>
      <c r="AU208" s="2" t="s">
        <v>30</v>
      </c>
      <c r="AV208" s="2" t="s">
        <v>30</v>
      </c>
      <c r="AW208" s="2" t="str">
        <f>VLOOKUP(P208,'[3]Monitor Schedule'!$A:$BM,37,FALSE)</f>
        <v>Yes</v>
      </c>
      <c r="AX208" s="2" t="str">
        <f>VLOOKUP(P208,'[3]Monitor Schedule'!$A:$BM,38,FALSE)</f>
        <v>Yes</v>
      </c>
      <c r="AY208" s="2" t="str">
        <f>VLOOKUP(P208,'[3]Monitor Schedule'!$A:$BM,39,FALSE)</f>
        <v>Yes</v>
      </c>
      <c r="AZ208" s="2" t="str">
        <f>VLOOKUP(P208,'[3]Monitor Schedule'!$A:$BM,40,FALSE)</f>
        <v>No</v>
      </c>
      <c r="BA208" s="2" t="str">
        <f>VLOOKUP(P208,'[3]Monitor Schedule'!$A:$BM,41,FALSE)</f>
        <v>No</v>
      </c>
      <c r="BB208" s="2" t="str">
        <f>VLOOKUP(P208,'[3]Monitor Schedule'!$A:$BM,42,FALSE)</f>
        <v>No</v>
      </c>
      <c r="BC208" s="2" t="str">
        <f>VLOOKUP(P208,'[3]Monitor Schedule'!$A:$BM,43,FALSE)</f>
        <v>No</v>
      </c>
      <c r="BD208" s="2" t="str">
        <f>VLOOKUP(P208,'[3]Monitor Schedule'!$A:$BM,44,FALSE)</f>
        <v>No</v>
      </c>
      <c r="BE208" s="2" t="s">
        <v>30</v>
      </c>
      <c r="BF208" s="2" t="str">
        <f>VLOOKUP(P208,'[3]Monitor Schedule'!$A:$BM,46,FALSE)</f>
        <v>Yes</v>
      </c>
      <c r="BG208" s="2" t="str">
        <f>VLOOKUP(P208,'[3]Monitor Schedule'!$A:$BM,47,FALSE)</f>
        <v>Yes</v>
      </c>
      <c r="BH208" s="2" t="str">
        <f>VLOOKUP(P208,'[3]Monitor Schedule'!$A:$BM,48,FALSE)</f>
        <v>Yes</v>
      </c>
      <c r="BI208" s="2" t="s">
        <v>30</v>
      </c>
      <c r="BJ208" s="2" t="s">
        <v>30</v>
      </c>
      <c r="BK208" s="2" t="str">
        <f>VLOOKUP(P208,'[3]Monitor Schedule'!$A:$BM,51,FALSE)</f>
        <v>Yes</v>
      </c>
      <c r="BL208" s="2" t="str">
        <f>VLOOKUP(P208,'[3]Monitor Schedule'!$A:$BM,52,FALSE)</f>
        <v>Yes</v>
      </c>
      <c r="BM208" s="2" t="str">
        <f>VLOOKUP(P208,'[3]Monitor Schedule'!$A:$BM,53,FALSE)</f>
        <v>Yes</v>
      </c>
      <c r="BN208" s="2" t="s">
        <v>30</v>
      </c>
      <c r="BO208" s="2" t="s">
        <v>30</v>
      </c>
      <c r="BP208" s="2" t="s">
        <v>30</v>
      </c>
      <c r="BQ208" s="2" t="s">
        <v>30</v>
      </c>
      <c r="BR208" s="2" t="str">
        <f>VLOOKUP(P208,'[3]Monitor Schedule'!$A:$BM,58,FALSE)</f>
        <v>Yes</v>
      </c>
      <c r="BS208" s="2" t="str">
        <f>VLOOKUP(P208,'[3]Monitor Schedule'!$A:$BM,59,FALSE)</f>
        <v>Yes</v>
      </c>
      <c r="BT208" s="2" t="str">
        <f>VLOOKUP(P208,'[3]Monitor Schedule'!$A:$BM,60,FALSE)</f>
        <v>Yes</v>
      </c>
      <c r="BU208" s="2" t="str">
        <f>VLOOKUP(P208,'[3]Monitor Schedule'!$A:$BM,61,FALSE)</f>
        <v>Yes</v>
      </c>
      <c r="BV208" s="2" t="str">
        <f>VLOOKUP(P208,'[3]Monitor Schedule'!$A:$BM,62,FALSE)</f>
        <v>Yes</v>
      </c>
      <c r="BW208" s="2" t="str">
        <f>VLOOKUP(P208,'[3]Monitor Schedule'!$A:$BM,63,FALSE)</f>
        <v>Yes</v>
      </c>
      <c r="BX208" s="2" t="str">
        <f>VLOOKUP(P208,'[3]Monitor Schedule'!$A:$BM,64,FALSE)</f>
        <v>Yes</v>
      </c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</row>
    <row r="209" spans="1:459" s="2" customFormat="1">
      <c r="A209" s="146">
        <v>76743</v>
      </c>
      <c r="B209" s="146">
        <v>1486</v>
      </c>
      <c r="C209" s="146">
        <v>782</v>
      </c>
      <c r="D209" s="147">
        <v>205128</v>
      </c>
      <c r="E209" s="148">
        <f t="shared" si="324"/>
        <v>3897.4319999999998</v>
      </c>
      <c r="F209" s="149">
        <f t="shared" si="325"/>
        <v>2065.6389599999998</v>
      </c>
      <c r="G209" s="150">
        <v>17</v>
      </c>
      <c r="H209" s="150">
        <f t="shared" si="326"/>
        <v>4871.79</v>
      </c>
      <c r="I209" s="150">
        <f t="shared" si="327"/>
        <v>2582.0486999999998</v>
      </c>
      <c r="J209" s="150">
        <f t="shared" si="328"/>
        <v>5846.1479999999992</v>
      </c>
      <c r="K209" s="150">
        <f t="shared" si="329"/>
        <v>3098.4584399999994</v>
      </c>
      <c r="L209" s="150">
        <v>20</v>
      </c>
      <c r="M209" s="151">
        <v>22</v>
      </c>
      <c r="N209" s="152">
        <v>24</v>
      </c>
      <c r="O209" s="142" t="s">
        <v>169</v>
      </c>
      <c r="P209" s="194">
        <v>75835</v>
      </c>
      <c r="Q209" s="194" t="s">
        <v>303</v>
      </c>
      <c r="R209" s="195" t="s">
        <v>304</v>
      </c>
      <c r="S209" s="201" t="s">
        <v>85</v>
      </c>
      <c r="T209" s="181">
        <f>VLOOKUP(P209,'[3]Monitor Schedule'!$A:$J,10,FALSE)</f>
        <v>0</v>
      </c>
      <c r="U209" s="201"/>
      <c r="V209" s="181" t="e">
        <f>VLOOKUP(P209,'[3]Monitor Schedule'!$A:$K,11,FALSE)</f>
        <v>#N/A</v>
      </c>
      <c r="W209" s="181" t="s">
        <v>30</v>
      </c>
      <c r="X209" s="8" t="s">
        <v>124</v>
      </c>
      <c r="Y209" s="2" t="s">
        <v>171</v>
      </c>
      <c r="Z209" s="2" t="s">
        <v>171</v>
      </c>
      <c r="AA209" s="2" t="s">
        <v>171</v>
      </c>
      <c r="AB209" s="2" t="s">
        <v>171</v>
      </c>
      <c r="AC209" s="2" t="s">
        <v>171</v>
      </c>
      <c r="AD209" s="2" t="s">
        <v>171</v>
      </c>
      <c r="AE209" s="2" t="s">
        <v>171</v>
      </c>
      <c r="AF209" s="2" t="str">
        <f>VLOOKUP(P209,'[3]Monitor Schedule'!$A:$BM,20,FALSE)</f>
        <v>No</v>
      </c>
      <c r="AG209" s="2" t="str">
        <f>VLOOKUP(P209,'[3]Monitor Schedule'!$A:$BM,21,FALSE)</f>
        <v>No</v>
      </c>
      <c r="AH209" s="2" t="str">
        <f>VLOOKUP(P209,'[3]Monitor Schedule'!$A:$BM,22,FALSE)</f>
        <v>No</v>
      </c>
      <c r="AI209" s="2" t="str">
        <f>VLOOKUP(P209,'[3]Monitor Schedule'!$A:$BM,23,FALSE)</f>
        <v>No</v>
      </c>
      <c r="AJ209" s="2" t="str">
        <f>VLOOKUP(P209,'[3]Monitor Schedule'!$A:$BM,24,FALSE)</f>
        <v>No</v>
      </c>
      <c r="AK209" s="2" t="str">
        <f>VLOOKUP(P209,'[3]Monitor Schedule'!$A:$BM,25,FALSE)</f>
        <v>No</v>
      </c>
      <c r="AL209" s="2" t="str">
        <f>VLOOKUP(P209,'[3]Monitor Schedule'!$A:$BM,26,FALSE)</f>
        <v>No</v>
      </c>
      <c r="AM209" s="2" t="str">
        <f>VLOOKUP(P209,'[3]Monitor Schedule'!$A:$BM,27,FALSE)</f>
        <v>No</v>
      </c>
      <c r="AN209" s="2" t="str">
        <f>VLOOKUP(P209,'[3]Monitor Schedule'!$A:$BM,28,FALSE)</f>
        <v>No</v>
      </c>
      <c r="AO209" s="2" t="str">
        <f>VLOOKUP(P209,'[3]Monitor Schedule'!$A:$BM,29,FALSE)</f>
        <v>No</v>
      </c>
      <c r="AP209" s="2" t="str">
        <f>VLOOKUP(P209,'[3]Monitor Schedule'!$A:$BM,30,FALSE)</f>
        <v>Yes</v>
      </c>
      <c r="AQ209" s="2" t="str">
        <f>VLOOKUP(P209,'[3]Monitor Schedule'!$A:$BM,31,FALSE)</f>
        <v>Yes</v>
      </c>
      <c r="AR209" s="2" t="str">
        <f>VLOOKUP(P209,'[3]Monitor Schedule'!$A:$BM,32,FALSE)</f>
        <v>Yes</v>
      </c>
      <c r="AS209" s="2" t="s">
        <v>30</v>
      </c>
      <c r="AT209" s="2" t="s">
        <v>30</v>
      </c>
      <c r="AU209" s="2" t="s">
        <v>30</v>
      </c>
      <c r="AV209" s="2" t="str">
        <f>VLOOKUP(P209,'[3]Monitor Schedule'!$A:$BM,36,FALSE)</f>
        <v>Yes</v>
      </c>
      <c r="AW209" s="2" t="str">
        <f>VLOOKUP(P209,'[3]Monitor Schedule'!$A:$BM,37,FALSE)</f>
        <v>Yes</v>
      </c>
      <c r="AX209" s="2" t="str">
        <f>VLOOKUP(P209,'[3]Monitor Schedule'!$A:$BM,38,FALSE)</f>
        <v>Yes</v>
      </c>
      <c r="AY209" s="2" t="s">
        <v>28</v>
      </c>
      <c r="AZ209" s="2" t="s">
        <v>28</v>
      </c>
      <c r="BA209" s="2" t="s">
        <v>28</v>
      </c>
      <c r="BB209" s="2" t="s">
        <v>30</v>
      </c>
      <c r="BC209" s="2" t="s">
        <v>30</v>
      </c>
      <c r="BD209" s="2" t="s">
        <v>28</v>
      </c>
      <c r="BE209" s="2" t="s">
        <v>28</v>
      </c>
      <c r="BF209" s="2" t="s">
        <v>28</v>
      </c>
      <c r="BG209" s="2" t="s">
        <v>30</v>
      </c>
      <c r="BH209" s="2" t="s">
        <v>30</v>
      </c>
      <c r="BI209" s="2" t="s">
        <v>30</v>
      </c>
      <c r="BJ209" s="2" t="str">
        <f>VLOOKUP(P209,'[3]Monitor Schedule'!$A:$BM,50,FALSE)</f>
        <v>Yes</v>
      </c>
      <c r="BK209" s="2" t="str">
        <f>VLOOKUP(P209,'[3]Monitor Schedule'!$A:$BM,51,FALSE)</f>
        <v>Yes</v>
      </c>
      <c r="BL209" s="2" t="s">
        <v>28</v>
      </c>
      <c r="BM209" s="2" t="s">
        <v>28</v>
      </c>
      <c r="BN209" s="2" t="str">
        <f>VLOOKUP(P209,'[3]Monitor Schedule'!$A:$BM,54,FALSE)</f>
        <v>Yes</v>
      </c>
      <c r="BO209" s="2" t="str">
        <f>VLOOKUP(P209,'[3]Monitor Schedule'!$A:$BM,55,FALSE)</f>
        <v>Yes</v>
      </c>
      <c r="BP209" s="2" t="s">
        <v>30</v>
      </c>
      <c r="BQ209" s="2" t="s">
        <v>30</v>
      </c>
      <c r="BR209" s="2">
        <f>VLOOKUP(P209,'[3]Monitor Schedule'!$A:$BM,58,FALSE)</f>
        <v>0</v>
      </c>
      <c r="BS209" s="2">
        <f>VLOOKUP(P209,'[3]Monitor Schedule'!$A:$BM,59,FALSE)</f>
        <v>0</v>
      </c>
      <c r="BT209" s="2">
        <f>VLOOKUP(P209,'[3]Monitor Schedule'!$A:$BM,60,FALSE)</f>
        <v>0</v>
      </c>
      <c r="BU209" s="2">
        <f>VLOOKUP(P209,'[3]Monitor Schedule'!$A:$BM,61,FALSE)</f>
        <v>0</v>
      </c>
      <c r="BV209" s="2">
        <f>VLOOKUP(P209,'[3]Monitor Schedule'!$A:$BM,62,FALSE)</f>
        <v>0</v>
      </c>
      <c r="BW209" s="2">
        <f>VLOOKUP(P209,'[3]Monitor Schedule'!$A:$BM,63,FALSE)</f>
        <v>0</v>
      </c>
      <c r="BX209" s="2">
        <f>VLOOKUP(P209,'[3]Monitor Schedule'!$A:$BM,64,FALSE)</f>
        <v>0</v>
      </c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</row>
    <row r="210" spans="1:459" s="2" customFormat="1">
      <c r="A210" s="146">
        <v>76743</v>
      </c>
      <c r="B210" s="146">
        <v>1486</v>
      </c>
      <c r="C210" s="146">
        <v>782</v>
      </c>
      <c r="D210" s="147">
        <v>205128</v>
      </c>
      <c r="E210" s="148">
        <f t="shared" si="324"/>
        <v>3897.4319999999998</v>
      </c>
      <c r="F210" s="149">
        <f t="shared" si="325"/>
        <v>2065.6389599999998</v>
      </c>
      <c r="G210" s="150">
        <v>18</v>
      </c>
      <c r="H210" s="150">
        <f t="shared" si="326"/>
        <v>4871.79</v>
      </c>
      <c r="I210" s="150">
        <f t="shared" si="327"/>
        <v>2582.0486999999998</v>
      </c>
      <c r="J210" s="150">
        <f t="shared" si="328"/>
        <v>5846.1479999999992</v>
      </c>
      <c r="K210" s="150">
        <f t="shared" si="329"/>
        <v>3098.4584399999994</v>
      </c>
      <c r="L210" s="150">
        <v>20</v>
      </c>
      <c r="M210" s="151">
        <v>22</v>
      </c>
      <c r="N210" s="152">
        <v>24</v>
      </c>
      <c r="O210" s="142" t="s">
        <v>169</v>
      </c>
      <c r="P210" s="8">
        <v>957650</v>
      </c>
      <c r="Q210" s="8" t="s">
        <v>305</v>
      </c>
      <c r="R210" s="158" t="s">
        <v>306</v>
      </c>
      <c r="S210" s="181" t="s">
        <v>85</v>
      </c>
      <c r="T210" s="181">
        <f>VLOOKUP(P210,'[3]Monitor Schedule'!$A:$J,10,FALSE)</f>
        <v>44785</v>
      </c>
      <c r="U210" s="181">
        <v>44785</v>
      </c>
      <c r="V210" s="181" t="e">
        <f>VLOOKUP(P210,'[3]Monitor Schedule'!$A:$K,11,FALSE)</f>
        <v>#N/A</v>
      </c>
      <c r="W210" s="181" t="s">
        <v>30</v>
      </c>
      <c r="X210" s="8" t="s">
        <v>307</v>
      </c>
      <c r="Y210" s="2" t="s">
        <v>171</v>
      </c>
      <c r="Z210" s="2" t="s">
        <v>171</v>
      </c>
      <c r="AA210" s="2" t="s">
        <v>171</v>
      </c>
      <c r="AB210" s="2" t="s">
        <v>171</v>
      </c>
      <c r="AC210" s="2" t="s">
        <v>171</v>
      </c>
      <c r="AD210" s="2" t="s">
        <v>171</v>
      </c>
      <c r="AE210" s="2" t="s">
        <v>171</v>
      </c>
      <c r="AF210" s="2" t="str">
        <f>VLOOKUP(P210,'[3]Monitor Schedule'!$A:$BM,20,FALSE)</f>
        <v>No</v>
      </c>
      <c r="AG210" s="2" t="str">
        <f>VLOOKUP(P210,'[3]Monitor Schedule'!$A:$BM,21,FALSE)</f>
        <v>No</v>
      </c>
      <c r="AH210" s="2" t="str">
        <f>VLOOKUP(P210,'[3]Monitor Schedule'!$A:$BM,22,FALSE)</f>
        <v>No</v>
      </c>
      <c r="AI210" s="2" t="str">
        <f>VLOOKUP(P210,'[3]Monitor Schedule'!$A:$BM,23,FALSE)</f>
        <v>No</v>
      </c>
      <c r="AJ210" s="2" t="str">
        <f>VLOOKUP(P210,'[3]Monitor Schedule'!$A:$BM,24,FALSE)</f>
        <v>No</v>
      </c>
      <c r="AK210" s="2" t="str">
        <f>VLOOKUP(P210,'[3]Monitor Schedule'!$A:$BM,25,FALSE)</f>
        <v>No</v>
      </c>
      <c r="AL210" s="2" t="str">
        <f>VLOOKUP(P210,'[3]Monitor Schedule'!$A:$BM,26,FALSE)</f>
        <v>No</v>
      </c>
      <c r="AM210" s="2" t="str">
        <f>VLOOKUP(P210,'[3]Monitor Schedule'!$A:$BM,27,FALSE)</f>
        <v>No</v>
      </c>
      <c r="AN210" s="2" t="str">
        <f>VLOOKUP(P210,'[3]Monitor Schedule'!$A:$BM,28,FALSE)</f>
        <v>No</v>
      </c>
      <c r="AO210" s="2" t="str">
        <f>VLOOKUP(P210,'[3]Monitor Schedule'!$A:$BM,29,FALSE)</f>
        <v>No</v>
      </c>
      <c r="AP210" s="2" t="str">
        <f>VLOOKUP(P210,'[3]Monitor Schedule'!$A:$BM,30,FALSE)</f>
        <v>No</v>
      </c>
      <c r="AQ210" s="2" t="s">
        <v>30</v>
      </c>
      <c r="AR210" s="2" t="s">
        <v>30</v>
      </c>
      <c r="AS210" s="2" t="s">
        <v>30</v>
      </c>
      <c r="AT210" s="2" t="str">
        <f>VLOOKUP(P210,'[3]Monitor Schedule'!$A:$BM,34,FALSE)</f>
        <v>Yes</v>
      </c>
      <c r="AU210" s="2" t="str">
        <f>VLOOKUP(P210,'[3]Monitor Schedule'!$A:$BM,35,FALSE)</f>
        <v>Yes</v>
      </c>
      <c r="AV210" s="2" t="s">
        <v>30</v>
      </c>
      <c r="AW210" s="2" t="s">
        <v>30</v>
      </c>
      <c r="AX210" s="2" t="s">
        <v>30</v>
      </c>
      <c r="AY210" s="2" t="str">
        <f>VLOOKUP(P210,'[3]Monitor Schedule'!$A:$BM,39,FALSE)</f>
        <v>No</v>
      </c>
      <c r="AZ210" s="2" t="str">
        <f>VLOOKUP(P210,'[3]Monitor Schedule'!$A:$BM,40,FALSE)</f>
        <v>Yes</v>
      </c>
      <c r="BA210" s="2" t="str">
        <f>VLOOKUP(P210,'[3]Monitor Schedule'!$A:$BM,41,FALSE)</f>
        <v>Yes</v>
      </c>
      <c r="BB210" s="2" t="s">
        <v>30</v>
      </c>
      <c r="BC210" s="2" t="str">
        <f>VLOOKUP(P210,'[3]Monitor Schedule'!$A:$BM,43,FALSE)</f>
        <v>No</v>
      </c>
      <c r="BD210" s="2" t="s">
        <v>30</v>
      </c>
      <c r="BE210" s="2" t="str">
        <f>VLOOKUP(P210,'[3]Monitor Schedule'!$A:$BM,45,FALSE)</f>
        <v>Yes</v>
      </c>
      <c r="BF210" s="2" t="str">
        <f>VLOOKUP(P210,'[3]Monitor Schedule'!$A:$BM,46,FALSE)</f>
        <v>Yes</v>
      </c>
      <c r="BG210" s="2" t="str">
        <f>VLOOKUP(P210,'[3]Monitor Schedule'!$A:$BM,47,FALSE)</f>
        <v>Yes</v>
      </c>
      <c r="BH210" s="2" t="s">
        <v>30</v>
      </c>
      <c r="BI210" s="2" t="str">
        <f>VLOOKUP(P210,'[3]Monitor Schedule'!$A:$BM,49,FALSE)</f>
        <v>No</v>
      </c>
      <c r="BJ210" s="2" t="str">
        <f>VLOOKUP(P210,'[3]Monitor Schedule'!$A:$BM,50,FALSE)</f>
        <v>No</v>
      </c>
      <c r="BK210" s="2" t="s">
        <v>28</v>
      </c>
      <c r="BL210" s="2" t="str">
        <f>VLOOKUP(P210,'[3]Monitor Schedule'!$A:$BM,52,FALSE)</f>
        <v>Yes</v>
      </c>
      <c r="BM210" s="2" t="str">
        <f>VLOOKUP(P210,'[3]Monitor Schedule'!$A:$BM,53,FALSE)</f>
        <v>Yes</v>
      </c>
      <c r="BN210" s="2" t="str">
        <f>VLOOKUP(P210,'[3]Monitor Schedule'!$A:$BM,54,FALSE)</f>
        <v>Yes</v>
      </c>
      <c r="BO210" s="2" t="s">
        <v>30</v>
      </c>
      <c r="BP210" s="2" t="s">
        <v>30</v>
      </c>
      <c r="BQ210" s="2" t="s">
        <v>30</v>
      </c>
      <c r="BR210" s="2">
        <f>VLOOKUP(P210,'[3]Monitor Schedule'!$A:$BM,58,FALSE)</f>
        <v>0</v>
      </c>
      <c r="BS210" s="2">
        <f>VLOOKUP(P210,'[3]Monitor Schedule'!$A:$BM,59,FALSE)</f>
        <v>0</v>
      </c>
      <c r="BT210" s="2">
        <f>VLOOKUP(P210,'[3]Monitor Schedule'!$A:$BM,60,FALSE)</f>
        <v>0</v>
      </c>
      <c r="BU210" s="2">
        <f>VLOOKUP(P210,'[3]Monitor Schedule'!$A:$BM,61,FALSE)</f>
        <v>0</v>
      </c>
      <c r="BV210" s="2">
        <f>VLOOKUP(P210,'[3]Monitor Schedule'!$A:$BM,62,FALSE)</f>
        <v>0</v>
      </c>
      <c r="BW210" s="2">
        <f>VLOOKUP(P210,'[3]Monitor Schedule'!$A:$BM,63,FALSE)</f>
        <v>0</v>
      </c>
      <c r="BX210" s="2">
        <f>VLOOKUP(P210,'[3]Monitor Schedule'!$A:$BM,64,FALSE)</f>
        <v>0</v>
      </c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</row>
    <row r="211" spans="1:459" s="2" customFormat="1">
      <c r="A211" s="146">
        <v>76743</v>
      </c>
      <c r="B211" s="146">
        <v>1486</v>
      </c>
      <c r="C211" s="146">
        <v>782</v>
      </c>
      <c r="D211" s="147">
        <v>205128</v>
      </c>
      <c r="E211" s="148">
        <f t="shared" si="324"/>
        <v>3897.4319999999998</v>
      </c>
      <c r="F211" s="149">
        <f t="shared" si="325"/>
        <v>2065.6389599999998</v>
      </c>
      <c r="G211" s="150">
        <v>19</v>
      </c>
      <c r="H211" s="150">
        <f t="shared" si="326"/>
        <v>4871.79</v>
      </c>
      <c r="I211" s="150">
        <f t="shared" si="327"/>
        <v>2582.0486999999998</v>
      </c>
      <c r="J211" s="150">
        <f t="shared" si="328"/>
        <v>5846.1479999999992</v>
      </c>
      <c r="K211" s="150">
        <f t="shared" si="329"/>
        <v>3098.4584399999994</v>
      </c>
      <c r="L211" s="150">
        <v>20</v>
      </c>
      <c r="M211" s="151">
        <v>22</v>
      </c>
      <c r="N211" s="152">
        <v>24</v>
      </c>
      <c r="O211" s="142" t="s">
        <v>169</v>
      </c>
      <c r="P211" s="194">
        <v>802641</v>
      </c>
      <c r="Q211" s="194" t="s">
        <v>308</v>
      </c>
      <c r="R211" s="195" t="s">
        <v>309</v>
      </c>
      <c r="S211" s="181"/>
      <c r="T211" s="181">
        <v>44784</v>
      </c>
      <c r="U211" s="181"/>
      <c r="V211" s="181" t="e">
        <f>VLOOKUP(P211,'[3]Monitor Schedule'!$A:$K,11,FALSE)</f>
        <v>#N/A</v>
      </c>
      <c r="W211" s="181" t="s">
        <v>30</v>
      </c>
      <c r="X211" s="8"/>
      <c r="Y211" s="2" t="s">
        <v>171</v>
      </c>
      <c r="Z211" s="2" t="s">
        <v>171</v>
      </c>
      <c r="AA211" s="2" t="s">
        <v>171</v>
      </c>
      <c r="AB211" s="2" t="s">
        <v>171</v>
      </c>
      <c r="AC211" s="2" t="s">
        <v>171</v>
      </c>
      <c r="AD211" s="2" t="s">
        <v>171</v>
      </c>
      <c r="AE211" s="2" t="s">
        <v>171</v>
      </c>
      <c r="AF211" s="2" t="s">
        <v>30</v>
      </c>
      <c r="AG211" s="2" t="str">
        <f>VLOOKUP(P211,'[3]Monitor Schedule'!$A:$BM,21,FALSE)</f>
        <v>Yes</v>
      </c>
      <c r="AH211" s="2" t="str">
        <f>VLOOKUP(P211,'[3]Monitor Schedule'!$A:$BM,22,FALSE)</f>
        <v>Yes</v>
      </c>
      <c r="AI211" s="2" t="str">
        <f>VLOOKUP(P211,'[3]Monitor Schedule'!$A:$BM,23,FALSE)</f>
        <v>Yes</v>
      </c>
      <c r="AJ211" s="2" t="str">
        <f>VLOOKUP(P211,'[3]Monitor Schedule'!$A:$BM,24,FALSE)</f>
        <v>Yes</v>
      </c>
      <c r="AK211" s="2" t="str">
        <f>VLOOKUP(P211,'[3]Monitor Schedule'!$A:$BM,25,FALSE)</f>
        <v>No</v>
      </c>
      <c r="AL211" s="2" t="str">
        <f>VLOOKUP(P211,'[3]Monitor Schedule'!$A:$BM,26,FALSE)</f>
        <v>Yes</v>
      </c>
      <c r="AM211" s="2" t="str">
        <f>VLOOKUP(P211,'[3]Monitor Schedule'!$A:$BM,27,FALSE)</f>
        <v>Yes</v>
      </c>
      <c r="AN211" s="2" t="str">
        <f>VLOOKUP(P211,'[3]Monitor Schedule'!$A:$BM,28,FALSE)</f>
        <v>Yes</v>
      </c>
      <c r="AO211" s="2" t="str">
        <f>VLOOKUP(P211,'[3]Monitor Schedule'!$A:$BM,29,FALSE)</f>
        <v>Yes</v>
      </c>
      <c r="AP211" s="2" t="str">
        <f>VLOOKUP(P211,'[3]Monitor Schedule'!$A:$BM,30,FALSE)</f>
        <v>No</v>
      </c>
      <c r="AQ211" s="2" t="str">
        <f>VLOOKUP(P211,'[3]Monitor Schedule'!$A:$BM,31,FALSE)</f>
        <v>No</v>
      </c>
      <c r="AR211" s="2" t="str">
        <f>VLOOKUP(P211,'[3]Monitor Schedule'!$A:$BM,32,FALSE)</f>
        <v>No</v>
      </c>
      <c r="AS211" s="2" t="str">
        <f>VLOOKUP(P211,'[3]Monitor Schedule'!$A:$BM,33,FALSE)</f>
        <v>No</v>
      </c>
      <c r="AT211" s="2" t="str">
        <f>VLOOKUP(P211,'[3]Monitor Schedule'!$A:$BM,34,FALSE)</f>
        <v>No</v>
      </c>
      <c r="AU211" s="2" t="str">
        <f>VLOOKUP(P211,'[3]Monitor Schedule'!$A:$BM,35,FALSE)</f>
        <v>Yes</v>
      </c>
      <c r="AV211" s="2" t="str">
        <f>VLOOKUP(P211,'[3]Monitor Schedule'!$A:$BM,36,FALSE)</f>
        <v>Yes</v>
      </c>
      <c r="AW211" s="2" t="str">
        <f>VLOOKUP(P211,'[3]Monitor Schedule'!$A:$BM,37,FALSE)</f>
        <v>No</v>
      </c>
      <c r="AX211" s="2" t="str">
        <f>VLOOKUP(P211,'[3]Monitor Schedule'!$A:$BM,38,FALSE)</f>
        <v>No</v>
      </c>
      <c r="AY211" s="2" t="str">
        <f>VLOOKUP(P211,'[3]Monitor Schedule'!$A:$BM,39,FALSE)</f>
        <v>No</v>
      </c>
      <c r="AZ211" s="2" t="str">
        <f>VLOOKUP(P211,'[3]Monitor Schedule'!$A:$BM,40,FALSE)</f>
        <v>No</v>
      </c>
      <c r="BA211" s="2" t="str">
        <f>VLOOKUP(P211,'[3]Monitor Schedule'!$A:$BM,41,FALSE)</f>
        <v>No</v>
      </c>
      <c r="BB211" s="2" t="s">
        <v>30</v>
      </c>
      <c r="BC211" s="2" t="s">
        <v>30</v>
      </c>
      <c r="BD211" s="2" t="str">
        <f>VLOOKUP(P211,'[3]Monitor Schedule'!$A:$BM,44,FALSE)</f>
        <v>No</v>
      </c>
      <c r="BE211" s="2" t="str">
        <f>VLOOKUP(P211,'[3]Monitor Schedule'!$A:$BM,45,FALSE)</f>
        <v>No</v>
      </c>
      <c r="BF211" s="2" t="str">
        <f>VLOOKUP(P211,'[3]Monitor Schedule'!$A:$BM,46,FALSE)</f>
        <v>No</v>
      </c>
      <c r="BG211" s="2" t="str">
        <f>VLOOKUP(P211,'[3]Monitor Schedule'!$A:$BM,47,FALSE)</f>
        <v>No</v>
      </c>
      <c r="BH211" s="2" t="str">
        <f>VLOOKUP(P211,'[3]Monitor Schedule'!$A:$BM,48,FALSE)</f>
        <v>No</v>
      </c>
      <c r="BI211" s="2" t="s">
        <v>30</v>
      </c>
      <c r="BJ211" s="2" t="s">
        <v>30</v>
      </c>
      <c r="BK211" s="2" t="str">
        <f>VLOOKUP(P211,'[3]Monitor Schedule'!$A:$BM,51,FALSE)</f>
        <v>No</v>
      </c>
      <c r="BL211" s="2" t="str">
        <f>VLOOKUP(P211,'[3]Monitor Schedule'!$A:$BM,52,FALSE)</f>
        <v>No</v>
      </c>
      <c r="BM211" s="2" t="str">
        <f>VLOOKUP(P211,'[3]Monitor Schedule'!$A:$BM,53,FALSE)</f>
        <v>No</v>
      </c>
      <c r="BN211" s="2" t="str">
        <f>VLOOKUP(P211,'[3]Monitor Schedule'!$A:$BM,54,FALSE)</f>
        <v>No</v>
      </c>
      <c r="BO211" s="2" t="str">
        <f>VLOOKUP(P211,'[3]Monitor Schedule'!$A:$BM,55,FALSE)</f>
        <v>No</v>
      </c>
      <c r="BP211" s="2" t="s">
        <v>30</v>
      </c>
      <c r="BQ211" s="2" t="s">
        <v>30</v>
      </c>
      <c r="BR211" s="2">
        <f>VLOOKUP(P211,'[3]Monitor Schedule'!$A:$BM,58,FALSE)</f>
        <v>0</v>
      </c>
      <c r="BS211" s="2">
        <f>VLOOKUP(P211,'[3]Monitor Schedule'!$A:$BM,59,FALSE)</f>
        <v>0</v>
      </c>
      <c r="BT211" s="2">
        <f>VLOOKUP(P211,'[3]Monitor Schedule'!$A:$BM,60,FALSE)</f>
        <v>0</v>
      </c>
      <c r="BU211" s="2">
        <f>VLOOKUP(P211,'[3]Monitor Schedule'!$A:$BM,61,FALSE)</f>
        <v>0</v>
      </c>
      <c r="BV211" s="2">
        <f>VLOOKUP(P211,'[3]Monitor Schedule'!$A:$BM,62,FALSE)</f>
        <v>0</v>
      </c>
      <c r="BW211" s="2">
        <f>VLOOKUP(P211,'[3]Monitor Schedule'!$A:$BM,63,FALSE)</f>
        <v>0</v>
      </c>
      <c r="BX211" s="2">
        <f>VLOOKUP(P211,'[3]Monitor Schedule'!$A:$BM,64,FALSE)</f>
        <v>0</v>
      </c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</row>
    <row r="212" spans="1:459" s="2" customFormat="1">
      <c r="A212" s="146"/>
      <c r="B212" s="146"/>
      <c r="C212" s="146"/>
      <c r="D212" s="147"/>
      <c r="E212" s="148"/>
      <c r="F212" s="149"/>
      <c r="G212" s="150"/>
      <c r="H212" s="150"/>
      <c r="I212" s="150"/>
      <c r="J212" s="150"/>
      <c r="K212" s="150"/>
      <c r="L212" s="150"/>
      <c r="M212" s="151"/>
      <c r="N212" s="152"/>
      <c r="O212" s="169"/>
      <c r="P212" s="8"/>
      <c r="Q212" s="8"/>
      <c r="R212" s="158"/>
      <c r="S212" s="181"/>
      <c r="T212" s="181"/>
      <c r="U212" s="181"/>
      <c r="V212" s="181"/>
      <c r="W212" s="181"/>
      <c r="X212" s="8"/>
      <c r="Y212" s="2" t="e">
        <f>VLOOKUP(P212,'[3]Monitor Schedule'!$A:$BM,13,FALSE)</f>
        <v>#N/A</v>
      </c>
      <c r="Z212" s="2" t="e">
        <f>VLOOKUP(P212,'[3]Monitor Schedule'!$A:$BM,14,FALSE)</f>
        <v>#N/A</v>
      </c>
      <c r="AA212" s="2" t="e">
        <f>VLOOKUP(P212,'[3]Monitor Schedule'!$A:$BM,15,FALSE)</f>
        <v>#N/A</v>
      </c>
      <c r="AB212" s="2" t="e">
        <f>VLOOKUP(P212,'[3]Monitor Schedule'!$A:$BM,16,FALSE)</f>
        <v>#N/A</v>
      </c>
      <c r="AC212" s="2" t="e">
        <f>VLOOKUP(P212,'[3]Monitor Schedule'!$A:$BM,17,FALSE)</f>
        <v>#N/A</v>
      </c>
      <c r="AD212" s="2" t="e">
        <f>VLOOKUP(P212,'[3]Monitor Schedule'!$A:$BM,18,FALSE)</f>
        <v>#N/A</v>
      </c>
      <c r="AE212" s="2" t="e">
        <f>VLOOKUP(P212,'[3]Monitor Schedule'!$A:$BM,19,FALSE)</f>
        <v>#N/A</v>
      </c>
      <c r="AF212" s="2" t="e">
        <f>VLOOKUP(P212,'[3]Monitor Schedule'!$A:$BM,20,FALSE)</f>
        <v>#N/A</v>
      </c>
      <c r="AG212" s="2" t="e">
        <f>VLOOKUP(P212,'[3]Monitor Schedule'!$A:$BM,21,FALSE)</f>
        <v>#N/A</v>
      </c>
      <c r="AH212" s="2" t="e">
        <f>VLOOKUP(P212,'[3]Monitor Schedule'!$A:$BM,22,FALSE)</f>
        <v>#N/A</v>
      </c>
      <c r="AI212" s="2" t="e">
        <f>VLOOKUP(P212,'[3]Monitor Schedule'!$A:$BM,23,FALSE)</f>
        <v>#N/A</v>
      </c>
      <c r="AJ212" s="2" t="e">
        <f>VLOOKUP(P212,'[3]Monitor Schedule'!$A:$BM,24,FALSE)</f>
        <v>#N/A</v>
      </c>
      <c r="AK212" s="2" t="e">
        <f>VLOOKUP(P212,'[3]Monitor Schedule'!$A:$BM,25,FALSE)</f>
        <v>#N/A</v>
      </c>
      <c r="AL212" s="2" t="e">
        <f>VLOOKUP(P212,'[3]Monitor Schedule'!$A:$BM,26,FALSE)</f>
        <v>#N/A</v>
      </c>
      <c r="AM212" s="2" t="e">
        <f>VLOOKUP(P212,'[3]Monitor Schedule'!$A:$BM,27,FALSE)</f>
        <v>#N/A</v>
      </c>
      <c r="AN212" s="2" t="e">
        <f>VLOOKUP(P212,'[3]Monitor Schedule'!$A:$BM,28,FALSE)</f>
        <v>#N/A</v>
      </c>
      <c r="AO212" s="2" t="e">
        <f>VLOOKUP(P212,'[3]Monitor Schedule'!$A:$BM,29,FALSE)</f>
        <v>#N/A</v>
      </c>
      <c r="AP212" s="2" t="e">
        <f>VLOOKUP(P212,'[3]Monitor Schedule'!$A:$BM,30,FALSE)</f>
        <v>#N/A</v>
      </c>
      <c r="AQ212" s="2" t="e">
        <f>VLOOKUP(P212,'[3]Monitor Schedule'!$A:$BM,31,FALSE)</f>
        <v>#N/A</v>
      </c>
      <c r="AR212" s="2" t="e">
        <f>VLOOKUP(P212,'[3]Monitor Schedule'!$A:$BM,32,FALSE)</f>
        <v>#N/A</v>
      </c>
      <c r="AS212" s="2" t="e">
        <f>VLOOKUP(P212,'[3]Monitor Schedule'!$A:$BM,33,FALSE)</f>
        <v>#N/A</v>
      </c>
      <c r="AT212" s="2" t="e">
        <f>VLOOKUP(P212,'[3]Monitor Schedule'!$A:$BM,34,FALSE)</f>
        <v>#N/A</v>
      </c>
      <c r="AU212" s="2" t="e">
        <f>VLOOKUP(P212,'[3]Monitor Schedule'!$A:$BM,35,FALSE)</f>
        <v>#N/A</v>
      </c>
      <c r="AV212" s="2" t="e">
        <f>VLOOKUP(P212,'[3]Monitor Schedule'!$A:$BM,36,FALSE)</f>
        <v>#N/A</v>
      </c>
      <c r="AW212" s="2" t="e">
        <f>VLOOKUP(P212,'[3]Monitor Schedule'!$A:$BM,37,FALSE)</f>
        <v>#N/A</v>
      </c>
      <c r="AX212" s="2" t="e">
        <f>VLOOKUP(P212,'[3]Monitor Schedule'!$A:$BM,38,FALSE)</f>
        <v>#N/A</v>
      </c>
      <c r="AY212" s="2" t="e">
        <f>VLOOKUP(P212,'[3]Monitor Schedule'!$A:$BM,39,FALSE)</f>
        <v>#N/A</v>
      </c>
      <c r="AZ212" s="2" t="e">
        <f>VLOOKUP(P212,'[3]Monitor Schedule'!$A:$BM,40,FALSE)</f>
        <v>#N/A</v>
      </c>
      <c r="BA212" s="2" t="e">
        <f>VLOOKUP(P212,'[3]Monitor Schedule'!$A:$BM,41,FALSE)</f>
        <v>#N/A</v>
      </c>
      <c r="BB212" s="2" t="e">
        <f>VLOOKUP(P212,'[3]Monitor Schedule'!$A:$BM,42,FALSE)</f>
        <v>#N/A</v>
      </c>
      <c r="BC212" s="2" t="e">
        <f>VLOOKUP(P212,'[3]Monitor Schedule'!$A:$BM,43,FALSE)</f>
        <v>#N/A</v>
      </c>
      <c r="BD212" s="2" t="e">
        <f>VLOOKUP(P212,'[3]Monitor Schedule'!$A:$BM,44,FALSE)</f>
        <v>#N/A</v>
      </c>
      <c r="BE212" s="2" t="e">
        <f>VLOOKUP(P212,'[3]Monitor Schedule'!$A:$BM,45,FALSE)</f>
        <v>#N/A</v>
      </c>
      <c r="BF212" s="2" t="e">
        <f>VLOOKUP(P212,'[3]Monitor Schedule'!$A:$BM,46,FALSE)</f>
        <v>#N/A</v>
      </c>
      <c r="BG212" s="2" t="e">
        <f>VLOOKUP(P212,'[3]Monitor Schedule'!$A:$BM,47,FALSE)</f>
        <v>#N/A</v>
      </c>
      <c r="BH212" s="2" t="e">
        <f>VLOOKUP(P212,'[3]Monitor Schedule'!$A:$BM,48,FALSE)</f>
        <v>#N/A</v>
      </c>
      <c r="BI212" s="2" t="e">
        <f>VLOOKUP(P212,'[3]Monitor Schedule'!$A:$BM,49,FALSE)</f>
        <v>#N/A</v>
      </c>
      <c r="BJ212" s="2" t="e">
        <f>VLOOKUP(P212,'[3]Monitor Schedule'!$A:$BM,50,FALSE)</f>
        <v>#N/A</v>
      </c>
      <c r="BK212" s="2" t="e">
        <f>VLOOKUP(P212,'[3]Monitor Schedule'!$A:$BM,51,FALSE)</f>
        <v>#N/A</v>
      </c>
      <c r="BL212" s="2" t="e">
        <f>VLOOKUP(P212,'[3]Monitor Schedule'!$A:$BM,52,FALSE)</f>
        <v>#N/A</v>
      </c>
      <c r="BM212" s="2" t="e">
        <f>VLOOKUP(P212,'[3]Monitor Schedule'!$A:$BM,53,FALSE)</f>
        <v>#N/A</v>
      </c>
      <c r="BN212" s="2" t="e">
        <f>VLOOKUP(P212,'[3]Monitor Schedule'!$A:$BM,54,FALSE)</f>
        <v>#N/A</v>
      </c>
      <c r="BO212" s="2" t="e">
        <f>VLOOKUP(P212,'[3]Monitor Schedule'!$A:$BM,55,FALSE)</f>
        <v>#N/A</v>
      </c>
      <c r="BP212" s="2" t="e">
        <f>VLOOKUP(P212,'[3]Monitor Schedule'!$A:$BM,56,FALSE)</f>
        <v>#N/A</v>
      </c>
      <c r="BQ212" s="2" t="e">
        <f>VLOOKUP(P212,'[3]Monitor Schedule'!$A:$BM,57,FALSE)</f>
        <v>#N/A</v>
      </c>
      <c r="BR212" s="2" t="e">
        <f>VLOOKUP(P212,'[3]Monitor Schedule'!$A:$BM,58,FALSE)</f>
        <v>#N/A</v>
      </c>
      <c r="BS212" s="2" t="e">
        <f>VLOOKUP(P212,'[3]Monitor Schedule'!$A:$BM,59,FALSE)</f>
        <v>#N/A</v>
      </c>
      <c r="BT212" s="2" t="e">
        <f>VLOOKUP(P212,'[3]Monitor Schedule'!$A:$BM,60,FALSE)</f>
        <v>#N/A</v>
      </c>
      <c r="BU212" s="2" t="e">
        <f>VLOOKUP(P212,'[3]Monitor Schedule'!$A:$BM,61,FALSE)</f>
        <v>#N/A</v>
      </c>
      <c r="BV212" s="2" t="e">
        <f>VLOOKUP(P212,'[3]Monitor Schedule'!$A:$BM,62,FALSE)</f>
        <v>#N/A</v>
      </c>
      <c r="BW212" s="2" t="e">
        <f>VLOOKUP(P212,'[3]Monitor Schedule'!$A:$BM,63,FALSE)</f>
        <v>#N/A</v>
      </c>
      <c r="BX212" s="2" t="e">
        <f>VLOOKUP(P212,'[3]Monitor Schedule'!$A:$BM,64,FALSE)</f>
        <v>#N/A</v>
      </c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</row>
    <row r="213" spans="1:459" s="2" customFormat="1">
      <c r="A213" s="146"/>
      <c r="B213" s="146"/>
      <c r="C213" s="146"/>
      <c r="D213" s="147"/>
      <c r="E213" s="148"/>
      <c r="F213" s="149"/>
      <c r="G213" s="150"/>
      <c r="H213" s="150"/>
      <c r="I213" s="150"/>
      <c r="J213" s="150"/>
      <c r="K213" s="150"/>
      <c r="L213" s="150"/>
      <c r="M213" s="151"/>
      <c r="N213" s="152"/>
      <c r="O213" s="169"/>
      <c r="P213" s="8"/>
      <c r="Q213" s="8"/>
      <c r="R213" s="158"/>
      <c r="S213" s="181"/>
      <c r="T213" s="181"/>
      <c r="U213" s="181"/>
      <c r="V213" s="181"/>
      <c r="W213" s="181"/>
      <c r="X213" s="8"/>
      <c r="Y213" s="2" t="e">
        <f>VLOOKUP(P213,'[3]Monitor Schedule'!$A:$BM,13,FALSE)</f>
        <v>#N/A</v>
      </c>
      <c r="Z213" s="2" t="e">
        <f>VLOOKUP(P213,'[3]Monitor Schedule'!$A:$BM,14,FALSE)</f>
        <v>#N/A</v>
      </c>
      <c r="AA213" s="2" t="e">
        <f>VLOOKUP(P213,'[3]Monitor Schedule'!$A:$BM,15,FALSE)</f>
        <v>#N/A</v>
      </c>
      <c r="AB213" s="2" t="e">
        <f>VLOOKUP(P213,'[3]Monitor Schedule'!$A:$BM,16,FALSE)</f>
        <v>#N/A</v>
      </c>
      <c r="AC213" s="2" t="e">
        <f>VLOOKUP(P213,'[3]Monitor Schedule'!$A:$BM,17,FALSE)</f>
        <v>#N/A</v>
      </c>
      <c r="AD213" s="2" t="e">
        <f>VLOOKUP(P213,'[3]Monitor Schedule'!$A:$BM,18,FALSE)</f>
        <v>#N/A</v>
      </c>
      <c r="AE213" s="2" t="e">
        <f>VLOOKUP(P213,'[3]Monitor Schedule'!$A:$BM,19,FALSE)</f>
        <v>#N/A</v>
      </c>
      <c r="AF213" s="2" t="e">
        <f>VLOOKUP(P213,'[3]Monitor Schedule'!$A:$BM,20,FALSE)</f>
        <v>#N/A</v>
      </c>
      <c r="AG213" s="2" t="e">
        <f>VLOOKUP(P213,'[3]Monitor Schedule'!$A:$BM,21,FALSE)</f>
        <v>#N/A</v>
      </c>
      <c r="AH213" s="2" t="e">
        <f>VLOOKUP(P213,'[3]Monitor Schedule'!$A:$BM,22,FALSE)</f>
        <v>#N/A</v>
      </c>
      <c r="AI213" s="2" t="e">
        <f>VLOOKUP(P213,'[3]Monitor Schedule'!$A:$BM,23,FALSE)</f>
        <v>#N/A</v>
      </c>
      <c r="AJ213" s="2" t="e">
        <f>VLOOKUP(P213,'[3]Monitor Schedule'!$A:$BM,24,FALSE)</f>
        <v>#N/A</v>
      </c>
      <c r="AK213" s="2" t="e">
        <f>VLOOKUP(P213,'[3]Monitor Schedule'!$A:$BM,25,FALSE)</f>
        <v>#N/A</v>
      </c>
      <c r="AL213" s="2" t="e">
        <f>VLOOKUP(P213,'[3]Monitor Schedule'!$A:$BM,26,FALSE)</f>
        <v>#N/A</v>
      </c>
      <c r="AM213" s="2" t="e">
        <f>VLOOKUP(P213,'[3]Monitor Schedule'!$A:$BM,27,FALSE)</f>
        <v>#N/A</v>
      </c>
      <c r="AN213" s="2" t="e">
        <f>VLOOKUP(P213,'[3]Monitor Schedule'!$A:$BM,28,FALSE)</f>
        <v>#N/A</v>
      </c>
      <c r="AO213" s="2" t="e">
        <f>VLOOKUP(P213,'[3]Monitor Schedule'!$A:$BM,29,FALSE)</f>
        <v>#N/A</v>
      </c>
      <c r="AP213" s="2" t="e">
        <f>VLOOKUP(P213,'[3]Monitor Schedule'!$A:$BM,30,FALSE)</f>
        <v>#N/A</v>
      </c>
      <c r="AQ213" s="2" t="e">
        <f>VLOOKUP(P213,'[3]Monitor Schedule'!$A:$BM,31,FALSE)</f>
        <v>#N/A</v>
      </c>
      <c r="AR213" s="2" t="e">
        <f>VLOOKUP(P213,'[3]Monitor Schedule'!$A:$BM,32,FALSE)</f>
        <v>#N/A</v>
      </c>
      <c r="AS213" s="2" t="e">
        <f>VLOOKUP(P213,'[3]Monitor Schedule'!$A:$BM,33,FALSE)</f>
        <v>#N/A</v>
      </c>
      <c r="AT213" s="2" t="e">
        <f>VLOOKUP(P213,'[3]Monitor Schedule'!$A:$BM,34,FALSE)</f>
        <v>#N/A</v>
      </c>
      <c r="AU213" s="2" t="e">
        <f>VLOOKUP(P213,'[3]Monitor Schedule'!$A:$BM,35,FALSE)</f>
        <v>#N/A</v>
      </c>
      <c r="AV213" s="2" t="e">
        <f>VLOOKUP(P213,'[3]Monitor Schedule'!$A:$BM,36,FALSE)</f>
        <v>#N/A</v>
      </c>
      <c r="AW213" s="2" t="e">
        <f>VLOOKUP(P213,'[3]Monitor Schedule'!$A:$BM,37,FALSE)</f>
        <v>#N/A</v>
      </c>
      <c r="AX213" s="2" t="e">
        <f>VLOOKUP(P213,'[3]Monitor Schedule'!$A:$BM,38,FALSE)</f>
        <v>#N/A</v>
      </c>
      <c r="AY213" s="2" t="e">
        <f>VLOOKUP(P213,'[3]Monitor Schedule'!$A:$BM,39,FALSE)</f>
        <v>#N/A</v>
      </c>
      <c r="AZ213" s="2" t="e">
        <f>VLOOKUP(P213,'[3]Monitor Schedule'!$A:$BM,40,FALSE)</f>
        <v>#N/A</v>
      </c>
      <c r="BA213" s="2" t="e">
        <f>VLOOKUP(P213,'[3]Monitor Schedule'!$A:$BM,41,FALSE)</f>
        <v>#N/A</v>
      </c>
      <c r="BB213" s="2" t="e">
        <f>VLOOKUP(P213,'[3]Monitor Schedule'!$A:$BM,42,FALSE)</f>
        <v>#N/A</v>
      </c>
      <c r="BC213" s="2" t="e">
        <f>VLOOKUP(P213,'[3]Monitor Schedule'!$A:$BM,43,FALSE)</f>
        <v>#N/A</v>
      </c>
      <c r="BD213" s="2" t="e">
        <f>VLOOKUP(P213,'[3]Monitor Schedule'!$A:$BM,44,FALSE)</f>
        <v>#N/A</v>
      </c>
      <c r="BE213" s="2" t="e">
        <f>VLOOKUP(P213,'[3]Monitor Schedule'!$A:$BM,45,FALSE)</f>
        <v>#N/A</v>
      </c>
      <c r="BF213" s="2" t="e">
        <f>VLOOKUP(P213,'[3]Monitor Schedule'!$A:$BM,46,FALSE)</f>
        <v>#N/A</v>
      </c>
      <c r="BG213" s="2" t="e">
        <f>VLOOKUP(P213,'[3]Monitor Schedule'!$A:$BM,47,FALSE)</f>
        <v>#N/A</v>
      </c>
      <c r="BH213" s="2" t="e">
        <f>VLOOKUP(P213,'[3]Monitor Schedule'!$A:$BM,48,FALSE)</f>
        <v>#N/A</v>
      </c>
      <c r="BI213" s="2" t="e">
        <f>VLOOKUP(P213,'[3]Monitor Schedule'!$A:$BM,49,FALSE)</f>
        <v>#N/A</v>
      </c>
      <c r="BJ213" s="2" t="e">
        <f>VLOOKUP(P213,'[3]Monitor Schedule'!$A:$BM,50,FALSE)</f>
        <v>#N/A</v>
      </c>
      <c r="BK213" s="2" t="e">
        <f>VLOOKUP(P213,'[3]Monitor Schedule'!$A:$BM,51,FALSE)</f>
        <v>#N/A</v>
      </c>
      <c r="BL213" s="2" t="e">
        <f>VLOOKUP(P213,'[3]Monitor Schedule'!$A:$BM,52,FALSE)</f>
        <v>#N/A</v>
      </c>
      <c r="BM213" s="2" t="e">
        <f>VLOOKUP(P213,'[3]Monitor Schedule'!$A:$BM,53,FALSE)</f>
        <v>#N/A</v>
      </c>
      <c r="BN213" s="2" t="e">
        <f>VLOOKUP(P213,'[3]Monitor Schedule'!$A:$BM,54,FALSE)</f>
        <v>#N/A</v>
      </c>
      <c r="BO213" s="2" t="e">
        <f>VLOOKUP(P213,'[3]Monitor Schedule'!$A:$BM,55,FALSE)</f>
        <v>#N/A</v>
      </c>
      <c r="BP213" s="2" t="e">
        <f>VLOOKUP(P213,'[3]Monitor Schedule'!$A:$BM,56,FALSE)</f>
        <v>#N/A</v>
      </c>
      <c r="BQ213" s="2" t="e">
        <f>VLOOKUP(P213,'[3]Monitor Schedule'!$A:$BM,57,FALSE)</f>
        <v>#N/A</v>
      </c>
      <c r="BR213" s="2" t="e">
        <f>VLOOKUP(P213,'[3]Monitor Schedule'!$A:$BM,58,FALSE)</f>
        <v>#N/A</v>
      </c>
      <c r="BS213" s="2" t="e">
        <f>VLOOKUP(P213,'[3]Monitor Schedule'!$A:$BM,59,FALSE)</f>
        <v>#N/A</v>
      </c>
      <c r="BT213" s="2" t="e">
        <f>VLOOKUP(P213,'[3]Monitor Schedule'!$A:$BM,60,FALSE)</f>
        <v>#N/A</v>
      </c>
      <c r="BU213" s="2" t="e">
        <f>VLOOKUP(P213,'[3]Monitor Schedule'!$A:$BM,61,FALSE)</f>
        <v>#N/A</v>
      </c>
      <c r="BV213" s="2" t="e">
        <f>VLOOKUP(P213,'[3]Monitor Schedule'!$A:$BM,62,FALSE)</f>
        <v>#N/A</v>
      </c>
      <c r="BW213" s="2" t="e">
        <f>VLOOKUP(P213,'[3]Monitor Schedule'!$A:$BM,63,FALSE)</f>
        <v>#N/A</v>
      </c>
      <c r="BX213" s="2" t="e">
        <f>VLOOKUP(P213,'[3]Monitor Schedule'!$A:$BM,64,FALSE)</f>
        <v>#N/A</v>
      </c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</row>
    <row r="214" spans="1:459" s="2" customFormat="1">
      <c r="A214" s="146">
        <v>76743</v>
      </c>
      <c r="B214" s="146">
        <v>1486</v>
      </c>
      <c r="C214" s="146">
        <v>782</v>
      </c>
      <c r="D214" s="147">
        <v>205128</v>
      </c>
      <c r="E214" s="148">
        <f t="shared" si="324"/>
        <v>3897.4319999999998</v>
      </c>
      <c r="F214" s="149">
        <f t="shared" si="325"/>
        <v>2065.6389599999998</v>
      </c>
      <c r="G214" s="150">
        <v>30</v>
      </c>
      <c r="H214" s="150">
        <f t="shared" si="326"/>
        <v>4871.79</v>
      </c>
      <c r="I214" s="150">
        <f t="shared" si="327"/>
        <v>2582.0486999999998</v>
      </c>
      <c r="J214" s="150">
        <f t="shared" si="328"/>
        <v>5846.1479999999992</v>
      </c>
      <c r="K214" s="150">
        <f t="shared" si="329"/>
        <v>3098.4584399999994</v>
      </c>
      <c r="L214" s="150">
        <v>20</v>
      </c>
      <c r="M214" s="151">
        <v>22</v>
      </c>
      <c r="N214" s="152">
        <v>24</v>
      </c>
      <c r="O214" s="169" t="s">
        <v>241</v>
      </c>
      <c r="P214" s="8"/>
      <c r="Q214" s="8"/>
      <c r="R214" s="169" t="s">
        <v>49</v>
      </c>
      <c r="S214" s="186"/>
      <c r="T214" s="181" t="e">
        <f>VLOOKUP(P214,'[3]Monitor Schedule'!$A:$J,10,FALSE)</f>
        <v>#N/A</v>
      </c>
      <c r="U214" s="186"/>
      <c r="V214" s="181" t="e">
        <f>VLOOKUP(P214,'[3]Monitor Schedule'!$A:$K,11,FALSE)</f>
        <v>#N/A</v>
      </c>
      <c r="W214" s="181"/>
      <c r="X214" s="8" t="e">
        <f>VLOOKUP(P214,[4]ocr_assessors_for_ror!$B:$E,4,FALSE)</f>
        <v>#N/A</v>
      </c>
      <c r="Y214" s="139">
        <f>COUNTIF(Y173:Y211,"yes")</f>
        <v>7</v>
      </c>
      <c r="Z214" s="139">
        <f>COUNTIF(Z173:Z211,"yes")</f>
        <v>7</v>
      </c>
      <c r="AA214" s="139">
        <f>COUNTIF(AA173:AA211,"yes")</f>
        <v>7</v>
      </c>
      <c r="AB214" s="139">
        <f>COUNTIF(AB173:AB211,"yes")</f>
        <v>6</v>
      </c>
      <c r="AC214" s="139">
        <f>COUNTIF(AC173:AC211,"yes")</f>
        <v>6</v>
      </c>
      <c r="AD214" s="139">
        <f>COUNTIF(AD173:AD211,"yes")</f>
        <v>7</v>
      </c>
      <c r="AE214" s="139">
        <f>COUNTIF(AE173:AE211,"yes")</f>
        <v>6</v>
      </c>
      <c r="AF214" s="139">
        <f>COUNTIF(AF173:AF211,"yes")</f>
        <v>9</v>
      </c>
      <c r="AG214" s="139">
        <f>COUNTIF(AG173:AG211,"yes")</f>
        <v>10</v>
      </c>
      <c r="AH214" s="139">
        <f>COUNTIF(AH173:AH211,"yes")</f>
        <v>11</v>
      </c>
      <c r="AI214" s="139">
        <f>COUNTIF(AI173:AI211,"yes")</f>
        <v>10</v>
      </c>
      <c r="AJ214" s="139">
        <f>COUNTIF(AJ173:AJ211,"yes")</f>
        <v>11</v>
      </c>
      <c r="AK214" s="139">
        <f>COUNTIF(AK173:AK211,"yes")</f>
        <v>8</v>
      </c>
      <c r="AL214" s="139">
        <f>COUNTIF(AL173:AL211,"yes")</f>
        <v>7</v>
      </c>
      <c r="AM214" s="139">
        <f>COUNTIF(AM173:AM211,"yes")</f>
        <v>7</v>
      </c>
      <c r="AN214" s="139">
        <f>COUNTIF(AN173:AN211,"yes")</f>
        <v>10</v>
      </c>
      <c r="AO214" s="139">
        <f>COUNTIF(AO173:AO211,"yes")</f>
        <v>11</v>
      </c>
      <c r="AP214" s="139">
        <f>COUNTIF(AP173:AP211,"yes")</f>
        <v>9</v>
      </c>
      <c r="AQ214" s="139">
        <f>COUNTIF(AQ173:AQ211,"yes")</f>
        <v>10</v>
      </c>
      <c r="AR214" s="139">
        <f>COUNTIF(AR173:AR211,"yes")</f>
        <v>9</v>
      </c>
      <c r="AS214" s="139">
        <f>COUNTIF(AS173:AS211,"yes")</f>
        <v>10</v>
      </c>
      <c r="AT214" s="139">
        <f>COUNTIF(AT173:AT211,"yes")</f>
        <v>14</v>
      </c>
      <c r="AU214" s="139">
        <f>COUNTIF(AU173:AU211,"yes")</f>
        <v>14</v>
      </c>
      <c r="AV214" s="139">
        <f>COUNTIF(AV173:AV211,"yes")</f>
        <v>13</v>
      </c>
      <c r="AW214" s="139">
        <f>COUNTIF(AW173:AW211,"yes")</f>
        <v>12</v>
      </c>
      <c r="AX214" s="139">
        <f>COUNTIF(AX173:AX211,"yes")</f>
        <v>12</v>
      </c>
      <c r="AY214" s="139">
        <f>COUNTIF(AY173:AY211,"yes")</f>
        <v>11</v>
      </c>
      <c r="AZ214" s="139">
        <f>COUNTIF(AZ173:AZ211,"yes")</f>
        <v>11</v>
      </c>
      <c r="BA214" s="139">
        <f>COUNTIF(BA173:BA211,"yes")</f>
        <v>11</v>
      </c>
      <c r="BB214" s="139">
        <f>COUNTIF(BB173:BB211,"yes")</f>
        <v>11</v>
      </c>
      <c r="BC214" s="139">
        <f>COUNTIF(BC173:BC211,"yes")</f>
        <v>12</v>
      </c>
      <c r="BD214" s="139">
        <f>COUNTIF(BD173:BD211,"yes")</f>
        <v>11</v>
      </c>
      <c r="BE214" s="139">
        <f>COUNTIF(BE173:BE211,"yes")</f>
        <v>12</v>
      </c>
      <c r="BF214" s="139">
        <f>COUNTIF(BF173:BF211,"yes")</f>
        <v>13</v>
      </c>
      <c r="BG214" s="139">
        <f>COUNTIF(BG173:BG211,"yes")</f>
        <v>12</v>
      </c>
      <c r="BH214" s="139">
        <f>COUNTIF(BH173:BH211,"yes")</f>
        <v>15</v>
      </c>
      <c r="BI214" s="139">
        <f>COUNTIF(BI173:BI211,"yes")</f>
        <v>16</v>
      </c>
      <c r="BJ214" s="139">
        <f>COUNTIF(BJ173:BJ211,"yes")</f>
        <v>13</v>
      </c>
      <c r="BK214" s="139">
        <f>COUNTIF(BK173:BK211,"yes")</f>
        <v>14</v>
      </c>
      <c r="BL214" s="139">
        <f>COUNTIF(BL173:BL211,"yes")</f>
        <v>12</v>
      </c>
      <c r="BM214" s="139">
        <f>COUNTIF(BM173:BM211,"yes")</f>
        <v>14</v>
      </c>
      <c r="BN214" s="139">
        <f>COUNTIF(BN173:BN211,"yes")</f>
        <v>15</v>
      </c>
      <c r="BO214" s="139">
        <f>COUNTIF(BO173:BO211,"yes")</f>
        <v>10</v>
      </c>
      <c r="BP214" s="139">
        <f>COUNTIF(BP173:BP211,"yes")</f>
        <v>11</v>
      </c>
      <c r="BQ214" s="139">
        <f>COUNTIF(BQ173:BQ211,"yes")</f>
        <v>11</v>
      </c>
      <c r="BR214" s="139">
        <f>COUNTIF(BR173:BR211,"yes")+1</f>
        <v>7</v>
      </c>
      <c r="BS214" s="139">
        <f>COUNTIF(BS173:BS211,"yes")+1</f>
        <v>7</v>
      </c>
      <c r="BT214" s="139">
        <f>COUNTIF(BT173:BT211,"yes")+1</f>
        <v>7</v>
      </c>
      <c r="BU214" s="139">
        <f>COUNTIF(BU173:BU211,"yes")+1</f>
        <v>8</v>
      </c>
      <c r="BV214" s="139">
        <f>COUNTIF(BV173:BV211,"yes")+1</f>
        <v>4</v>
      </c>
      <c r="BW214" s="139">
        <f>COUNTIF(BW173:BW211,"yes")</f>
        <v>3</v>
      </c>
      <c r="BX214" s="139">
        <f>COUNTIF(BX173:BX211,"yes")</f>
        <v>3</v>
      </c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</row>
    <row r="215" spans="1:459" s="2" customFormat="1">
      <c r="A215" s="146">
        <v>76743</v>
      </c>
      <c r="B215" s="146">
        <v>1486</v>
      </c>
      <c r="C215" s="146">
        <v>782</v>
      </c>
      <c r="D215" s="147">
        <v>205128</v>
      </c>
      <c r="E215" s="148">
        <f t="shared" si="324"/>
        <v>3897.4319999999998</v>
      </c>
      <c r="F215" s="149">
        <f t="shared" si="325"/>
        <v>2065.6389599999998</v>
      </c>
      <c r="G215" s="150">
        <v>31</v>
      </c>
      <c r="H215" s="150">
        <f t="shared" si="326"/>
        <v>4871.79</v>
      </c>
      <c r="I215" s="150">
        <f t="shared" si="327"/>
        <v>2582.0486999999998</v>
      </c>
      <c r="J215" s="150">
        <f t="shared" si="328"/>
        <v>5846.1479999999992</v>
      </c>
      <c r="K215" s="150">
        <f t="shared" si="329"/>
        <v>3098.4584399999994</v>
      </c>
      <c r="L215" s="150">
        <v>20</v>
      </c>
      <c r="M215" s="151">
        <v>22</v>
      </c>
      <c r="N215" s="152">
        <v>24</v>
      </c>
      <c r="O215" s="169" t="s">
        <v>241</v>
      </c>
      <c r="P215" s="8"/>
      <c r="Q215" s="8"/>
      <c r="R215" s="169" t="s">
        <v>50</v>
      </c>
      <c r="S215" s="186"/>
      <c r="T215" s="181" t="e">
        <f>VLOOKUP(P215,'[3]Monitor Schedule'!$A:$J,10,FALSE)</f>
        <v>#N/A</v>
      </c>
      <c r="U215" s="186"/>
      <c r="V215" s="181" t="e">
        <f>VLOOKUP(P215,'[3]Monitor Schedule'!$A:$K,11,FALSE)</f>
        <v>#N/A</v>
      </c>
      <c r="W215" s="181"/>
      <c r="X215" s="8" t="e">
        <f>VLOOKUP(P215,[4]ocr_assessors_for_ror!$B:$E,4,FALSE)</f>
        <v>#N/A</v>
      </c>
      <c r="Y215" s="139">
        <v>3</v>
      </c>
      <c r="Z215" s="139">
        <v>3</v>
      </c>
      <c r="AA215" s="139">
        <v>3</v>
      </c>
      <c r="AB215" s="139">
        <v>3</v>
      </c>
      <c r="AC215" s="139">
        <v>3</v>
      </c>
      <c r="AD215" s="139">
        <v>3</v>
      </c>
      <c r="AE215" s="139">
        <v>3</v>
      </c>
      <c r="AF215" s="139">
        <v>8</v>
      </c>
      <c r="AG215" s="139">
        <v>8</v>
      </c>
      <c r="AH215" s="139">
        <v>8</v>
      </c>
      <c r="AI215" s="139">
        <v>8</v>
      </c>
      <c r="AJ215" s="139">
        <v>8</v>
      </c>
      <c r="AK215" s="139">
        <v>8</v>
      </c>
      <c r="AL215" s="139">
        <v>8</v>
      </c>
      <c r="AM215" s="139">
        <v>7</v>
      </c>
      <c r="AN215" s="139">
        <v>7</v>
      </c>
      <c r="AO215" s="139">
        <v>7</v>
      </c>
      <c r="AP215" s="139">
        <v>7</v>
      </c>
      <c r="AQ215" s="139">
        <v>7</v>
      </c>
      <c r="AR215" s="139">
        <v>7</v>
      </c>
      <c r="AS215" s="139">
        <v>7</v>
      </c>
      <c r="AT215" s="139">
        <v>11</v>
      </c>
      <c r="AU215" s="139">
        <v>11</v>
      </c>
      <c r="AV215" s="139">
        <v>11</v>
      </c>
      <c r="AW215" s="139">
        <v>11</v>
      </c>
      <c r="AX215" s="139">
        <v>11</v>
      </c>
      <c r="AY215" s="139">
        <v>11</v>
      </c>
      <c r="AZ215" s="139">
        <v>11</v>
      </c>
      <c r="BA215" s="139">
        <v>11</v>
      </c>
      <c r="BB215" s="139">
        <v>11</v>
      </c>
      <c r="BC215" s="139">
        <v>11</v>
      </c>
      <c r="BD215" s="139">
        <v>11</v>
      </c>
      <c r="BE215" s="139">
        <v>11</v>
      </c>
      <c r="BF215" s="139">
        <v>11</v>
      </c>
      <c r="BG215" s="139">
        <v>11</v>
      </c>
      <c r="BH215" s="139">
        <v>12</v>
      </c>
      <c r="BI215" s="139">
        <v>12</v>
      </c>
      <c r="BJ215" s="139">
        <v>12</v>
      </c>
      <c r="BK215" s="139">
        <v>12</v>
      </c>
      <c r="BL215" s="139">
        <v>12</v>
      </c>
      <c r="BM215" s="139">
        <v>12</v>
      </c>
      <c r="BN215" s="139">
        <v>12</v>
      </c>
      <c r="BO215" s="139">
        <v>7</v>
      </c>
      <c r="BP215" s="139">
        <v>7</v>
      </c>
      <c r="BQ215" s="139">
        <v>7</v>
      </c>
      <c r="BR215" s="139">
        <v>7</v>
      </c>
      <c r="BS215" s="139">
        <v>7</v>
      </c>
      <c r="BT215" s="139">
        <v>7</v>
      </c>
      <c r="BU215" s="139">
        <v>7</v>
      </c>
      <c r="BV215" s="139">
        <v>3</v>
      </c>
      <c r="BW215" s="139">
        <v>3</v>
      </c>
      <c r="BX215" s="139">
        <v>3</v>
      </c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</row>
    <row r="216" spans="1:459" s="2" customFormat="1">
      <c r="A216" s="146">
        <v>76743</v>
      </c>
      <c r="B216" s="146">
        <v>1486</v>
      </c>
      <c r="C216" s="146">
        <v>782</v>
      </c>
      <c r="D216" s="147">
        <v>205128</v>
      </c>
      <c r="E216" s="148">
        <f t="shared" si="324"/>
        <v>3897.4319999999998</v>
      </c>
      <c r="F216" s="149">
        <f t="shared" si="325"/>
        <v>2065.6389599999998</v>
      </c>
      <c r="G216" s="150">
        <v>32</v>
      </c>
      <c r="H216" s="150">
        <f t="shared" si="326"/>
        <v>4871.79</v>
      </c>
      <c r="I216" s="150">
        <f t="shared" si="327"/>
        <v>2582.0486999999998</v>
      </c>
      <c r="J216" s="150">
        <f t="shared" si="328"/>
        <v>5846.1479999999992</v>
      </c>
      <c r="K216" s="150">
        <f t="shared" si="329"/>
        <v>3098.4584399999994</v>
      </c>
      <c r="L216" s="150">
        <v>20</v>
      </c>
      <c r="M216" s="151">
        <v>22</v>
      </c>
      <c r="N216" s="152">
        <v>24</v>
      </c>
      <c r="O216" s="169" t="s">
        <v>241</v>
      </c>
      <c r="P216" s="8"/>
      <c r="Q216" s="8"/>
      <c r="R216" s="169" t="s">
        <v>51</v>
      </c>
      <c r="S216" s="186"/>
      <c r="T216" s="181" t="e">
        <f>VLOOKUP(P216,'[3]Monitor Schedule'!$A:$J,10,FALSE)</f>
        <v>#N/A</v>
      </c>
      <c r="U216" s="186"/>
      <c r="V216" s="181" t="e">
        <f>VLOOKUP(P216,'[3]Monitor Schedule'!$A:$K,11,FALSE)</f>
        <v>#N/A</v>
      </c>
      <c r="W216" s="181"/>
      <c r="X216" s="8" t="e">
        <f>VLOOKUP(P216,[4]ocr_assessors_for_ror!$B:$E,4,FALSE)</f>
        <v>#N/A</v>
      </c>
      <c r="Y216" s="170">
        <f>Y214-Y215</f>
        <v>4</v>
      </c>
      <c r="Z216" s="170">
        <f t="shared" ref="Z216:BX216" si="330">Z214-Z215</f>
        <v>4</v>
      </c>
      <c r="AA216" s="170">
        <f t="shared" si="330"/>
        <v>4</v>
      </c>
      <c r="AB216" s="170">
        <f t="shared" si="330"/>
        <v>3</v>
      </c>
      <c r="AC216" s="170">
        <f t="shared" si="330"/>
        <v>3</v>
      </c>
      <c r="AD216" s="170">
        <f t="shared" si="330"/>
        <v>4</v>
      </c>
      <c r="AE216" s="170">
        <f t="shared" si="330"/>
        <v>3</v>
      </c>
      <c r="AF216" s="170">
        <f t="shared" si="330"/>
        <v>1</v>
      </c>
      <c r="AG216" s="170">
        <f t="shared" si="330"/>
        <v>2</v>
      </c>
      <c r="AH216" s="170">
        <f t="shared" si="330"/>
        <v>3</v>
      </c>
      <c r="AI216" s="170">
        <f t="shared" si="330"/>
        <v>2</v>
      </c>
      <c r="AJ216" s="170">
        <f t="shared" si="330"/>
        <v>3</v>
      </c>
      <c r="AK216" s="170">
        <f t="shared" si="330"/>
        <v>0</v>
      </c>
      <c r="AL216" s="171">
        <f t="shared" si="330"/>
        <v>-1</v>
      </c>
      <c r="AM216" s="170">
        <f t="shared" si="330"/>
        <v>0</v>
      </c>
      <c r="AN216" s="170">
        <f t="shared" si="330"/>
        <v>3</v>
      </c>
      <c r="AO216" s="170">
        <f t="shared" si="330"/>
        <v>4</v>
      </c>
      <c r="AP216" s="170">
        <f t="shared" si="330"/>
        <v>2</v>
      </c>
      <c r="AQ216" s="170">
        <f t="shared" si="330"/>
        <v>3</v>
      </c>
      <c r="AR216" s="170">
        <f t="shared" si="330"/>
        <v>2</v>
      </c>
      <c r="AS216" s="170">
        <f t="shared" si="330"/>
        <v>3</v>
      </c>
      <c r="AT216" s="170">
        <f t="shared" si="330"/>
        <v>3</v>
      </c>
      <c r="AU216" s="170">
        <f t="shared" si="330"/>
        <v>3</v>
      </c>
      <c r="AV216" s="170">
        <f t="shared" si="330"/>
        <v>2</v>
      </c>
      <c r="AW216" s="170">
        <f t="shared" si="330"/>
        <v>1</v>
      </c>
      <c r="AX216" s="170">
        <f t="shared" si="330"/>
        <v>1</v>
      </c>
      <c r="AY216" s="170">
        <f t="shared" si="330"/>
        <v>0</v>
      </c>
      <c r="AZ216" s="170">
        <f t="shared" si="330"/>
        <v>0</v>
      </c>
      <c r="BA216" s="170">
        <f t="shared" si="330"/>
        <v>0</v>
      </c>
      <c r="BB216" s="170">
        <f t="shared" si="330"/>
        <v>0</v>
      </c>
      <c r="BC216" s="170">
        <f t="shared" si="330"/>
        <v>1</v>
      </c>
      <c r="BD216" s="170">
        <f t="shared" si="330"/>
        <v>0</v>
      </c>
      <c r="BE216" s="170">
        <f t="shared" si="330"/>
        <v>1</v>
      </c>
      <c r="BF216" s="170">
        <f t="shared" si="330"/>
        <v>2</v>
      </c>
      <c r="BG216" s="170">
        <f t="shared" si="330"/>
        <v>1</v>
      </c>
      <c r="BH216" s="170">
        <f t="shared" si="330"/>
        <v>3</v>
      </c>
      <c r="BI216" s="170">
        <f t="shared" si="330"/>
        <v>4</v>
      </c>
      <c r="BJ216" s="170">
        <f t="shared" si="330"/>
        <v>1</v>
      </c>
      <c r="BK216" s="170">
        <f t="shared" si="330"/>
        <v>2</v>
      </c>
      <c r="BL216" s="170">
        <f t="shared" si="330"/>
        <v>0</v>
      </c>
      <c r="BM216" s="170">
        <f t="shared" si="330"/>
        <v>2</v>
      </c>
      <c r="BN216" s="170">
        <f t="shared" si="330"/>
        <v>3</v>
      </c>
      <c r="BO216" s="170">
        <f t="shared" si="330"/>
        <v>3</v>
      </c>
      <c r="BP216" s="170">
        <f t="shared" si="330"/>
        <v>4</v>
      </c>
      <c r="BQ216" s="170">
        <f t="shared" si="330"/>
        <v>4</v>
      </c>
      <c r="BR216" s="170">
        <f t="shared" si="330"/>
        <v>0</v>
      </c>
      <c r="BS216" s="170">
        <f t="shared" si="330"/>
        <v>0</v>
      </c>
      <c r="BT216" s="170">
        <f t="shared" si="330"/>
        <v>0</v>
      </c>
      <c r="BU216" s="170">
        <f t="shared" si="330"/>
        <v>1</v>
      </c>
      <c r="BV216" s="170">
        <f t="shared" si="330"/>
        <v>1</v>
      </c>
      <c r="BW216" s="170">
        <f t="shared" si="330"/>
        <v>0</v>
      </c>
      <c r="BX216" s="170">
        <f t="shared" si="330"/>
        <v>0</v>
      </c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</row>
    <row r="217" spans="1:459" s="2" customFormat="1">
      <c r="A217" s="146">
        <v>76743</v>
      </c>
      <c r="B217" s="146">
        <v>1486</v>
      </c>
      <c r="C217" s="146">
        <v>782</v>
      </c>
      <c r="D217" s="147">
        <v>205128</v>
      </c>
      <c r="E217" s="148">
        <f t="shared" si="324"/>
        <v>3897.4319999999998</v>
      </c>
      <c r="F217" s="149">
        <f t="shared" si="325"/>
        <v>2065.6389599999998</v>
      </c>
      <c r="G217" s="150">
        <v>33</v>
      </c>
      <c r="H217" s="150">
        <f t="shared" si="326"/>
        <v>4871.79</v>
      </c>
      <c r="I217" s="150">
        <f t="shared" si="327"/>
        <v>2582.0486999999998</v>
      </c>
      <c r="J217" s="150">
        <f t="shared" si="328"/>
        <v>5846.1479999999992</v>
      </c>
      <c r="K217" s="150">
        <f t="shared" si="329"/>
        <v>3098.4584399999994</v>
      </c>
      <c r="L217" s="150">
        <v>20</v>
      </c>
      <c r="M217" s="151">
        <v>22</v>
      </c>
      <c r="N217" s="152">
        <v>24</v>
      </c>
      <c r="O217" s="169" t="s">
        <v>241</v>
      </c>
      <c r="P217" s="8"/>
      <c r="Q217" s="8"/>
      <c r="R217" s="8"/>
      <c r="S217" s="8"/>
      <c r="T217" s="181" t="e">
        <f>VLOOKUP(P217,'[3]Monitor Schedule'!$A:$J,10,FALSE)</f>
        <v>#N/A</v>
      </c>
      <c r="U217" s="8"/>
      <c r="V217" s="181" t="e">
        <f>VLOOKUP(P217,'[3]Monitor Schedule'!$A:$K,11,FALSE)</f>
        <v>#N/A</v>
      </c>
      <c r="W217" s="181"/>
      <c r="X217" s="8" t="e">
        <f>VLOOKUP(P217,[4]ocr_assessors_for_ror!$B:$E,4,FALSE)</f>
        <v>#N/A</v>
      </c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</row>
    <row r="218" spans="1:459" s="2" customFormat="1">
      <c r="A218" s="128">
        <v>28998</v>
      </c>
      <c r="B218" s="128">
        <v>883</v>
      </c>
      <c r="C218" s="128">
        <v>219</v>
      </c>
      <c r="D218" s="145">
        <v>31640</v>
      </c>
      <c r="E218" s="134">
        <f>D218*0.03</f>
        <v>949.19999999999993</v>
      </c>
      <c r="F218" s="133">
        <f>E218*0.25</f>
        <v>237.29999999999998</v>
      </c>
      <c r="G218" s="9">
        <v>10</v>
      </c>
      <c r="H218" s="9">
        <f>E218*1.25</f>
        <v>1186.5</v>
      </c>
      <c r="I218" s="9">
        <f>F218*1.25</f>
        <v>296.625</v>
      </c>
      <c r="J218" s="9">
        <f>E218*1.5</f>
        <v>1423.8</v>
      </c>
      <c r="K218" s="9">
        <f>F218*1.5</f>
        <v>355.95</v>
      </c>
      <c r="L218" s="9">
        <v>4</v>
      </c>
      <c r="M218" s="124">
        <v>6</v>
      </c>
      <c r="N218" s="123">
        <v>8</v>
      </c>
      <c r="O218" s="169" t="s">
        <v>310</v>
      </c>
      <c r="P218" s="8">
        <v>83965</v>
      </c>
      <c r="Q218" s="8" t="s">
        <v>311</v>
      </c>
      <c r="R218" s="8" t="s">
        <v>312</v>
      </c>
      <c r="S218" s="181">
        <v>44757</v>
      </c>
      <c r="T218" s="181">
        <f>VLOOKUP(P218,'[3]Monitor Schedule'!$A:$J,10,FALSE)</f>
        <v>44707</v>
      </c>
      <c r="U218" s="181">
        <v>44784</v>
      </c>
      <c r="V218" s="181" t="e">
        <f>VLOOKUP(P218,'[3]Monitor Schedule'!$A:$K,11,FALSE)</f>
        <v>#N/A</v>
      </c>
      <c r="W218" s="181" t="s">
        <v>30</v>
      </c>
      <c r="X218" s="8" t="s">
        <v>313</v>
      </c>
      <c r="Y218" s="2" t="s">
        <v>30</v>
      </c>
      <c r="Z218" s="2" t="str">
        <f>VLOOKUP(P218,'[3]Monitor Schedule'!$A:$BM,14,FALSE)</f>
        <v>No</v>
      </c>
      <c r="AA218" s="2" t="str">
        <f>VLOOKUP(P218,'[3]Monitor Schedule'!$A:$BM,15,FALSE)</f>
        <v>No</v>
      </c>
      <c r="AB218" s="2" t="s">
        <v>28</v>
      </c>
      <c r="AC218" s="2" t="s">
        <v>28</v>
      </c>
      <c r="AD218" s="2" t="s">
        <v>30</v>
      </c>
      <c r="AE218" s="2" t="s">
        <v>28</v>
      </c>
      <c r="AF218" s="2" t="str">
        <f>VLOOKUP(P218,'[3]Monitor Schedule'!$A:$BM,20,FALSE)</f>
        <v>No</v>
      </c>
      <c r="AG218" s="2" t="str">
        <f>VLOOKUP(P218,'[3]Monitor Schedule'!$A:$BM,21,FALSE)</f>
        <v>No</v>
      </c>
      <c r="AH218" s="2" t="str">
        <f>VLOOKUP(P218,'[3]Monitor Schedule'!$A:$BM,22,FALSE)</f>
        <v>No</v>
      </c>
      <c r="AI218" s="2" t="s">
        <v>30</v>
      </c>
      <c r="AJ218" s="2" t="str">
        <f>VLOOKUP(P218,'[3]Monitor Schedule'!$A:$BM,24,FALSE)</f>
        <v>Yes</v>
      </c>
      <c r="AK218" s="2" t="str">
        <f>VLOOKUP(P218,'[3]Monitor Schedule'!$A:$BM,25,FALSE)</f>
        <v>Yes</v>
      </c>
      <c r="AL218" s="2" t="s">
        <v>30</v>
      </c>
      <c r="AM218" s="2" t="s">
        <v>30</v>
      </c>
      <c r="AN218" s="2" t="s">
        <v>30</v>
      </c>
      <c r="AO218" s="2" t="s">
        <v>30</v>
      </c>
      <c r="AP218" s="2" t="s">
        <v>28</v>
      </c>
      <c r="AQ218" s="2" t="s">
        <v>28</v>
      </c>
      <c r="AR218" s="2" t="str">
        <f>VLOOKUP(P218,'[3]Monitor Schedule'!$A:$BM,32,FALSE)</f>
        <v>No</v>
      </c>
      <c r="AS218" s="2" t="str">
        <f>VLOOKUP(P218,'[3]Monitor Schedule'!$A:$BM,33,FALSE)</f>
        <v>No</v>
      </c>
      <c r="AT218" s="2" t="s">
        <v>30</v>
      </c>
      <c r="AU218" s="2" t="s">
        <v>30</v>
      </c>
      <c r="AV218" s="2" t="s">
        <v>30</v>
      </c>
      <c r="AW218" s="2" t="str">
        <f>VLOOKUP(P218,'[3]Monitor Schedule'!$A:$BM,37,FALSE)</f>
        <v>Yes</v>
      </c>
      <c r="AX218" s="2" t="str">
        <f>VLOOKUP(P218,'[3]Monitor Schedule'!$A:$BM,38,FALSE)</f>
        <v>Yes</v>
      </c>
      <c r="AY218" s="2" t="str">
        <f>VLOOKUP(P218,'[3]Monitor Schedule'!$A:$BM,39,FALSE)</f>
        <v>Yes</v>
      </c>
      <c r="AZ218" s="2" t="s">
        <v>28</v>
      </c>
      <c r="BA218" s="2" t="s">
        <v>30</v>
      </c>
      <c r="BB218" s="2" t="s">
        <v>30</v>
      </c>
      <c r="BC218" s="2" t="s">
        <v>30</v>
      </c>
      <c r="BD218" s="2" t="str">
        <f>VLOOKUP(P218,'[3]Monitor Schedule'!$A:$BM,44,FALSE)</f>
        <v>Yes</v>
      </c>
      <c r="BE218" s="2" t="str">
        <f>VLOOKUP(P218,'[3]Monitor Schedule'!$A:$BM,45,FALSE)</f>
        <v>Yes</v>
      </c>
      <c r="BF218" s="2" t="str">
        <f>VLOOKUP(P218,'[3]Monitor Schedule'!$A:$BM,46,FALSE)</f>
        <v>Yes</v>
      </c>
      <c r="BG218" s="2" t="s">
        <v>28</v>
      </c>
      <c r="BH218" s="2" t="s">
        <v>30</v>
      </c>
      <c r="BI218" s="2" t="s">
        <v>30</v>
      </c>
      <c r="BJ218" s="2" t="str">
        <f>VLOOKUP(P218,'[3]Monitor Schedule'!$A:$BM,50,FALSE)</f>
        <v>Yes</v>
      </c>
      <c r="BK218" s="2" t="str">
        <f>VLOOKUP(P218,'[3]Monitor Schedule'!$A:$BM,51,FALSE)</f>
        <v>Yes</v>
      </c>
      <c r="BL218" s="2" t="str">
        <f>VLOOKUP(P218,'[3]Monitor Schedule'!$A:$BM,52,FALSE)</f>
        <v>Yes</v>
      </c>
      <c r="BM218" s="2" t="str">
        <f>VLOOKUP(P218,'[3]Monitor Schedule'!$A:$BM,53,FALSE)</f>
        <v>Yes</v>
      </c>
      <c r="BN218" s="2" t="s">
        <v>28</v>
      </c>
      <c r="BO218" s="2" t="s">
        <v>30</v>
      </c>
      <c r="BP218" s="2" t="s">
        <v>30</v>
      </c>
      <c r="BQ218" s="2" t="s">
        <v>28</v>
      </c>
      <c r="BR218" s="2" t="s">
        <v>28</v>
      </c>
      <c r="BS218" s="2" t="s">
        <v>28</v>
      </c>
      <c r="BT218" s="2" t="s">
        <v>30</v>
      </c>
      <c r="BU218" s="2" t="s">
        <v>30</v>
      </c>
      <c r="BV218" s="2" t="s">
        <v>30</v>
      </c>
      <c r="BW218" s="2" t="s">
        <v>30</v>
      </c>
      <c r="BX218" s="2" t="s">
        <v>30</v>
      </c>
      <c r="BY218" s="2">
        <f>VLOOKUP(P218,'[3]Monitor Schedule'!$A:$BM,65,FALSE)</f>
        <v>0</v>
      </c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</row>
    <row r="219" spans="1:459" s="2" customFormat="1">
      <c r="A219" s="146">
        <v>28998</v>
      </c>
      <c r="B219" s="146">
        <v>883</v>
      </c>
      <c r="C219" s="146">
        <v>219</v>
      </c>
      <c r="D219" s="147">
        <v>31640</v>
      </c>
      <c r="E219" s="148">
        <f t="shared" ref="E219:E222" si="331">D219*0.03</f>
        <v>949.19999999999993</v>
      </c>
      <c r="F219" s="149">
        <f t="shared" ref="F219:F222" si="332">E219*0.25</f>
        <v>237.29999999999998</v>
      </c>
      <c r="G219" s="150">
        <v>10</v>
      </c>
      <c r="H219" s="150">
        <f t="shared" ref="H219:H222" si="333">E219*1.25</f>
        <v>1186.5</v>
      </c>
      <c r="I219" s="150">
        <f t="shared" ref="I219:I222" si="334">F219*1.25</f>
        <v>296.625</v>
      </c>
      <c r="J219" s="150">
        <f t="shared" ref="J219:J222" si="335">E219*1.5</f>
        <v>1423.8</v>
      </c>
      <c r="K219" s="150">
        <f t="shared" ref="K219:K222" si="336">F219*1.5</f>
        <v>355.95</v>
      </c>
      <c r="L219" s="150">
        <v>4</v>
      </c>
      <c r="M219" s="151">
        <v>6</v>
      </c>
      <c r="N219" s="152">
        <v>8</v>
      </c>
      <c r="O219" s="169" t="s">
        <v>310</v>
      </c>
      <c r="P219" s="8">
        <v>812866</v>
      </c>
      <c r="Q219" s="8" t="s">
        <v>314</v>
      </c>
      <c r="R219" s="8" t="s">
        <v>315</v>
      </c>
      <c r="S219" s="181">
        <v>44757</v>
      </c>
      <c r="T219" s="181">
        <f>VLOOKUP(P219,'[3]Monitor Schedule'!$A:$J,10,FALSE)</f>
        <v>44708</v>
      </c>
      <c r="U219" s="181">
        <v>44784</v>
      </c>
      <c r="V219" s="181" t="e">
        <f>VLOOKUP(P219,'[3]Monitor Schedule'!$A:$K,11,FALSE)</f>
        <v>#N/A</v>
      </c>
      <c r="W219" s="181" t="s">
        <v>30</v>
      </c>
      <c r="X219" s="8" t="s">
        <v>316</v>
      </c>
      <c r="Y219" s="2" t="s">
        <v>30</v>
      </c>
      <c r="Z219" s="2" t="str">
        <f>VLOOKUP(P219,'[3]Monitor Schedule'!$A:$BM,14,FALSE)</f>
        <v>Yes</v>
      </c>
      <c r="AA219" s="2" t="str">
        <f>VLOOKUP(P219,'[3]Monitor Schedule'!$A:$BM,15,FALSE)</f>
        <v>Yes</v>
      </c>
      <c r="AB219" s="2" t="str">
        <f>VLOOKUP(P219,'[3]Monitor Schedule'!$A:$BM,16,FALSE)</f>
        <v>No</v>
      </c>
      <c r="AC219" s="2" t="str">
        <f>VLOOKUP(P219,'[3]Monitor Schedule'!$A:$BM,17,FALSE)</f>
        <v>No</v>
      </c>
      <c r="AD219" s="2" t="str">
        <f>VLOOKUP(P219,'[3]Monitor Schedule'!$A:$BM,18,FALSE)</f>
        <v>No</v>
      </c>
      <c r="AE219" s="2" t="str">
        <f>VLOOKUP(P219,'[3]Monitor Schedule'!$A:$BM,19,FALSE)</f>
        <v>No</v>
      </c>
      <c r="AF219" s="2" t="str">
        <f>VLOOKUP(P219,'[3]Monitor Schedule'!$A:$BM,20,FALSE)</f>
        <v>No</v>
      </c>
      <c r="AG219" s="2" t="s">
        <v>28</v>
      </c>
      <c r="AH219" s="2" t="str">
        <f>VLOOKUP(P219,'[3]Monitor Schedule'!$A:$BM,22,FALSE)</f>
        <v>Yes</v>
      </c>
      <c r="AI219" s="2" t="s">
        <v>30</v>
      </c>
      <c r="AJ219" s="2" t="s">
        <v>30</v>
      </c>
      <c r="AK219" s="2" t="str">
        <f>VLOOKUP(P219,'[3]Monitor Schedule'!$A:$BM,25,FALSE)</f>
        <v>No</v>
      </c>
      <c r="AL219" s="2" t="str">
        <f>VLOOKUP(P219,'[3]Monitor Schedule'!$A:$BM,26,FALSE)</f>
        <v>No</v>
      </c>
      <c r="AM219" s="2" t="str">
        <f>VLOOKUP(P219,'[3]Monitor Schedule'!$A:$BM,27,FALSE)</f>
        <v>No</v>
      </c>
      <c r="AN219" s="2" t="s">
        <v>30</v>
      </c>
      <c r="AO219" s="2" t="s">
        <v>30</v>
      </c>
      <c r="AP219" s="2" t="str">
        <f>VLOOKUP(P219,'[3]Monitor Schedule'!$A:$BM,30,FALSE)</f>
        <v>No</v>
      </c>
      <c r="AQ219" s="2" t="str">
        <f>VLOOKUP(P219,'[3]Monitor Schedule'!$A:$BM,31,FALSE)</f>
        <v>No</v>
      </c>
      <c r="AR219" s="2" t="str">
        <f>VLOOKUP(P219,'[3]Monitor Schedule'!$A:$BM,32,FALSE)</f>
        <v>No</v>
      </c>
      <c r="AS219" s="2" t="str">
        <f>VLOOKUP(P219,'[3]Monitor Schedule'!$A:$BM,33,FALSE)</f>
        <v>No</v>
      </c>
      <c r="AT219" s="2" t="str">
        <f>VLOOKUP(P219,'[3]Monitor Schedule'!$A:$BM,34,FALSE)</f>
        <v>No</v>
      </c>
      <c r="AU219" s="2" t="str">
        <f>VLOOKUP(P219,'[3]Monitor Schedule'!$A:$BM,35,FALSE)</f>
        <v>Yes</v>
      </c>
      <c r="AV219" s="2" t="str">
        <f>VLOOKUP(P219,'[3]Monitor Schedule'!$A:$BM,36,FALSE)</f>
        <v>Yes</v>
      </c>
      <c r="AW219" s="2" t="str">
        <f>VLOOKUP(P219,'[3]Monitor Schedule'!$A:$BM,37,FALSE)</f>
        <v>No</v>
      </c>
      <c r="AX219" s="2" t="str">
        <f>VLOOKUP(P219,'[3]Monitor Schedule'!$A:$BM,38,FALSE)</f>
        <v>No</v>
      </c>
      <c r="AY219" s="2" t="str">
        <f>VLOOKUP(P219,'[3]Monitor Schedule'!$A:$BM,39,FALSE)</f>
        <v>No</v>
      </c>
      <c r="AZ219" s="2" t="str">
        <f>VLOOKUP(P219,'[3]Monitor Schedule'!$A:$BM,40,FALSE)</f>
        <v>No</v>
      </c>
      <c r="BA219" s="2" t="str">
        <f>VLOOKUP(P219,'[3]Monitor Schedule'!$A:$BM,41,FALSE)</f>
        <v>No</v>
      </c>
      <c r="BB219" s="2" t="str">
        <f>VLOOKUP(P219,'[3]Monitor Schedule'!$A:$BM,42,FALSE)</f>
        <v>No</v>
      </c>
      <c r="BC219" s="2" t="str">
        <f>VLOOKUP(P219,'[3]Monitor Schedule'!$A:$BM,43,FALSE)</f>
        <v>No</v>
      </c>
      <c r="BD219" s="2" t="str">
        <f>VLOOKUP(P219,'[3]Monitor Schedule'!$A:$BM,44,FALSE)</f>
        <v>No</v>
      </c>
      <c r="BE219" s="2" t="str">
        <f>VLOOKUP(P219,'[3]Monitor Schedule'!$A:$BM,45,FALSE)</f>
        <v>No</v>
      </c>
      <c r="BF219" s="2" t="str">
        <f>VLOOKUP(P219,'[3]Monitor Schedule'!$A:$BM,46,FALSE)</f>
        <v>No</v>
      </c>
      <c r="BG219" s="2" t="str">
        <f>VLOOKUP(P219,'[3]Monitor Schedule'!$A:$BM,47,FALSE)</f>
        <v>No</v>
      </c>
      <c r="BH219" s="2" t="str">
        <f>VLOOKUP(P219,'[3]Monitor Schedule'!$A:$BM,48,FALSE)</f>
        <v>No</v>
      </c>
      <c r="BI219" s="2" t="str">
        <f>VLOOKUP(P219,'[3]Monitor Schedule'!$A:$BM,49,FALSE)</f>
        <v>Yes</v>
      </c>
      <c r="BJ219" s="2" t="str">
        <f>VLOOKUP(P219,'[3]Monitor Schedule'!$A:$BM,50,FALSE)</f>
        <v>No</v>
      </c>
      <c r="BK219" s="2" t="str">
        <f>VLOOKUP(P219,'[3]Monitor Schedule'!$A:$BM,51,FALSE)</f>
        <v>No</v>
      </c>
      <c r="BL219" s="2" t="str">
        <f>VLOOKUP(P219,'[3]Monitor Schedule'!$A:$BM,52,FALSE)</f>
        <v>No</v>
      </c>
      <c r="BM219" s="2" t="str">
        <f>VLOOKUP(P219,'[3]Monitor Schedule'!$A:$BM,53,FALSE)</f>
        <v>No</v>
      </c>
      <c r="BN219" s="2" t="str">
        <f>VLOOKUP(P219,'[3]Monitor Schedule'!$A:$BM,54,FALSE)</f>
        <v>No</v>
      </c>
      <c r="BO219" s="2" t="str">
        <f>VLOOKUP(P219,'[3]Monitor Schedule'!$A:$BM,55,FALSE)</f>
        <v>No</v>
      </c>
      <c r="BP219" s="2" t="str">
        <f>VLOOKUP(P219,'[3]Monitor Schedule'!$A:$BM,56,FALSE)</f>
        <v>No</v>
      </c>
      <c r="BQ219" s="2" t="str">
        <f>VLOOKUP(P219,'[3]Monitor Schedule'!$A:$BM,57,FALSE)</f>
        <v>No</v>
      </c>
      <c r="BR219" s="2" t="str">
        <f>VLOOKUP(P219,'[3]Monitor Schedule'!$A:$BM,58,FALSE)</f>
        <v>No</v>
      </c>
      <c r="BS219" s="2" t="str">
        <f>VLOOKUP(P219,'[3]Monitor Schedule'!$A:$BM,59,FALSE)</f>
        <v>No</v>
      </c>
      <c r="BT219" s="2" t="str">
        <f>VLOOKUP(P219,'[3]Monitor Schedule'!$A:$BM,60,FALSE)</f>
        <v>No</v>
      </c>
      <c r="BU219" s="2" t="str">
        <f>VLOOKUP(P219,'[3]Monitor Schedule'!$A:$BM,61,FALSE)</f>
        <v>No</v>
      </c>
      <c r="BV219" s="2" t="str">
        <f>VLOOKUP(P219,'[3]Monitor Schedule'!$A:$BM,62,FALSE)</f>
        <v>No</v>
      </c>
      <c r="BW219" s="2" t="s">
        <v>28</v>
      </c>
      <c r="BX219" s="2" t="str">
        <f>VLOOKUP(P219,'[3]Monitor Schedule'!$A:$BM,64,FALSE)</f>
        <v>No</v>
      </c>
      <c r="BY219" s="2">
        <f>VLOOKUP(P219,'[3]Monitor Schedule'!$A:$BM,65,FALSE)</f>
        <v>0</v>
      </c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</row>
    <row r="220" spans="1:459" s="2" customFormat="1">
      <c r="A220" s="146">
        <v>28998</v>
      </c>
      <c r="B220" s="146">
        <v>883</v>
      </c>
      <c r="C220" s="146">
        <v>219</v>
      </c>
      <c r="D220" s="147">
        <v>31640</v>
      </c>
      <c r="E220" s="148">
        <f t="shared" si="331"/>
        <v>949.19999999999993</v>
      </c>
      <c r="F220" s="149">
        <f t="shared" si="332"/>
        <v>237.29999999999998</v>
      </c>
      <c r="G220" s="150">
        <v>10</v>
      </c>
      <c r="H220" s="150">
        <f t="shared" si="333"/>
        <v>1186.5</v>
      </c>
      <c r="I220" s="150">
        <f t="shared" si="334"/>
        <v>296.625</v>
      </c>
      <c r="J220" s="150">
        <f t="shared" si="335"/>
        <v>1423.8</v>
      </c>
      <c r="K220" s="150">
        <f t="shared" si="336"/>
        <v>355.95</v>
      </c>
      <c r="L220" s="150">
        <v>4</v>
      </c>
      <c r="M220" s="151">
        <v>6</v>
      </c>
      <c r="N220" s="152">
        <v>8</v>
      </c>
      <c r="O220" s="169" t="s">
        <v>310</v>
      </c>
      <c r="P220" s="8">
        <v>813960</v>
      </c>
      <c r="Q220" s="8" t="s">
        <v>317</v>
      </c>
      <c r="R220" s="8" t="s">
        <v>318</v>
      </c>
      <c r="S220" s="181">
        <v>44757</v>
      </c>
      <c r="T220" s="181">
        <f>VLOOKUP(P220,'[3]Monitor Schedule'!$A:$J,10,FALSE)</f>
        <v>44712</v>
      </c>
      <c r="U220" s="181">
        <v>44784</v>
      </c>
      <c r="V220" s="181" t="e">
        <f>VLOOKUP(P220,'[3]Monitor Schedule'!$A:$K,11,FALSE)</f>
        <v>#N/A</v>
      </c>
      <c r="W220" s="181" t="s">
        <v>30</v>
      </c>
      <c r="X220" s="8" t="s">
        <v>319</v>
      </c>
      <c r="Y220" s="2" t="str">
        <f>VLOOKUP(P220,'[3]Monitor Schedule'!$A:$BM,13,FALSE)</f>
        <v>Yes</v>
      </c>
      <c r="Z220" s="2" t="str">
        <f>VLOOKUP(P220,'[3]Monitor Schedule'!$A:$BM,14,FALSE)</f>
        <v>No</v>
      </c>
      <c r="AA220" s="2" t="str">
        <f>VLOOKUP(P220,'[3]Monitor Schedule'!$A:$BM,15,FALSE)</f>
        <v>No</v>
      </c>
      <c r="AB220" s="2" t="str">
        <f>VLOOKUP(P220,'[3]Monitor Schedule'!$A:$BM,16,FALSE)</f>
        <v>No</v>
      </c>
      <c r="AC220" s="2" t="str">
        <f>VLOOKUP(P220,'[3]Monitor Schedule'!$A:$BM,17,FALSE)</f>
        <v>No</v>
      </c>
      <c r="AD220" s="2" t="str">
        <f>VLOOKUP(P220,'[3]Monitor Schedule'!$A:$BM,18,FALSE)</f>
        <v>No</v>
      </c>
      <c r="AE220" s="2" t="str">
        <f>VLOOKUP(P220,'[3]Monitor Schedule'!$A:$BM,19,FALSE)</f>
        <v>No</v>
      </c>
      <c r="AF220" s="2" t="str">
        <f>VLOOKUP(P220,'[3]Monitor Schedule'!$A:$BM,20,FALSE)</f>
        <v>No</v>
      </c>
      <c r="AG220" s="2" t="str">
        <f>VLOOKUP(P220,'[3]Monitor Schedule'!$A:$BM,21,FALSE)</f>
        <v>No</v>
      </c>
      <c r="AH220" s="2" t="str">
        <f>VLOOKUP(P220,'[3]Monitor Schedule'!$A:$BM,22,FALSE)</f>
        <v>No</v>
      </c>
      <c r="AI220" s="2" t="str">
        <f>VLOOKUP(P220,'[3]Monitor Schedule'!$A:$BM,23,FALSE)</f>
        <v>No</v>
      </c>
      <c r="AJ220" s="2" t="str">
        <f>VLOOKUP(P220,'[3]Monitor Schedule'!$A:$BM,24,FALSE)</f>
        <v>No</v>
      </c>
      <c r="AK220" s="2" t="str">
        <f>VLOOKUP(P220,'[3]Monitor Schedule'!$A:$BM,25,FALSE)</f>
        <v>No</v>
      </c>
      <c r="AL220" s="2" t="str">
        <f>VLOOKUP(P220,'[3]Monitor Schedule'!$A:$BM,26,FALSE)</f>
        <v>No</v>
      </c>
      <c r="AM220" s="2" t="str">
        <f>VLOOKUP(P220,'[3]Monitor Schedule'!$A:$BM,27,FALSE)</f>
        <v>No</v>
      </c>
      <c r="AN220" s="2" t="str">
        <f>VLOOKUP(P220,'[3]Monitor Schedule'!$A:$BM,28,FALSE)</f>
        <v>No</v>
      </c>
      <c r="AO220" s="2" t="str">
        <f>VLOOKUP(P220,'[3]Monitor Schedule'!$A:$BM,29,FALSE)</f>
        <v>Yes</v>
      </c>
      <c r="AP220" s="2" t="str">
        <f>VLOOKUP(P220,'[3]Monitor Schedule'!$A:$BM,30,FALSE)</f>
        <v>No</v>
      </c>
      <c r="AQ220" s="2" t="str">
        <f>VLOOKUP(P220,'[3]Monitor Schedule'!$A:$BM,31,FALSE)</f>
        <v>No</v>
      </c>
      <c r="AR220" s="2" t="str">
        <f>VLOOKUP(P220,'[3]Monitor Schedule'!$A:$BM,32,FALSE)</f>
        <v>No</v>
      </c>
      <c r="AS220" s="2" t="str">
        <f>VLOOKUP(P220,'[3]Monitor Schedule'!$A:$BM,33,FALSE)</f>
        <v>No</v>
      </c>
      <c r="AT220" s="2" t="str">
        <f>VLOOKUP(P220,'[3]Monitor Schedule'!$A:$BM,34,FALSE)</f>
        <v>No</v>
      </c>
      <c r="AU220" s="2" t="str">
        <f>VLOOKUP(P220,'[3]Monitor Schedule'!$A:$BM,35,FALSE)</f>
        <v>No</v>
      </c>
      <c r="AV220" s="2" t="str">
        <f>VLOOKUP(P220,'[3]Monitor Schedule'!$A:$BM,36,FALSE)</f>
        <v>No</v>
      </c>
      <c r="AW220" s="2" t="str">
        <f>VLOOKUP(P220,'[3]Monitor Schedule'!$A:$BM,37,FALSE)</f>
        <v>No</v>
      </c>
      <c r="AX220" s="2" t="str">
        <f>VLOOKUP(P220,'[3]Monitor Schedule'!$A:$BM,38,FALSE)</f>
        <v>No</v>
      </c>
      <c r="AY220" s="2" t="str">
        <f>VLOOKUP(P220,'[3]Monitor Schedule'!$A:$BM,39,FALSE)</f>
        <v>No</v>
      </c>
      <c r="AZ220" s="2" t="str">
        <f>VLOOKUP(P220,'[3]Monitor Schedule'!$A:$BM,40,FALSE)</f>
        <v>No</v>
      </c>
      <c r="BA220" s="2" t="str">
        <f>VLOOKUP(P220,'[3]Monitor Schedule'!$A:$BM,41,FALSE)</f>
        <v>No</v>
      </c>
      <c r="BB220" s="2" t="str">
        <f>VLOOKUP(P220,'[3]Monitor Schedule'!$A:$BM,42,FALSE)</f>
        <v>No</v>
      </c>
      <c r="BC220" s="2" t="str">
        <f>VLOOKUP(P220,'[3]Monitor Schedule'!$A:$BM,43,FALSE)</f>
        <v>Yes</v>
      </c>
      <c r="BD220" s="2" t="str">
        <f>VLOOKUP(P220,'[3]Monitor Schedule'!$A:$BM,44,FALSE)</f>
        <v>No</v>
      </c>
      <c r="BE220" s="2" t="str">
        <f>VLOOKUP(P220,'[3]Monitor Schedule'!$A:$BM,45,FALSE)</f>
        <v>No</v>
      </c>
      <c r="BF220" s="2" t="str">
        <f>VLOOKUP(P220,'[3]Monitor Schedule'!$A:$BM,46,FALSE)</f>
        <v>No</v>
      </c>
      <c r="BG220" s="2" t="str">
        <f>VLOOKUP(P220,'[3]Monitor Schedule'!$A:$BM,47,FALSE)</f>
        <v>No</v>
      </c>
      <c r="BH220" s="2" t="str">
        <f>VLOOKUP(P220,'[3]Monitor Schedule'!$A:$BM,48,FALSE)</f>
        <v>No</v>
      </c>
      <c r="BI220" s="2" t="s">
        <v>30</v>
      </c>
      <c r="BJ220" s="2" t="str">
        <f>VLOOKUP(P220,'[3]Monitor Schedule'!$A:$BM,50,FALSE)</f>
        <v>No</v>
      </c>
      <c r="BK220" s="2" t="str">
        <f>VLOOKUP(P220,'[3]Monitor Schedule'!$A:$BM,51,FALSE)</f>
        <v>No</v>
      </c>
      <c r="BL220" s="2" t="str">
        <f>VLOOKUP(P220,'[3]Monitor Schedule'!$A:$BM,52,FALSE)</f>
        <v>No</v>
      </c>
      <c r="BM220" s="2" t="str">
        <f>VLOOKUP(P220,'[3]Monitor Schedule'!$A:$BM,53,FALSE)</f>
        <v>No</v>
      </c>
      <c r="BN220" s="2" t="str">
        <f>VLOOKUP(P220,'[3]Monitor Schedule'!$A:$BM,54,FALSE)</f>
        <v>No</v>
      </c>
      <c r="BO220" s="2" t="str">
        <f>VLOOKUP(P220,'[3]Monitor Schedule'!$A:$BM,55,FALSE)</f>
        <v>No</v>
      </c>
      <c r="BP220" s="2" t="str">
        <f>VLOOKUP(P220,'[3]Monitor Schedule'!$A:$BM,56,FALSE)</f>
        <v>Yes</v>
      </c>
      <c r="BQ220" s="2" t="str">
        <f>VLOOKUP(P220,'[3]Monitor Schedule'!$A:$BM,57,FALSE)</f>
        <v>No</v>
      </c>
      <c r="BR220" s="2" t="str">
        <f>VLOOKUP(P220,'[3]Monitor Schedule'!$A:$BM,58,FALSE)</f>
        <v>Yes</v>
      </c>
      <c r="BS220" s="2" t="str">
        <f>VLOOKUP(P220,'[3]Monitor Schedule'!$A:$BM,59,FALSE)</f>
        <v>No</v>
      </c>
      <c r="BT220" s="2" t="str">
        <f>VLOOKUP(P220,'[3]Monitor Schedule'!$A:$BM,60,FALSE)</f>
        <v>Yes</v>
      </c>
      <c r="BU220" s="2" t="str">
        <f>VLOOKUP(P220,'[3]Monitor Schedule'!$A:$BM,61,FALSE)</f>
        <v>No</v>
      </c>
      <c r="BV220" s="2" t="str">
        <f>VLOOKUP(P220,'[3]Monitor Schedule'!$A:$BM,62,FALSE)</f>
        <v>Yes</v>
      </c>
      <c r="BW220" s="2" t="str">
        <f>VLOOKUP(P220,'[3]Monitor Schedule'!$A:$BM,63,FALSE)</f>
        <v>No</v>
      </c>
      <c r="BX220" s="2" t="str">
        <f>VLOOKUP(P220,'[3]Monitor Schedule'!$A:$BM,64,FALSE)</f>
        <v>Yes</v>
      </c>
      <c r="BY220" s="2">
        <f>VLOOKUP(P220,'[3]Monitor Schedule'!$A:$BM,65,FALSE)</f>
        <v>0</v>
      </c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</row>
    <row r="221" spans="1:459" s="2" customFormat="1">
      <c r="A221" s="146">
        <v>28998</v>
      </c>
      <c r="B221" s="146">
        <v>883</v>
      </c>
      <c r="C221" s="146">
        <v>219</v>
      </c>
      <c r="D221" s="147">
        <v>31640</v>
      </c>
      <c r="E221" s="148">
        <f t="shared" si="331"/>
        <v>949.19999999999993</v>
      </c>
      <c r="F221" s="149">
        <f t="shared" si="332"/>
        <v>237.29999999999998</v>
      </c>
      <c r="G221" s="150">
        <v>10</v>
      </c>
      <c r="H221" s="150">
        <f t="shared" si="333"/>
        <v>1186.5</v>
      </c>
      <c r="I221" s="150">
        <f t="shared" si="334"/>
        <v>296.625</v>
      </c>
      <c r="J221" s="150">
        <f t="shared" si="335"/>
        <v>1423.8</v>
      </c>
      <c r="K221" s="150">
        <f t="shared" si="336"/>
        <v>355.95</v>
      </c>
      <c r="L221" s="150">
        <v>4</v>
      </c>
      <c r="M221" s="151">
        <v>6</v>
      </c>
      <c r="N221" s="152">
        <v>8</v>
      </c>
      <c r="O221" s="169" t="s">
        <v>310</v>
      </c>
      <c r="P221" s="8">
        <v>85913</v>
      </c>
      <c r="Q221" s="8" t="s">
        <v>77</v>
      </c>
      <c r="R221" s="8" t="s">
        <v>78</v>
      </c>
      <c r="S221" s="181">
        <v>44764</v>
      </c>
      <c r="T221" s="181">
        <f>VLOOKUP(P221,'[3]Monitor Schedule'!$A:$J,10,FALSE)</f>
        <v>44620</v>
      </c>
      <c r="U221" s="181">
        <v>44784</v>
      </c>
      <c r="V221" s="181" t="e">
        <f>VLOOKUP(P221,'[3]Monitor Schedule'!$A:$K,11,FALSE)</f>
        <v>#N/A</v>
      </c>
      <c r="W221" s="181" t="s">
        <v>28</v>
      </c>
      <c r="X221" s="8" t="s">
        <v>79</v>
      </c>
      <c r="Y221" s="2" t="str">
        <f>VLOOKUP(P221,'[3]Monitor Schedule'!$A:$BM,13,FALSE)</f>
        <v>No</v>
      </c>
      <c r="Z221" s="2" t="str">
        <f>VLOOKUP(P221,'[3]Monitor Schedule'!$A:$BM,14,FALSE)</f>
        <v>Yes</v>
      </c>
      <c r="AA221" s="2" t="str">
        <f>VLOOKUP(P221,'[3]Monitor Schedule'!$A:$BM,15,FALSE)</f>
        <v>Yes</v>
      </c>
      <c r="AB221" s="2" t="str">
        <f>VLOOKUP(P221,'[3]Monitor Schedule'!$A:$BM,16,FALSE)</f>
        <v>Yes</v>
      </c>
      <c r="AC221" s="2" t="s">
        <v>30</v>
      </c>
      <c r="AD221" s="2" t="str">
        <f>VLOOKUP(P221,'[3]Monitor Schedule'!$A:$BM,18,FALSE)</f>
        <v>Yes</v>
      </c>
      <c r="AE221" s="2" t="str">
        <f>VLOOKUP(P221,'[3]Monitor Schedule'!$A:$BM,19,FALSE)</f>
        <v>Yes</v>
      </c>
      <c r="AF221" s="2" t="s">
        <v>30</v>
      </c>
      <c r="AG221" s="2" t="str">
        <f>VLOOKUP(P221,'[3]Monitor Schedule'!$A:$BM,21,FALSE)</f>
        <v>No</v>
      </c>
      <c r="AH221" s="2" t="str">
        <f>VLOOKUP(P221,'[3]Monitor Schedule'!$A:$BM,22,FALSE)</f>
        <v>No</v>
      </c>
      <c r="AI221" s="2" t="str">
        <f>VLOOKUP(P221,'[3]Monitor Schedule'!$A:$BM,23,FALSE)</f>
        <v>Yes</v>
      </c>
      <c r="AJ221" s="2" t="str">
        <f>VLOOKUP(P221,'[3]Monitor Schedule'!$A:$BM,24,FALSE)</f>
        <v>Yes</v>
      </c>
      <c r="AK221" s="2" t="str">
        <f>VLOOKUP(P221,'[3]Monitor Schedule'!$A:$BM,25,FALSE)</f>
        <v>Yes</v>
      </c>
      <c r="AL221" s="2" t="str">
        <f>VLOOKUP(P221,'[3]Monitor Schedule'!$A:$BM,26,FALSE)</f>
        <v>No</v>
      </c>
      <c r="AM221" s="2" t="str">
        <f>VLOOKUP(P221,'[3]Monitor Schedule'!$A:$BM,27,FALSE)</f>
        <v>No</v>
      </c>
      <c r="AN221" s="2" t="str">
        <f>VLOOKUP(P221,'[3]Monitor Schedule'!$A:$BM,28,FALSE)</f>
        <v>No</v>
      </c>
      <c r="AO221" s="2" t="str">
        <f>VLOOKUP(P221,'[3]Monitor Schedule'!$A:$BM,29,FALSE)</f>
        <v>No</v>
      </c>
      <c r="AP221" s="2" t="str">
        <f>VLOOKUP(P221,'[3]Monitor Schedule'!$A:$BM,30,FALSE)</f>
        <v>No</v>
      </c>
      <c r="AQ221" s="2" t="str">
        <f>VLOOKUP(P221,'[3]Monitor Schedule'!$A:$BM,31,FALSE)</f>
        <v>No</v>
      </c>
      <c r="AR221" s="2" t="str">
        <f>VLOOKUP(P221,'[3]Monitor Schedule'!$A:$BM,32,FALSE)</f>
        <v>No</v>
      </c>
      <c r="AS221" s="2" t="str">
        <f>VLOOKUP(P221,'[3]Monitor Schedule'!$A:$BM,33,FALSE)</f>
        <v>No</v>
      </c>
      <c r="AT221" s="2" t="str">
        <f>VLOOKUP(P221,'[3]Monitor Schedule'!$A:$BM,34,FALSE)</f>
        <v>No</v>
      </c>
      <c r="AU221" s="2" t="str">
        <f>VLOOKUP(P221,'[3]Monitor Schedule'!$A:$BM,35,FALSE)</f>
        <v>No</v>
      </c>
      <c r="AV221" s="2" t="str">
        <f>VLOOKUP(P221,'[3]Monitor Schedule'!$A:$BM,36,FALSE)</f>
        <v>No</v>
      </c>
      <c r="AW221" s="2" t="str">
        <f>VLOOKUP(P221,'[3]Monitor Schedule'!$A:$BM,37,FALSE)</f>
        <v>No</v>
      </c>
      <c r="AX221" s="2" t="str">
        <f>VLOOKUP(P221,'[3]Monitor Schedule'!$A:$BM,38,FALSE)</f>
        <v>No</v>
      </c>
      <c r="AY221" s="2" t="str">
        <f>VLOOKUP(P221,'[3]Monitor Schedule'!$A:$BM,39,FALSE)</f>
        <v>No</v>
      </c>
      <c r="AZ221" s="2" t="str">
        <f>VLOOKUP(P221,'[3]Monitor Schedule'!$A:$BM,40,FALSE)</f>
        <v>No</v>
      </c>
      <c r="BA221" s="2" t="str">
        <f>VLOOKUP(P221,'[3]Monitor Schedule'!$A:$BM,41,FALSE)</f>
        <v>No</v>
      </c>
      <c r="BB221" s="2" t="str">
        <f>VLOOKUP(P221,'[3]Monitor Schedule'!$A:$BM,42,FALSE)</f>
        <v>No</v>
      </c>
      <c r="BC221" s="2" t="str">
        <f>VLOOKUP(P221,'[3]Monitor Schedule'!$A:$BM,43,FALSE)</f>
        <v>No</v>
      </c>
      <c r="BD221" s="2" t="str">
        <f>VLOOKUP(P221,'[3]Monitor Schedule'!$A:$BM,44,FALSE)</f>
        <v>No</v>
      </c>
      <c r="BE221" s="2" t="str">
        <f>VLOOKUP(P221,'[3]Monitor Schedule'!$A:$BM,45,FALSE)</f>
        <v>No</v>
      </c>
      <c r="BF221" s="2" t="str">
        <f>VLOOKUP(P221,'[3]Monitor Schedule'!$A:$BM,46,FALSE)</f>
        <v>No</v>
      </c>
      <c r="BG221" s="2" t="str">
        <f>VLOOKUP(P221,'[3]Monitor Schedule'!$A:$BM,47,FALSE)</f>
        <v>No</v>
      </c>
      <c r="BH221" s="2" t="str">
        <f>VLOOKUP(P221,'[3]Monitor Schedule'!$A:$BM,48,FALSE)</f>
        <v>No</v>
      </c>
      <c r="BI221" s="2" t="str">
        <f>VLOOKUP(P221,'[3]Monitor Schedule'!$A:$BM,49,FALSE)</f>
        <v>No</v>
      </c>
      <c r="BJ221" s="2" t="str">
        <f>VLOOKUP(P221,'[3]Monitor Schedule'!$A:$BM,50,FALSE)</f>
        <v>No</v>
      </c>
      <c r="BK221" s="2" t="str">
        <f>VLOOKUP(P221,'[3]Monitor Schedule'!$A:$BM,51,FALSE)</f>
        <v>No</v>
      </c>
      <c r="BL221" s="2" t="str">
        <f>VLOOKUP(P221,'[3]Monitor Schedule'!$A:$BM,52,FALSE)</f>
        <v>No</v>
      </c>
      <c r="BM221" s="2" t="str">
        <f>VLOOKUP(P221,'[3]Monitor Schedule'!$A:$BM,53,FALSE)</f>
        <v>No</v>
      </c>
      <c r="BN221" s="2" t="str">
        <f>VLOOKUP(P221,'[3]Monitor Schedule'!$A:$BM,54,FALSE)</f>
        <v>No</v>
      </c>
      <c r="BO221" s="2" t="str">
        <f>VLOOKUP(P221,'[3]Monitor Schedule'!$A:$BM,55,FALSE)</f>
        <v>No</v>
      </c>
      <c r="BP221" s="2" t="str">
        <f>VLOOKUP(P221,'[3]Monitor Schedule'!$A:$BM,56,FALSE)</f>
        <v>Yes</v>
      </c>
      <c r="BQ221" s="2" t="str">
        <f>VLOOKUP(P221,'[3]Monitor Schedule'!$A:$BM,57,FALSE)</f>
        <v>Yes</v>
      </c>
      <c r="BR221" s="2" t="str">
        <f>VLOOKUP(P221,'[3]Monitor Schedule'!$A:$BM,58,FALSE)</f>
        <v>No</v>
      </c>
      <c r="BS221" s="2" t="str">
        <f>VLOOKUP(P221,'[3]Monitor Schedule'!$A:$BM,59,FALSE)</f>
        <v>No</v>
      </c>
      <c r="BT221" s="2" t="str">
        <f>VLOOKUP(P221,'[3]Monitor Schedule'!$A:$BM,60,FALSE)</f>
        <v>No</v>
      </c>
      <c r="BU221" s="2" t="str">
        <f>VLOOKUP(P221,'[3]Monitor Schedule'!$A:$BM,61,FALSE)</f>
        <v>No</v>
      </c>
      <c r="BV221" s="2" t="str">
        <f>VLOOKUP(P221,'[3]Monitor Schedule'!$A:$BM,62,FALSE)</f>
        <v>No</v>
      </c>
      <c r="BW221" s="2" t="str">
        <f>VLOOKUP(P221,'[3]Monitor Schedule'!$A:$BM,63,FALSE)</f>
        <v>Yes</v>
      </c>
      <c r="BX221" s="2" t="str">
        <f>VLOOKUP(P221,'[3]Monitor Schedule'!$A:$BM,64,FALSE)</f>
        <v>Yes</v>
      </c>
      <c r="BY221" s="2">
        <f>VLOOKUP(P221,'[3]Monitor Schedule'!$A:$BM,65,FALSE)</f>
        <v>0</v>
      </c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</row>
    <row r="222" spans="1:459" s="2" customFormat="1">
      <c r="A222" s="146">
        <v>28998</v>
      </c>
      <c r="B222" s="146">
        <v>883</v>
      </c>
      <c r="C222" s="146">
        <v>219</v>
      </c>
      <c r="D222" s="147">
        <v>31640</v>
      </c>
      <c r="E222" s="148">
        <f t="shared" si="331"/>
        <v>949.19999999999993</v>
      </c>
      <c r="F222" s="149">
        <f t="shared" si="332"/>
        <v>237.29999999999998</v>
      </c>
      <c r="G222" s="150">
        <v>10</v>
      </c>
      <c r="H222" s="150">
        <f t="shared" si="333"/>
        <v>1186.5</v>
      </c>
      <c r="I222" s="150">
        <f t="shared" si="334"/>
        <v>296.625</v>
      </c>
      <c r="J222" s="150">
        <f t="shared" si="335"/>
        <v>1423.8</v>
      </c>
      <c r="K222" s="150">
        <f t="shared" si="336"/>
        <v>355.95</v>
      </c>
      <c r="L222" s="150">
        <v>4</v>
      </c>
      <c r="M222" s="151">
        <v>6</v>
      </c>
      <c r="N222" s="152">
        <v>8</v>
      </c>
      <c r="O222" s="169" t="s">
        <v>310</v>
      </c>
      <c r="P222" s="8">
        <v>804556</v>
      </c>
      <c r="Q222" s="8" t="s">
        <v>118</v>
      </c>
      <c r="R222" s="158" t="s">
        <v>119</v>
      </c>
      <c r="S222" s="181">
        <v>44778</v>
      </c>
      <c r="T222" s="181">
        <f>VLOOKUP(P222,'[3]Monitor Schedule'!$A:$J,10,FALSE)</f>
        <v>44781</v>
      </c>
      <c r="U222" s="181">
        <v>44784</v>
      </c>
      <c r="V222" s="181" t="e">
        <f>VLOOKUP(P222,'[3]Monitor Schedule'!$A:$K,11,FALSE)</f>
        <v>#N/A</v>
      </c>
      <c r="W222" s="181"/>
      <c r="X222" s="8" t="s">
        <v>30</v>
      </c>
      <c r="Y222" s="2" t="str">
        <f>VLOOKUP(P222,'[3]Monitor Schedule'!$A:$BM,13,FALSE)</f>
        <v>No</v>
      </c>
      <c r="Z222" s="2" t="str">
        <f>VLOOKUP(P222,'[3]Monitor Schedule'!$A:$BM,14,FALSE)</f>
        <v>No</v>
      </c>
      <c r="AA222" s="2" t="str">
        <f>VLOOKUP(P222,'[3]Monitor Schedule'!$A:$BM,15,FALSE)</f>
        <v>No</v>
      </c>
      <c r="AB222" s="2" t="str">
        <f>VLOOKUP(P222,'[3]Monitor Schedule'!$A:$BM,16,FALSE)</f>
        <v>Yes</v>
      </c>
      <c r="AC222" s="2" t="str">
        <f>VLOOKUP(P222,'[3]Monitor Schedule'!$A:$BM,17,FALSE)</f>
        <v>Yes</v>
      </c>
      <c r="AD222" s="2" t="str">
        <f>VLOOKUP(P222,'[3]Monitor Schedule'!$A:$BM,18,FALSE)</f>
        <v>Yes</v>
      </c>
      <c r="AE222" s="2" t="str">
        <f>VLOOKUP(P222,'[3]Monitor Schedule'!$A:$BM,19,FALSE)</f>
        <v>Yes</v>
      </c>
      <c r="AF222" s="2" t="str">
        <f>VLOOKUP(P222,'[3]Monitor Schedule'!$A:$BM,20,FALSE)</f>
        <v>Yes</v>
      </c>
      <c r="AG222" s="2" t="str">
        <f>VLOOKUP(P222,'[3]Monitor Schedule'!$A:$BM,21,FALSE)</f>
        <v>No</v>
      </c>
      <c r="AH222" s="2" t="str">
        <f>VLOOKUP(P222,'[3]Monitor Schedule'!$A:$BM,22,FALSE)</f>
        <v>No</v>
      </c>
      <c r="AI222" s="2" t="str">
        <f>VLOOKUP(P222,'[3]Monitor Schedule'!$A:$BM,23,FALSE)</f>
        <v>No</v>
      </c>
      <c r="AJ222" s="2" t="str">
        <f>VLOOKUP(P222,'[3]Monitor Schedule'!$A:$BM,24,FALSE)</f>
        <v>No</v>
      </c>
      <c r="AK222" s="2" t="str">
        <f>VLOOKUP(P222,'[3]Monitor Schedule'!$A:$BM,25,FALSE)</f>
        <v>No</v>
      </c>
      <c r="AL222" s="2" t="str">
        <f>VLOOKUP(P222,'[3]Monitor Schedule'!$A:$BM,26,FALSE)</f>
        <v>No</v>
      </c>
      <c r="AM222" s="2" t="str">
        <f>VLOOKUP(P222,'[3]Monitor Schedule'!$A:$BM,27,FALSE)</f>
        <v>No</v>
      </c>
      <c r="AN222" s="2" t="str">
        <f>VLOOKUP(P222,'[3]Monitor Schedule'!$A:$BM,28,FALSE)</f>
        <v>No</v>
      </c>
      <c r="AO222" s="2" t="str">
        <f>VLOOKUP(P222,'[3]Monitor Schedule'!$A:$BM,29,FALSE)</f>
        <v>No</v>
      </c>
      <c r="AP222" s="2" t="str">
        <f>VLOOKUP(P222,'[3]Monitor Schedule'!$A:$BM,30,FALSE)</f>
        <v>No</v>
      </c>
      <c r="AQ222" s="2" t="str">
        <f>VLOOKUP(P222,'[3]Monitor Schedule'!$A:$BM,31,FALSE)</f>
        <v>No</v>
      </c>
      <c r="AR222" s="2" t="str">
        <f>VLOOKUP(P222,'[3]Monitor Schedule'!$A:$BM,32,FALSE)</f>
        <v>No</v>
      </c>
      <c r="AS222" s="2" t="str">
        <f>VLOOKUP(P222,'[3]Monitor Schedule'!$A:$BM,33,FALSE)</f>
        <v>No</v>
      </c>
      <c r="AT222" s="2" t="str">
        <f>VLOOKUP(P222,'[3]Monitor Schedule'!$A:$BM,34,FALSE)</f>
        <v>No</v>
      </c>
      <c r="AU222" s="2" t="str">
        <f>VLOOKUP(P222,'[3]Monitor Schedule'!$A:$BM,35,FALSE)</f>
        <v>No</v>
      </c>
      <c r="AV222" s="2" t="str">
        <f>VLOOKUP(P222,'[3]Monitor Schedule'!$A:$BM,36,FALSE)</f>
        <v>No</v>
      </c>
      <c r="AW222" s="2" t="str">
        <f>VLOOKUP(P222,'[3]Monitor Schedule'!$A:$BM,37,FALSE)</f>
        <v>No</v>
      </c>
      <c r="AX222" s="2" t="str">
        <f>VLOOKUP(P222,'[3]Monitor Schedule'!$A:$BM,38,FALSE)</f>
        <v>No</v>
      </c>
      <c r="AY222" s="2" t="str">
        <f>VLOOKUP(P222,'[3]Monitor Schedule'!$A:$BM,39,FALSE)</f>
        <v>No</v>
      </c>
      <c r="AZ222" s="2" t="str">
        <f>VLOOKUP(P222,'[3]Monitor Schedule'!$A:$BM,40,FALSE)</f>
        <v>No</v>
      </c>
      <c r="BA222" s="2" t="str">
        <f>VLOOKUP(P222,'[3]Monitor Schedule'!$A:$BM,41,FALSE)</f>
        <v>No</v>
      </c>
      <c r="BB222" s="2" t="str">
        <f>VLOOKUP(P222,'[3]Monitor Schedule'!$A:$BM,42,FALSE)</f>
        <v>No</v>
      </c>
      <c r="BC222" s="2" t="str">
        <f>VLOOKUP(P222,'[3]Monitor Schedule'!$A:$BM,43,FALSE)</f>
        <v>No</v>
      </c>
      <c r="BD222" s="2" t="str">
        <f>VLOOKUP(P222,'[3]Monitor Schedule'!$A:$BM,44,FALSE)</f>
        <v>No</v>
      </c>
      <c r="BE222" s="2" t="str">
        <f>VLOOKUP(P222,'[3]Monitor Schedule'!$A:$BM,45,FALSE)</f>
        <v>No</v>
      </c>
      <c r="BF222" s="2" t="str">
        <f>VLOOKUP(P222,'[3]Monitor Schedule'!$A:$BM,46,FALSE)</f>
        <v>No</v>
      </c>
      <c r="BG222" s="2" t="str">
        <f>VLOOKUP(P222,'[3]Monitor Schedule'!$A:$BM,47,FALSE)</f>
        <v>No</v>
      </c>
      <c r="BH222" s="2" t="str">
        <f>VLOOKUP(P222,'[3]Monitor Schedule'!$A:$BM,48,FALSE)</f>
        <v>No</v>
      </c>
      <c r="BI222" s="2" t="str">
        <f>VLOOKUP(P222,'[3]Monitor Schedule'!$A:$BM,49,FALSE)</f>
        <v>No</v>
      </c>
      <c r="BJ222" s="2" t="str">
        <f>VLOOKUP(P222,'[3]Monitor Schedule'!$A:$BM,50,FALSE)</f>
        <v>No</v>
      </c>
      <c r="BK222" s="2" t="str">
        <f>VLOOKUP(P222,'[3]Monitor Schedule'!$A:$BM,51,FALSE)</f>
        <v>No</v>
      </c>
      <c r="BL222" s="2" t="str">
        <f>VLOOKUP(P222,'[3]Monitor Schedule'!$A:$BM,52,FALSE)</f>
        <v>No</v>
      </c>
      <c r="BM222" s="2" t="str">
        <f>VLOOKUP(P222,'[3]Monitor Schedule'!$A:$BM,53,FALSE)</f>
        <v>No</v>
      </c>
      <c r="BN222" s="2" t="str">
        <f>VLOOKUP(P222,'[3]Monitor Schedule'!$A:$BM,54,FALSE)</f>
        <v>No</v>
      </c>
      <c r="BO222" s="2" t="str">
        <f>VLOOKUP(P222,'[3]Monitor Schedule'!$A:$BM,55,FALSE)</f>
        <v>No</v>
      </c>
      <c r="BP222" s="2" t="str">
        <f>VLOOKUP(P222,'[3]Monitor Schedule'!$A:$BM,56,FALSE)</f>
        <v>No</v>
      </c>
      <c r="BQ222" s="2" t="str">
        <f>VLOOKUP(P222,'[3]Monitor Schedule'!$A:$BM,57,FALSE)</f>
        <v>No</v>
      </c>
      <c r="BR222" s="2">
        <f>VLOOKUP(P222,'[3]Monitor Schedule'!$A:$BM,58,FALSE)</f>
        <v>0</v>
      </c>
      <c r="BS222" s="2">
        <f>VLOOKUP(P222,'[3]Monitor Schedule'!$A:$BM,59,FALSE)</f>
        <v>0</v>
      </c>
      <c r="BT222" s="2">
        <f>VLOOKUP(P222,'[3]Monitor Schedule'!$A:$BM,60,FALSE)</f>
        <v>0</v>
      </c>
      <c r="BU222" s="2">
        <f>VLOOKUP(P222,'[3]Monitor Schedule'!$A:$BM,61,FALSE)</f>
        <v>0</v>
      </c>
      <c r="BV222" s="2">
        <f>VLOOKUP(P222,'[3]Monitor Schedule'!$A:$BM,62,FALSE)</f>
        <v>0</v>
      </c>
      <c r="BW222" s="2">
        <f>VLOOKUP(P222,'[3]Monitor Schedule'!$A:$BM,63,FALSE)</f>
        <v>0</v>
      </c>
      <c r="BX222" s="2">
        <f>VLOOKUP(P222,'[3]Monitor Schedule'!$A:$BM,64,FALSE)</f>
        <v>0</v>
      </c>
      <c r="BY222" s="2" t="e">
        <f>VLOOKUP(P222,'[3]Monitor Schedule'!$A:$BM,65,FALSE)</f>
        <v>#N/A</v>
      </c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</row>
    <row r="223" spans="1:459" s="2" customFormat="1">
      <c r="A223" s="146">
        <v>28998</v>
      </c>
      <c r="B223" s="146">
        <v>883</v>
      </c>
      <c r="C223" s="146">
        <v>219</v>
      </c>
      <c r="D223" s="147">
        <v>31640</v>
      </c>
      <c r="E223" s="148">
        <f t="shared" ref="E223:E228" si="337">D223*0.03</f>
        <v>949.19999999999993</v>
      </c>
      <c r="F223" s="149">
        <f t="shared" ref="F223:F228" si="338">E223*0.25</f>
        <v>237.29999999999998</v>
      </c>
      <c r="G223" s="150">
        <v>11</v>
      </c>
      <c r="H223" s="150">
        <f t="shared" ref="H223:H228" si="339">E223*1.25</f>
        <v>1186.5</v>
      </c>
      <c r="I223" s="150">
        <f t="shared" ref="I223:I228" si="340">F223*1.25</f>
        <v>296.625</v>
      </c>
      <c r="J223" s="150">
        <f t="shared" ref="J223:J228" si="341">E223*1.5</f>
        <v>1423.8</v>
      </c>
      <c r="K223" s="150">
        <f t="shared" ref="K223:K228" si="342">F223*1.5</f>
        <v>355.95</v>
      </c>
      <c r="L223" s="150">
        <v>4</v>
      </c>
      <c r="M223" s="151">
        <v>6</v>
      </c>
      <c r="N223" s="152">
        <v>8</v>
      </c>
      <c r="O223" s="169" t="s">
        <v>310</v>
      </c>
      <c r="P223" s="8">
        <v>816128</v>
      </c>
      <c r="Q223" s="8" t="s">
        <v>320</v>
      </c>
      <c r="R223" s="158" t="s">
        <v>321</v>
      </c>
      <c r="S223" s="181">
        <v>44784</v>
      </c>
      <c r="T223" s="181">
        <f>VLOOKUP(P223,'[3]Monitor Schedule'!$A:$J,10,FALSE)</f>
        <v>44784</v>
      </c>
      <c r="U223" s="181">
        <v>44785</v>
      </c>
      <c r="V223" s="181" t="e">
        <f>VLOOKUP(P223,'[3]Monitor Schedule'!$A:$K,11,FALSE)</f>
        <v>#N/A</v>
      </c>
      <c r="W223" s="181" t="s">
        <v>30</v>
      </c>
      <c r="X223" s="8" t="s">
        <v>30</v>
      </c>
      <c r="Y223" s="2" t="str">
        <f>VLOOKUP(P223,'[3]Monitor Schedule'!$A:$BM,13,FALSE)</f>
        <v>No</v>
      </c>
      <c r="Z223" s="2" t="str">
        <f>VLOOKUP(P223,'[3]Monitor Schedule'!$A:$BM,14,FALSE)</f>
        <v>No</v>
      </c>
      <c r="AA223" s="2" t="str">
        <f>VLOOKUP(P223,'[3]Monitor Schedule'!$A:$BM,15,FALSE)</f>
        <v>No</v>
      </c>
      <c r="AB223" s="2" t="str">
        <f>VLOOKUP(P223,'[3]Monitor Schedule'!$A:$BM,16,FALSE)</f>
        <v>No</v>
      </c>
      <c r="AC223" s="2" t="str">
        <f>VLOOKUP(P223,'[3]Monitor Schedule'!$A:$BM,17,FALSE)</f>
        <v>No</v>
      </c>
      <c r="AD223" s="2" t="str">
        <f>VLOOKUP(P223,'[3]Monitor Schedule'!$A:$BM,18,FALSE)</f>
        <v>No</v>
      </c>
      <c r="AE223" s="2" t="str">
        <f>VLOOKUP(P223,'[3]Monitor Schedule'!$A:$BM,19,FALSE)</f>
        <v>No</v>
      </c>
      <c r="AF223" s="2" t="str">
        <f>VLOOKUP(P223,'[3]Monitor Schedule'!$A:$BM,20,FALSE)</f>
        <v>No</v>
      </c>
      <c r="AG223" s="2" t="str">
        <f>VLOOKUP(P223,'[3]Monitor Schedule'!$A:$BM,21,FALSE)</f>
        <v>No</v>
      </c>
      <c r="AH223" s="2" t="str">
        <f>VLOOKUP(P223,'[3]Monitor Schedule'!$A:$BM,22,FALSE)</f>
        <v>No</v>
      </c>
      <c r="AI223" s="2" t="str">
        <f>VLOOKUP(P223,'[3]Monitor Schedule'!$A:$BM,23,FALSE)</f>
        <v>No</v>
      </c>
      <c r="AJ223" s="2" t="str">
        <f>VLOOKUP(P223,'[3]Monitor Schedule'!$A:$BM,24,FALSE)</f>
        <v>No</v>
      </c>
      <c r="AK223" s="2" t="str">
        <f>VLOOKUP(P223,'[3]Monitor Schedule'!$A:$BM,25,FALSE)</f>
        <v>No</v>
      </c>
      <c r="AL223" s="2" t="str">
        <f>VLOOKUP(P223,'[3]Monitor Schedule'!$A:$BM,26,FALSE)</f>
        <v>No</v>
      </c>
      <c r="AM223" s="2" t="str">
        <f>VLOOKUP(P223,'[3]Monitor Schedule'!$A:$BM,27,FALSE)</f>
        <v>Yes</v>
      </c>
      <c r="AN223" s="2" t="str">
        <f>VLOOKUP(P223,'[3]Monitor Schedule'!$A:$BM,28,FALSE)</f>
        <v>Yes</v>
      </c>
      <c r="AO223" s="2" t="str">
        <f>VLOOKUP(P223,'[3]Monitor Schedule'!$A:$BM,29,FALSE)</f>
        <v>Yes</v>
      </c>
      <c r="AP223" s="2" t="s">
        <v>28</v>
      </c>
      <c r="AQ223" s="2" t="s">
        <v>30</v>
      </c>
      <c r="AR223" s="2" t="str">
        <f>VLOOKUP(P223,'[3]Monitor Schedule'!$A:$BM,32,FALSE)</f>
        <v>Yes</v>
      </c>
      <c r="AS223" s="2" t="str">
        <f>VLOOKUP(P223,'[3]Monitor Schedule'!$A:$BM,33,FALSE)</f>
        <v>Yes</v>
      </c>
      <c r="AT223" s="2" t="str">
        <f>VLOOKUP(P223,'[3]Monitor Schedule'!$A:$BM,34,FALSE)</f>
        <v>Yes</v>
      </c>
      <c r="AU223" s="2" t="str">
        <f>VLOOKUP(P223,'[3]Monitor Schedule'!$A:$BM,35,FALSE)</f>
        <v>No</v>
      </c>
      <c r="AV223" s="2" t="str">
        <f>VLOOKUP(P223,'[3]Monitor Schedule'!$A:$BM,36,FALSE)</f>
        <v>No</v>
      </c>
      <c r="AW223" s="2" t="str">
        <f>VLOOKUP(P223,'[3]Monitor Schedule'!$A:$BM,37,FALSE)</f>
        <v>No</v>
      </c>
      <c r="AX223" s="2" t="str">
        <f>VLOOKUP(P223,'[3]Monitor Schedule'!$A:$BM,38,FALSE)</f>
        <v>No</v>
      </c>
      <c r="AY223" s="2" t="s">
        <v>30</v>
      </c>
      <c r="AZ223" s="2" t="str">
        <f>VLOOKUP(P223,'[3]Monitor Schedule'!$A:$BM,40,FALSE)</f>
        <v>No</v>
      </c>
      <c r="BA223" s="2" t="str">
        <f>VLOOKUP(P223,'[3]Monitor Schedule'!$A:$BM,41,FALSE)</f>
        <v>No</v>
      </c>
      <c r="BB223" s="2" t="str">
        <f>VLOOKUP(P223,'[3]Monitor Schedule'!$A:$BM,42,FALSE)</f>
        <v>No</v>
      </c>
      <c r="BC223" s="2" t="str">
        <f>VLOOKUP(P223,'[3]Monitor Schedule'!$A:$BM,43,FALSE)</f>
        <v>Yes</v>
      </c>
      <c r="BD223" s="2" t="str">
        <f>VLOOKUP(P223,'[3]Monitor Schedule'!$A:$BM,44,FALSE)</f>
        <v>Yes</v>
      </c>
      <c r="BE223" s="2" t="str">
        <f>VLOOKUP(P223,'[3]Monitor Schedule'!$A:$BM,45,FALSE)</f>
        <v>Yes</v>
      </c>
      <c r="BF223" s="2" t="str">
        <f>VLOOKUP(P223,'[3]Monitor Schedule'!$A:$BM,46,FALSE)</f>
        <v>Yes</v>
      </c>
      <c r="BG223" s="2" t="str">
        <f>VLOOKUP(P223,'[3]Monitor Schedule'!$A:$BM,47,FALSE)</f>
        <v>No</v>
      </c>
      <c r="BH223" s="2" t="str">
        <f>VLOOKUP(P223,'[3]Monitor Schedule'!$A:$BM,48,FALSE)</f>
        <v>No</v>
      </c>
      <c r="BI223" s="2" t="str">
        <f>VLOOKUP(P223,'[3]Monitor Schedule'!$A:$BM,49,FALSE)</f>
        <v>No</v>
      </c>
      <c r="BJ223" s="2" t="str">
        <f>VLOOKUP(P223,'[3]Monitor Schedule'!$A:$BM,50,FALSE)</f>
        <v>No</v>
      </c>
      <c r="BK223" s="2" t="str">
        <f>VLOOKUP(P223,'[3]Monitor Schedule'!$A:$BM,51,FALSE)</f>
        <v>No</v>
      </c>
      <c r="BL223" s="2" t="str">
        <f>VLOOKUP(P223,'[3]Monitor Schedule'!$A:$BM,52,FALSE)</f>
        <v>No</v>
      </c>
      <c r="BM223" s="2" t="str">
        <f>VLOOKUP(P223,'[3]Monitor Schedule'!$A:$BM,53,FALSE)</f>
        <v>No</v>
      </c>
      <c r="BN223" s="2" t="str">
        <f>VLOOKUP(P223,'[3]Monitor Schedule'!$A:$BM,54,FALSE)</f>
        <v>No</v>
      </c>
      <c r="BO223" s="2" t="str">
        <f>VLOOKUP(P223,'[3]Monitor Schedule'!$A:$BM,55,FALSE)</f>
        <v>No</v>
      </c>
      <c r="BP223" s="2" t="str">
        <f>VLOOKUP(P223,'[3]Monitor Schedule'!$A:$BM,56,FALSE)</f>
        <v>No</v>
      </c>
      <c r="BQ223" s="2" t="str">
        <f>VLOOKUP(P223,'[3]Monitor Schedule'!$A:$BM,57,FALSE)</f>
        <v>No</v>
      </c>
      <c r="BR223" s="2">
        <f>VLOOKUP(P223,'[3]Monitor Schedule'!$A:$BM,58,FALSE)</f>
        <v>0</v>
      </c>
      <c r="BS223" s="2">
        <f>VLOOKUP(P223,'[3]Monitor Schedule'!$A:$BM,59,FALSE)</f>
        <v>0</v>
      </c>
      <c r="BT223" s="2">
        <f>VLOOKUP(P223,'[3]Monitor Schedule'!$A:$BM,60,FALSE)</f>
        <v>0</v>
      </c>
      <c r="BU223" s="2">
        <f>VLOOKUP(P223,'[3]Monitor Schedule'!$A:$BM,61,FALSE)</f>
        <v>0</v>
      </c>
      <c r="BV223" s="2">
        <f>VLOOKUP(P223,'[3]Monitor Schedule'!$A:$BM,62,FALSE)</f>
        <v>0</v>
      </c>
      <c r="BW223" s="2">
        <f>VLOOKUP(P223,'[3]Monitor Schedule'!$A:$BM,63,FALSE)</f>
        <v>0</v>
      </c>
      <c r="BX223" s="2">
        <f>VLOOKUP(P223,'[3]Monitor Schedule'!$A:$BM,64,FALSE)</f>
        <v>0</v>
      </c>
      <c r="BY223" s="2" t="e">
        <f>VLOOKUP(P223,'[3]Monitor Schedule'!$A:$BM,65,FALSE)</f>
        <v>#N/A</v>
      </c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</row>
    <row r="224" spans="1:459" s="2" customFormat="1">
      <c r="A224" s="146">
        <v>28998</v>
      </c>
      <c r="B224" s="146">
        <v>883</v>
      </c>
      <c r="C224" s="146">
        <v>219</v>
      </c>
      <c r="D224" s="147">
        <v>31640</v>
      </c>
      <c r="E224" s="148">
        <f t="shared" si="337"/>
        <v>949.19999999999993</v>
      </c>
      <c r="F224" s="149">
        <f t="shared" si="338"/>
        <v>237.29999999999998</v>
      </c>
      <c r="G224" s="150">
        <v>12</v>
      </c>
      <c r="H224" s="150">
        <f t="shared" si="339"/>
        <v>1186.5</v>
      </c>
      <c r="I224" s="150">
        <f t="shared" si="340"/>
        <v>296.625</v>
      </c>
      <c r="J224" s="150">
        <f t="shared" si="341"/>
        <v>1423.8</v>
      </c>
      <c r="K224" s="150">
        <f t="shared" si="342"/>
        <v>355.95</v>
      </c>
      <c r="L224" s="150">
        <v>4</v>
      </c>
      <c r="M224" s="151">
        <v>6</v>
      </c>
      <c r="N224" s="152">
        <v>8</v>
      </c>
      <c r="O224" s="169" t="s">
        <v>310</v>
      </c>
      <c r="P224" s="8"/>
      <c r="Q224" s="8"/>
      <c r="R224" s="158"/>
      <c r="S224" s="181"/>
      <c r="T224" s="181" t="e">
        <f>VLOOKUP(P224,'[3]Monitor Schedule'!$A:$J,10,FALSE)</f>
        <v>#N/A</v>
      </c>
      <c r="U224" s="181"/>
      <c r="V224" s="181" t="e">
        <f>VLOOKUP(P224,'[3]Monitor Schedule'!$A:$K,11,FALSE)</f>
        <v>#N/A</v>
      </c>
      <c r="W224" s="181"/>
      <c r="X224" s="8"/>
      <c r="Y224" s="2" t="e">
        <f>VLOOKUP(P224,'[3]Monitor Schedule'!$A:$BM,13,FALSE)</f>
        <v>#N/A</v>
      </c>
      <c r="Z224" s="2" t="e">
        <f>VLOOKUP(P224,'[3]Monitor Schedule'!$A:$BM,14,FALSE)</f>
        <v>#N/A</v>
      </c>
      <c r="AA224" s="2" t="e">
        <f>VLOOKUP(P224,'[3]Monitor Schedule'!$A:$BM,15,FALSE)</f>
        <v>#N/A</v>
      </c>
      <c r="AB224" s="2" t="e">
        <f>VLOOKUP(P224,'[3]Monitor Schedule'!$A:$BM,16,FALSE)</f>
        <v>#N/A</v>
      </c>
      <c r="AC224" s="2" t="e">
        <f>VLOOKUP(P224,'[3]Monitor Schedule'!$A:$BM,17,FALSE)</f>
        <v>#N/A</v>
      </c>
      <c r="AD224" s="2" t="e">
        <f>VLOOKUP(P224,'[3]Monitor Schedule'!$A:$BM,18,FALSE)</f>
        <v>#N/A</v>
      </c>
      <c r="AE224" s="2" t="e">
        <f>VLOOKUP(P224,'[3]Monitor Schedule'!$A:$BM,19,FALSE)</f>
        <v>#N/A</v>
      </c>
      <c r="AF224" s="2" t="e">
        <f>VLOOKUP(P224,'[3]Monitor Schedule'!$A:$BM,20,FALSE)</f>
        <v>#N/A</v>
      </c>
      <c r="AG224" s="2" t="e">
        <f>VLOOKUP(P224,'[3]Monitor Schedule'!$A:$BM,21,FALSE)</f>
        <v>#N/A</v>
      </c>
      <c r="AH224" s="2" t="e">
        <f>VLOOKUP(P224,'[3]Monitor Schedule'!$A:$BM,22,FALSE)</f>
        <v>#N/A</v>
      </c>
      <c r="AI224" s="2" t="e">
        <f>VLOOKUP(P224,'[3]Monitor Schedule'!$A:$BM,23,FALSE)</f>
        <v>#N/A</v>
      </c>
      <c r="AJ224" s="2" t="e">
        <f>VLOOKUP(P224,'[3]Monitor Schedule'!$A:$BM,24,FALSE)</f>
        <v>#N/A</v>
      </c>
      <c r="AK224" s="2" t="e">
        <f>VLOOKUP(P224,'[3]Monitor Schedule'!$A:$BM,25,FALSE)</f>
        <v>#N/A</v>
      </c>
      <c r="AL224" s="2" t="e">
        <f>VLOOKUP(P224,'[3]Monitor Schedule'!$A:$BM,26,FALSE)</f>
        <v>#N/A</v>
      </c>
      <c r="AM224" s="2" t="e">
        <f>VLOOKUP(P224,'[3]Monitor Schedule'!$A:$BM,27,FALSE)</f>
        <v>#N/A</v>
      </c>
      <c r="AN224" s="2" t="e">
        <f>VLOOKUP(P224,'[3]Monitor Schedule'!$A:$BM,28,FALSE)</f>
        <v>#N/A</v>
      </c>
      <c r="AO224" s="2" t="e">
        <f>VLOOKUP(P224,'[3]Monitor Schedule'!$A:$BM,29,FALSE)</f>
        <v>#N/A</v>
      </c>
      <c r="AP224" s="2" t="e">
        <f>VLOOKUP(P224,'[3]Monitor Schedule'!$A:$BM,30,FALSE)</f>
        <v>#N/A</v>
      </c>
      <c r="AQ224" s="2" t="e">
        <f>VLOOKUP(P224,'[3]Monitor Schedule'!$A:$BM,31,FALSE)</f>
        <v>#N/A</v>
      </c>
      <c r="AR224" s="2" t="e">
        <f>VLOOKUP(P224,'[3]Monitor Schedule'!$A:$BM,32,FALSE)</f>
        <v>#N/A</v>
      </c>
      <c r="AS224" s="2" t="e">
        <f>VLOOKUP(P224,'[3]Monitor Schedule'!$A:$BM,33,FALSE)</f>
        <v>#N/A</v>
      </c>
      <c r="AT224" s="2" t="e">
        <f>VLOOKUP(P224,'[3]Monitor Schedule'!$A:$BM,34,FALSE)</f>
        <v>#N/A</v>
      </c>
      <c r="AU224" s="2" t="e">
        <f>VLOOKUP(P224,'[3]Monitor Schedule'!$A:$BM,35,FALSE)</f>
        <v>#N/A</v>
      </c>
      <c r="AV224" s="2" t="e">
        <f>VLOOKUP(P224,'[3]Monitor Schedule'!$A:$BM,36,FALSE)</f>
        <v>#N/A</v>
      </c>
      <c r="AW224" s="2" t="e">
        <f>VLOOKUP(P224,'[3]Monitor Schedule'!$A:$BM,37,FALSE)</f>
        <v>#N/A</v>
      </c>
      <c r="AX224" s="2" t="e">
        <f>VLOOKUP(P224,'[3]Monitor Schedule'!$A:$BM,38,FALSE)</f>
        <v>#N/A</v>
      </c>
      <c r="AY224" s="2" t="e">
        <f>VLOOKUP(P224,'[3]Monitor Schedule'!$A:$BM,39,FALSE)</f>
        <v>#N/A</v>
      </c>
      <c r="AZ224" s="2" t="e">
        <f>VLOOKUP(P224,'[3]Monitor Schedule'!$A:$BM,40,FALSE)</f>
        <v>#N/A</v>
      </c>
      <c r="BA224" s="2" t="e">
        <f>VLOOKUP(P224,'[3]Monitor Schedule'!$A:$BM,41,FALSE)</f>
        <v>#N/A</v>
      </c>
      <c r="BB224" s="2" t="e">
        <f>VLOOKUP(P224,'[3]Monitor Schedule'!$A:$BM,42,FALSE)</f>
        <v>#N/A</v>
      </c>
      <c r="BC224" s="2" t="e">
        <f>VLOOKUP(P224,'[3]Monitor Schedule'!$A:$BM,43,FALSE)</f>
        <v>#N/A</v>
      </c>
      <c r="BD224" s="2" t="e">
        <f>VLOOKUP(P224,'[3]Monitor Schedule'!$A:$BM,44,FALSE)</f>
        <v>#N/A</v>
      </c>
      <c r="BE224" s="2" t="e">
        <f>VLOOKUP(P224,'[3]Monitor Schedule'!$A:$BM,45,FALSE)</f>
        <v>#N/A</v>
      </c>
      <c r="BF224" s="2" t="e">
        <f>VLOOKUP(P224,'[3]Monitor Schedule'!$A:$BM,46,FALSE)</f>
        <v>#N/A</v>
      </c>
      <c r="BG224" s="2" t="e">
        <f>VLOOKUP(P224,'[3]Monitor Schedule'!$A:$BM,47,FALSE)</f>
        <v>#N/A</v>
      </c>
      <c r="BH224" s="2" t="e">
        <f>VLOOKUP(P224,'[3]Monitor Schedule'!$A:$BM,48,FALSE)</f>
        <v>#N/A</v>
      </c>
      <c r="BI224" s="2" t="e">
        <f>VLOOKUP(P224,'[3]Monitor Schedule'!$A:$BM,49,FALSE)</f>
        <v>#N/A</v>
      </c>
      <c r="BJ224" s="2" t="e">
        <f>VLOOKUP(P224,'[3]Monitor Schedule'!$A:$BM,50,FALSE)</f>
        <v>#N/A</v>
      </c>
      <c r="BK224" s="2" t="e">
        <f>VLOOKUP(P224,'[3]Monitor Schedule'!$A:$BM,51,FALSE)</f>
        <v>#N/A</v>
      </c>
      <c r="BL224" s="2" t="e">
        <f>VLOOKUP(P224,'[3]Monitor Schedule'!$A:$BM,52,FALSE)</f>
        <v>#N/A</v>
      </c>
      <c r="BM224" s="2" t="e">
        <f>VLOOKUP(P224,'[3]Monitor Schedule'!$A:$BM,53,FALSE)</f>
        <v>#N/A</v>
      </c>
      <c r="BN224" s="2" t="e">
        <f>VLOOKUP(P224,'[3]Monitor Schedule'!$A:$BM,54,FALSE)</f>
        <v>#N/A</v>
      </c>
      <c r="BO224" s="2" t="e">
        <f>VLOOKUP(P224,'[3]Monitor Schedule'!$A:$BM,55,FALSE)</f>
        <v>#N/A</v>
      </c>
      <c r="BP224" s="2" t="e">
        <f>VLOOKUP(P224,'[3]Monitor Schedule'!$A:$BM,56,FALSE)</f>
        <v>#N/A</v>
      </c>
      <c r="BQ224" s="2" t="e">
        <f>VLOOKUP(P224,'[3]Monitor Schedule'!$A:$BM,57,FALSE)</f>
        <v>#N/A</v>
      </c>
      <c r="BR224" s="2" t="e">
        <f>VLOOKUP(P224,'[3]Monitor Schedule'!$A:$BM,58,FALSE)</f>
        <v>#N/A</v>
      </c>
      <c r="BS224" s="2" t="e">
        <f>VLOOKUP(P224,'[3]Monitor Schedule'!$A:$BM,59,FALSE)</f>
        <v>#N/A</v>
      </c>
      <c r="BT224" s="2" t="e">
        <f>VLOOKUP(P224,'[3]Monitor Schedule'!$A:$BM,60,FALSE)</f>
        <v>#N/A</v>
      </c>
      <c r="BU224" s="2" t="e">
        <f>VLOOKUP(P224,'[3]Monitor Schedule'!$A:$BM,61,FALSE)</f>
        <v>#N/A</v>
      </c>
      <c r="BV224" s="2" t="e">
        <f>VLOOKUP(P224,'[3]Monitor Schedule'!$A:$BM,62,FALSE)</f>
        <v>#N/A</v>
      </c>
      <c r="BW224" s="2" t="e">
        <f>VLOOKUP(P224,'[3]Monitor Schedule'!$A:$BM,63,FALSE)</f>
        <v>#N/A</v>
      </c>
      <c r="BX224" s="2" t="e">
        <f>VLOOKUP(P224,'[3]Monitor Schedule'!$A:$BM,64,FALSE)</f>
        <v>#N/A</v>
      </c>
      <c r="BY224" s="2" t="e">
        <f>VLOOKUP(P224,'[3]Monitor Schedule'!$A:$BM,65,FALSE)</f>
        <v>#N/A</v>
      </c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</row>
    <row r="225" spans="1:459" s="2" customFormat="1">
      <c r="A225" s="146">
        <v>28998</v>
      </c>
      <c r="B225" s="146">
        <v>883</v>
      </c>
      <c r="C225" s="146">
        <v>219</v>
      </c>
      <c r="D225" s="147">
        <v>31640</v>
      </c>
      <c r="E225" s="148">
        <f t="shared" si="337"/>
        <v>949.19999999999993</v>
      </c>
      <c r="F225" s="149">
        <f t="shared" si="338"/>
        <v>237.29999999999998</v>
      </c>
      <c r="G225" s="150">
        <v>17</v>
      </c>
      <c r="H225" s="150">
        <f t="shared" si="339"/>
        <v>1186.5</v>
      </c>
      <c r="I225" s="150">
        <f t="shared" si="340"/>
        <v>296.625</v>
      </c>
      <c r="J225" s="150">
        <f t="shared" si="341"/>
        <v>1423.8</v>
      </c>
      <c r="K225" s="150">
        <f t="shared" si="342"/>
        <v>355.95</v>
      </c>
      <c r="L225" s="150">
        <v>4</v>
      </c>
      <c r="M225" s="151">
        <v>6</v>
      </c>
      <c r="N225" s="152">
        <v>8</v>
      </c>
      <c r="O225" s="169"/>
      <c r="P225" s="8"/>
      <c r="Q225" s="8"/>
      <c r="R225" s="169" t="s">
        <v>49</v>
      </c>
      <c r="S225" s="186"/>
      <c r="T225" s="181" t="e">
        <f>VLOOKUP(P225,'[3]Monitor Schedule'!$A:$J,10,FALSE)</f>
        <v>#N/A</v>
      </c>
      <c r="U225" s="186"/>
      <c r="V225" s="181" t="e">
        <f>VLOOKUP(P225,'[3]Monitor Schedule'!$A:$K,11,FALSE)</f>
        <v>#N/A</v>
      </c>
      <c r="W225" s="181"/>
      <c r="X225" s="8" t="e">
        <f>VLOOKUP(P225,[4]ocr_assessors_for_ror!$B:$E,4,FALSE)</f>
        <v>#N/A</v>
      </c>
      <c r="Y225" s="139">
        <f t="shared" ref="Y225:BD225" si="343">COUNTIF(Y218:Y224,"yes")</f>
        <v>1</v>
      </c>
      <c r="Z225" s="139">
        <f t="shared" si="343"/>
        <v>2</v>
      </c>
      <c r="AA225" s="139">
        <f t="shared" si="343"/>
        <v>2</v>
      </c>
      <c r="AB225" s="139">
        <f t="shared" si="343"/>
        <v>3</v>
      </c>
      <c r="AC225" s="139">
        <f t="shared" si="343"/>
        <v>2</v>
      </c>
      <c r="AD225" s="139">
        <f t="shared" si="343"/>
        <v>2</v>
      </c>
      <c r="AE225" s="139">
        <f t="shared" si="343"/>
        <v>3</v>
      </c>
      <c r="AF225" s="139">
        <f t="shared" si="343"/>
        <v>1</v>
      </c>
      <c r="AG225" s="139">
        <f t="shared" si="343"/>
        <v>1</v>
      </c>
      <c r="AH225" s="139">
        <f t="shared" si="343"/>
        <v>1</v>
      </c>
      <c r="AI225" s="139">
        <f t="shared" si="343"/>
        <v>1</v>
      </c>
      <c r="AJ225" s="139">
        <f t="shared" si="343"/>
        <v>2</v>
      </c>
      <c r="AK225" s="139">
        <f t="shared" si="343"/>
        <v>2</v>
      </c>
      <c r="AL225" s="139">
        <f t="shared" si="343"/>
        <v>0</v>
      </c>
      <c r="AM225" s="139">
        <f t="shared" si="343"/>
        <v>1</v>
      </c>
      <c r="AN225" s="139">
        <f t="shared" si="343"/>
        <v>1</v>
      </c>
      <c r="AO225" s="139">
        <f t="shared" si="343"/>
        <v>2</v>
      </c>
      <c r="AP225" s="139">
        <f t="shared" si="343"/>
        <v>2</v>
      </c>
      <c r="AQ225" s="139">
        <f t="shared" si="343"/>
        <v>1</v>
      </c>
      <c r="AR225" s="139">
        <f t="shared" si="343"/>
        <v>1</v>
      </c>
      <c r="AS225" s="139">
        <f t="shared" si="343"/>
        <v>1</v>
      </c>
      <c r="AT225" s="139">
        <f t="shared" si="343"/>
        <v>1</v>
      </c>
      <c r="AU225" s="139">
        <f t="shared" si="343"/>
        <v>1</v>
      </c>
      <c r="AV225" s="139">
        <f t="shared" si="343"/>
        <v>1</v>
      </c>
      <c r="AW225" s="139">
        <f t="shared" si="343"/>
        <v>1</v>
      </c>
      <c r="AX225" s="139">
        <f t="shared" si="343"/>
        <v>1</v>
      </c>
      <c r="AY225" s="139">
        <f t="shared" si="343"/>
        <v>1</v>
      </c>
      <c r="AZ225" s="139">
        <f t="shared" si="343"/>
        <v>1</v>
      </c>
      <c r="BA225" s="139">
        <f t="shared" si="343"/>
        <v>0</v>
      </c>
      <c r="BB225" s="139">
        <f t="shared" si="343"/>
        <v>0</v>
      </c>
      <c r="BC225" s="139">
        <f t="shared" si="343"/>
        <v>2</v>
      </c>
      <c r="BD225" s="139">
        <f t="shared" si="343"/>
        <v>2</v>
      </c>
      <c r="BE225" s="139">
        <f t="shared" ref="BE225:BX225" si="344">COUNTIF(BE218:BE224,"yes")</f>
        <v>2</v>
      </c>
      <c r="BF225" s="139">
        <f t="shared" si="344"/>
        <v>2</v>
      </c>
      <c r="BG225" s="139">
        <f t="shared" si="344"/>
        <v>1</v>
      </c>
      <c r="BH225" s="139">
        <f t="shared" si="344"/>
        <v>0</v>
      </c>
      <c r="BI225" s="139">
        <f t="shared" si="344"/>
        <v>1</v>
      </c>
      <c r="BJ225" s="139">
        <f t="shared" si="344"/>
        <v>1</v>
      </c>
      <c r="BK225" s="139">
        <f t="shared" si="344"/>
        <v>1</v>
      </c>
      <c r="BL225" s="139">
        <f t="shared" si="344"/>
        <v>1</v>
      </c>
      <c r="BM225" s="139">
        <f t="shared" si="344"/>
        <v>1</v>
      </c>
      <c r="BN225" s="139">
        <f t="shared" si="344"/>
        <v>1</v>
      </c>
      <c r="BO225" s="139">
        <f t="shared" si="344"/>
        <v>0</v>
      </c>
      <c r="BP225" s="139">
        <f t="shared" si="344"/>
        <v>2</v>
      </c>
      <c r="BQ225" s="139">
        <f t="shared" si="344"/>
        <v>2</v>
      </c>
      <c r="BR225" s="139">
        <f t="shared" si="344"/>
        <v>2</v>
      </c>
      <c r="BS225" s="139">
        <f t="shared" si="344"/>
        <v>1</v>
      </c>
      <c r="BT225" s="139">
        <f t="shared" si="344"/>
        <v>1</v>
      </c>
      <c r="BU225" s="139">
        <f t="shared" si="344"/>
        <v>0</v>
      </c>
      <c r="BV225" s="139">
        <f t="shared" si="344"/>
        <v>1</v>
      </c>
      <c r="BW225" s="139">
        <f t="shared" si="344"/>
        <v>2</v>
      </c>
      <c r="BX225" s="139">
        <f t="shared" si="344"/>
        <v>2</v>
      </c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</row>
    <row r="226" spans="1:459" s="2" customFormat="1">
      <c r="A226" s="146">
        <v>28998</v>
      </c>
      <c r="B226" s="146">
        <v>883</v>
      </c>
      <c r="C226" s="146">
        <v>219</v>
      </c>
      <c r="D226" s="147">
        <v>31640</v>
      </c>
      <c r="E226" s="148">
        <f t="shared" si="337"/>
        <v>949.19999999999993</v>
      </c>
      <c r="F226" s="149">
        <f t="shared" si="338"/>
        <v>237.29999999999998</v>
      </c>
      <c r="G226" s="150">
        <v>18</v>
      </c>
      <c r="H226" s="150">
        <f t="shared" si="339"/>
        <v>1186.5</v>
      </c>
      <c r="I226" s="150">
        <f t="shared" si="340"/>
        <v>296.625</v>
      </c>
      <c r="J226" s="150">
        <f t="shared" si="341"/>
        <v>1423.8</v>
      </c>
      <c r="K226" s="150">
        <f t="shared" si="342"/>
        <v>355.95</v>
      </c>
      <c r="L226" s="150">
        <v>4</v>
      </c>
      <c r="M226" s="151">
        <v>6</v>
      </c>
      <c r="N226" s="152">
        <v>8</v>
      </c>
      <c r="O226" s="169"/>
      <c r="P226" s="8"/>
      <c r="Q226" s="8"/>
      <c r="R226" s="169" t="s">
        <v>50</v>
      </c>
      <c r="S226" s="186"/>
      <c r="T226" s="181" t="e">
        <f>VLOOKUP(P226,'[3]Monitor Schedule'!$A:$J,10,FALSE)</f>
        <v>#N/A</v>
      </c>
      <c r="U226" s="186"/>
      <c r="V226" s="181" t="e">
        <f>VLOOKUP(P226,'[3]Monitor Schedule'!$A:$K,11,FALSE)</f>
        <v>#N/A</v>
      </c>
      <c r="W226" s="181"/>
      <c r="X226" s="8" t="e">
        <f>VLOOKUP(P226,[4]ocr_assessors_for_ror!$B:$E,4,FALSE)</f>
        <v>#N/A</v>
      </c>
      <c r="Y226" s="139">
        <v>1</v>
      </c>
      <c r="Z226" s="139">
        <v>1</v>
      </c>
      <c r="AA226" s="139">
        <v>1</v>
      </c>
      <c r="AB226" s="139">
        <v>1</v>
      </c>
      <c r="AC226" s="139">
        <v>1</v>
      </c>
      <c r="AD226" s="139">
        <v>1</v>
      </c>
      <c r="AE226" s="139">
        <v>1</v>
      </c>
      <c r="AF226" s="139">
        <v>1</v>
      </c>
      <c r="AG226" s="139">
        <v>1</v>
      </c>
      <c r="AH226" s="139">
        <v>1</v>
      </c>
      <c r="AI226" s="139">
        <v>1</v>
      </c>
      <c r="AJ226" s="139">
        <v>1</v>
      </c>
      <c r="AK226" s="139">
        <v>1</v>
      </c>
      <c r="AL226" s="139">
        <v>1</v>
      </c>
      <c r="AM226" s="139">
        <v>1</v>
      </c>
      <c r="AN226" s="139">
        <v>1</v>
      </c>
      <c r="AO226" s="139">
        <v>1</v>
      </c>
      <c r="AP226" s="139">
        <v>1</v>
      </c>
      <c r="AQ226" s="139">
        <v>1</v>
      </c>
      <c r="AR226" s="139">
        <v>1</v>
      </c>
      <c r="AS226" s="139">
        <v>1</v>
      </c>
      <c r="AT226" s="139">
        <v>1</v>
      </c>
      <c r="AU226" s="139">
        <v>1</v>
      </c>
      <c r="AV226" s="139">
        <v>1</v>
      </c>
      <c r="AW226" s="139">
        <v>1</v>
      </c>
      <c r="AX226" s="139">
        <v>1</v>
      </c>
      <c r="AY226" s="139">
        <v>1</v>
      </c>
      <c r="AZ226" s="139">
        <v>1</v>
      </c>
      <c r="BA226" s="139">
        <v>1</v>
      </c>
      <c r="BB226" s="139">
        <v>1</v>
      </c>
      <c r="BC226" s="139">
        <v>1</v>
      </c>
      <c r="BD226" s="139">
        <v>1</v>
      </c>
      <c r="BE226" s="139">
        <v>1</v>
      </c>
      <c r="BF226" s="139">
        <v>1</v>
      </c>
      <c r="BG226" s="139">
        <v>1</v>
      </c>
      <c r="BH226" s="139">
        <v>1</v>
      </c>
      <c r="BI226" s="139">
        <v>1</v>
      </c>
      <c r="BJ226" s="139">
        <v>1</v>
      </c>
      <c r="BK226" s="139">
        <v>1</v>
      </c>
      <c r="BL226" s="139">
        <v>1</v>
      </c>
      <c r="BM226" s="139">
        <v>1</v>
      </c>
      <c r="BN226" s="139">
        <v>1</v>
      </c>
      <c r="BO226" s="139">
        <v>1</v>
      </c>
      <c r="BP226" s="139">
        <v>1</v>
      </c>
      <c r="BQ226" s="139">
        <v>1</v>
      </c>
      <c r="BR226" s="139">
        <v>1</v>
      </c>
      <c r="BS226" s="139">
        <v>1</v>
      </c>
      <c r="BT226" s="139">
        <v>0</v>
      </c>
      <c r="BU226" s="139">
        <v>1</v>
      </c>
      <c r="BV226" s="139">
        <v>0</v>
      </c>
      <c r="BW226" s="139">
        <v>1</v>
      </c>
      <c r="BX226" s="139">
        <v>0</v>
      </c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</row>
    <row r="227" spans="1:459" s="2" customFormat="1">
      <c r="A227" s="146">
        <v>28998</v>
      </c>
      <c r="B227" s="146">
        <v>883</v>
      </c>
      <c r="C227" s="146">
        <v>219</v>
      </c>
      <c r="D227" s="147">
        <v>31640</v>
      </c>
      <c r="E227" s="148">
        <f t="shared" si="337"/>
        <v>949.19999999999993</v>
      </c>
      <c r="F227" s="149">
        <f t="shared" si="338"/>
        <v>237.29999999999998</v>
      </c>
      <c r="G227" s="150">
        <v>19</v>
      </c>
      <c r="H227" s="150">
        <f t="shared" si="339"/>
        <v>1186.5</v>
      </c>
      <c r="I227" s="150">
        <f t="shared" si="340"/>
        <v>296.625</v>
      </c>
      <c r="J227" s="150">
        <f t="shared" si="341"/>
        <v>1423.8</v>
      </c>
      <c r="K227" s="150">
        <f t="shared" si="342"/>
        <v>355.95</v>
      </c>
      <c r="L227" s="150">
        <v>4</v>
      </c>
      <c r="M227" s="151">
        <v>6</v>
      </c>
      <c r="N227" s="152">
        <v>8</v>
      </c>
      <c r="O227" s="169"/>
      <c r="P227" s="8"/>
      <c r="Q227" s="8"/>
      <c r="R227" s="169" t="s">
        <v>51</v>
      </c>
      <c r="S227" s="186"/>
      <c r="T227" s="181" t="e">
        <f>VLOOKUP(P227,'[3]Monitor Schedule'!$A:$J,10,FALSE)</f>
        <v>#N/A</v>
      </c>
      <c r="U227" s="186"/>
      <c r="V227" s="181" t="e">
        <f>VLOOKUP(P227,'[3]Monitor Schedule'!$A:$K,11,FALSE)</f>
        <v>#N/A</v>
      </c>
      <c r="W227" s="181"/>
      <c r="X227" s="8" t="e">
        <f>VLOOKUP(P227,[4]ocr_assessors_for_ror!$B:$E,4,FALSE)</f>
        <v>#N/A</v>
      </c>
      <c r="Y227" s="170">
        <f>Y225-Y226</f>
        <v>0</v>
      </c>
      <c r="Z227" s="170">
        <f t="shared" ref="Z227:BX227" si="345">Z225-Z226</f>
        <v>1</v>
      </c>
      <c r="AA227" s="170">
        <f t="shared" si="345"/>
        <v>1</v>
      </c>
      <c r="AB227" s="170">
        <f t="shared" si="345"/>
        <v>2</v>
      </c>
      <c r="AC227" s="170">
        <f t="shared" si="345"/>
        <v>1</v>
      </c>
      <c r="AD227" s="170">
        <f t="shared" si="345"/>
        <v>1</v>
      </c>
      <c r="AE227" s="170">
        <f t="shared" si="345"/>
        <v>2</v>
      </c>
      <c r="AF227" s="170">
        <f t="shared" si="345"/>
        <v>0</v>
      </c>
      <c r="AG227" s="170">
        <f t="shared" si="345"/>
        <v>0</v>
      </c>
      <c r="AH227" s="170">
        <f t="shared" si="345"/>
        <v>0</v>
      </c>
      <c r="AI227" s="170">
        <f t="shared" si="345"/>
        <v>0</v>
      </c>
      <c r="AJ227" s="170">
        <f t="shared" si="345"/>
        <v>1</v>
      </c>
      <c r="AK227" s="170">
        <f t="shared" si="345"/>
        <v>1</v>
      </c>
      <c r="AL227" s="171">
        <f t="shared" si="345"/>
        <v>-1</v>
      </c>
      <c r="AM227" s="170">
        <f t="shared" si="345"/>
        <v>0</v>
      </c>
      <c r="AN227" s="170">
        <f t="shared" si="345"/>
        <v>0</v>
      </c>
      <c r="AO227" s="170">
        <f t="shared" si="345"/>
        <v>1</v>
      </c>
      <c r="AP227" s="170">
        <f t="shared" si="345"/>
        <v>1</v>
      </c>
      <c r="AQ227" s="170">
        <f t="shared" si="345"/>
        <v>0</v>
      </c>
      <c r="AR227" s="170">
        <f t="shared" si="345"/>
        <v>0</v>
      </c>
      <c r="AS227" s="170">
        <f t="shared" si="345"/>
        <v>0</v>
      </c>
      <c r="AT227" s="170">
        <f t="shared" si="345"/>
        <v>0</v>
      </c>
      <c r="AU227" s="170">
        <f t="shared" si="345"/>
        <v>0</v>
      </c>
      <c r="AV227" s="170">
        <f t="shared" si="345"/>
        <v>0</v>
      </c>
      <c r="AW227" s="170">
        <f t="shared" si="345"/>
        <v>0</v>
      </c>
      <c r="AX227" s="170">
        <f t="shared" si="345"/>
        <v>0</v>
      </c>
      <c r="AY227" s="170">
        <f t="shared" si="345"/>
        <v>0</v>
      </c>
      <c r="AZ227" s="170">
        <f t="shared" si="345"/>
        <v>0</v>
      </c>
      <c r="BA227" s="171">
        <f t="shared" si="345"/>
        <v>-1</v>
      </c>
      <c r="BB227" s="171">
        <f t="shared" si="345"/>
        <v>-1</v>
      </c>
      <c r="BC227" s="170">
        <f t="shared" si="345"/>
        <v>1</v>
      </c>
      <c r="BD227" s="170">
        <f t="shared" si="345"/>
        <v>1</v>
      </c>
      <c r="BE227" s="170">
        <f t="shared" si="345"/>
        <v>1</v>
      </c>
      <c r="BF227" s="170">
        <f t="shared" si="345"/>
        <v>1</v>
      </c>
      <c r="BG227" s="170">
        <f t="shared" si="345"/>
        <v>0</v>
      </c>
      <c r="BH227" s="171">
        <f t="shared" si="345"/>
        <v>-1</v>
      </c>
      <c r="BI227" s="170">
        <f t="shared" si="345"/>
        <v>0</v>
      </c>
      <c r="BJ227" s="170">
        <f t="shared" si="345"/>
        <v>0</v>
      </c>
      <c r="BK227" s="170">
        <f t="shared" si="345"/>
        <v>0</v>
      </c>
      <c r="BL227" s="170">
        <f t="shared" si="345"/>
        <v>0</v>
      </c>
      <c r="BM227" s="170">
        <f t="shared" si="345"/>
        <v>0</v>
      </c>
      <c r="BN227" s="170">
        <f t="shared" si="345"/>
        <v>0</v>
      </c>
      <c r="BO227" s="171">
        <f t="shared" si="345"/>
        <v>-1</v>
      </c>
      <c r="BP227" s="170">
        <f t="shared" si="345"/>
        <v>1</v>
      </c>
      <c r="BQ227" s="170">
        <f t="shared" si="345"/>
        <v>1</v>
      </c>
      <c r="BR227" s="170">
        <f t="shared" si="345"/>
        <v>1</v>
      </c>
      <c r="BS227" s="170">
        <f t="shared" si="345"/>
        <v>0</v>
      </c>
      <c r="BT227" s="170">
        <f t="shared" si="345"/>
        <v>1</v>
      </c>
      <c r="BU227" s="171">
        <f t="shared" si="345"/>
        <v>-1</v>
      </c>
      <c r="BV227" s="170">
        <f t="shared" si="345"/>
        <v>1</v>
      </c>
      <c r="BW227" s="170">
        <f t="shared" si="345"/>
        <v>1</v>
      </c>
      <c r="BX227" s="170">
        <f t="shared" si="345"/>
        <v>2</v>
      </c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</row>
    <row r="228" spans="1:459" s="2" customFormat="1">
      <c r="A228" s="146">
        <v>28998</v>
      </c>
      <c r="B228" s="146">
        <v>883</v>
      </c>
      <c r="C228" s="146">
        <v>219</v>
      </c>
      <c r="D228" s="147">
        <v>31640</v>
      </c>
      <c r="E228" s="148">
        <f t="shared" si="337"/>
        <v>949.19999999999993</v>
      </c>
      <c r="F228" s="149">
        <f t="shared" si="338"/>
        <v>237.29999999999998</v>
      </c>
      <c r="G228" s="150">
        <v>20</v>
      </c>
      <c r="H228" s="150">
        <f t="shared" si="339"/>
        <v>1186.5</v>
      </c>
      <c r="I228" s="150">
        <f t="shared" si="340"/>
        <v>296.625</v>
      </c>
      <c r="J228" s="150">
        <f t="shared" si="341"/>
        <v>1423.8</v>
      </c>
      <c r="K228" s="150">
        <f t="shared" si="342"/>
        <v>355.95</v>
      </c>
      <c r="L228" s="150">
        <v>4</v>
      </c>
      <c r="M228" s="151">
        <v>6</v>
      </c>
      <c r="N228" s="152">
        <v>8</v>
      </c>
      <c r="O228" s="169"/>
      <c r="P228" s="8"/>
      <c r="Q228" s="8"/>
      <c r="R228" s="8"/>
      <c r="S228" s="8"/>
      <c r="T228" s="181" t="e">
        <f>VLOOKUP(P228,'[3]Monitor Schedule'!$A:$J,10,FALSE)</f>
        <v>#N/A</v>
      </c>
      <c r="U228" s="8"/>
      <c r="V228" s="181" t="e">
        <f>VLOOKUP(P228,'[3]Monitor Schedule'!$A:$K,11,FALSE)</f>
        <v>#N/A</v>
      </c>
      <c r="W228" s="181"/>
      <c r="X228" s="8" t="e">
        <f>VLOOKUP(P228,[4]ocr_assessors_for_ror!$B:$E,4,FALSE)</f>
        <v>#N/A</v>
      </c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</row>
    <row r="229" spans="1:459" s="2" customFormat="1">
      <c r="A229" s="128">
        <v>55199</v>
      </c>
      <c r="B229" s="128">
        <v>1829</v>
      </c>
      <c r="C229" s="128">
        <v>592</v>
      </c>
      <c r="D229" s="145">
        <v>27208</v>
      </c>
      <c r="E229" s="134">
        <f>D229*0.033</f>
        <v>897.86400000000003</v>
      </c>
      <c r="F229" s="133">
        <f>E229*0.32</f>
        <v>287.31648000000001</v>
      </c>
      <c r="G229" s="9">
        <v>2</v>
      </c>
      <c r="H229" s="9">
        <f>E229*1.25</f>
        <v>1122.33</v>
      </c>
      <c r="I229" s="9">
        <f>F229*1.25</f>
        <v>359.1456</v>
      </c>
      <c r="J229" s="9">
        <f>E229*1.5</f>
        <v>1346.796</v>
      </c>
      <c r="K229" s="9">
        <f>F229*1.5</f>
        <v>430.97472000000005</v>
      </c>
      <c r="L229" s="9">
        <v>6</v>
      </c>
      <c r="M229" s="124">
        <v>7</v>
      </c>
      <c r="N229" s="123">
        <v>8</v>
      </c>
      <c r="O229" s="169" t="s">
        <v>322</v>
      </c>
      <c r="P229" s="8">
        <v>809454</v>
      </c>
      <c r="Q229" s="8" t="s">
        <v>323</v>
      </c>
      <c r="R229" s="8" t="s">
        <v>232</v>
      </c>
      <c r="S229" s="181">
        <v>44770</v>
      </c>
      <c r="T229" s="181">
        <f>VLOOKUP(P229,'[3]Monitor Schedule'!$A:$J,10,FALSE)</f>
        <v>44721</v>
      </c>
      <c r="U229" s="181">
        <v>44784</v>
      </c>
      <c r="V229" s="181" t="e">
        <f>VLOOKUP(P229,'[3]Monitor Schedule'!$A:$K,11,FALSE)</f>
        <v>#N/A</v>
      </c>
      <c r="W229" s="181" t="s">
        <v>30</v>
      </c>
      <c r="X229" s="8" t="s">
        <v>233</v>
      </c>
      <c r="Y229" s="2" t="s">
        <v>30</v>
      </c>
      <c r="Z229" s="2" t="s">
        <v>30</v>
      </c>
      <c r="AA229" s="2" t="s">
        <v>30</v>
      </c>
      <c r="AB229" s="2" t="s">
        <v>30</v>
      </c>
      <c r="AC229" s="2" t="s">
        <v>30</v>
      </c>
      <c r="AD229" s="2" t="s">
        <v>30</v>
      </c>
      <c r="AE229" s="2" t="s">
        <v>30</v>
      </c>
      <c r="AF229" s="2" t="s">
        <v>28</v>
      </c>
      <c r="AG229" s="2" t="s">
        <v>28</v>
      </c>
      <c r="AH229" s="2" t="s">
        <v>28</v>
      </c>
      <c r="AI229" s="2" t="s">
        <v>28</v>
      </c>
      <c r="AJ229" s="2" t="s">
        <v>30</v>
      </c>
      <c r="AK229" s="2" t="s">
        <v>30</v>
      </c>
      <c r="AL229" s="2" t="s">
        <v>30</v>
      </c>
      <c r="AM229" s="2" t="s">
        <v>30</v>
      </c>
      <c r="AN229" s="2" t="s">
        <v>30</v>
      </c>
      <c r="AO229" s="2" t="s">
        <v>30</v>
      </c>
      <c r="AP229" s="2" t="s">
        <v>30</v>
      </c>
      <c r="AQ229" s="2" t="s">
        <v>30</v>
      </c>
      <c r="AR229" s="2" t="s">
        <v>30</v>
      </c>
      <c r="AS229" s="2" t="s">
        <v>30</v>
      </c>
      <c r="AT229" s="2" t="s">
        <v>30</v>
      </c>
      <c r="AU229" s="2" t="s">
        <v>30</v>
      </c>
      <c r="AV229" s="2" t="s">
        <v>30</v>
      </c>
      <c r="AW229" s="2" t="s">
        <v>30</v>
      </c>
      <c r="AX229" s="2" t="s">
        <v>30</v>
      </c>
      <c r="AY229" s="2" t="s">
        <v>30</v>
      </c>
      <c r="AZ229" s="2" t="s">
        <v>30</v>
      </c>
      <c r="BA229" s="2" t="s">
        <v>30</v>
      </c>
      <c r="BB229" s="2" t="s">
        <v>30</v>
      </c>
      <c r="BC229" s="2" t="s">
        <v>30</v>
      </c>
      <c r="BD229" s="2" t="s">
        <v>30</v>
      </c>
      <c r="BE229" s="2" t="s">
        <v>30</v>
      </c>
      <c r="BF229" s="2" t="s">
        <v>30</v>
      </c>
      <c r="BG229" s="2" t="s">
        <v>30</v>
      </c>
      <c r="BH229" s="2" t="s">
        <v>30</v>
      </c>
      <c r="BI229" s="2" t="s">
        <v>30</v>
      </c>
      <c r="BJ229" s="2" t="s">
        <v>30</v>
      </c>
      <c r="BK229" s="2" t="s">
        <v>30</v>
      </c>
      <c r="BL229" s="2" t="s">
        <v>30</v>
      </c>
      <c r="BM229" s="2" t="s">
        <v>30</v>
      </c>
      <c r="BN229" s="2" t="s">
        <v>30</v>
      </c>
      <c r="BO229" s="2" t="s">
        <v>30</v>
      </c>
      <c r="BP229" s="2" t="s">
        <v>30</v>
      </c>
      <c r="BQ229" s="2" t="s">
        <v>30</v>
      </c>
      <c r="BR229" s="2" t="s">
        <v>30</v>
      </c>
      <c r="BS229" s="2" t="s">
        <v>30</v>
      </c>
      <c r="BT229" s="2" t="s">
        <v>30</v>
      </c>
      <c r="BU229" s="2" t="s">
        <v>30</v>
      </c>
      <c r="BV229" s="2" t="s">
        <v>30</v>
      </c>
      <c r="BW229" s="2" t="s">
        <v>30</v>
      </c>
      <c r="BX229" s="2" t="s">
        <v>30</v>
      </c>
      <c r="BY229" s="2" t="s">
        <v>324</v>
      </c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</row>
    <row r="230" spans="1:459" s="2" customFormat="1">
      <c r="A230" s="146">
        <v>55199</v>
      </c>
      <c r="B230" s="146">
        <v>1829</v>
      </c>
      <c r="C230" s="146">
        <v>592</v>
      </c>
      <c r="D230" s="147">
        <v>27208</v>
      </c>
      <c r="E230" s="148">
        <f t="shared" ref="E230" si="346">D230*0.033</f>
        <v>897.86400000000003</v>
      </c>
      <c r="F230" s="149">
        <f t="shared" ref="F230" si="347">E230*0.32</f>
        <v>287.31648000000001</v>
      </c>
      <c r="G230" s="150">
        <v>2</v>
      </c>
      <c r="H230" s="150">
        <f t="shared" ref="H230" si="348">E230*1.25</f>
        <v>1122.33</v>
      </c>
      <c r="I230" s="150">
        <f t="shared" ref="I230" si="349">F230*1.25</f>
        <v>359.1456</v>
      </c>
      <c r="J230" s="150">
        <f t="shared" ref="J230" si="350">E230*1.5</f>
        <v>1346.796</v>
      </c>
      <c r="K230" s="150">
        <f t="shared" ref="K230" si="351">F230*1.5</f>
        <v>430.97472000000005</v>
      </c>
      <c r="L230" s="150">
        <v>6</v>
      </c>
      <c r="M230" s="151">
        <v>7</v>
      </c>
      <c r="N230" s="152">
        <v>8</v>
      </c>
      <c r="O230" s="169" t="s">
        <v>322</v>
      </c>
      <c r="P230" s="8">
        <v>86849</v>
      </c>
      <c r="Q230" s="8" t="s">
        <v>325</v>
      </c>
      <c r="R230" s="8" t="s">
        <v>209</v>
      </c>
      <c r="S230" s="181">
        <v>44770</v>
      </c>
      <c r="T230" s="181">
        <f>VLOOKUP(P230,'[3]Monitor Schedule'!$A:$J,10,FALSE)</f>
        <v>44757</v>
      </c>
      <c r="U230" s="181">
        <v>44784</v>
      </c>
      <c r="V230" s="181" t="e">
        <f>VLOOKUP(P230,'[3]Monitor Schedule'!$A:$K,11,FALSE)</f>
        <v>#N/A</v>
      </c>
      <c r="W230" s="181"/>
      <c r="X230" s="8" t="s">
        <v>30</v>
      </c>
      <c r="Y230" s="2" t="str">
        <f>VLOOKUP(P230,'[3]Monitor Schedule'!$A:$BM,13,FALSE)</f>
        <v>No</v>
      </c>
      <c r="Z230" s="2" t="str">
        <f>VLOOKUP(P230,'[3]Monitor Schedule'!$A:$BM,14,FALSE)</f>
        <v>Yes</v>
      </c>
      <c r="AA230" s="2" t="str">
        <f>VLOOKUP(P230,'[3]Monitor Schedule'!$A:$BM,15,FALSE)</f>
        <v>Yes</v>
      </c>
      <c r="AB230" s="2" t="str">
        <f>VLOOKUP(P230,'[3]Monitor Schedule'!$A:$BM,16,FALSE)</f>
        <v>No</v>
      </c>
      <c r="AC230" s="2" t="str">
        <f>VLOOKUP(P230,'[3]Monitor Schedule'!$A:$BM,17,FALSE)</f>
        <v>No</v>
      </c>
      <c r="AD230" s="2" t="str">
        <f>VLOOKUP(P230,'[3]Monitor Schedule'!$A:$BM,18,FALSE)</f>
        <v>No</v>
      </c>
      <c r="AE230" s="2" t="str">
        <f>VLOOKUP(P230,'[3]Monitor Schedule'!$A:$BM,19,FALSE)</f>
        <v>No</v>
      </c>
      <c r="AF230" s="2" t="str">
        <f>VLOOKUP(P230,'[3]Monitor Schedule'!$A:$BM,20,FALSE)</f>
        <v>Yes</v>
      </c>
      <c r="AG230" s="2" t="str">
        <f>VLOOKUP(P230,'[3]Monitor Schedule'!$A:$BM,21,FALSE)</f>
        <v>Yes</v>
      </c>
      <c r="AH230" s="2" t="str">
        <f>VLOOKUP(P230,'[3]Monitor Schedule'!$A:$BM,22,FALSE)</f>
        <v>Yes</v>
      </c>
      <c r="AI230" s="2" t="s">
        <v>30</v>
      </c>
      <c r="AJ230" s="2" t="str">
        <f>VLOOKUP(P230,'[3]Monitor Schedule'!$A:$BM,24,FALSE)</f>
        <v>No</v>
      </c>
      <c r="AK230" s="2" t="str">
        <f>VLOOKUP(P230,'[3]Monitor Schedule'!$A:$BM,25,FALSE)</f>
        <v>No</v>
      </c>
      <c r="AL230" s="2" t="str">
        <f>VLOOKUP(P230,'[3]Monitor Schedule'!$A:$BM,26,FALSE)</f>
        <v>No</v>
      </c>
      <c r="AM230" s="2" t="str">
        <f>VLOOKUP(P230,'[3]Monitor Schedule'!$A:$BM,27,FALSE)</f>
        <v>No</v>
      </c>
      <c r="AN230" s="2" t="str">
        <f>VLOOKUP(P230,'[3]Monitor Schedule'!$A:$BM,28,FALSE)</f>
        <v>No</v>
      </c>
      <c r="AO230" s="2" t="str">
        <f>VLOOKUP(P230,'[3]Monitor Schedule'!$A:$BM,29,FALSE)</f>
        <v>No</v>
      </c>
      <c r="AP230" s="2" t="str">
        <f>VLOOKUP(P230,'[3]Monitor Schedule'!$A:$BM,30,FALSE)</f>
        <v>No</v>
      </c>
      <c r="AQ230" s="2" t="str">
        <f>VLOOKUP(P230,'[3]Monitor Schedule'!$A:$BM,31,FALSE)</f>
        <v>No</v>
      </c>
      <c r="AR230" s="2" t="str">
        <f>VLOOKUP(P230,'[3]Monitor Schedule'!$A:$BM,32,FALSE)</f>
        <v>No</v>
      </c>
      <c r="AS230" s="2" t="str">
        <f>VLOOKUP(P230,'[3]Monitor Schedule'!$A:$BM,33,FALSE)</f>
        <v>No</v>
      </c>
      <c r="AT230" s="2" t="str">
        <f>VLOOKUP(P230,'[3]Monitor Schedule'!$A:$BM,34,FALSE)</f>
        <v>No</v>
      </c>
      <c r="AU230" s="2" t="str">
        <f>VLOOKUP(P230,'[3]Monitor Schedule'!$A:$BM,35,FALSE)</f>
        <v>No</v>
      </c>
      <c r="AV230" s="2" t="str">
        <f>VLOOKUP(P230,'[3]Monitor Schedule'!$A:$BM,36,FALSE)</f>
        <v>No</v>
      </c>
      <c r="AW230" s="2" t="str">
        <f>VLOOKUP(P230,'[3]Monitor Schedule'!$A:$BM,37,FALSE)</f>
        <v>No</v>
      </c>
      <c r="AX230" s="2" t="str">
        <f>VLOOKUP(P230,'[3]Monitor Schedule'!$A:$BM,38,FALSE)</f>
        <v>No</v>
      </c>
      <c r="AY230" s="2" t="str">
        <f>VLOOKUP(P230,'[3]Monitor Schedule'!$A:$BM,39,FALSE)</f>
        <v>No</v>
      </c>
      <c r="AZ230" s="2" t="str">
        <f>VLOOKUP(P230,'[3]Monitor Schedule'!$A:$BM,40,FALSE)</f>
        <v>No</v>
      </c>
      <c r="BA230" s="2" t="str">
        <f>VLOOKUP(P230,'[3]Monitor Schedule'!$A:$BM,41,FALSE)</f>
        <v>Yes</v>
      </c>
      <c r="BB230" s="2" t="str">
        <f>VLOOKUP(P230,'[3]Monitor Schedule'!$A:$BM,42,FALSE)</f>
        <v>No</v>
      </c>
      <c r="BC230" s="2" t="str">
        <f>VLOOKUP(P230,'[3]Monitor Schedule'!$A:$BM,43,FALSE)</f>
        <v>No</v>
      </c>
      <c r="BD230" s="2" t="str">
        <f>VLOOKUP(P230,'[3]Monitor Schedule'!$A:$BM,44,FALSE)</f>
        <v>Yes</v>
      </c>
      <c r="BE230" s="2" t="str">
        <f>VLOOKUP(P230,'[3]Monitor Schedule'!$A:$BM,45,FALSE)</f>
        <v>No</v>
      </c>
      <c r="BF230" s="2" t="str">
        <f>VLOOKUP(P230,'[3]Monitor Schedule'!$A:$BM,46,FALSE)</f>
        <v>No</v>
      </c>
      <c r="BG230" s="2" t="str">
        <f>VLOOKUP(P230,'[3]Monitor Schedule'!$A:$BM,47,FALSE)</f>
        <v>Yes</v>
      </c>
      <c r="BH230" s="2" t="str">
        <f>VLOOKUP(P230,'[3]Monitor Schedule'!$A:$BM,48,FALSE)</f>
        <v>No</v>
      </c>
      <c r="BI230" s="2" t="str">
        <f>VLOOKUP(P230,'[3]Monitor Schedule'!$A:$BM,49,FALSE)</f>
        <v>No</v>
      </c>
      <c r="BJ230" s="2" t="str">
        <f>VLOOKUP(P230,'[3]Monitor Schedule'!$A:$BM,50,FALSE)</f>
        <v>No</v>
      </c>
      <c r="BK230" s="2" t="str">
        <f>VLOOKUP(P230,'[3]Monitor Schedule'!$A:$BM,51,FALSE)</f>
        <v>No</v>
      </c>
      <c r="BL230" s="2" t="str">
        <f>VLOOKUP(P230,'[3]Monitor Schedule'!$A:$BM,52,FALSE)</f>
        <v>No</v>
      </c>
      <c r="BM230" s="2" t="str">
        <f>VLOOKUP(P230,'[3]Monitor Schedule'!$A:$BM,53,FALSE)</f>
        <v>No</v>
      </c>
      <c r="BN230" s="2" t="str">
        <f>VLOOKUP(P230,'[3]Monitor Schedule'!$A:$BM,54,FALSE)</f>
        <v>No</v>
      </c>
      <c r="BO230" s="2" t="str">
        <f>VLOOKUP(P230,'[3]Monitor Schedule'!$A:$BM,55,FALSE)</f>
        <v>Yes</v>
      </c>
      <c r="BP230" s="2" t="str">
        <f>VLOOKUP(P230,'[3]Monitor Schedule'!$A:$BM,56,FALSE)</f>
        <v>No</v>
      </c>
      <c r="BQ230" s="2" t="str">
        <f>VLOOKUP(P230,'[3]Monitor Schedule'!$A:$BM,57,FALSE)</f>
        <v>No</v>
      </c>
      <c r="BR230" s="2" t="str">
        <f>VLOOKUP(P230,'[3]Monitor Schedule'!$A:$BM,58,FALSE)</f>
        <v>Yes</v>
      </c>
      <c r="BS230" s="2" t="str">
        <f>VLOOKUP(P230,'[3]Monitor Schedule'!$A:$BM,59,FALSE)</f>
        <v>Yes</v>
      </c>
      <c r="BT230" s="2" t="str">
        <f>VLOOKUP(P230,'[3]Monitor Schedule'!$A:$BM,60,FALSE)</f>
        <v>No</v>
      </c>
      <c r="BU230" s="2" t="s">
        <v>30</v>
      </c>
      <c r="BV230" s="2" t="str">
        <f>VLOOKUP(P230,'[3]Monitor Schedule'!$A:$BM,62,FALSE)</f>
        <v>No</v>
      </c>
      <c r="BW230" s="2" t="str">
        <f>VLOOKUP(P230,'[3]Monitor Schedule'!$A:$BM,63,FALSE)</f>
        <v>No</v>
      </c>
      <c r="BX230" s="2" t="str">
        <f>VLOOKUP(P230,'[3]Monitor Schedule'!$A:$BM,64,FALSE)</f>
        <v>No</v>
      </c>
      <c r="BY230" s="2" t="e">
        <f>VLOOKUP(P230,'[3]Monitor Schedule'!$A:$BM,65,FALSE)</f>
        <v>#N/A</v>
      </c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</row>
    <row r="231" spans="1:459" s="2" customFormat="1">
      <c r="A231" s="146">
        <v>55199</v>
      </c>
      <c r="B231" s="146">
        <v>1829</v>
      </c>
      <c r="C231" s="146">
        <v>592</v>
      </c>
      <c r="D231" s="147">
        <v>27208</v>
      </c>
      <c r="E231" s="148">
        <f t="shared" ref="E231" si="352">D231*0.033</f>
        <v>897.86400000000003</v>
      </c>
      <c r="F231" s="149">
        <f t="shared" ref="F231" si="353">E231*0.32</f>
        <v>287.31648000000001</v>
      </c>
      <c r="G231" s="150">
        <v>4</v>
      </c>
      <c r="H231" s="150">
        <f t="shared" ref="H231" si="354">E231*1.25</f>
        <v>1122.33</v>
      </c>
      <c r="I231" s="150">
        <f t="shared" ref="I231" si="355">F231*1.25</f>
        <v>359.1456</v>
      </c>
      <c r="J231" s="150">
        <f t="shared" ref="J231" si="356">E231*1.5</f>
        <v>1346.796</v>
      </c>
      <c r="K231" s="150">
        <f t="shared" ref="K231" si="357">F231*1.5</f>
        <v>430.97472000000005</v>
      </c>
      <c r="L231" s="150">
        <v>6</v>
      </c>
      <c r="M231" s="151">
        <v>7</v>
      </c>
      <c r="N231" s="152">
        <v>8</v>
      </c>
      <c r="O231" s="169" t="s">
        <v>322</v>
      </c>
      <c r="P231" s="8">
        <v>959551</v>
      </c>
      <c r="Q231" s="8" t="s">
        <v>326</v>
      </c>
      <c r="R231" s="8" t="s">
        <v>62</v>
      </c>
      <c r="S231" s="181">
        <v>44770</v>
      </c>
      <c r="T231" s="181">
        <f>VLOOKUP(P231,'[3]Monitor Schedule'!$A:$J,10,FALSE)</f>
        <v>44620</v>
      </c>
      <c r="U231" s="181">
        <v>44784</v>
      </c>
      <c r="V231" s="181" t="e">
        <f>VLOOKUP(P231,'[3]Monitor Schedule'!$A:$K,11,FALSE)</f>
        <v>#N/A</v>
      </c>
      <c r="W231" s="181"/>
      <c r="X231" s="8" t="s">
        <v>30</v>
      </c>
      <c r="Y231" s="2" t="s">
        <v>30</v>
      </c>
      <c r="Z231" s="2" t="s">
        <v>30</v>
      </c>
      <c r="AA231" s="2" t="s">
        <v>28</v>
      </c>
      <c r="AB231" s="2" t="s">
        <v>28</v>
      </c>
      <c r="AC231" s="2" t="s">
        <v>28</v>
      </c>
      <c r="AD231" s="2" t="s">
        <v>28</v>
      </c>
      <c r="AE231" s="2" t="s">
        <v>28</v>
      </c>
      <c r="AF231" s="2" t="s">
        <v>28</v>
      </c>
      <c r="AG231" s="2" t="s">
        <v>30</v>
      </c>
      <c r="AH231" s="2" t="s">
        <v>28</v>
      </c>
      <c r="AI231" s="2" t="s">
        <v>28</v>
      </c>
      <c r="AJ231" s="2" t="s">
        <v>28</v>
      </c>
      <c r="AK231" s="2" t="s">
        <v>28</v>
      </c>
      <c r="AL231" s="2" t="s">
        <v>28</v>
      </c>
      <c r="AM231" s="2" t="s">
        <v>30</v>
      </c>
      <c r="AN231" s="2" t="s">
        <v>30</v>
      </c>
      <c r="AO231" s="2" t="s">
        <v>28</v>
      </c>
      <c r="AP231" s="2" t="s">
        <v>28</v>
      </c>
      <c r="AQ231" s="2" t="s">
        <v>28</v>
      </c>
      <c r="AR231" s="2" t="s">
        <v>28</v>
      </c>
      <c r="AS231" s="2" t="s">
        <v>28</v>
      </c>
      <c r="AT231" s="2" t="s">
        <v>28</v>
      </c>
      <c r="AU231" s="2" t="s">
        <v>30</v>
      </c>
      <c r="AV231" s="2" t="s">
        <v>30</v>
      </c>
      <c r="AW231" s="2" t="s">
        <v>28</v>
      </c>
      <c r="AX231" s="2" t="s">
        <v>28</v>
      </c>
      <c r="AY231" s="2" t="s">
        <v>30</v>
      </c>
      <c r="AZ231" s="2" t="s">
        <v>28</v>
      </c>
      <c r="BA231" s="2" t="s">
        <v>28</v>
      </c>
      <c r="BB231" s="2" t="s">
        <v>28</v>
      </c>
      <c r="BC231" s="2" t="s">
        <v>30</v>
      </c>
      <c r="BD231" s="2" t="s">
        <v>28</v>
      </c>
      <c r="BE231" s="2" t="s">
        <v>28</v>
      </c>
      <c r="BF231" s="2" t="s">
        <v>30</v>
      </c>
      <c r="BG231" s="2" t="s">
        <v>28</v>
      </c>
      <c r="BH231" s="2" t="s">
        <v>28</v>
      </c>
      <c r="BI231" s="2" t="s">
        <v>28</v>
      </c>
      <c r="BJ231" s="2" t="s">
        <v>30</v>
      </c>
      <c r="BK231" s="2" t="s">
        <v>28</v>
      </c>
      <c r="BL231" s="2" t="s">
        <v>28</v>
      </c>
      <c r="BM231" s="2" t="s">
        <v>28</v>
      </c>
      <c r="BN231" s="2" t="s">
        <v>28</v>
      </c>
      <c r="BO231" s="2" t="s">
        <v>30</v>
      </c>
      <c r="BP231" s="2" t="s">
        <v>30</v>
      </c>
      <c r="BQ231" s="2" t="s">
        <v>30</v>
      </c>
      <c r="BR231" s="2" t="s">
        <v>28</v>
      </c>
      <c r="BS231" s="2" t="s">
        <v>28</v>
      </c>
      <c r="BT231" s="2" t="s">
        <v>28</v>
      </c>
      <c r="BU231" s="2" t="s">
        <v>28</v>
      </c>
      <c r="BV231" s="2" t="s">
        <v>28</v>
      </c>
      <c r="BW231" s="2" t="s">
        <v>28</v>
      </c>
      <c r="BX231" s="2" t="s">
        <v>30</v>
      </c>
      <c r="BY231" s="2" t="str">
        <f>VLOOKUP(P231,'[3]Monitor Schedule'!$A:$BM,65,FALSE)</f>
        <v>At the moment I have no obvious issues but my mother is 104 years old on 2nd July and if anything should happen to her I would have to go.</v>
      </c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</row>
    <row r="232" spans="1:459" s="2" customFormat="1">
      <c r="A232" s="146">
        <v>55199</v>
      </c>
      <c r="B232" s="146">
        <v>1829</v>
      </c>
      <c r="C232" s="146">
        <v>592</v>
      </c>
      <c r="D232" s="147">
        <v>27208</v>
      </c>
      <c r="E232" s="148">
        <f t="shared" ref="E232:E240" si="358">D232*0.033</f>
        <v>897.86400000000003</v>
      </c>
      <c r="F232" s="149">
        <f t="shared" ref="F232:F240" si="359">E232*0.32</f>
        <v>287.31648000000001</v>
      </c>
      <c r="G232" s="150">
        <v>5</v>
      </c>
      <c r="H232" s="150">
        <f t="shared" ref="H232:H240" si="360">E232*1.25</f>
        <v>1122.33</v>
      </c>
      <c r="I232" s="150">
        <f t="shared" ref="I232:I240" si="361">F232*1.25</f>
        <v>359.1456</v>
      </c>
      <c r="J232" s="150">
        <f t="shared" ref="J232:J240" si="362">E232*1.5</f>
        <v>1346.796</v>
      </c>
      <c r="K232" s="150">
        <f t="shared" ref="K232:K240" si="363">F232*1.5</f>
        <v>430.97472000000005</v>
      </c>
      <c r="L232" s="150">
        <v>6</v>
      </c>
      <c r="M232" s="151">
        <v>7</v>
      </c>
      <c r="N232" s="152">
        <v>8</v>
      </c>
      <c r="O232" s="169" t="s">
        <v>322</v>
      </c>
      <c r="P232" s="8">
        <v>806355</v>
      </c>
      <c r="Q232" s="8" t="s">
        <v>327</v>
      </c>
      <c r="R232" s="8" t="s">
        <v>328</v>
      </c>
      <c r="S232" s="181">
        <v>44784</v>
      </c>
      <c r="T232" s="181">
        <f>VLOOKUP(P232,'[3]Monitor Schedule'!$A:$J,10,FALSE)</f>
        <v>44789</v>
      </c>
      <c r="U232" s="181">
        <v>44790</v>
      </c>
      <c r="V232" s="181" t="e">
        <f>VLOOKUP(P232,'[3]Monitor Schedule'!$A:$K,11,FALSE)</f>
        <v>#N/A</v>
      </c>
      <c r="W232" s="181" t="s">
        <v>30</v>
      </c>
      <c r="X232" s="8" t="s">
        <v>30</v>
      </c>
      <c r="Y232" s="2" t="s">
        <v>28</v>
      </c>
      <c r="Z232" s="2" t="s">
        <v>30</v>
      </c>
      <c r="AA232" s="2" t="s">
        <v>30</v>
      </c>
      <c r="AB232" s="2" t="s">
        <v>30</v>
      </c>
      <c r="AC232" s="2" t="s">
        <v>30</v>
      </c>
      <c r="AD232" s="2" t="s">
        <v>30</v>
      </c>
      <c r="AE232" s="2" t="s">
        <v>30</v>
      </c>
      <c r="AF232" s="2" t="str">
        <f>VLOOKUP(P232,'[3]Monitor Schedule'!$A:$BM,20,FALSE)</f>
        <v>No</v>
      </c>
      <c r="AG232" s="2" t="str">
        <f>VLOOKUP(P232,'[3]Monitor Schedule'!$A:$BM,21,FALSE)</f>
        <v>No</v>
      </c>
      <c r="AH232" s="2" t="str">
        <f>VLOOKUP(P232,'[3]Monitor Schedule'!$A:$BM,22,FALSE)</f>
        <v>No</v>
      </c>
      <c r="AI232" s="2" t="str">
        <f>VLOOKUP(P232,'[3]Monitor Schedule'!$A:$BM,23,FALSE)</f>
        <v>Yes</v>
      </c>
      <c r="AJ232" s="2" t="str">
        <f>VLOOKUP(P232,'[3]Monitor Schedule'!$A:$BM,24,FALSE)</f>
        <v>No</v>
      </c>
      <c r="AK232" s="2" t="str">
        <f>VLOOKUP(P232,'[3]Monitor Schedule'!$A:$BM,25,FALSE)</f>
        <v>No</v>
      </c>
      <c r="AL232" s="2" t="str">
        <f>VLOOKUP(P232,'[3]Monitor Schedule'!$A:$BM,26,FALSE)</f>
        <v>No</v>
      </c>
      <c r="AM232" s="2" t="str">
        <f>VLOOKUP(P232,'[3]Monitor Schedule'!$A:$BM,27,FALSE)</f>
        <v>No</v>
      </c>
      <c r="AN232" s="2" t="s">
        <v>30</v>
      </c>
      <c r="AO232" s="2" t="s">
        <v>30</v>
      </c>
      <c r="AP232" s="2" t="str">
        <f>VLOOKUP(P232,'[3]Monitor Schedule'!$A:$BM,30,FALSE)</f>
        <v>No</v>
      </c>
      <c r="AQ232" s="2" t="str">
        <f>VLOOKUP(P232,'[3]Monitor Schedule'!$A:$BM,31,FALSE)</f>
        <v>No</v>
      </c>
      <c r="AR232" s="2" t="str">
        <f>VLOOKUP(P232,'[3]Monitor Schedule'!$A:$BM,32,FALSE)</f>
        <v>No</v>
      </c>
      <c r="AS232" s="2" t="str">
        <f>VLOOKUP(P232,'[3]Monitor Schedule'!$A:$BM,33,FALSE)</f>
        <v>No</v>
      </c>
      <c r="AT232" s="2" t="str">
        <f>VLOOKUP(P232,'[3]Monitor Schedule'!$A:$BM,34,FALSE)</f>
        <v>No</v>
      </c>
      <c r="AU232" s="2" t="str">
        <f>VLOOKUP(P232,'[3]Monitor Schedule'!$A:$BM,35,FALSE)</f>
        <v>Yes</v>
      </c>
      <c r="AV232" s="168" t="s">
        <v>42</v>
      </c>
      <c r="AW232" s="2" t="str">
        <f>VLOOKUP(P232,'[3]Monitor Schedule'!$A:$BM,37,FALSE)</f>
        <v>No</v>
      </c>
      <c r="AX232" s="2" t="str">
        <f>VLOOKUP(P232,'[3]Monitor Schedule'!$A:$BM,38,FALSE)</f>
        <v>No</v>
      </c>
      <c r="AY232" s="2" t="str">
        <f>VLOOKUP(P232,'[3]Monitor Schedule'!$A:$BM,39,FALSE)</f>
        <v>No</v>
      </c>
      <c r="AZ232" s="2" t="str">
        <f>VLOOKUP(P232,'[3]Monitor Schedule'!$A:$BM,40,FALSE)</f>
        <v>No</v>
      </c>
      <c r="BA232" s="2" t="str">
        <f>VLOOKUP(P232,'[3]Monitor Schedule'!$A:$BM,41,FALSE)</f>
        <v>No</v>
      </c>
      <c r="BB232" s="2" t="str">
        <f>VLOOKUP(P232,'[3]Monitor Schedule'!$A:$BM,42,FALSE)</f>
        <v>No</v>
      </c>
      <c r="BC232" s="2" t="str">
        <f>VLOOKUP(P232,'[3]Monitor Schedule'!$A:$BM,43,FALSE)</f>
        <v>Yes</v>
      </c>
      <c r="BD232" s="2" t="str">
        <f>VLOOKUP(P232,'[3]Monitor Schedule'!$A:$BM,44,FALSE)</f>
        <v>No</v>
      </c>
      <c r="BE232" s="2" t="str">
        <f>VLOOKUP(P232,'[3]Monitor Schedule'!$A:$BM,45,FALSE)</f>
        <v>No</v>
      </c>
      <c r="BF232" s="2" t="str">
        <f>VLOOKUP(P232,'[3]Monitor Schedule'!$A:$BM,46,FALSE)</f>
        <v>No</v>
      </c>
      <c r="BG232" s="2" t="str">
        <f>VLOOKUP(P232,'[3]Monitor Schedule'!$A:$BM,47,FALSE)</f>
        <v>No</v>
      </c>
      <c r="BH232" s="2" t="str">
        <f>VLOOKUP(P232,'[3]Monitor Schedule'!$A:$BM,48,FALSE)</f>
        <v>No</v>
      </c>
      <c r="BI232" s="2" t="str">
        <f>VLOOKUP(P232,'[3]Monitor Schedule'!$A:$BM,49,FALSE)</f>
        <v>Yes</v>
      </c>
      <c r="BJ232" s="2" t="str">
        <f>VLOOKUP(P232,'[3]Monitor Schedule'!$A:$BM,50,FALSE)</f>
        <v>No</v>
      </c>
      <c r="BK232" s="2" t="str">
        <f>VLOOKUP(P232,'[3]Monitor Schedule'!$A:$BM,51,FALSE)</f>
        <v>No</v>
      </c>
      <c r="BL232" s="2" t="str">
        <f>VLOOKUP(P232,'[3]Monitor Schedule'!$A:$BM,52,FALSE)</f>
        <v>No</v>
      </c>
      <c r="BM232" s="2" t="str">
        <f>VLOOKUP(P232,'[3]Monitor Schedule'!$A:$BM,53,FALSE)</f>
        <v>No</v>
      </c>
      <c r="BN232" s="2" t="str">
        <f>VLOOKUP(P232,'[3]Monitor Schedule'!$A:$BM,54,FALSE)</f>
        <v>No</v>
      </c>
      <c r="BO232" s="2" t="str">
        <f>VLOOKUP(P232,'[3]Monitor Schedule'!$A:$BM,55,FALSE)</f>
        <v>No</v>
      </c>
      <c r="BP232" s="2" t="str">
        <f>VLOOKUP(P232,'[3]Monitor Schedule'!$A:$BM,56,FALSE)</f>
        <v>Yes</v>
      </c>
      <c r="BQ232" s="2" t="str">
        <f>VLOOKUP(P232,'[3]Monitor Schedule'!$A:$BM,57,FALSE)</f>
        <v>No</v>
      </c>
      <c r="BR232" s="2">
        <f>VLOOKUP(P232,'[3]Monitor Schedule'!$A:$BM,58,FALSE)</f>
        <v>0</v>
      </c>
      <c r="BS232" s="2">
        <f>VLOOKUP(P232,'[3]Monitor Schedule'!$A:$BM,59,FALSE)</f>
        <v>0</v>
      </c>
      <c r="BT232" s="2">
        <f>VLOOKUP(P232,'[3]Monitor Schedule'!$A:$BM,60,FALSE)</f>
        <v>0</v>
      </c>
      <c r="BU232" s="2">
        <f>VLOOKUP(P232,'[3]Monitor Schedule'!$A:$BM,61,FALSE)</f>
        <v>0</v>
      </c>
      <c r="BV232" s="2">
        <f>VLOOKUP(P232,'[3]Monitor Schedule'!$A:$BM,62,FALSE)</f>
        <v>0</v>
      </c>
      <c r="BW232" s="2">
        <f>VLOOKUP(P232,'[3]Monitor Schedule'!$A:$BM,63,FALSE)</f>
        <v>0</v>
      </c>
      <c r="BX232" s="2">
        <f>VLOOKUP(P232,'[3]Monitor Schedule'!$A:$BM,64,FALSE)</f>
        <v>0</v>
      </c>
      <c r="BY232" s="2" t="e">
        <f>VLOOKUP(P232,'[3]Monitor Schedule'!$A:$BM,65,FALSE)</f>
        <v>#N/A</v>
      </c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</row>
    <row r="233" spans="1:459" s="2" customFormat="1">
      <c r="A233" s="146">
        <v>55199</v>
      </c>
      <c r="B233" s="146">
        <v>1829</v>
      </c>
      <c r="C233" s="146">
        <v>592</v>
      </c>
      <c r="D233" s="147">
        <v>27208</v>
      </c>
      <c r="E233" s="148">
        <f t="shared" si="358"/>
        <v>897.86400000000003</v>
      </c>
      <c r="F233" s="149">
        <f t="shared" si="359"/>
        <v>287.31648000000001</v>
      </c>
      <c r="G233" s="150">
        <v>8</v>
      </c>
      <c r="H233" s="150">
        <f t="shared" si="360"/>
        <v>1122.33</v>
      </c>
      <c r="I233" s="150">
        <f t="shared" si="361"/>
        <v>359.1456</v>
      </c>
      <c r="J233" s="150">
        <f t="shared" si="362"/>
        <v>1346.796</v>
      </c>
      <c r="K233" s="150">
        <f t="shared" si="363"/>
        <v>430.97472000000005</v>
      </c>
      <c r="L233" s="150">
        <v>6</v>
      </c>
      <c r="M233" s="151">
        <v>7</v>
      </c>
      <c r="N233" s="152">
        <v>8</v>
      </c>
      <c r="O233" s="169" t="s">
        <v>322</v>
      </c>
      <c r="P233" s="8"/>
      <c r="Q233" s="8"/>
      <c r="R233" s="8"/>
      <c r="S233" s="8"/>
      <c r="T233" s="181" t="e">
        <f>VLOOKUP(P233,'[3]Monitor Schedule'!$A:$J,10,FALSE)</f>
        <v>#N/A</v>
      </c>
      <c r="U233" s="8"/>
      <c r="V233" s="181" t="e">
        <f>VLOOKUP(P233,'[3]Monitor Schedule'!$A:$K,11,FALSE)</f>
        <v>#N/A</v>
      </c>
      <c r="W233" s="181"/>
      <c r="X233" s="8"/>
      <c r="AG233" s="2" t="e">
        <f>VLOOKUP(P233,'[3]Monitor Schedule'!$A:$BM,21,FALSE)</f>
        <v>#N/A</v>
      </c>
      <c r="AH233" s="2" t="e">
        <f>VLOOKUP(P233,'[3]Monitor Schedule'!$A:$BM,22,FALSE)</f>
        <v>#N/A</v>
      </c>
      <c r="AI233" s="2" t="e">
        <f>VLOOKUP(P233,'[3]Monitor Schedule'!$A:$BM,23,FALSE)</f>
        <v>#N/A</v>
      </c>
      <c r="AJ233" s="2" t="e">
        <f>VLOOKUP(P233,'[3]Monitor Schedule'!$A:$BM,24,FALSE)</f>
        <v>#N/A</v>
      </c>
      <c r="AK233" s="2" t="e">
        <f>VLOOKUP(P233,'[3]Monitor Schedule'!$A:$BM,25,FALSE)</f>
        <v>#N/A</v>
      </c>
      <c r="AL233" s="2" t="e">
        <f>VLOOKUP(P233,'[3]Monitor Schedule'!$A:$BM,26,FALSE)</f>
        <v>#N/A</v>
      </c>
      <c r="AM233" s="2" t="e">
        <f>VLOOKUP(P233,'[3]Monitor Schedule'!$A:$BM,27,FALSE)</f>
        <v>#N/A</v>
      </c>
      <c r="AN233" s="2" t="e">
        <f>VLOOKUP(P233,'[3]Monitor Schedule'!$A:$BM,28,FALSE)</f>
        <v>#N/A</v>
      </c>
      <c r="AO233" s="2" t="e">
        <f>VLOOKUP(P233,'[3]Monitor Schedule'!$A:$BM,29,FALSE)</f>
        <v>#N/A</v>
      </c>
      <c r="AP233" s="2" t="e">
        <f>VLOOKUP(P233,'[3]Monitor Schedule'!$A:$BM,39,FALSE)</f>
        <v>#N/A</v>
      </c>
      <c r="AQ233" s="2" t="e">
        <f>VLOOKUP(P233,'[3]Monitor Schedule'!$A:$BM,31,FALSE)</f>
        <v>#N/A</v>
      </c>
      <c r="AR233" s="2" t="e">
        <f>VLOOKUP(P233,'[3]Monitor Schedule'!$A:$BM,32,FALSE)</f>
        <v>#N/A</v>
      </c>
      <c r="AS233" s="2" t="e">
        <f>VLOOKUP(P233,'[3]Monitor Schedule'!$A:$BM,33,FALSE)</f>
        <v>#N/A</v>
      </c>
      <c r="AT233" s="2" t="e">
        <f>VLOOKUP(P233,'[3]Monitor Schedule'!$A:$BM,34,FALSE)</f>
        <v>#N/A</v>
      </c>
      <c r="AU233" s="2" t="e">
        <f>VLOOKUP(P233,'[3]Monitor Schedule'!$A:$BM,35,FALSE)</f>
        <v>#N/A</v>
      </c>
      <c r="AV233" s="2" t="e">
        <f>VLOOKUP(P233,'[3]Monitor Schedule'!$A:$BM,36,FALSE)</f>
        <v>#N/A</v>
      </c>
      <c r="AW233" s="2" t="e">
        <f>VLOOKUP(P233,'[3]Monitor Schedule'!$A:$BM,37,FALSE)</f>
        <v>#N/A</v>
      </c>
      <c r="AX233" s="2" t="e">
        <f>VLOOKUP(P233,'[3]Monitor Schedule'!$A:$BM,38,FALSE)</f>
        <v>#N/A</v>
      </c>
      <c r="AY233" s="2" t="e">
        <f>VLOOKUP(P233,'[3]Monitor Schedule'!$A:$BM,39,FALSE)</f>
        <v>#N/A</v>
      </c>
      <c r="AZ233" s="2" t="e">
        <f>VLOOKUP(P233,'[3]Monitor Schedule'!$A:$BM,40,FALSE)</f>
        <v>#N/A</v>
      </c>
      <c r="BA233" s="2" t="e">
        <f>VLOOKUP(P233,'[3]Monitor Schedule'!$A:$BM,41,FALSE)</f>
        <v>#N/A</v>
      </c>
      <c r="BB233" s="2" t="e">
        <f>VLOOKUP(P233,'[3]Monitor Schedule'!$A:$BM,42,FALSE)</f>
        <v>#N/A</v>
      </c>
      <c r="BC233" s="2" t="e">
        <f>VLOOKUP(P233,'[3]Monitor Schedule'!$A:$BM,43,FALSE)</f>
        <v>#N/A</v>
      </c>
      <c r="BD233" s="2" t="e">
        <f>VLOOKUP(P233,'[3]Monitor Schedule'!$A:$BM,44,FALSE)</f>
        <v>#N/A</v>
      </c>
      <c r="BE233" s="2" t="e">
        <f>VLOOKUP(P233,'[3]Monitor Schedule'!$A:$BM,45,FALSE)</f>
        <v>#N/A</v>
      </c>
      <c r="BF233" s="2" t="e">
        <f>VLOOKUP(P233,'[3]Monitor Schedule'!$A:$BM,46,FALSE)</f>
        <v>#N/A</v>
      </c>
      <c r="BG233" s="2" t="e">
        <f>VLOOKUP(P233,'[3]Monitor Schedule'!$A:$BM,47,FALSE)</f>
        <v>#N/A</v>
      </c>
      <c r="BH233" s="2" t="e">
        <f>VLOOKUP(P233,'[3]Monitor Schedule'!$A:$BM,48,FALSE)</f>
        <v>#N/A</v>
      </c>
      <c r="BI233" s="2" t="e">
        <f>VLOOKUP(P233,'[3]Monitor Schedule'!$A:$BM,49,FALSE)</f>
        <v>#N/A</v>
      </c>
      <c r="BJ233" s="2" t="e">
        <f>VLOOKUP(P233,'[3]Monitor Schedule'!$A:$BM,50,FALSE)</f>
        <v>#N/A</v>
      </c>
      <c r="BK233" s="2" t="e">
        <f>VLOOKUP(P233,'[3]Monitor Schedule'!$A:$BM,51,FALSE)</f>
        <v>#N/A</v>
      </c>
      <c r="BL233" s="2" t="e">
        <f>VLOOKUP(P233,'[3]Monitor Schedule'!$A:$BM,52,FALSE)</f>
        <v>#N/A</v>
      </c>
      <c r="BM233" s="2" t="e">
        <f>VLOOKUP(P233,'[3]Monitor Schedule'!$A:$BM,53,FALSE)</f>
        <v>#N/A</v>
      </c>
      <c r="BN233" s="2" t="e">
        <f>VLOOKUP(P233,'[3]Monitor Schedule'!$A:$BM,54,FALSE)</f>
        <v>#N/A</v>
      </c>
      <c r="BO233" s="2" t="e">
        <f>VLOOKUP(P233,'[3]Monitor Schedule'!$A:$BM,55,FALSE)</f>
        <v>#N/A</v>
      </c>
      <c r="BP233" s="2" t="e">
        <f>VLOOKUP(P233,'[3]Monitor Schedule'!$A:$BM,56,FALSE)</f>
        <v>#N/A</v>
      </c>
      <c r="BQ233" s="2" t="e">
        <f>VLOOKUP(P233,'[3]Monitor Schedule'!$A:$BM,57,FALSE)</f>
        <v>#N/A</v>
      </c>
      <c r="BR233" s="2" t="e">
        <f>VLOOKUP(P233,'[3]Monitor Schedule'!$A:$BM,58,FALSE)</f>
        <v>#N/A</v>
      </c>
      <c r="BS233" s="2" t="e">
        <f>VLOOKUP(P233,'[3]Monitor Schedule'!$A:$BM,59,FALSE)</f>
        <v>#N/A</v>
      </c>
      <c r="BT233" s="2" t="e">
        <f>VLOOKUP(P233,'[3]Monitor Schedule'!$A:$BM,60,FALSE)</f>
        <v>#N/A</v>
      </c>
      <c r="BU233" s="2" t="e">
        <f>VLOOKUP(P233,'[3]Monitor Schedule'!$A:$BM,61,FALSE)</f>
        <v>#N/A</v>
      </c>
      <c r="BV233" s="2" t="e">
        <f>VLOOKUP(P233,'[3]Monitor Schedule'!$A:$BM,62,FALSE)</f>
        <v>#N/A</v>
      </c>
      <c r="BW233" s="2" t="e">
        <f>VLOOKUP(P233,'[3]Monitor Schedule'!$A:$BM,63,FALSE)</f>
        <v>#N/A</v>
      </c>
      <c r="BX233" s="2" t="e">
        <f>VLOOKUP(P233,'[3]Monitor Schedule'!$A:$BM,64,FALSE)</f>
        <v>#N/A</v>
      </c>
      <c r="BY233" s="2" t="e">
        <f>VLOOKUP(P233,'[3]Monitor Schedule'!$A:$BM,65,FALSE)</f>
        <v>#N/A</v>
      </c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</row>
    <row r="234" spans="1:459" s="2" customFormat="1">
      <c r="A234" s="146">
        <v>55199</v>
      </c>
      <c r="B234" s="146">
        <v>1829</v>
      </c>
      <c r="C234" s="146">
        <v>592</v>
      </c>
      <c r="D234" s="147">
        <v>27208</v>
      </c>
      <c r="E234" s="148">
        <f t="shared" si="358"/>
        <v>897.86400000000003</v>
      </c>
      <c r="F234" s="149">
        <f t="shared" si="359"/>
        <v>287.31648000000001</v>
      </c>
      <c r="G234" s="150">
        <v>9</v>
      </c>
      <c r="H234" s="150">
        <f t="shared" si="360"/>
        <v>1122.33</v>
      </c>
      <c r="I234" s="150">
        <f t="shared" si="361"/>
        <v>359.1456</v>
      </c>
      <c r="J234" s="150">
        <f t="shared" si="362"/>
        <v>1346.796</v>
      </c>
      <c r="K234" s="150">
        <f t="shared" si="363"/>
        <v>430.97472000000005</v>
      </c>
      <c r="L234" s="150">
        <v>6</v>
      </c>
      <c r="M234" s="151">
        <v>7</v>
      </c>
      <c r="N234" s="152">
        <v>8</v>
      </c>
      <c r="O234" s="142" t="s">
        <v>169</v>
      </c>
      <c r="P234" s="8">
        <v>20371</v>
      </c>
      <c r="Q234" s="8" t="s">
        <v>329</v>
      </c>
      <c r="R234" s="8" t="s">
        <v>330</v>
      </c>
      <c r="S234" s="181">
        <v>44770</v>
      </c>
      <c r="T234" s="181">
        <f>VLOOKUP(P234,'[3]Monitor Schedule'!$A:$J,10,FALSE)</f>
        <v>44759</v>
      </c>
      <c r="U234" s="181">
        <v>44784</v>
      </c>
      <c r="V234" s="181" t="e">
        <f>VLOOKUP(P234,'[3]Monitor Schedule'!$A:$K,11,FALSE)</f>
        <v>#N/A</v>
      </c>
      <c r="W234" s="181" t="s">
        <v>30</v>
      </c>
      <c r="X234" s="8" t="s">
        <v>30</v>
      </c>
      <c r="Y234" s="2" t="s">
        <v>171</v>
      </c>
      <c r="Z234" s="2" t="s">
        <v>171</v>
      </c>
      <c r="AA234" s="2" t="s">
        <v>171</v>
      </c>
      <c r="AB234" s="2" t="s">
        <v>171</v>
      </c>
      <c r="AC234" s="2" t="s">
        <v>171</v>
      </c>
      <c r="AD234" s="2" t="s">
        <v>171</v>
      </c>
      <c r="AE234" s="2" t="s">
        <v>171</v>
      </c>
      <c r="AF234" s="2" t="str">
        <f>VLOOKUP(P234,'[3]Monitor Schedule'!$A:$BM,20,FALSE)</f>
        <v>No</v>
      </c>
      <c r="AG234" s="2" t="str">
        <f>VLOOKUP(P234,'[3]Monitor Schedule'!$A:$BM,21,FALSE)</f>
        <v>No</v>
      </c>
      <c r="AH234" s="2" t="str">
        <f>VLOOKUP(P234,'[3]Monitor Schedule'!$A:$BM,22,FALSE)</f>
        <v>No</v>
      </c>
      <c r="AI234" s="2" t="str">
        <f>VLOOKUP(P234,'[3]Monitor Schedule'!$A:$BM,23,FALSE)</f>
        <v>No</v>
      </c>
      <c r="AJ234" s="2" t="str">
        <f>VLOOKUP(P234,'[3]Monitor Schedule'!$A:$BM,24,FALSE)</f>
        <v>No</v>
      </c>
      <c r="AK234" s="2" t="str">
        <f>VLOOKUP(P234,'[3]Monitor Schedule'!$A:$BM,25,FALSE)</f>
        <v>No</v>
      </c>
      <c r="AL234" s="2" t="str">
        <f>VLOOKUP(P234,'[3]Monitor Schedule'!$A:$BM,26,FALSE)</f>
        <v>Yes</v>
      </c>
      <c r="AM234" s="2" t="str">
        <f>VLOOKUP(P234,'[3]Monitor Schedule'!$A:$BM,27,FALSE)</f>
        <v>No</v>
      </c>
      <c r="AN234" s="2" t="str">
        <f>VLOOKUP(P234,'[3]Monitor Schedule'!$A:$BM,28,FALSE)</f>
        <v>No</v>
      </c>
      <c r="AO234" s="2" t="str">
        <f>VLOOKUP(P234,'[3]Monitor Schedule'!$A:$BM,29,FALSE)</f>
        <v>No</v>
      </c>
      <c r="AP234" s="2" t="s">
        <v>30</v>
      </c>
      <c r="AQ234" s="2" t="str">
        <f>VLOOKUP(P234,'[3]Monitor Schedule'!$A:$BM,31,FALSE)</f>
        <v>Yes</v>
      </c>
      <c r="AR234" s="2" t="str">
        <f>VLOOKUP(P234,'[3]Monitor Schedule'!$A:$BM,32,FALSE)</f>
        <v>Yes</v>
      </c>
      <c r="AS234" s="2" t="str">
        <f>VLOOKUP(P234,'[3]Monitor Schedule'!$A:$BM,33,FALSE)</f>
        <v>No</v>
      </c>
      <c r="AT234" s="2" t="str">
        <f>VLOOKUP(P234,'[3]Monitor Schedule'!$A:$BM,34,FALSE)</f>
        <v>No</v>
      </c>
      <c r="AU234" s="2" t="str">
        <f>VLOOKUP(P234,'[3]Monitor Schedule'!$A:$BM,35,FALSE)</f>
        <v>No</v>
      </c>
      <c r="AV234" s="2" t="s">
        <v>30</v>
      </c>
      <c r="AW234" s="2" t="str">
        <f>VLOOKUP(P234,'[3]Monitor Schedule'!$A:$BM,37,FALSE)</f>
        <v>No</v>
      </c>
      <c r="AX234" s="2" t="str">
        <f>VLOOKUP(P234,'[3]Monitor Schedule'!$A:$BM,38,FALSE)</f>
        <v>No</v>
      </c>
      <c r="AY234" s="2" t="str">
        <f>VLOOKUP(P234,'[3]Monitor Schedule'!$A:$BM,39,FALSE)</f>
        <v>Yes</v>
      </c>
      <c r="AZ234" s="2" t="str">
        <f>VLOOKUP(P234,'[3]Monitor Schedule'!$A:$BM,40,FALSE)</f>
        <v>Yes</v>
      </c>
      <c r="BA234" s="2" t="str">
        <f>VLOOKUP(P234,'[3]Monitor Schedule'!$A:$BM,41,FALSE)</f>
        <v>No</v>
      </c>
      <c r="BB234" s="2" t="str">
        <f>VLOOKUP(P234,'[3]Monitor Schedule'!$A:$BM,42,FALSE)</f>
        <v>No</v>
      </c>
      <c r="BC234" s="2" t="str">
        <f>VLOOKUP(P234,'[3]Monitor Schedule'!$A:$BM,43,FALSE)</f>
        <v>No</v>
      </c>
      <c r="BD234" s="2" t="s">
        <v>30</v>
      </c>
      <c r="BE234" s="2" t="s">
        <v>30</v>
      </c>
      <c r="BF234" s="2" t="str">
        <f>VLOOKUP(P234,'[3]Monitor Schedule'!$A:$BM,46,FALSE)</f>
        <v>Yes</v>
      </c>
      <c r="BG234" s="2" t="str">
        <f>VLOOKUP(P234,'[3]Monitor Schedule'!$A:$BM,47,FALSE)</f>
        <v>Yes</v>
      </c>
      <c r="BH234" s="2" t="str">
        <f>VLOOKUP(P234,'[3]Monitor Schedule'!$A:$BM,48,FALSE)</f>
        <v>No</v>
      </c>
      <c r="BI234" s="2" t="str">
        <f>VLOOKUP(P234,'[3]Monitor Schedule'!$A:$BM,49,FALSE)</f>
        <v>No</v>
      </c>
      <c r="BJ234" s="2" t="str">
        <f>VLOOKUP(P234,'[3]Monitor Schedule'!$A:$BM,50,FALSE)</f>
        <v>No</v>
      </c>
      <c r="BK234" s="2" t="s">
        <v>30</v>
      </c>
      <c r="BL234" s="2" t="str">
        <f>VLOOKUP(P234,'[3]Monitor Schedule'!$A:$BM,52,FALSE)</f>
        <v>No</v>
      </c>
      <c r="BM234" s="2" t="str">
        <f>VLOOKUP(P234,'[3]Monitor Schedule'!$A:$BM,53,FALSE)</f>
        <v>Yes</v>
      </c>
      <c r="BN234" s="2" t="str">
        <f>VLOOKUP(P234,'[3]Monitor Schedule'!$A:$BM,54,FALSE)</f>
        <v>Yes</v>
      </c>
      <c r="BO234" s="2" t="s">
        <v>30</v>
      </c>
      <c r="BP234" s="2" t="str">
        <f>VLOOKUP(P234,'[3]Monitor Schedule'!$A:$BM,56,FALSE)</f>
        <v>No</v>
      </c>
      <c r="BQ234" s="2" t="str">
        <f>VLOOKUP(P234,'[3]Monitor Schedule'!$A:$BM,57,FALSE)</f>
        <v>No</v>
      </c>
      <c r="BR234" s="2">
        <f>VLOOKUP(P234,'[3]Monitor Schedule'!$A:$BM,58,FALSE)</f>
        <v>0</v>
      </c>
      <c r="BS234" s="2">
        <f>VLOOKUP(P234,'[3]Monitor Schedule'!$A:$BM,59,FALSE)</f>
        <v>0</v>
      </c>
      <c r="BT234" s="2">
        <f>VLOOKUP(P234,'[3]Monitor Schedule'!$A:$BM,60,FALSE)</f>
        <v>0</v>
      </c>
      <c r="BU234" s="2">
        <f>VLOOKUP(P234,'[3]Monitor Schedule'!$A:$BM,61,FALSE)</f>
        <v>0</v>
      </c>
      <c r="BV234" s="2">
        <f>VLOOKUP(P234,'[3]Monitor Schedule'!$A:$BM,62,FALSE)</f>
        <v>0</v>
      </c>
      <c r="BW234" s="2">
        <f>VLOOKUP(P234,'[3]Monitor Schedule'!$A:$BM,63,FALSE)</f>
        <v>0</v>
      </c>
      <c r="BX234" s="2">
        <f>VLOOKUP(P234,'[3]Monitor Schedule'!$A:$BM,64,FALSE)</f>
        <v>0</v>
      </c>
      <c r="BY234" s="2" t="e">
        <f>VLOOKUP(P234,'[3]Monitor Schedule'!$A:$BM,65,FALSE)</f>
        <v>#N/A</v>
      </c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</row>
    <row r="235" spans="1:459" s="2" customFormat="1">
      <c r="A235" s="146">
        <v>55199</v>
      </c>
      <c r="B235" s="146">
        <v>1829</v>
      </c>
      <c r="C235" s="146">
        <v>592</v>
      </c>
      <c r="D235" s="147">
        <v>27208</v>
      </c>
      <c r="E235" s="148">
        <f t="shared" si="358"/>
        <v>897.86400000000003</v>
      </c>
      <c r="F235" s="149">
        <f t="shared" si="359"/>
        <v>287.31648000000001</v>
      </c>
      <c r="G235" s="150">
        <v>10</v>
      </c>
      <c r="H235" s="150">
        <f t="shared" si="360"/>
        <v>1122.33</v>
      </c>
      <c r="I235" s="150">
        <f t="shared" si="361"/>
        <v>359.1456</v>
      </c>
      <c r="J235" s="150">
        <f t="shared" si="362"/>
        <v>1346.796</v>
      </c>
      <c r="K235" s="150">
        <f t="shared" si="363"/>
        <v>430.97472000000005</v>
      </c>
      <c r="L235" s="150">
        <v>6</v>
      </c>
      <c r="M235" s="151">
        <v>7</v>
      </c>
      <c r="N235" s="152">
        <v>8</v>
      </c>
      <c r="O235" s="142" t="s">
        <v>169</v>
      </c>
      <c r="P235" s="8">
        <v>76649</v>
      </c>
      <c r="Q235" s="8" t="s">
        <v>331</v>
      </c>
      <c r="R235" s="8" t="s">
        <v>332</v>
      </c>
      <c r="S235" s="181">
        <v>44770</v>
      </c>
      <c r="T235" s="181">
        <f>VLOOKUP(P235,'[3]Monitor Schedule'!$A:$J,10,FALSE)</f>
        <v>44764</v>
      </c>
      <c r="U235" s="181">
        <v>44784</v>
      </c>
      <c r="V235" s="181" t="e">
        <f>VLOOKUP(P235,'[3]Monitor Schedule'!$A:$K,11,FALSE)</f>
        <v>#N/A</v>
      </c>
      <c r="W235" s="181" t="s">
        <v>333</v>
      </c>
      <c r="X235" s="8" t="s">
        <v>334</v>
      </c>
      <c r="Y235" s="2" t="s">
        <v>171</v>
      </c>
      <c r="Z235" s="2" t="s">
        <v>171</v>
      </c>
      <c r="AA235" s="2" t="s">
        <v>171</v>
      </c>
      <c r="AB235" s="2" t="s">
        <v>171</v>
      </c>
      <c r="AC235" s="2" t="s">
        <v>171</v>
      </c>
      <c r="AD235" s="2" t="s">
        <v>171</v>
      </c>
      <c r="AE235" s="2" t="s">
        <v>171</v>
      </c>
      <c r="AF235" s="2" t="str">
        <f>VLOOKUP(P235,'[3]Monitor Schedule'!$A:$BM,20,FALSE)</f>
        <v>No</v>
      </c>
      <c r="AG235" s="2" t="str">
        <f>VLOOKUP(P235,'[3]Monitor Schedule'!$A:$BM,21,FALSE)</f>
        <v>No</v>
      </c>
      <c r="AH235" s="2" t="str">
        <f>VLOOKUP(P235,'[3]Monitor Schedule'!$A:$BM,22,FALSE)</f>
        <v>No</v>
      </c>
      <c r="AI235" s="2" t="str">
        <f>VLOOKUP(P235,'[3]Monitor Schedule'!$A:$BM,23,FALSE)</f>
        <v>No</v>
      </c>
      <c r="AJ235" s="2" t="str">
        <f>VLOOKUP(P235,'[3]Monitor Schedule'!$A:$BM,24,FALSE)</f>
        <v>Yes</v>
      </c>
      <c r="AK235" s="2" t="str">
        <f>VLOOKUP(P235,'[3]Monitor Schedule'!$A:$BM,25,FALSE)</f>
        <v>No</v>
      </c>
      <c r="AL235" s="2" t="str">
        <f>VLOOKUP(P235,'[3]Monitor Schedule'!$A:$BM,26,FALSE)</f>
        <v>No</v>
      </c>
      <c r="AM235" s="2" t="str">
        <f>VLOOKUP(P235,'[3]Monitor Schedule'!$A:$BM,27,FALSE)</f>
        <v>Yes</v>
      </c>
      <c r="AN235" s="2" t="str">
        <f>VLOOKUP(P235,'[3]Monitor Schedule'!$A:$BM,28,FALSE)</f>
        <v>No</v>
      </c>
      <c r="AO235" s="2" t="str">
        <f>VLOOKUP(P235,'[3]Monitor Schedule'!$A:$BM,29,FALSE)</f>
        <v>Yes</v>
      </c>
      <c r="AP235" s="2" t="str">
        <f>VLOOKUP(P235,'[3]Monitor Schedule'!$A:$BM,30,FALSE)</f>
        <v>No</v>
      </c>
      <c r="AQ235" s="2" t="str">
        <f>VLOOKUP(P235,'[3]Monitor Schedule'!$A:$BM,31,FALSE)</f>
        <v>No</v>
      </c>
      <c r="AR235" s="2" t="str">
        <f>VLOOKUP(P235,'[3]Monitor Schedule'!$A:$BM,32,FALSE)</f>
        <v>No</v>
      </c>
      <c r="AS235" s="2" t="str">
        <f>VLOOKUP(P235,'[3]Monitor Schedule'!$A:$BM,33,FALSE)</f>
        <v>No</v>
      </c>
      <c r="AT235" s="2" t="str">
        <f>VLOOKUP(P235,'[3]Monitor Schedule'!$A:$BM,34,FALSE)</f>
        <v>No</v>
      </c>
      <c r="AU235" s="2" t="str">
        <f>VLOOKUP(P235,'[3]Monitor Schedule'!$A:$BM,35,FALSE)</f>
        <v>No</v>
      </c>
      <c r="AV235" s="2" t="str">
        <f>VLOOKUP(P235,'[3]Monitor Schedule'!$A:$BM,36,FALSE)</f>
        <v>No</v>
      </c>
      <c r="AW235" s="2" t="str">
        <f>VLOOKUP(P235,'[3]Monitor Schedule'!$A:$BM,37,FALSE)</f>
        <v>No</v>
      </c>
      <c r="AX235" s="2" t="str">
        <f>VLOOKUP(P235,'[3]Monitor Schedule'!$A:$BM,38,FALSE)</f>
        <v>No</v>
      </c>
      <c r="AY235" s="2" t="str">
        <f>VLOOKUP(P235,'[3]Monitor Schedule'!$A:$BM,39,FALSE)</f>
        <v>No</v>
      </c>
      <c r="AZ235" s="2" t="str">
        <f>VLOOKUP(P235,'[3]Monitor Schedule'!$A:$BM,40,FALSE)</f>
        <v>No</v>
      </c>
      <c r="BA235" s="2" t="str">
        <f>VLOOKUP(P235,'[3]Monitor Schedule'!$A:$BM,41,FALSE)</f>
        <v>No</v>
      </c>
      <c r="BB235" s="2" t="str">
        <f>VLOOKUP(P235,'[3]Monitor Schedule'!$A:$BM,42,FALSE)</f>
        <v>No</v>
      </c>
      <c r="BC235" s="2" t="str">
        <f>VLOOKUP(P235,'[3]Monitor Schedule'!$A:$BM,43,FALSE)</f>
        <v>No</v>
      </c>
      <c r="BD235" s="2" t="str">
        <f>VLOOKUP(P235,'[3]Monitor Schedule'!$A:$BM,44,FALSE)</f>
        <v>No</v>
      </c>
      <c r="BE235" s="2" t="str">
        <f>VLOOKUP(P235,'[3]Monitor Schedule'!$A:$BM,45,FALSE)</f>
        <v>No</v>
      </c>
      <c r="BF235" s="2" t="str">
        <f>VLOOKUP(P235,'[3]Monitor Schedule'!$A:$BM,46,FALSE)</f>
        <v>No</v>
      </c>
      <c r="BG235" s="2" t="str">
        <f>VLOOKUP(P235,'[3]Monitor Schedule'!$A:$BM,47,FALSE)</f>
        <v>No</v>
      </c>
      <c r="BH235" s="2" t="str">
        <f>VLOOKUP(P235,'[3]Monitor Schedule'!$A:$BM,48,FALSE)</f>
        <v>No</v>
      </c>
      <c r="BI235" s="2" t="str">
        <f>VLOOKUP(P235,'[3]Monitor Schedule'!$A:$BM,49,FALSE)</f>
        <v>No</v>
      </c>
      <c r="BJ235" s="2" t="str">
        <f>VLOOKUP(P235,'[3]Monitor Schedule'!$A:$BM,50,FALSE)</f>
        <v>No</v>
      </c>
      <c r="BK235" s="2" t="str">
        <f>VLOOKUP(P235,'[3]Monitor Schedule'!$A:$BM,51,FALSE)</f>
        <v>No</v>
      </c>
      <c r="BL235" s="2" t="str">
        <f>VLOOKUP(P235,'[3]Monitor Schedule'!$A:$BM,52,FALSE)</f>
        <v>No</v>
      </c>
      <c r="BM235" s="2" t="str">
        <f>VLOOKUP(P235,'[3]Monitor Schedule'!$A:$BM,53,FALSE)</f>
        <v>No</v>
      </c>
      <c r="BN235" s="2" t="str">
        <f>VLOOKUP(P235,'[3]Monitor Schedule'!$A:$BM,54,FALSE)</f>
        <v>No</v>
      </c>
      <c r="BO235" s="2" t="str">
        <f>VLOOKUP(P235,'[3]Monitor Schedule'!$A:$BM,55,FALSE)</f>
        <v>No</v>
      </c>
      <c r="BP235" s="2" t="str">
        <f>VLOOKUP(P235,'[3]Monitor Schedule'!$A:$BM,56,FALSE)</f>
        <v>No</v>
      </c>
      <c r="BQ235" s="2" t="str">
        <f>VLOOKUP(P235,'[3]Monitor Schedule'!$A:$BM,57,FALSE)</f>
        <v>No</v>
      </c>
      <c r="BR235" s="2" t="str">
        <f>VLOOKUP(P235,'[3]Monitor Schedule'!$A:$BM,58,FALSE)</f>
        <v>No</v>
      </c>
      <c r="BS235" s="2" t="str">
        <f>VLOOKUP(P235,'[3]Monitor Schedule'!$A:$BM,59,FALSE)</f>
        <v>No</v>
      </c>
      <c r="BT235" s="168" t="s">
        <v>42</v>
      </c>
      <c r="BU235" s="2" t="str">
        <f>VLOOKUP(P235,'[3]Monitor Schedule'!$A:$BM,61,FALSE)</f>
        <v>No</v>
      </c>
      <c r="BV235" s="168" t="s">
        <v>42</v>
      </c>
      <c r="BW235" s="2" t="str">
        <f>VLOOKUP(P235,'[3]Monitor Schedule'!$A:$BM,63,FALSE)</f>
        <v>No</v>
      </c>
      <c r="BX235" s="2" t="str">
        <f>VLOOKUP(P235,'[3]Monitor Schedule'!$A:$BM,64,FALSE)</f>
        <v>No</v>
      </c>
      <c r="BY235" s="2" t="e">
        <f>VLOOKUP(P235,'[3]Monitor Schedule'!$A:$BM,65,FALSE)</f>
        <v>#N/A</v>
      </c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</row>
    <row r="236" spans="1:459" s="2" customFormat="1">
      <c r="A236" s="146">
        <v>55199</v>
      </c>
      <c r="B236" s="146">
        <v>1829</v>
      </c>
      <c r="C236" s="146">
        <v>592</v>
      </c>
      <c r="D236" s="147">
        <v>27208</v>
      </c>
      <c r="E236" s="148">
        <f t="shared" si="358"/>
        <v>897.86400000000003</v>
      </c>
      <c r="F236" s="149">
        <f t="shared" si="359"/>
        <v>287.31648000000001</v>
      </c>
      <c r="G236" s="150">
        <v>11</v>
      </c>
      <c r="H236" s="150">
        <f t="shared" si="360"/>
        <v>1122.33</v>
      </c>
      <c r="I236" s="150">
        <f t="shared" si="361"/>
        <v>359.1456</v>
      </c>
      <c r="J236" s="150">
        <f t="shared" si="362"/>
        <v>1346.796</v>
      </c>
      <c r="K236" s="150">
        <f t="shared" si="363"/>
        <v>430.97472000000005</v>
      </c>
      <c r="L236" s="150">
        <v>6</v>
      </c>
      <c r="M236" s="151">
        <v>7</v>
      </c>
      <c r="N236" s="152">
        <v>8</v>
      </c>
      <c r="O236" s="169"/>
      <c r="P236" s="8"/>
      <c r="Q236" s="8"/>
      <c r="R236" s="8"/>
      <c r="S236" s="8"/>
      <c r="T236" s="181" t="e">
        <f>VLOOKUP(P236,'[3]Monitor Schedule'!$A:$J,10,FALSE)</f>
        <v>#N/A</v>
      </c>
      <c r="U236" s="8"/>
      <c r="V236" s="181" t="e">
        <f>VLOOKUP(P236,'[3]Monitor Schedule'!$A:$K,11,FALSE)</f>
        <v>#N/A</v>
      </c>
      <c r="W236" s="181"/>
      <c r="X236" s="8" t="e">
        <f>VLOOKUP(P236,[4]ocr_assessors_for_ror!$B:$E,4,FALSE)</f>
        <v>#N/A</v>
      </c>
      <c r="Y236" s="2" t="e">
        <f>VLOOKUP(P236,'[3]Monitor Schedule'!$A:$BM,13,FALSE)</f>
        <v>#N/A</v>
      </c>
      <c r="Z236" s="2" t="e">
        <f>VLOOKUP(P236,'[3]Monitor Schedule'!$A:$BM,14,FALSE)</f>
        <v>#N/A</v>
      </c>
      <c r="AA236" s="2" t="e">
        <f>VLOOKUP(P236,'[3]Monitor Schedule'!$A:$BM,15,FALSE)</f>
        <v>#N/A</v>
      </c>
      <c r="AB236" s="2" t="e">
        <f>VLOOKUP(P236,'[3]Monitor Schedule'!$A:$BM,16,FALSE)</f>
        <v>#N/A</v>
      </c>
      <c r="AC236" s="2" t="e">
        <f>VLOOKUP(P236,'[3]Monitor Schedule'!$A:$BM,17,FALSE)</f>
        <v>#N/A</v>
      </c>
      <c r="AD236" s="2" t="e">
        <f>VLOOKUP(P236,'[3]Monitor Schedule'!$A:$BM,18,FALSE)</f>
        <v>#N/A</v>
      </c>
      <c r="AE236" s="2" t="e">
        <f>VLOOKUP(P236,'[3]Monitor Schedule'!$A:$BM,19,FALSE)</f>
        <v>#N/A</v>
      </c>
      <c r="AF236" s="2" t="e">
        <f>VLOOKUP(P236,'[3]Monitor Schedule'!$A:$BM,20,FALSE)</f>
        <v>#N/A</v>
      </c>
      <c r="AG236" s="2" t="e">
        <f>VLOOKUP(P236,'[3]Monitor Schedule'!$A:$BM,21,FALSE)</f>
        <v>#N/A</v>
      </c>
      <c r="AH236" s="2" t="e">
        <f>VLOOKUP(P236,'[3]Monitor Schedule'!$A:$BM,22,FALSE)</f>
        <v>#N/A</v>
      </c>
      <c r="AI236" s="2" t="e">
        <f>VLOOKUP(P236,'[3]Monitor Schedule'!$A:$BM,23,FALSE)</f>
        <v>#N/A</v>
      </c>
      <c r="AJ236" s="2" t="e">
        <f>VLOOKUP(P236,'[3]Monitor Schedule'!$A:$BM,24,FALSE)</f>
        <v>#N/A</v>
      </c>
      <c r="AK236" s="2" t="e">
        <f>VLOOKUP(P236,'[3]Monitor Schedule'!$A:$BM,25,FALSE)</f>
        <v>#N/A</v>
      </c>
      <c r="AL236" s="2" t="e">
        <f>VLOOKUP(P236,'[3]Monitor Schedule'!$A:$BM,26,FALSE)</f>
        <v>#N/A</v>
      </c>
      <c r="AM236" s="2" t="e">
        <f>VLOOKUP(P236,'[3]Monitor Schedule'!$A:$BM,27,FALSE)</f>
        <v>#N/A</v>
      </c>
      <c r="AN236" s="2" t="e">
        <f>VLOOKUP(P236,'[3]Monitor Schedule'!$A:$BM,28,FALSE)</f>
        <v>#N/A</v>
      </c>
      <c r="AO236" s="2" t="e">
        <f>VLOOKUP(P236,'[3]Monitor Schedule'!$A:$BM,29,FALSE)</f>
        <v>#N/A</v>
      </c>
      <c r="AP236" s="2" t="e">
        <f>VLOOKUP(P236,'[3]Monitor Schedule'!$A:$BM,30,FALSE)</f>
        <v>#N/A</v>
      </c>
      <c r="AQ236" s="2" t="e">
        <f>VLOOKUP(P236,'[3]Monitor Schedule'!$A:$BM,31,FALSE)</f>
        <v>#N/A</v>
      </c>
      <c r="AR236" s="2" t="e">
        <f>VLOOKUP(P236,'[3]Monitor Schedule'!$A:$BM,32,FALSE)</f>
        <v>#N/A</v>
      </c>
      <c r="AS236" s="2" t="e">
        <f>VLOOKUP(P236,'[3]Monitor Schedule'!$A:$BM,33,FALSE)</f>
        <v>#N/A</v>
      </c>
      <c r="AT236" s="2" t="e">
        <f>VLOOKUP(P236,'[3]Monitor Schedule'!$A:$BM,34,FALSE)</f>
        <v>#N/A</v>
      </c>
      <c r="AU236" s="2" t="e">
        <f>VLOOKUP(P236,'[3]Monitor Schedule'!$A:$BM,35,FALSE)</f>
        <v>#N/A</v>
      </c>
      <c r="AV236" s="2" t="e">
        <f>VLOOKUP(P236,'[3]Monitor Schedule'!$A:$BM,36,FALSE)</f>
        <v>#N/A</v>
      </c>
      <c r="AW236" s="2" t="e">
        <f>VLOOKUP(P236,'[3]Monitor Schedule'!$A:$BM,37,FALSE)</f>
        <v>#N/A</v>
      </c>
      <c r="AX236" s="2" t="e">
        <f>VLOOKUP(P236,'[3]Monitor Schedule'!$A:$BM,38,FALSE)</f>
        <v>#N/A</v>
      </c>
      <c r="AY236" s="2" t="e">
        <f>VLOOKUP(P236,'[3]Monitor Schedule'!$A:$BM,39,FALSE)</f>
        <v>#N/A</v>
      </c>
      <c r="AZ236" s="2" t="e">
        <f>VLOOKUP(P236,'[3]Monitor Schedule'!$A:$BM,40,FALSE)</f>
        <v>#N/A</v>
      </c>
      <c r="BA236" s="2" t="e">
        <f>VLOOKUP(P236,'[3]Monitor Schedule'!$A:$BM,41,FALSE)</f>
        <v>#N/A</v>
      </c>
      <c r="BB236" s="2" t="e">
        <f>VLOOKUP(P236,'[3]Monitor Schedule'!$A:$BM,42,FALSE)</f>
        <v>#N/A</v>
      </c>
      <c r="BC236" s="2" t="e">
        <f>VLOOKUP(P236,'[3]Monitor Schedule'!$A:$BM,43,FALSE)</f>
        <v>#N/A</v>
      </c>
      <c r="BD236" s="2" t="e">
        <f>VLOOKUP(P236,'[3]Monitor Schedule'!$A:$BM,44,FALSE)</f>
        <v>#N/A</v>
      </c>
      <c r="BE236" s="2" t="e">
        <f>VLOOKUP(P236,'[3]Monitor Schedule'!$A:$BM,45,FALSE)</f>
        <v>#N/A</v>
      </c>
      <c r="BF236" s="2" t="e">
        <f>VLOOKUP(P236,'[3]Monitor Schedule'!$A:$BM,46,FALSE)</f>
        <v>#N/A</v>
      </c>
      <c r="BG236" s="2" t="e">
        <f>VLOOKUP(P236,'[3]Monitor Schedule'!$A:$BM,47,FALSE)</f>
        <v>#N/A</v>
      </c>
      <c r="BH236" s="2" t="e">
        <f>VLOOKUP(P236,'[3]Monitor Schedule'!$A:$BM,48,FALSE)</f>
        <v>#N/A</v>
      </c>
      <c r="BI236" s="2" t="e">
        <f>VLOOKUP(P236,'[3]Monitor Schedule'!$A:$BM,49,FALSE)</f>
        <v>#N/A</v>
      </c>
      <c r="BJ236" s="2" t="e">
        <f>VLOOKUP(P236,'[3]Monitor Schedule'!$A:$BM,50,FALSE)</f>
        <v>#N/A</v>
      </c>
      <c r="BK236" s="2" t="e">
        <f>VLOOKUP(P236,'[3]Monitor Schedule'!$A:$BM,51,FALSE)</f>
        <v>#N/A</v>
      </c>
      <c r="BL236" s="2" t="e">
        <f>VLOOKUP(P236,'[3]Monitor Schedule'!$A:$BM,52,FALSE)</f>
        <v>#N/A</v>
      </c>
      <c r="BM236" s="2" t="e">
        <f>VLOOKUP(P236,'[3]Monitor Schedule'!$A:$BM,53,FALSE)</f>
        <v>#N/A</v>
      </c>
      <c r="BN236" s="2" t="e">
        <f>VLOOKUP(P236,'[3]Monitor Schedule'!$A:$BM,54,FALSE)</f>
        <v>#N/A</v>
      </c>
      <c r="BO236" s="2" t="e">
        <f>VLOOKUP(P236,'[3]Monitor Schedule'!$A:$BM,55,FALSE)</f>
        <v>#N/A</v>
      </c>
      <c r="BP236" s="2" t="e">
        <f>VLOOKUP(P236,'[3]Monitor Schedule'!$A:$BM,56,FALSE)</f>
        <v>#N/A</v>
      </c>
      <c r="BQ236" s="2" t="e">
        <f>VLOOKUP(P236,'[3]Monitor Schedule'!$A:$BM,57,FALSE)</f>
        <v>#N/A</v>
      </c>
      <c r="BR236" s="2" t="e">
        <f>VLOOKUP(P236,'[3]Monitor Schedule'!$A:$BM,58,FALSE)</f>
        <v>#N/A</v>
      </c>
      <c r="BS236" s="2" t="e">
        <f>VLOOKUP(P236,'[3]Monitor Schedule'!$A:$BM,59,FALSE)</f>
        <v>#N/A</v>
      </c>
      <c r="BT236" s="2" t="e">
        <f>VLOOKUP(P236,'[3]Monitor Schedule'!$A:$BM,60,FALSE)</f>
        <v>#N/A</v>
      </c>
      <c r="BU236" s="2" t="e">
        <f>VLOOKUP(P236,'[3]Monitor Schedule'!$A:$BM,61,FALSE)</f>
        <v>#N/A</v>
      </c>
      <c r="BV236" s="2" t="e">
        <f>VLOOKUP(P236,'[3]Monitor Schedule'!$A:$BM,62,FALSE)</f>
        <v>#N/A</v>
      </c>
      <c r="BW236" s="2" t="e">
        <f>VLOOKUP(P236,'[3]Monitor Schedule'!$A:$BM,63,FALSE)</f>
        <v>#N/A</v>
      </c>
      <c r="BX236" s="2" t="e">
        <f>VLOOKUP(P236,'[3]Monitor Schedule'!$A:$BM,64,FALSE)</f>
        <v>#N/A</v>
      </c>
      <c r="BY236" s="2" t="e">
        <f>VLOOKUP(P236,'[3]Monitor Schedule'!$A:$BM,65,FALSE)</f>
        <v>#N/A</v>
      </c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</row>
    <row r="237" spans="1:459" s="2" customFormat="1">
      <c r="A237" s="146">
        <v>55199</v>
      </c>
      <c r="B237" s="146">
        <v>1829</v>
      </c>
      <c r="C237" s="146">
        <v>592</v>
      </c>
      <c r="D237" s="147">
        <v>27208</v>
      </c>
      <c r="E237" s="148">
        <f t="shared" si="358"/>
        <v>897.86400000000003</v>
      </c>
      <c r="F237" s="149">
        <f t="shared" si="359"/>
        <v>287.31648000000001</v>
      </c>
      <c r="G237" s="150">
        <v>12</v>
      </c>
      <c r="H237" s="150">
        <f t="shared" si="360"/>
        <v>1122.33</v>
      </c>
      <c r="I237" s="150">
        <f t="shared" si="361"/>
        <v>359.1456</v>
      </c>
      <c r="J237" s="150">
        <f t="shared" si="362"/>
        <v>1346.796</v>
      </c>
      <c r="K237" s="150">
        <f t="shared" si="363"/>
        <v>430.97472000000005</v>
      </c>
      <c r="L237" s="150">
        <v>6</v>
      </c>
      <c r="M237" s="151">
        <v>7</v>
      </c>
      <c r="N237" s="152">
        <v>8</v>
      </c>
      <c r="O237" s="169"/>
      <c r="P237" s="8"/>
      <c r="Q237" s="8"/>
      <c r="R237" s="169" t="s">
        <v>49</v>
      </c>
      <c r="S237" s="186"/>
      <c r="T237" s="181" t="e">
        <f>VLOOKUP(P237,'[3]Monitor Schedule'!$A:$J,10,FALSE)</f>
        <v>#N/A</v>
      </c>
      <c r="U237" s="186"/>
      <c r="V237" s="181" t="e">
        <f>VLOOKUP(P237,'[3]Monitor Schedule'!$A:$K,11,FALSE)</f>
        <v>#N/A</v>
      </c>
      <c r="W237" s="181"/>
      <c r="X237" s="8" t="e">
        <f>VLOOKUP(P237,[4]ocr_assessors_for_ror!$B:$E,4,FALSE)</f>
        <v>#N/A</v>
      </c>
      <c r="Y237" s="139">
        <f t="shared" ref="Y237:BS237" si="364">COUNTIF(Y229:Y236,"yes")</f>
        <v>1</v>
      </c>
      <c r="Z237" s="139">
        <f t="shared" si="364"/>
        <v>1</v>
      </c>
      <c r="AA237" s="139">
        <f t="shared" si="364"/>
        <v>2</v>
      </c>
      <c r="AB237" s="139">
        <f t="shared" si="364"/>
        <v>1</v>
      </c>
      <c r="AC237" s="139">
        <f t="shared" si="364"/>
        <v>1</v>
      </c>
      <c r="AD237" s="139">
        <f t="shared" si="364"/>
        <v>1</v>
      </c>
      <c r="AE237" s="139">
        <f t="shared" si="364"/>
        <v>1</v>
      </c>
      <c r="AF237" s="139">
        <f t="shared" si="364"/>
        <v>3</v>
      </c>
      <c r="AG237" s="139">
        <f t="shared" si="364"/>
        <v>2</v>
      </c>
      <c r="AH237" s="139">
        <f t="shared" si="364"/>
        <v>3</v>
      </c>
      <c r="AI237" s="139">
        <f t="shared" si="364"/>
        <v>3</v>
      </c>
      <c r="AJ237" s="139">
        <f t="shared" si="364"/>
        <v>2</v>
      </c>
      <c r="AK237" s="139">
        <f t="shared" si="364"/>
        <v>1</v>
      </c>
      <c r="AL237" s="139">
        <f t="shared" si="364"/>
        <v>2</v>
      </c>
      <c r="AM237" s="139">
        <f t="shared" si="364"/>
        <v>1</v>
      </c>
      <c r="AN237" s="139">
        <f t="shared" si="364"/>
        <v>0</v>
      </c>
      <c r="AO237" s="139">
        <f t="shared" si="364"/>
        <v>2</v>
      </c>
      <c r="AP237" s="139">
        <f t="shared" si="364"/>
        <v>1</v>
      </c>
      <c r="AQ237" s="139">
        <f t="shared" si="364"/>
        <v>2</v>
      </c>
      <c r="AR237" s="139">
        <f t="shared" si="364"/>
        <v>2</v>
      </c>
      <c r="AS237" s="139">
        <f t="shared" si="364"/>
        <v>1</v>
      </c>
      <c r="AT237" s="139">
        <f t="shared" si="364"/>
        <v>1</v>
      </c>
      <c r="AU237" s="139">
        <f t="shared" si="364"/>
        <v>1</v>
      </c>
      <c r="AV237" s="139">
        <f t="shared" si="364"/>
        <v>0</v>
      </c>
      <c r="AW237" s="139">
        <f t="shared" si="364"/>
        <v>1</v>
      </c>
      <c r="AX237" s="139">
        <f t="shared" si="364"/>
        <v>1</v>
      </c>
      <c r="AY237" s="139">
        <f t="shared" si="364"/>
        <v>1</v>
      </c>
      <c r="AZ237" s="139">
        <f t="shared" si="364"/>
        <v>2</v>
      </c>
      <c r="BA237" s="139">
        <f t="shared" si="364"/>
        <v>2</v>
      </c>
      <c r="BB237" s="139">
        <f t="shared" si="364"/>
        <v>1</v>
      </c>
      <c r="BC237" s="139">
        <f t="shared" si="364"/>
        <v>1</v>
      </c>
      <c r="BD237" s="139">
        <f t="shared" si="364"/>
        <v>2</v>
      </c>
      <c r="BE237" s="139">
        <f t="shared" si="364"/>
        <v>1</v>
      </c>
      <c r="BF237" s="139">
        <f t="shared" si="364"/>
        <v>1</v>
      </c>
      <c r="BG237" s="139">
        <f t="shared" si="364"/>
        <v>3</v>
      </c>
      <c r="BH237" s="139">
        <f t="shared" si="364"/>
        <v>1</v>
      </c>
      <c r="BI237" s="139">
        <f t="shared" si="364"/>
        <v>2</v>
      </c>
      <c r="BJ237" s="139">
        <f t="shared" si="364"/>
        <v>0</v>
      </c>
      <c r="BK237" s="139">
        <f t="shared" si="364"/>
        <v>1</v>
      </c>
      <c r="BL237" s="139">
        <f t="shared" si="364"/>
        <v>1</v>
      </c>
      <c r="BM237" s="139">
        <f t="shared" si="364"/>
        <v>2</v>
      </c>
      <c r="BN237" s="139">
        <f t="shared" si="364"/>
        <v>2</v>
      </c>
      <c r="BO237" s="139">
        <f t="shared" si="364"/>
        <v>1</v>
      </c>
      <c r="BP237" s="139">
        <f t="shared" si="364"/>
        <v>1</v>
      </c>
      <c r="BQ237" s="139">
        <f t="shared" si="364"/>
        <v>0</v>
      </c>
      <c r="BR237" s="139">
        <f t="shared" si="364"/>
        <v>2</v>
      </c>
      <c r="BS237" s="139">
        <f t="shared" si="364"/>
        <v>2</v>
      </c>
      <c r="BT237" s="139">
        <f>COUNTIF(BT229:BT236,"yes")+1</f>
        <v>2</v>
      </c>
      <c r="BU237" s="139">
        <f>COUNTIF(BU229:BU236,"yes")</f>
        <v>1</v>
      </c>
      <c r="BV237" s="139">
        <f>COUNTIF(BV229:BV236,"yes")+1</f>
        <v>2</v>
      </c>
      <c r="BW237" s="139">
        <f>COUNTIF(BW229:BW236,"yes")</f>
        <v>1</v>
      </c>
      <c r="BX237" s="139">
        <f>COUNTIF(BX229:BX236,"yes")</f>
        <v>0</v>
      </c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</row>
    <row r="238" spans="1:459" s="2" customFormat="1">
      <c r="A238" s="146">
        <v>55199</v>
      </c>
      <c r="B238" s="146">
        <v>1829</v>
      </c>
      <c r="C238" s="146">
        <v>592</v>
      </c>
      <c r="D238" s="147">
        <v>27208</v>
      </c>
      <c r="E238" s="148">
        <f t="shared" si="358"/>
        <v>897.86400000000003</v>
      </c>
      <c r="F238" s="149">
        <f t="shared" si="359"/>
        <v>287.31648000000001</v>
      </c>
      <c r="G238" s="150">
        <v>13</v>
      </c>
      <c r="H238" s="150">
        <f t="shared" si="360"/>
        <v>1122.33</v>
      </c>
      <c r="I238" s="150">
        <f t="shared" si="361"/>
        <v>359.1456</v>
      </c>
      <c r="J238" s="150">
        <f t="shared" si="362"/>
        <v>1346.796</v>
      </c>
      <c r="K238" s="150">
        <f t="shared" si="363"/>
        <v>430.97472000000005</v>
      </c>
      <c r="L238" s="150">
        <v>6</v>
      </c>
      <c r="M238" s="151">
        <v>7</v>
      </c>
      <c r="N238" s="152">
        <v>8</v>
      </c>
      <c r="O238" s="169"/>
      <c r="P238" s="8"/>
      <c r="Q238" s="8"/>
      <c r="R238" s="169" t="s">
        <v>50</v>
      </c>
      <c r="S238" s="186"/>
      <c r="T238" s="181" t="e">
        <f>VLOOKUP(P238,'[3]Monitor Schedule'!$A:$J,10,FALSE)</f>
        <v>#N/A</v>
      </c>
      <c r="U238" s="186"/>
      <c r="V238" s="181" t="e">
        <f>VLOOKUP(P238,'[3]Monitor Schedule'!$A:$K,11,FALSE)</f>
        <v>#N/A</v>
      </c>
      <c r="W238" s="181"/>
      <c r="X238" s="8" t="e">
        <f>VLOOKUP(P238,[4]ocr_assessors_for_ror!$B:$E,4,FALSE)</f>
        <v>#N/A</v>
      </c>
      <c r="Y238" s="139">
        <v>1</v>
      </c>
      <c r="Z238" s="139">
        <v>1</v>
      </c>
      <c r="AA238" s="139">
        <v>1</v>
      </c>
      <c r="AB238" s="139">
        <v>1</v>
      </c>
      <c r="AC238" s="139">
        <v>1</v>
      </c>
      <c r="AD238" s="139">
        <v>1</v>
      </c>
      <c r="AE238" s="139">
        <v>1</v>
      </c>
      <c r="AF238" s="139">
        <v>2</v>
      </c>
      <c r="AG238" s="139">
        <v>2</v>
      </c>
      <c r="AH238" s="139">
        <v>2</v>
      </c>
      <c r="AI238" s="139">
        <v>2</v>
      </c>
      <c r="AJ238" s="139">
        <v>2</v>
      </c>
      <c r="AK238" s="139">
        <v>2</v>
      </c>
      <c r="AL238" s="139">
        <v>2</v>
      </c>
      <c r="AM238" s="139">
        <v>2</v>
      </c>
      <c r="AN238" s="139">
        <v>2</v>
      </c>
      <c r="AO238" s="139">
        <v>2</v>
      </c>
      <c r="AP238" s="139">
        <v>2</v>
      </c>
      <c r="AQ238" s="139">
        <v>2</v>
      </c>
      <c r="AR238" s="139">
        <v>2</v>
      </c>
      <c r="AS238" s="139">
        <v>2</v>
      </c>
      <c r="AT238" s="139">
        <v>2</v>
      </c>
      <c r="AU238" s="139">
        <v>2</v>
      </c>
      <c r="AV238" s="139">
        <v>2</v>
      </c>
      <c r="AW238" s="139">
        <v>2</v>
      </c>
      <c r="AX238" s="139">
        <v>2</v>
      </c>
      <c r="AY238" s="139">
        <v>2</v>
      </c>
      <c r="AZ238" s="139">
        <v>2</v>
      </c>
      <c r="BA238" s="139">
        <v>2</v>
      </c>
      <c r="BB238" s="139">
        <v>2</v>
      </c>
      <c r="BC238" s="139">
        <v>2</v>
      </c>
      <c r="BD238" s="139">
        <v>2</v>
      </c>
      <c r="BE238" s="139">
        <v>2</v>
      </c>
      <c r="BF238" s="139">
        <v>2</v>
      </c>
      <c r="BG238" s="139">
        <v>2</v>
      </c>
      <c r="BH238" s="139">
        <v>2</v>
      </c>
      <c r="BI238" s="139">
        <v>2</v>
      </c>
      <c r="BJ238" s="139">
        <v>2</v>
      </c>
      <c r="BK238" s="139">
        <v>2</v>
      </c>
      <c r="BL238" s="139">
        <v>2</v>
      </c>
      <c r="BM238" s="139">
        <v>2</v>
      </c>
      <c r="BN238" s="139">
        <v>2</v>
      </c>
      <c r="BO238" s="139">
        <v>1</v>
      </c>
      <c r="BP238" s="139">
        <v>1</v>
      </c>
      <c r="BQ238" s="139">
        <v>1</v>
      </c>
      <c r="BR238" s="139">
        <v>1</v>
      </c>
      <c r="BS238" s="139">
        <v>1</v>
      </c>
      <c r="BT238" s="139">
        <v>1</v>
      </c>
      <c r="BU238" s="139">
        <v>0</v>
      </c>
      <c r="BV238" s="139">
        <v>1</v>
      </c>
      <c r="BW238" s="139">
        <v>0</v>
      </c>
      <c r="BX238" s="139">
        <v>1</v>
      </c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</row>
    <row r="239" spans="1:459" s="2" customFormat="1">
      <c r="A239" s="146">
        <v>55199</v>
      </c>
      <c r="B239" s="146">
        <v>1829</v>
      </c>
      <c r="C239" s="146">
        <v>592</v>
      </c>
      <c r="D239" s="147">
        <v>27208</v>
      </c>
      <c r="E239" s="148">
        <f t="shared" si="358"/>
        <v>897.86400000000003</v>
      </c>
      <c r="F239" s="149">
        <f t="shared" si="359"/>
        <v>287.31648000000001</v>
      </c>
      <c r="G239" s="150">
        <v>14</v>
      </c>
      <c r="H239" s="150">
        <f t="shared" si="360"/>
        <v>1122.33</v>
      </c>
      <c r="I239" s="150">
        <f t="shared" si="361"/>
        <v>359.1456</v>
      </c>
      <c r="J239" s="150">
        <f t="shared" si="362"/>
        <v>1346.796</v>
      </c>
      <c r="K239" s="150">
        <f t="shared" si="363"/>
        <v>430.97472000000005</v>
      </c>
      <c r="L239" s="150">
        <v>6</v>
      </c>
      <c r="M239" s="151">
        <v>7</v>
      </c>
      <c r="N239" s="152">
        <v>8</v>
      </c>
      <c r="O239" s="169"/>
      <c r="P239" s="8"/>
      <c r="Q239" s="8"/>
      <c r="R239" s="169" t="s">
        <v>51</v>
      </c>
      <c r="S239" s="186"/>
      <c r="T239" s="181" t="e">
        <f>VLOOKUP(P239,'[3]Monitor Schedule'!$A:$J,10,FALSE)</f>
        <v>#N/A</v>
      </c>
      <c r="U239" s="186"/>
      <c r="V239" s="181" t="e">
        <f>VLOOKUP(P239,'[3]Monitor Schedule'!$A:$K,11,FALSE)</f>
        <v>#N/A</v>
      </c>
      <c r="W239" s="181"/>
      <c r="X239" s="8" t="e">
        <f>VLOOKUP(P239,[4]ocr_assessors_for_ror!$B:$E,4,FALSE)</f>
        <v>#N/A</v>
      </c>
      <c r="Y239" s="170">
        <f>Y237-Y238</f>
        <v>0</v>
      </c>
      <c r="Z239" s="170">
        <f t="shared" ref="Z239:BX239" si="365">Z237-Z238</f>
        <v>0</v>
      </c>
      <c r="AA239" s="170">
        <f t="shared" si="365"/>
        <v>1</v>
      </c>
      <c r="AB239" s="170">
        <f t="shared" si="365"/>
        <v>0</v>
      </c>
      <c r="AC239" s="170">
        <f t="shared" si="365"/>
        <v>0</v>
      </c>
      <c r="AD239" s="170">
        <f t="shared" si="365"/>
        <v>0</v>
      </c>
      <c r="AE239" s="170">
        <f t="shared" si="365"/>
        <v>0</v>
      </c>
      <c r="AF239" s="170">
        <f t="shared" si="365"/>
        <v>1</v>
      </c>
      <c r="AG239" s="170">
        <f t="shared" si="365"/>
        <v>0</v>
      </c>
      <c r="AH239" s="170">
        <f t="shared" si="365"/>
        <v>1</v>
      </c>
      <c r="AI239" s="170">
        <f t="shared" si="365"/>
        <v>1</v>
      </c>
      <c r="AJ239" s="170">
        <f t="shared" si="365"/>
        <v>0</v>
      </c>
      <c r="AK239" s="171">
        <f t="shared" si="365"/>
        <v>-1</v>
      </c>
      <c r="AL239" s="170">
        <f t="shared" si="365"/>
        <v>0</v>
      </c>
      <c r="AM239" s="171">
        <f t="shared" si="365"/>
        <v>-1</v>
      </c>
      <c r="AN239" s="171">
        <f t="shared" si="365"/>
        <v>-2</v>
      </c>
      <c r="AO239" s="170">
        <f t="shared" si="365"/>
        <v>0</v>
      </c>
      <c r="AP239" s="171">
        <f t="shared" si="365"/>
        <v>-1</v>
      </c>
      <c r="AQ239" s="170">
        <f t="shared" si="365"/>
        <v>0</v>
      </c>
      <c r="AR239" s="170">
        <f t="shared" si="365"/>
        <v>0</v>
      </c>
      <c r="AS239" s="171">
        <f t="shared" si="365"/>
        <v>-1</v>
      </c>
      <c r="AT239" s="171">
        <f t="shared" si="365"/>
        <v>-1</v>
      </c>
      <c r="AU239" s="171">
        <f t="shared" si="365"/>
        <v>-1</v>
      </c>
      <c r="AV239" s="171">
        <f t="shared" si="365"/>
        <v>-2</v>
      </c>
      <c r="AW239" s="171">
        <f t="shared" si="365"/>
        <v>-1</v>
      </c>
      <c r="AX239" s="171">
        <f t="shared" si="365"/>
        <v>-1</v>
      </c>
      <c r="AY239" s="171">
        <f t="shared" si="365"/>
        <v>-1</v>
      </c>
      <c r="AZ239" s="170">
        <f t="shared" si="365"/>
        <v>0</v>
      </c>
      <c r="BA239" s="170">
        <f t="shared" si="365"/>
        <v>0</v>
      </c>
      <c r="BB239" s="171">
        <f t="shared" si="365"/>
        <v>-1</v>
      </c>
      <c r="BC239" s="171">
        <f t="shared" si="365"/>
        <v>-1</v>
      </c>
      <c r="BD239" s="170">
        <f t="shared" si="365"/>
        <v>0</v>
      </c>
      <c r="BE239" s="171">
        <f t="shared" si="365"/>
        <v>-1</v>
      </c>
      <c r="BF239" s="171">
        <f t="shared" si="365"/>
        <v>-1</v>
      </c>
      <c r="BG239" s="171">
        <f t="shared" si="365"/>
        <v>1</v>
      </c>
      <c r="BH239" s="171">
        <f t="shared" si="365"/>
        <v>-1</v>
      </c>
      <c r="BI239" s="170">
        <f t="shared" si="365"/>
        <v>0</v>
      </c>
      <c r="BJ239" s="171">
        <f t="shared" si="365"/>
        <v>-2</v>
      </c>
      <c r="BK239" s="171">
        <f t="shared" si="365"/>
        <v>-1</v>
      </c>
      <c r="BL239" s="171">
        <f t="shared" si="365"/>
        <v>-1</v>
      </c>
      <c r="BM239" s="170">
        <f t="shared" si="365"/>
        <v>0</v>
      </c>
      <c r="BN239" s="170">
        <f t="shared" si="365"/>
        <v>0</v>
      </c>
      <c r="BO239" s="170">
        <f t="shared" si="365"/>
        <v>0</v>
      </c>
      <c r="BP239" s="170">
        <f t="shared" si="365"/>
        <v>0</v>
      </c>
      <c r="BQ239" s="171">
        <f t="shared" si="365"/>
        <v>-1</v>
      </c>
      <c r="BR239" s="170">
        <f t="shared" si="365"/>
        <v>1</v>
      </c>
      <c r="BS239" s="170">
        <f t="shared" si="365"/>
        <v>1</v>
      </c>
      <c r="BT239" s="170">
        <f t="shared" si="365"/>
        <v>1</v>
      </c>
      <c r="BU239" s="170">
        <f t="shared" si="365"/>
        <v>1</v>
      </c>
      <c r="BV239" s="170">
        <f t="shared" si="365"/>
        <v>1</v>
      </c>
      <c r="BW239" s="170">
        <f t="shared" si="365"/>
        <v>1</v>
      </c>
      <c r="BX239" s="171">
        <f t="shared" si="365"/>
        <v>-1</v>
      </c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</row>
    <row r="240" spans="1:459" s="2" customFormat="1">
      <c r="A240" s="146">
        <v>55199</v>
      </c>
      <c r="B240" s="146">
        <v>1829</v>
      </c>
      <c r="C240" s="146">
        <v>592</v>
      </c>
      <c r="D240" s="147">
        <v>27208</v>
      </c>
      <c r="E240" s="148">
        <f t="shared" si="358"/>
        <v>897.86400000000003</v>
      </c>
      <c r="F240" s="149">
        <f t="shared" si="359"/>
        <v>287.31648000000001</v>
      </c>
      <c r="G240" s="150">
        <v>15</v>
      </c>
      <c r="H240" s="150">
        <f t="shared" si="360"/>
        <v>1122.33</v>
      </c>
      <c r="I240" s="150">
        <f t="shared" si="361"/>
        <v>359.1456</v>
      </c>
      <c r="J240" s="150">
        <f t="shared" si="362"/>
        <v>1346.796</v>
      </c>
      <c r="K240" s="150">
        <f t="shared" si="363"/>
        <v>430.97472000000005</v>
      </c>
      <c r="L240" s="150">
        <v>6</v>
      </c>
      <c r="M240" s="151">
        <v>7</v>
      </c>
      <c r="N240" s="152">
        <v>8</v>
      </c>
      <c r="O240" s="169"/>
      <c r="P240" s="8"/>
      <c r="Q240" s="8"/>
      <c r="R240" s="8"/>
      <c r="S240" s="8"/>
      <c r="T240" s="181" t="e">
        <f>VLOOKUP(P240,'[3]Monitor Schedule'!$A:$J,10,FALSE)</f>
        <v>#N/A</v>
      </c>
      <c r="U240" s="8"/>
      <c r="V240" s="181" t="e">
        <f>VLOOKUP(P240,'[3]Monitor Schedule'!$A:$K,11,FALSE)</f>
        <v>#N/A</v>
      </c>
      <c r="W240" s="181"/>
      <c r="X240" s="8" t="e">
        <f>VLOOKUP(P240,[4]ocr_assessors_for_ror!$B:$E,4,FALSE)</f>
        <v>#N/A</v>
      </c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</row>
    <row r="241" spans="1:459" s="2" customFormat="1">
      <c r="A241" s="128">
        <v>213782</v>
      </c>
      <c r="B241" s="128">
        <v>6296</v>
      </c>
      <c r="C241" s="128">
        <v>1218</v>
      </c>
      <c r="D241" s="145">
        <v>247877</v>
      </c>
      <c r="E241" s="134">
        <f>D241*0.029</f>
        <v>7188.433</v>
      </c>
      <c r="F241" s="133">
        <f>E241*0.19</f>
        <v>1365.8022699999999</v>
      </c>
      <c r="G241" s="9">
        <v>14</v>
      </c>
      <c r="H241" s="9">
        <f>E241*1.25</f>
        <v>8985.5412500000002</v>
      </c>
      <c r="I241" s="9">
        <f>F241*1.25</f>
        <v>1707.2528374999999</v>
      </c>
      <c r="J241" s="9">
        <f>E241*1.5</f>
        <v>10782.6495</v>
      </c>
      <c r="K241" s="9">
        <f>F241*1.5</f>
        <v>2048.7034049999997</v>
      </c>
      <c r="L241" s="9">
        <v>14</v>
      </c>
      <c r="M241" s="124">
        <v>16</v>
      </c>
      <c r="N241" s="123">
        <v>18</v>
      </c>
      <c r="O241" s="169" t="s">
        <v>335</v>
      </c>
      <c r="P241" s="8">
        <v>84285</v>
      </c>
      <c r="Q241" s="8" t="s">
        <v>336</v>
      </c>
      <c r="R241" s="8" t="s">
        <v>337</v>
      </c>
      <c r="S241" s="181">
        <v>44770</v>
      </c>
      <c r="T241" s="181">
        <f>VLOOKUP(P241,'[3]Monitor Schedule'!$A:$J,10,FALSE)</f>
        <v>44707</v>
      </c>
      <c r="U241" s="181">
        <v>44784</v>
      </c>
      <c r="V241" s="181" t="e">
        <f>VLOOKUP(P241,'[3]Monitor Schedule'!$A:$K,11,FALSE)</f>
        <v>#N/A</v>
      </c>
      <c r="W241" s="181" t="s">
        <v>30</v>
      </c>
      <c r="X241" s="8" t="s">
        <v>338</v>
      </c>
      <c r="Y241" s="2" t="str">
        <f>VLOOKUP(P241,'[3]Monitor Schedule'!$A:$BM,13,FALSE)</f>
        <v>Yes</v>
      </c>
      <c r="Z241" s="2" t="str">
        <f>VLOOKUP(P241,'[3]Monitor Schedule'!$A:$BM,14,FALSE)</f>
        <v>Yes</v>
      </c>
      <c r="AA241" s="2" t="str">
        <f>VLOOKUP(P241,'[3]Monitor Schedule'!$A:$BM,15,FALSE)</f>
        <v>Yes</v>
      </c>
      <c r="AB241" s="2" t="str">
        <f>VLOOKUP(P241,'[3]Monitor Schedule'!$A:$BM,16,FALSE)</f>
        <v>Yes</v>
      </c>
      <c r="AC241" s="2" t="str">
        <f>VLOOKUP(P241,'[3]Monitor Schedule'!$A:$BM,17,FALSE)</f>
        <v>Yes</v>
      </c>
      <c r="AD241" s="2" t="str">
        <f>VLOOKUP(P241,'[3]Monitor Schedule'!$A:$BM,18,FALSE)</f>
        <v>Yes</v>
      </c>
      <c r="AE241" s="2" t="s">
        <v>30</v>
      </c>
      <c r="AF241" s="2" t="s">
        <v>30</v>
      </c>
      <c r="AG241" s="2" t="str">
        <f>VLOOKUP(P241,'[3]Monitor Schedule'!$A:$BM,21,FALSE)</f>
        <v>Yes</v>
      </c>
      <c r="AH241" s="2" t="str">
        <f>VLOOKUP(P241,'[3]Monitor Schedule'!$A:$BM,22,FALSE)</f>
        <v>Yes</v>
      </c>
      <c r="AI241" s="2" t="str">
        <f>VLOOKUP(P241,'[3]Monitor Schedule'!$A:$BM,23,FALSE)</f>
        <v>Yes</v>
      </c>
      <c r="AJ241" s="2" t="str">
        <f>VLOOKUP(P241,'[3]Monitor Schedule'!$A:$BM,24,FALSE)</f>
        <v>Yes</v>
      </c>
      <c r="AK241" s="2" t="str">
        <f>VLOOKUP(P241,'[3]Monitor Schedule'!$A:$BM,25,FALSE)</f>
        <v>Yes</v>
      </c>
      <c r="AL241" s="2" t="str">
        <f>VLOOKUP(P241,'[3]Monitor Schedule'!$A:$BM,26,FALSE)</f>
        <v>No</v>
      </c>
      <c r="AM241" s="2" t="str">
        <f>VLOOKUP(P241,'[3]Monitor Schedule'!$A:$BM,27,FALSE)</f>
        <v>No</v>
      </c>
      <c r="AN241" s="2" t="str">
        <f>VLOOKUP(P241,'[3]Monitor Schedule'!$A:$BM,28,FALSE)</f>
        <v>No</v>
      </c>
      <c r="AO241" s="2" t="str">
        <f>VLOOKUP(P241,'[3]Monitor Schedule'!$A:$BM,29,FALSE)</f>
        <v>No</v>
      </c>
      <c r="AP241" s="2" t="str">
        <f>VLOOKUP(P241,'[3]Monitor Schedule'!$A:$BM,30,FALSE)</f>
        <v>No</v>
      </c>
      <c r="AQ241" s="2" t="str">
        <f>VLOOKUP(P241,'[3]Monitor Schedule'!$A:$BM,31,FALSE)</f>
        <v>No</v>
      </c>
      <c r="AR241" s="2" t="str">
        <f>VLOOKUP(P241,'[3]Monitor Schedule'!$A:$BM,32,FALSE)</f>
        <v>No</v>
      </c>
      <c r="AS241" s="2" t="str">
        <f>VLOOKUP(P241,'[3]Monitor Schedule'!$A:$BM,33,FALSE)</f>
        <v>Yes</v>
      </c>
      <c r="AT241" s="2" t="str">
        <f>VLOOKUP(P241,'[3]Monitor Schedule'!$A:$BM,34,FALSE)</f>
        <v>Yes</v>
      </c>
      <c r="AU241" s="2" t="s">
        <v>30</v>
      </c>
      <c r="AV241" s="2" t="s">
        <v>30</v>
      </c>
      <c r="AW241" s="2" t="str">
        <f>VLOOKUP(P241,'[3]Monitor Schedule'!$A:$BM,37,FALSE)</f>
        <v>Yes</v>
      </c>
      <c r="AX241" s="2" t="str">
        <f>VLOOKUP(P241,'[3]Monitor Schedule'!$A:$BM,38,FALSE)</f>
        <v>Yes</v>
      </c>
      <c r="AY241" s="2" t="str">
        <f>VLOOKUP(P241,'[3]Monitor Schedule'!$A:$BM,39,FALSE)</f>
        <v>Yes</v>
      </c>
      <c r="AZ241" s="2" t="str">
        <f>VLOOKUP(P241,'[3]Monitor Schedule'!$A:$BM,40,FALSE)</f>
        <v>Yes</v>
      </c>
      <c r="BA241" s="2" t="s">
        <v>30</v>
      </c>
      <c r="BB241" s="2" t="s">
        <v>30</v>
      </c>
      <c r="BC241" s="2" t="s">
        <v>30</v>
      </c>
      <c r="BD241" s="2" t="str">
        <f>VLOOKUP(P241,'[3]Monitor Schedule'!$A:$BM,44,FALSE)</f>
        <v>Yes</v>
      </c>
      <c r="BE241" s="2" t="str">
        <f>VLOOKUP(P241,'[3]Monitor Schedule'!$A:$BM,45,FALSE)</f>
        <v>Yes</v>
      </c>
      <c r="BF241" s="2" t="str">
        <f>VLOOKUP(P241,'[3]Monitor Schedule'!$A:$BM,46,FALSE)</f>
        <v>Yes</v>
      </c>
      <c r="BG241" s="2" t="str">
        <f>VLOOKUP(P241,'[3]Monitor Schedule'!$A:$BM,47,FALSE)</f>
        <v>Yes</v>
      </c>
      <c r="BH241" s="2" t="str">
        <f>VLOOKUP(P241,'[3]Monitor Schedule'!$A:$BM,48,FALSE)</f>
        <v>Yes</v>
      </c>
      <c r="BI241" s="2" t="s">
        <v>30</v>
      </c>
      <c r="BJ241" s="2" t="s">
        <v>30</v>
      </c>
      <c r="BK241" s="2" t="str">
        <f>VLOOKUP(P241,'[3]Monitor Schedule'!$A:$BM,51,FALSE)</f>
        <v>Yes</v>
      </c>
      <c r="BL241" s="2" t="str">
        <f>VLOOKUP(P241,'[3]Monitor Schedule'!$A:$BM,52,FALSE)</f>
        <v>Yes</v>
      </c>
      <c r="BM241" s="2" t="str">
        <f>VLOOKUP(P241,'[3]Monitor Schedule'!$A:$BM,53,FALSE)</f>
        <v>Yes</v>
      </c>
      <c r="BN241" s="2" t="str">
        <f>VLOOKUP(P241,'[3]Monitor Schedule'!$A:$BM,54,FALSE)</f>
        <v>Yes</v>
      </c>
      <c r="BO241" s="2" t="s">
        <v>30</v>
      </c>
      <c r="BP241" s="2" t="str">
        <f>VLOOKUP(P241,'[3]Monitor Schedule'!$A:$BM,56,FALSE)</f>
        <v>No</v>
      </c>
      <c r="BQ241" s="2" t="str">
        <f>VLOOKUP(P241,'[3]Monitor Schedule'!$A:$BM,57,FALSE)</f>
        <v>No</v>
      </c>
      <c r="BR241" s="2" t="str">
        <f>VLOOKUP(P241,'[3]Monitor Schedule'!$A:$BM,58,FALSE)</f>
        <v>No</v>
      </c>
      <c r="BS241" s="2" t="str">
        <f>VLOOKUP(P241,'[3]Monitor Schedule'!$A:$BM,59,FALSE)</f>
        <v>No</v>
      </c>
      <c r="BT241" s="2" t="str">
        <f>VLOOKUP(P241,'[3]Monitor Schedule'!$A:$BM,60,FALSE)</f>
        <v>No</v>
      </c>
      <c r="BU241" s="2" t="str">
        <f>VLOOKUP(P241,'[3]Monitor Schedule'!$A:$BM,61,FALSE)</f>
        <v>No</v>
      </c>
      <c r="BV241" s="2" t="str">
        <f>VLOOKUP(P241,'[3]Monitor Schedule'!$A:$BM,62,FALSE)</f>
        <v>No</v>
      </c>
      <c r="BW241" s="2" t="str">
        <f>VLOOKUP(P241,'[3]Monitor Schedule'!$A:$BM,63,FALSE)</f>
        <v>No</v>
      </c>
      <c r="BX241" s="2" t="str">
        <f>VLOOKUP(P241,'[3]Monitor Schedule'!$A:$BM,64,FALSE)</f>
        <v>No</v>
      </c>
      <c r="BY241" s="2">
        <f>VLOOKUP(P241,'[3]Monitor Schedule'!$A:$BM,65,FALSE)</f>
        <v>0</v>
      </c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</row>
    <row r="242" spans="1:459" s="2" customFormat="1">
      <c r="A242" s="146">
        <v>213782</v>
      </c>
      <c r="B242" s="146">
        <v>6296</v>
      </c>
      <c r="C242" s="146">
        <v>1218</v>
      </c>
      <c r="D242" s="147">
        <v>247877</v>
      </c>
      <c r="E242" s="148">
        <f t="shared" ref="E242:E246" si="366">D242*0.029</f>
        <v>7188.433</v>
      </c>
      <c r="F242" s="149">
        <f t="shared" ref="F242:F246" si="367">E242*0.19</f>
        <v>1365.8022699999999</v>
      </c>
      <c r="G242" s="150">
        <v>14</v>
      </c>
      <c r="H242" s="150">
        <f t="shared" ref="H242:H246" si="368">E242*1.25</f>
        <v>8985.5412500000002</v>
      </c>
      <c r="I242" s="150">
        <f t="shared" ref="I242:I246" si="369">F242*1.25</f>
        <v>1707.2528374999999</v>
      </c>
      <c r="J242" s="150">
        <f t="shared" ref="J242:J246" si="370">E242*1.5</f>
        <v>10782.6495</v>
      </c>
      <c r="K242" s="150">
        <f t="shared" ref="K242:K246" si="371">F242*1.5</f>
        <v>2048.7034049999997</v>
      </c>
      <c r="L242" s="150">
        <v>14</v>
      </c>
      <c r="M242" s="151">
        <v>16</v>
      </c>
      <c r="N242" s="152">
        <v>18</v>
      </c>
      <c r="O242" s="169" t="s">
        <v>335</v>
      </c>
      <c r="P242" s="8">
        <v>956761</v>
      </c>
      <c r="Q242" s="8" t="s">
        <v>339</v>
      </c>
      <c r="R242" s="8" t="s">
        <v>140</v>
      </c>
      <c r="S242" s="181">
        <v>44762</v>
      </c>
      <c r="T242" s="181">
        <f>VLOOKUP(P242,'[3]Monitor Schedule'!$A:$J,10,FALSE)</f>
        <v>44706</v>
      </c>
      <c r="U242" s="181">
        <v>44784</v>
      </c>
      <c r="V242" s="181" t="e">
        <f>VLOOKUP(P242,'[3]Monitor Schedule'!$A:$K,11,FALSE)</f>
        <v>#N/A</v>
      </c>
      <c r="W242" s="181"/>
      <c r="X242" s="8" t="s">
        <v>30</v>
      </c>
      <c r="Y242" s="2" t="str">
        <f>VLOOKUP(P242,'[3]Monitor Schedule'!$A:$BM,13,FALSE)</f>
        <v>Yes</v>
      </c>
      <c r="Z242" s="2" t="str">
        <f>VLOOKUP(P242,'[3]Monitor Schedule'!$A:$BM,14,FALSE)</f>
        <v>No</v>
      </c>
      <c r="AA242" s="2" t="str">
        <f>VLOOKUP(P242,'[3]Monitor Schedule'!$A:$BM,15,FALSE)</f>
        <v>No</v>
      </c>
      <c r="AB242" s="2" t="str">
        <f>VLOOKUP(P242,'[3]Monitor Schedule'!$A:$BM,16,FALSE)</f>
        <v>No</v>
      </c>
      <c r="AC242" s="2" t="str">
        <f>VLOOKUP(P242,'[3]Monitor Schedule'!$A:$BM,17,FALSE)</f>
        <v>No</v>
      </c>
      <c r="AD242" s="2" t="str">
        <f>VLOOKUP(P242,'[3]Monitor Schedule'!$A:$BM,18,FALSE)</f>
        <v>No</v>
      </c>
      <c r="AE242" s="2" t="str">
        <f>VLOOKUP(P242,'[3]Monitor Schedule'!$A:$BM,19,FALSE)</f>
        <v>Yes</v>
      </c>
      <c r="AF242" s="2" t="str">
        <f>VLOOKUP(P242,'[3]Monitor Schedule'!$A:$BM,20,FALSE)</f>
        <v>Yes</v>
      </c>
      <c r="AG242" s="2" t="str">
        <f>VLOOKUP(P242,'[3]Monitor Schedule'!$A:$BM,21,FALSE)</f>
        <v>Yes</v>
      </c>
      <c r="AH242" s="2" t="str">
        <f>VLOOKUP(P242,'[3]Monitor Schedule'!$A:$BM,22,FALSE)</f>
        <v>Yes</v>
      </c>
      <c r="AI242" s="2" t="str">
        <f>VLOOKUP(P242,'[3]Monitor Schedule'!$A:$BM,23,FALSE)</f>
        <v>Yes</v>
      </c>
      <c r="AJ242" s="2" t="str">
        <f>VLOOKUP(P242,'[3]Monitor Schedule'!$A:$BM,24,FALSE)</f>
        <v>No</v>
      </c>
      <c r="AK242" s="2" t="str">
        <f>VLOOKUP(P242,'[3]Monitor Schedule'!$A:$BM,25,FALSE)</f>
        <v>No</v>
      </c>
      <c r="AL242" s="2" t="str">
        <f>VLOOKUP(P242,'[3]Monitor Schedule'!$A:$BM,26,FALSE)</f>
        <v>No</v>
      </c>
      <c r="AM242" s="2" t="str">
        <f>VLOOKUP(P242,'[3]Monitor Schedule'!$A:$BM,27,FALSE)</f>
        <v>No</v>
      </c>
      <c r="AN242" s="2" t="str">
        <f>VLOOKUP(P242,'[3]Monitor Schedule'!$A:$BM,28,FALSE)</f>
        <v>No</v>
      </c>
      <c r="AO242" s="2" t="str">
        <f>VLOOKUP(P242,'[3]Monitor Schedule'!$A:$BM,29,FALSE)</f>
        <v>No</v>
      </c>
      <c r="AP242" s="2" t="str">
        <f>VLOOKUP(P242,'[3]Monitor Schedule'!$A:$BM,30,FALSE)</f>
        <v>No</v>
      </c>
      <c r="AQ242" s="2" t="str">
        <f>VLOOKUP(P242,'[3]Monitor Schedule'!$A:$BM,31,FALSE)</f>
        <v>No</v>
      </c>
      <c r="AR242" s="2" t="str">
        <f>VLOOKUP(P242,'[3]Monitor Schedule'!$A:$BM,32,FALSE)</f>
        <v>No</v>
      </c>
      <c r="AS242" s="2" t="str">
        <f>VLOOKUP(P242,'[3]Monitor Schedule'!$A:$BM,33,FALSE)</f>
        <v>No</v>
      </c>
      <c r="AT242" s="2" t="str">
        <f>VLOOKUP(P242,'[3]Monitor Schedule'!$A:$BM,34,FALSE)</f>
        <v>No</v>
      </c>
      <c r="AU242" s="2" t="str">
        <f>VLOOKUP(P242,'[3]Monitor Schedule'!$A:$BM,35,FALSE)</f>
        <v>Yes</v>
      </c>
      <c r="AV242" s="2" t="str">
        <f>VLOOKUP(P242,'[3]Monitor Schedule'!$A:$BM,36,FALSE)</f>
        <v>No</v>
      </c>
      <c r="AW242" s="2" t="str">
        <f>VLOOKUP(P242,'[3]Monitor Schedule'!$A:$BM,37,FALSE)</f>
        <v>No</v>
      </c>
      <c r="AX242" s="2" t="str">
        <f>VLOOKUP(P242,'[3]Monitor Schedule'!$A:$BM,38,FALSE)</f>
        <v>No</v>
      </c>
      <c r="AY242" s="2" t="str">
        <f>VLOOKUP(P242,'[3]Monitor Schedule'!$A:$BM,39,FALSE)</f>
        <v>No</v>
      </c>
      <c r="AZ242" s="2" t="str">
        <f>VLOOKUP(P242,'[3]Monitor Schedule'!$A:$BM,40,FALSE)</f>
        <v>No</v>
      </c>
      <c r="BA242" s="2" t="str">
        <f>VLOOKUP(P242,'[3]Monitor Schedule'!$A:$BM,41,FALSE)</f>
        <v>No</v>
      </c>
      <c r="BB242" s="2" t="str">
        <f>VLOOKUP(P242,'[3]Monitor Schedule'!$A:$BM,42,FALSE)</f>
        <v>Yes</v>
      </c>
      <c r="BC242" s="2" t="str">
        <f>VLOOKUP(P242,'[3]Monitor Schedule'!$A:$BM,43,FALSE)</f>
        <v>Yes</v>
      </c>
      <c r="BD242" s="2" t="str">
        <f>VLOOKUP(P242,'[3]Monitor Schedule'!$A:$BM,44,FALSE)</f>
        <v>No</v>
      </c>
      <c r="BE242" s="2" t="str">
        <f>VLOOKUP(P242,'[3]Monitor Schedule'!$A:$BM,45,FALSE)</f>
        <v>No</v>
      </c>
      <c r="BF242" s="2" t="str">
        <f>VLOOKUP(P242,'[3]Monitor Schedule'!$A:$BM,46,FALSE)</f>
        <v>No</v>
      </c>
      <c r="BG242" s="2" t="str">
        <f>VLOOKUP(P242,'[3]Monitor Schedule'!$A:$BM,47,FALSE)</f>
        <v>No</v>
      </c>
      <c r="BH242" s="2" t="str">
        <f>VLOOKUP(P242,'[3]Monitor Schedule'!$A:$BM,48,FALSE)</f>
        <v>No</v>
      </c>
      <c r="BI242" s="2" t="str">
        <f>VLOOKUP(P242,'[3]Monitor Schedule'!$A:$BM,49,FALSE)</f>
        <v>No</v>
      </c>
      <c r="BJ242" s="2" t="str">
        <f>VLOOKUP(P242,'[3]Monitor Schedule'!$A:$BM,50,FALSE)</f>
        <v>No</v>
      </c>
      <c r="BK242" s="2" t="str">
        <f>VLOOKUP(P242,'[3]Monitor Schedule'!$A:$BM,51,FALSE)</f>
        <v>No</v>
      </c>
      <c r="BL242" s="2" t="str">
        <f>VLOOKUP(P242,'[3]Monitor Schedule'!$A:$BM,52,FALSE)</f>
        <v>No</v>
      </c>
      <c r="BM242" s="2" t="str">
        <f>VLOOKUP(P242,'[3]Monitor Schedule'!$A:$BM,53,FALSE)</f>
        <v>No</v>
      </c>
      <c r="BN242" s="2" t="str">
        <f>VLOOKUP(P242,'[3]Monitor Schedule'!$A:$BM,54,FALSE)</f>
        <v>No</v>
      </c>
      <c r="BO242" s="2" t="str">
        <f>VLOOKUP(P242,'[3]Monitor Schedule'!$A:$BM,55,FALSE)</f>
        <v>No</v>
      </c>
      <c r="BP242" s="2" t="str">
        <f>VLOOKUP(P242,'[3]Monitor Schedule'!$A:$BM,56,FALSE)</f>
        <v>No</v>
      </c>
      <c r="BQ242" s="2" t="str">
        <f>VLOOKUP(P242,'[3]Monitor Schedule'!$A:$BM,57,FALSE)</f>
        <v>No</v>
      </c>
      <c r="BR242" s="2" t="str">
        <f>VLOOKUP(P242,'[3]Monitor Schedule'!$A:$BM,58,FALSE)</f>
        <v>No</v>
      </c>
      <c r="BS242" s="2" t="str">
        <f>VLOOKUP(P242,'[3]Monitor Schedule'!$A:$BM,59,FALSE)</f>
        <v>No</v>
      </c>
      <c r="BT242" s="2" t="str">
        <f>VLOOKUP(P242,'[3]Monitor Schedule'!$A:$BM,60,FALSE)</f>
        <v>No</v>
      </c>
      <c r="BU242" s="2" t="str">
        <f>VLOOKUP(P242,'[3]Monitor Schedule'!$A:$BM,61,FALSE)</f>
        <v>No</v>
      </c>
      <c r="BV242" s="2" t="str">
        <f>VLOOKUP(P242,'[3]Monitor Schedule'!$A:$BM,62,FALSE)</f>
        <v>No</v>
      </c>
      <c r="BW242" s="2" t="str">
        <f>VLOOKUP(P242,'[3]Monitor Schedule'!$A:$BM,63,FALSE)</f>
        <v>No</v>
      </c>
      <c r="BX242" s="2" t="str">
        <f>VLOOKUP(P242,'[3]Monitor Schedule'!$A:$BM,64,FALSE)</f>
        <v>No</v>
      </c>
      <c r="BY242" s="2" t="s">
        <v>141</v>
      </c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</row>
    <row r="243" spans="1:459" s="2" customFormat="1">
      <c r="A243" s="146">
        <v>213782</v>
      </c>
      <c r="B243" s="146">
        <v>6296</v>
      </c>
      <c r="C243" s="146">
        <v>1218</v>
      </c>
      <c r="D243" s="147">
        <v>247877</v>
      </c>
      <c r="E243" s="148">
        <f t="shared" si="366"/>
        <v>7188.433</v>
      </c>
      <c r="F243" s="149">
        <f t="shared" si="367"/>
        <v>1365.8022699999999</v>
      </c>
      <c r="G243" s="150">
        <v>14</v>
      </c>
      <c r="H243" s="150">
        <f t="shared" si="368"/>
        <v>8985.5412500000002</v>
      </c>
      <c r="I243" s="150">
        <f t="shared" si="369"/>
        <v>1707.2528374999999</v>
      </c>
      <c r="J243" s="150">
        <f t="shared" si="370"/>
        <v>10782.6495</v>
      </c>
      <c r="K243" s="150">
        <f t="shared" si="371"/>
        <v>2048.7034049999997</v>
      </c>
      <c r="L243" s="150">
        <v>14</v>
      </c>
      <c r="M243" s="151">
        <v>16</v>
      </c>
      <c r="N243" s="152">
        <v>18</v>
      </c>
      <c r="O243" s="169" t="s">
        <v>335</v>
      </c>
      <c r="P243" s="8">
        <v>81981</v>
      </c>
      <c r="Q243" s="8" t="s">
        <v>340</v>
      </c>
      <c r="R243" s="8" t="s">
        <v>341</v>
      </c>
      <c r="S243" s="181">
        <v>44770</v>
      </c>
      <c r="T243" s="181">
        <f>VLOOKUP(P243,'[3]Monitor Schedule'!$A:$J,10,FALSE)</f>
        <v>44722</v>
      </c>
      <c r="U243" s="181">
        <v>44784</v>
      </c>
      <c r="V243" s="181" t="e">
        <f>VLOOKUP(P243,'[3]Monitor Schedule'!$A:$K,11,FALSE)</f>
        <v>#N/A</v>
      </c>
      <c r="W243" s="181" t="s">
        <v>30</v>
      </c>
      <c r="X243" s="8" t="s">
        <v>342</v>
      </c>
      <c r="Y243" s="2" t="str">
        <f>VLOOKUP(P243,'[3]Monitor Schedule'!$A:$BM,13,FALSE)</f>
        <v>No</v>
      </c>
      <c r="Z243" s="2" t="str">
        <f>VLOOKUP(P243,'[3]Monitor Schedule'!$A:$BM,14,FALSE)</f>
        <v>No</v>
      </c>
      <c r="AA243" s="2" t="str">
        <f>VLOOKUP(P243,'[3]Monitor Schedule'!$A:$BM,15,FALSE)</f>
        <v>No</v>
      </c>
      <c r="AB243" s="2" t="str">
        <f>VLOOKUP(P243,'[3]Monitor Schedule'!$A:$BM,16,FALSE)</f>
        <v>No</v>
      </c>
      <c r="AC243" s="2" t="str">
        <f>VLOOKUP(P243,'[3]Monitor Schedule'!$A:$BM,17,FALSE)</f>
        <v>No</v>
      </c>
      <c r="AD243" s="2" t="str">
        <f>VLOOKUP(P243,'[3]Monitor Schedule'!$A:$BM,18,FALSE)</f>
        <v>No</v>
      </c>
      <c r="AE243" s="2" t="str">
        <f>VLOOKUP(P243,'[3]Monitor Schedule'!$A:$BM,19,FALSE)</f>
        <v>No</v>
      </c>
      <c r="AF243" s="2" t="str">
        <f>VLOOKUP(P243,'[3]Monitor Schedule'!$A:$BM,20,FALSE)</f>
        <v>No</v>
      </c>
      <c r="AG243" s="2" t="str">
        <f>VLOOKUP(P243,'[3]Monitor Schedule'!$A:$BM,21,FALSE)</f>
        <v>No</v>
      </c>
      <c r="AH243" s="2" t="str">
        <f>VLOOKUP(P243,'[3]Monitor Schedule'!$A:$BM,22,FALSE)</f>
        <v>No</v>
      </c>
      <c r="AI243" s="2" t="str">
        <f>VLOOKUP(P243,'[3]Monitor Schedule'!$A:$BM,23,FALSE)</f>
        <v>No</v>
      </c>
      <c r="AJ243" s="2" t="str">
        <f>VLOOKUP(P243,'[3]Monitor Schedule'!$A:$BM,24,FALSE)</f>
        <v>No</v>
      </c>
      <c r="AK243" s="2" t="str">
        <f>VLOOKUP(P243,'[3]Monitor Schedule'!$A:$BM,25,FALSE)</f>
        <v>No</v>
      </c>
      <c r="AL243" s="2" t="str">
        <f>VLOOKUP(P243,'[3]Monitor Schedule'!$A:$BM,26,FALSE)</f>
        <v>No</v>
      </c>
      <c r="AM243" s="2" t="str">
        <f>VLOOKUP(P243,'[3]Monitor Schedule'!$A:$BM,27,FALSE)</f>
        <v>No</v>
      </c>
      <c r="AN243" s="2" t="str">
        <f>VLOOKUP(P243,'[3]Monitor Schedule'!$A:$BM,28,FALSE)</f>
        <v>No</v>
      </c>
      <c r="AO243" s="2" t="str">
        <f>VLOOKUP(P243,'[3]Monitor Schedule'!$A:$BM,29,FALSE)</f>
        <v>No</v>
      </c>
      <c r="AP243" s="2" t="str">
        <f>VLOOKUP(P243,'[3]Monitor Schedule'!$A:$BM,30,FALSE)</f>
        <v>No</v>
      </c>
      <c r="AQ243" s="2" t="str">
        <f>VLOOKUP(P243,'[3]Monitor Schedule'!$A:$BM,31,FALSE)</f>
        <v>No</v>
      </c>
      <c r="AR243" s="2" t="str">
        <f>VLOOKUP(P243,'[3]Monitor Schedule'!$A:$BM,32,FALSE)</f>
        <v>No</v>
      </c>
      <c r="AS243" s="2" t="str">
        <f>VLOOKUP(P243,'[3]Monitor Schedule'!$A:$BM,33,FALSE)</f>
        <v>No</v>
      </c>
      <c r="AT243" s="2" t="str">
        <f>VLOOKUP(P243,'[3]Monitor Schedule'!$A:$BM,34,FALSE)</f>
        <v>Yes</v>
      </c>
      <c r="AU243" s="2" t="str">
        <f>VLOOKUP(P243,'[3]Monitor Schedule'!$A:$BM,35,FALSE)</f>
        <v>Yes</v>
      </c>
      <c r="AV243" s="2" t="str">
        <f>VLOOKUP(P243,'[3]Monitor Schedule'!$A:$BM,36,FALSE)</f>
        <v>Yes</v>
      </c>
      <c r="AW243" s="2" t="str">
        <f>VLOOKUP(P243,'[3]Monitor Schedule'!$A:$BM,37,FALSE)</f>
        <v>No</v>
      </c>
      <c r="AX243" s="2" t="str">
        <f>VLOOKUP(P243,'[3]Monitor Schedule'!$A:$BM,38,FALSE)</f>
        <v>No</v>
      </c>
      <c r="AY243" s="2" t="str">
        <f>VLOOKUP(P243,'[3]Monitor Schedule'!$A:$BM,39,FALSE)</f>
        <v>No</v>
      </c>
      <c r="AZ243" s="2" t="str">
        <f>VLOOKUP(P243,'[3]Monitor Schedule'!$A:$BM,40,FALSE)</f>
        <v>No</v>
      </c>
      <c r="BA243" s="2" t="str">
        <f>VLOOKUP(P243,'[3]Monitor Schedule'!$A:$BM,41,FALSE)</f>
        <v>Yes</v>
      </c>
      <c r="BB243" s="2" t="str">
        <f>VLOOKUP(P243,'[3]Monitor Schedule'!$A:$BM,42,FALSE)</f>
        <v>Yes</v>
      </c>
      <c r="BC243" s="2" t="str">
        <f>VLOOKUP(P243,'[3]Monitor Schedule'!$A:$BM,43,FALSE)</f>
        <v>Yes</v>
      </c>
      <c r="BD243" s="2" t="str">
        <f>VLOOKUP(P243,'[3]Monitor Schedule'!$A:$BM,44,FALSE)</f>
        <v>No</v>
      </c>
      <c r="BE243" s="2" t="str">
        <f>VLOOKUP(P243,'[3]Monitor Schedule'!$A:$BM,45,FALSE)</f>
        <v>No</v>
      </c>
      <c r="BF243" s="2" t="str">
        <f>VLOOKUP(P243,'[3]Monitor Schedule'!$A:$BM,46,FALSE)</f>
        <v>No</v>
      </c>
      <c r="BG243" s="2" t="str">
        <f>VLOOKUP(P243,'[3]Monitor Schedule'!$A:$BM,47,FALSE)</f>
        <v>No</v>
      </c>
      <c r="BH243" s="2" t="str">
        <f>VLOOKUP(P243,'[3]Monitor Schedule'!$A:$BM,48,FALSE)</f>
        <v>No</v>
      </c>
      <c r="BI243" s="2" t="str">
        <f>VLOOKUP(P243,'[3]Monitor Schedule'!$A:$BM,49,FALSE)</f>
        <v>No</v>
      </c>
      <c r="BJ243" s="2" t="str">
        <f>VLOOKUP(P243,'[3]Monitor Schedule'!$A:$BM,50,FALSE)</f>
        <v>No</v>
      </c>
      <c r="BK243" s="2" t="str">
        <f>VLOOKUP(P243,'[3]Monitor Schedule'!$A:$BM,51,FALSE)</f>
        <v>No</v>
      </c>
      <c r="BL243" s="2" t="str">
        <f>VLOOKUP(P243,'[3]Monitor Schedule'!$A:$BM,52,FALSE)</f>
        <v>No</v>
      </c>
      <c r="BM243" s="2" t="str">
        <f>VLOOKUP(P243,'[3]Monitor Schedule'!$A:$BM,53,FALSE)</f>
        <v>No</v>
      </c>
      <c r="BN243" s="2" t="str">
        <f>VLOOKUP(P243,'[3]Monitor Schedule'!$A:$BM,54,FALSE)</f>
        <v>No</v>
      </c>
      <c r="BO243" s="2" t="str">
        <f>VLOOKUP(P243,'[3]Monitor Schedule'!$A:$BM,55,FALSE)</f>
        <v>No</v>
      </c>
      <c r="BP243" s="2" t="str">
        <f>VLOOKUP(P243,'[3]Monitor Schedule'!$A:$BM,56,FALSE)</f>
        <v>No</v>
      </c>
      <c r="BQ243" s="2" t="str">
        <f>VLOOKUP(P243,'[3]Monitor Schedule'!$A:$BM,57,FALSE)</f>
        <v>No</v>
      </c>
      <c r="BR243" s="2" t="str">
        <f>VLOOKUP(P243,'[3]Monitor Schedule'!$A:$BM,58,FALSE)</f>
        <v>No</v>
      </c>
      <c r="BS243" s="2" t="str">
        <f>VLOOKUP(P243,'[3]Monitor Schedule'!$A:$BM,59,FALSE)</f>
        <v>No</v>
      </c>
      <c r="BT243" s="2" t="str">
        <f>VLOOKUP(P243,'[3]Monitor Schedule'!$A:$BM,60,FALSE)</f>
        <v>No</v>
      </c>
      <c r="BU243" s="2" t="str">
        <f>VLOOKUP(P243,'[3]Monitor Schedule'!$A:$BM,61,FALSE)</f>
        <v>No</v>
      </c>
      <c r="BV243" s="2" t="str">
        <f>VLOOKUP(P243,'[3]Monitor Schedule'!$A:$BM,62,FALSE)</f>
        <v>No</v>
      </c>
      <c r="BW243" s="2" t="s">
        <v>30</v>
      </c>
      <c r="BX243" s="2" t="s">
        <v>30</v>
      </c>
      <c r="BY243" s="2">
        <f>VLOOKUP(P243,'[3]Monitor Schedule'!$A:$BM,65,FALSE)</f>
        <v>0</v>
      </c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</row>
    <row r="244" spans="1:459" s="2" customFormat="1">
      <c r="A244" s="146">
        <v>213782</v>
      </c>
      <c r="B244" s="146">
        <v>6296</v>
      </c>
      <c r="C244" s="146">
        <v>1218</v>
      </c>
      <c r="D244" s="147">
        <v>247877</v>
      </c>
      <c r="E244" s="148">
        <f t="shared" si="366"/>
        <v>7188.433</v>
      </c>
      <c r="F244" s="149">
        <f t="shared" si="367"/>
        <v>1365.8022699999999</v>
      </c>
      <c r="G244" s="150">
        <v>14</v>
      </c>
      <c r="H244" s="150">
        <f t="shared" si="368"/>
        <v>8985.5412500000002</v>
      </c>
      <c r="I244" s="150">
        <f t="shared" si="369"/>
        <v>1707.2528374999999</v>
      </c>
      <c r="J244" s="150">
        <f t="shared" si="370"/>
        <v>10782.6495</v>
      </c>
      <c r="K244" s="150">
        <f t="shared" si="371"/>
        <v>2048.7034049999997</v>
      </c>
      <c r="L244" s="150">
        <v>14</v>
      </c>
      <c r="M244" s="151">
        <v>16</v>
      </c>
      <c r="N244" s="152">
        <v>18</v>
      </c>
      <c r="O244" s="169" t="s">
        <v>335</v>
      </c>
      <c r="P244" s="8">
        <v>72547</v>
      </c>
      <c r="Q244" s="8" t="s">
        <v>343</v>
      </c>
      <c r="R244" s="8" t="s">
        <v>344</v>
      </c>
      <c r="S244" s="181">
        <v>44770</v>
      </c>
      <c r="T244" s="181">
        <f>VLOOKUP(P244,'[3]Monitor Schedule'!$A:$J,10,FALSE)</f>
        <v>44707</v>
      </c>
      <c r="U244" s="181">
        <v>44784</v>
      </c>
      <c r="V244" s="181" t="e">
        <f>VLOOKUP(P244,'[3]Monitor Schedule'!$A:$K,11,FALSE)</f>
        <v>#N/A</v>
      </c>
      <c r="W244" s="181" t="s">
        <v>30</v>
      </c>
      <c r="X244" s="8" t="s">
        <v>345</v>
      </c>
      <c r="Y244" s="2" t="str">
        <f>VLOOKUP(P244,'[3]Monitor Schedule'!$A:$BM,13,FALSE)</f>
        <v>Yes</v>
      </c>
      <c r="Z244" s="2" t="str">
        <f>VLOOKUP(P244,'[3]Monitor Schedule'!$A:$BM,14,FALSE)</f>
        <v>Yes</v>
      </c>
      <c r="AA244" s="2" t="s">
        <v>30</v>
      </c>
      <c r="AB244" s="2" t="s">
        <v>30</v>
      </c>
      <c r="AC244" s="2" t="str">
        <f>VLOOKUP(P244,'[3]Monitor Schedule'!$A:$BM,17,FALSE)</f>
        <v>Yes</v>
      </c>
      <c r="AD244" s="2" t="str">
        <f>VLOOKUP(P244,'[3]Monitor Schedule'!$A:$BM,18,FALSE)</f>
        <v>Yes</v>
      </c>
      <c r="AE244" s="2" t="str">
        <f>VLOOKUP(P244,'[3]Monitor Schedule'!$A:$BM,19,FALSE)</f>
        <v>Yes</v>
      </c>
      <c r="AF244" s="2" t="str">
        <f>VLOOKUP(P244,'[3]Monitor Schedule'!$A:$BM,20,FALSE)</f>
        <v>Yes</v>
      </c>
      <c r="AG244" s="2" t="s">
        <v>30</v>
      </c>
      <c r="AH244" s="2" t="s">
        <v>30</v>
      </c>
      <c r="AI244" s="2" t="str">
        <f>VLOOKUP(P244,'[3]Monitor Schedule'!$A:$BM,23,FALSE)</f>
        <v>Yes</v>
      </c>
      <c r="AJ244" s="2" t="str">
        <f>VLOOKUP(P244,'[3]Monitor Schedule'!$A:$BM,24,FALSE)</f>
        <v>Yes</v>
      </c>
      <c r="AK244" s="2" t="str">
        <f>VLOOKUP(P244,'[3]Monitor Schedule'!$A:$BM,25,FALSE)</f>
        <v>Yes</v>
      </c>
      <c r="AL244" s="2" t="str">
        <f>VLOOKUP(P244,'[3]Monitor Schedule'!$A:$BM,26,FALSE)</f>
        <v>No</v>
      </c>
      <c r="AM244" s="2" t="str">
        <f>VLOOKUP(P244,'[3]Monitor Schedule'!$A:$BM,27,FALSE)</f>
        <v>No</v>
      </c>
      <c r="AN244" s="2" t="s">
        <v>30</v>
      </c>
      <c r="AO244" s="2" t="s">
        <v>30</v>
      </c>
      <c r="AP244" s="2" t="str">
        <f>VLOOKUP(P244,'[3]Monitor Schedule'!$A:$BM,30,FALSE)</f>
        <v>No</v>
      </c>
      <c r="AQ244" s="2" t="str">
        <f>VLOOKUP(P244,'[3]Monitor Schedule'!$A:$BM,31,FALSE)</f>
        <v>No</v>
      </c>
      <c r="AR244" s="2" t="str">
        <f>VLOOKUP(P244,'[3]Monitor Schedule'!$A:$BM,32,FALSE)</f>
        <v>No</v>
      </c>
      <c r="AS244" s="2" t="str">
        <f>VLOOKUP(P244,'[3]Monitor Schedule'!$A:$BM,33,FALSE)</f>
        <v>No</v>
      </c>
      <c r="AT244" s="2" t="str">
        <f>VLOOKUP(P244,'[3]Monitor Schedule'!$A:$BM,34,FALSE)</f>
        <v>No</v>
      </c>
      <c r="AU244" s="2" t="str">
        <f>VLOOKUP(P244,'[3]Monitor Schedule'!$A:$BM,35,FALSE)</f>
        <v>Yes</v>
      </c>
      <c r="AV244" s="2" t="str">
        <f>VLOOKUP(P244,'[3]Monitor Schedule'!$A:$BM,36,FALSE)</f>
        <v>Yes</v>
      </c>
      <c r="AW244" s="2" t="str">
        <f>VLOOKUP(P244,'[3]Monitor Schedule'!$A:$BM,37,FALSE)</f>
        <v>No</v>
      </c>
      <c r="AX244" s="2" t="str">
        <f>VLOOKUP(P244,'[3]Monitor Schedule'!$A:$BM,38,FALSE)</f>
        <v>No</v>
      </c>
      <c r="AY244" s="2" t="str">
        <f>VLOOKUP(P244,'[3]Monitor Schedule'!$A:$BM,39,FALSE)</f>
        <v>No</v>
      </c>
      <c r="AZ244" s="2" t="str">
        <f>VLOOKUP(P244,'[3]Monitor Schedule'!$A:$BM,40,FALSE)</f>
        <v>No</v>
      </c>
      <c r="BA244" s="2" t="str">
        <f>VLOOKUP(P244,'[3]Monitor Schedule'!$A:$BM,41,FALSE)</f>
        <v>No</v>
      </c>
      <c r="BB244" s="2" t="s">
        <v>30</v>
      </c>
      <c r="BC244" s="2" t="s">
        <v>30</v>
      </c>
      <c r="BD244" s="2" t="str">
        <f>VLOOKUP(P244,'[3]Monitor Schedule'!$A:$BM,44,FALSE)</f>
        <v>No</v>
      </c>
      <c r="BE244" s="2" t="str">
        <f>VLOOKUP(P244,'[3]Monitor Schedule'!$A:$BM,45,FALSE)</f>
        <v>No</v>
      </c>
      <c r="BF244" s="2" t="str">
        <f>VLOOKUP(P244,'[3]Monitor Schedule'!$A:$BM,46,FALSE)</f>
        <v>No</v>
      </c>
      <c r="BG244" s="2" t="str">
        <f>VLOOKUP(P244,'[3]Monitor Schedule'!$A:$BM,47,FALSE)</f>
        <v>No</v>
      </c>
      <c r="BH244" s="2" t="str">
        <f>VLOOKUP(P244,'[3]Monitor Schedule'!$A:$BM,48,FALSE)</f>
        <v>No</v>
      </c>
      <c r="BI244" s="2" t="str">
        <f>VLOOKUP(P244,'[3]Monitor Schedule'!$A:$BM,49,FALSE)</f>
        <v>Yes</v>
      </c>
      <c r="BJ244" s="2" t="str">
        <f>VLOOKUP(P244,'[3]Monitor Schedule'!$A:$BM,50,FALSE)</f>
        <v>Yes</v>
      </c>
      <c r="BK244" s="2" t="str">
        <f>VLOOKUP(P244,'[3]Monitor Schedule'!$A:$BM,51,FALSE)</f>
        <v>No</v>
      </c>
      <c r="BL244" s="2" t="str">
        <f>VLOOKUP(P244,'[3]Monitor Schedule'!$A:$BM,52,FALSE)</f>
        <v>No</v>
      </c>
      <c r="BM244" s="2" t="str">
        <f>VLOOKUP(P244,'[3]Monitor Schedule'!$A:$BM,53,FALSE)</f>
        <v>No</v>
      </c>
      <c r="BN244" s="2" t="str">
        <f>VLOOKUP(P244,'[3]Monitor Schedule'!$A:$BM,54,FALSE)</f>
        <v>No</v>
      </c>
      <c r="BO244" s="2" t="str">
        <f>VLOOKUP(P244,'[3]Monitor Schedule'!$A:$BM,55,FALSE)</f>
        <v>No</v>
      </c>
      <c r="BP244" s="2" t="str">
        <f>VLOOKUP(P244,'[3]Monitor Schedule'!$A:$BM,56,FALSE)</f>
        <v>Yes</v>
      </c>
      <c r="BQ244" s="2" t="str">
        <f>VLOOKUP(P244,'[3]Monitor Schedule'!$A:$BM,57,FALSE)</f>
        <v>Yes</v>
      </c>
      <c r="BR244" s="2" t="str">
        <f>VLOOKUP(P244,'[3]Monitor Schedule'!$A:$BM,58,FALSE)</f>
        <v>No</v>
      </c>
      <c r="BS244" s="2" t="str">
        <f>VLOOKUP(P244,'[3]Monitor Schedule'!$A:$BM,59,FALSE)</f>
        <v>No</v>
      </c>
      <c r="BT244" s="2" t="str">
        <f>VLOOKUP(P244,'[3]Monitor Schedule'!$A:$BM,60,FALSE)</f>
        <v>No</v>
      </c>
      <c r="BU244" s="2" t="str">
        <f>VLOOKUP(P244,'[3]Monitor Schedule'!$A:$BM,61,FALSE)</f>
        <v>No</v>
      </c>
      <c r="BV244" s="2" t="str">
        <f>VLOOKUP(P244,'[3]Monitor Schedule'!$A:$BM,62,FALSE)</f>
        <v>No</v>
      </c>
      <c r="BW244" s="2" t="s">
        <v>30</v>
      </c>
      <c r="BX244" s="2" t="s">
        <v>30</v>
      </c>
      <c r="BY244" s="2">
        <f>VLOOKUP(P244,'[3]Monitor Schedule'!$A:$BM,65,FALSE)</f>
        <v>0</v>
      </c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</row>
    <row r="245" spans="1:459" s="2" customFormat="1">
      <c r="A245" s="146">
        <v>213782</v>
      </c>
      <c r="B245" s="146">
        <v>6296</v>
      </c>
      <c r="C245" s="146">
        <v>1218</v>
      </c>
      <c r="D245" s="147">
        <v>247877</v>
      </c>
      <c r="E245" s="148">
        <f t="shared" si="366"/>
        <v>7188.433</v>
      </c>
      <c r="F245" s="149">
        <f t="shared" si="367"/>
        <v>1365.8022699999999</v>
      </c>
      <c r="G245" s="150">
        <v>14</v>
      </c>
      <c r="H245" s="150">
        <f t="shared" si="368"/>
        <v>8985.5412500000002</v>
      </c>
      <c r="I245" s="150">
        <f t="shared" si="369"/>
        <v>1707.2528374999999</v>
      </c>
      <c r="J245" s="150">
        <f t="shared" si="370"/>
        <v>10782.6495</v>
      </c>
      <c r="K245" s="150">
        <f t="shared" si="371"/>
        <v>2048.7034049999997</v>
      </c>
      <c r="L245" s="150">
        <v>14</v>
      </c>
      <c r="M245" s="151">
        <v>16</v>
      </c>
      <c r="N245" s="152">
        <v>18</v>
      </c>
      <c r="O245" s="169" t="s">
        <v>335</v>
      </c>
      <c r="P245" s="8">
        <v>1363</v>
      </c>
      <c r="Q245" s="8" t="s">
        <v>346</v>
      </c>
      <c r="R245" s="8" t="s">
        <v>54</v>
      </c>
      <c r="S245" s="181">
        <v>44770</v>
      </c>
      <c r="T245" s="181">
        <f>VLOOKUP(P245,'[3]Monitor Schedule'!$A:$J,10,FALSE)</f>
        <v>44707</v>
      </c>
      <c r="U245" s="181">
        <v>44784</v>
      </c>
      <c r="V245" s="181" t="e">
        <f>VLOOKUP(P245,'[3]Monitor Schedule'!$A:$K,11,FALSE)</f>
        <v>#N/A</v>
      </c>
      <c r="W245" s="181"/>
      <c r="X245" s="8" t="s">
        <v>30</v>
      </c>
      <c r="Y245" s="2" t="str">
        <f>VLOOKUP(P245,'[3]Monitor Schedule'!$A:$BM,13,FALSE)</f>
        <v>No</v>
      </c>
      <c r="Z245" s="2" t="s">
        <v>30</v>
      </c>
      <c r="AA245" s="2" t="str">
        <f>VLOOKUP(P245,'[3]Monitor Schedule'!$A:$BM,15,FALSE)</f>
        <v>Yes</v>
      </c>
      <c r="AB245" s="2" t="str">
        <f>VLOOKUP(P245,'[3]Monitor Schedule'!$A:$BM,16,FALSE)</f>
        <v>Yes</v>
      </c>
      <c r="AC245" s="2" t="str">
        <f>VLOOKUP(P245,'[3]Monitor Schedule'!$A:$BM,17,FALSE)</f>
        <v>Yes</v>
      </c>
      <c r="AD245" s="2" t="s">
        <v>28</v>
      </c>
      <c r="AE245" s="2" t="str">
        <f>VLOOKUP(P245,'[3]Monitor Schedule'!$A:$BM,19,FALSE)</f>
        <v>No</v>
      </c>
      <c r="AF245" s="2" t="str">
        <f>VLOOKUP(P245,'[3]Monitor Schedule'!$A:$BM,20,FALSE)</f>
        <v>No</v>
      </c>
      <c r="AG245" s="2" t="str">
        <f>VLOOKUP(P245,'[3]Monitor Schedule'!$A:$BM,21,FALSE)</f>
        <v>No</v>
      </c>
      <c r="AH245" s="2" t="s">
        <v>30</v>
      </c>
      <c r="AI245" s="2" t="str">
        <f>VLOOKUP(P245,'[3]Monitor Schedule'!$A:$BM,23,FALSE)</f>
        <v>No</v>
      </c>
      <c r="AJ245" s="2" t="str">
        <f>VLOOKUP(P245,'[3]Monitor Schedule'!$A:$BM,24,FALSE)</f>
        <v>No</v>
      </c>
      <c r="AK245" s="2" t="str">
        <f>VLOOKUP(P245,'[3]Monitor Schedule'!$A:$BM,25,FALSE)</f>
        <v>No</v>
      </c>
      <c r="AL245" s="2" t="str">
        <f>VLOOKUP(P245,'[3]Monitor Schedule'!$A:$BM,26,FALSE)</f>
        <v>No</v>
      </c>
      <c r="AM245" s="2" t="s">
        <v>30</v>
      </c>
      <c r="AN245" s="2" t="str">
        <f>VLOOKUP(P245,'[3]Monitor Schedule'!$A:$BM,28,FALSE)</f>
        <v>No</v>
      </c>
      <c r="AO245" s="2" t="s">
        <v>30</v>
      </c>
      <c r="AP245" s="2" t="str">
        <f>VLOOKUP(P245,'[3]Monitor Schedule'!$A:$BM,30,FALSE)</f>
        <v>No</v>
      </c>
      <c r="AQ245" s="2" t="str">
        <f>VLOOKUP(P245,'[3]Monitor Schedule'!$A:$BM,31,FALSE)</f>
        <v>No</v>
      </c>
      <c r="AR245" s="2" t="str">
        <f>VLOOKUP(P245,'[3]Monitor Schedule'!$A:$BM,32,FALSE)</f>
        <v>No</v>
      </c>
      <c r="AS245" s="2" t="str">
        <f>VLOOKUP(P245,'[3]Monitor Schedule'!$A:$BM,33,FALSE)</f>
        <v>No</v>
      </c>
      <c r="AT245" s="2" t="str">
        <f>VLOOKUP(P245,'[3]Monitor Schedule'!$A:$BM,34,FALSE)</f>
        <v>No</v>
      </c>
      <c r="AU245" s="2" t="str">
        <f>VLOOKUP(P245,'[3]Monitor Schedule'!$A:$BM,35,FALSE)</f>
        <v>No</v>
      </c>
      <c r="AV245" s="2" t="str">
        <f>VLOOKUP(P245,'[3]Monitor Schedule'!$A:$BM,36,FALSE)</f>
        <v>No</v>
      </c>
      <c r="AW245" s="2" t="str">
        <f>VLOOKUP(P245,'[3]Monitor Schedule'!$A:$BM,37,FALSE)</f>
        <v>No</v>
      </c>
      <c r="AX245" s="2" t="str">
        <f>VLOOKUP(P245,'[3]Monitor Schedule'!$A:$BM,38,FALSE)</f>
        <v>No</v>
      </c>
      <c r="AY245" s="2" t="str">
        <f>VLOOKUP(P245,'[3]Monitor Schedule'!$A:$BM,39,FALSE)</f>
        <v>No</v>
      </c>
      <c r="AZ245" s="2" t="str">
        <f>VLOOKUP(P245,'[3]Monitor Schedule'!$A:$BM,40,FALSE)</f>
        <v>No</v>
      </c>
      <c r="BA245" s="2" t="str">
        <f>VLOOKUP(P245,'[3]Monitor Schedule'!$A:$BM,41,FALSE)</f>
        <v>Yes</v>
      </c>
      <c r="BB245" s="2" t="str">
        <f>VLOOKUP(P245,'[3]Monitor Schedule'!$A:$BM,42,FALSE)</f>
        <v>Yes</v>
      </c>
      <c r="BC245" s="168" t="s">
        <v>42</v>
      </c>
      <c r="BD245" s="2" t="str">
        <f>VLOOKUP(P245,'[3]Monitor Schedule'!$A:$BM,44,FALSE)</f>
        <v>No</v>
      </c>
      <c r="BE245" s="2" t="str">
        <f>VLOOKUP(P245,'[3]Monitor Schedule'!$A:$BM,45,FALSE)</f>
        <v>No</v>
      </c>
      <c r="BF245" s="2" t="str">
        <f>VLOOKUP(P245,'[3]Monitor Schedule'!$A:$BM,46,FALSE)</f>
        <v>No</v>
      </c>
      <c r="BG245" s="2" t="str">
        <f>VLOOKUP(P245,'[3]Monitor Schedule'!$A:$BM,47,FALSE)</f>
        <v>No</v>
      </c>
      <c r="BH245" s="2" t="str">
        <f>VLOOKUP(P245,'[3]Monitor Schedule'!$A:$BM,48,FALSE)</f>
        <v>No</v>
      </c>
      <c r="BI245" s="2" t="str">
        <f>VLOOKUP(P245,'[3]Monitor Schedule'!$A:$BM,49,FALSE)</f>
        <v>No</v>
      </c>
      <c r="BJ245" s="2" t="str">
        <f>VLOOKUP(P245,'[3]Monitor Schedule'!$A:$BM,50,FALSE)</f>
        <v>No</v>
      </c>
      <c r="BK245" s="2" t="str">
        <f>VLOOKUP(P245,'[3]Monitor Schedule'!$A:$BM,51,FALSE)</f>
        <v>No</v>
      </c>
      <c r="BL245" s="2" t="str">
        <f>VLOOKUP(P245,'[3]Monitor Schedule'!$A:$BM,52,FALSE)</f>
        <v>No</v>
      </c>
      <c r="BM245" s="2" t="str">
        <f>VLOOKUP(P245,'[3]Monitor Schedule'!$A:$BM,53,FALSE)</f>
        <v>No</v>
      </c>
      <c r="BN245" s="2" t="str">
        <f>VLOOKUP(P245,'[3]Monitor Schedule'!$A:$BM,54,FALSE)</f>
        <v>No</v>
      </c>
      <c r="BO245" s="2" t="str">
        <f>VLOOKUP(P245,'[3]Monitor Schedule'!$A:$BM,55,FALSE)</f>
        <v>Yes</v>
      </c>
      <c r="BP245" s="2" t="s">
        <v>28</v>
      </c>
      <c r="BQ245" s="168" t="s">
        <v>42</v>
      </c>
      <c r="BR245" s="2" t="str">
        <f>VLOOKUP(P245,'[3]Monitor Schedule'!$A:$BM,58,FALSE)</f>
        <v>No</v>
      </c>
      <c r="BS245" s="2" t="str">
        <f>VLOOKUP(P245,'[3]Monitor Schedule'!$A:$BM,59,FALSE)</f>
        <v>No</v>
      </c>
      <c r="BT245" s="2" t="str">
        <f>VLOOKUP(P245,'[3]Monitor Schedule'!$A:$BM,60,FALSE)</f>
        <v>No</v>
      </c>
      <c r="BU245" s="2" t="str">
        <f>VLOOKUP(P245,'[3]Monitor Schedule'!$A:$BM,61,FALSE)</f>
        <v>No</v>
      </c>
      <c r="BV245" s="2" t="str">
        <f>VLOOKUP(P245,'[3]Monitor Schedule'!$A:$BM,62,FALSE)</f>
        <v>No</v>
      </c>
      <c r="BW245" s="2" t="str">
        <f>VLOOKUP(P245,'[3]Monitor Schedule'!$A:$BM,63,FALSE)</f>
        <v>No</v>
      </c>
      <c r="BX245" s="2" t="str">
        <f>VLOOKUP(P245,'[3]Monitor Schedule'!$A:$BM,64,FALSE)</f>
        <v>No</v>
      </c>
      <c r="BY245" s="2" t="s">
        <v>55</v>
      </c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</row>
    <row r="246" spans="1:459" s="2" customFormat="1">
      <c r="A246" s="146">
        <v>213782</v>
      </c>
      <c r="B246" s="146">
        <v>6296</v>
      </c>
      <c r="C246" s="146">
        <v>1218</v>
      </c>
      <c r="D246" s="147">
        <v>247877</v>
      </c>
      <c r="E246" s="148">
        <f t="shared" si="366"/>
        <v>7188.433</v>
      </c>
      <c r="F246" s="149">
        <f t="shared" si="367"/>
        <v>1365.8022699999999</v>
      </c>
      <c r="G246" s="150">
        <v>14</v>
      </c>
      <c r="H246" s="150">
        <f t="shared" si="368"/>
        <v>8985.5412500000002</v>
      </c>
      <c r="I246" s="150">
        <f t="shared" si="369"/>
        <v>1707.2528374999999</v>
      </c>
      <c r="J246" s="150">
        <f t="shared" si="370"/>
        <v>10782.6495</v>
      </c>
      <c r="K246" s="150">
        <f t="shared" si="371"/>
        <v>2048.7034049999997</v>
      </c>
      <c r="L246" s="150">
        <v>14</v>
      </c>
      <c r="M246" s="151">
        <v>16</v>
      </c>
      <c r="N246" s="152">
        <v>18</v>
      </c>
      <c r="O246" s="169" t="s">
        <v>335</v>
      </c>
      <c r="P246" s="8">
        <v>956612</v>
      </c>
      <c r="Q246" s="8" t="s">
        <v>347</v>
      </c>
      <c r="R246" s="8" t="s">
        <v>348</v>
      </c>
      <c r="S246" s="181">
        <v>44770</v>
      </c>
      <c r="T246" s="181">
        <f>VLOOKUP(P246,'[3]Monitor Schedule'!$A:$J,10,FALSE)</f>
        <v>44711</v>
      </c>
      <c r="U246" s="181">
        <v>44784</v>
      </c>
      <c r="V246" s="181" t="e">
        <f>VLOOKUP(P246,'[3]Monitor Schedule'!$A:$K,11,FALSE)</f>
        <v>#N/A</v>
      </c>
      <c r="W246" s="181" t="s">
        <v>30</v>
      </c>
      <c r="X246" s="8" t="s">
        <v>349</v>
      </c>
      <c r="Y246" s="2" t="str">
        <f>VLOOKUP(P246,'[3]Monitor Schedule'!$A:$BM,13,FALSE)</f>
        <v>No</v>
      </c>
      <c r="Z246" s="2" t="str">
        <f>VLOOKUP(P246,'[3]Monitor Schedule'!$A:$BM,14,FALSE)</f>
        <v>No</v>
      </c>
      <c r="AA246" s="2" t="str">
        <f>VLOOKUP(P246,'[3]Monitor Schedule'!$A:$BM,15,FALSE)</f>
        <v>No</v>
      </c>
      <c r="AB246" s="2" t="str">
        <f>VLOOKUP(P246,'[3]Monitor Schedule'!$A:$BM,16,FALSE)</f>
        <v>No</v>
      </c>
      <c r="AC246" s="2" t="str">
        <f>VLOOKUP(P246,'[3]Monitor Schedule'!$A:$BM,17,FALSE)</f>
        <v>No</v>
      </c>
      <c r="AD246" s="2" t="str">
        <f>VLOOKUP(P246,'[3]Monitor Schedule'!$A:$BM,18,FALSE)</f>
        <v>No</v>
      </c>
      <c r="AE246" s="2" t="str">
        <f>VLOOKUP(P246,'[3]Monitor Schedule'!$A:$BM,19,FALSE)</f>
        <v>No</v>
      </c>
      <c r="AF246" s="2" t="str">
        <f>VLOOKUP(P246,'[3]Monitor Schedule'!$A:$BM,20,FALSE)</f>
        <v>No</v>
      </c>
      <c r="AG246" s="2" t="str">
        <f>VLOOKUP(P246,'[3]Monitor Schedule'!$A:$BM,21,FALSE)</f>
        <v>No</v>
      </c>
      <c r="AH246" s="2" t="str">
        <f>VLOOKUP(P246,'[3]Monitor Schedule'!$A:$BM,22,FALSE)</f>
        <v>No</v>
      </c>
      <c r="AI246" s="2" t="s">
        <v>30</v>
      </c>
      <c r="AJ246" s="2" t="str">
        <f>VLOOKUP(P246,'[3]Monitor Schedule'!$A:$BM,24,FALSE)</f>
        <v>Yes</v>
      </c>
      <c r="AK246" s="2" t="str">
        <f>VLOOKUP(P246,'[3]Monitor Schedule'!$A:$BM,25,FALSE)</f>
        <v>Yes</v>
      </c>
      <c r="AL246" s="2" t="str">
        <f>VLOOKUP(P246,'[3]Monitor Schedule'!$A:$BM,26,FALSE)</f>
        <v>Yes</v>
      </c>
      <c r="AM246" s="2" t="str">
        <f>VLOOKUP(P246,'[3]Monitor Schedule'!$A:$BM,27,FALSE)</f>
        <v>Yes</v>
      </c>
      <c r="AN246" s="2" t="s">
        <v>30</v>
      </c>
      <c r="AO246" s="2" t="s">
        <v>30</v>
      </c>
      <c r="AP246" s="2" t="str">
        <f>VLOOKUP(P246,'[3]Monitor Schedule'!$A:$BM,30,FALSE)</f>
        <v>Yes</v>
      </c>
      <c r="AQ246" s="2" t="str">
        <f>VLOOKUP(P246,'[3]Monitor Schedule'!$A:$BM,31,FALSE)</f>
        <v>Yes</v>
      </c>
      <c r="AR246" s="2" t="str">
        <f>VLOOKUP(P246,'[3]Monitor Schedule'!$A:$BM,32,FALSE)</f>
        <v>Yes</v>
      </c>
      <c r="AS246" s="2" t="str">
        <f>VLOOKUP(P246,'[3]Monitor Schedule'!$A:$BM,33,FALSE)</f>
        <v>Yes</v>
      </c>
      <c r="AT246" s="2" t="str">
        <f>VLOOKUP(P246,'[3]Monitor Schedule'!$A:$BM,34,FALSE)</f>
        <v>Yes</v>
      </c>
      <c r="AU246" s="2" t="s">
        <v>30</v>
      </c>
      <c r="AV246" s="2" t="s">
        <v>30</v>
      </c>
      <c r="AW246" s="2" t="str">
        <f>VLOOKUP(P246,'[3]Monitor Schedule'!$A:$BM,37,FALSE)</f>
        <v>Yes</v>
      </c>
      <c r="AX246" s="2" t="str">
        <f>VLOOKUP(P246,'[3]Monitor Schedule'!$A:$BM,38,FALSE)</f>
        <v>Yes</v>
      </c>
      <c r="AY246" s="2" t="str">
        <f>VLOOKUP(P246,'[3]Monitor Schedule'!$A:$BM,39,FALSE)</f>
        <v>Yes</v>
      </c>
      <c r="AZ246" s="2" t="str">
        <f>VLOOKUP(P246,'[3]Monitor Schedule'!$A:$BM,40,FALSE)</f>
        <v>Yes</v>
      </c>
      <c r="BA246" s="2" t="str">
        <f>VLOOKUP(P246,'[3]Monitor Schedule'!$A:$BM,41,FALSE)</f>
        <v>Yes</v>
      </c>
      <c r="BB246" s="2" t="s">
        <v>30</v>
      </c>
      <c r="BC246" s="2" t="s">
        <v>30</v>
      </c>
      <c r="BD246" s="2" t="str">
        <f>VLOOKUP(P246,'[3]Monitor Schedule'!$A:$BM,44,FALSE)</f>
        <v>Yes</v>
      </c>
      <c r="BE246" s="2" t="str">
        <f>VLOOKUP(P246,'[3]Monitor Schedule'!$A:$BM,45,FALSE)</f>
        <v>Yes</v>
      </c>
      <c r="BF246" s="2" t="str">
        <f>VLOOKUP(P246,'[3]Monitor Schedule'!$A:$BM,46,FALSE)</f>
        <v>Yes</v>
      </c>
      <c r="BG246" s="2" t="str">
        <f>VLOOKUP(P246,'[3]Monitor Schedule'!$A:$BM,47,FALSE)</f>
        <v>Yes</v>
      </c>
      <c r="BH246" s="2" t="str">
        <f>VLOOKUP(P246,'[3]Monitor Schedule'!$A:$BM,48,FALSE)</f>
        <v>Yes</v>
      </c>
      <c r="BI246" s="2" t="s">
        <v>28</v>
      </c>
      <c r="BJ246" s="2" t="s">
        <v>30</v>
      </c>
      <c r="BK246" s="2" t="str">
        <f>VLOOKUP(P246,'[3]Monitor Schedule'!$A:$BM,51,FALSE)</f>
        <v>Yes</v>
      </c>
      <c r="BL246" s="2" t="str">
        <f>VLOOKUP(P246,'[3]Monitor Schedule'!$A:$BM,52,FALSE)</f>
        <v>Yes</v>
      </c>
      <c r="BM246" s="2" t="str">
        <f>VLOOKUP(P246,'[3]Monitor Schedule'!$A:$BM,53,FALSE)</f>
        <v>Yes</v>
      </c>
      <c r="BN246" s="2" t="str">
        <f>VLOOKUP(P246,'[3]Monitor Schedule'!$A:$BM,54,FALSE)</f>
        <v>Yes</v>
      </c>
      <c r="BO246" s="2" t="s">
        <v>30</v>
      </c>
      <c r="BP246" s="2" t="s">
        <v>30</v>
      </c>
      <c r="BQ246" s="2" t="s">
        <v>30</v>
      </c>
      <c r="BR246" s="2" t="str">
        <f>VLOOKUP(P246,'[3]Monitor Schedule'!$A:$BM,58,FALSE)</f>
        <v>No</v>
      </c>
      <c r="BS246" s="2" t="str">
        <f>VLOOKUP(P246,'[3]Monitor Schedule'!$A:$BM,59,FALSE)</f>
        <v>No</v>
      </c>
      <c r="BT246" s="2" t="str">
        <f>VLOOKUP(P246,'[3]Monitor Schedule'!$A:$BM,60,FALSE)</f>
        <v>No</v>
      </c>
      <c r="BU246" s="2" t="str">
        <f>VLOOKUP(P246,'[3]Monitor Schedule'!$A:$BM,61,FALSE)</f>
        <v>No</v>
      </c>
      <c r="BV246" s="2" t="str">
        <f>VLOOKUP(P246,'[3]Monitor Schedule'!$A:$BM,62,FALSE)</f>
        <v>No</v>
      </c>
      <c r="BW246" s="2" t="str">
        <f>VLOOKUP(P246,'[3]Monitor Schedule'!$A:$BM,63,FALSE)</f>
        <v>No</v>
      </c>
      <c r="BX246" s="2" t="str">
        <f>VLOOKUP(P246,'[3]Monitor Schedule'!$A:$BM,64,FALSE)</f>
        <v>No</v>
      </c>
      <c r="BY246" s="2">
        <f>VLOOKUP(P246,'[3]Monitor Schedule'!$A:$BM,65,FALSE)</f>
        <v>0</v>
      </c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</row>
    <row r="247" spans="1:459" s="2" customFormat="1">
      <c r="A247" s="146">
        <v>213782</v>
      </c>
      <c r="B247" s="146">
        <v>6296</v>
      </c>
      <c r="C247" s="146">
        <v>1218</v>
      </c>
      <c r="D247" s="147">
        <v>247877</v>
      </c>
      <c r="E247" s="148">
        <f t="shared" ref="E247:E251" si="372">D247*0.029</f>
        <v>7188.433</v>
      </c>
      <c r="F247" s="149">
        <f t="shared" ref="F247:F251" si="373">E247*0.19</f>
        <v>1365.8022699999999</v>
      </c>
      <c r="G247" s="150">
        <v>16</v>
      </c>
      <c r="H247" s="150">
        <f t="shared" ref="H247:H251" si="374">E247*1.25</f>
        <v>8985.5412500000002</v>
      </c>
      <c r="I247" s="150">
        <f t="shared" ref="I247:I251" si="375">F247*1.25</f>
        <v>1707.2528374999999</v>
      </c>
      <c r="J247" s="150">
        <f t="shared" ref="J247:J251" si="376">E247*1.5</f>
        <v>10782.6495</v>
      </c>
      <c r="K247" s="150">
        <f t="shared" ref="K247:K251" si="377">F247*1.5</f>
        <v>2048.7034049999997</v>
      </c>
      <c r="L247" s="150">
        <v>14</v>
      </c>
      <c r="M247" s="151">
        <v>16</v>
      </c>
      <c r="N247" s="152">
        <v>18</v>
      </c>
      <c r="O247" s="169" t="s">
        <v>335</v>
      </c>
      <c r="P247" s="8">
        <v>81381</v>
      </c>
      <c r="Q247" s="8" t="s">
        <v>350</v>
      </c>
      <c r="R247" s="8" t="s">
        <v>351</v>
      </c>
      <c r="S247" s="181">
        <v>44770</v>
      </c>
      <c r="T247" s="181">
        <f>VLOOKUP(P247,'[3]Monitor Schedule'!$A:$J,10,FALSE)</f>
        <v>44773</v>
      </c>
      <c r="U247" s="181">
        <v>44784</v>
      </c>
      <c r="V247" s="181" t="e">
        <f>VLOOKUP(P247,'[3]Monitor Schedule'!$A:$K,11,FALSE)</f>
        <v>#N/A</v>
      </c>
      <c r="W247" s="181" t="s">
        <v>30</v>
      </c>
      <c r="X247" s="8" t="s">
        <v>30</v>
      </c>
      <c r="Y247" s="2" t="str">
        <f>VLOOKUP(P247,'[3]Monitor Schedule'!$A:$BM,13,FALSE)</f>
        <v>Yes</v>
      </c>
      <c r="Z247" s="2" t="str">
        <f>VLOOKUP(P247,'[3]Monitor Schedule'!$A:$BM,14,FALSE)</f>
        <v>Yes</v>
      </c>
      <c r="AA247" s="2" t="str">
        <f>VLOOKUP(P247,'[3]Monitor Schedule'!$A:$BM,15,FALSE)</f>
        <v>Yes</v>
      </c>
      <c r="AB247" s="2" t="str">
        <f>VLOOKUP(P247,'[3]Monitor Schedule'!$A:$BM,16,FALSE)</f>
        <v>Yes</v>
      </c>
      <c r="AC247" s="2" t="str">
        <f>VLOOKUP(P247,'[3]Monitor Schedule'!$A:$BM,17,FALSE)</f>
        <v>Yes</v>
      </c>
      <c r="AD247" s="2" t="str">
        <f>VLOOKUP(P247,'[3]Monitor Schedule'!$A:$BM,18,FALSE)</f>
        <v>No</v>
      </c>
      <c r="AE247" s="2" t="s">
        <v>30</v>
      </c>
      <c r="AF247" s="2" t="str">
        <f>VLOOKUP(P247,'[3]Monitor Schedule'!$A:$BM,20,FALSE)</f>
        <v>Yes</v>
      </c>
      <c r="AG247" s="2" t="str">
        <f>VLOOKUP(P247,'[3]Monitor Schedule'!$A:$BM,21,FALSE)</f>
        <v>Yes</v>
      </c>
      <c r="AH247" s="2" t="str">
        <f>VLOOKUP(P247,'[3]Monitor Schedule'!$A:$BM,22,FALSE)</f>
        <v>Yes</v>
      </c>
      <c r="AI247" s="2" t="str">
        <f>VLOOKUP(P247,'[3]Monitor Schedule'!$A:$BM,23,FALSE)</f>
        <v>Yes</v>
      </c>
      <c r="AJ247" s="2" t="s">
        <v>30</v>
      </c>
      <c r="AK247" s="2" t="s">
        <v>30</v>
      </c>
      <c r="AL247" s="2" t="str">
        <f>VLOOKUP(P247,'[3]Monitor Schedule'!$A:$BM,26,FALSE)</f>
        <v>Yes</v>
      </c>
      <c r="AM247" s="2" t="str">
        <f>VLOOKUP(P247,'[3]Monitor Schedule'!$A:$BM,27,FALSE)</f>
        <v>Yes</v>
      </c>
      <c r="AN247" s="2" t="s">
        <v>30</v>
      </c>
      <c r="AO247" s="2" t="s">
        <v>30</v>
      </c>
      <c r="AP247" s="2" t="str">
        <f>VLOOKUP(P247,'[3]Monitor Schedule'!$A:$BM,30,FALSE)</f>
        <v>Yes</v>
      </c>
      <c r="AQ247" s="2" t="str">
        <f>VLOOKUP(P247,'[3]Monitor Schedule'!$A:$BM,31,FALSE)</f>
        <v>Yes</v>
      </c>
      <c r="AR247" s="2" t="str">
        <f>VLOOKUP(P247,'[3]Monitor Schedule'!$A:$BM,32,FALSE)</f>
        <v>Yes</v>
      </c>
      <c r="AS247" s="2" t="s">
        <v>30</v>
      </c>
      <c r="AT247" s="2" t="str">
        <f>VLOOKUP(P247,'[3]Monitor Schedule'!$A:$BM,34,FALSE)</f>
        <v>Yes</v>
      </c>
      <c r="AU247" s="2" t="str">
        <f>VLOOKUP(P247,'[3]Monitor Schedule'!$A:$BM,35,FALSE)</f>
        <v>Yes</v>
      </c>
      <c r="AV247" s="2" t="str">
        <f>VLOOKUP(P247,'[3]Monitor Schedule'!$A:$BM,36,FALSE)</f>
        <v>Yes</v>
      </c>
      <c r="AW247" s="2" t="str">
        <f>VLOOKUP(P247,'[3]Monitor Schedule'!$A:$BM,37,FALSE)</f>
        <v>Yes</v>
      </c>
      <c r="AX247" s="2" t="str">
        <f>VLOOKUP(P247,'[3]Monitor Schedule'!$A:$BM,38,FALSE)</f>
        <v>Yes</v>
      </c>
      <c r="AY247" s="2" t="str">
        <f>VLOOKUP(P247,'[3]Monitor Schedule'!$A:$BM,39,FALSE)</f>
        <v>Yes</v>
      </c>
      <c r="AZ247" s="2" t="str">
        <f>VLOOKUP(P247,'[3]Monitor Schedule'!$A:$BM,40,FALSE)</f>
        <v>Yes</v>
      </c>
      <c r="BA247" s="2" t="s">
        <v>30</v>
      </c>
      <c r="BB247" s="2" t="s">
        <v>30</v>
      </c>
      <c r="BC247" s="2" t="s">
        <v>30</v>
      </c>
      <c r="BD247" s="2" t="str">
        <f>VLOOKUP(P247,'[3]Monitor Schedule'!$A:$BM,44,FALSE)</f>
        <v>Yes</v>
      </c>
      <c r="BE247" s="2" t="str">
        <f>VLOOKUP(P247,'[3]Monitor Schedule'!$A:$BM,45,FALSE)</f>
        <v>Yes</v>
      </c>
      <c r="BF247" s="2" t="str">
        <f>VLOOKUP(P247,'[3]Monitor Schedule'!$A:$BM,46,FALSE)</f>
        <v>Yes</v>
      </c>
      <c r="BG247" s="2" t="s">
        <v>30</v>
      </c>
      <c r="BH247" s="2" t="s">
        <v>30</v>
      </c>
      <c r="BI247" s="2" t="s">
        <v>30</v>
      </c>
      <c r="BJ247" s="2" t="s">
        <v>30</v>
      </c>
      <c r="BK247" s="2" t="str">
        <f>VLOOKUP(P247,'[3]Monitor Schedule'!$A:$BM,51,FALSE)</f>
        <v>Yes</v>
      </c>
      <c r="BL247" s="2" t="str">
        <f>VLOOKUP(P247,'[3]Monitor Schedule'!$A:$BM,52,FALSE)</f>
        <v>Yes</v>
      </c>
      <c r="BM247" s="2" t="str">
        <f>VLOOKUP(P247,'[3]Monitor Schedule'!$A:$BM,53,FALSE)</f>
        <v>Yes</v>
      </c>
      <c r="BN247" s="2" t="s">
        <v>30</v>
      </c>
      <c r="BO247" s="2" t="s">
        <v>30</v>
      </c>
      <c r="BP247" s="2" t="s">
        <v>30</v>
      </c>
      <c r="BQ247" s="2" t="s">
        <v>30</v>
      </c>
      <c r="BR247" s="2" t="str">
        <f>VLOOKUP(P247,'[3]Monitor Schedule'!$A:$BM,58,FALSE)</f>
        <v>Yes</v>
      </c>
      <c r="BS247" s="2" t="str">
        <f>VLOOKUP(P247,'[3]Monitor Schedule'!$A:$BM,59,FALSE)</f>
        <v>Yes</v>
      </c>
      <c r="BT247" s="2" t="str">
        <f>VLOOKUP(P247,'[3]Monitor Schedule'!$A:$BM,60,FALSE)</f>
        <v>Yes</v>
      </c>
      <c r="BU247" s="2" t="str">
        <f>VLOOKUP(P247,'[3]Monitor Schedule'!$A:$BM,61,FALSE)</f>
        <v>Yes</v>
      </c>
      <c r="BV247" s="2" t="s">
        <v>30</v>
      </c>
      <c r="BW247" s="2" t="s">
        <v>30</v>
      </c>
      <c r="BX247" s="2" t="s">
        <v>30</v>
      </c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</row>
    <row r="248" spans="1:459" s="2" customFormat="1">
      <c r="A248" s="146">
        <v>213782</v>
      </c>
      <c r="B248" s="146">
        <v>6296</v>
      </c>
      <c r="C248" s="146">
        <v>1218</v>
      </c>
      <c r="D248" s="147">
        <v>247877</v>
      </c>
      <c r="E248" s="148">
        <f t="shared" si="372"/>
        <v>7188.433</v>
      </c>
      <c r="F248" s="149">
        <f t="shared" si="373"/>
        <v>1365.8022699999999</v>
      </c>
      <c r="G248" s="150">
        <v>18</v>
      </c>
      <c r="H248" s="150">
        <f t="shared" si="374"/>
        <v>8985.5412500000002</v>
      </c>
      <c r="I248" s="150">
        <f t="shared" si="375"/>
        <v>1707.2528374999999</v>
      </c>
      <c r="J248" s="150">
        <f t="shared" si="376"/>
        <v>10782.6495</v>
      </c>
      <c r="K248" s="150">
        <f t="shared" si="377"/>
        <v>2048.7034049999997</v>
      </c>
      <c r="L248" s="150">
        <v>14</v>
      </c>
      <c r="M248" s="151">
        <v>16</v>
      </c>
      <c r="N248" s="152">
        <v>18</v>
      </c>
      <c r="O248" s="169" t="s">
        <v>335</v>
      </c>
      <c r="P248" s="8">
        <v>809058</v>
      </c>
      <c r="Q248" s="8" t="s">
        <v>352</v>
      </c>
      <c r="R248" s="8" t="s">
        <v>353</v>
      </c>
      <c r="S248" s="181">
        <v>44770</v>
      </c>
      <c r="T248" s="181">
        <f>VLOOKUP(P248,'[3]Monitor Schedule'!$A:$J,10,FALSE)</f>
        <v>44768</v>
      </c>
      <c r="U248" s="181">
        <v>44784</v>
      </c>
      <c r="V248" s="181" t="e">
        <f>VLOOKUP(P248,'[3]Monitor Schedule'!$A:$K,11,FALSE)</f>
        <v>#N/A</v>
      </c>
      <c r="W248" s="181" t="s">
        <v>30</v>
      </c>
      <c r="X248" s="8" t="s">
        <v>354</v>
      </c>
      <c r="Y248" s="2" t="str">
        <f>VLOOKUP(P248,'[3]Monitor Schedule'!$A:$BM,13,FALSE)</f>
        <v>No</v>
      </c>
      <c r="Z248" s="2" t="str">
        <f>VLOOKUP(P248,'[3]Monitor Schedule'!$A:$BM,14,FALSE)</f>
        <v>No</v>
      </c>
      <c r="AA248" s="2" t="str">
        <f>VLOOKUP(P248,'[3]Monitor Schedule'!$A:$BM,15,FALSE)</f>
        <v>No</v>
      </c>
      <c r="AB248" s="2" t="str">
        <f>VLOOKUP(P248,'[3]Monitor Schedule'!$A:$BM,16,FALSE)</f>
        <v>No</v>
      </c>
      <c r="AC248" s="2" t="str">
        <f>VLOOKUP(P248,'[3]Monitor Schedule'!$A:$BM,17,FALSE)</f>
        <v>No</v>
      </c>
      <c r="AD248" s="2" t="str">
        <f>VLOOKUP(P248,'[3]Monitor Schedule'!$A:$BM,18,FALSE)</f>
        <v>No</v>
      </c>
      <c r="AE248" s="2" t="str">
        <f>VLOOKUP(P248,'[3]Monitor Schedule'!$A:$BM,19,FALSE)</f>
        <v>Yes</v>
      </c>
      <c r="AF248" s="2" t="str">
        <f>VLOOKUP(P248,'[3]Monitor Schedule'!$A:$BM,20,FALSE)</f>
        <v>No</v>
      </c>
      <c r="AG248" s="2" t="str">
        <f>VLOOKUP(P248,'[3]Monitor Schedule'!$A:$BM,21,FALSE)</f>
        <v>No</v>
      </c>
      <c r="AH248" s="2" t="s">
        <v>30</v>
      </c>
      <c r="AI248" s="2" t="s">
        <v>30</v>
      </c>
      <c r="AJ248" s="2" t="str">
        <f>VLOOKUP(P248,'[3]Monitor Schedule'!$A:$BM,24,FALSE)</f>
        <v>Yes</v>
      </c>
      <c r="AK248" s="2" t="str">
        <f>VLOOKUP(P248,'[3]Monitor Schedule'!$A:$BM,25,FALSE)</f>
        <v>Yes</v>
      </c>
      <c r="AL248" s="2" t="str">
        <f>VLOOKUP(P248,'[3]Monitor Schedule'!$A:$BM,26,FALSE)</f>
        <v>Yes</v>
      </c>
      <c r="AM248" s="2" t="str">
        <f>VLOOKUP(P248,'[3]Monitor Schedule'!$A:$BM,27,FALSE)</f>
        <v>Yes</v>
      </c>
      <c r="AN248" s="2" t="s">
        <v>28</v>
      </c>
      <c r="AO248" s="2" t="s">
        <v>30</v>
      </c>
      <c r="AP248" s="2" t="str">
        <f>VLOOKUP(P248,'[3]Monitor Schedule'!$A:$BM,30,FALSE)</f>
        <v>Yes</v>
      </c>
      <c r="AQ248" s="2" t="str">
        <f>VLOOKUP(P248,'[3]Monitor Schedule'!$A:$BM,31,FALSE)</f>
        <v>Yes</v>
      </c>
      <c r="AR248" s="2" t="str">
        <f>VLOOKUP(P248,'[3]Monitor Schedule'!$A:$BM,32,FALSE)</f>
        <v>Yes</v>
      </c>
      <c r="AS248" s="2" t="str">
        <f>VLOOKUP(P248,'[3]Monitor Schedule'!$A:$BM,33,FALSE)</f>
        <v>Yes</v>
      </c>
      <c r="AT248" s="2" t="str">
        <f>VLOOKUP(P248,'[3]Monitor Schedule'!$A:$BM,34,FALSE)</f>
        <v>Yes</v>
      </c>
      <c r="AU248" s="2" t="s">
        <v>30</v>
      </c>
      <c r="AV248" s="2" t="s">
        <v>30</v>
      </c>
      <c r="AW248" s="2" t="str">
        <f>VLOOKUP(P248,'[3]Monitor Schedule'!$A:$BM,37,FALSE)</f>
        <v>Yes</v>
      </c>
      <c r="AX248" s="2" t="str">
        <f>VLOOKUP(P248,'[3]Monitor Schedule'!$A:$BM,38,FALSE)</f>
        <v>Yes</v>
      </c>
      <c r="AY248" s="2" t="str">
        <f>VLOOKUP(P248,'[3]Monitor Schedule'!$A:$BM,39,FALSE)</f>
        <v>Yes</v>
      </c>
      <c r="AZ248" s="2" t="str">
        <f>VLOOKUP(P248,'[3]Monitor Schedule'!$A:$BM,40,FALSE)</f>
        <v>Yes</v>
      </c>
      <c r="BA248" s="2" t="str">
        <f>VLOOKUP(P248,'[3]Monitor Schedule'!$A:$BM,41,FALSE)</f>
        <v>Yes</v>
      </c>
      <c r="BB248" s="2" t="s">
        <v>30</v>
      </c>
      <c r="BC248" s="2" t="s">
        <v>30</v>
      </c>
      <c r="BD248" s="2" t="str">
        <f>VLOOKUP(P248,'[3]Monitor Schedule'!$A:$BM,44,FALSE)</f>
        <v>Yes</v>
      </c>
      <c r="BE248" s="2" t="str">
        <f>VLOOKUP(P248,'[3]Monitor Schedule'!$A:$BM,45,FALSE)</f>
        <v>Yes</v>
      </c>
      <c r="BF248" s="2" t="str">
        <f>VLOOKUP(P248,'[3]Monitor Schedule'!$A:$BM,46,FALSE)</f>
        <v>Yes</v>
      </c>
      <c r="BG248" s="2" t="str">
        <f>VLOOKUP(P248,'[3]Monitor Schedule'!$A:$BM,47,FALSE)</f>
        <v>Yes</v>
      </c>
      <c r="BH248" s="2" t="str">
        <f>VLOOKUP(P248,'[3]Monitor Schedule'!$A:$BM,48,FALSE)</f>
        <v>Yes</v>
      </c>
      <c r="BI248" s="2" t="s">
        <v>30</v>
      </c>
      <c r="BJ248" s="2" t="s">
        <v>30</v>
      </c>
      <c r="BK248" s="2" t="str">
        <f>VLOOKUP(P248,'[3]Monitor Schedule'!$A:$BM,51,FALSE)</f>
        <v>Yes</v>
      </c>
      <c r="BL248" s="2" t="str">
        <f>VLOOKUP(P248,'[3]Monitor Schedule'!$A:$BM,52,FALSE)</f>
        <v>Yes</v>
      </c>
      <c r="BM248" s="2" t="str">
        <f>VLOOKUP(P248,'[3]Monitor Schedule'!$A:$BM,53,FALSE)</f>
        <v>Yes</v>
      </c>
      <c r="BN248" s="2" t="str">
        <f>VLOOKUP(P248,'[3]Monitor Schedule'!$A:$BM,54,FALSE)</f>
        <v>Yes</v>
      </c>
      <c r="BO248" s="2" t="s">
        <v>30</v>
      </c>
      <c r="BP248" s="2" t="s">
        <v>30</v>
      </c>
      <c r="BQ248" s="2" t="s">
        <v>30</v>
      </c>
      <c r="BR248" s="2">
        <f>VLOOKUP(P248,'[3]Monitor Schedule'!$A:$BM,58,FALSE)</f>
        <v>0</v>
      </c>
      <c r="BS248" s="2">
        <f>VLOOKUP(P248,'[3]Monitor Schedule'!$A:$BM,59,FALSE)</f>
        <v>0</v>
      </c>
      <c r="BT248" s="2">
        <f>VLOOKUP(P248,'[3]Monitor Schedule'!$A:$BM,60,FALSE)</f>
        <v>0</v>
      </c>
      <c r="BU248" s="2">
        <f>VLOOKUP(P248,'[3]Monitor Schedule'!$A:$BM,61,FALSE)</f>
        <v>0</v>
      </c>
      <c r="BV248" s="2">
        <f>VLOOKUP(P248,'[3]Monitor Schedule'!$A:$BM,62,FALSE)</f>
        <v>0</v>
      </c>
      <c r="BW248" s="2">
        <f>VLOOKUP(P248,'[3]Monitor Schedule'!$A:$BM,63,FALSE)</f>
        <v>0</v>
      </c>
      <c r="BX248" s="2">
        <f>VLOOKUP(P248,'[3]Monitor Schedule'!$A:$BM,64,FALSE)</f>
        <v>0</v>
      </c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</row>
    <row r="249" spans="1:459" s="2" customFormat="1">
      <c r="A249" s="146">
        <v>213782</v>
      </c>
      <c r="B249" s="146">
        <v>6296</v>
      </c>
      <c r="C249" s="146">
        <v>1218</v>
      </c>
      <c r="D249" s="147">
        <v>247877</v>
      </c>
      <c r="E249" s="148">
        <f t="shared" si="372"/>
        <v>7188.433</v>
      </c>
      <c r="F249" s="149">
        <f t="shared" si="373"/>
        <v>1365.8022699999999</v>
      </c>
      <c r="G249" s="150">
        <v>19</v>
      </c>
      <c r="H249" s="150">
        <f t="shared" si="374"/>
        <v>8985.5412500000002</v>
      </c>
      <c r="I249" s="150">
        <f t="shared" si="375"/>
        <v>1707.2528374999999</v>
      </c>
      <c r="J249" s="150">
        <f t="shared" si="376"/>
        <v>10782.6495</v>
      </c>
      <c r="K249" s="150">
        <f t="shared" si="377"/>
        <v>2048.7034049999997</v>
      </c>
      <c r="L249" s="150">
        <v>14</v>
      </c>
      <c r="M249" s="151">
        <v>16</v>
      </c>
      <c r="N249" s="152">
        <v>18</v>
      </c>
      <c r="O249" s="169" t="s">
        <v>335</v>
      </c>
      <c r="P249" s="8">
        <v>70729</v>
      </c>
      <c r="Q249" s="8" t="s">
        <v>355</v>
      </c>
      <c r="R249" s="8" t="s">
        <v>356</v>
      </c>
      <c r="S249" s="181">
        <v>44770</v>
      </c>
      <c r="T249" s="181">
        <f>VLOOKUP(P249,'[3]Monitor Schedule'!$A:$J,10,FALSE)</f>
        <v>44784</v>
      </c>
      <c r="U249" s="181"/>
      <c r="V249" s="181" t="e">
        <f>VLOOKUP(P249,'[3]Monitor Schedule'!$A:$K,11,FALSE)</f>
        <v>#N/A</v>
      </c>
      <c r="W249" s="181" t="s">
        <v>30</v>
      </c>
      <c r="X249" s="8" t="s">
        <v>30</v>
      </c>
      <c r="Y249" s="2" t="str">
        <f>VLOOKUP(P249,'[3]Monitor Schedule'!$A:$BM,13,FALSE)</f>
        <v>Yes</v>
      </c>
      <c r="Z249" s="2" t="str">
        <f>VLOOKUP(P249,'[3]Monitor Schedule'!$A:$BM,14,FALSE)</f>
        <v>Yes</v>
      </c>
      <c r="AA249" s="2" t="str">
        <f>VLOOKUP(P249,'[3]Monitor Schedule'!$A:$BM,15,FALSE)</f>
        <v>Yes</v>
      </c>
      <c r="AB249" s="2" t="str">
        <f>VLOOKUP(P249,'[3]Monitor Schedule'!$A:$BM,16,FALSE)</f>
        <v>Yes</v>
      </c>
      <c r="AC249" s="2" t="str">
        <f>VLOOKUP(P249,'[3]Monitor Schedule'!$A:$BM,17,FALSE)</f>
        <v>Yes</v>
      </c>
      <c r="AD249" s="2" t="str">
        <f>VLOOKUP(P249,'[3]Monitor Schedule'!$A:$BM,18,FALSE)</f>
        <v>No</v>
      </c>
      <c r="AE249" s="2" t="str">
        <f>VLOOKUP(P249,'[3]Monitor Schedule'!$A:$BM,19,FALSE)</f>
        <v>No</v>
      </c>
      <c r="AF249" s="2" t="str">
        <f>VLOOKUP(P249,'[3]Monitor Schedule'!$A:$BM,20,FALSE)</f>
        <v>No</v>
      </c>
      <c r="AG249" s="2" t="str">
        <f>VLOOKUP(P249,'[3]Monitor Schedule'!$A:$BM,21,FALSE)</f>
        <v>No</v>
      </c>
      <c r="AH249" s="2" t="s">
        <v>30</v>
      </c>
      <c r="AI249" s="2" t="s">
        <v>30</v>
      </c>
      <c r="AJ249" s="2" t="str">
        <f>VLOOKUP(P249,'[3]Monitor Schedule'!$A:$BM,24,FALSE)</f>
        <v>No</v>
      </c>
      <c r="AK249" s="2" t="str">
        <f>VLOOKUP(P249,'[3]Monitor Schedule'!$A:$BM,25,FALSE)</f>
        <v>No</v>
      </c>
      <c r="AL249" s="2" t="s">
        <v>30</v>
      </c>
      <c r="AM249" s="2" t="s">
        <v>30</v>
      </c>
      <c r="AN249" s="2" t="str">
        <f>VLOOKUP(P249,'[3]Monitor Schedule'!$A:$BM,28,FALSE)</f>
        <v>No</v>
      </c>
      <c r="AO249" s="2" t="str">
        <f>VLOOKUP(P249,'[3]Monitor Schedule'!$A:$BM,29,FALSE)</f>
        <v>No</v>
      </c>
      <c r="AP249" s="2" t="str">
        <f>VLOOKUP(P249,'[3]Monitor Schedule'!$A:$BM,30,FALSE)</f>
        <v>No</v>
      </c>
      <c r="AQ249" s="2" t="str">
        <f>VLOOKUP(P249,'[3]Monitor Schedule'!$A:$BM,31,FALSE)</f>
        <v>No</v>
      </c>
      <c r="AR249" s="2" t="str">
        <f>VLOOKUP(P249,'[3]Monitor Schedule'!$A:$BM,32,FALSE)</f>
        <v>No</v>
      </c>
      <c r="AS249" s="2" t="str">
        <f>VLOOKUP(P249,'[3]Monitor Schedule'!$A:$BM,33,FALSE)</f>
        <v>No</v>
      </c>
      <c r="AT249" s="2" t="str">
        <f>VLOOKUP(P249,'[3]Monitor Schedule'!$A:$BM,34,FALSE)</f>
        <v>No</v>
      </c>
      <c r="AU249" s="2" t="s">
        <v>30</v>
      </c>
      <c r="AV249" s="2" t="s">
        <v>30</v>
      </c>
      <c r="AW249" s="2" t="str">
        <f>VLOOKUP(P249,'[3]Monitor Schedule'!$A:$BM,37,FALSE)</f>
        <v>No</v>
      </c>
      <c r="AX249" s="2" t="str">
        <f>VLOOKUP(P249,'[3]Monitor Schedule'!$A:$BM,38,FALSE)</f>
        <v>No</v>
      </c>
      <c r="AY249" s="2" t="str">
        <f>VLOOKUP(P249,'[3]Monitor Schedule'!$A:$BM,39,FALSE)</f>
        <v>No</v>
      </c>
      <c r="AZ249" s="2" t="str">
        <f>VLOOKUP(P249,'[3]Monitor Schedule'!$A:$BM,40,FALSE)</f>
        <v>No</v>
      </c>
      <c r="BA249" s="2" t="str">
        <f>VLOOKUP(P249,'[3]Monitor Schedule'!$A:$BM,41,FALSE)</f>
        <v>No</v>
      </c>
      <c r="BB249" s="2" t="str">
        <f>VLOOKUP(P249,'[3]Monitor Schedule'!$A:$BM,42,FALSE)</f>
        <v>No</v>
      </c>
      <c r="BC249" s="2" t="str">
        <f>VLOOKUP(P249,'[3]Monitor Schedule'!$A:$BM,43,FALSE)</f>
        <v>No</v>
      </c>
      <c r="BD249" s="2" t="str">
        <f>VLOOKUP(P249,'[3]Monitor Schedule'!$A:$BM,44,FALSE)</f>
        <v>No</v>
      </c>
      <c r="BE249" s="2" t="str">
        <f>VLOOKUP(P249,'[3]Monitor Schedule'!$A:$BM,45,FALSE)</f>
        <v>No</v>
      </c>
      <c r="BF249" s="2" t="str">
        <f>VLOOKUP(P249,'[3]Monitor Schedule'!$A:$BM,46,FALSE)</f>
        <v>No</v>
      </c>
      <c r="BG249" s="2" t="str">
        <f>VLOOKUP(P249,'[3]Monitor Schedule'!$A:$BM,47,FALSE)</f>
        <v>No</v>
      </c>
      <c r="BH249" s="2" t="str">
        <f>VLOOKUP(P249,'[3]Monitor Schedule'!$A:$BM,48,FALSE)</f>
        <v>No</v>
      </c>
      <c r="BI249" s="2" t="str">
        <f>VLOOKUP(P249,'[3]Monitor Schedule'!$A:$BM,49,FALSE)</f>
        <v>No</v>
      </c>
      <c r="BJ249" s="2" t="str">
        <f>VLOOKUP(P249,'[3]Monitor Schedule'!$A:$BM,50,FALSE)</f>
        <v>No</v>
      </c>
      <c r="BK249" s="2" t="str">
        <f>VLOOKUP(P249,'[3]Monitor Schedule'!$A:$BM,51,FALSE)</f>
        <v>No</v>
      </c>
      <c r="BL249" s="2" t="str">
        <f>VLOOKUP(P249,'[3]Monitor Schedule'!$A:$BM,52,FALSE)</f>
        <v>No</v>
      </c>
      <c r="BM249" s="2" t="str">
        <f>VLOOKUP(P249,'[3]Monitor Schedule'!$A:$BM,53,FALSE)</f>
        <v>No</v>
      </c>
      <c r="BN249" s="2" t="str">
        <f>VLOOKUP(P249,'[3]Monitor Schedule'!$A:$BM,54,FALSE)</f>
        <v>No</v>
      </c>
      <c r="BO249" s="2" t="str">
        <f>VLOOKUP(P249,'[3]Monitor Schedule'!$A:$BM,55,FALSE)</f>
        <v>No</v>
      </c>
      <c r="BP249" s="2" t="s">
        <v>30</v>
      </c>
      <c r="BQ249" s="2" t="s">
        <v>30</v>
      </c>
      <c r="BR249" s="2" t="str">
        <f>VLOOKUP(P249,'[3]Monitor Schedule'!$A:$BM,58,FALSE)</f>
        <v>No</v>
      </c>
      <c r="BS249" s="2" t="str">
        <f>VLOOKUP(P249,'[3]Monitor Schedule'!$A:$BM,59,FALSE)</f>
        <v>No</v>
      </c>
      <c r="BT249" s="2" t="str">
        <f>VLOOKUP(P249,'[3]Monitor Schedule'!$A:$BM,60,FALSE)</f>
        <v>No</v>
      </c>
      <c r="BU249" s="2" t="str">
        <f>VLOOKUP(P249,'[3]Monitor Schedule'!$A:$BM,61,FALSE)</f>
        <v>No</v>
      </c>
      <c r="BV249" s="2" t="str">
        <f>VLOOKUP(P249,'[3]Monitor Schedule'!$A:$BM,62,FALSE)</f>
        <v>No</v>
      </c>
      <c r="BW249" s="2" t="str">
        <f>VLOOKUP(P249,'[3]Monitor Schedule'!$A:$BM,63,FALSE)</f>
        <v>No</v>
      </c>
      <c r="BX249" s="2" t="str">
        <f>VLOOKUP(P249,'[3]Monitor Schedule'!$A:$BM,64,FALSE)</f>
        <v>No</v>
      </c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</row>
    <row r="250" spans="1:459" s="2" customFormat="1">
      <c r="A250" s="146">
        <v>213782</v>
      </c>
      <c r="B250" s="146">
        <v>6296</v>
      </c>
      <c r="C250" s="146">
        <v>1218</v>
      </c>
      <c r="D250" s="147">
        <v>247877</v>
      </c>
      <c r="E250" s="148">
        <f t="shared" si="372"/>
        <v>7188.433</v>
      </c>
      <c r="F250" s="149">
        <f t="shared" si="373"/>
        <v>1365.8022699999999</v>
      </c>
      <c r="G250" s="150">
        <v>20</v>
      </c>
      <c r="H250" s="150">
        <f t="shared" si="374"/>
        <v>8985.5412500000002</v>
      </c>
      <c r="I250" s="150">
        <f t="shared" si="375"/>
        <v>1707.2528374999999</v>
      </c>
      <c r="J250" s="150">
        <f t="shared" si="376"/>
        <v>10782.6495</v>
      </c>
      <c r="K250" s="150">
        <f t="shared" si="377"/>
        <v>2048.7034049999997</v>
      </c>
      <c r="L250" s="150">
        <v>14</v>
      </c>
      <c r="M250" s="151">
        <v>16</v>
      </c>
      <c r="N250" s="152">
        <v>18</v>
      </c>
      <c r="O250" s="169" t="s">
        <v>335</v>
      </c>
      <c r="P250" s="8">
        <v>29018</v>
      </c>
      <c r="Q250" s="8" t="s">
        <v>357</v>
      </c>
      <c r="R250" t="s">
        <v>211</v>
      </c>
      <c r="S250" s="181">
        <v>44778</v>
      </c>
      <c r="T250" s="181">
        <f>VLOOKUP(P250,'[3]Monitor Schedule'!$A:$J,10,FALSE)</f>
        <v>44777</v>
      </c>
      <c r="U250" s="181">
        <v>44784</v>
      </c>
      <c r="V250" s="181" t="e">
        <f>VLOOKUP(P250,'[3]Monitor Schedule'!$A:$K,11,FALSE)</f>
        <v>#N/A</v>
      </c>
      <c r="W250" s="181" t="s">
        <v>30</v>
      </c>
      <c r="X250" s="8" t="s">
        <v>30</v>
      </c>
      <c r="Y250" s="2" t="str">
        <f>VLOOKUP(P250,'[3]Monitor Schedule'!$A:$BM,13,FALSE)</f>
        <v>No</v>
      </c>
      <c r="Z250" s="2" t="str">
        <f>VLOOKUP(P250,'[3]Monitor Schedule'!$A:$BM,14,FALSE)</f>
        <v>No</v>
      </c>
      <c r="AA250" s="2" t="str">
        <f>VLOOKUP(P250,'[3]Monitor Schedule'!$A:$BM,15,FALSE)</f>
        <v>Yes</v>
      </c>
      <c r="AB250" s="2" t="str">
        <f>VLOOKUP(P250,'[3]Monitor Schedule'!$A:$BM,16,FALSE)</f>
        <v>Yes</v>
      </c>
      <c r="AC250" s="2" t="str">
        <f>VLOOKUP(P250,'[3]Monitor Schedule'!$A:$BM,17,FALSE)</f>
        <v>Yes</v>
      </c>
      <c r="AD250" s="2" t="str">
        <f>VLOOKUP(P250,'[3]Monitor Schedule'!$A:$BM,18,FALSE)</f>
        <v>Yes</v>
      </c>
      <c r="AE250" s="2" t="str">
        <f>VLOOKUP(P250,'[3]Monitor Schedule'!$A:$BM,19,FALSE)</f>
        <v>Yes</v>
      </c>
      <c r="AF250" s="2" t="str">
        <f>VLOOKUP(P250,'[3]Monitor Schedule'!$A:$BM,20,FALSE)</f>
        <v>No</v>
      </c>
      <c r="AG250" s="2" t="str">
        <f>VLOOKUP(P250,'[3]Monitor Schedule'!$A:$BM,21,FALSE)</f>
        <v>Yes</v>
      </c>
      <c r="AH250" s="2" t="s">
        <v>30</v>
      </c>
      <c r="AI250" s="2" t="str">
        <f>VLOOKUP(P250,'[3]Monitor Schedule'!$A:$BM,23,FALSE)</f>
        <v>No</v>
      </c>
      <c r="AJ250" s="2" t="str">
        <f>VLOOKUP(P250,'[3]Monitor Schedule'!$A:$BM,24,FALSE)</f>
        <v>No</v>
      </c>
      <c r="AK250" s="2" t="str">
        <f>VLOOKUP(P250,'[3]Monitor Schedule'!$A:$BM,25,FALSE)</f>
        <v>No</v>
      </c>
      <c r="AL250" s="2" t="str">
        <f>VLOOKUP(P250,'[3]Monitor Schedule'!$A:$BM,26,FALSE)</f>
        <v>No</v>
      </c>
      <c r="AM250" s="2" t="str">
        <f>VLOOKUP(P250,'[3]Monitor Schedule'!$A:$BM,27,FALSE)</f>
        <v>No</v>
      </c>
      <c r="AN250" s="2" t="s">
        <v>30</v>
      </c>
      <c r="AO250" s="2" t="str">
        <f>VLOOKUP(P250,'[3]Monitor Schedule'!$A:$BM,29,FALSE)</f>
        <v>No</v>
      </c>
      <c r="AP250" s="2" t="str">
        <f>VLOOKUP(P250,'[3]Monitor Schedule'!$A:$BM,30,FALSE)</f>
        <v>No</v>
      </c>
      <c r="AQ250" s="2" t="str">
        <f>VLOOKUP(P250,'[3]Monitor Schedule'!$A:$BM,31,FALSE)</f>
        <v>Yes</v>
      </c>
      <c r="AR250" s="2" t="str">
        <f>VLOOKUP(P250,'[3]Monitor Schedule'!$A:$BM,32,FALSE)</f>
        <v>Yes</v>
      </c>
      <c r="AS250" s="2" t="str">
        <f>VLOOKUP(P250,'[3]Monitor Schedule'!$A:$BM,33,FALSE)</f>
        <v>Yes</v>
      </c>
      <c r="AT250" s="2" t="s">
        <v>28</v>
      </c>
      <c r="AU250" s="2" t="str">
        <f>VLOOKUP(P250,'[3]Monitor Schedule'!$A:$BM,35,FALSE)</f>
        <v>No</v>
      </c>
      <c r="AV250" s="2" t="s">
        <v>28</v>
      </c>
      <c r="AW250" s="2" t="str">
        <f>VLOOKUP(P250,'[3]Monitor Schedule'!$A:$BM,37,FALSE)</f>
        <v>Yes</v>
      </c>
      <c r="AX250" s="2" t="str">
        <f>VLOOKUP(P250,'[3]Monitor Schedule'!$A:$BM,38,FALSE)</f>
        <v>Yes</v>
      </c>
      <c r="AY250" s="2" t="str">
        <f>VLOOKUP(P250,'[3]Monitor Schedule'!$A:$BM,39,FALSE)</f>
        <v>Yes</v>
      </c>
      <c r="AZ250" s="2" t="str">
        <f>VLOOKUP(P250,'[3]Monitor Schedule'!$A:$BM,40,FALSE)</f>
        <v>Yes</v>
      </c>
      <c r="BA250" s="2" t="s">
        <v>28</v>
      </c>
      <c r="BB250" s="2" t="str">
        <f>VLOOKUP(P250,'[3]Monitor Schedule'!$A:$BM,42,FALSE)</f>
        <v>No</v>
      </c>
      <c r="BC250" s="2" t="s">
        <v>30</v>
      </c>
      <c r="BD250" s="2" t="str">
        <f>VLOOKUP(P250,'[3]Monitor Schedule'!$A:$BM,44,FALSE)</f>
        <v>Yes</v>
      </c>
      <c r="BE250" s="2" t="str">
        <f>VLOOKUP(P250,'[3]Monitor Schedule'!$A:$BM,45,FALSE)</f>
        <v>Yes</v>
      </c>
      <c r="BF250" s="2" t="str">
        <f>VLOOKUP(P250,'[3]Monitor Schedule'!$A:$BM,46,FALSE)</f>
        <v>Yes</v>
      </c>
      <c r="BG250" s="2" t="str">
        <f>VLOOKUP(P250,'[3]Monitor Schedule'!$A:$BM,47,FALSE)</f>
        <v>Yes</v>
      </c>
      <c r="BH250" s="2" t="str">
        <f>VLOOKUP(P250,'[3]Monitor Schedule'!$A:$BM,48,FALSE)</f>
        <v>No</v>
      </c>
      <c r="BI250" s="2" t="str">
        <f>VLOOKUP(P250,'[3]Monitor Schedule'!$A:$BM,49,FALSE)</f>
        <v>No</v>
      </c>
      <c r="BJ250" s="2" t="str">
        <f>VLOOKUP(P250,'[3]Monitor Schedule'!$A:$BM,50,FALSE)</f>
        <v>Yes</v>
      </c>
      <c r="BK250" s="2" t="str">
        <f>VLOOKUP(P250,'[3]Monitor Schedule'!$A:$BM,51,FALSE)</f>
        <v>Yes</v>
      </c>
      <c r="BL250" s="2" t="str">
        <f>VLOOKUP(P250,'[3]Monitor Schedule'!$A:$BM,52,FALSE)</f>
        <v>Yes</v>
      </c>
      <c r="BM250" s="2" t="str">
        <f>VLOOKUP(P250,'[3]Monitor Schedule'!$A:$BM,53,FALSE)</f>
        <v>Yes</v>
      </c>
      <c r="BN250" s="2" t="str">
        <f>VLOOKUP(P250,'[3]Monitor Schedule'!$A:$BM,54,FALSE)</f>
        <v>Yes</v>
      </c>
      <c r="BO250" s="2" t="s">
        <v>30</v>
      </c>
      <c r="BP250" s="2" t="s">
        <v>30</v>
      </c>
      <c r="BQ250" s="2" t="s">
        <v>30</v>
      </c>
      <c r="BR250" s="2">
        <f>VLOOKUP(P250,'[3]Monitor Schedule'!$A:$BM,58,FALSE)</f>
        <v>0</v>
      </c>
      <c r="BS250" s="2">
        <f>VLOOKUP(P250,'[3]Monitor Schedule'!$A:$BM,59,FALSE)</f>
        <v>0</v>
      </c>
      <c r="BT250" s="2">
        <f>VLOOKUP(P250,'[3]Monitor Schedule'!$A:$BM,60,FALSE)</f>
        <v>0</v>
      </c>
      <c r="BU250" s="2">
        <f>VLOOKUP(P250,'[3]Monitor Schedule'!$A:$BM,61,FALSE)</f>
        <v>0</v>
      </c>
      <c r="BV250" s="2">
        <f>VLOOKUP(P250,'[3]Monitor Schedule'!$A:$BM,62,FALSE)</f>
        <v>0</v>
      </c>
      <c r="BW250" s="2">
        <f>VLOOKUP(P250,'[3]Monitor Schedule'!$A:$BM,63,FALSE)</f>
        <v>0</v>
      </c>
      <c r="BX250" s="2">
        <f>VLOOKUP(P250,'[3]Monitor Schedule'!$A:$BM,64,FALSE)</f>
        <v>0</v>
      </c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</row>
    <row r="251" spans="1:459" s="2" customFormat="1">
      <c r="A251" s="146">
        <v>213782</v>
      </c>
      <c r="B251" s="146">
        <v>6296</v>
      </c>
      <c r="C251" s="146">
        <v>1218</v>
      </c>
      <c r="D251" s="147">
        <v>247877</v>
      </c>
      <c r="E251" s="148">
        <f t="shared" si="372"/>
        <v>7188.433</v>
      </c>
      <c r="F251" s="149">
        <f t="shared" si="373"/>
        <v>1365.8022699999999</v>
      </c>
      <c r="G251" s="150">
        <v>22</v>
      </c>
      <c r="H251" s="150">
        <f t="shared" si="374"/>
        <v>8985.5412500000002</v>
      </c>
      <c r="I251" s="150">
        <f t="shared" si="375"/>
        <v>1707.2528374999999</v>
      </c>
      <c r="J251" s="150">
        <f t="shared" si="376"/>
        <v>10782.6495</v>
      </c>
      <c r="K251" s="150">
        <f t="shared" si="377"/>
        <v>2048.7034049999997</v>
      </c>
      <c r="L251" s="150">
        <v>14</v>
      </c>
      <c r="M251" s="151">
        <v>16</v>
      </c>
      <c r="N251" s="152">
        <v>18</v>
      </c>
      <c r="O251" s="169" t="s">
        <v>335</v>
      </c>
      <c r="P251" s="8">
        <v>814549</v>
      </c>
      <c r="Q251" s="8" t="s">
        <v>358</v>
      </c>
      <c r="R251" s="158" t="s">
        <v>359</v>
      </c>
      <c r="S251" s="181">
        <v>44778</v>
      </c>
      <c r="T251" s="181">
        <f>VLOOKUP(P251,'[3]Monitor Schedule'!$A:$J,10,FALSE)</f>
        <v>0</v>
      </c>
      <c r="U251" s="181">
        <v>44792</v>
      </c>
      <c r="V251" s="181" t="e">
        <f>VLOOKUP(P251,'[3]Monitor Schedule'!$A:$K,11,FALSE)</f>
        <v>#N/A</v>
      </c>
      <c r="W251" s="181" t="s">
        <v>30</v>
      </c>
      <c r="X251" s="8" t="s">
        <v>30</v>
      </c>
      <c r="Y251" s="2" t="str">
        <f>VLOOKUP(P251,'[3]Monitor Schedule'!$A:$BM,13,FALSE)</f>
        <v>No</v>
      </c>
      <c r="Z251" s="2" t="str">
        <f>VLOOKUP(P251,'[3]Monitor Schedule'!$A:$BM,14,FALSE)</f>
        <v>No</v>
      </c>
      <c r="AA251" s="2" t="str">
        <f>VLOOKUP(P251,'[3]Monitor Schedule'!$A:$BM,15,FALSE)</f>
        <v>No</v>
      </c>
      <c r="AB251" s="2" t="str">
        <f>VLOOKUP(P251,'[3]Monitor Schedule'!$A:$BM,16,FALSE)</f>
        <v>No</v>
      </c>
      <c r="AC251" s="2" t="str">
        <f>VLOOKUP(P251,'[3]Monitor Schedule'!$A:$BM,17,FALSE)</f>
        <v>No</v>
      </c>
      <c r="AD251" s="2" t="str">
        <f>VLOOKUP(P251,'[3]Monitor Schedule'!$A:$BM,18,FALSE)</f>
        <v>No</v>
      </c>
      <c r="AE251" s="2" t="str">
        <f>VLOOKUP(P251,'[3]Monitor Schedule'!$A:$BM,19,FALSE)</f>
        <v>No</v>
      </c>
      <c r="AF251" s="2" t="str">
        <f>VLOOKUP(P251,'[3]Monitor Schedule'!$A:$BM,20,FALSE)</f>
        <v>No</v>
      </c>
      <c r="AG251" s="2" t="str">
        <f>VLOOKUP(P251,'[3]Monitor Schedule'!$A:$BM,21,FALSE)</f>
        <v>No</v>
      </c>
      <c r="AH251" s="2" t="str">
        <f>VLOOKUP(P251,'[3]Monitor Schedule'!$A:$BM,22,FALSE)</f>
        <v>No</v>
      </c>
      <c r="AI251" s="2" t="str">
        <f>VLOOKUP(P251,'[3]Monitor Schedule'!$A:$BM,23,FALSE)</f>
        <v>No</v>
      </c>
      <c r="AJ251" s="2" t="str">
        <f>VLOOKUP(P251,'[3]Monitor Schedule'!$A:$BM,24,FALSE)</f>
        <v>No</v>
      </c>
      <c r="AK251" s="2" t="str">
        <f>VLOOKUP(P251,'[3]Monitor Schedule'!$A:$BM,25,FALSE)</f>
        <v>Yes</v>
      </c>
      <c r="AL251" s="2" t="str">
        <f>VLOOKUP(P251,'[3]Monitor Schedule'!$A:$BM,26,FALSE)</f>
        <v>Yes</v>
      </c>
      <c r="AM251" s="2" t="str">
        <f>VLOOKUP(P251,'[3]Monitor Schedule'!$A:$BM,27,FALSE)</f>
        <v>Yes</v>
      </c>
      <c r="AN251" s="2" t="str">
        <f>VLOOKUP(P251,'[3]Monitor Schedule'!$A:$BM,28,FALSE)</f>
        <v>Yes</v>
      </c>
      <c r="AO251" s="2" t="str">
        <f>VLOOKUP(P251,'[3]Monitor Schedule'!$A:$BM,29,FALSE)</f>
        <v>Yes</v>
      </c>
      <c r="AP251" s="2" t="str">
        <f>VLOOKUP(P251,'[3]Monitor Schedule'!$A:$BM,30,FALSE)</f>
        <v>No</v>
      </c>
      <c r="AQ251" s="2" t="str">
        <f>VLOOKUP(P251,'[3]Monitor Schedule'!$A:$BM,31,FALSE)</f>
        <v>No</v>
      </c>
      <c r="AR251" s="2" t="str">
        <f>VLOOKUP(P251,'[3]Monitor Schedule'!$A:$BM,32,FALSE)</f>
        <v>No</v>
      </c>
      <c r="AS251" s="2" t="str">
        <f>VLOOKUP(P251,'[3]Monitor Schedule'!$A:$BM,33,FALSE)</f>
        <v>No</v>
      </c>
      <c r="AT251" s="2" t="str">
        <f>VLOOKUP(P251,'[3]Monitor Schedule'!$A:$BM,34,FALSE)</f>
        <v>No</v>
      </c>
      <c r="AU251" s="2" t="str">
        <f>VLOOKUP(P251,'[3]Monitor Schedule'!$A:$BM,35,FALSE)</f>
        <v>No</v>
      </c>
      <c r="AV251" s="2" t="str">
        <f>VLOOKUP(P251,'[3]Monitor Schedule'!$A:$BM,36,FALSE)</f>
        <v>No</v>
      </c>
      <c r="AW251" s="2" t="str">
        <f>VLOOKUP(P251,'[3]Monitor Schedule'!$A:$BM,37,FALSE)</f>
        <v>No</v>
      </c>
      <c r="AX251" s="2" t="str">
        <f>VLOOKUP(P251,'[3]Monitor Schedule'!$A:$BM,38,FALSE)</f>
        <v>No</v>
      </c>
      <c r="AY251" s="2" t="str">
        <f>VLOOKUP(P251,'[3]Monitor Schedule'!$A:$BM,39,FALSE)</f>
        <v>No</v>
      </c>
      <c r="AZ251" s="2" t="str">
        <f>VLOOKUP(P251,'[3]Monitor Schedule'!$A:$BM,40,FALSE)</f>
        <v>No</v>
      </c>
      <c r="BA251" s="2" t="str">
        <f>VLOOKUP(P251,'[3]Monitor Schedule'!$A:$BM,41,FALSE)</f>
        <v>No</v>
      </c>
      <c r="BB251" s="2" t="str">
        <f>VLOOKUP(P251,'[3]Monitor Schedule'!$A:$BM,42,FALSE)</f>
        <v>No</v>
      </c>
      <c r="BC251" s="2" t="str">
        <f>VLOOKUP(P251,'[3]Monitor Schedule'!$A:$BM,43,FALSE)</f>
        <v>No</v>
      </c>
      <c r="BD251" s="2" t="str">
        <f>VLOOKUP(P251,'[3]Monitor Schedule'!$A:$BM,44,FALSE)</f>
        <v>No</v>
      </c>
      <c r="BE251" s="2" t="str">
        <f>VLOOKUP(P251,'[3]Monitor Schedule'!$A:$BM,45,FALSE)</f>
        <v>No</v>
      </c>
      <c r="BF251" s="2" t="str">
        <f>VLOOKUP(P251,'[3]Monitor Schedule'!$A:$BM,46,FALSE)</f>
        <v>No</v>
      </c>
      <c r="BG251" s="2" t="str">
        <f>VLOOKUP(P251,'[3]Monitor Schedule'!$A:$BM,47,FALSE)</f>
        <v>No</v>
      </c>
      <c r="BH251" s="2" t="str">
        <f>VLOOKUP(P251,'[3]Monitor Schedule'!$A:$BM,48,FALSE)</f>
        <v>No</v>
      </c>
      <c r="BI251" s="2" t="str">
        <f>VLOOKUP(P251,'[3]Monitor Schedule'!$A:$BM,49,FALSE)</f>
        <v>No</v>
      </c>
      <c r="BJ251" s="2" t="str">
        <f>VLOOKUP(P251,'[3]Monitor Schedule'!$A:$BM,50,FALSE)</f>
        <v>No</v>
      </c>
      <c r="BK251" s="2" t="str">
        <f>VLOOKUP(P251,'[3]Monitor Schedule'!$A:$BM,51,FALSE)</f>
        <v>No</v>
      </c>
      <c r="BL251" s="2" t="str">
        <f>VLOOKUP(P251,'[3]Monitor Schedule'!$A:$BM,52,FALSE)</f>
        <v>No</v>
      </c>
      <c r="BM251" s="2" t="str">
        <f>VLOOKUP(P251,'[3]Monitor Schedule'!$A:$BM,53,FALSE)</f>
        <v>No</v>
      </c>
      <c r="BN251" s="2" t="str">
        <f>VLOOKUP(P251,'[3]Monitor Schedule'!$A:$BM,54,FALSE)</f>
        <v>No</v>
      </c>
      <c r="BO251" s="2" t="str">
        <f>VLOOKUP(P251,'[3]Monitor Schedule'!$A:$BM,55,FALSE)</f>
        <v>No</v>
      </c>
      <c r="BP251" s="2" t="str">
        <f>VLOOKUP(P251,'[3]Monitor Schedule'!$A:$BM,56,FALSE)</f>
        <v>No</v>
      </c>
      <c r="BQ251" s="2" t="str">
        <f>VLOOKUP(P251,'[3]Monitor Schedule'!$A:$BM,57,FALSE)</f>
        <v>No</v>
      </c>
      <c r="BR251" s="2">
        <f>VLOOKUP(P251,'[3]Monitor Schedule'!$A:$BM,58,FALSE)</f>
        <v>0</v>
      </c>
      <c r="BS251" s="2">
        <f>VLOOKUP(P251,'[3]Monitor Schedule'!$A:$BM,59,FALSE)</f>
        <v>0</v>
      </c>
      <c r="BT251" s="2">
        <f>VLOOKUP(P251,'[3]Monitor Schedule'!$A:$BM,60,FALSE)</f>
        <v>0</v>
      </c>
      <c r="BU251" s="2">
        <f>VLOOKUP(P251,'[3]Monitor Schedule'!$A:$BM,61,FALSE)</f>
        <v>0</v>
      </c>
      <c r="BV251" s="2">
        <f>VLOOKUP(P251,'[3]Monitor Schedule'!$A:$BM,62,FALSE)</f>
        <v>0</v>
      </c>
      <c r="BW251" s="2">
        <f>VLOOKUP(P251,'[3]Monitor Schedule'!$A:$BM,63,FALSE)</f>
        <v>0</v>
      </c>
      <c r="BX251" s="2">
        <f>VLOOKUP(P251,'[3]Monitor Schedule'!$A:$BM,64,FALSE)</f>
        <v>0</v>
      </c>
      <c r="BY251" s="2" t="e">
        <f>VLOOKUP(P251,'[3]Monitor Schedule'!$A:$BM,65,FALSE)</f>
        <v>#N/A</v>
      </c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</row>
    <row r="252" spans="1:459" s="2" customFormat="1">
      <c r="A252" s="146">
        <v>213782</v>
      </c>
      <c r="B252" s="146">
        <v>6296</v>
      </c>
      <c r="C252" s="146">
        <v>1218</v>
      </c>
      <c r="D252" s="147">
        <v>247877</v>
      </c>
      <c r="E252" s="148">
        <f t="shared" ref="E252" si="378">D252*0.029</f>
        <v>7188.433</v>
      </c>
      <c r="F252" s="149">
        <f t="shared" ref="F252" si="379">E252*0.19</f>
        <v>1365.8022699999999</v>
      </c>
      <c r="G252" s="150">
        <v>26</v>
      </c>
      <c r="H252" s="150">
        <f t="shared" ref="H252" si="380">E252*1.25</f>
        <v>8985.5412500000002</v>
      </c>
      <c r="I252" s="150">
        <f t="shared" ref="I252" si="381">F252*1.25</f>
        <v>1707.2528374999999</v>
      </c>
      <c r="J252" s="150">
        <f t="shared" ref="J252" si="382">E252*1.5</f>
        <v>10782.6495</v>
      </c>
      <c r="K252" s="150">
        <f t="shared" ref="K252" si="383">F252*1.5</f>
        <v>2048.7034049999997</v>
      </c>
      <c r="L252" s="150">
        <v>14</v>
      </c>
      <c r="M252" s="151">
        <v>16</v>
      </c>
      <c r="N252" s="152">
        <v>18</v>
      </c>
      <c r="O252" s="169" t="s">
        <v>335</v>
      </c>
      <c r="P252" s="194">
        <v>801333</v>
      </c>
      <c r="Q252" s="194" t="s">
        <v>360</v>
      </c>
      <c r="R252" s="194" t="s">
        <v>361</v>
      </c>
      <c r="S252" s="201">
        <v>44784</v>
      </c>
      <c r="T252" s="181">
        <f>VLOOKUP(P252,'[3]Monitor Schedule'!$A:$J,10,FALSE)</f>
        <v>0</v>
      </c>
      <c r="U252" s="201"/>
      <c r="V252" s="181" t="e">
        <f>VLOOKUP(P252,'[3]Monitor Schedule'!$A:$K,11,FALSE)</f>
        <v>#N/A</v>
      </c>
      <c r="W252" s="181" t="s">
        <v>30</v>
      </c>
      <c r="X252" s="8"/>
      <c r="Y252" s="2" t="str">
        <f>VLOOKUP(P252,'[3]Monitor Schedule'!$A:$BM,13,FALSE)</f>
        <v>No</v>
      </c>
      <c r="Z252" s="2" t="str">
        <f>VLOOKUP(P252,'[3]Monitor Schedule'!$A:$BM,14,FALSE)</f>
        <v>No</v>
      </c>
      <c r="AA252" s="2" t="str">
        <f>VLOOKUP(P252,'[3]Monitor Schedule'!$A:$BM,15,FALSE)</f>
        <v>No</v>
      </c>
      <c r="AB252" s="2" t="str">
        <f>VLOOKUP(P252,'[3]Monitor Schedule'!$A:$BM,16,FALSE)</f>
        <v>Yes</v>
      </c>
      <c r="AC252" s="2" t="str">
        <f>VLOOKUP(P252,'[3]Monitor Schedule'!$A:$BM,17,FALSE)</f>
        <v>Yes</v>
      </c>
      <c r="AD252" s="2" t="str">
        <f>VLOOKUP(P252,'[3]Monitor Schedule'!$A:$BM,18,FALSE)</f>
        <v>Yes</v>
      </c>
      <c r="AE252" s="2" t="str">
        <f>VLOOKUP(P252,'[3]Monitor Schedule'!$A:$BM,19,FALSE)</f>
        <v>Yes</v>
      </c>
      <c r="AF252" s="2" t="s">
        <v>30</v>
      </c>
      <c r="AG252" s="2" t="str">
        <f>VLOOKUP(P252,'[3]Monitor Schedule'!$A:$BM,21,FALSE)</f>
        <v>No</v>
      </c>
      <c r="AH252" s="2" t="str">
        <f>VLOOKUP(P252,'[3]Monitor Schedule'!$A:$BM,22,FALSE)</f>
        <v>No</v>
      </c>
      <c r="AI252" s="2" t="str">
        <f>VLOOKUP(P252,'[3]Monitor Schedule'!$A:$BM,23,FALSE)</f>
        <v>No</v>
      </c>
      <c r="AJ252" s="2" t="str">
        <f>VLOOKUP(P252,'[3]Monitor Schedule'!$A:$BM,24,FALSE)</f>
        <v>No</v>
      </c>
      <c r="AK252" s="2" t="str">
        <f>VLOOKUP(P252,'[3]Monitor Schedule'!$A:$BM,25,FALSE)</f>
        <v>No</v>
      </c>
      <c r="AL252" s="2" t="str">
        <f>VLOOKUP(P252,'[3]Monitor Schedule'!$A:$BM,26,FALSE)</f>
        <v>Yes</v>
      </c>
      <c r="AM252" s="2" t="str">
        <f>VLOOKUP(P252,'[3]Monitor Schedule'!$A:$BM,27,FALSE)</f>
        <v>Yes</v>
      </c>
      <c r="AN252" s="2" t="s">
        <v>30</v>
      </c>
      <c r="AO252" s="2" t="str">
        <f>VLOOKUP(P252,'[3]Monitor Schedule'!$A:$BM,29,FALSE)</f>
        <v>No</v>
      </c>
      <c r="AP252" s="2" t="str">
        <f>VLOOKUP(P252,'[3]Monitor Schedule'!$A:$BM,30,FALSE)</f>
        <v>No</v>
      </c>
      <c r="AQ252" s="2" t="str">
        <f>VLOOKUP(P252,'[3]Monitor Schedule'!$A:$BM,31,FALSE)</f>
        <v>No</v>
      </c>
      <c r="AR252" s="2" t="str">
        <f>VLOOKUP(P252,'[3]Monitor Schedule'!$A:$BM,32,FALSE)</f>
        <v>No</v>
      </c>
      <c r="AS252" s="2" t="str">
        <f>VLOOKUP(P252,'[3]Monitor Schedule'!$A:$BM,33,FALSE)</f>
        <v>No</v>
      </c>
      <c r="AT252" s="2" t="str">
        <f>VLOOKUP(P252,'[3]Monitor Schedule'!$A:$BM,34,FALSE)</f>
        <v>No</v>
      </c>
      <c r="AU252" s="2" t="str">
        <f>VLOOKUP(P252,'[3]Monitor Schedule'!$A:$BM,35,FALSE)</f>
        <v>Yes</v>
      </c>
      <c r="AV252" s="2" t="str">
        <f>VLOOKUP(P252,'[3]Monitor Schedule'!$A:$BM,36,FALSE)</f>
        <v>Yes</v>
      </c>
      <c r="AW252" s="2" t="str">
        <f>VLOOKUP(P252,'[3]Monitor Schedule'!$A:$BM,37,FALSE)</f>
        <v>No</v>
      </c>
      <c r="AX252" s="2" t="str">
        <f>VLOOKUP(P252,'[3]Monitor Schedule'!$A:$BM,38,FALSE)</f>
        <v>No</v>
      </c>
      <c r="AY252" s="2" t="str">
        <f>VLOOKUP(P252,'[3]Monitor Schedule'!$A:$BM,39,FALSE)</f>
        <v>No</v>
      </c>
      <c r="AZ252" s="2" t="str">
        <f>VLOOKUP(P252,'[3]Monitor Schedule'!$A:$BM,40,FALSE)</f>
        <v>No</v>
      </c>
      <c r="BA252" s="2" t="str">
        <f>VLOOKUP(P252,'[3]Monitor Schedule'!$A:$BM,41,FALSE)</f>
        <v>No</v>
      </c>
      <c r="BB252" s="2" t="str">
        <f>VLOOKUP(P252,'[3]Monitor Schedule'!$A:$BM,42,FALSE)</f>
        <v>No</v>
      </c>
      <c r="BC252" s="2" t="s">
        <v>30</v>
      </c>
      <c r="BD252" s="2" t="str">
        <f>VLOOKUP(P252,'[3]Monitor Schedule'!$A:$BM,44,FALSE)</f>
        <v>No</v>
      </c>
      <c r="BE252" s="2" t="str">
        <f>VLOOKUP(P252,'[3]Monitor Schedule'!$A:$BM,45,FALSE)</f>
        <v>No</v>
      </c>
      <c r="BF252" s="2" t="str">
        <f>VLOOKUP(P252,'[3]Monitor Schedule'!$A:$BM,46,FALSE)</f>
        <v>No</v>
      </c>
      <c r="BG252" s="2" t="str">
        <f>VLOOKUP(P252,'[3]Monitor Schedule'!$A:$BM,47,FALSE)</f>
        <v>No</v>
      </c>
      <c r="BH252" s="2" t="str">
        <f>VLOOKUP(P252,'[3]Monitor Schedule'!$A:$BM,48,FALSE)</f>
        <v>No</v>
      </c>
      <c r="BI252" s="2" t="s">
        <v>30</v>
      </c>
      <c r="BJ252" s="2" t="s">
        <v>30</v>
      </c>
      <c r="BK252" s="2" t="str">
        <f>VLOOKUP(P252,'[3]Monitor Schedule'!$A:$BM,51,FALSE)</f>
        <v>No</v>
      </c>
      <c r="BL252" s="2" t="str">
        <f>VLOOKUP(P252,'[3]Monitor Schedule'!$A:$BM,52,FALSE)</f>
        <v>No</v>
      </c>
      <c r="BM252" s="2" t="str">
        <f>VLOOKUP(P252,'[3]Monitor Schedule'!$A:$BM,53,FALSE)</f>
        <v>No</v>
      </c>
      <c r="BN252" s="2" t="str">
        <f>VLOOKUP(P252,'[3]Monitor Schedule'!$A:$BM,54,FALSE)</f>
        <v>No</v>
      </c>
      <c r="BO252" s="2" t="str">
        <f>VLOOKUP(P252,'[3]Monitor Schedule'!$A:$BM,55,FALSE)</f>
        <v>No</v>
      </c>
      <c r="BP252" s="2" t="s">
        <v>30</v>
      </c>
      <c r="BQ252" s="2" t="s">
        <v>30</v>
      </c>
      <c r="BR252" s="2">
        <f>VLOOKUP(P252,'[3]Monitor Schedule'!$A:$BM,58,FALSE)</f>
        <v>0</v>
      </c>
      <c r="BS252" s="2">
        <f>VLOOKUP(P252,'[3]Monitor Schedule'!$A:$BM,59,FALSE)</f>
        <v>0</v>
      </c>
      <c r="BT252" s="2">
        <f>VLOOKUP(P252,'[3]Monitor Schedule'!$A:$BM,60,FALSE)</f>
        <v>0</v>
      </c>
      <c r="BU252" s="2">
        <f>VLOOKUP(P252,'[3]Monitor Schedule'!$A:$BM,61,FALSE)</f>
        <v>0</v>
      </c>
      <c r="BV252" s="2">
        <f>VLOOKUP(P252,'[3]Monitor Schedule'!$A:$BM,62,FALSE)</f>
        <v>0</v>
      </c>
      <c r="BW252" s="2">
        <f>VLOOKUP(P252,'[3]Monitor Schedule'!$A:$BM,63,FALSE)</f>
        <v>0</v>
      </c>
      <c r="BX252" s="2">
        <f>VLOOKUP(P252,'[3]Monitor Schedule'!$A:$BM,64,FALSE)</f>
        <v>0</v>
      </c>
      <c r="BY252" s="2" t="e">
        <f>VLOOKUP(P252,'[3]Monitor Schedule'!$A:$BM,65,FALSE)</f>
        <v>#N/A</v>
      </c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</row>
    <row r="253" spans="1:459" s="2" customFormat="1">
      <c r="A253" s="146">
        <v>213782</v>
      </c>
      <c r="B253" s="146">
        <v>6296</v>
      </c>
      <c r="C253" s="146">
        <v>1218</v>
      </c>
      <c r="D253" s="147">
        <v>247877</v>
      </c>
      <c r="E253" s="148">
        <f t="shared" ref="E253:E257" si="384">D253*0.029</f>
        <v>7188.433</v>
      </c>
      <c r="F253" s="149">
        <f t="shared" ref="F253:F257" si="385">E253*0.19</f>
        <v>1365.8022699999999</v>
      </c>
      <c r="G253" s="150">
        <v>27</v>
      </c>
      <c r="H253" s="150">
        <f t="shared" ref="H253:H257" si="386">E253*1.25</f>
        <v>8985.5412500000002</v>
      </c>
      <c r="I253" s="150">
        <f t="shared" ref="I253:I257" si="387">F253*1.25</f>
        <v>1707.2528374999999</v>
      </c>
      <c r="J253" s="150">
        <f t="shared" ref="J253:J257" si="388">E253*1.5</f>
        <v>10782.6495</v>
      </c>
      <c r="K253" s="150">
        <f t="shared" ref="K253:K257" si="389">F253*1.5</f>
        <v>2048.7034049999997</v>
      </c>
      <c r="L253" s="150">
        <v>14</v>
      </c>
      <c r="M253" s="151">
        <v>16</v>
      </c>
      <c r="N253" s="152">
        <v>18</v>
      </c>
      <c r="O253" s="169" t="s">
        <v>335</v>
      </c>
      <c r="P253" s="194">
        <v>80665</v>
      </c>
      <c r="Q253" s="194" t="s">
        <v>362</v>
      </c>
      <c r="R253" s="194" t="s">
        <v>363</v>
      </c>
      <c r="S253" s="201">
        <v>44784</v>
      </c>
      <c r="T253" s="181">
        <f>VLOOKUP(P253,'[3]Monitor Schedule'!$A:$J,10,FALSE)</f>
        <v>0</v>
      </c>
      <c r="U253" s="201"/>
      <c r="V253" s="181" t="e">
        <f>VLOOKUP(P253,'[3]Monitor Schedule'!$A:$K,11,FALSE)</f>
        <v>#N/A</v>
      </c>
      <c r="W253" s="181" t="s">
        <v>30</v>
      </c>
      <c r="X253" s="8"/>
      <c r="Y253" s="2" t="str">
        <f>VLOOKUP(P253,'[3]Monitor Schedule'!$A:$BM,13,FALSE)</f>
        <v>No</v>
      </c>
      <c r="Z253" s="2" t="str">
        <f>VLOOKUP(P253,'[3]Monitor Schedule'!$A:$BM,14,FALSE)</f>
        <v>No</v>
      </c>
      <c r="AA253" s="2" t="str">
        <f>VLOOKUP(P253,'[3]Monitor Schedule'!$A:$BM,15,FALSE)</f>
        <v>No</v>
      </c>
      <c r="AB253" s="2" t="str">
        <f>VLOOKUP(P253,'[3]Monitor Schedule'!$A:$BM,16,FALSE)</f>
        <v>Yes</v>
      </c>
      <c r="AC253" s="2" t="str">
        <f>VLOOKUP(P253,'[3]Monitor Schedule'!$A:$BM,17,FALSE)</f>
        <v>No</v>
      </c>
      <c r="AD253" s="2" t="str">
        <f>VLOOKUP(P253,'[3]Monitor Schedule'!$A:$BM,18,FALSE)</f>
        <v>Yes</v>
      </c>
      <c r="AE253" s="2" t="str">
        <f>VLOOKUP(P253,'[3]Monitor Schedule'!$A:$BM,19,FALSE)</f>
        <v>Yes</v>
      </c>
      <c r="AF253" s="2" t="str">
        <f>VLOOKUP(P253,'[3]Monitor Schedule'!$A:$BM,20,FALSE)</f>
        <v>Yes</v>
      </c>
      <c r="AG253" s="2" t="str">
        <f>VLOOKUP(P253,'[3]Monitor Schedule'!$A:$BM,21,FALSE)</f>
        <v>No</v>
      </c>
      <c r="AH253" s="2" t="str">
        <f>VLOOKUP(P253,'[3]Monitor Schedule'!$A:$BM,22,FALSE)</f>
        <v>No</v>
      </c>
      <c r="AI253" s="2" t="str">
        <f>VLOOKUP(P253,'[3]Monitor Schedule'!$A:$BM,23,FALSE)</f>
        <v>Yes</v>
      </c>
      <c r="AJ253" s="2" t="str">
        <f>VLOOKUP(P253,'[3]Monitor Schedule'!$A:$BM,24,FALSE)</f>
        <v>No</v>
      </c>
      <c r="AK253" s="2" t="str">
        <f>VLOOKUP(P253,'[3]Monitor Schedule'!$A:$BM,25,FALSE)</f>
        <v>Yes</v>
      </c>
      <c r="AL253" s="2" t="str">
        <f>VLOOKUP(P253,'[3]Monitor Schedule'!$A:$BM,26,FALSE)</f>
        <v>Yes</v>
      </c>
      <c r="AM253" s="2" t="str">
        <f>VLOOKUP(P253,'[3]Monitor Schedule'!$A:$BM,27,FALSE)</f>
        <v>Yes</v>
      </c>
      <c r="AN253" s="2" t="s">
        <v>30</v>
      </c>
      <c r="AO253" s="2" t="str">
        <f>VLOOKUP(P253,'[3]Monitor Schedule'!$A:$BM,29,FALSE)</f>
        <v>No</v>
      </c>
      <c r="AP253" s="2" t="str">
        <f>VLOOKUP(P253,'[3]Monitor Schedule'!$A:$BM,30,FALSE)</f>
        <v>No</v>
      </c>
      <c r="AQ253" s="2" t="str">
        <f>VLOOKUP(P253,'[3]Monitor Schedule'!$A:$BM,31,FALSE)</f>
        <v>No</v>
      </c>
      <c r="AR253" s="2" t="str">
        <f>VLOOKUP(P253,'[3]Monitor Schedule'!$A:$BM,32,FALSE)</f>
        <v>No</v>
      </c>
      <c r="AS253" s="2" t="str">
        <f>VLOOKUP(P253,'[3]Monitor Schedule'!$A:$BM,33,FALSE)</f>
        <v>No</v>
      </c>
      <c r="AT253" s="2" t="str">
        <f>VLOOKUP(P253,'[3]Monitor Schedule'!$A:$BM,34,FALSE)</f>
        <v>No</v>
      </c>
      <c r="AU253" s="2" t="str">
        <f>VLOOKUP(P253,'[3]Monitor Schedule'!$A:$BM,35,FALSE)</f>
        <v>Yes</v>
      </c>
      <c r="AV253" s="2" t="str">
        <f>VLOOKUP(P253,'[3]Monitor Schedule'!$A:$BM,36,FALSE)</f>
        <v>No</v>
      </c>
      <c r="AW253" s="2" t="str">
        <f>VLOOKUP(P253,'[3]Monitor Schedule'!$A:$BM,37,FALSE)</f>
        <v>No</v>
      </c>
      <c r="AX253" s="2" t="str">
        <f>VLOOKUP(P253,'[3]Monitor Schedule'!$A:$BM,38,FALSE)</f>
        <v>No</v>
      </c>
      <c r="AY253" s="2" t="str">
        <f>VLOOKUP(P253,'[3]Monitor Schedule'!$A:$BM,39,FALSE)</f>
        <v>No</v>
      </c>
      <c r="AZ253" s="2" t="str">
        <f>VLOOKUP(P253,'[3]Monitor Schedule'!$A:$BM,40,FALSE)</f>
        <v>No</v>
      </c>
      <c r="BA253" s="2" t="str">
        <f>VLOOKUP(P253,'[3]Monitor Schedule'!$A:$BM,41,FALSE)</f>
        <v>No</v>
      </c>
      <c r="BB253" s="2" t="s">
        <v>30</v>
      </c>
      <c r="BC253" s="2" t="str">
        <f>VLOOKUP(P253,'[3]Monitor Schedule'!$A:$BM,43,FALSE)</f>
        <v>No</v>
      </c>
      <c r="BD253" s="2" t="str">
        <f>VLOOKUP(P253,'[3]Monitor Schedule'!$A:$BM,44,FALSE)</f>
        <v>No</v>
      </c>
      <c r="BE253" s="2" t="str">
        <f>VLOOKUP(P253,'[3]Monitor Schedule'!$A:$BM,45,FALSE)</f>
        <v>No</v>
      </c>
      <c r="BF253" s="2" t="str">
        <f>VLOOKUP(P253,'[3]Monitor Schedule'!$A:$BM,46,FALSE)</f>
        <v>No</v>
      </c>
      <c r="BG253" s="2" t="str">
        <f>VLOOKUP(P253,'[3]Monitor Schedule'!$A:$BM,47,FALSE)</f>
        <v>No</v>
      </c>
      <c r="BH253" s="2" t="str">
        <f>VLOOKUP(P253,'[3]Monitor Schedule'!$A:$BM,48,FALSE)</f>
        <v>No</v>
      </c>
      <c r="BI253" s="2" t="s">
        <v>30</v>
      </c>
      <c r="BJ253" s="2" t="str">
        <f>VLOOKUP(P253,'[3]Monitor Schedule'!$A:$BM,50,FALSE)</f>
        <v>No</v>
      </c>
      <c r="BK253" s="2" t="str">
        <f>VLOOKUP(P253,'[3]Monitor Schedule'!$A:$BM,51,FALSE)</f>
        <v>No</v>
      </c>
      <c r="BL253" s="2" t="str">
        <f>VLOOKUP(P253,'[3]Monitor Schedule'!$A:$BM,52,FALSE)</f>
        <v>No</v>
      </c>
      <c r="BM253" s="2" t="str">
        <f>VLOOKUP(P253,'[3]Monitor Schedule'!$A:$BM,53,FALSE)</f>
        <v>No</v>
      </c>
      <c r="BN253" s="2" t="str">
        <f>VLOOKUP(P253,'[3]Monitor Schedule'!$A:$BM,54,FALSE)</f>
        <v>No</v>
      </c>
      <c r="BO253" s="2" t="str">
        <f>VLOOKUP(P253,'[3]Monitor Schedule'!$A:$BM,55,FALSE)</f>
        <v>No</v>
      </c>
      <c r="BP253" s="2" t="s">
        <v>30</v>
      </c>
      <c r="BQ253" s="2" t="str">
        <f>VLOOKUP(P253,'[3]Monitor Schedule'!$A:$BM,57,FALSE)</f>
        <v>No</v>
      </c>
      <c r="BR253" s="2">
        <f>VLOOKUP(P253,'[3]Monitor Schedule'!$A:$BM,58,FALSE)</f>
        <v>0</v>
      </c>
      <c r="BS253" s="2">
        <f>VLOOKUP(P253,'[3]Monitor Schedule'!$A:$BM,59,FALSE)</f>
        <v>0</v>
      </c>
      <c r="BT253" s="2">
        <f>VLOOKUP(P253,'[3]Monitor Schedule'!$A:$BM,60,FALSE)</f>
        <v>0</v>
      </c>
      <c r="BU253" s="2">
        <f>VLOOKUP(P253,'[3]Monitor Schedule'!$A:$BM,61,FALSE)</f>
        <v>0</v>
      </c>
      <c r="BV253" s="2">
        <f>VLOOKUP(P253,'[3]Monitor Schedule'!$A:$BM,62,FALSE)</f>
        <v>0</v>
      </c>
      <c r="BW253" s="2">
        <f>VLOOKUP(P253,'[3]Monitor Schedule'!$A:$BM,63,FALSE)</f>
        <v>0</v>
      </c>
      <c r="BX253" s="2">
        <f>VLOOKUP(P253,'[3]Monitor Schedule'!$A:$BM,64,FALSE)</f>
        <v>0</v>
      </c>
      <c r="BY253" s="2" t="e">
        <f>VLOOKUP(P253,'[3]Monitor Schedule'!$A:$BM,65,FALSE)</f>
        <v>#N/A</v>
      </c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</row>
    <row r="254" spans="1:459" s="2" customFormat="1">
      <c r="A254" s="146">
        <v>213782</v>
      </c>
      <c r="B254" s="146">
        <v>6296</v>
      </c>
      <c r="C254" s="146">
        <v>1218</v>
      </c>
      <c r="D254" s="147">
        <v>247877</v>
      </c>
      <c r="E254" s="148">
        <f t="shared" si="384"/>
        <v>7188.433</v>
      </c>
      <c r="F254" s="149">
        <f t="shared" si="385"/>
        <v>1365.8022699999999</v>
      </c>
      <c r="G254" s="150">
        <v>28</v>
      </c>
      <c r="H254" s="150">
        <f t="shared" si="386"/>
        <v>8985.5412500000002</v>
      </c>
      <c r="I254" s="150">
        <f t="shared" si="387"/>
        <v>1707.2528374999999</v>
      </c>
      <c r="J254" s="150">
        <f t="shared" si="388"/>
        <v>10782.6495</v>
      </c>
      <c r="K254" s="150">
        <f t="shared" si="389"/>
        <v>2048.7034049999997</v>
      </c>
      <c r="L254" s="150">
        <v>14</v>
      </c>
      <c r="M254" s="151">
        <v>16</v>
      </c>
      <c r="N254" s="152">
        <v>18</v>
      </c>
      <c r="O254" s="169" t="s">
        <v>335</v>
      </c>
      <c r="P254" s="194">
        <v>301914</v>
      </c>
      <c r="Q254" s="194" t="s">
        <v>364</v>
      </c>
      <c r="R254" s="195" t="s">
        <v>365</v>
      </c>
      <c r="S254" s="181">
        <v>44784</v>
      </c>
      <c r="T254" s="181">
        <f>VLOOKUP(P254,'[3]Monitor Schedule'!$A:$J,10,FALSE)</f>
        <v>44787</v>
      </c>
      <c r="U254" s="181">
        <v>44789</v>
      </c>
      <c r="V254" s="181"/>
      <c r="W254" s="181" t="s">
        <v>30</v>
      </c>
      <c r="X254" s="8"/>
      <c r="Y254" s="2" t="str">
        <f>VLOOKUP(P254,'[3]Monitor Schedule'!$A:$BM,13,FALSE)</f>
        <v>No</v>
      </c>
      <c r="Z254" s="2" t="str">
        <f>VLOOKUP(P254,'[3]Monitor Schedule'!$A:$BM,14,FALSE)</f>
        <v>No</v>
      </c>
      <c r="AA254" s="2" t="str">
        <f>VLOOKUP(P254,'[3]Monitor Schedule'!$A:$BM,15,FALSE)</f>
        <v>Yes</v>
      </c>
      <c r="AB254" s="2" t="str">
        <f>VLOOKUP(P254,'[3]Monitor Schedule'!$A:$BM,16,FALSE)</f>
        <v>No</v>
      </c>
      <c r="AC254" s="2" t="str">
        <f>VLOOKUP(P254,'[3]Monitor Schedule'!$A:$BM,17,FALSE)</f>
        <v>Yes</v>
      </c>
      <c r="AD254" s="2" t="str">
        <f>VLOOKUP(P254,'[3]Monitor Schedule'!$A:$BM,18,FALSE)</f>
        <v>Yes</v>
      </c>
      <c r="AE254" s="2" t="str">
        <f>VLOOKUP(P254,'[3]Monitor Schedule'!$A:$BM,19,FALSE)</f>
        <v>No</v>
      </c>
      <c r="AF254" s="2" t="str">
        <f>VLOOKUP(P254,'[3]Monitor Schedule'!$A:$BM,20,FALSE)</f>
        <v>No</v>
      </c>
      <c r="AG254" s="2" t="str">
        <f>VLOOKUP(P254,'[3]Monitor Schedule'!$A:$BM,21,FALSE)</f>
        <v>No</v>
      </c>
      <c r="AH254" s="2" t="str">
        <f>VLOOKUP(P254,'[3]Monitor Schedule'!$A:$BM,22,FALSE)</f>
        <v>No</v>
      </c>
      <c r="AI254" s="2" t="str">
        <f>VLOOKUP(P254,'[3]Monitor Schedule'!$A:$BM,23,FALSE)</f>
        <v>No</v>
      </c>
      <c r="AJ254" s="2" t="str">
        <f>VLOOKUP(P254,'[3]Monitor Schedule'!$A:$BM,24,FALSE)</f>
        <v>No</v>
      </c>
      <c r="AK254" s="2" t="str">
        <f>VLOOKUP(P254,'[3]Monitor Schedule'!$A:$BM,25,FALSE)</f>
        <v>Yes</v>
      </c>
      <c r="AL254" s="2" t="str">
        <f>VLOOKUP(P254,'[3]Monitor Schedule'!$A:$BM,26,FALSE)</f>
        <v>No</v>
      </c>
      <c r="AM254" s="2" t="str">
        <f>VLOOKUP(P254,'[3]Monitor Schedule'!$A:$BM,27,FALSE)</f>
        <v>No</v>
      </c>
      <c r="AN254" s="2" t="str">
        <f>VLOOKUP(P254,'[3]Monitor Schedule'!$A:$BM,28,FALSE)</f>
        <v>Yes</v>
      </c>
      <c r="AO254" s="2" t="str">
        <f>VLOOKUP(P254,'[3]Monitor Schedule'!$A:$BM,29,FALSE)</f>
        <v>Yes</v>
      </c>
      <c r="AP254" s="2" t="str">
        <f>VLOOKUP(P254,'[3]Monitor Schedule'!$A:$BM,30,FALSE)</f>
        <v>Yes</v>
      </c>
      <c r="AQ254" s="2" t="str">
        <f>VLOOKUP(P254,'[3]Monitor Schedule'!$A:$BM,31,FALSE)</f>
        <v>Yes</v>
      </c>
      <c r="AR254" s="2" t="str">
        <f>VLOOKUP(P254,'[3]Monitor Schedule'!$A:$BM,32,FALSE)</f>
        <v>Yes</v>
      </c>
      <c r="AS254" s="2" t="str">
        <f>VLOOKUP(P254,'[3]Monitor Schedule'!$A:$BM,33,FALSE)</f>
        <v>No</v>
      </c>
      <c r="AT254" s="2" t="str">
        <f>VLOOKUP(P254,'[3]Monitor Schedule'!$A:$BM,34,FALSE)</f>
        <v>No</v>
      </c>
      <c r="AU254" s="2" t="str">
        <f>VLOOKUP(P254,'[3]Monitor Schedule'!$A:$BM,35,FALSE)</f>
        <v>No</v>
      </c>
      <c r="AV254" s="2" t="str">
        <f>VLOOKUP(P254,'[3]Monitor Schedule'!$A:$BM,36,FALSE)</f>
        <v>No</v>
      </c>
      <c r="AW254" s="2" t="str">
        <f>VLOOKUP(P254,'[3]Monitor Schedule'!$A:$BM,37,FALSE)</f>
        <v>Yes</v>
      </c>
      <c r="AX254" s="2" t="str">
        <f>VLOOKUP(P254,'[3]Monitor Schedule'!$A:$BM,38,FALSE)</f>
        <v>Yes</v>
      </c>
      <c r="AY254" s="2" t="str">
        <f>VLOOKUP(P254,'[3]Monitor Schedule'!$A:$BM,39,FALSE)</f>
        <v>Yes</v>
      </c>
      <c r="AZ254" s="2" t="str">
        <f>VLOOKUP(P254,'[3]Monitor Schedule'!$A:$BM,40,FALSE)</f>
        <v>No</v>
      </c>
      <c r="BA254" s="2" t="str">
        <f>VLOOKUP(P254,'[3]Monitor Schedule'!$A:$BM,41,FALSE)</f>
        <v>No</v>
      </c>
      <c r="BB254" s="2" t="str">
        <f>VLOOKUP(P254,'[3]Monitor Schedule'!$A:$BM,42,FALSE)</f>
        <v>Yes</v>
      </c>
      <c r="BC254" s="2" t="str">
        <f>VLOOKUP(P254,'[3]Monitor Schedule'!$A:$BM,43,FALSE)</f>
        <v>Yes</v>
      </c>
      <c r="BD254" s="2" t="str">
        <f>VLOOKUP(P254,'[3]Monitor Schedule'!$A:$BM,44,FALSE)</f>
        <v>No</v>
      </c>
      <c r="BE254" s="2" t="str">
        <f>VLOOKUP(P254,'[3]Monitor Schedule'!$A:$BM,45,FALSE)</f>
        <v>No</v>
      </c>
      <c r="BF254" s="2" t="str">
        <f>VLOOKUP(P254,'[3]Monitor Schedule'!$A:$BM,46,FALSE)</f>
        <v>No</v>
      </c>
      <c r="BG254" s="2" t="str">
        <f>VLOOKUP(P254,'[3]Monitor Schedule'!$A:$BM,47,FALSE)</f>
        <v>No</v>
      </c>
      <c r="BH254" s="2" t="str">
        <f>VLOOKUP(P254,'[3]Monitor Schedule'!$A:$BM,48,FALSE)</f>
        <v>No</v>
      </c>
      <c r="BI254" s="2" t="str">
        <f>VLOOKUP(P254,'[3]Monitor Schedule'!$A:$BM,49,FALSE)</f>
        <v>Yes</v>
      </c>
      <c r="BJ254" s="2" t="str">
        <f>VLOOKUP(P254,'[3]Monitor Schedule'!$A:$BM,50,FALSE)</f>
        <v>Yes</v>
      </c>
      <c r="BK254" s="2" t="str">
        <f>VLOOKUP(P254,'[3]Monitor Schedule'!$A:$BM,51,FALSE)</f>
        <v>Yes</v>
      </c>
      <c r="BL254" s="2" t="str">
        <f>VLOOKUP(P254,'[3]Monitor Schedule'!$A:$BM,52,FALSE)</f>
        <v>Yes</v>
      </c>
      <c r="BM254" s="2" t="str">
        <f>VLOOKUP(P254,'[3]Monitor Schedule'!$A:$BM,53,FALSE)</f>
        <v>Yes</v>
      </c>
      <c r="BN254" s="2" t="str">
        <f>VLOOKUP(P254,'[3]Monitor Schedule'!$A:$BM,54,FALSE)</f>
        <v>No</v>
      </c>
      <c r="BO254" s="2" t="str">
        <f>VLOOKUP(P254,'[3]Monitor Schedule'!$A:$BM,55,FALSE)</f>
        <v>No</v>
      </c>
      <c r="BP254" s="2" t="str">
        <f>VLOOKUP(P254,'[3]Monitor Schedule'!$A:$BM,56,FALSE)</f>
        <v>Yes</v>
      </c>
      <c r="BQ254" s="2" t="str">
        <f>VLOOKUP(P254,'[3]Monitor Schedule'!$A:$BM,57,FALSE)</f>
        <v>Yes</v>
      </c>
      <c r="BR254" s="2">
        <f>VLOOKUP(P254,'[3]Monitor Schedule'!$A:$BM,58,FALSE)</f>
        <v>0</v>
      </c>
      <c r="BS254" s="2">
        <f>VLOOKUP(P254,'[3]Monitor Schedule'!$A:$BM,59,FALSE)</f>
        <v>0</v>
      </c>
      <c r="BT254" s="2">
        <f>VLOOKUP(P254,'[3]Monitor Schedule'!$A:$BM,60,FALSE)</f>
        <v>0</v>
      </c>
      <c r="BU254" s="2">
        <f>VLOOKUP(P254,'[3]Monitor Schedule'!$A:$BM,61,FALSE)</f>
        <v>0</v>
      </c>
      <c r="BV254" s="2">
        <f>VLOOKUP(P254,'[3]Monitor Schedule'!$A:$BM,62,FALSE)</f>
        <v>0</v>
      </c>
      <c r="BW254" s="2">
        <f>VLOOKUP(P254,'[3]Monitor Schedule'!$A:$BM,63,FALSE)</f>
        <v>0</v>
      </c>
      <c r="BX254" s="2">
        <f>VLOOKUP(P254,'[3]Monitor Schedule'!$A:$BM,64,FALSE)</f>
        <v>0</v>
      </c>
      <c r="BY254" s="2" t="e">
        <f>VLOOKUP(P254,'[3]Monitor Schedule'!$A:$BM,65,FALSE)</f>
        <v>#N/A</v>
      </c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</row>
    <row r="255" spans="1:459" s="2" customFormat="1">
      <c r="A255" s="146">
        <v>213782</v>
      </c>
      <c r="B255" s="146">
        <v>6296</v>
      </c>
      <c r="C255" s="146">
        <v>1218</v>
      </c>
      <c r="D255" s="147">
        <v>247877</v>
      </c>
      <c r="E255" s="148">
        <f t="shared" si="384"/>
        <v>7188.433</v>
      </c>
      <c r="F255" s="149">
        <f t="shared" si="385"/>
        <v>1365.8022699999999</v>
      </c>
      <c r="G255" s="150">
        <v>29</v>
      </c>
      <c r="H255" s="150">
        <f t="shared" si="386"/>
        <v>8985.5412500000002</v>
      </c>
      <c r="I255" s="150">
        <f t="shared" si="387"/>
        <v>1707.2528374999999</v>
      </c>
      <c r="J255" s="150">
        <f t="shared" si="388"/>
        <v>10782.6495</v>
      </c>
      <c r="K255" s="150">
        <f t="shared" si="389"/>
        <v>2048.7034049999997</v>
      </c>
      <c r="L255" s="150">
        <v>14</v>
      </c>
      <c r="M255" s="151">
        <v>16</v>
      </c>
      <c r="N255" s="152">
        <v>18</v>
      </c>
      <c r="O255" s="169" t="s">
        <v>335</v>
      </c>
      <c r="P255" s="194">
        <v>819156</v>
      </c>
      <c r="Q255" s="194" t="s">
        <v>366</v>
      </c>
      <c r="R255" s="195" t="s">
        <v>367</v>
      </c>
      <c r="S255" s="181">
        <v>44785</v>
      </c>
      <c r="T255" s="181" t="e">
        <f>VLOOKUP(P255,'[3]Monitor Schedule'!$A:$J,10,FALSE)</f>
        <v>#N/A</v>
      </c>
      <c r="U255" s="181"/>
      <c r="V255" s="181"/>
      <c r="W255" s="181" t="s">
        <v>30</v>
      </c>
      <c r="X255" s="8"/>
      <c r="Y255" s="2" t="e">
        <f>VLOOKUP(P255,'[3]Monitor Schedule'!$A:$BM,13,FALSE)</f>
        <v>#N/A</v>
      </c>
      <c r="Z255" s="2" t="e">
        <f>VLOOKUP(P255,'[3]Monitor Schedule'!$A:$BM,14,FALSE)</f>
        <v>#N/A</v>
      </c>
      <c r="AA255" s="2" t="e">
        <f>VLOOKUP(P255,'[3]Monitor Schedule'!$A:$BM,15,FALSE)</f>
        <v>#N/A</v>
      </c>
      <c r="AB255" s="2" t="e">
        <f>VLOOKUP(P255,'[3]Monitor Schedule'!$A:$BM,16,FALSE)</f>
        <v>#N/A</v>
      </c>
      <c r="AC255" s="2" t="e">
        <f>VLOOKUP(P255,'[3]Monitor Schedule'!$A:$BM,17,FALSE)</f>
        <v>#N/A</v>
      </c>
      <c r="AD255" s="2" t="e">
        <f>VLOOKUP(P255,'[3]Monitor Schedule'!$A:$BM,18,FALSE)</f>
        <v>#N/A</v>
      </c>
      <c r="AE255" s="2" t="e">
        <f>VLOOKUP(P255,'[3]Monitor Schedule'!$A:$BM,19,FALSE)</f>
        <v>#N/A</v>
      </c>
      <c r="AF255" s="2" t="e">
        <f>VLOOKUP(P255,'[3]Monitor Schedule'!$A:$BM,20,FALSE)</f>
        <v>#N/A</v>
      </c>
      <c r="AG255" s="2" t="e">
        <f>VLOOKUP(P255,'[3]Monitor Schedule'!$A:$BM,21,FALSE)</f>
        <v>#N/A</v>
      </c>
      <c r="AH255" s="2" t="e">
        <f>VLOOKUP(P255,'[3]Monitor Schedule'!$A:$BM,22,FALSE)</f>
        <v>#N/A</v>
      </c>
      <c r="AI255" s="2" t="e">
        <f>VLOOKUP(P255,'[3]Monitor Schedule'!$A:$BM,23,FALSE)</f>
        <v>#N/A</v>
      </c>
      <c r="AJ255" s="2" t="e">
        <f>VLOOKUP(P255,'[3]Monitor Schedule'!$A:$BM,24,FALSE)</f>
        <v>#N/A</v>
      </c>
      <c r="AK255" s="2" t="e">
        <f>VLOOKUP(P255,'[3]Monitor Schedule'!$A:$BM,25,FALSE)</f>
        <v>#N/A</v>
      </c>
      <c r="AL255" s="2" t="e">
        <f>VLOOKUP(P255,'[3]Monitor Schedule'!$A:$BM,26,FALSE)</f>
        <v>#N/A</v>
      </c>
      <c r="AM255" s="2" t="e">
        <f>VLOOKUP(P255,'[3]Monitor Schedule'!$A:$BM,27,FALSE)</f>
        <v>#N/A</v>
      </c>
      <c r="AN255" s="2" t="e">
        <f>VLOOKUP(P255,'[3]Monitor Schedule'!$A:$BM,28,FALSE)</f>
        <v>#N/A</v>
      </c>
      <c r="AO255" s="2" t="e">
        <f>VLOOKUP(P255,'[3]Monitor Schedule'!$A:$BM,29,FALSE)</f>
        <v>#N/A</v>
      </c>
      <c r="AP255" s="2" t="e">
        <f>VLOOKUP(P255,'[3]Monitor Schedule'!$A:$BM,30,FALSE)</f>
        <v>#N/A</v>
      </c>
      <c r="AQ255" s="2" t="e">
        <f>VLOOKUP(P255,'[3]Monitor Schedule'!$A:$BM,31,FALSE)</f>
        <v>#N/A</v>
      </c>
      <c r="AR255" s="2" t="e">
        <f>VLOOKUP(P255,'[3]Monitor Schedule'!$A:$BM,32,FALSE)</f>
        <v>#N/A</v>
      </c>
      <c r="AS255" s="2" t="e">
        <f>VLOOKUP(P255,'[3]Monitor Schedule'!$A:$BM,33,FALSE)</f>
        <v>#N/A</v>
      </c>
      <c r="AT255" s="2" t="e">
        <f>VLOOKUP(P255,'[3]Monitor Schedule'!$A:$BM,34,FALSE)</f>
        <v>#N/A</v>
      </c>
      <c r="AU255" s="2" t="e">
        <f>VLOOKUP(P255,'[3]Monitor Schedule'!$A:$BM,35,FALSE)</f>
        <v>#N/A</v>
      </c>
      <c r="AV255" s="2" t="e">
        <f>VLOOKUP(P255,'[3]Monitor Schedule'!$A:$BM,36,FALSE)</f>
        <v>#N/A</v>
      </c>
      <c r="AW255" s="2" t="e">
        <f>VLOOKUP(P255,'[3]Monitor Schedule'!$A:$BM,37,FALSE)</f>
        <v>#N/A</v>
      </c>
      <c r="AX255" s="2" t="e">
        <f>VLOOKUP(P255,'[3]Monitor Schedule'!$A:$BM,38,FALSE)</f>
        <v>#N/A</v>
      </c>
      <c r="AY255" s="2" t="e">
        <f>VLOOKUP(P255,'[3]Monitor Schedule'!$A:$BM,39,FALSE)</f>
        <v>#N/A</v>
      </c>
      <c r="AZ255" s="2" t="e">
        <f>VLOOKUP(P255,'[3]Monitor Schedule'!$A:$BM,40,FALSE)</f>
        <v>#N/A</v>
      </c>
      <c r="BA255" s="2" t="e">
        <f>VLOOKUP(P255,'[3]Monitor Schedule'!$A:$BM,41,FALSE)</f>
        <v>#N/A</v>
      </c>
      <c r="BB255" s="2" t="e">
        <f>VLOOKUP(P255,'[3]Monitor Schedule'!$A:$BM,42,FALSE)</f>
        <v>#N/A</v>
      </c>
      <c r="BC255" s="2" t="e">
        <f>VLOOKUP(P255,'[3]Monitor Schedule'!$A:$BM,43,FALSE)</f>
        <v>#N/A</v>
      </c>
      <c r="BD255" s="2" t="e">
        <f>VLOOKUP(P255,'[3]Monitor Schedule'!$A:$BM,44,FALSE)</f>
        <v>#N/A</v>
      </c>
      <c r="BE255" s="2" t="e">
        <f>VLOOKUP(P255,'[3]Monitor Schedule'!$A:$BM,45,FALSE)</f>
        <v>#N/A</v>
      </c>
      <c r="BF255" s="2" t="e">
        <f>VLOOKUP(P255,'[3]Monitor Schedule'!$A:$BM,46,FALSE)</f>
        <v>#N/A</v>
      </c>
      <c r="BG255" s="2" t="e">
        <f>VLOOKUP(P255,'[3]Monitor Schedule'!$A:$BM,47,FALSE)</f>
        <v>#N/A</v>
      </c>
      <c r="BH255" s="2" t="e">
        <f>VLOOKUP(P255,'[3]Monitor Schedule'!$A:$BM,48,FALSE)</f>
        <v>#N/A</v>
      </c>
      <c r="BI255" s="2" t="e">
        <f>VLOOKUP(P255,'[3]Monitor Schedule'!$A:$BM,49,FALSE)</f>
        <v>#N/A</v>
      </c>
      <c r="BJ255" s="2" t="e">
        <f>VLOOKUP(P255,'[3]Monitor Schedule'!$A:$BM,50,FALSE)</f>
        <v>#N/A</v>
      </c>
      <c r="BK255" s="2" t="e">
        <f>VLOOKUP(P255,'[3]Monitor Schedule'!$A:$BM,51,FALSE)</f>
        <v>#N/A</v>
      </c>
      <c r="BL255" s="2" t="e">
        <f>VLOOKUP(P255,'[3]Monitor Schedule'!$A:$BM,52,FALSE)</f>
        <v>#N/A</v>
      </c>
      <c r="BM255" s="2" t="e">
        <f>VLOOKUP(P255,'[3]Monitor Schedule'!$A:$BM,53,FALSE)</f>
        <v>#N/A</v>
      </c>
      <c r="BN255" s="2" t="e">
        <f>VLOOKUP(P255,'[3]Monitor Schedule'!$A:$BM,54,FALSE)</f>
        <v>#N/A</v>
      </c>
      <c r="BO255" s="2" t="e">
        <f>VLOOKUP(P255,'[3]Monitor Schedule'!$A:$BM,55,FALSE)</f>
        <v>#N/A</v>
      </c>
      <c r="BP255" s="2" t="e">
        <f>VLOOKUP(P255,'[3]Monitor Schedule'!$A:$BM,56,FALSE)</f>
        <v>#N/A</v>
      </c>
      <c r="BQ255" s="2" t="e">
        <f>VLOOKUP(P255,'[3]Monitor Schedule'!$A:$BM,57,FALSE)</f>
        <v>#N/A</v>
      </c>
      <c r="BR255" s="2" t="e">
        <f>VLOOKUP(P255,'[3]Monitor Schedule'!$A:$BM,58,FALSE)</f>
        <v>#N/A</v>
      </c>
      <c r="BS255" s="2" t="e">
        <f>VLOOKUP(P255,'[3]Monitor Schedule'!$A:$BM,59,FALSE)</f>
        <v>#N/A</v>
      </c>
      <c r="BT255" s="2" t="e">
        <f>VLOOKUP(P255,'[3]Monitor Schedule'!$A:$BM,60,FALSE)</f>
        <v>#N/A</v>
      </c>
      <c r="BU255" s="2" t="e">
        <f>VLOOKUP(P255,'[3]Monitor Schedule'!$A:$BM,61,FALSE)</f>
        <v>#N/A</v>
      </c>
      <c r="BV255" s="2" t="e">
        <f>VLOOKUP(P255,'[3]Monitor Schedule'!$A:$BM,62,FALSE)</f>
        <v>#N/A</v>
      </c>
      <c r="BW255" s="2" t="e">
        <f>VLOOKUP(P255,'[3]Monitor Schedule'!$A:$BM,63,FALSE)</f>
        <v>#N/A</v>
      </c>
      <c r="BX255" s="2" t="e">
        <f>VLOOKUP(P255,'[3]Monitor Schedule'!$A:$BM,64,FALSE)</f>
        <v>#N/A</v>
      </c>
      <c r="BY255" s="2" t="e">
        <f>VLOOKUP(P255,'[3]Monitor Schedule'!$A:$BM,65,FALSE)</f>
        <v>#N/A</v>
      </c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</row>
    <row r="256" spans="1:459" s="2" customFormat="1">
      <c r="A256" s="146">
        <v>213782</v>
      </c>
      <c r="B256" s="146">
        <v>6296</v>
      </c>
      <c r="C256" s="146">
        <v>1218</v>
      </c>
      <c r="D256" s="147">
        <v>247877</v>
      </c>
      <c r="E256" s="148">
        <f t="shared" si="384"/>
        <v>7188.433</v>
      </c>
      <c r="F256" s="149">
        <f t="shared" si="385"/>
        <v>1365.8022699999999</v>
      </c>
      <c r="G256" s="150">
        <v>30</v>
      </c>
      <c r="H256" s="150">
        <f t="shared" si="386"/>
        <v>8985.5412500000002</v>
      </c>
      <c r="I256" s="150">
        <f t="shared" si="387"/>
        <v>1707.2528374999999</v>
      </c>
      <c r="J256" s="150">
        <f t="shared" si="388"/>
        <v>10782.6495</v>
      </c>
      <c r="K256" s="150">
        <f t="shared" si="389"/>
        <v>2048.7034049999997</v>
      </c>
      <c r="L256" s="150">
        <v>14</v>
      </c>
      <c r="M256" s="151">
        <v>16</v>
      </c>
      <c r="N256" s="152">
        <v>18</v>
      </c>
      <c r="O256" s="169" t="s">
        <v>335</v>
      </c>
      <c r="P256" s="8">
        <v>809062</v>
      </c>
      <c r="Q256" s="8" t="s">
        <v>368</v>
      </c>
      <c r="R256" s="158" t="s">
        <v>369</v>
      </c>
      <c r="S256" s="181">
        <v>44785</v>
      </c>
      <c r="T256" s="181">
        <v>44789</v>
      </c>
      <c r="U256" s="181">
        <v>44789</v>
      </c>
      <c r="V256" s="181"/>
      <c r="W256" s="181" t="s">
        <v>30</v>
      </c>
      <c r="X256" s="8"/>
      <c r="Y256" s="2" t="str">
        <f>VLOOKUP(P256,'[3]Monitor Schedule'!$A:$BM,13,FALSE)</f>
        <v>Yes</v>
      </c>
      <c r="Z256" s="2" t="str">
        <f>VLOOKUP(P256,'[3]Monitor Schedule'!$A:$BM,14,FALSE)</f>
        <v>Yes</v>
      </c>
      <c r="AA256" s="2" t="str">
        <f>VLOOKUP(P256,'[3]Monitor Schedule'!$A:$BM,15,FALSE)</f>
        <v>Yes</v>
      </c>
      <c r="AB256" s="2" t="str">
        <f>VLOOKUP(P256,'[3]Monitor Schedule'!$A:$BM,16,FALSE)</f>
        <v>Yes</v>
      </c>
      <c r="AC256" s="2" t="str">
        <f>VLOOKUP(P256,'[3]Monitor Schedule'!$A:$BM,17,FALSE)</f>
        <v>Yes</v>
      </c>
      <c r="AD256" s="2" t="str">
        <f>VLOOKUP(P256,'[3]Monitor Schedule'!$A:$BM,18,FALSE)</f>
        <v>Yes</v>
      </c>
      <c r="AE256" s="2" t="str">
        <f>VLOOKUP(P256,'[3]Monitor Schedule'!$A:$BM,19,FALSE)</f>
        <v>No</v>
      </c>
      <c r="AF256" s="2" t="s">
        <v>30</v>
      </c>
      <c r="AG256" s="2" t="str">
        <f>VLOOKUP(P256,'[3]Monitor Schedule'!$A:$BM,21,FALSE)</f>
        <v>Yes</v>
      </c>
      <c r="AH256" s="2" t="str">
        <f>VLOOKUP(P256,'[3]Monitor Schedule'!$A:$BM,22,FALSE)</f>
        <v>Yes</v>
      </c>
      <c r="AI256" s="2" t="str">
        <f>VLOOKUP(P256,'[3]Monitor Schedule'!$A:$BM,23,FALSE)</f>
        <v>Yes</v>
      </c>
      <c r="AJ256" s="2" t="str">
        <f>VLOOKUP(P256,'[3]Monitor Schedule'!$A:$BM,24,FALSE)</f>
        <v>Yes</v>
      </c>
      <c r="AK256" s="2" t="str">
        <f>VLOOKUP(P256,'[3]Monitor Schedule'!$A:$BM,25,FALSE)</f>
        <v>Yes</v>
      </c>
      <c r="AL256" s="2" t="str">
        <f>VLOOKUP(P256,'[3]Monitor Schedule'!$A:$BM,26,FALSE)</f>
        <v>No</v>
      </c>
      <c r="AM256" s="2" t="str">
        <f>VLOOKUP(P256,'[3]Monitor Schedule'!$A:$BM,27,FALSE)</f>
        <v>No</v>
      </c>
      <c r="AN256" s="2" t="str">
        <f>VLOOKUP(P256,'[3]Monitor Schedule'!$A:$BM,28,FALSE)</f>
        <v>No</v>
      </c>
      <c r="AO256" s="2" t="str">
        <f>VLOOKUP(P256,'[3]Monitor Schedule'!$A:$BM,29,FALSE)</f>
        <v>No</v>
      </c>
      <c r="AP256" s="2" t="str">
        <f>VLOOKUP(P256,'[3]Monitor Schedule'!$A:$BM,30,FALSE)</f>
        <v>No</v>
      </c>
      <c r="AQ256" s="2" t="str">
        <f>VLOOKUP(P256,'[3]Monitor Schedule'!$A:$BM,31,FALSE)</f>
        <v>No</v>
      </c>
      <c r="AR256" s="2" t="str">
        <f>VLOOKUP(P256,'[3]Monitor Schedule'!$A:$BM,32,FALSE)</f>
        <v>No</v>
      </c>
      <c r="AS256" s="2" t="str">
        <f>VLOOKUP(P256,'[3]Monitor Schedule'!$A:$BM,33,FALSE)</f>
        <v>No</v>
      </c>
      <c r="AT256" s="2" t="str">
        <f>VLOOKUP(P256,'[3]Monitor Schedule'!$A:$BM,34,FALSE)</f>
        <v>No</v>
      </c>
      <c r="AU256" s="2" t="str">
        <f>VLOOKUP(P256,'[3]Monitor Schedule'!$A:$BM,35,FALSE)</f>
        <v>No</v>
      </c>
      <c r="AV256" s="2" t="str">
        <f>VLOOKUP(P256,'[3]Monitor Schedule'!$A:$BM,36,FALSE)</f>
        <v>No</v>
      </c>
      <c r="AW256" s="2" t="str">
        <f>VLOOKUP(P256,'[3]Monitor Schedule'!$A:$BM,37,FALSE)</f>
        <v>No</v>
      </c>
      <c r="AX256" s="2" t="str">
        <f>VLOOKUP(P256,'[3]Monitor Schedule'!$A:$BM,38,FALSE)</f>
        <v>No</v>
      </c>
      <c r="AY256" s="2" t="str">
        <f>VLOOKUP(P256,'[3]Monitor Schedule'!$A:$BM,39,FALSE)</f>
        <v>No</v>
      </c>
      <c r="AZ256" s="2" t="str">
        <f>VLOOKUP(P256,'[3]Monitor Schedule'!$A:$BM,40,FALSE)</f>
        <v>No</v>
      </c>
      <c r="BA256" s="2" t="str">
        <f>VLOOKUP(P256,'[3]Monitor Schedule'!$A:$BM,41,FALSE)</f>
        <v>No</v>
      </c>
      <c r="BB256" s="2" t="str">
        <f>VLOOKUP(P256,'[3]Monitor Schedule'!$A:$BM,42,FALSE)</f>
        <v>No</v>
      </c>
      <c r="BC256" s="2" t="str">
        <f>VLOOKUP(P256,'[3]Monitor Schedule'!$A:$BM,43,FALSE)</f>
        <v>No</v>
      </c>
      <c r="BD256" s="2" t="str">
        <f>VLOOKUP(P256,'[3]Monitor Schedule'!$A:$BM,44,FALSE)</f>
        <v>No</v>
      </c>
      <c r="BE256" s="2" t="str">
        <f>VLOOKUP(P256,'[3]Monitor Schedule'!$A:$BM,45,FALSE)</f>
        <v>No</v>
      </c>
      <c r="BF256" s="2" t="str">
        <f>VLOOKUP(P256,'[3]Monitor Schedule'!$A:$BM,46,FALSE)</f>
        <v>No</v>
      </c>
      <c r="BG256" s="2" t="str">
        <f>VLOOKUP(P256,'[3]Monitor Schedule'!$A:$BM,47,FALSE)</f>
        <v>No</v>
      </c>
      <c r="BH256" s="2" t="str">
        <f>VLOOKUP(P256,'[3]Monitor Schedule'!$A:$BM,48,FALSE)</f>
        <v>No</v>
      </c>
      <c r="BI256" s="2" t="str">
        <f>VLOOKUP(P256,'[3]Monitor Schedule'!$A:$BM,49,FALSE)</f>
        <v>No</v>
      </c>
      <c r="BJ256" s="2" t="str">
        <f>VLOOKUP(P256,'[3]Monitor Schedule'!$A:$BM,50,FALSE)</f>
        <v>No</v>
      </c>
      <c r="BK256" s="2" t="str">
        <f>VLOOKUP(P256,'[3]Monitor Schedule'!$A:$BM,51,FALSE)</f>
        <v>No</v>
      </c>
      <c r="BL256" s="2" t="str">
        <f>VLOOKUP(P256,'[3]Monitor Schedule'!$A:$BM,52,FALSE)</f>
        <v>No</v>
      </c>
      <c r="BM256" s="2" t="str">
        <f>VLOOKUP(P256,'[3]Monitor Schedule'!$A:$BM,53,FALSE)</f>
        <v>No</v>
      </c>
      <c r="BN256" s="2" t="str">
        <f>VLOOKUP(P256,'[3]Monitor Schedule'!$A:$BM,54,FALSE)</f>
        <v>No</v>
      </c>
      <c r="BO256" s="2" t="str">
        <f>VLOOKUP(P256,'[3]Monitor Schedule'!$A:$BM,55,FALSE)</f>
        <v>No</v>
      </c>
      <c r="BP256" s="2" t="str">
        <f>VLOOKUP(P256,'[3]Monitor Schedule'!$A:$BM,56,FALSE)</f>
        <v>No</v>
      </c>
      <c r="BQ256" s="2" t="str">
        <f>VLOOKUP(P256,'[3]Monitor Schedule'!$A:$BM,57,FALSE)</f>
        <v>No</v>
      </c>
      <c r="BR256" s="2" t="s">
        <v>30</v>
      </c>
      <c r="BS256" s="2" t="s">
        <v>30</v>
      </c>
      <c r="BT256" s="2" t="s">
        <v>30</v>
      </c>
      <c r="BU256" s="2" t="s">
        <v>30</v>
      </c>
      <c r="BV256" s="2" t="s">
        <v>30</v>
      </c>
      <c r="BW256" s="2" t="s">
        <v>28</v>
      </c>
      <c r="BX256" s="2" t="s">
        <v>28</v>
      </c>
      <c r="BY256" s="2" t="e">
        <f>VLOOKUP(P256,'[3]Monitor Schedule'!$A:$BM,65,FALSE)</f>
        <v>#N/A</v>
      </c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</row>
    <row r="257" spans="1:459" s="2" customFormat="1">
      <c r="A257" s="146">
        <v>213782</v>
      </c>
      <c r="B257" s="146">
        <v>6296</v>
      </c>
      <c r="C257" s="146">
        <v>1218</v>
      </c>
      <c r="D257" s="147">
        <v>247877</v>
      </c>
      <c r="E257" s="148">
        <f t="shared" si="384"/>
        <v>7188.433</v>
      </c>
      <c r="F257" s="149">
        <f t="shared" si="385"/>
        <v>1365.8022699999999</v>
      </c>
      <c r="G257" s="150">
        <v>31</v>
      </c>
      <c r="H257" s="150">
        <f t="shared" si="386"/>
        <v>8985.5412500000002</v>
      </c>
      <c r="I257" s="150">
        <f t="shared" si="387"/>
        <v>1707.2528374999999</v>
      </c>
      <c r="J257" s="150">
        <f t="shared" si="388"/>
        <v>10782.6495</v>
      </c>
      <c r="K257" s="150">
        <f t="shared" si="389"/>
        <v>2048.7034049999997</v>
      </c>
      <c r="L257" s="150">
        <v>14</v>
      </c>
      <c r="M257" s="151">
        <v>16</v>
      </c>
      <c r="N257" s="152">
        <v>18</v>
      </c>
      <c r="O257" s="169"/>
      <c r="P257" s="8"/>
      <c r="Q257" s="8"/>
      <c r="R257" s="158"/>
      <c r="S257" s="8"/>
      <c r="T257" s="181" t="e">
        <f>VLOOKUP(P257,'[3]Monitor Schedule'!$A:$J,10,FALSE)</f>
        <v>#N/A</v>
      </c>
      <c r="U257" s="8"/>
      <c r="V257" s="181" t="e">
        <f>VLOOKUP(P257,'[3]Monitor Schedule'!$A:$K,11,FALSE)</f>
        <v>#N/A</v>
      </c>
      <c r="W257" s="181"/>
      <c r="X257" s="8"/>
      <c r="Y257" s="2" t="e">
        <f>VLOOKUP(P257,'[3]Monitor Schedule'!$A:$BM,13,FALSE)</f>
        <v>#N/A</v>
      </c>
      <c r="Z257" s="2" t="e">
        <f>VLOOKUP(P257,'[3]Monitor Schedule'!$A:$BM,14,FALSE)</f>
        <v>#N/A</v>
      </c>
      <c r="AA257" s="2" t="e">
        <f>VLOOKUP(P257,'[3]Monitor Schedule'!$A:$BM,15,FALSE)</f>
        <v>#N/A</v>
      </c>
      <c r="AB257" s="2" t="e">
        <f>VLOOKUP(P257,'[3]Monitor Schedule'!$A:$BM,16,FALSE)</f>
        <v>#N/A</v>
      </c>
      <c r="AC257" s="2" t="e">
        <f>VLOOKUP(P257,'[3]Monitor Schedule'!$A:$BM,17,FALSE)</f>
        <v>#N/A</v>
      </c>
      <c r="AD257" s="2" t="e">
        <f>VLOOKUP(P257,'[3]Monitor Schedule'!$A:$BM,18,FALSE)</f>
        <v>#N/A</v>
      </c>
      <c r="AE257" s="2" t="e">
        <f>VLOOKUP(P257,'[3]Monitor Schedule'!$A:$BM,19,FALSE)</f>
        <v>#N/A</v>
      </c>
      <c r="AF257" s="2" t="e">
        <f>VLOOKUP(P257,'[3]Monitor Schedule'!$A:$BM,20,FALSE)</f>
        <v>#N/A</v>
      </c>
      <c r="AG257" s="2" t="e">
        <f>VLOOKUP(P257,'[3]Monitor Schedule'!$A:$BM,21,FALSE)</f>
        <v>#N/A</v>
      </c>
      <c r="AH257" s="2" t="e">
        <f>VLOOKUP(P257,'[3]Monitor Schedule'!$A:$BM,22,FALSE)</f>
        <v>#N/A</v>
      </c>
      <c r="AI257" s="2" t="e">
        <f>VLOOKUP(P257,'[3]Monitor Schedule'!$A:$BM,23,FALSE)</f>
        <v>#N/A</v>
      </c>
      <c r="AJ257" s="2" t="e">
        <f>VLOOKUP(P257,'[3]Monitor Schedule'!$A:$BM,24,FALSE)</f>
        <v>#N/A</v>
      </c>
      <c r="AK257" s="2" t="e">
        <f>VLOOKUP(P257,'[3]Monitor Schedule'!$A:$BM,25,FALSE)</f>
        <v>#N/A</v>
      </c>
      <c r="AL257" s="2" t="e">
        <f>VLOOKUP(P257,'[3]Monitor Schedule'!$A:$BM,26,FALSE)</f>
        <v>#N/A</v>
      </c>
      <c r="AM257" s="2" t="e">
        <f>VLOOKUP(P257,'[3]Monitor Schedule'!$A:$BM,27,FALSE)</f>
        <v>#N/A</v>
      </c>
      <c r="AN257" s="2" t="e">
        <f>VLOOKUP(P257,'[3]Monitor Schedule'!$A:$BM,28,FALSE)</f>
        <v>#N/A</v>
      </c>
      <c r="AO257" s="2" t="e">
        <f>VLOOKUP(P257,'[3]Monitor Schedule'!$A:$BM,29,FALSE)</f>
        <v>#N/A</v>
      </c>
      <c r="AP257" s="2" t="e">
        <f>VLOOKUP(P257,'[3]Monitor Schedule'!$A:$BM,30,FALSE)</f>
        <v>#N/A</v>
      </c>
      <c r="AQ257" s="2" t="e">
        <f>VLOOKUP(P257,'[3]Monitor Schedule'!$A:$BM,31,FALSE)</f>
        <v>#N/A</v>
      </c>
      <c r="AR257" s="2" t="e">
        <f>VLOOKUP(P257,'[3]Monitor Schedule'!$A:$BM,32,FALSE)</f>
        <v>#N/A</v>
      </c>
      <c r="AS257" s="2" t="e">
        <f>VLOOKUP(P257,'[3]Monitor Schedule'!$A:$BM,33,FALSE)</f>
        <v>#N/A</v>
      </c>
      <c r="AT257" s="2" t="e">
        <f>VLOOKUP(P257,'[3]Monitor Schedule'!$A:$BM,34,FALSE)</f>
        <v>#N/A</v>
      </c>
      <c r="AU257" s="2" t="e">
        <f>VLOOKUP(P257,'[3]Monitor Schedule'!$A:$BM,35,FALSE)</f>
        <v>#N/A</v>
      </c>
      <c r="AV257" s="2" t="e">
        <f>VLOOKUP(P257,'[3]Monitor Schedule'!$A:$BM,36,FALSE)</f>
        <v>#N/A</v>
      </c>
      <c r="AW257" s="2" t="e">
        <f>VLOOKUP(P257,'[3]Monitor Schedule'!$A:$BM,37,FALSE)</f>
        <v>#N/A</v>
      </c>
      <c r="AX257" s="2" t="e">
        <f>VLOOKUP(P257,'[3]Monitor Schedule'!$A:$BM,38,FALSE)</f>
        <v>#N/A</v>
      </c>
      <c r="AY257" s="2" t="e">
        <f>VLOOKUP(P257,'[3]Monitor Schedule'!$A:$BM,39,FALSE)</f>
        <v>#N/A</v>
      </c>
      <c r="AZ257" s="2" t="e">
        <f>VLOOKUP(P257,'[3]Monitor Schedule'!$A:$BM,40,FALSE)</f>
        <v>#N/A</v>
      </c>
      <c r="BA257" s="2" t="e">
        <f>VLOOKUP(P257,'[3]Monitor Schedule'!$A:$BM,41,FALSE)</f>
        <v>#N/A</v>
      </c>
      <c r="BB257" s="2" t="e">
        <f>VLOOKUP(P257,'[3]Monitor Schedule'!$A:$BM,42,FALSE)</f>
        <v>#N/A</v>
      </c>
      <c r="BC257" s="2" t="e">
        <f>VLOOKUP(P257,'[3]Monitor Schedule'!$A:$BM,43,FALSE)</f>
        <v>#N/A</v>
      </c>
      <c r="BD257" s="2" t="e">
        <f>VLOOKUP(P257,'[3]Monitor Schedule'!$A:$BM,44,FALSE)</f>
        <v>#N/A</v>
      </c>
      <c r="BE257" s="2" t="e">
        <f>VLOOKUP(P257,'[3]Monitor Schedule'!$A:$BM,45,FALSE)</f>
        <v>#N/A</v>
      </c>
      <c r="BF257" s="2" t="e">
        <f>VLOOKUP(P257,'[3]Monitor Schedule'!$A:$BM,46,FALSE)</f>
        <v>#N/A</v>
      </c>
      <c r="BG257" s="2" t="e">
        <f>VLOOKUP(P257,'[3]Monitor Schedule'!$A:$BM,47,FALSE)</f>
        <v>#N/A</v>
      </c>
      <c r="BH257" s="2" t="e">
        <f>VLOOKUP(P257,'[3]Monitor Schedule'!$A:$BM,48,FALSE)</f>
        <v>#N/A</v>
      </c>
      <c r="BI257" s="2" t="e">
        <f>VLOOKUP(P257,'[3]Monitor Schedule'!$A:$BM,49,FALSE)</f>
        <v>#N/A</v>
      </c>
      <c r="BJ257" s="2" t="e">
        <f>VLOOKUP(P257,'[3]Monitor Schedule'!$A:$BM,50,FALSE)</f>
        <v>#N/A</v>
      </c>
      <c r="BK257" s="2" t="e">
        <f>VLOOKUP(P257,'[3]Monitor Schedule'!$A:$BM,51,FALSE)</f>
        <v>#N/A</v>
      </c>
      <c r="BL257" s="2" t="e">
        <f>VLOOKUP(P257,'[3]Monitor Schedule'!$A:$BM,52,FALSE)</f>
        <v>#N/A</v>
      </c>
      <c r="BM257" s="2" t="e">
        <f>VLOOKUP(P257,'[3]Monitor Schedule'!$A:$BM,53,FALSE)</f>
        <v>#N/A</v>
      </c>
      <c r="BN257" s="2" t="e">
        <f>VLOOKUP(P257,'[3]Monitor Schedule'!$A:$BM,54,FALSE)</f>
        <v>#N/A</v>
      </c>
      <c r="BO257" s="2" t="e">
        <f>VLOOKUP(P257,'[3]Monitor Schedule'!$A:$BM,55,FALSE)</f>
        <v>#N/A</v>
      </c>
      <c r="BP257" s="2" t="e">
        <f>VLOOKUP(P257,'[3]Monitor Schedule'!$A:$BM,56,FALSE)</f>
        <v>#N/A</v>
      </c>
      <c r="BQ257" s="2" t="e">
        <f>VLOOKUP(P257,'[3]Monitor Schedule'!$A:$BM,57,FALSE)</f>
        <v>#N/A</v>
      </c>
      <c r="BR257" s="2" t="e">
        <f>VLOOKUP(P257,'[3]Monitor Schedule'!$A:$BM,58,FALSE)</f>
        <v>#N/A</v>
      </c>
      <c r="BS257" s="2" t="e">
        <f>VLOOKUP(P257,'[3]Monitor Schedule'!$A:$BM,59,FALSE)</f>
        <v>#N/A</v>
      </c>
      <c r="BT257" s="2" t="e">
        <f>VLOOKUP(P257,'[3]Monitor Schedule'!$A:$BM,60,FALSE)</f>
        <v>#N/A</v>
      </c>
      <c r="BU257" s="2" t="e">
        <f>VLOOKUP(P257,'[3]Monitor Schedule'!$A:$BM,61,FALSE)</f>
        <v>#N/A</v>
      </c>
      <c r="BV257" s="2" t="e">
        <f>VLOOKUP(P257,'[3]Monitor Schedule'!$A:$BM,62,FALSE)</f>
        <v>#N/A</v>
      </c>
      <c r="BW257" s="2" t="e">
        <f>VLOOKUP(P257,'[3]Monitor Schedule'!$A:$BM,63,FALSE)</f>
        <v>#N/A</v>
      </c>
      <c r="BX257" s="2" t="e">
        <f>VLOOKUP(P257,'[3]Monitor Schedule'!$A:$BM,64,FALSE)</f>
        <v>#N/A</v>
      </c>
      <c r="BY257" s="2" t="e">
        <f>VLOOKUP(P257,'[3]Monitor Schedule'!$A:$BM,65,FALSE)</f>
        <v>#N/A</v>
      </c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</row>
    <row r="258" spans="1:459" s="2" customFormat="1">
      <c r="A258" s="146">
        <v>213782</v>
      </c>
      <c r="B258" s="146">
        <v>6296</v>
      </c>
      <c r="C258" s="146">
        <v>1218</v>
      </c>
      <c r="D258" s="147">
        <v>247877</v>
      </c>
      <c r="E258" s="148">
        <f t="shared" ref="E258:E270" si="390">D258*0.029</f>
        <v>7188.433</v>
      </c>
      <c r="F258" s="149">
        <f t="shared" ref="F258:F270" si="391">E258*0.19</f>
        <v>1365.8022699999999</v>
      </c>
      <c r="G258" s="150">
        <v>37</v>
      </c>
      <c r="H258" s="150">
        <f t="shared" ref="H258:H270" si="392">E258*1.25</f>
        <v>8985.5412500000002</v>
      </c>
      <c r="I258" s="150">
        <f t="shared" ref="I258:I270" si="393">F258*1.25</f>
        <v>1707.2528374999999</v>
      </c>
      <c r="J258" s="150">
        <f t="shared" ref="J258:J270" si="394">E258*1.5</f>
        <v>10782.6495</v>
      </c>
      <c r="K258" s="150">
        <f t="shared" ref="K258:K270" si="395">F258*1.5</f>
        <v>2048.7034049999997</v>
      </c>
      <c r="L258" s="150">
        <v>14</v>
      </c>
      <c r="M258" s="151">
        <v>16</v>
      </c>
      <c r="N258" s="152">
        <v>18</v>
      </c>
      <c r="O258" s="142" t="s">
        <v>169</v>
      </c>
      <c r="P258" s="8">
        <v>1363</v>
      </c>
      <c r="Q258" s="8" t="s">
        <v>53</v>
      </c>
      <c r="R258" s="8" t="s">
        <v>54</v>
      </c>
      <c r="S258" s="181">
        <v>44770</v>
      </c>
      <c r="T258" s="181">
        <f>VLOOKUP(P258,'[3]Monitor Schedule'!$A:$J,10,FALSE)</f>
        <v>44707</v>
      </c>
      <c r="U258" s="181">
        <v>44784</v>
      </c>
      <c r="V258" s="181" t="e">
        <f>VLOOKUP(P258,'[3]Monitor Schedule'!$A:$K,11,FALSE)</f>
        <v>#N/A</v>
      </c>
      <c r="W258" s="181"/>
      <c r="X258" s="8" t="s">
        <v>30</v>
      </c>
      <c r="Y258" s="2" t="s">
        <v>171</v>
      </c>
      <c r="Z258" s="2" t="s">
        <v>171</v>
      </c>
      <c r="AA258" s="2" t="s">
        <v>171</v>
      </c>
      <c r="AB258" s="2" t="s">
        <v>171</v>
      </c>
      <c r="AC258" s="2" t="s">
        <v>171</v>
      </c>
      <c r="AD258" s="2" t="s">
        <v>171</v>
      </c>
      <c r="AE258" s="2" t="s">
        <v>171</v>
      </c>
      <c r="AF258" s="2" t="str">
        <f>VLOOKUP(P258,'[3]Monitor Schedule'!$A:$BM,20,FALSE)</f>
        <v>No</v>
      </c>
      <c r="AG258" s="2" t="str">
        <f>VLOOKUP(P258,'[3]Monitor Schedule'!$A:$BM,21,FALSE)</f>
        <v>No</v>
      </c>
      <c r="AH258" s="2" t="s">
        <v>30</v>
      </c>
      <c r="AI258" s="2" t="str">
        <f>VLOOKUP(P258,'[3]Monitor Schedule'!$A:$BM,23,FALSE)</f>
        <v>No</v>
      </c>
      <c r="AJ258" s="2" t="str">
        <f>VLOOKUP(P258,'[3]Monitor Schedule'!$A:$BM,24,FALSE)</f>
        <v>No</v>
      </c>
      <c r="AK258" s="2" t="str">
        <f>VLOOKUP(P258,'[3]Monitor Schedule'!$A:$BM,25,FALSE)</f>
        <v>No</v>
      </c>
      <c r="AL258" s="2" t="str">
        <f>VLOOKUP(P258,'[3]Monitor Schedule'!$A:$BM,26,FALSE)</f>
        <v>No</v>
      </c>
      <c r="AM258" s="2" t="s">
        <v>30</v>
      </c>
      <c r="AN258" s="2" t="s">
        <v>30</v>
      </c>
      <c r="AO258" s="2" t="s">
        <v>30</v>
      </c>
      <c r="AP258" s="2" t="str">
        <f>VLOOKUP(P258,'[3]Monitor Schedule'!$A:$BM,30,FALSE)</f>
        <v>No</v>
      </c>
      <c r="AQ258" s="2" t="str">
        <f>VLOOKUP(P258,'[3]Monitor Schedule'!$A:$BM,31,FALSE)</f>
        <v>No</v>
      </c>
      <c r="AR258" s="2" t="str">
        <f>VLOOKUP(P258,'[3]Monitor Schedule'!$A:$BM,32,FALSE)</f>
        <v>No</v>
      </c>
      <c r="AS258" s="2" t="str">
        <f>VLOOKUP(P258,'[3]Monitor Schedule'!$A:$BM,33,FALSE)</f>
        <v>No</v>
      </c>
      <c r="AT258" s="2" t="str">
        <f>VLOOKUP(P258,'[3]Monitor Schedule'!$A:$BM,34,FALSE)</f>
        <v>No</v>
      </c>
      <c r="AU258" s="2" t="str">
        <f>VLOOKUP(P258,'[3]Monitor Schedule'!$A:$BM,35,FALSE)</f>
        <v>No</v>
      </c>
      <c r="AV258" s="2" t="str">
        <f>VLOOKUP(P258,'[3]Monitor Schedule'!$A:$BM,36,FALSE)</f>
        <v>No</v>
      </c>
      <c r="AW258" s="2" t="str">
        <f>VLOOKUP(P258,'[3]Monitor Schedule'!$A:$BM,37,FALSE)</f>
        <v>No</v>
      </c>
      <c r="AX258" s="2" t="str">
        <f>VLOOKUP(P258,'[3]Monitor Schedule'!$A:$BM,38,FALSE)</f>
        <v>No</v>
      </c>
      <c r="AY258" s="2" t="str">
        <f>VLOOKUP(P258,'[3]Monitor Schedule'!$A:$BM,39,FALSE)</f>
        <v>No</v>
      </c>
      <c r="AZ258" s="2" t="str">
        <f>VLOOKUP(P258,'[3]Monitor Schedule'!$A:$BM,40,FALSE)</f>
        <v>No</v>
      </c>
      <c r="BA258" s="2" t="str">
        <f>VLOOKUP(P258,'[3]Monitor Schedule'!$A:$BM,41,FALSE)</f>
        <v>Yes</v>
      </c>
      <c r="BB258" s="2" t="str">
        <f>VLOOKUP(P258,'[3]Monitor Schedule'!$A:$BM,42,FALSE)</f>
        <v>Yes</v>
      </c>
      <c r="BC258" s="168" t="s">
        <v>42</v>
      </c>
      <c r="BD258" s="2" t="str">
        <f>VLOOKUP(P258,'[3]Monitor Schedule'!$A:$BM,44,FALSE)</f>
        <v>No</v>
      </c>
      <c r="BE258" s="2" t="str">
        <f>VLOOKUP(P258,'[3]Monitor Schedule'!$A:$BM,45,FALSE)</f>
        <v>No</v>
      </c>
      <c r="BF258" s="2" t="str">
        <f>VLOOKUP(P258,'[3]Monitor Schedule'!$A:$BM,46,FALSE)</f>
        <v>No</v>
      </c>
      <c r="BG258" s="2" t="str">
        <f>VLOOKUP(P258,'[3]Monitor Schedule'!$A:$BM,47,FALSE)</f>
        <v>No</v>
      </c>
      <c r="BH258" s="2" t="str">
        <f>VLOOKUP(P258,'[3]Monitor Schedule'!$A:$BM,48,FALSE)</f>
        <v>No</v>
      </c>
      <c r="BI258" s="2" t="str">
        <f>VLOOKUP(P258,'[3]Monitor Schedule'!$A:$BM,49,FALSE)</f>
        <v>No</v>
      </c>
      <c r="BJ258" s="2" t="str">
        <f>VLOOKUP(P258,'[3]Monitor Schedule'!$A:$BM,50,FALSE)</f>
        <v>No</v>
      </c>
      <c r="BK258" s="2" t="str">
        <f>VLOOKUP(P258,'[3]Monitor Schedule'!$A:$BM,51,FALSE)</f>
        <v>No</v>
      </c>
      <c r="BL258" s="2" t="str">
        <f>VLOOKUP(P258,'[3]Monitor Schedule'!$A:$BM,52,FALSE)</f>
        <v>No</v>
      </c>
      <c r="BM258" s="2" t="str">
        <f>VLOOKUP(P258,'[3]Monitor Schedule'!$A:$BM,53,FALSE)</f>
        <v>No</v>
      </c>
      <c r="BN258" s="2" t="str">
        <f>VLOOKUP(P258,'[3]Monitor Schedule'!$A:$BM,54,FALSE)</f>
        <v>No</v>
      </c>
      <c r="BO258" s="2" t="str">
        <f>VLOOKUP(P258,'[3]Monitor Schedule'!$A:$BM,55,FALSE)</f>
        <v>Yes</v>
      </c>
      <c r="BP258" s="2" t="s">
        <v>28</v>
      </c>
      <c r="BQ258" s="168" t="s">
        <v>42</v>
      </c>
      <c r="BR258" s="2" t="str">
        <f>VLOOKUP(P258,'[3]Monitor Schedule'!$A:$BM,58,FALSE)</f>
        <v>No</v>
      </c>
      <c r="BS258" s="2" t="str">
        <f>VLOOKUP(P258,'[3]Monitor Schedule'!$A:$BM,59,FALSE)</f>
        <v>No</v>
      </c>
      <c r="BT258" s="2" t="str">
        <f>VLOOKUP(P258,'[3]Monitor Schedule'!$A:$BM,60,FALSE)</f>
        <v>No</v>
      </c>
      <c r="BU258" s="2" t="str">
        <f>VLOOKUP(P258,'[3]Monitor Schedule'!$A:$BM,61,FALSE)</f>
        <v>No</v>
      </c>
      <c r="BV258" s="2" t="str">
        <f>VLOOKUP(P258,'[3]Monitor Schedule'!$A:$BM,62,FALSE)</f>
        <v>No</v>
      </c>
      <c r="BW258" s="2" t="str">
        <f>VLOOKUP(P258,'[3]Monitor Schedule'!$A:$BM,63,FALSE)</f>
        <v>No</v>
      </c>
      <c r="BX258" s="2" t="str">
        <f>VLOOKUP(P258,'[3]Monitor Schedule'!$A:$BM,64,FALSE)</f>
        <v>No</v>
      </c>
      <c r="BY258" s="2" t="s">
        <v>55</v>
      </c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</row>
    <row r="259" spans="1:459" s="2" customFormat="1">
      <c r="A259" s="146">
        <v>213782</v>
      </c>
      <c r="B259" s="146">
        <v>6296</v>
      </c>
      <c r="C259" s="146">
        <v>1218</v>
      </c>
      <c r="D259" s="147">
        <v>247877</v>
      </c>
      <c r="E259" s="148">
        <f t="shared" si="390"/>
        <v>7188.433</v>
      </c>
      <c r="F259" s="149">
        <f t="shared" si="391"/>
        <v>1365.8022699999999</v>
      </c>
      <c r="G259" s="150">
        <v>38</v>
      </c>
      <c r="H259" s="150">
        <f t="shared" si="392"/>
        <v>8985.5412500000002</v>
      </c>
      <c r="I259" s="150">
        <f t="shared" si="393"/>
        <v>1707.2528374999999</v>
      </c>
      <c r="J259" s="150">
        <f t="shared" si="394"/>
        <v>10782.6495</v>
      </c>
      <c r="K259" s="150">
        <f t="shared" si="395"/>
        <v>2048.7034049999997</v>
      </c>
      <c r="L259" s="150">
        <v>14</v>
      </c>
      <c r="M259" s="151">
        <v>16</v>
      </c>
      <c r="N259" s="152">
        <v>18</v>
      </c>
      <c r="O259" s="142" t="s">
        <v>169</v>
      </c>
      <c r="P259" s="8">
        <v>81251</v>
      </c>
      <c r="Q259" s="8" t="s">
        <v>64</v>
      </c>
      <c r="R259" s="8" t="s">
        <v>65</v>
      </c>
      <c r="S259" s="181">
        <v>44765</v>
      </c>
      <c r="T259" s="181">
        <f>VLOOKUP(P259,'[3]Monitor Schedule'!$A:$J,10,FALSE)</f>
        <v>44711</v>
      </c>
      <c r="U259" s="181">
        <v>44784</v>
      </c>
      <c r="V259" s="181" t="e">
        <f>VLOOKUP(P259,'[3]Monitor Schedule'!$A:$K,11,FALSE)</f>
        <v>#N/A</v>
      </c>
      <c r="W259" s="181"/>
      <c r="X259" s="8" t="s">
        <v>30</v>
      </c>
      <c r="Y259" s="2" t="s">
        <v>171</v>
      </c>
      <c r="Z259" s="2" t="s">
        <v>171</v>
      </c>
      <c r="AA259" s="2" t="s">
        <v>171</v>
      </c>
      <c r="AB259" s="2" t="s">
        <v>171</v>
      </c>
      <c r="AC259" s="2" t="s">
        <v>171</v>
      </c>
      <c r="AD259" s="2" t="s">
        <v>171</v>
      </c>
      <c r="AE259" s="2" t="s">
        <v>171</v>
      </c>
      <c r="AF259" s="2" t="str">
        <f>VLOOKUP(P259,'[3]Monitor Schedule'!$A:$BM,20,FALSE)</f>
        <v>Yes</v>
      </c>
      <c r="AG259" s="2" t="str">
        <f>VLOOKUP(P259,'[3]Monitor Schedule'!$A:$BM,21,FALSE)</f>
        <v>Yes</v>
      </c>
      <c r="AH259" s="2" t="s">
        <v>28</v>
      </c>
      <c r="AI259" s="2" t="str">
        <f>VLOOKUP(P259,'[3]Monitor Schedule'!$A:$BM,23,FALSE)</f>
        <v>Yes</v>
      </c>
      <c r="AJ259" s="2" t="str">
        <f>VLOOKUP(P259,'[3]Monitor Schedule'!$A:$BM,24,FALSE)</f>
        <v>No</v>
      </c>
      <c r="AK259" s="2" t="str">
        <f>VLOOKUP(P259,'[3]Monitor Schedule'!$A:$BM,25,FALSE)</f>
        <v>No</v>
      </c>
      <c r="AL259" s="2" t="str">
        <f>VLOOKUP(P259,'[3]Monitor Schedule'!$A:$BM,26,FALSE)</f>
        <v>No</v>
      </c>
      <c r="AM259" s="2" t="str">
        <f>VLOOKUP(P259,'[3]Monitor Schedule'!$A:$BM,27,FALSE)</f>
        <v>Yes</v>
      </c>
      <c r="AN259" s="2" t="str">
        <f>VLOOKUP(P259,'[3]Monitor Schedule'!$A:$BM,28,FALSE)</f>
        <v>Yes</v>
      </c>
      <c r="AO259" s="2" t="s">
        <v>28</v>
      </c>
      <c r="AP259" s="2" t="str">
        <f>VLOOKUP(P259,'[3]Monitor Schedule'!$A:$BM,30,FALSE)</f>
        <v>Yes</v>
      </c>
      <c r="AQ259" s="2" t="str">
        <f>VLOOKUP(P259,'[3]Monitor Schedule'!$A:$BM,31,FALSE)</f>
        <v>No</v>
      </c>
      <c r="AR259" s="2" t="str">
        <f>VLOOKUP(P259,'[3]Monitor Schedule'!$A:$BM,32,FALSE)</f>
        <v>No</v>
      </c>
      <c r="AS259" s="2" t="str">
        <f>VLOOKUP(P259,'[3]Monitor Schedule'!$A:$BM,33,FALSE)</f>
        <v>No</v>
      </c>
      <c r="AT259" s="2" t="str">
        <f>VLOOKUP(P259,'[3]Monitor Schedule'!$A:$BM,34,FALSE)</f>
        <v>Yes</v>
      </c>
      <c r="AU259" s="2" t="str">
        <f>VLOOKUP(P259,'[3]Monitor Schedule'!$A:$BM,35,FALSE)</f>
        <v>Yes</v>
      </c>
      <c r="AV259" s="2" t="s">
        <v>28</v>
      </c>
      <c r="AW259" s="2" t="str">
        <f>VLOOKUP(P259,'[3]Monitor Schedule'!$A:$BM,37,FALSE)</f>
        <v>Yes</v>
      </c>
      <c r="AX259" s="2" t="str">
        <f>VLOOKUP(P259,'[3]Monitor Schedule'!$A:$BM,38,FALSE)</f>
        <v>No</v>
      </c>
      <c r="AY259" s="2" t="str">
        <f>VLOOKUP(P259,'[3]Monitor Schedule'!$A:$BM,39,FALSE)</f>
        <v>No</v>
      </c>
      <c r="AZ259" s="2" t="str">
        <f>VLOOKUP(P259,'[3]Monitor Schedule'!$A:$BM,40,FALSE)</f>
        <v>No</v>
      </c>
      <c r="BA259" s="2" t="str">
        <f>VLOOKUP(P259,'[3]Monitor Schedule'!$A:$BM,41,FALSE)</f>
        <v>Yes</v>
      </c>
      <c r="BB259" s="2" t="str">
        <f>VLOOKUP(P259,'[3]Monitor Schedule'!$A:$BM,42,FALSE)</f>
        <v>Yes</v>
      </c>
      <c r="BC259" s="2" t="s">
        <v>28</v>
      </c>
      <c r="BD259" s="2" t="str">
        <f>VLOOKUP(P259,'[3]Monitor Schedule'!$A:$BM,44,FALSE)</f>
        <v>No</v>
      </c>
      <c r="BE259" s="2" t="str">
        <f>VLOOKUP(P259,'[3]Monitor Schedule'!$A:$BM,45,FALSE)</f>
        <v>No</v>
      </c>
      <c r="BF259" s="2" t="str">
        <f>VLOOKUP(P259,'[3]Monitor Schedule'!$A:$BM,46,FALSE)</f>
        <v>Yes</v>
      </c>
      <c r="BG259" s="2" t="str">
        <f>VLOOKUP(P259,'[3]Monitor Schedule'!$A:$BM,47,FALSE)</f>
        <v>Yes</v>
      </c>
      <c r="BH259" s="2" t="str">
        <f>VLOOKUP(P259,'[3]Monitor Schedule'!$A:$BM,48,FALSE)</f>
        <v>Yes</v>
      </c>
      <c r="BI259" s="2" t="str">
        <f>VLOOKUP(P259,'[3]Monitor Schedule'!$A:$BM,49,FALSE)</f>
        <v>No</v>
      </c>
      <c r="BJ259" s="2" t="str">
        <f>VLOOKUP(P259,'[3]Monitor Schedule'!$A:$BM,50,FALSE)</f>
        <v>No</v>
      </c>
      <c r="BK259" s="2" t="str">
        <f>VLOOKUP(P259,'[3]Monitor Schedule'!$A:$BM,51,FALSE)</f>
        <v>Yes</v>
      </c>
      <c r="BL259" s="2" t="str">
        <f>VLOOKUP(P259,'[3]Monitor Schedule'!$A:$BM,52,FALSE)</f>
        <v>Yes</v>
      </c>
      <c r="BM259" s="2" t="str">
        <f>VLOOKUP(P259,'[3]Monitor Schedule'!$A:$BM,53,FALSE)</f>
        <v>No</v>
      </c>
      <c r="BN259" s="2" t="str">
        <f>VLOOKUP(P259,'[3]Monitor Schedule'!$A:$BM,54,FALSE)</f>
        <v>No</v>
      </c>
      <c r="BO259" s="2" t="str">
        <f>VLOOKUP(P259,'[3]Monitor Schedule'!$A:$BM,55,FALSE)</f>
        <v>Yes</v>
      </c>
      <c r="BP259" s="2" t="str">
        <f>VLOOKUP(P259,'[3]Monitor Schedule'!$A:$BM,56,FALSE)</f>
        <v>Yes</v>
      </c>
      <c r="BQ259" s="2" t="s">
        <v>28</v>
      </c>
      <c r="BR259" s="2" t="str">
        <f>VLOOKUP(P259,'[3]Monitor Schedule'!$A:$BM,58,FALSE)</f>
        <v>No</v>
      </c>
      <c r="BS259" s="2" t="str">
        <f>VLOOKUP(P259,'[3]Monitor Schedule'!$A:$BM,59,FALSE)</f>
        <v>No</v>
      </c>
      <c r="BT259" s="2" t="str">
        <f>VLOOKUP(P259,'[3]Monitor Schedule'!$A:$BM,60,FALSE)</f>
        <v>No</v>
      </c>
      <c r="BU259" s="2" t="str">
        <f>VLOOKUP(P259,'[3]Monitor Schedule'!$A:$BM,61,FALSE)</f>
        <v>No</v>
      </c>
      <c r="BV259" s="2" t="s">
        <v>30</v>
      </c>
      <c r="BW259" s="2" t="s">
        <v>30</v>
      </c>
      <c r="BX259" s="2" t="s">
        <v>30</v>
      </c>
      <c r="BY259" s="2" t="s">
        <v>66</v>
      </c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</row>
    <row r="260" spans="1:459" s="2" customFormat="1">
      <c r="A260" s="146">
        <v>213782</v>
      </c>
      <c r="B260" s="146">
        <v>6296</v>
      </c>
      <c r="C260" s="146">
        <v>1218</v>
      </c>
      <c r="D260" s="147">
        <v>247877</v>
      </c>
      <c r="E260" s="148">
        <f t="shared" si="390"/>
        <v>7188.433</v>
      </c>
      <c r="F260" s="149">
        <f t="shared" si="391"/>
        <v>1365.8022699999999</v>
      </c>
      <c r="G260" s="150">
        <v>41</v>
      </c>
      <c r="H260" s="150">
        <f t="shared" si="392"/>
        <v>8985.5412500000002</v>
      </c>
      <c r="I260" s="150">
        <f t="shared" si="393"/>
        <v>1707.2528374999999</v>
      </c>
      <c r="J260" s="150">
        <f t="shared" si="394"/>
        <v>10782.6495</v>
      </c>
      <c r="K260" s="150">
        <f t="shared" si="395"/>
        <v>2048.7034049999997</v>
      </c>
      <c r="L260" s="150">
        <v>14</v>
      </c>
      <c r="M260" s="151">
        <v>16</v>
      </c>
      <c r="N260" s="152">
        <v>18</v>
      </c>
      <c r="O260" s="142" t="s">
        <v>169</v>
      </c>
      <c r="P260" s="194">
        <v>819992</v>
      </c>
      <c r="Q260" s="200" t="s">
        <v>293</v>
      </c>
      <c r="R260" s="195" t="s">
        <v>294</v>
      </c>
      <c r="S260" s="181">
        <v>44785</v>
      </c>
      <c r="T260" s="181">
        <f>VLOOKUP(P260,'[3]Monitor Schedule'!$A:$J,10,FALSE)</f>
        <v>44790</v>
      </c>
      <c r="U260" s="202">
        <v>44792</v>
      </c>
      <c r="V260" s="181" t="e">
        <f>VLOOKUP(P260,'[3]Monitor Schedule'!$A:$K,11,FALSE)</f>
        <v>#N/A</v>
      </c>
      <c r="W260" s="181" t="s">
        <v>30</v>
      </c>
      <c r="X260" s="8" t="s">
        <v>124</v>
      </c>
      <c r="Y260" s="2" t="s">
        <v>171</v>
      </c>
      <c r="Z260" s="2" t="s">
        <v>171</v>
      </c>
      <c r="AA260" s="2" t="s">
        <v>171</v>
      </c>
      <c r="AB260" s="2" t="s">
        <v>171</v>
      </c>
      <c r="AC260" s="2" t="s">
        <v>171</v>
      </c>
      <c r="AD260" s="2" t="s">
        <v>171</v>
      </c>
      <c r="AE260" s="2" t="s">
        <v>171</v>
      </c>
      <c r="AF260" s="2" t="str">
        <f>VLOOKUP(P260,'[3]Monitor Schedule'!$A:$BM,20,FALSE)</f>
        <v>No</v>
      </c>
      <c r="AG260" s="2" t="str">
        <f>VLOOKUP(P260,'[3]Monitor Schedule'!$A:$BM,21,FALSE)</f>
        <v>No</v>
      </c>
      <c r="AH260" s="2" t="str">
        <f>VLOOKUP(P260,'[3]Monitor Schedule'!$A:$BM,22,FALSE)</f>
        <v>No</v>
      </c>
      <c r="AI260" s="2" t="str">
        <f>VLOOKUP(P260,'[3]Monitor Schedule'!$A:$BM,23,FALSE)</f>
        <v>No</v>
      </c>
      <c r="AJ260" s="2" t="str">
        <f>VLOOKUP(P260,'[3]Monitor Schedule'!$A:$BM,24,FALSE)</f>
        <v>No</v>
      </c>
      <c r="AK260" s="2" t="str">
        <f>VLOOKUP(P260,'[3]Monitor Schedule'!$A:$BM,25,FALSE)</f>
        <v>No</v>
      </c>
      <c r="AL260" s="2" t="str">
        <f>VLOOKUP(P260,'[3]Monitor Schedule'!$A:$BM,26,FALSE)</f>
        <v>No</v>
      </c>
      <c r="AM260" s="2" t="str">
        <f>VLOOKUP(P260,'[3]Monitor Schedule'!$A:$BM,27,FALSE)</f>
        <v>No</v>
      </c>
      <c r="AN260" s="2" t="str">
        <f>VLOOKUP(P260,'[3]Monitor Schedule'!$A:$BM,28,FALSE)</f>
        <v>No</v>
      </c>
      <c r="AO260" s="2" t="str">
        <f>VLOOKUP(P260,'[3]Monitor Schedule'!$A:$BM,29,FALSE)</f>
        <v>No</v>
      </c>
      <c r="AP260" s="2" t="str">
        <f>VLOOKUP(P260,'[3]Monitor Schedule'!$A:$BM,30,FALSE)</f>
        <v>Yes</v>
      </c>
      <c r="AQ260" s="2" t="str">
        <f>VLOOKUP(P260,'[3]Monitor Schedule'!$A:$BM,31,FALSE)</f>
        <v>Yes</v>
      </c>
      <c r="AR260" s="2" t="str">
        <f>VLOOKUP(P260,'[3]Monitor Schedule'!$A:$BM,32,FALSE)</f>
        <v>Yes</v>
      </c>
      <c r="AS260" s="2" t="s">
        <v>28</v>
      </c>
      <c r="AT260" s="2" t="s">
        <v>28</v>
      </c>
      <c r="AU260" s="2" t="str">
        <f>VLOOKUP(P260,'[3]Monitor Schedule'!$A:$BM,35,FALSE)</f>
        <v>No</v>
      </c>
      <c r="AV260" s="2" t="s">
        <v>30</v>
      </c>
      <c r="AW260" s="2" t="str">
        <f>VLOOKUP(P260,'[3]Monitor Schedule'!$A:$BM,37,FALSE)</f>
        <v>Yes</v>
      </c>
      <c r="AX260" s="2" t="str">
        <f>VLOOKUP(P260,'[3]Monitor Schedule'!$A:$BM,38,FALSE)</f>
        <v>Yes</v>
      </c>
      <c r="AY260" s="2" t="str">
        <f>VLOOKUP(P260,'[3]Monitor Schedule'!$A:$BM,39,FALSE)</f>
        <v>Yes</v>
      </c>
      <c r="AZ260" s="2" t="s">
        <v>28</v>
      </c>
      <c r="BA260" s="2" t="s">
        <v>28</v>
      </c>
      <c r="BB260" s="2" t="s">
        <v>30</v>
      </c>
      <c r="BC260" s="2" t="s">
        <v>30</v>
      </c>
      <c r="BD260" s="2" t="s">
        <v>30</v>
      </c>
      <c r="BE260" s="2" t="str">
        <f>VLOOKUP(P260,'[3]Monitor Schedule'!$A:$BM,45,FALSE)</f>
        <v>Yes</v>
      </c>
      <c r="BF260" s="2" t="str">
        <f>VLOOKUP(P260,'[3]Monitor Schedule'!$A:$BM,46,FALSE)</f>
        <v>Yes</v>
      </c>
      <c r="BG260" s="2" t="str">
        <f>VLOOKUP(P260,'[3]Monitor Schedule'!$A:$BM,47,FALSE)</f>
        <v>Yes</v>
      </c>
      <c r="BH260" s="2" t="s">
        <v>28</v>
      </c>
      <c r="BI260" s="2" t="s">
        <v>30</v>
      </c>
      <c r="BJ260" s="2" t="s">
        <v>30</v>
      </c>
      <c r="BK260" s="2" t="s">
        <v>30</v>
      </c>
      <c r="BL260" s="2" t="s">
        <v>30</v>
      </c>
      <c r="BM260" s="2" t="s">
        <v>28</v>
      </c>
      <c r="BN260" s="2" t="str">
        <f>VLOOKUP(P260,'[3]Monitor Schedule'!$A:$BM,54,FALSE)</f>
        <v>Yes</v>
      </c>
      <c r="BO260" s="2" t="str">
        <f>VLOOKUP(P260,'[3]Monitor Schedule'!$A:$BM,55,FALSE)</f>
        <v>Yes</v>
      </c>
      <c r="BP260" s="2" t="s">
        <v>30</v>
      </c>
      <c r="BQ260" s="2" t="s">
        <v>30</v>
      </c>
      <c r="BR260" s="2">
        <f>VLOOKUP(P260,'[3]Monitor Schedule'!$A:$BM,58,FALSE)</f>
        <v>0</v>
      </c>
      <c r="BS260" s="2">
        <f>VLOOKUP(P260,'[3]Monitor Schedule'!$A:$BM,59,FALSE)</f>
        <v>0</v>
      </c>
      <c r="BT260" s="2">
        <f>VLOOKUP(P260,'[3]Monitor Schedule'!$A:$BM,60,FALSE)</f>
        <v>0</v>
      </c>
      <c r="BU260" s="2">
        <f>VLOOKUP(P260,'[3]Monitor Schedule'!$A:$BM,61,FALSE)</f>
        <v>0</v>
      </c>
      <c r="BV260" s="2">
        <f>VLOOKUP(P260,'[3]Monitor Schedule'!$A:$BM,62,FALSE)</f>
        <v>0</v>
      </c>
      <c r="BW260" s="2">
        <f>VLOOKUP(P260,'[3]Monitor Schedule'!$A:$BM,63,FALSE)</f>
        <v>0</v>
      </c>
      <c r="BX260" s="2">
        <f>VLOOKUP(P260,'[3]Monitor Schedule'!$A:$BM,64,FALSE)</f>
        <v>0</v>
      </c>
      <c r="BY260" s="2" t="e">
        <f>VLOOKUP(P260,'[3]Monitor Schedule'!$A:$BM,65,FALSE)</f>
        <v>#N/A</v>
      </c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</row>
    <row r="261" spans="1:459" s="2" customFormat="1">
      <c r="A261" s="146">
        <v>213782</v>
      </c>
      <c r="B261" s="146">
        <v>6296</v>
      </c>
      <c r="C261" s="146">
        <v>1218</v>
      </c>
      <c r="D261" s="147">
        <v>247877</v>
      </c>
      <c r="E261" s="148">
        <f t="shared" si="390"/>
        <v>7188.433</v>
      </c>
      <c r="F261" s="149">
        <f t="shared" si="391"/>
        <v>1365.8022699999999</v>
      </c>
      <c r="G261" s="150">
        <v>42</v>
      </c>
      <c r="H261" s="150">
        <f t="shared" si="392"/>
        <v>8985.5412500000002</v>
      </c>
      <c r="I261" s="150">
        <f t="shared" si="393"/>
        <v>1707.2528374999999</v>
      </c>
      <c r="J261" s="150">
        <f t="shared" si="394"/>
        <v>10782.6495</v>
      </c>
      <c r="K261" s="150">
        <f t="shared" si="395"/>
        <v>2048.7034049999997</v>
      </c>
      <c r="L261" s="150">
        <v>14</v>
      </c>
      <c r="M261" s="151">
        <v>16</v>
      </c>
      <c r="N261" s="152">
        <v>18</v>
      </c>
      <c r="O261" s="142" t="s">
        <v>169</v>
      </c>
      <c r="P261" s="194">
        <v>808687</v>
      </c>
      <c r="Q261" s="200" t="s">
        <v>295</v>
      </c>
      <c r="R261" s="195" t="s">
        <v>296</v>
      </c>
      <c r="S261" s="181">
        <v>44785</v>
      </c>
      <c r="T261" s="181">
        <f>VLOOKUP(P261,'[3]Monitor Schedule'!$A:$J,10,FALSE)</f>
        <v>44790</v>
      </c>
      <c r="U261" s="202"/>
      <c r="V261" s="181" t="e">
        <f>VLOOKUP(P261,'[3]Monitor Schedule'!$A:$K,11,FALSE)</f>
        <v>#N/A</v>
      </c>
      <c r="W261" s="181" t="s">
        <v>30</v>
      </c>
      <c r="X261" s="8" t="s">
        <v>124</v>
      </c>
      <c r="Y261" s="2" t="s">
        <v>171</v>
      </c>
      <c r="Z261" s="2" t="s">
        <v>171</v>
      </c>
      <c r="AA261" s="2" t="s">
        <v>171</v>
      </c>
      <c r="AB261" s="2" t="s">
        <v>171</v>
      </c>
      <c r="AC261" s="2" t="s">
        <v>171</v>
      </c>
      <c r="AD261" s="2" t="s">
        <v>171</v>
      </c>
      <c r="AE261" s="2" t="s">
        <v>171</v>
      </c>
      <c r="AF261" s="2" t="str">
        <f>VLOOKUP(P261,'[3]Monitor Schedule'!$A:$BM,20,FALSE)</f>
        <v>No</v>
      </c>
      <c r="AG261" s="2" t="str">
        <f>VLOOKUP(P261,'[3]Monitor Schedule'!$A:$BM,21,FALSE)</f>
        <v>No</v>
      </c>
      <c r="AH261" s="2" t="str">
        <f>VLOOKUP(P261,'[3]Monitor Schedule'!$A:$BM,22,FALSE)</f>
        <v>No</v>
      </c>
      <c r="AI261" s="2" t="str">
        <f>VLOOKUP(P261,'[3]Monitor Schedule'!$A:$BM,23,FALSE)</f>
        <v>No</v>
      </c>
      <c r="AJ261" s="2" t="str">
        <f>VLOOKUP(P261,'[3]Monitor Schedule'!$A:$BM,24,FALSE)</f>
        <v>No</v>
      </c>
      <c r="AK261" s="2" t="str">
        <f>VLOOKUP(P261,'[3]Monitor Schedule'!$A:$BM,25,FALSE)</f>
        <v>No</v>
      </c>
      <c r="AL261" s="2" t="str">
        <f>VLOOKUP(P261,'[3]Monitor Schedule'!$A:$BM,26,FALSE)</f>
        <v>No</v>
      </c>
      <c r="AM261" s="2" t="str">
        <f>VLOOKUP(P261,'[3]Monitor Schedule'!$A:$BM,27,FALSE)</f>
        <v>No</v>
      </c>
      <c r="AN261" s="2" t="str">
        <f>VLOOKUP(P261,'[3]Monitor Schedule'!$A:$BM,28,FALSE)</f>
        <v>No</v>
      </c>
      <c r="AO261" s="2" t="str">
        <f>VLOOKUP(P261,'[3]Monitor Schedule'!$A:$BM,29,FALSE)</f>
        <v>No</v>
      </c>
      <c r="AP261" s="2" t="str">
        <f>VLOOKUP(P261,'[3]Monitor Schedule'!$A:$BM,30,FALSE)</f>
        <v>No</v>
      </c>
      <c r="AQ261" s="2" t="str">
        <f>VLOOKUP(P261,'[3]Monitor Schedule'!$A:$BM,31,FALSE)</f>
        <v>No</v>
      </c>
      <c r="AR261" s="2" t="str">
        <f>VLOOKUP(P261,'[3]Monitor Schedule'!$A:$BM,32,FALSE)</f>
        <v>No</v>
      </c>
      <c r="AS261" s="2" t="str">
        <f>VLOOKUP(P261,'[3]Monitor Schedule'!$A:$BM,33,FALSE)</f>
        <v>No</v>
      </c>
      <c r="AT261" s="2" t="str">
        <f>VLOOKUP(P261,'[3]Monitor Schedule'!$A:$BM,34,FALSE)</f>
        <v>No</v>
      </c>
      <c r="AU261" s="2" t="str">
        <f>VLOOKUP(P261,'[3]Monitor Schedule'!$A:$BM,35,FALSE)</f>
        <v>Yes</v>
      </c>
      <c r="AV261" s="2" t="str">
        <f>VLOOKUP(P261,'[3]Monitor Schedule'!$A:$BM,36,FALSE)</f>
        <v>Yes</v>
      </c>
      <c r="AW261" s="2" t="str">
        <f>VLOOKUP(P261,'[3]Monitor Schedule'!$A:$BM,37,FALSE)</f>
        <v>No</v>
      </c>
      <c r="AX261" s="2" t="str">
        <f>VLOOKUP(P261,'[3]Monitor Schedule'!$A:$BM,38,FALSE)</f>
        <v>No</v>
      </c>
      <c r="AY261" s="2" t="str">
        <f>VLOOKUP(P261,'[3]Monitor Schedule'!$A:$BM,39,FALSE)</f>
        <v>No</v>
      </c>
      <c r="AZ261" s="2" t="str">
        <f>VLOOKUP(P261,'[3]Monitor Schedule'!$A:$BM,40,FALSE)</f>
        <v>No</v>
      </c>
      <c r="BA261" s="2" t="str">
        <f>VLOOKUP(P261,'[3]Monitor Schedule'!$A:$BM,41,FALSE)</f>
        <v>No</v>
      </c>
      <c r="BB261" s="2" t="str">
        <f>VLOOKUP(P261,'[3]Monitor Schedule'!$A:$BM,42,FALSE)</f>
        <v>No</v>
      </c>
      <c r="BC261" s="2" t="str">
        <f>VLOOKUP(P261,'[3]Monitor Schedule'!$A:$BM,43,FALSE)</f>
        <v>No</v>
      </c>
      <c r="BD261" s="2" t="str">
        <f>VLOOKUP(P261,'[3]Monitor Schedule'!$A:$BM,44,FALSE)</f>
        <v>Yes</v>
      </c>
      <c r="BE261" s="2" t="str">
        <f>VLOOKUP(P261,'[3]Monitor Schedule'!$A:$BM,45,FALSE)</f>
        <v>No</v>
      </c>
      <c r="BF261" s="2" t="str">
        <f>VLOOKUP(P261,'[3]Monitor Schedule'!$A:$BM,46,FALSE)</f>
        <v>No</v>
      </c>
      <c r="BG261" s="2" t="str">
        <f>VLOOKUP(P261,'[3]Monitor Schedule'!$A:$BM,47,FALSE)</f>
        <v>No</v>
      </c>
      <c r="BH261" s="2" t="str">
        <f>VLOOKUP(P261,'[3]Monitor Schedule'!$A:$BM,48,FALSE)</f>
        <v>No</v>
      </c>
      <c r="BI261" s="2" t="s">
        <v>30</v>
      </c>
      <c r="BJ261" s="2" t="s">
        <v>30</v>
      </c>
      <c r="BK261" s="2" t="str">
        <f>VLOOKUP(P261,'[3]Monitor Schedule'!$A:$BM,51,FALSE)</f>
        <v>No</v>
      </c>
      <c r="BL261" s="2" t="str">
        <f>VLOOKUP(P261,'[3]Monitor Schedule'!$A:$BM,52,FALSE)</f>
        <v>No</v>
      </c>
      <c r="BM261" s="2" t="str">
        <f>VLOOKUP(P261,'[3]Monitor Schedule'!$A:$BM,53,FALSE)</f>
        <v>No</v>
      </c>
      <c r="BN261" s="2" t="str">
        <f>VLOOKUP(P261,'[3]Monitor Schedule'!$A:$BM,54,FALSE)</f>
        <v>No</v>
      </c>
      <c r="BO261" s="2" t="str">
        <f>VLOOKUP(P261,'[3]Monitor Schedule'!$A:$BM,55,FALSE)</f>
        <v>No</v>
      </c>
      <c r="BP261" s="2" t="s">
        <v>28</v>
      </c>
      <c r="BQ261" s="2" t="s">
        <v>28</v>
      </c>
      <c r="BR261" s="2">
        <f>VLOOKUP(P261,'[3]Monitor Schedule'!$A:$BM,58,FALSE)</f>
        <v>0</v>
      </c>
      <c r="BS261" s="2">
        <f>VLOOKUP(P261,'[3]Monitor Schedule'!$A:$BM,59,FALSE)</f>
        <v>0</v>
      </c>
      <c r="BT261" s="2">
        <f>VLOOKUP(P261,'[3]Monitor Schedule'!$A:$BM,60,FALSE)</f>
        <v>0</v>
      </c>
      <c r="BU261" s="2">
        <f>VLOOKUP(P261,'[3]Monitor Schedule'!$A:$BM,61,FALSE)</f>
        <v>0</v>
      </c>
      <c r="BV261" s="2">
        <f>VLOOKUP(P261,'[3]Monitor Schedule'!$A:$BM,62,FALSE)</f>
        <v>0</v>
      </c>
      <c r="BW261" s="2">
        <f>VLOOKUP(P261,'[3]Monitor Schedule'!$A:$BM,63,FALSE)</f>
        <v>0</v>
      </c>
      <c r="BX261" s="2">
        <f>VLOOKUP(P261,'[3]Monitor Schedule'!$A:$BM,64,FALSE)</f>
        <v>0</v>
      </c>
      <c r="BY261" s="2" t="e">
        <f>VLOOKUP(P261,'[3]Monitor Schedule'!$A:$BM,65,FALSE)</f>
        <v>#N/A</v>
      </c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</row>
    <row r="262" spans="1:459" s="2" customFormat="1">
      <c r="A262" s="146">
        <v>213782</v>
      </c>
      <c r="B262" s="146">
        <v>6296</v>
      </c>
      <c r="C262" s="146">
        <v>1218</v>
      </c>
      <c r="D262" s="147">
        <v>247877</v>
      </c>
      <c r="E262" s="148">
        <f t="shared" si="390"/>
        <v>7188.433</v>
      </c>
      <c r="F262" s="149">
        <f t="shared" si="391"/>
        <v>1365.8022699999999</v>
      </c>
      <c r="G262" s="150">
        <v>43</v>
      </c>
      <c r="H262" s="150">
        <f t="shared" si="392"/>
        <v>8985.5412500000002</v>
      </c>
      <c r="I262" s="150">
        <f t="shared" si="393"/>
        <v>1707.2528374999999</v>
      </c>
      <c r="J262" s="150">
        <f t="shared" si="394"/>
        <v>10782.6495</v>
      </c>
      <c r="K262" s="150">
        <f t="shared" si="395"/>
        <v>2048.7034049999997</v>
      </c>
      <c r="L262" s="150">
        <v>14</v>
      </c>
      <c r="M262" s="151">
        <v>16</v>
      </c>
      <c r="N262" s="152">
        <v>18</v>
      </c>
      <c r="O262" s="142" t="s">
        <v>169</v>
      </c>
      <c r="P262" s="8">
        <v>801482</v>
      </c>
      <c r="Q262" s="8" t="s">
        <v>301</v>
      </c>
      <c r="R262" s="158" t="s">
        <v>302</v>
      </c>
      <c r="S262" s="181">
        <v>44785</v>
      </c>
      <c r="T262" s="181">
        <f>VLOOKUP(P262,'[3]Monitor Schedule'!$A:$J,10,FALSE)</f>
        <v>44785</v>
      </c>
      <c r="U262" s="181">
        <v>44785</v>
      </c>
      <c r="V262" s="181" t="e">
        <f>VLOOKUP(P262,'[3]Monitor Schedule'!$A:$K,11,FALSE)</f>
        <v>#N/A</v>
      </c>
      <c r="W262" s="181" t="s">
        <v>30</v>
      </c>
      <c r="X262" s="8" t="s">
        <v>124</v>
      </c>
      <c r="Y262" s="2" t="s">
        <v>171</v>
      </c>
      <c r="Z262" s="2" t="s">
        <v>171</v>
      </c>
      <c r="AA262" s="2" t="s">
        <v>171</v>
      </c>
      <c r="AB262" s="2" t="s">
        <v>171</v>
      </c>
      <c r="AC262" s="2" t="s">
        <v>171</v>
      </c>
      <c r="AD262" s="2" t="s">
        <v>171</v>
      </c>
      <c r="AE262" s="2" t="s">
        <v>171</v>
      </c>
      <c r="AF262" s="2" t="str">
        <f>VLOOKUP(P262,'[3]Monitor Schedule'!$A:$BM,20,FALSE)</f>
        <v>No</v>
      </c>
      <c r="AG262" s="2" t="str">
        <f>VLOOKUP(P262,'[3]Monitor Schedule'!$A:$BM,21,FALSE)</f>
        <v>No</v>
      </c>
      <c r="AH262" s="2" t="str">
        <f>VLOOKUP(P262,'[3]Monitor Schedule'!$A:$BM,22,FALSE)</f>
        <v>No</v>
      </c>
      <c r="AI262" s="2" t="str">
        <f>VLOOKUP(P262,'[3]Monitor Schedule'!$A:$BM,23,FALSE)</f>
        <v>No</v>
      </c>
      <c r="AJ262" s="2" t="str">
        <f>VLOOKUP(P262,'[3]Monitor Schedule'!$A:$BM,24,FALSE)</f>
        <v>No</v>
      </c>
      <c r="AK262" s="2" t="str">
        <f>VLOOKUP(P262,'[3]Monitor Schedule'!$A:$BM,25,FALSE)</f>
        <v>No</v>
      </c>
      <c r="AL262" s="2" t="str">
        <f>VLOOKUP(P262,'[3]Monitor Schedule'!$A:$BM,26,FALSE)</f>
        <v>No</v>
      </c>
      <c r="AM262" s="2" t="str">
        <f>VLOOKUP(P262,'[3]Monitor Schedule'!$A:$BM,27,FALSE)</f>
        <v>No</v>
      </c>
      <c r="AN262" s="2" t="str">
        <f>VLOOKUP(P262,'[3]Monitor Schedule'!$A:$BM,28,FALSE)</f>
        <v>No</v>
      </c>
      <c r="AO262" s="2" t="str">
        <f>VLOOKUP(P262,'[3]Monitor Schedule'!$A:$BM,29,FALSE)</f>
        <v>No</v>
      </c>
      <c r="AP262" s="2" t="str">
        <f>VLOOKUP(P262,'[3]Monitor Schedule'!$A:$BM,30,FALSE)</f>
        <v>Yes</v>
      </c>
      <c r="AQ262" s="2" t="str">
        <f>VLOOKUP(P262,'[3]Monitor Schedule'!$A:$BM,31,FALSE)</f>
        <v>Yes</v>
      </c>
      <c r="AR262" s="2" t="str">
        <f>VLOOKUP(P262,'[3]Monitor Schedule'!$A:$BM,32,FALSE)</f>
        <v>Yes</v>
      </c>
      <c r="AS262" s="2" t="s">
        <v>28</v>
      </c>
      <c r="AT262" s="2" t="s">
        <v>28</v>
      </c>
      <c r="AU262" s="2" t="s">
        <v>30</v>
      </c>
      <c r="AV262" s="2" t="s">
        <v>30</v>
      </c>
      <c r="AW262" s="2" t="str">
        <f>VLOOKUP(P262,'[3]Monitor Schedule'!$A:$BM,37,FALSE)</f>
        <v>Yes</v>
      </c>
      <c r="AX262" s="2" t="str">
        <f>VLOOKUP(P262,'[3]Monitor Schedule'!$A:$BM,38,FALSE)</f>
        <v>Yes</v>
      </c>
      <c r="AY262" s="2" t="str">
        <f>VLOOKUP(P262,'[3]Monitor Schedule'!$A:$BM,39,FALSE)</f>
        <v>Yes</v>
      </c>
      <c r="AZ262" s="2" t="str">
        <f>VLOOKUP(P262,'[3]Monitor Schedule'!$A:$BM,40,FALSE)</f>
        <v>No</v>
      </c>
      <c r="BA262" s="2" t="str">
        <f>VLOOKUP(P262,'[3]Monitor Schedule'!$A:$BM,41,FALSE)</f>
        <v>No</v>
      </c>
      <c r="BB262" s="2" t="str">
        <f>VLOOKUP(P262,'[3]Monitor Schedule'!$A:$BM,42,FALSE)</f>
        <v>No</v>
      </c>
      <c r="BC262" s="2" t="str">
        <f>VLOOKUP(P262,'[3]Monitor Schedule'!$A:$BM,43,FALSE)</f>
        <v>No</v>
      </c>
      <c r="BD262" s="2" t="str">
        <f>VLOOKUP(P262,'[3]Monitor Schedule'!$A:$BM,44,FALSE)</f>
        <v>No</v>
      </c>
      <c r="BE262" s="2" t="s">
        <v>30</v>
      </c>
      <c r="BF262" s="2" t="str">
        <f>VLOOKUP(P262,'[3]Monitor Schedule'!$A:$BM,46,FALSE)</f>
        <v>Yes</v>
      </c>
      <c r="BG262" s="2" t="str">
        <f>VLOOKUP(P262,'[3]Monitor Schedule'!$A:$BM,47,FALSE)</f>
        <v>Yes</v>
      </c>
      <c r="BH262" s="2" t="str">
        <f>VLOOKUP(P262,'[3]Monitor Schedule'!$A:$BM,48,FALSE)</f>
        <v>Yes</v>
      </c>
      <c r="BI262" s="2" t="s">
        <v>30</v>
      </c>
      <c r="BJ262" s="2" t="s">
        <v>30</v>
      </c>
      <c r="BK262" s="2" t="str">
        <f>VLOOKUP(P262,'[3]Monitor Schedule'!$A:$BM,51,FALSE)</f>
        <v>Yes</v>
      </c>
      <c r="BL262" s="2" t="str">
        <f>VLOOKUP(P262,'[3]Monitor Schedule'!$A:$BM,52,FALSE)</f>
        <v>Yes</v>
      </c>
      <c r="BM262" s="2" t="str">
        <f>VLOOKUP(P262,'[3]Monitor Schedule'!$A:$BM,53,FALSE)</f>
        <v>Yes</v>
      </c>
      <c r="BN262" s="2" t="s">
        <v>30</v>
      </c>
      <c r="BO262" s="2" t="s">
        <v>30</v>
      </c>
      <c r="BP262" s="2" t="s">
        <v>30</v>
      </c>
      <c r="BQ262" s="2" t="s">
        <v>30</v>
      </c>
      <c r="BR262" s="2" t="str">
        <f>VLOOKUP(P262,'[3]Monitor Schedule'!$A:$BM,58,FALSE)</f>
        <v>Yes</v>
      </c>
      <c r="BS262" s="2" t="str">
        <f>VLOOKUP(P262,'[3]Monitor Schedule'!$A:$BM,59,FALSE)</f>
        <v>Yes</v>
      </c>
      <c r="BT262" s="2" t="str">
        <f>VLOOKUP(P262,'[3]Monitor Schedule'!$A:$BM,60,FALSE)</f>
        <v>Yes</v>
      </c>
      <c r="BU262" s="2" t="str">
        <f>VLOOKUP(P262,'[3]Monitor Schedule'!$A:$BM,61,FALSE)</f>
        <v>Yes</v>
      </c>
      <c r="BV262" s="2" t="str">
        <f>VLOOKUP(P262,'[3]Monitor Schedule'!$A:$BM,62,FALSE)</f>
        <v>Yes</v>
      </c>
      <c r="BW262" s="2" t="str">
        <f>VLOOKUP(P262,'[3]Monitor Schedule'!$A:$BM,63,FALSE)</f>
        <v>Yes</v>
      </c>
      <c r="BX262" s="2" t="str">
        <f>VLOOKUP(P262,'[3]Monitor Schedule'!$A:$BM,64,FALSE)</f>
        <v>Yes</v>
      </c>
      <c r="BY262" s="2" t="e">
        <f>VLOOKUP(P262,'[3]Monitor Schedule'!$A:$BM,65,FALSE)</f>
        <v>#N/A</v>
      </c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</row>
    <row r="263" spans="1:459" s="2" customFormat="1">
      <c r="A263" s="146">
        <v>213782</v>
      </c>
      <c r="B263" s="146">
        <v>6296</v>
      </c>
      <c r="C263" s="146">
        <v>1218</v>
      </c>
      <c r="D263" s="147">
        <v>247877</v>
      </c>
      <c r="E263" s="148">
        <f t="shared" si="390"/>
        <v>7188.433</v>
      </c>
      <c r="F263" s="149">
        <f t="shared" si="391"/>
        <v>1365.8022699999999</v>
      </c>
      <c r="G263" s="150">
        <v>45</v>
      </c>
      <c r="H263" s="150">
        <f t="shared" si="392"/>
        <v>8985.5412500000002</v>
      </c>
      <c r="I263" s="150">
        <f t="shared" si="393"/>
        <v>1707.2528374999999</v>
      </c>
      <c r="J263" s="150">
        <f t="shared" si="394"/>
        <v>10782.6495</v>
      </c>
      <c r="K263" s="150">
        <f t="shared" si="395"/>
        <v>2048.7034049999997</v>
      </c>
      <c r="L263" s="150">
        <v>14</v>
      </c>
      <c r="M263" s="151">
        <v>16</v>
      </c>
      <c r="N263" s="152">
        <v>18</v>
      </c>
      <c r="O263" s="142" t="s">
        <v>169</v>
      </c>
      <c r="P263" s="194">
        <v>81207</v>
      </c>
      <c r="Q263" s="194" t="s">
        <v>370</v>
      </c>
      <c r="R263" s="195" t="s">
        <v>371</v>
      </c>
      <c r="S263" s="181">
        <v>44785</v>
      </c>
      <c r="T263" s="181">
        <f>VLOOKUP(P263,'[3]Monitor Schedule'!$A:$J,10,FALSE)</f>
        <v>0</v>
      </c>
      <c r="U263" s="202"/>
      <c r="V263" s="181" t="e">
        <f>VLOOKUP(P263,'[3]Monitor Schedule'!$A:$K,11,FALSE)</f>
        <v>#N/A</v>
      </c>
      <c r="W263" s="181" t="s">
        <v>30</v>
      </c>
      <c r="X263" s="8" t="s">
        <v>30</v>
      </c>
      <c r="Y263" s="2" t="s">
        <v>171</v>
      </c>
      <c r="Z263" s="2" t="s">
        <v>171</v>
      </c>
      <c r="AA263" s="2" t="s">
        <v>171</v>
      </c>
      <c r="AB263" s="2" t="s">
        <v>171</v>
      </c>
      <c r="AC263" s="2" t="s">
        <v>171</v>
      </c>
      <c r="AD263" s="2" t="s">
        <v>171</v>
      </c>
      <c r="AE263" s="2" t="s">
        <v>171</v>
      </c>
      <c r="AF263" s="2" t="str">
        <f>VLOOKUP(P263,'[3]Monitor Schedule'!$A:$BM,20,FALSE)</f>
        <v>Yes</v>
      </c>
      <c r="AG263" s="2" t="str">
        <f>VLOOKUP(P263,'[3]Monitor Schedule'!$A:$BM,21,FALSE)</f>
        <v>Yes</v>
      </c>
      <c r="AH263" s="2" t="str">
        <f>VLOOKUP(P263,'[3]Monitor Schedule'!$A:$BM,22,FALSE)</f>
        <v>Yes</v>
      </c>
      <c r="AI263" s="2" t="str">
        <f>VLOOKUP(P263,'[3]Monitor Schedule'!$A:$BM,23,FALSE)</f>
        <v>Yes</v>
      </c>
      <c r="AJ263" s="2" t="s">
        <v>30</v>
      </c>
      <c r="AK263" s="2" t="s">
        <v>30</v>
      </c>
      <c r="AL263" s="2" t="str">
        <f>VLOOKUP(P263,'[3]Monitor Schedule'!$A:$BM,26,FALSE)</f>
        <v>Yes</v>
      </c>
      <c r="AM263" s="2" t="str">
        <f>VLOOKUP(P263,'[3]Monitor Schedule'!$A:$BM,27,FALSE)</f>
        <v>Yes</v>
      </c>
      <c r="AN263" s="2" t="str">
        <f>VLOOKUP(P263,'[3]Monitor Schedule'!$A:$BM,28,FALSE)</f>
        <v>Yes</v>
      </c>
      <c r="AO263" s="2" t="str">
        <f>VLOOKUP(P263,'[3]Monitor Schedule'!$A:$BM,29,FALSE)</f>
        <v>Yes</v>
      </c>
      <c r="AP263" s="2" t="str">
        <f>VLOOKUP(P263,'[3]Monitor Schedule'!$A:$BM,30,FALSE)</f>
        <v>Yes</v>
      </c>
      <c r="AQ263" s="2" t="str">
        <f>VLOOKUP(P263,'[3]Monitor Schedule'!$A:$BM,31,FALSE)</f>
        <v>Yes</v>
      </c>
      <c r="AR263" s="2" t="s">
        <v>30</v>
      </c>
      <c r="AS263" s="2" t="s">
        <v>30</v>
      </c>
      <c r="AT263" s="2" t="str">
        <f>VLOOKUP(P263,'[3]Monitor Schedule'!$A:$BM,34,FALSE)</f>
        <v>Yes</v>
      </c>
      <c r="AU263" s="2" t="str">
        <f>VLOOKUP(P263,'[3]Monitor Schedule'!$A:$BM,35,FALSE)</f>
        <v>Yes</v>
      </c>
      <c r="AV263" s="2" t="str">
        <f>VLOOKUP(P263,'[3]Monitor Schedule'!$A:$BM,36,FALSE)</f>
        <v>Yes</v>
      </c>
      <c r="AW263" s="2" t="str">
        <f>VLOOKUP(P263,'[3]Monitor Schedule'!$A:$BM,37,FALSE)</f>
        <v>Yes</v>
      </c>
      <c r="AX263" s="2" t="s">
        <v>30</v>
      </c>
      <c r="AY263" s="2" t="s">
        <v>30</v>
      </c>
      <c r="AZ263" s="2" t="str">
        <f>VLOOKUP(P263,'[3]Monitor Schedule'!$A:$BM,40,FALSE)</f>
        <v>Yes</v>
      </c>
      <c r="BA263" s="2" t="str">
        <f>VLOOKUP(P263,'[3]Monitor Schedule'!$A:$BM,41,FALSE)</f>
        <v>Yes</v>
      </c>
      <c r="BB263" s="2" t="str">
        <f>VLOOKUP(P263,'[3]Monitor Schedule'!$A:$BM,42,FALSE)</f>
        <v>Yes</v>
      </c>
      <c r="BC263" s="2" t="str">
        <f>VLOOKUP(P263,'[3]Monitor Schedule'!$A:$BM,43,FALSE)</f>
        <v>Yes</v>
      </c>
      <c r="BD263" s="2" t="str">
        <f>VLOOKUP(P263,'[3]Monitor Schedule'!$A:$BM,44,FALSE)</f>
        <v>Yes</v>
      </c>
      <c r="BE263" s="2" t="s">
        <v>30</v>
      </c>
      <c r="BF263" s="2" t="s">
        <v>30</v>
      </c>
      <c r="BG263" s="2" t="str">
        <f>VLOOKUP(P263,'[3]Monitor Schedule'!$A:$BM,47,FALSE)</f>
        <v>Yes</v>
      </c>
      <c r="BH263" s="2" t="str">
        <f>VLOOKUP(P263,'[3]Monitor Schedule'!$A:$BM,48,FALSE)</f>
        <v>Yes</v>
      </c>
      <c r="BI263" s="2" t="str">
        <f>VLOOKUP(P263,'[3]Monitor Schedule'!$A:$BM,49,FALSE)</f>
        <v>Yes</v>
      </c>
      <c r="BJ263" s="2" t="str">
        <f>VLOOKUP(P263,'[3]Monitor Schedule'!$A:$BM,50,FALSE)</f>
        <v>Yes</v>
      </c>
      <c r="BK263" s="2" t="str">
        <f>VLOOKUP(P263,'[3]Monitor Schedule'!$A:$BM,51,FALSE)</f>
        <v>Yes</v>
      </c>
      <c r="BL263" s="2" t="s">
        <v>30</v>
      </c>
      <c r="BM263" s="2" t="s">
        <v>30</v>
      </c>
      <c r="BN263" s="2" t="str">
        <f>VLOOKUP(P263,'[3]Monitor Schedule'!$A:$BM,54,FALSE)</f>
        <v>Yes</v>
      </c>
      <c r="BO263" s="2" t="str">
        <f>VLOOKUP(P263,'[3]Monitor Schedule'!$A:$BM,55,FALSE)</f>
        <v>Yes</v>
      </c>
      <c r="BP263" s="2" t="str">
        <f>VLOOKUP(P263,'[3]Monitor Schedule'!$A:$BM,56,FALSE)</f>
        <v>Yes</v>
      </c>
      <c r="BQ263" s="2" t="str">
        <f>VLOOKUP(P263,'[3]Monitor Schedule'!$A:$BM,57,FALSE)</f>
        <v>Yes</v>
      </c>
      <c r="BR263" s="2">
        <f>VLOOKUP(P263,'[3]Monitor Schedule'!$A:$BM,58,FALSE)</f>
        <v>0</v>
      </c>
      <c r="BS263" s="2">
        <f>VLOOKUP(P263,'[3]Monitor Schedule'!$A:$BM,59,FALSE)</f>
        <v>0</v>
      </c>
      <c r="BT263" s="2">
        <f>VLOOKUP(P263,'[3]Monitor Schedule'!$A:$BM,60,FALSE)</f>
        <v>0</v>
      </c>
      <c r="BU263" s="2">
        <f>VLOOKUP(P263,'[3]Monitor Schedule'!$A:$BM,61,FALSE)</f>
        <v>0</v>
      </c>
      <c r="BV263" s="2">
        <f>VLOOKUP(P263,'[3]Monitor Schedule'!$A:$BM,62,FALSE)</f>
        <v>0</v>
      </c>
      <c r="BW263" s="2">
        <f>VLOOKUP(P263,'[3]Monitor Schedule'!$A:$BM,63,FALSE)</f>
        <v>0</v>
      </c>
      <c r="BX263" s="2">
        <f>VLOOKUP(P263,'[3]Monitor Schedule'!$A:$BM,64,FALSE)</f>
        <v>0</v>
      </c>
      <c r="BY263" s="2" t="e">
        <f>VLOOKUP(P263,'[3]Monitor Schedule'!$A:$BM,65,FALSE)</f>
        <v>#N/A</v>
      </c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</row>
    <row r="264" spans="1:459" s="2" customFormat="1">
      <c r="A264" s="146">
        <v>213782</v>
      </c>
      <c r="B264" s="146">
        <v>6296</v>
      </c>
      <c r="C264" s="146">
        <v>1218</v>
      </c>
      <c r="D264" s="147">
        <v>247877</v>
      </c>
      <c r="E264" s="148">
        <f t="shared" si="390"/>
        <v>7188.433</v>
      </c>
      <c r="F264" s="149">
        <f t="shared" si="391"/>
        <v>1365.8022699999999</v>
      </c>
      <c r="G264" s="150">
        <v>46</v>
      </c>
      <c r="H264" s="150">
        <f t="shared" si="392"/>
        <v>8985.5412500000002</v>
      </c>
      <c r="I264" s="150">
        <f t="shared" si="393"/>
        <v>1707.2528374999999</v>
      </c>
      <c r="J264" s="150">
        <f t="shared" si="394"/>
        <v>10782.6495</v>
      </c>
      <c r="K264" s="150">
        <f t="shared" si="395"/>
        <v>2048.7034049999997</v>
      </c>
      <c r="L264" s="150">
        <v>14</v>
      </c>
      <c r="M264" s="151">
        <v>16</v>
      </c>
      <c r="N264" s="152">
        <v>18</v>
      </c>
      <c r="O264" s="142" t="s">
        <v>169</v>
      </c>
      <c r="P264" s="194">
        <v>819289</v>
      </c>
      <c r="Q264" s="200" t="s">
        <v>276</v>
      </c>
      <c r="R264" s="194" t="s">
        <v>277</v>
      </c>
      <c r="S264" s="181">
        <v>44785</v>
      </c>
      <c r="T264" s="181">
        <f>VLOOKUP(P264,'[3]Monitor Schedule'!$A:$J,10,FALSE)</f>
        <v>0</v>
      </c>
      <c r="U264" s="202">
        <v>44793</v>
      </c>
      <c r="V264" s="181" t="e">
        <f>VLOOKUP(P264,'[3]Monitor Schedule'!$A:$K,11,FALSE)</f>
        <v>#N/A</v>
      </c>
      <c r="W264" s="181" t="s">
        <v>28</v>
      </c>
      <c r="X264" s="8" t="s">
        <v>255</v>
      </c>
      <c r="Y264" s="2" t="s">
        <v>171</v>
      </c>
      <c r="Z264" s="2" t="s">
        <v>171</v>
      </c>
      <c r="AA264" s="2" t="s">
        <v>171</v>
      </c>
      <c r="AB264" s="2" t="s">
        <v>171</v>
      </c>
      <c r="AC264" s="2" t="s">
        <v>171</v>
      </c>
      <c r="AD264" s="2" t="s">
        <v>171</v>
      </c>
      <c r="AE264" s="2" t="s">
        <v>171</v>
      </c>
      <c r="AF264" s="2" t="str">
        <f>VLOOKUP(P264,'[3]Monitor Schedule'!$A:$BM,20,FALSE)</f>
        <v>No</v>
      </c>
      <c r="AG264" s="2" t="str">
        <f>VLOOKUP(P264,'[3]Monitor Schedule'!$A:$BM,21,FALSE)</f>
        <v>Yes</v>
      </c>
      <c r="AH264" s="2" t="str">
        <f>VLOOKUP(P264,'[3]Monitor Schedule'!$A:$BM,22,FALSE)</f>
        <v>Yes</v>
      </c>
      <c r="AI264" s="2" t="str">
        <f>VLOOKUP(P264,'[3]Monitor Schedule'!$A:$BM,23,FALSE)</f>
        <v>No</v>
      </c>
      <c r="AJ264" s="2" t="str">
        <f>VLOOKUP(P264,'[3]Monitor Schedule'!$A:$BM,24,FALSE)</f>
        <v>No</v>
      </c>
      <c r="AK264" s="2" t="str">
        <f>VLOOKUP(P264,'[3]Monitor Schedule'!$A:$BM,25,FALSE)</f>
        <v>No</v>
      </c>
      <c r="AL264" s="2" t="str">
        <f>VLOOKUP(P264,'[3]Monitor Schedule'!$A:$BM,26,FALSE)</f>
        <v>No</v>
      </c>
      <c r="AM264" s="2" t="str">
        <f>VLOOKUP(P264,'[3]Monitor Schedule'!$A:$BM,27,FALSE)</f>
        <v>No</v>
      </c>
      <c r="AN264" s="2" t="str">
        <f>VLOOKUP(P264,'[3]Monitor Schedule'!$A:$BM,28,FALSE)</f>
        <v>Yes</v>
      </c>
      <c r="AO264" s="2" t="str">
        <f>VLOOKUP(P264,'[3]Monitor Schedule'!$A:$BM,29,FALSE)</f>
        <v>Yes</v>
      </c>
      <c r="AP264" s="2" t="str">
        <f>VLOOKUP(P264,'[3]Monitor Schedule'!$A:$BM,30,FALSE)</f>
        <v>No</v>
      </c>
      <c r="AQ264" s="2" t="str">
        <f>VLOOKUP(P264,'[3]Monitor Schedule'!$A:$BM,31,FALSE)</f>
        <v>No</v>
      </c>
      <c r="AR264" s="2" t="str">
        <f>VLOOKUP(P264,'[3]Monitor Schedule'!$A:$BM,32,FALSE)</f>
        <v>No</v>
      </c>
      <c r="AS264" s="2" t="str">
        <f>VLOOKUP(P264,'[3]Monitor Schedule'!$A:$BM,33,FALSE)</f>
        <v>No</v>
      </c>
      <c r="AT264" s="2" t="str">
        <f>VLOOKUP(P264,'[3]Monitor Schedule'!$A:$BM,34,FALSE)</f>
        <v>No</v>
      </c>
      <c r="AU264" s="2" t="s">
        <v>30</v>
      </c>
      <c r="AV264" s="2" t="s">
        <v>30</v>
      </c>
      <c r="AW264" s="2" t="str">
        <f>VLOOKUP(P264,'[3]Monitor Schedule'!$A:$BM,37,FALSE)</f>
        <v>No</v>
      </c>
      <c r="AX264" s="2" t="str">
        <f>VLOOKUP(P264,'[3]Monitor Schedule'!$A:$BM,38,FALSE)</f>
        <v>No</v>
      </c>
      <c r="AY264" s="2" t="str">
        <f>VLOOKUP(P264,'[3]Monitor Schedule'!$A:$BM,39,FALSE)</f>
        <v>No</v>
      </c>
      <c r="AZ264" s="2" t="str">
        <f>VLOOKUP(P264,'[3]Monitor Schedule'!$A:$BM,40,FALSE)</f>
        <v>No</v>
      </c>
      <c r="BA264" s="2" t="str">
        <f>VLOOKUP(P264,'[3]Monitor Schedule'!$A:$BM,41,FALSE)</f>
        <v>No</v>
      </c>
      <c r="BB264" s="2" t="str">
        <f>VLOOKUP(P264,'[3]Monitor Schedule'!$A:$BM,42,FALSE)</f>
        <v>Yes</v>
      </c>
      <c r="BC264" s="2" t="str">
        <f>VLOOKUP(P264,'[3]Monitor Schedule'!$A:$BM,43,FALSE)</f>
        <v>Yes</v>
      </c>
      <c r="BD264" s="2" t="str">
        <f>VLOOKUP(P264,'[3]Monitor Schedule'!$A:$BM,44,FALSE)</f>
        <v>No</v>
      </c>
      <c r="BE264" s="2" t="str">
        <f>VLOOKUP(P264,'[3]Monitor Schedule'!$A:$BM,45,FALSE)</f>
        <v>No</v>
      </c>
      <c r="BF264" s="2" t="str">
        <f>VLOOKUP(P264,'[3]Monitor Schedule'!$A:$BM,46,FALSE)</f>
        <v>No</v>
      </c>
      <c r="BG264" s="2" t="str">
        <f>VLOOKUP(P264,'[3]Monitor Schedule'!$A:$BM,47,FALSE)</f>
        <v>No</v>
      </c>
      <c r="BH264" s="2" t="str">
        <f>VLOOKUP(P264,'[3]Monitor Schedule'!$A:$BM,48,FALSE)</f>
        <v>No</v>
      </c>
      <c r="BI264" s="2" t="s">
        <v>30</v>
      </c>
      <c r="BJ264" s="2" t="s">
        <v>30</v>
      </c>
      <c r="BK264" s="2" t="str">
        <f>VLOOKUP(P264,'[3]Monitor Schedule'!$A:$BM,51,FALSE)</f>
        <v>No</v>
      </c>
      <c r="BL264" s="2" t="str">
        <f>VLOOKUP(P264,'[3]Monitor Schedule'!$A:$BM,52,FALSE)</f>
        <v>No</v>
      </c>
      <c r="BM264" s="2" t="str">
        <f>VLOOKUP(P264,'[3]Monitor Schedule'!$A:$BM,53,FALSE)</f>
        <v>No</v>
      </c>
      <c r="BN264" s="2" t="str">
        <f>VLOOKUP(P264,'[3]Monitor Schedule'!$A:$BM,54,FALSE)</f>
        <v>No</v>
      </c>
      <c r="BO264" s="2" t="str">
        <f>VLOOKUP(P264,'[3]Monitor Schedule'!$A:$BM,55,FALSE)</f>
        <v>No</v>
      </c>
      <c r="BP264" s="2" t="s">
        <v>30</v>
      </c>
      <c r="BQ264" s="2" t="s">
        <v>30</v>
      </c>
      <c r="BR264" s="2">
        <f>VLOOKUP(P264,'[3]Monitor Schedule'!$A:$BM,58,FALSE)</f>
        <v>0</v>
      </c>
      <c r="BS264" s="2">
        <f>VLOOKUP(P264,'[3]Monitor Schedule'!$A:$BM,59,FALSE)</f>
        <v>0</v>
      </c>
      <c r="BT264" s="2">
        <f>VLOOKUP(P264,'[3]Monitor Schedule'!$A:$BM,60,FALSE)</f>
        <v>0</v>
      </c>
      <c r="BU264" s="2">
        <f>VLOOKUP(P264,'[3]Monitor Schedule'!$A:$BM,61,FALSE)</f>
        <v>0</v>
      </c>
      <c r="BV264" s="2">
        <f>VLOOKUP(P264,'[3]Monitor Schedule'!$A:$BM,62,FALSE)</f>
        <v>0</v>
      </c>
      <c r="BW264" s="2">
        <f>VLOOKUP(P264,'[3]Monitor Schedule'!$A:$BM,63,FALSE)</f>
        <v>0</v>
      </c>
      <c r="BX264" s="2">
        <f>VLOOKUP(P264,'[3]Monitor Schedule'!$A:$BM,64,FALSE)</f>
        <v>0</v>
      </c>
      <c r="BY264" s="2" t="e">
        <f>VLOOKUP(P264,'[3]Monitor Schedule'!$A:$BM,65,FALSE)</f>
        <v>#N/A</v>
      </c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</row>
    <row r="265" spans="1:459" s="2" customFormat="1">
      <c r="A265" s="146">
        <v>213782</v>
      </c>
      <c r="B265" s="146">
        <v>6296</v>
      </c>
      <c r="C265" s="146">
        <v>1218</v>
      </c>
      <c r="D265" s="147">
        <v>247877</v>
      </c>
      <c r="E265" s="148">
        <f t="shared" si="390"/>
        <v>7188.433</v>
      </c>
      <c r="F265" s="149">
        <f t="shared" si="391"/>
        <v>1365.8022699999999</v>
      </c>
      <c r="G265" s="150">
        <v>47</v>
      </c>
      <c r="H265" s="150">
        <f t="shared" si="392"/>
        <v>8985.5412500000002</v>
      </c>
      <c r="I265" s="150">
        <f t="shared" si="393"/>
        <v>1707.2528374999999</v>
      </c>
      <c r="J265" s="150">
        <f t="shared" si="394"/>
        <v>10782.6495</v>
      </c>
      <c r="K265" s="150">
        <f t="shared" si="395"/>
        <v>2048.7034049999997</v>
      </c>
      <c r="L265" s="150">
        <v>14</v>
      </c>
      <c r="M265" s="151">
        <v>16</v>
      </c>
      <c r="N265" s="152">
        <v>18</v>
      </c>
      <c r="O265" s="142" t="s">
        <v>169</v>
      </c>
      <c r="P265" s="194">
        <v>957920</v>
      </c>
      <c r="Q265" s="194" t="s">
        <v>372</v>
      </c>
      <c r="R265" s="194" t="s">
        <v>373</v>
      </c>
      <c r="S265" s="181">
        <v>44785</v>
      </c>
      <c r="T265" s="181" t="e">
        <f>VLOOKUP(P265,'[3]Monitor Schedule'!$A:$J,10,FALSE)</f>
        <v>#N/A</v>
      </c>
      <c r="U265" s="202"/>
      <c r="V265" s="181" t="e">
        <f>VLOOKUP(P265,'[3]Monitor Schedule'!$A:$K,11,FALSE)</f>
        <v>#N/A</v>
      </c>
      <c r="W265" s="181" t="s">
        <v>30</v>
      </c>
      <c r="X265" s="8" t="s">
        <v>30</v>
      </c>
      <c r="Y265" s="2" t="s">
        <v>171</v>
      </c>
      <c r="Z265" s="2" t="s">
        <v>171</v>
      </c>
      <c r="AA265" s="2" t="s">
        <v>171</v>
      </c>
      <c r="AB265" s="2" t="s">
        <v>171</v>
      </c>
      <c r="AC265" s="2" t="s">
        <v>171</v>
      </c>
      <c r="AD265" s="2" t="s">
        <v>171</v>
      </c>
      <c r="AE265" s="2" t="s">
        <v>171</v>
      </c>
      <c r="AF265" s="2" t="s">
        <v>30</v>
      </c>
      <c r="AG265" s="2" t="e">
        <f>VLOOKUP(P265,'[3]Monitor Schedule'!$A:$BM,21,FALSE)</f>
        <v>#N/A</v>
      </c>
      <c r="AH265" s="2" t="e">
        <f>VLOOKUP(P265,'[3]Monitor Schedule'!$A:$BM,22,FALSE)</f>
        <v>#N/A</v>
      </c>
      <c r="AI265" s="2" t="e">
        <f>VLOOKUP(P265,'[3]Monitor Schedule'!$A:$BM,23,FALSE)</f>
        <v>#N/A</v>
      </c>
      <c r="AJ265" s="2" t="e">
        <f>VLOOKUP(P265,'[3]Monitor Schedule'!$A:$BM,24,FALSE)</f>
        <v>#N/A</v>
      </c>
      <c r="AK265" s="2" t="s">
        <v>30</v>
      </c>
      <c r="AL265" s="2" t="s">
        <v>30</v>
      </c>
      <c r="AM265" s="2" t="s">
        <v>30</v>
      </c>
      <c r="AN265" s="2" t="s">
        <v>30</v>
      </c>
      <c r="AO265" s="2" t="e">
        <f>VLOOKUP(P265,'[3]Monitor Schedule'!$A:$BM,29,FALSE)</f>
        <v>#N/A</v>
      </c>
      <c r="AP265" s="2" t="e">
        <f>VLOOKUP(P265,'[3]Monitor Schedule'!$A:$BM,30,FALSE)</f>
        <v>#N/A</v>
      </c>
      <c r="AQ265" s="2" t="e">
        <f>VLOOKUP(P265,'[3]Monitor Schedule'!$A:$BM,31,FALSE)</f>
        <v>#N/A</v>
      </c>
      <c r="AR265" s="2" t="e">
        <f>VLOOKUP(P265,'[3]Monitor Schedule'!$A:$BM,32,FALSE)</f>
        <v>#N/A</v>
      </c>
      <c r="AS265" s="2" t="e">
        <f>VLOOKUP(P265,'[3]Monitor Schedule'!$A:$BM,33,FALSE)</f>
        <v>#N/A</v>
      </c>
      <c r="AT265" s="2" t="e">
        <f>VLOOKUP(P265,'[3]Monitor Schedule'!$A:$BM,34,FALSE)</f>
        <v>#N/A</v>
      </c>
      <c r="AU265" s="2" t="e">
        <f>VLOOKUP(P265,'[3]Monitor Schedule'!$A:$BM,35,FALSE)</f>
        <v>#N/A</v>
      </c>
      <c r="AV265" s="2" t="e">
        <f>VLOOKUP(P265,'[3]Monitor Schedule'!$A:$BM,36,FALSE)</f>
        <v>#N/A</v>
      </c>
      <c r="AW265" s="2" t="e">
        <f>VLOOKUP(P265,'[3]Monitor Schedule'!$A:$BM,37,FALSE)</f>
        <v>#N/A</v>
      </c>
      <c r="AX265" s="2" t="e">
        <f>VLOOKUP(P265,'[3]Monitor Schedule'!$A:$BM,38,FALSE)</f>
        <v>#N/A</v>
      </c>
      <c r="AY265" s="2" t="e">
        <f>VLOOKUP(P265,'[3]Monitor Schedule'!$A:$BM,39,FALSE)</f>
        <v>#N/A</v>
      </c>
      <c r="AZ265" s="2" t="e">
        <f>VLOOKUP(P265,'[3]Monitor Schedule'!$A:$BM,40,FALSE)</f>
        <v>#N/A</v>
      </c>
      <c r="BA265" s="2" t="e">
        <f>VLOOKUP(P265,'[3]Monitor Schedule'!$A:$BM,41,FALSE)</f>
        <v>#N/A</v>
      </c>
      <c r="BB265" s="2" t="s">
        <v>30</v>
      </c>
      <c r="BC265" s="2" t="s">
        <v>30</v>
      </c>
      <c r="BD265" s="2" t="e">
        <f>VLOOKUP(P265,'[3]Monitor Schedule'!$A:$BM,44,FALSE)</f>
        <v>#N/A</v>
      </c>
      <c r="BE265" s="2" t="e">
        <f>VLOOKUP(P265,'[3]Monitor Schedule'!$A:$BM,45,FALSE)</f>
        <v>#N/A</v>
      </c>
      <c r="BF265" s="2" t="e">
        <f>VLOOKUP(P265,'[3]Monitor Schedule'!$A:$BM,46,FALSE)</f>
        <v>#N/A</v>
      </c>
      <c r="BG265" s="2" t="s">
        <v>30</v>
      </c>
      <c r="BH265" s="2" t="s">
        <v>30</v>
      </c>
      <c r="BI265" s="2" t="s">
        <v>30</v>
      </c>
      <c r="BJ265" s="2" t="s">
        <v>30</v>
      </c>
      <c r="BK265" s="2" t="s">
        <v>30</v>
      </c>
      <c r="BL265" s="2" t="s">
        <v>30</v>
      </c>
      <c r="BM265" s="2" t="s">
        <v>30</v>
      </c>
      <c r="BN265" s="2" t="e">
        <f>VLOOKUP(P265,'[3]Monitor Schedule'!$A:$BM,54,FALSE)</f>
        <v>#N/A</v>
      </c>
      <c r="BO265" s="2" t="e">
        <f>VLOOKUP(P265,'[3]Monitor Schedule'!$A:$BM,55,FALSE)</f>
        <v>#N/A</v>
      </c>
      <c r="BP265" s="2" t="e">
        <f>VLOOKUP(P265,'[3]Monitor Schedule'!$A:$BM,56,FALSE)</f>
        <v>#N/A</v>
      </c>
      <c r="BQ265" s="2" t="s">
        <v>28</v>
      </c>
      <c r="BR265" s="2" t="s">
        <v>30</v>
      </c>
      <c r="BS265" s="2" t="s">
        <v>30</v>
      </c>
      <c r="BT265" s="2" t="s">
        <v>30</v>
      </c>
      <c r="BU265" s="2" t="s">
        <v>30</v>
      </c>
      <c r="BV265" s="2" t="s">
        <v>30</v>
      </c>
      <c r="BW265" s="2" t="s">
        <v>30</v>
      </c>
      <c r="BX265" s="2" t="s">
        <v>30</v>
      </c>
      <c r="BY265" s="2" t="e">
        <f>VLOOKUP(P265,'[3]Monitor Schedule'!$A:$BM,65,FALSE)</f>
        <v>#N/A</v>
      </c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</row>
    <row r="266" spans="1:459" s="2" customFormat="1">
      <c r="A266" s="146">
        <v>213782</v>
      </c>
      <c r="B266" s="146">
        <v>6296</v>
      </c>
      <c r="C266" s="146">
        <v>1218</v>
      </c>
      <c r="D266" s="147">
        <v>247877</v>
      </c>
      <c r="E266" s="148">
        <f t="shared" si="390"/>
        <v>7188.433</v>
      </c>
      <c r="F266" s="149">
        <f t="shared" si="391"/>
        <v>1365.8022699999999</v>
      </c>
      <c r="G266" s="150">
        <v>48</v>
      </c>
      <c r="H266" s="150">
        <f t="shared" si="392"/>
        <v>8985.5412500000002</v>
      </c>
      <c r="I266" s="150">
        <f t="shared" si="393"/>
        <v>1707.2528374999999</v>
      </c>
      <c r="J266" s="150">
        <f t="shared" si="394"/>
        <v>10782.6495</v>
      </c>
      <c r="K266" s="150">
        <f t="shared" si="395"/>
        <v>2048.7034049999997</v>
      </c>
      <c r="L266" s="150">
        <v>14</v>
      </c>
      <c r="M266" s="151">
        <v>16</v>
      </c>
      <c r="N266" s="152">
        <v>18</v>
      </c>
      <c r="O266" s="169"/>
      <c r="P266" s="8"/>
      <c r="Q266" s="8"/>
      <c r="R266" s="8"/>
      <c r="S266" s="8"/>
      <c r="T266" s="181" t="e">
        <f>VLOOKUP(P266,'[3]Monitor Schedule'!$A:$J,10,FALSE)</f>
        <v>#N/A</v>
      </c>
      <c r="U266" s="8"/>
      <c r="V266" s="181" t="e">
        <f>VLOOKUP(P266,'[3]Monitor Schedule'!$A:$K,11,FALSE)</f>
        <v>#N/A</v>
      </c>
      <c r="W266" s="181"/>
      <c r="X266" s="8" t="e">
        <f>VLOOKUP(P266,[4]ocr_assessors_for_ror!$B:$E,4,FALSE)</f>
        <v>#N/A</v>
      </c>
      <c r="Y266" s="2" t="e">
        <f>VLOOKUP(P266,'[3]Monitor Schedule'!$A:$BM,13,FALSE)</f>
        <v>#N/A</v>
      </c>
      <c r="Z266" s="2" t="e">
        <f>VLOOKUP(P266,'[3]Monitor Schedule'!$A:$BM,14,FALSE)</f>
        <v>#N/A</v>
      </c>
      <c r="AA266" s="2" t="e">
        <f>VLOOKUP(P266,'[3]Monitor Schedule'!$A:$BM,15,FALSE)</f>
        <v>#N/A</v>
      </c>
      <c r="AB266" s="2" t="e">
        <f>VLOOKUP(P266,'[3]Monitor Schedule'!$A:$BM,16,FALSE)</f>
        <v>#N/A</v>
      </c>
      <c r="AC266" s="2" t="e">
        <f>VLOOKUP(P266,'[3]Monitor Schedule'!$A:$BM,17,FALSE)</f>
        <v>#N/A</v>
      </c>
      <c r="AD266" s="2" t="e">
        <f>VLOOKUP(P266,'[3]Monitor Schedule'!$A:$BM,18,FALSE)</f>
        <v>#N/A</v>
      </c>
      <c r="AE266" s="2" t="e">
        <f>VLOOKUP(P266,'[3]Monitor Schedule'!$A:$BM,19,FALSE)</f>
        <v>#N/A</v>
      </c>
      <c r="AF266" s="2" t="e">
        <f>VLOOKUP(P266,'[3]Monitor Schedule'!$A:$BM,20,FALSE)</f>
        <v>#N/A</v>
      </c>
      <c r="AG266" s="2" t="e">
        <f>VLOOKUP(P266,'[3]Monitor Schedule'!$A:$BM,21,FALSE)</f>
        <v>#N/A</v>
      </c>
      <c r="AH266" s="2" t="e">
        <f>VLOOKUP(P266,'[3]Monitor Schedule'!$A:$BM,22,FALSE)</f>
        <v>#N/A</v>
      </c>
      <c r="AI266" s="2" t="e">
        <f>VLOOKUP(P266,'[3]Monitor Schedule'!$A:$BM,23,FALSE)</f>
        <v>#N/A</v>
      </c>
      <c r="AJ266" s="2" t="e">
        <f>VLOOKUP(P266,'[3]Monitor Schedule'!$A:$BM,24,FALSE)</f>
        <v>#N/A</v>
      </c>
      <c r="AK266" s="2" t="e">
        <f>VLOOKUP(P266,'[3]Monitor Schedule'!$A:$BM,25,FALSE)</f>
        <v>#N/A</v>
      </c>
      <c r="AL266" s="2" t="e">
        <f>VLOOKUP(P266,'[3]Monitor Schedule'!$A:$BM,26,FALSE)</f>
        <v>#N/A</v>
      </c>
      <c r="AM266" s="2" t="e">
        <f>VLOOKUP(P266,'[3]Monitor Schedule'!$A:$BM,27,FALSE)</f>
        <v>#N/A</v>
      </c>
      <c r="AN266" s="2" t="e">
        <f>VLOOKUP(P266,'[3]Monitor Schedule'!$A:$BM,28,FALSE)</f>
        <v>#N/A</v>
      </c>
      <c r="AO266" s="2" t="e">
        <f>VLOOKUP(P266,'[3]Monitor Schedule'!$A:$BM,29,FALSE)</f>
        <v>#N/A</v>
      </c>
      <c r="AP266" s="2" t="e">
        <f>VLOOKUP(P266,'[3]Monitor Schedule'!$A:$BM,30,FALSE)</f>
        <v>#N/A</v>
      </c>
      <c r="AQ266" s="2" t="e">
        <f>VLOOKUP(P266,'[3]Monitor Schedule'!$A:$BM,31,FALSE)</f>
        <v>#N/A</v>
      </c>
      <c r="AR266" s="2" t="e">
        <f>VLOOKUP(P266,'[3]Monitor Schedule'!$A:$BM,32,FALSE)</f>
        <v>#N/A</v>
      </c>
      <c r="AS266" s="2" t="e">
        <f>VLOOKUP(P266,'[3]Monitor Schedule'!$A:$BM,33,FALSE)</f>
        <v>#N/A</v>
      </c>
      <c r="AT266" s="2" t="e">
        <f>VLOOKUP(P266,'[3]Monitor Schedule'!$A:$BM,34,FALSE)</f>
        <v>#N/A</v>
      </c>
      <c r="AU266" s="2" t="e">
        <f>VLOOKUP(P266,'[3]Monitor Schedule'!$A:$BM,35,FALSE)</f>
        <v>#N/A</v>
      </c>
      <c r="AV266" s="2" t="e">
        <f>VLOOKUP(P266,'[3]Monitor Schedule'!$A:$BM,36,FALSE)</f>
        <v>#N/A</v>
      </c>
      <c r="AW266" s="2" t="e">
        <f>VLOOKUP(P266,'[3]Monitor Schedule'!$A:$BM,37,FALSE)</f>
        <v>#N/A</v>
      </c>
      <c r="AX266" s="2" t="e">
        <f>VLOOKUP(P266,'[3]Monitor Schedule'!$A:$BM,38,FALSE)</f>
        <v>#N/A</v>
      </c>
      <c r="AY266" s="2" t="e">
        <f>VLOOKUP(P266,'[3]Monitor Schedule'!$A:$BM,39,FALSE)</f>
        <v>#N/A</v>
      </c>
      <c r="AZ266" s="2" t="e">
        <f>VLOOKUP(P266,'[3]Monitor Schedule'!$A:$BM,40,FALSE)</f>
        <v>#N/A</v>
      </c>
      <c r="BA266" s="2" t="e">
        <f>VLOOKUP(P266,'[3]Monitor Schedule'!$A:$BM,41,FALSE)</f>
        <v>#N/A</v>
      </c>
      <c r="BB266" s="2" t="e">
        <f>VLOOKUP(P266,'[3]Monitor Schedule'!$A:$BM,42,FALSE)</f>
        <v>#N/A</v>
      </c>
      <c r="BC266" s="2" t="e">
        <f>VLOOKUP(P266,'[3]Monitor Schedule'!$A:$BM,43,FALSE)</f>
        <v>#N/A</v>
      </c>
      <c r="BD266" s="2" t="e">
        <f>VLOOKUP(P266,'[3]Monitor Schedule'!$A:$BM,44,FALSE)</f>
        <v>#N/A</v>
      </c>
      <c r="BE266" s="2" t="e">
        <f>VLOOKUP(P266,'[3]Monitor Schedule'!$A:$BM,45,FALSE)</f>
        <v>#N/A</v>
      </c>
      <c r="BF266" s="2" t="e">
        <f>VLOOKUP(P266,'[3]Monitor Schedule'!$A:$BM,46,FALSE)</f>
        <v>#N/A</v>
      </c>
      <c r="BG266" s="2" t="e">
        <f>VLOOKUP(P266,'[3]Monitor Schedule'!$A:$BM,47,FALSE)</f>
        <v>#N/A</v>
      </c>
      <c r="BH266" s="2" t="e">
        <f>VLOOKUP(P266,'[3]Monitor Schedule'!$A:$BM,48,FALSE)</f>
        <v>#N/A</v>
      </c>
      <c r="BI266" s="2" t="e">
        <f>VLOOKUP(P266,'[3]Monitor Schedule'!$A:$BM,49,FALSE)</f>
        <v>#N/A</v>
      </c>
      <c r="BJ266" s="2" t="e">
        <f>VLOOKUP(P266,'[3]Monitor Schedule'!$A:$BM,50,FALSE)</f>
        <v>#N/A</v>
      </c>
      <c r="BK266" s="2" t="e">
        <f>VLOOKUP(P266,'[3]Monitor Schedule'!$A:$BM,51,FALSE)</f>
        <v>#N/A</v>
      </c>
      <c r="BL266" s="2" t="e">
        <f>VLOOKUP(P266,'[3]Monitor Schedule'!$A:$BM,52,FALSE)</f>
        <v>#N/A</v>
      </c>
      <c r="BM266" s="2" t="e">
        <f>VLOOKUP(P266,'[3]Monitor Schedule'!$A:$BM,53,FALSE)</f>
        <v>#N/A</v>
      </c>
      <c r="BN266" s="2" t="e">
        <f>VLOOKUP(P266,'[3]Monitor Schedule'!$A:$BM,54,FALSE)</f>
        <v>#N/A</v>
      </c>
      <c r="BO266" s="2" t="e">
        <f>VLOOKUP(P266,'[3]Monitor Schedule'!$A:$BM,55,FALSE)</f>
        <v>#N/A</v>
      </c>
      <c r="BP266" s="2" t="e">
        <f>VLOOKUP(P266,'[3]Monitor Schedule'!$A:$BM,56,FALSE)</f>
        <v>#N/A</v>
      </c>
      <c r="BQ266" s="2" t="e">
        <f>VLOOKUP(P266,'[3]Monitor Schedule'!$A:$BM,57,FALSE)</f>
        <v>#N/A</v>
      </c>
      <c r="BR266" s="2" t="e">
        <f>VLOOKUP(P266,'[3]Monitor Schedule'!$A:$BM,58,FALSE)</f>
        <v>#N/A</v>
      </c>
      <c r="BS266" s="2" t="e">
        <f>VLOOKUP(P266,'[3]Monitor Schedule'!$A:$BM,59,FALSE)</f>
        <v>#N/A</v>
      </c>
      <c r="BT266" s="2" t="e">
        <f>VLOOKUP(P266,'[3]Monitor Schedule'!$A:$BM,60,FALSE)</f>
        <v>#N/A</v>
      </c>
      <c r="BU266" s="2" t="e">
        <f>VLOOKUP(P266,'[3]Monitor Schedule'!$A:$BM,61,FALSE)</f>
        <v>#N/A</v>
      </c>
      <c r="BV266" s="2" t="e">
        <f>VLOOKUP(P266,'[3]Monitor Schedule'!$A:$BM,62,FALSE)</f>
        <v>#N/A</v>
      </c>
      <c r="BW266" s="2" t="e">
        <f>VLOOKUP(P266,'[3]Monitor Schedule'!$A:$BM,63,FALSE)</f>
        <v>#N/A</v>
      </c>
      <c r="BX266" s="2" t="e">
        <f>VLOOKUP(P266,'[3]Monitor Schedule'!$A:$BM,64,FALSE)</f>
        <v>#N/A</v>
      </c>
      <c r="BY266" s="2" t="e">
        <f>VLOOKUP(P266,'[3]Monitor Schedule'!$A:$BM,65,FALSE)</f>
        <v>#N/A</v>
      </c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</row>
    <row r="267" spans="1:459" s="2" customFormat="1">
      <c r="A267" s="146">
        <v>213782</v>
      </c>
      <c r="B267" s="146">
        <v>6296</v>
      </c>
      <c r="C267" s="146">
        <v>1218</v>
      </c>
      <c r="D267" s="147">
        <v>247877</v>
      </c>
      <c r="E267" s="148">
        <f t="shared" si="390"/>
        <v>7188.433</v>
      </c>
      <c r="F267" s="149">
        <f t="shared" si="391"/>
        <v>1365.8022699999999</v>
      </c>
      <c r="G267" s="150">
        <v>51</v>
      </c>
      <c r="H267" s="150">
        <f t="shared" si="392"/>
        <v>8985.5412500000002</v>
      </c>
      <c r="I267" s="150">
        <f t="shared" si="393"/>
        <v>1707.2528374999999</v>
      </c>
      <c r="J267" s="150">
        <f t="shared" si="394"/>
        <v>10782.6495</v>
      </c>
      <c r="K267" s="150">
        <f t="shared" si="395"/>
        <v>2048.7034049999997</v>
      </c>
      <c r="L267" s="150">
        <v>14</v>
      </c>
      <c r="M267" s="151">
        <v>16</v>
      </c>
      <c r="N267" s="152">
        <v>18</v>
      </c>
      <c r="O267" s="169"/>
      <c r="P267" s="8"/>
      <c r="Q267" s="8"/>
      <c r="R267" s="169" t="s">
        <v>49</v>
      </c>
      <c r="S267" s="186"/>
      <c r="T267" s="181" t="e">
        <f>VLOOKUP(P267,'[3]Monitor Schedule'!$A:$J,10,FALSE)</f>
        <v>#N/A</v>
      </c>
      <c r="U267" s="186"/>
      <c r="V267" s="181" t="e">
        <f>VLOOKUP(P267,'[3]Monitor Schedule'!$A:$K,11,FALSE)</f>
        <v>#N/A</v>
      </c>
      <c r="W267" s="181"/>
      <c r="X267" s="8" t="e">
        <f>VLOOKUP(P267,[4]ocr_assessors_for_ror!$B:$E,4,FALSE)</f>
        <v>#N/A</v>
      </c>
      <c r="Y267" s="139">
        <f t="shared" ref="Y267:AU267" si="396">COUNTIF(Y241:Y266,"yes")</f>
        <v>6</v>
      </c>
      <c r="Z267" s="139">
        <f t="shared" si="396"/>
        <v>5</v>
      </c>
      <c r="AA267" s="139">
        <f t="shared" si="396"/>
        <v>7</v>
      </c>
      <c r="AB267" s="139">
        <f t="shared" si="396"/>
        <v>8</v>
      </c>
      <c r="AC267" s="139">
        <f t="shared" si="396"/>
        <v>9</v>
      </c>
      <c r="AD267" s="139">
        <f t="shared" si="396"/>
        <v>8</v>
      </c>
      <c r="AE267" s="139">
        <f t="shared" si="396"/>
        <v>6</v>
      </c>
      <c r="AF267" s="139">
        <f t="shared" si="396"/>
        <v>6</v>
      </c>
      <c r="AG267" s="139">
        <f t="shared" si="396"/>
        <v>8</v>
      </c>
      <c r="AH267" s="139">
        <f t="shared" si="396"/>
        <v>7</v>
      </c>
      <c r="AI267" s="139">
        <f t="shared" si="396"/>
        <v>8</v>
      </c>
      <c r="AJ267" s="139">
        <f t="shared" si="396"/>
        <v>5</v>
      </c>
      <c r="AK267" s="139">
        <f t="shared" si="396"/>
        <v>8</v>
      </c>
      <c r="AL267" s="139">
        <f t="shared" si="396"/>
        <v>7</v>
      </c>
      <c r="AM267" s="139">
        <f t="shared" si="396"/>
        <v>8</v>
      </c>
      <c r="AN267" s="139">
        <f t="shared" si="396"/>
        <v>6</v>
      </c>
      <c r="AO267" s="139">
        <f t="shared" si="396"/>
        <v>5</v>
      </c>
      <c r="AP267" s="139">
        <f t="shared" si="396"/>
        <v>8</v>
      </c>
      <c r="AQ267" s="139">
        <f t="shared" si="396"/>
        <v>8</v>
      </c>
      <c r="AR267" s="139">
        <f t="shared" si="396"/>
        <v>7</v>
      </c>
      <c r="AS267" s="139">
        <f t="shared" si="396"/>
        <v>6</v>
      </c>
      <c r="AT267" s="139">
        <f t="shared" si="396"/>
        <v>10</v>
      </c>
      <c r="AU267" s="139">
        <f t="shared" si="396"/>
        <v>9</v>
      </c>
      <c r="AV267" s="139">
        <f>COUNTIF(AV241:AV266,"yes")+1</f>
        <v>9</v>
      </c>
      <c r="AW267" s="139">
        <f>COUNTIF(AW241:AW266,"yes")</f>
        <v>10</v>
      </c>
      <c r="AX267" s="139">
        <f>COUNTIF(AX241:AX266,"yes")</f>
        <v>8</v>
      </c>
      <c r="AY267" s="139">
        <f>COUNTIF(AY241:AY266,"yes")</f>
        <v>8</v>
      </c>
      <c r="AZ267" s="139">
        <f>COUNTIF(AZ241:AZ266,"yes")</f>
        <v>7</v>
      </c>
      <c r="BA267" s="139">
        <f>COUNTIF(BA241:BA266,"yes")-1</f>
        <v>8</v>
      </c>
      <c r="BB267" s="139">
        <f>COUNTIF(BB241:BB266,"yes")-1</f>
        <v>7</v>
      </c>
      <c r="BC267" s="139">
        <f>COUNTIF(BC241:BC266,"yes")+2-1</f>
        <v>7</v>
      </c>
      <c r="BD267" s="139">
        <f t="shared" ref="BD267:BI267" si="397">COUNTIF(BD241:BD266,"yes")</f>
        <v>7</v>
      </c>
      <c r="BE267" s="139">
        <f t="shared" si="397"/>
        <v>6</v>
      </c>
      <c r="BF267" s="139">
        <f t="shared" si="397"/>
        <v>8</v>
      </c>
      <c r="BG267" s="139">
        <f t="shared" si="397"/>
        <v>8</v>
      </c>
      <c r="BH267" s="139">
        <f t="shared" si="397"/>
        <v>7</v>
      </c>
      <c r="BI267" s="139">
        <f t="shared" si="397"/>
        <v>4</v>
      </c>
      <c r="BJ267" s="139">
        <f>COUNTIF(BJ241:BJ266,"yes")+1</f>
        <v>5</v>
      </c>
      <c r="BK267" s="139">
        <f>COUNTIF(BK241:BK266,"yes")</f>
        <v>9</v>
      </c>
      <c r="BL267" s="139">
        <f>COUNTIF(BL241:BL266,"yes")</f>
        <v>8</v>
      </c>
      <c r="BM267" s="139">
        <f>COUNTIF(BM241:BM266,"yes")</f>
        <v>8</v>
      </c>
      <c r="BN267" s="139">
        <f>COUNTIF(BN241:BN266,"yes")</f>
        <v>6</v>
      </c>
      <c r="BO267" s="139">
        <f>COUNTIF(BO241:BO266,"yes")-1</f>
        <v>4</v>
      </c>
      <c r="BP267" s="139">
        <f>COUNTIF(BP241:BP266,"yes")-1</f>
        <v>6</v>
      </c>
      <c r="BQ267" s="139">
        <f>COUNTIF(BQ241:BQ266,"yes")+2-1</f>
        <v>7</v>
      </c>
      <c r="BR267" s="139">
        <f t="shared" ref="BR267:BX267" si="398">COUNTIF(BR241:BR266,"yes")</f>
        <v>2</v>
      </c>
      <c r="BS267" s="139">
        <f t="shared" si="398"/>
        <v>2</v>
      </c>
      <c r="BT267" s="139">
        <f t="shared" si="398"/>
        <v>2</v>
      </c>
      <c r="BU267" s="139">
        <f t="shared" si="398"/>
        <v>2</v>
      </c>
      <c r="BV267" s="139">
        <f t="shared" si="398"/>
        <v>1</v>
      </c>
      <c r="BW267" s="139">
        <f t="shared" si="398"/>
        <v>2</v>
      </c>
      <c r="BX267" s="139">
        <f t="shared" si="398"/>
        <v>2</v>
      </c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</row>
    <row r="268" spans="1:459" s="2" customFormat="1" ht="15.75" customHeight="1">
      <c r="A268" s="146">
        <v>213782</v>
      </c>
      <c r="B268" s="146">
        <v>6296</v>
      </c>
      <c r="C268" s="146">
        <v>1218</v>
      </c>
      <c r="D268" s="147">
        <v>247877</v>
      </c>
      <c r="E268" s="148">
        <f t="shared" si="390"/>
        <v>7188.433</v>
      </c>
      <c r="F268" s="149">
        <f t="shared" si="391"/>
        <v>1365.8022699999999</v>
      </c>
      <c r="G268" s="150">
        <v>52</v>
      </c>
      <c r="H268" s="150">
        <f t="shared" si="392"/>
        <v>8985.5412500000002</v>
      </c>
      <c r="I268" s="150">
        <f t="shared" si="393"/>
        <v>1707.2528374999999</v>
      </c>
      <c r="J268" s="150">
        <f t="shared" si="394"/>
        <v>10782.6495</v>
      </c>
      <c r="K268" s="150">
        <f t="shared" si="395"/>
        <v>2048.7034049999997</v>
      </c>
      <c r="L268" s="150">
        <v>14</v>
      </c>
      <c r="M268" s="151">
        <v>16</v>
      </c>
      <c r="N268" s="152">
        <v>18</v>
      </c>
      <c r="O268" s="169"/>
      <c r="P268" s="8"/>
      <c r="Q268" s="8"/>
      <c r="R268" s="169" t="s">
        <v>50</v>
      </c>
      <c r="S268" s="186"/>
      <c r="T268" s="181" t="e">
        <f>VLOOKUP(P268,'[3]Monitor Schedule'!$A:$J,10,FALSE)</f>
        <v>#N/A</v>
      </c>
      <c r="U268" s="186"/>
      <c r="V268" s="181" t="e">
        <f>VLOOKUP(P268,'[3]Monitor Schedule'!$A:$K,11,FALSE)</f>
        <v>#N/A</v>
      </c>
      <c r="W268" s="181"/>
      <c r="X268" s="8" t="e">
        <f>VLOOKUP(P268,[4]ocr_assessors_for_ror!$B:$E,4,FALSE)</f>
        <v>#N/A</v>
      </c>
      <c r="Y268" s="139">
        <v>7</v>
      </c>
      <c r="Z268" s="139">
        <v>7</v>
      </c>
      <c r="AA268" s="139">
        <v>7</v>
      </c>
      <c r="AB268" s="139">
        <v>7</v>
      </c>
      <c r="AC268" s="139">
        <v>7</v>
      </c>
      <c r="AD268" s="139">
        <v>7</v>
      </c>
      <c r="AE268" s="139">
        <v>7</v>
      </c>
      <c r="AF268" s="139">
        <v>6</v>
      </c>
      <c r="AG268" s="139">
        <v>6</v>
      </c>
      <c r="AH268" s="139">
        <v>6</v>
      </c>
      <c r="AI268" s="139">
        <v>6</v>
      </c>
      <c r="AJ268" s="139">
        <v>6</v>
      </c>
      <c r="AK268" s="139">
        <v>6</v>
      </c>
      <c r="AL268" s="139">
        <v>6</v>
      </c>
      <c r="AM268" s="139">
        <v>5</v>
      </c>
      <c r="AN268" s="139">
        <v>5</v>
      </c>
      <c r="AO268" s="139">
        <v>5</v>
      </c>
      <c r="AP268" s="139">
        <v>5</v>
      </c>
      <c r="AQ268" s="139">
        <v>5</v>
      </c>
      <c r="AR268" s="139">
        <v>5</v>
      </c>
      <c r="AS268" s="139">
        <v>5</v>
      </c>
      <c r="AT268" s="139">
        <v>6</v>
      </c>
      <c r="AU268" s="139">
        <v>6</v>
      </c>
      <c r="AV268" s="139">
        <v>6</v>
      </c>
      <c r="AW268" s="139">
        <v>6</v>
      </c>
      <c r="AX268" s="139">
        <v>6</v>
      </c>
      <c r="AY268" s="139">
        <v>6</v>
      </c>
      <c r="AZ268" s="139">
        <v>6</v>
      </c>
      <c r="BA268" s="139">
        <v>6</v>
      </c>
      <c r="BB268" s="139">
        <v>6</v>
      </c>
      <c r="BC268" s="139">
        <v>6</v>
      </c>
      <c r="BD268" s="139">
        <v>6</v>
      </c>
      <c r="BE268" s="139">
        <v>6</v>
      </c>
      <c r="BF268" s="139">
        <v>6</v>
      </c>
      <c r="BG268" s="139">
        <v>6</v>
      </c>
      <c r="BH268" s="139">
        <v>5</v>
      </c>
      <c r="BI268" s="139">
        <v>5</v>
      </c>
      <c r="BJ268" s="139">
        <v>5</v>
      </c>
      <c r="BK268" s="139">
        <v>5</v>
      </c>
      <c r="BL268" s="139">
        <v>5</v>
      </c>
      <c r="BM268" s="139">
        <v>5</v>
      </c>
      <c r="BN268" s="139">
        <v>5</v>
      </c>
      <c r="BO268" s="139">
        <v>3</v>
      </c>
      <c r="BP268" s="139">
        <v>3</v>
      </c>
      <c r="BQ268" s="139">
        <v>3</v>
      </c>
      <c r="BR268" s="139">
        <v>3</v>
      </c>
      <c r="BS268" s="139">
        <v>3</v>
      </c>
      <c r="BT268" s="139">
        <v>3</v>
      </c>
      <c r="BU268" s="139">
        <v>3</v>
      </c>
      <c r="BV268" s="139">
        <v>1</v>
      </c>
      <c r="BW268" s="139">
        <v>1</v>
      </c>
      <c r="BX268" s="139">
        <v>1</v>
      </c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</row>
    <row r="269" spans="1:459" s="2" customFormat="1" ht="15.75" customHeight="1">
      <c r="A269" s="146">
        <v>213782</v>
      </c>
      <c r="B269" s="146">
        <v>6296</v>
      </c>
      <c r="C269" s="146">
        <v>1218</v>
      </c>
      <c r="D269" s="147">
        <v>247877</v>
      </c>
      <c r="E269" s="148">
        <f t="shared" si="390"/>
        <v>7188.433</v>
      </c>
      <c r="F269" s="149">
        <f t="shared" si="391"/>
        <v>1365.8022699999999</v>
      </c>
      <c r="G269" s="150">
        <v>53</v>
      </c>
      <c r="H269" s="150">
        <f t="shared" si="392"/>
        <v>8985.5412500000002</v>
      </c>
      <c r="I269" s="150">
        <f t="shared" si="393"/>
        <v>1707.2528374999999</v>
      </c>
      <c r="J269" s="150">
        <f t="shared" si="394"/>
        <v>10782.6495</v>
      </c>
      <c r="K269" s="150">
        <f t="shared" si="395"/>
        <v>2048.7034049999997</v>
      </c>
      <c r="L269" s="150">
        <v>14</v>
      </c>
      <c r="M269" s="151">
        <v>16</v>
      </c>
      <c r="N269" s="152">
        <v>18</v>
      </c>
      <c r="O269" s="169"/>
      <c r="P269" s="8"/>
      <c r="Q269" s="8"/>
      <c r="R269" s="169" t="s">
        <v>51</v>
      </c>
      <c r="S269" s="186"/>
      <c r="T269" s="181" t="e">
        <f>VLOOKUP(P269,'[3]Monitor Schedule'!$A:$J,10,FALSE)</f>
        <v>#N/A</v>
      </c>
      <c r="U269" s="186"/>
      <c r="V269" s="181" t="e">
        <f>VLOOKUP(P269,'[3]Monitor Schedule'!$A:$K,11,FALSE)</f>
        <v>#N/A</v>
      </c>
      <c r="W269" s="181"/>
      <c r="X269" s="8" t="e">
        <f>VLOOKUP(P269,[4]ocr_assessors_for_ror!$B:$E,4,FALSE)</f>
        <v>#N/A</v>
      </c>
      <c r="Y269" s="171">
        <f>Y267-Y268</f>
        <v>-1</v>
      </c>
      <c r="Z269" s="171">
        <f t="shared" ref="Z269:BX269" si="399">Z267-Z268</f>
        <v>-2</v>
      </c>
      <c r="AA269" s="170">
        <f t="shared" si="399"/>
        <v>0</v>
      </c>
      <c r="AB269" s="170">
        <f t="shared" si="399"/>
        <v>1</v>
      </c>
      <c r="AC269" s="170">
        <f t="shared" si="399"/>
        <v>2</v>
      </c>
      <c r="AD269" s="170">
        <f t="shared" si="399"/>
        <v>1</v>
      </c>
      <c r="AE269" s="171">
        <f t="shared" si="399"/>
        <v>-1</v>
      </c>
      <c r="AF269" s="170">
        <f t="shared" si="399"/>
        <v>0</v>
      </c>
      <c r="AG269" s="170">
        <f t="shared" si="399"/>
        <v>2</v>
      </c>
      <c r="AH269" s="170">
        <f t="shared" si="399"/>
        <v>1</v>
      </c>
      <c r="AI269" s="170">
        <f t="shared" si="399"/>
        <v>2</v>
      </c>
      <c r="AJ269" s="170">
        <f t="shared" si="399"/>
        <v>-1</v>
      </c>
      <c r="AK269" s="170">
        <f t="shared" si="399"/>
        <v>2</v>
      </c>
      <c r="AL269" s="170">
        <f t="shared" si="399"/>
        <v>1</v>
      </c>
      <c r="AM269" s="170">
        <f t="shared" si="399"/>
        <v>3</v>
      </c>
      <c r="AN269" s="170">
        <f t="shared" si="399"/>
        <v>1</v>
      </c>
      <c r="AO269" s="170">
        <f t="shared" si="399"/>
        <v>0</v>
      </c>
      <c r="AP269" s="170">
        <f t="shared" si="399"/>
        <v>3</v>
      </c>
      <c r="AQ269" s="170">
        <f t="shared" si="399"/>
        <v>3</v>
      </c>
      <c r="AR269" s="170">
        <f t="shared" si="399"/>
        <v>2</v>
      </c>
      <c r="AS269" s="170">
        <f t="shared" si="399"/>
        <v>1</v>
      </c>
      <c r="AT269" s="170">
        <f t="shared" si="399"/>
        <v>4</v>
      </c>
      <c r="AU269" s="170">
        <f t="shared" si="399"/>
        <v>3</v>
      </c>
      <c r="AV269" s="170">
        <f t="shared" si="399"/>
        <v>3</v>
      </c>
      <c r="AW269" s="170">
        <f t="shared" si="399"/>
        <v>4</v>
      </c>
      <c r="AX269" s="170">
        <f t="shared" si="399"/>
        <v>2</v>
      </c>
      <c r="AY269" s="170">
        <f t="shared" si="399"/>
        <v>2</v>
      </c>
      <c r="AZ269" s="170">
        <f t="shared" si="399"/>
        <v>1</v>
      </c>
      <c r="BA269" s="170">
        <f t="shared" si="399"/>
        <v>2</v>
      </c>
      <c r="BB269" s="170">
        <f t="shared" si="399"/>
        <v>1</v>
      </c>
      <c r="BC269" s="170">
        <f t="shared" si="399"/>
        <v>1</v>
      </c>
      <c r="BD269" s="170">
        <f t="shared" si="399"/>
        <v>1</v>
      </c>
      <c r="BE269" s="170">
        <f t="shared" si="399"/>
        <v>0</v>
      </c>
      <c r="BF269" s="170">
        <f t="shared" si="399"/>
        <v>2</v>
      </c>
      <c r="BG269" s="170">
        <f t="shared" si="399"/>
        <v>2</v>
      </c>
      <c r="BH269" s="170">
        <f t="shared" si="399"/>
        <v>2</v>
      </c>
      <c r="BI269" s="171">
        <f t="shared" si="399"/>
        <v>-1</v>
      </c>
      <c r="BJ269" s="170">
        <f t="shared" si="399"/>
        <v>0</v>
      </c>
      <c r="BK269" s="170">
        <f t="shared" si="399"/>
        <v>4</v>
      </c>
      <c r="BL269" s="170">
        <f t="shared" si="399"/>
        <v>3</v>
      </c>
      <c r="BM269" s="170">
        <f t="shared" si="399"/>
        <v>3</v>
      </c>
      <c r="BN269" s="170">
        <f t="shared" si="399"/>
        <v>1</v>
      </c>
      <c r="BO269" s="170">
        <f t="shared" si="399"/>
        <v>1</v>
      </c>
      <c r="BP269" s="170">
        <f t="shared" si="399"/>
        <v>3</v>
      </c>
      <c r="BQ269" s="170">
        <f t="shared" si="399"/>
        <v>4</v>
      </c>
      <c r="BR269" s="171">
        <f t="shared" si="399"/>
        <v>-1</v>
      </c>
      <c r="BS269" s="171">
        <f t="shared" si="399"/>
        <v>-1</v>
      </c>
      <c r="BT269" s="171">
        <f t="shared" si="399"/>
        <v>-1</v>
      </c>
      <c r="BU269" s="171">
        <f t="shared" si="399"/>
        <v>-1</v>
      </c>
      <c r="BV269" s="170">
        <f t="shared" si="399"/>
        <v>0</v>
      </c>
      <c r="BW269" s="170">
        <f t="shared" si="399"/>
        <v>1</v>
      </c>
      <c r="BX269" s="170">
        <f t="shared" si="399"/>
        <v>1</v>
      </c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</row>
    <row r="270" spans="1:459" s="2" customFormat="1" ht="15.75" customHeight="1">
      <c r="A270" s="146">
        <v>213782</v>
      </c>
      <c r="B270" s="146">
        <v>6296</v>
      </c>
      <c r="C270" s="146">
        <v>1218</v>
      </c>
      <c r="D270" s="147">
        <v>247877</v>
      </c>
      <c r="E270" s="148">
        <f t="shared" si="390"/>
        <v>7188.433</v>
      </c>
      <c r="F270" s="149">
        <f t="shared" si="391"/>
        <v>1365.8022699999999</v>
      </c>
      <c r="G270" s="150">
        <v>54</v>
      </c>
      <c r="H270" s="150">
        <f t="shared" si="392"/>
        <v>8985.5412500000002</v>
      </c>
      <c r="I270" s="150">
        <f t="shared" si="393"/>
        <v>1707.2528374999999</v>
      </c>
      <c r="J270" s="150">
        <f t="shared" si="394"/>
        <v>10782.6495</v>
      </c>
      <c r="K270" s="150">
        <f t="shared" si="395"/>
        <v>2048.7034049999997</v>
      </c>
      <c r="L270" s="150">
        <v>14</v>
      </c>
      <c r="M270" s="151">
        <v>16</v>
      </c>
      <c r="N270" s="152">
        <v>18</v>
      </c>
      <c r="O270" s="169"/>
      <c r="P270" s="8"/>
      <c r="Q270" s="8"/>
      <c r="R270" s="8"/>
      <c r="S270" s="8"/>
      <c r="T270" s="181" t="e">
        <f>VLOOKUP(P270,'[3]Monitor Schedule'!$A:$J,10,FALSE)</f>
        <v>#N/A</v>
      </c>
      <c r="U270" s="8"/>
      <c r="V270" s="181" t="e">
        <f>VLOOKUP(P270,'[3]Monitor Schedule'!$A:$K,11,FALSE)</f>
        <v>#N/A</v>
      </c>
      <c r="W270" s="181"/>
      <c r="X270" s="8" t="e">
        <f>VLOOKUP(P270,[4]ocr_assessors_for_ror!$B:$E,4,FALSE)</f>
        <v>#N/A</v>
      </c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</row>
    <row r="271" spans="1:459" s="2" customFormat="1">
      <c r="A271" s="128">
        <v>88292</v>
      </c>
      <c r="B271" s="128">
        <v>3485</v>
      </c>
      <c r="C271" s="128">
        <v>543</v>
      </c>
      <c r="D271" s="145">
        <v>106477</v>
      </c>
      <c r="E271" s="134">
        <f>D271*0.039</f>
        <v>4152.6030000000001</v>
      </c>
      <c r="F271" s="133">
        <f>E271*0.16</f>
        <v>664.41647999999998</v>
      </c>
      <c r="G271" s="9">
        <v>7</v>
      </c>
      <c r="H271" s="9">
        <f>E271*1.25</f>
        <v>5190.7537499999999</v>
      </c>
      <c r="I271" s="9">
        <f>F271*1.25</f>
        <v>830.52059999999994</v>
      </c>
      <c r="J271" s="9">
        <f>E271*1.5</f>
        <v>6228.9045000000006</v>
      </c>
      <c r="K271" s="9">
        <f>F271*1.5</f>
        <v>996.62472000000002</v>
      </c>
      <c r="L271" s="9">
        <v>7</v>
      </c>
      <c r="M271" s="124">
        <v>9</v>
      </c>
      <c r="N271" s="123">
        <v>10</v>
      </c>
      <c r="O271" s="169" t="s">
        <v>374</v>
      </c>
      <c r="P271" s="8">
        <v>85913</v>
      </c>
      <c r="Q271" s="8" t="s">
        <v>77</v>
      </c>
      <c r="R271" s="8" t="s">
        <v>78</v>
      </c>
      <c r="S271" s="181">
        <v>44764</v>
      </c>
      <c r="T271" s="181">
        <f>VLOOKUP(P271,'[3]Monitor Schedule'!$A:$J,10,FALSE)</f>
        <v>44620</v>
      </c>
      <c r="U271" s="181">
        <v>44784</v>
      </c>
      <c r="V271" s="181" t="e">
        <f>VLOOKUP(P271,'[3]Monitor Schedule'!$A:$K,11,FALSE)</f>
        <v>#N/A</v>
      </c>
      <c r="W271" s="181" t="s">
        <v>28</v>
      </c>
      <c r="X271" s="8" t="s">
        <v>79</v>
      </c>
      <c r="Y271" s="2" t="str">
        <f>VLOOKUP(P271,'[3]Monitor Schedule'!$A:$BM,13,FALSE)</f>
        <v>No</v>
      </c>
      <c r="Z271" s="2" t="str">
        <f>VLOOKUP(P271,'[3]Monitor Schedule'!$A:$BM,14,FALSE)</f>
        <v>Yes</v>
      </c>
      <c r="AA271" s="2" t="s">
        <v>28</v>
      </c>
      <c r="AB271" s="2" t="s">
        <v>28</v>
      </c>
      <c r="AC271" s="2" t="s">
        <v>30</v>
      </c>
      <c r="AD271" s="2" t="str">
        <f>VLOOKUP(P271,'[3]Monitor Schedule'!$A:$BM,18,FALSE)</f>
        <v>Yes</v>
      </c>
      <c r="AE271" s="2" t="str">
        <f>VLOOKUP(P271,'[3]Monitor Schedule'!$A:$BM,19,FALSE)</f>
        <v>Yes</v>
      </c>
      <c r="AF271" s="2" t="s">
        <v>30</v>
      </c>
      <c r="AG271" s="2" t="str">
        <f>VLOOKUP(P271,'[3]Monitor Schedule'!$A:$BM,21,FALSE)</f>
        <v>No</v>
      </c>
      <c r="AH271" s="2" t="str">
        <f>VLOOKUP(P271,'[3]Monitor Schedule'!$A:$BM,22,FALSE)</f>
        <v>No</v>
      </c>
      <c r="AI271" s="2" t="str">
        <f>VLOOKUP(P271,'[3]Monitor Schedule'!$A:$BM,23,FALSE)</f>
        <v>Yes</v>
      </c>
      <c r="AJ271" s="2" t="s">
        <v>28</v>
      </c>
      <c r="AK271" s="2" t="str">
        <f>VLOOKUP(P271,'[3]Monitor Schedule'!$A:$BM,25,FALSE)</f>
        <v>Yes</v>
      </c>
      <c r="AL271" s="2" t="str">
        <f>VLOOKUP(P271,'[3]Monitor Schedule'!$A:$BM,26,FALSE)</f>
        <v>No</v>
      </c>
      <c r="AM271" s="2" t="str">
        <f>VLOOKUP(P271,'[3]Monitor Schedule'!$A:$BM,27,FALSE)</f>
        <v>No</v>
      </c>
      <c r="AN271" s="2" t="str">
        <f>VLOOKUP(P271,'[3]Monitor Schedule'!$A:$BM,28,FALSE)</f>
        <v>No</v>
      </c>
      <c r="AO271" s="2" t="str">
        <f>VLOOKUP(P271,'[3]Monitor Schedule'!$A:$BM,29,FALSE)</f>
        <v>No</v>
      </c>
      <c r="AP271" s="2" t="str">
        <f>VLOOKUP(P271,'[3]Monitor Schedule'!$A:$BM,30,FALSE)</f>
        <v>No</v>
      </c>
      <c r="AQ271" s="2" t="str">
        <f>VLOOKUP(P271,'[3]Monitor Schedule'!$A:$BM,31,FALSE)</f>
        <v>No</v>
      </c>
      <c r="AR271" s="2" t="str">
        <f>VLOOKUP(P271,'[3]Monitor Schedule'!$A:$BM,32,FALSE)</f>
        <v>No</v>
      </c>
      <c r="AS271" s="2" t="str">
        <f>VLOOKUP(P271,'[3]Monitor Schedule'!$A:$BM,33,FALSE)</f>
        <v>No</v>
      </c>
      <c r="AT271" s="2" t="str">
        <f>VLOOKUP(P271,'[3]Monitor Schedule'!$A:$BM,34,FALSE)</f>
        <v>No</v>
      </c>
      <c r="AU271" s="2" t="str">
        <f>VLOOKUP(P271,'[3]Monitor Schedule'!$A:$BM,35,FALSE)</f>
        <v>No</v>
      </c>
      <c r="AV271" s="2" t="str">
        <f>VLOOKUP(P271,'[3]Monitor Schedule'!$A:$BM,36,FALSE)</f>
        <v>No</v>
      </c>
      <c r="AW271" s="2" t="str">
        <f>VLOOKUP(P271,'[3]Monitor Schedule'!$A:$BM,37,FALSE)</f>
        <v>No</v>
      </c>
      <c r="AX271" s="2" t="str">
        <f>VLOOKUP(P271,'[3]Monitor Schedule'!$A:$BM,38,FALSE)</f>
        <v>No</v>
      </c>
      <c r="AY271" s="2" t="str">
        <f>VLOOKUP(P271,'[3]Monitor Schedule'!$A:$BM,39,FALSE)</f>
        <v>No</v>
      </c>
      <c r="AZ271" s="2" t="str">
        <f>VLOOKUP(P271,'[3]Monitor Schedule'!$A:$BM,40,FALSE)</f>
        <v>No</v>
      </c>
      <c r="BA271" s="2" t="str">
        <f>VLOOKUP(P271,'[3]Monitor Schedule'!$A:$BM,41,FALSE)</f>
        <v>No</v>
      </c>
      <c r="BB271" s="2" t="str">
        <f>VLOOKUP(P271,'[3]Monitor Schedule'!$A:$BM,42,FALSE)</f>
        <v>No</v>
      </c>
      <c r="BC271" s="2" t="str">
        <f>VLOOKUP(P271,'[3]Monitor Schedule'!$A:$BM,43,FALSE)</f>
        <v>No</v>
      </c>
      <c r="BD271" s="2" t="str">
        <f>VLOOKUP(P271,'[3]Monitor Schedule'!$A:$BM,44,FALSE)</f>
        <v>No</v>
      </c>
      <c r="BE271" s="2" t="str">
        <f>VLOOKUP(P271,'[3]Monitor Schedule'!$A:$BM,45,FALSE)</f>
        <v>No</v>
      </c>
      <c r="BF271" s="2" t="str">
        <f>VLOOKUP(P271,'[3]Monitor Schedule'!$A:$BM,46,FALSE)</f>
        <v>No</v>
      </c>
      <c r="BG271" s="2" t="str">
        <f>VLOOKUP(P271,'[3]Monitor Schedule'!$A:$BM,47,FALSE)</f>
        <v>No</v>
      </c>
      <c r="BH271" s="2" t="str">
        <f>VLOOKUP(P271,'[3]Monitor Schedule'!$A:$BM,48,FALSE)</f>
        <v>No</v>
      </c>
      <c r="BI271" s="2" t="str">
        <f>VLOOKUP(P271,'[3]Monitor Schedule'!$A:$BM,49,FALSE)</f>
        <v>No</v>
      </c>
      <c r="BJ271" s="2" t="str">
        <f>VLOOKUP(P271,'[3]Monitor Schedule'!$A:$BM,50,FALSE)</f>
        <v>No</v>
      </c>
      <c r="BK271" s="2" t="str">
        <f>VLOOKUP(P271,'[3]Monitor Schedule'!$A:$BM,51,FALSE)</f>
        <v>No</v>
      </c>
      <c r="BL271" s="2" t="str">
        <f>VLOOKUP(P271,'[3]Monitor Schedule'!$A:$BM,52,FALSE)</f>
        <v>No</v>
      </c>
      <c r="BM271" s="2" t="str">
        <f>VLOOKUP(P271,'[3]Monitor Schedule'!$A:$BM,53,FALSE)</f>
        <v>No</v>
      </c>
      <c r="BN271" s="2" t="str">
        <f>VLOOKUP(P271,'[3]Monitor Schedule'!$A:$BM,54,FALSE)</f>
        <v>No</v>
      </c>
      <c r="BO271" s="2" t="str">
        <f>VLOOKUP(P271,'[3]Monitor Schedule'!$A:$BM,55,FALSE)</f>
        <v>No</v>
      </c>
      <c r="BP271" s="2" t="str">
        <f>VLOOKUP(P271,'[3]Monitor Schedule'!$A:$BM,56,FALSE)</f>
        <v>Yes</v>
      </c>
      <c r="BQ271" s="2" t="str">
        <f>VLOOKUP(P271,'[3]Monitor Schedule'!$A:$BM,57,FALSE)</f>
        <v>Yes</v>
      </c>
      <c r="BR271" s="2" t="str">
        <f>VLOOKUP(P271,'[3]Monitor Schedule'!$A:$BM,58,FALSE)</f>
        <v>No</v>
      </c>
      <c r="BS271" s="2" t="str">
        <f>VLOOKUP(P271,'[3]Monitor Schedule'!$A:$BM,59,FALSE)</f>
        <v>No</v>
      </c>
      <c r="BT271" s="2" t="str">
        <f>VLOOKUP(P271,'[3]Monitor Schedule'!$A:$BM,60,FALSE)</f>
        <v>No</v>
      </c>
      <c r="BU271" s="2" t="str">
        <f>VLOOKUP(P271,'[3]Monitor Schedule'!$A:$BM,61,FALSE)</f>
        <v>No</v>
      </c>
      <c r="BV271" s="2" t="str">
        <f>VLOOKUP(P271,'[3]Monitor Schedule'!$A:$BM,62,FALSE)</f>
        <v>No</v>
      </c>
      <c r="BW271" s="2" t="str">
        <f>VLOOKUP(P271,'[3]Monitor Schedule'!$A:$BM,63,FALSE)</f>
        <v>Yes</v>
      </c>
      <c r="BX271" s="2" t="str">
        <f>VLOOKUP(P271,'[3]Monitor Schedule'!$A:$BM,64,FALSE)</f>
        <v>Yes</v>
      </c>
      <c r="BY271" s="2">
        <f>VLOOKUP(P271,'[3]Monitor Schedule'!$A:$BM,65,FALSE)</f>
        <v>0</v>
      </c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</row>
    <row r="272" spans="1:459" s="2" customFormat="1">
      <c r="A272" s="146">
        <v>88292</v>
      </c>
      <c r="B272" s="146">
        <v>3485</v>
      </c>
      <c r="C272" s="146">
        <v>543</v>
      </c>
      <c r="D272" s="147">
        <v>106477</v>
      </c>
      <c r="E272" s="148">
        <f t="shared" ref="E272:E274" si="400">D272*0.039</f>
        <v>4152.6030000000001</v>
      </c>
      <c r="F272" s="149">
        <f t="shared" ref="F272:F274" si="401">E272*0.16</f>
        <v>664.41647999999998</v>
      </c>
      <c r="G272" s="150">
        <v>7</v>
      </c>
      <c r="H272" s="150">
        <f t="shared" ref="H272:H274" si="402">E272*1.25</f>
        <v>5190.7537499999999</v>
      </c>
      <c r="I272" s="150">
        <f t="shared" ref="I272:I274" si="403">F272*1.25</f>
        <v>830.52059999999994</v>
      </c>
      <c r="J272" s="150">
        <f t="shared" ref="J272:J274" si="404">E272*1.5</f>
        <v>6228.9045000000006</v>
      </c>
      <c r="K272" s="150">
        <f t="shared" ref="K272:K274" si="405">F272*1.5</f>
        <v>996.62472000000002</v>
      </c>
      <c r="L272" s="150">
        <v>7</v>
      </c>
      <c r="M272" s="151">
        <v>9</v>
      </c>
      <c r="N272" s="152">
        <v>10</v>
      </c>
      <c r="O272" s="169" t="s">
        <v>374</v>
      </c>
      <c r="P272" s="8">
        <v>809164</v>
      </c>
      <c r="Q272" s="8" t="s">
        <v>375</v>
      </c>
      <c r="R272" t="s">
        <v>376</v>
      </c>
      <c r="S272" s="181">
        <v>44770</v>
      </c>
      <c r="T272" s="181">
        <f>VLOOKUP(P272,'[3]Monitor Schedule'!$A:$J,10,FALSE)</f>
        <v>44713</v>
      </c>
      <c r="U272" s="181">
        <v>44784</v>
      </c>
      <c r="V272" s="181" t="e">
        <f>VLOOKUP(P272,'[3]Monitor Schedule'!$A:$K,11,FALSE)</f>
        <v>#N/A</v>
      </c>
      <c r="W272" s="181" t="s">
        <v>28</v>
      </c>
      <c r="X272" s="8" t="s">
        <v>117</v>
      </c>
      <c r="Y272" s="2" t="str">
        <f>VLOOKUP(P272,'[3]Monitor Schedule'!$A:$BM,13,FALSE)</f>
        <v>Yes</v>
      </c>
      <c r="Z272" s="2" t="str">
        <f>VLOOKUP(P272,'[3]Monitor Schedule'!$A:$BM,14,FALSE)</f>
        <v>Yes</v>
      </c>
      <c r="AA272" s="2" t="str">
        <f>VLOOKUP(P272,'[3]Monitor Schedule'!$A:$BM,15,FALSE)</f>
        <v>Yes</v>
      </c>
      <c r="AB272" s="2" t="s">
        <v>30</v>
      </c>
      <c r="AC272" s="2" t="s">
        <v>30</v>
      </c>
      <c r="AD272" s="2" t="s">
        <v>30</v>
      </c>
      <c r="AE272" s="2" t="str">
        <f>VLOOKUP(P272,'[3]Monitor Schedule'!$A:$BM,19,FALSE)</f>
        <v>Yes</v>
      </c>
      <c r="AF272" s="2" t="str">
        <f>VLOOKUP(P272,'[3]Monitor Schedule'!$A:$BM,20,FALSE)</f>
        <v>Yes</v>
      </c>
      <c r="AG272" s="2" t="str">
        <f>VLOOKUP(P272,'[3]Monitor Schedule'!$A:$BM,21,FALSE)</f>
        <v>No</v>
      </c>
      <c r="AH272" s="2" t="str">
        <f>VLOOKUP(P272,'[3]Monitor Schedule'!$A:$BM,22,FALSE)</f>
        <v>No</v>
      </c>
      <c r="AI272" s="2" t="str">
        <f>VLOOKUP(P272,'[3]Monitor Schedule'!$A:$BM,23,FALSE)</f>
        <v>No</v>
      </c>
      <c r="AJ272" s="2" t="str">
        <f>VLOOKUP(P272,'[3]Monitor Schedule'!$A:$BM,24,FALSE)</f>
        <v>No</v>
      </c>
      <c r="AK272" s="2" t="str">
        <f>VLOOKUP(P272,'[3]Monitor Schedule'!$A:$BM,25,FALSE)</f>
        <v>No</v>
      </c>
      <c r="AL272" s="2" t="str">
        <f>VLOOKUP(P272,'[3]Monitor Schedule'!$A:$BM,26,FALSE)</f>
        <v>No</v>
      </c>
      <c r="AM272" s="2" t="str">
        <f>VLOOKUP(P272,'[3]Monitor Schedule'!$A:$BM,27,FALSE)</f>
        <v>No</v>
      </c>
      <c r="AN272" s="2" t="str">
        <f>VLOOKUP(P272,'[3]Monitor Schedule'!$A:$BM,28,FALSE)</f>
        <v>No</v>
      </c>
      <c r="AO272" s="2" t="str">
        <f>VLOOKUP(P272,'[3]Monitor Schedule'!$A:$BM,29,FALSE)</f>
        <v>No</v>
      </c>
      <c r="AP272" s="2" t="str">
        <f>VLOOKUP(P272,'[3]Monitor Schedule'!$A:$BM,30,FALSE)</f>
        <v>No</v>
      </c>
      <c r="AQ272" s="2" t="str">
        <f>VLOOKUP(P272,'[3]Monitor Schedule'!$A:$BM,31,FALSE)</f>
        <v>No</v>
      </c>
      <c r="AR272" s="2" t="str">
        <f>VLOOKUP(P272,'[3]Monitor Schedule'!$A:$BM,32,FALSE)</f>
        <v>No</v>
      </c>
      <c r="AS272" s="2" t="str">
        <f>VLOOKUP(P272,'[3]Monitor Schedule'!$A:$BM,33,FALSE)</f>
        <v>No</v>
      </c>
      <c r="AT272" s="2" t="str">
        <f>VLOOKUP(P272,'[3]Monitor Schedule'!$A:$BM,34,FALSE)</f>
        <v>No</v>
      </c>
      <c r="AU272" s="2" t="str">
        <f>VLOOKUP(P272,'[3]Monitor Schedule'!$A:$BM,35,FALSE)</f>
        <v>No</v>
      </c>
      <c r="AV272" s="2" t="str">
        <f>VLOOKUP(P272,'[3]Monitor Schedule'!$A:$BM,36,FALSE)</f>
        <v>No</v>
      </c>
      <c r="AW272" s="2" t="str">
        <f>VLOOKUP(P272,'[3]Monitor Schedule'!$A:$BM,37,FALSE)</f>
        <v>No</v>
      </c>
      <c r="AX272" s="2" t="str">
        <f>VLOOKUP(P272,'[3]Monitor Schedule'!$A:$BM,38,FALSE)</f>
        <v>No</v>
      </c>
      <c r="AY272" s="2" t="str">
        <f>VLOOKUP(P272,'[3]Monitor Schedule'!$A:$BM,39,FALSE)</f>
        <v>No</v>
      </c>
      <c r="AZ272" s="2" t="str">
        <f>VLOOKUP(P272,'[3]Monitor Schedule'!$A:$BM,40,FALSE)</f>
        <v>No</v>
      </c>
      <c r="BA272" s="2" t="str">
        <f>VLOOKUP(P272,'[3]Monitor Schedule'!$A:$BM,41,FALSE)</f>
        <v>No</v>
      </c>
      <c r="BB272" s="2" t="str">
        <f>VLOOKUP(P272,'[3]Monitor Schedule'!$A:$BM,42,FALSE)</f>
        <v>No</v>
      </c>
      <c r="BC272" s="2" t="str">
        <f>VLOOKUP(P272,'[3]Monitor Schedule'!$A:$BM,43,FALSE)</f>
        <v>No</v>
      </c>
      <c r="BD272" s="2" t="str">
        <f>VLOOKUP(P272,'[3]Monitor Schedule'!$A:$BM,44,FALSE)</f>
        <v>No</v>
      </c>
      <c r="BE272" s="2" t="str">
        <f>VLOOKUP(P272,'[3]Monitor Schedule'!$A:$BM,45,FALSE)</f>
        <v>No</v>
      </c>
      <c r="BF272" s="2" t="str">
        <f>VLOOKUP(P272,'[3]Monitor Schedule'!$A:$BM,46,FALSE)</f>
        <v>No</v>
      </c>
      <c r="BG272" s="2" t="str">
        <f>VLOOKUP(P272,'[3]Monitor Schedule'!$A:$BM,47,FALSE)</f>
        <v>No</v>
      </c>
      <c r="BH272" s="2" t="str">
        <f>VLOOKUP(P272,'[3]Monitor Schedule'!$A:$BM,48,FALSE)</f>
        <v>Yes</v>
      </c>
      <c r="BI272" s="2" t="str">
        <f>VLOOKUP(P272,'[3]Monitor Schedule'!$A:$BM,49,FALSE)</f>
        <v>Yes</v>
      </c>
      <c r="BJ272" s="2" t="str">
        <f>VLOOKUP(P272,'[3]Monitor Schedule'!$A:$BM,50,FALSE)</f>
        <v>Yes</v>
      </c>
      <c r="BK272" s="2" t="str">
        <f>VLOOKUP(P272,'[3]Monitor Schedule'!$A:$BM,51,FALSE)</f>
        <v>No</v>
      </c>
      <c r="BL272" s="2" t="str">
        <f>VLOOKUP(P272,'[3]Monitor Schedule'!$A:$BM,52,FALSE)</f>
        <v>No</v>
      </c>
      <c r="BM272" s="2" t="str">
        <f>VLOOKUP(P272,'[3]Monitor Schedule'!$A:$BM,53,FALSE)</f>
        <v>No</v>
      </c>
      <c r="BN272" s="2" t="str">
        <f>VLOOKUP(P272,'[3]Monitor Schedule'!$A:$BM,54,FALSE)</f>
        <v>No</v>
      </c>
      <c r="BO272" s="2" t="str">
        <f>VLOOKUP(P272,'[3]Monitor Schedule'!$A:$BM,55,FALSE)</f>
        <v>No</v>
      </c>
      <c r="BP272" s="2" t="str">
        <f>VLOOKUP(P272,'[3]Monitor Schedule'!$A:$BM,56,FALSE)</f>
        <v>No</v>
      </c>
      <c r="BQ272" s="2" t="str">
        <f>VLOOKUP(P272,'[3]Monitor Schedule'!$A:$BM,57,FALSE)</f>
        <v>No</v>
      </c>
      <c r="BR272" s="2" t="str">
        <f>VLOOKUP(P272,'[3]Monitor Schedule'!$A:$BM,58,FALSE)</f>
        <v>No</v>
      </c>
      <c r="BS272" s="2" t="str">
        <f>VLOOKUP(P272,'[3]Monitor Schedule'!$A:$BM,59,FALSE)</f>
        <v>No</v>
      </c>
      <c r="BT272" s="2" t="str">
        <f>VLOOKUP(P272,'[3]Monitor Schedule'!$A:$BM,60,FALSE)</f>
        <v>No</v>
      </c>
      <c r="BU272" s="2" t="str">
        <f>VLOOKUP(P272,'[3]Monitor Schedule'!$A:$BM,61,FALSE)</f>
        <v>No</v>
      </c>
      <c r="BV272" s="2" t="s">
        <v>30</v>
      </c>
      <c r="BW272" s="2" t="s">
        <v>30</v>
      </c>
      <c r="BX272" s="2" t="s">
        <v>30</v>
      </c>
      <c r="BY272" s="2">
        <f>VLOOKUP(P272,'[3]Monitor Schedule'!$A:$BM,65,FALSE)</f>
        <v>0</v>
      </c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</row>
    <row r="273" spans="1:16330" s="2" customFormat="1">
      <c r="A273" s="146">
        <v>88292</v>
      </c>
      <c r="B273" s="146">
        <v>3485</v>
      </c>
      <c r="C273" s="146">
        <v>543</v>
      </c>
      <c r="D273" s="147">
        <v>106477</v>
      </c>
      <c r="E273" s="148">
        <f t="shared" si="400"/>
        <v>4152.6030000000001</v>
      </c>
      <c r="F273" s="149">
        <f t="shared" si="401"/>
        <v>664.41647999999998</v>
      </c>
      <c r="G273" s="150">
        <v>7</v>
      </c>
      <c r="H273" s="150">
        <f t="shared" si="402"/>
        <v>5190.7537499999999</v>
      </c>
      <c r="I273" s="150">
        <f t="shared" si="403"/>
        <v>830.52059999999994</v>
      </c>
      <c r="J273" s="150">
        <f t="shared" si="404"/>
        <v>6228.9045000000006</v>
      </c>
      <c r="K273" s="150">
        <f t="shared" si="405"/>
        <v>996.62472000000002</v>
      </c>
      <c r="L273" s="150">
        <v>7</v>
      </c>
      <c r="M273" s="151">
        <v>9</v>
      </c>
      <c r="N273" s="152">
        <v>10</v>
      </c>
      <c r="O273" s="169" t="s">
        <v>374</v>
      </c>
      <c r="P273" s="8">
        <v>63339</v>
      </c>
      <c r="Q273" s="8" t="s">
        <v>377</v>
      </c>
      <c r="R273" s="8" t="s">
        <v>378</v>
      </c>
      <c r="S273" s="181">
        <v>44770</v>
      </c>
      <c r="T273" s="181">
        <f>VLOOKUP(P273,'[3]Monitor Schedule'!$A:$J,10,FALSE)</f>
        <v>44709</v>
      </c>
      <c r="U273" s="181">
        <v>44784</v>
      </c>
      <c r="V273" s="181" t="e">
        <f>VLOOKUP(P273,'[3]Monitor Schedule'!$A:$K,11,FALSE)</f>
        <v>#N/A</v>
      </c>
      <c r="W273" s="181" t="s">
        <v>28</v>
      </c>
      <c r="X273" s="8" t="s">
        <v>379</v>
      </c>
      <c r="Y273" s="2" t="str">
        <f>VLOOKUP(P273,'[3]Monitor Schedule'!$A:$BM,13,FALSE)</f>
        <v>No</v>
      </c>
      <c r="Z273" s="2" t="str">
        <f>VLOOKUP(P273,'[3]Monitor Schedule'!$A:$BM,14,FALSE)</f>
        <v>No</v>
      </c>
      <c r="AA273" s="2" t="str">
        <f>VLOOKUP(P273,'[3]Monitor Schedule'!$A:$BM,15,FALSE)</f>
        <v>No</v>
      </c>
      <c r="AB273" s="2" t="s">
        <v>30</v>
      </c>
      <c r="AC273" s="2" t="s">
        <v>30</v>
      </c>
      <c r="AD273" s="2" t="s">
        <v>30</v>
      </c>
      <c r="AE273" s="2" t="str">
        <f>VLOOKUP(P273,'[3]Monitor Schedule'!$A:$BM,19,FALSE)</f>
        <v>Yes</v>
      </c>
      <c r="AF273" s="2" t="s">
        <v>28</v>
      </c>
      <c r="AG273" s="2" t="str">
        <f>VLOOKUP(P273,'[3]Monitor Schedule'!$A:$BM,21,FALSE)</f>
        <v>No</v>
      </c>
      <c r="AH273" s="2" t="str">
        <f>VLOOKUP(P273,'[3]Monitor Schedule'!$A:$BM,22,FALSE)</f>
        <v>No</v>
      </c>
      <c r="AI273" s="2" t="str">
        <f>VLOOKUP(P273,'[3]Monitor Schedule'!$A:$BM,23,FALSE)</f>
        <v>No</v>
      </c>
      <c r="AJ273" s="2" t="s">
        <v>30</v>
      </c>
      <c r="AK273" s="2" t="str">
        <f>VLOOKUP(P273,'[3]Monitor Schedule'!$A:$BM,25,FALSE)</f>
        <v>Yes</v>
      </c>
      <c r="AL273" s="2" t="str">
        <f>VLOOKUP(P273,'[3]Monitor Schedule'!$A:$BM,26,FALSE)</f>
        <v>Yes</v>
      </c>
      <c r="AM273" s="2" t="s">
        <v>28</v>
      </c>
      <c r="AN273" s="2" t="str">
        <f>VLOOKUP(P273,'[3]Monitor Schedule'!$A:$BM,28,FALSE)</f>
        <v>No</v>
      </c>
      <c r="AO273" s="2" t="str">
        <f>VLOOKUP(P273,'[3]Monitor Schedule'!$A:$BM,29,FALSE)</f>
        <v>No</v>
      </c>
      <c r="AP273" s="2" t="str">
        <f>VLOOKUP(P273,'[3]Monitor Schedule'!$A:$BM,30,FALSE)</f>
        <v>Yes</v>
      </c>
      <c r="AQ273" s="2" t="str">
        <f>VLOOKUP(P273,'[3]Monitor Schedule'!$A:$BM,31,FALSE)</f>
        <v>Yes</v>
      </c>
      <c r="AR273" s="2" t="str">
        <f>VLOOKUP(P273,'[3]Monitor Schedule'!$A:$BM,32,FALSE)</f>
        <v>No</v>
      </c>
      <c r="AS273" s="2" t="str">
        <f>VLOOKUP(P273,'[3]Monitor Schedule'!$A:$BM,33,FALSE)</f>
        <v>No</v>
      </c>
      <c r="AT273" s="2" t="str">
        <f>VLOOKUP(P273,'[3]Monitor Schedule'!$A:$BM,34,FALSE)</f>
        <v>No</v>
      </c>
      <c r="AU273" s="2" t="str">
        <f>VLOOKUP(P273,'[3]Monitor Schedule'!$A:$BM,35,FALSE)</f>
        <v>No</v>
      </c>
      <c r="AV273" s="2" t="str">
        <f>VLOOKUP(P273,'[3]Monitor Schedule'!$A:$BM,36,FALSE)</f>
        <v>No</v>
      </c>
      <c r="AW273" s="2" t="str">
        <f>VLOOKUP(P273,'[3]Monitor Schedule'!$A:$BM,37,FALSE)</f>
        <v>No</v>
      </c>
      <c r="AX273" s="2" t="str">
        <f>VLOOKUP(P273,'[3]Monitor Schedule'!$A:$BM,38,FALSE)</f>
        <v>Yes</v>
      </c>
      <c r="AY273" s="2" t="str">
        <f>VLOOKUP(P273,'[3]Monitor Schedule'!$A:$BM,39,FALSE)</f>
        <v>Yes</v>
      </c>
      <c r="AZ273" s="2" t="str">
        <f>VLOOKUP(P273,'[3]Monitor Schedule'!$A:$BM,40,FALSE)</f>
        <v>Yes</v>
      </c>
      <c r="BA273" s="2" t="str">
        <f>VLOOKUP(P273,'[3]Monitor Schedule'!$A:$BM,41,FALSE)</f>
        <v>Yes</v>
      </c>
      <c r="BB273" s="2" t="str">
        <f>VLOOKUP(P273,'[3]Monitor Schedule'!$A:$BM,42,FALSE)</f>
        <v>No</v>
      </c>
      <c r="BC273" s="2" t="str">
        <f>VLOOKUP(P273,'[3]Monitor Schedule'!$A:$BM,43,FALSE)</f>
        <v>No</v>
      </c>
      <c r="BD273" s="2" t="str">
        <f>VLOOKUP(P273,'[3]Monitor Schedule'!$A:$BM,44,FALSE)</f>
        <v>Yes</v>
      </c>
      <c r="BE273" s="2" t="str">
        <f>VLOOKUP(P273,'[3]Monitor Schedule'!$A:$BM,45,FALSE)</f>
        <v>Yes</v>
      </c>
      <c r="BF273" s="2" t="str">
        <f>VLOOKUP(P273,'[3]Monitor Schedule'!$A:$BM,46,FALSE)</f>
        <v>Yes</v>
      </c>
      <c r="BG273" s="2" t="str">
        <f>VLOOKUP(P273,'[3]Monitor Schedule'!$A:$BM,47,FALSE)</f>
        <v>Yes</v>
      </c>
      <c r="BH273" s="2" t="str">
        <f>VLOOKUP(P273,'[3]Monitor Schedule'!$A:$BM,48,FALSE)</f>
        <v>Yes</v>
      </c>
      <c r="BI273" s="2" t="str">
        <f>VLOOKUP(P273,'[3]Monitor Schedule'!$A:$BM,49,FALSE)</f>
        <v>No</v>
      </c>
      <c r="BJ273" s="2" t="str">
        <f>VLOOKUP(P273,'[3]Monitor Schedule'!$A:$BM,50,FALSE)</f>
        <v>No</v>
      </c>
      <c r="BK273" s="2" t="str">
        <f>VLOOKUP(P273,'[3]Monitor Schedule'!$A:$BM,51,FALSE)</f>
        <v>Yes</v>
      </c>
      <c r="BL273" s="2" t="str">
        <f>VLOOKUP(P273,'[3]Monitor Schedule'!$A:$BM,52,FALSE)</f>
        <v>Yes</v>
      </c>
      <c r="BM273" s="2" t="str">
        <f>VLOOKUP(P273,'[3]Monitor Schedule'!$A:$BM,53,FALSE)</f>
        <v>Yes</v>
      </c>
      <c r="BN273" s="2" t="str">
        <f>VLOOKUP(P273,'[3]Monitor Schedule'!$A:$BM,54,FALSE)</f>
        <v>No</v>
      </c>
      <c r="BO273" s="2" t="str">
        <f>VLOOKUP(P273,'[3]Monitor Schedule'!$A:$BM,55,FALSE)</f>
        <v>No</v>
      </c>
      <c r="BP273" s="2" t="str">
        <f>VLOOKUP(P273,'[3]Monitor Schedule'!$A:$BM,56,FALSE)</f>
        <v>No</v>
      </c>
      <c r="BQ273" s="2" t="str">
        <f>VLOOKUP(P273,'[3]Monitor Schedule'!$A:$BM,57,FALSE)</f>
        <v>No</v>
      </c>
      <c r="BR273" s="2" t="str">
        <f>VLOOKUP(P273,'[3]Monitor Schedule'!$A:$BM,58,FALSE)</f>
        <v>Yes</v>
      </c>
      <c r="BS273" s="2" t="str">
        <f>VLOOKUP(P273,'[3]Monitor Schedule'!$A:$BM,59,FALSE)</f>
        <v>Yes</v>
      </c>
      <c r="BT273" s="2" t="str">
        <f>VLOOKUP(P273,'[3]Monitor Schedule'!$A:$BM,60,FALSE)</f>
        <v>Yes</v>
      </c>
      <c r="BU273" s="2" t="str">
        <f>VLOOKUP(P273,'[3]Monitor Schedule'!$A:$BM,61,FALSE)</f>
        <v>Yes</v>
      </c>
      <c r="BV273" s="2" t="str">
        <f>VLOOKUP(P273,'[3]Monitor Schedule'!$A:$BM,62,FALSE)</f>
        <v>No</v>
      </c>
      <c r="BW273" s="2" t="str">
        <f>VLOOKUP(P273,'[3]Monitor Schedule'!$A:$BM,63,FALSE)</f>
        <v>No</v>
      </c>
      <c r="BX273" s="2" t="str">
        <f>VLOOKUP(P273,'[3]Monitor Schedule'!$A:$BM,64,FALSE)</f>
        <v>No</v>
      </c>
      <c r="BY273" s="2">
        <f>VLOOKUP(P273,'[3]Monitor Schedule'!$A:$BM,65,FALSE)</f>
        <v>0</v>
      </c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</row>
    <row r="274" spans="1:16330" s="2" customFormat="1">
      <c r="A274" s="146">
        <v>88292</v>
      </c>
      <c r="B274" s="146">
        <v>3485</v>
      </c>
      <c r="C274" s="146">
        <v>543</v>
      </c>
      <c r="D274" s="147">
        <v>106477</v>
      </c>
      <c r="E274" s="148">
        <f t="shared" si="400"/>
        <v>4152.6030000000001</v>
      </c>
      <c r="F274" s="149">
        <f t="shared" si="401"/>
        <v>664.41647999999998</v>
      </c>
      <c r="G274" s="150">
        <v>7</v>
      </c>
      <c r="H274" s="150">
        <f t="shared" si="402"/>
        <v>5190.7537499999999</v>
      </c>
      <c r="I274" s="150">
        <f t="shared" si="403"/>
        <v>830.52059999999994</v>
      </c>
      <c r="J274" s="150">
        <f t="shared" si="404"/>
        <v>6228.9045000000006</v>
      </c>
      <c r="K274" s="150">
        <f t="shared" si="405"/>
        <v>996.62472000000002</v>
      </c>
      <c r="L274" s="150">
        <v>7</v>
      </c>
      <c r="M274" s="151">
        <v>9</v>
      </c>
      <c r="N274" s="152">
        <v>10</v>
      </c>
      <c r="O274" s="169" t="s">
        <v>374</v>
      </c>
      <c r="P274" s="8">
        <v>58809</v>
      </c>
      <c r="Q274" s="8" t="s">
        <v>380</v>
      </c>
      <c r="R274" s="8" t="s">
        <v>381</v>
      </c>
      <c r="S274" s="181">
        <v>44765</v>
      </c>
      <c r="T274" s="181">
        <f>VLOOKUP(P274,'[3]Monitor Schedule'!$A:$J,10,FALSE)</f>
        <v>44763</v>
      </c>
      <c r="U274" s="181">
        <v>44784</v>
      </c>
      <c r="V274" s="181" t="e">
        <f>VLOOKUP(P274,'[3]Monitor Schedule'!$A:$K,11,FALSE)</f>
        <v>#N/A</v>
      </c>
      <c r="W274" s="181" t="s">
        <v>30</v>
      </c>
      <c r="X274" s="8" t="s">
        <v>382</v>
      </c>
      <c r="Y274" s="2" t="str">
        <f>VLOOKUP(P274,'[3]Monitor Schedule'!$A:$BM,13,FALSE)</f>
        <v>No</v>
      </c>
      <c r="Z274" s="2" t="str">
        <f>VLOOKUP(P274,'[3]Monitor Schedule'!$A:$BM,14,FALSE)</f>
        <v>No</v>
      </c>
      <c r="AA274" s="2" t="str">
        <f>VLOOKUP(P274,'[3]Monitor Schedule'!$A:$BM,15,FALSE)</f>
        <v>No</v>
      </c>
      <c r="AB274" s="2" t="str">
        <f>VLOOKUP(P274,'[3]Monitor Schedule'!$A:$BM,16,FALSE)</f>
        <v>No</v>
      </c>
      <c r="AC274" s="2" t="str">
        <f>VLOOKUP(P274,'[3]Monitor Schedule'!$A:$BM,17,FALSE)</f>
        <v>No</v>
      </c>
      <c r="AD274" s="2" t="str">
        <f>VLOOKUP(P274,'[3]Monitor Schedule'!$A:$BM,18,FALSE)</f>
        <v>No</v>
      </c>
      <c r="AE274" s="2" t="str">
        <f>VLOOKUP(P274,'[3]Monitor Schedule'!$A:$BM,19,FALSE)</f>
        <v>No</v>
      </c>
      <c r="AF274" s="2" t="str">
        <f>VLOOKUP(P274,'[3]Monitor Schedule'!$A:$BM,20,FALSE)</f>
        <v>No</v>
      </c>
      <c r="AG274" s="2" t="str">
        <f>VLOOKUP(P274,'[3]Monitor Schedule'!$A:$BM,21,FALSE)</f>
        <v>Yes</v>
      </c>
      <c r="AH274" s="168" t="s">
        <v>42</v>
      </c>
      <c r="AI274" s="2" t="str">
        <f>VLOOKUP(P274,'[3]Monitor Schedule'!$A:$BM,23,FALSE)</f>
        <v>No</v>
      </c>
      <c r="AJ274" s="2" t="str">
        <f>VLOOKUP(P274,'[3]Monitor Schedule'!$A:$BM,24,FALSE)</f>
        <v>No</v>
      </c>
      <c r="AK274" s="2" t="str">
        <f>VLOOKUP(P274,'[3]Monitor Schedule'!$A:$BM,25,FALSE)</f>
        <v>No</v>
      </c>
      <c r="AL274" s="2" t="str">
        <f>VLOOKUP(P274,'[3]Monitor Schedule'!$A:$BM,26,FALSE)</f>
        <v>No</v>
      </c>
      <c r="AM274" s="2" t="str">
        <f>VLOOKUP(P274,'[3]Monitor Schedule'!$A:$BM,27,FALSE)</f>
        <v>No</v>
      </c>
      <c r="AN274" s="2" t="str">
        <f>VLOOKUP(P274,'[3]Monitor Schedule'!$A:$BM,28,FALSE)</f>
        <v>Yes</v>
      </c>
      <c r="AO274" s="168" t="s">
        <v>42</v>
      </c>
      <c r="AP274" s="2" t="str">
        <f>VLOOKUP(P274,'[3]Monitor Schedule'!$A:$BM,30,FALSE)</f>
        <v>No</v>
      </c>
      <c r="AQ274" s="2" t="str">
        <f>VLOOKUP(P274,'[3]Monitor Schedule'!$A:$BM,31,FALSE)</f>
        <v>No</v>
      </c>
      <c r="AR274" s="2" t="str">
        <f>VLOOKUP(P274,'[3]Monitor Schedule'!$A:$BM,32,FALSE)</f>
        <v>No</v>
      </c>
      <c r="AS274" s="2" t="str">
        <f>VLOOKUP(P274,'[3]Monitor Schedule'!$A:$BM,33,FALSE)</f>
        <v>No</v>
      </c>
      <c r="AT274" s="2" t="str">
        <f>VLOOKUP(P274,'[3]Monitor Schedule'!$A:$BM,34,FALSE)</f>
        <v>No</v>
      </c>
      <c r="AU274" s="2" t="str">
        <f>VLOOKUP(P274,'[3]Monitor Schedule'!$A:$BM,35,FALSE)</f>
        <v>Yes</v>
      </c>
      <c r="AV274" s="168" t="s">
        <v>42</v>
      </c>
      <c r="AW274" s="2" t="str">
        <f>VLOOKUP(P274,'[3]Monitor Schedule'!$A:$BM,37,FALSE)</f>
        <v>No</v>
      </c>
      <c r="AX274" s="2" t="str">
        <f>VLOOKUP(P274,'[3]Monitor Schedule'!$A:$BM,38,FALSE)</f>
        <v>No</v>
      </c>
      <c r="AY274" s="2" t="str">
        <f>VLOOKUP(P274,'[3]Monitor Schedule'!$A:$BM,39,FALSE)</f>
        <v>No</v>
      </c>
      <c r="AZ274" s="2" t="str">
        <f>VLOOKUP(P274,'[3]Monitor Schedule'!$A:$BM,40,FALSE)</f>
        <v>No</v>
      </c>
      <c r="BA274" s="2" t="str">
        <f>VLOOKUP(P274,'[3]Monitor Schedule'!$A:$BM,41,FALSE)</f>
        <v>No</v>
      </c>
      <c r="BB274" s="2" t="s">
        <v>30</v>
      </c>
      <c r="BC274" s="2" t="s">
        <v>30</v>
      </c>
      <c r="BD274" s="2" t="str">
        <f>VLOOKUP(P274,'[3]Monitor Schedule'!$A:$BM,44,FALSE)</f>
        <v>No</v>
      </c>
      <c r="BE274" s="2" t="str">
        <f>VLOOKUP(P274,'[3]Monitor Schedule'!$A:$BM,45,FALSE)</f>
        <v>No</v>
      </c>
      <c r="BF274" s="2" t="str">
        <f>VLOOKUP(P274,'[3]Monitor Schedule'!$A:$BM,46,FALSE)</f>
        <v>No</v>
      </c>
      <c r="BG274" s="2" t="str">
        <f>VLOOKUP(P274,'[3]Monitor Schedule'!$A:$BM,47,FALSE)</f>
        <v>No</v>
      </c>
      <c r="BH274" s="2" t="str">
        <f>VLOOKUP(P274,'[3]Monitor Schedule'!$A:$BM,48,FALSE)</f>
        <v>No</v>
      </c>
      <c r="BI274" s="2" t="s">
        <v>28</v>
      </c>
      <c r="BJ274" s="168" t="s">
        <v>42</v>
      </c>
      <c r="BK274" s="2" t="str">
        <f>VLOOKUP(P274,'[3]Monitor Schedule'!$A:$BM,51,FALSE)</f>
        <v>No</v>
      </c>
      <c r="BL274" s="2" t="str">
        <f>VLOOKUP(P274,'[3]Monitor Schedule'!$A:$BM,52,FALSE)</f>
        <v>No</v>
      </c>
      <c r="BM274" s="2" t="str">
        <f>VLOOKUP(P274,'[3]Monitor Schedule'!$A:$BM,53,FALSE)</f>
        <v>No</v>
      </c>
      <c r="BN274" s="2" t="str">
        <f>VLOOKUP(P274,'[3]Monitor Schedule'!$A:$BM,54,FALSE)</f>
        <v>No</v>
      </c>
      <c r="BO274" s="2" t="str">
        <f>VLOOKUP(P274,'[3]Monitor Schedule'!$A:$BM,55,FALSE)</f>
        <v>No</v>
      </c>
      <c r="BP274" s="2" t="s">
        <v>28</v>
      </c>
      <c r="BQ274" s="168" t="s">
        <v>42</v>
      </c>
      <c r="BR274" s="2" t="str">
        <f>VLOOKUP(P274,'[3]Monitor Schedule'!$A:$BM,58,FALSE)</f>
        <v>No</v>
      </c>
      <c r="BS274" s="2" t="str">
        <f>VLOOKUP(P274,'[3]Monitor Schedule'!$A:$BM,59,FALSE)</f>
        <v>No</v>
      </c>
      <c r="BT274" s="2" t="str">
        <f>VLOOKUP(P274,'[3]Monitor Schedule'!$A:$BM,60,FALSE)</f>
        <v>No</v>
      </c>
      <c r="BU274" s="2" t="str">
        <f>VLOOKUP(P274,'[3]Monitor Schedule'!$A:$BM,61,FALSE)</f>
        <v>No</v>
      </c>
      <c r="BV274" s="2" t="str">
        <f>VLOOKUP(P274,'[3]Monitor Schedule'!$A:$BM,62,FALSE)</f>
        <v>No</v>
      </c>
      <c r="BW274" s="2" t="s">
        <v>28</v>
      </c>
      <c r="BX274" s="2" t="str">
        <f>VLOOKUP(P274,'[3]Monitor Schedule'!$A:$BM,64,FALSE)</f>
        <v>No</v>
      </c>
      <c r="BY274" s="2" t="e">
        <f>VLOOKUP(P274,'[3]Monitor Schedule'!$A:$BM,65,FALSE)</f>
        <v>#N/A</v>
      </c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</row>
    <row r="275" spans="1:16330" s="2" customFormat="1">
      <c r="A275" s="146">
        <v>88292</v>
      </c>
      <c r="B275" s="146">
        <v>3485</v>
      </c>
      <c r="C275" s="146">
        <v>543</v>
      </c>
      <c r="D275" s="147">
        <v>106477</v>
      </c>
      <c r="E275" s="148">
        <f t="shared" ref="E275:E276" si="406">D275*0.039</f>
        <v>4152.6030000000001</v>
      </c>
      <c r="F275" s="149">
        <f t="shared" ref="F275:F276" si="407">E275*0.16</f>
        <v>664.41647999999998</v>
      </c>
      <c r="G275" s="150">
        <v>11</v>
      </c>
      <c r="H275" s="150">
        <f t="shared" ref="H275:H276" si="408">E275*1.25</f>
        <v>5190.7537499999999</v>
      </c>
      <c r="I275" s="150">
        <f t="shared" ref="I275:I276" si="409">F275*1.25</f>
        <v>830.52059999999994</v>
      </c>
      <c r="J275" s="150">
        <f t="shared" ref="J275:J276" si="410">E275*1.5</f>
        <v>6228.9045000000006</v>
      </c>
      <c r="K275" s="150">
        <f t="shared" ref="K275:K276" si="411">F275*1.5</f>
        <v>996.62472000000002</v>
      </c>
      <c r="L275" s="150">
        <v>7</v>
      </c>
      <c r="M275" s="151">
        <v>9</v>
      </c>
      <c r="N275" s="152">
        <v>10</v>
      </c>
      <c r="O275" s="169" t="s">
        <v>374</v>
      </c>
      <c r="P275" s="8">
        <v>812494</v>
      </c>
      <c r="Q275" s="8" t="s">
        <v>383</v>
      </c>
      <c r="R275" s="8" t="s">
        <v>384</v>
      </c>
      <c r="S275" s="181">
        <v>44770</v>
      </c>
      <c r="T275" s="181">
        <f>VLOOKUP(P275,'[3]Monitor Schedule'!$A:$J,10,FALSE)</f>
        <v>44767</v>
      </c>
      <c r="U275" s="181">
        <v>44784</v>
      </c>
      <c r="V275" s="181" t="e">
        <f>VLOOKUP(P275,'[3]Monitor Schedule'!$A:$K,11,FALSE)</f>
        <v>#N/A</v>
      </c>
      <c r="W275" s="181" t="s">
        <v>28</v>
      </c>
      <c r="X275" s="8" t="s">
        <v>385</v>
      </c>
      <c r="Y275" s="2" t="s">
        <v>30</v>
      </c>
      <c r="Z275" s="2" t="s">
        <v>30</v>
      </c>
      <c r="AA275" s="2" t="str">
        <f>VLOOKUP(P275,'[3]Monitor Schedule'!$A:$BM,15,FALSE)</f>
        <v>Yes</v>
      </c>
      <c r="AB275" s="2" t="str">
        <f>VLOOKUP(P275,'[3]Monitor Schedule'!$A:$BM,16,FALSE)</f>
        <v>No</v>
      </c>
      <c r="AC275" s="2" t="s">
        <v>28</v>
      </c>
      <c r="AD275" s="2" t="s">
        <v>28</v>
      </c>
      <c r="AE275" s="2" t="s">
        <v>30</v>
      </c>
      <c r="AF275" s="2" t="s">
        <v>28</v>
      </c>
      <c r="AG275" s="2" t="s">
        <v>28</v>
      </c>
      <c r="AH275" s="2" t="s">
        <v>28</v>
      </c>
      <c r="AI275" s="2" t="s">
        <v>28</v>
      </c>
      <c r="AJ275" s="2" t="s">
        <v>28</v>
      </c>
      <c r="AK275" s="2" t="s">
        <v>28</v>
      </c>
      <c r="AL275" s="2" t="s">
        <v>30</v>
      </c>
      <c r="AM275" s="2" t="s">
        <v>30</v>
      </c>
      <c r="AN275" s="2" t="str">
        <f>VLOOKUP(P275,'[3]Monitor Schedule'!$A:$BM,28,FALSE)</f>
        <v>Yes</v>
      </c>
      <c r="AO275" s="2" t="s">
        <v>28</v>
      </c>
      <c r="AP275" s="2" t="str">
        <f>VLOOKUP(P275,'[3]Monitor Schedule'!$A:$BM,30,FALSE)</f>
        <v>No</v>
      </c>
      <c r="AQ275" s="2" t="str">
        <f>VLOOKUP(P275,'[3]Monitor Schedule'!$A:$BM,31,FALSE)</f>
        <v>No</v>
      </c>
      <c r="AR275" s="2" t="str">
        <f>VLOOKUP(P275,'[3]Monitor Schedule'!$A:$BM,32,FALSE)</f>
        <v>No</v>
      </c>
      <c r="AS275" s="2" t="str">
        <f>VLOOKUP(P275,'[3]Monitor Schedule'!$A:$BM,33,FALSE)</f>
        <v>No</v>
      </c>
      <c r="AT275" s="2" t="str">
        <f>VLOOKUP(P275,'[3]Monitor Schedule'!$A:$BM,34,FALSE)</f>
        <v>No</v>
      </c>
      <c r="AU275" s="2" t="str">
        <f>VLOOKUP(P275,'[3]Monitor Schedule'!$A:$BM,35,FALSE)</f>
        <v>Yes</v>
      </c>
      <c r="AV275" s="2" t="str">
        <f>VLOOKUP(P275,'[3]Monitor Schedule'!$A:$BM,36,FALSE)</f>
        <v>No</v>
      </c>
      <c r="AW275" s="2" t="str">
        <f>VLOOKUP(P275,'[3]Monitor Schedule'!$A:$BM,37,FALSE)</f>
        <v>No</v>
      </c>
      <c r="AX275" s="2" t="str">
        <f>VLOOKUP(P275,'[3]Monitor Schedule'!$A:$BM,38,FALSE)</f>
        <v>No</v>
      </c>
      <c r="AY275" s="2" t="str">
        <f>VLOOKUP(P275,'[3]Monitor Schedule'!$A:$BM,39,FALSE)</f>
        <v>No</v>
      </c>
      <c r="AZ275" s="2" t="str">
        <f>VLOOKUP(P275,'[3]Monitor Schedule'!$A:$BM,40,FALSE)</f>
        <v>No</v>
      </c>
      <c r="BA275" s="2" t="str">
        <f>VLOOKUP(P275,'[3]Monitor Schedule'!$A:$BM,41,FALSE)</f>
        <v>No</v>
      </c>
      <c r="BB275" s="2" t="str">
        <f>VLOOKUP(P275,'[3]Monitor Schedule'!$A:$BM,42,FALSE)</f>
        <v>No</v>
      </c>
      <c r="BC275" s="2" t="str">
        <f>VLOOKUP(P275,'[3]Monitor Schedule'!$A:$BM,43,FALSE)</f>
        <v>Yes</v>
      </c>
      <c r="BD275" s="2" t="str">
        <f>VLOOKUP(P275,'[3]Monitor Schedule'!$A:$BM,44,FALSE)</f>
        <v>No</v>
      </c>
      <c r="BE275" s="2" t="str">
        <f>VLOOKUP(P275,'[3]Monitor Schedule'!$A:$BM,45,FALSE)</f>
        <v>No</v>
      </c>
      <c r="BF275" s="2" t="str">
        <f>VLOOKUP(P275,'[3]Monitor Schedule'!$A:$BM,46,FALSE)</f>
        <v>No</v>
      </c>
      <c r="BG275" s="2" t="str">
        <f>VLOOKUP(P275,'[3]Monitor Schedule'!$A:$BM,47,FALSE)</f>
        <v>No</v>
      </c>
      <c r="BH275" s="2" t="str">
        <f>VLOOKUP(P275,'[3]Monitor Schedule'!$A:$BM,48,FALSE)</f>
        <v>No</v>
      </c>
      <c r="BI275" s="2" t="str">
        <f>VLOOKUP(P275,'[3]Monitor Schedule'!$A:$BM,49,FALSE)</f>
        <v>No</v>
      </c>
      <c r="BJ275" s="2" t="str">
        <f>VLOOKUP(P275,'[3]Monitor Schedule'!$A:$BM,50,FALSE)</f>
        <v>No</v>
      </c>
      <c r="BK275" s="2" t="str">
        <f>VLOOKUP(P275,'[3]Monitor Schedule'!$A:$BM,51,FALSE)</f>
        <v>No</v>
      </c>
      <c r="BL275" s="2" t="str">
        <f>VLOOKUP(P275,'[3]Monitor Schedule'!$A:$BM,52,FALSE)</f>
        <v>No</v>
      </c>
      <c r="BM275" s="2" t="str">
        <f>VLOOKUP(P275,'[3]Monitor Schedule'!$A:$BM,53,FALSE)</f>
        <v>No</v>
      </c>
      <c r="BN275" s="2" t="str">
        <f>VLOOKUP(P275,'[3]Monitor Schedule'!$A:$BM,54,FALSE)</f>
        <v>No</v>
      </c>
      <c r="BO275" s="2" t="str">
        <f>VLOOKUP(P275,'[3]Monitor Schedule'!$A:$BM,55,FALSE)</f>
        <v>No</v>
      </c>
      <c r="BP275" s="2" t="str">
        <f>VLOOKUP(P275,'[3]Monitor Schedule'!$A:$BM,56,FALSE)</f>
        <v>Yes</v>
      </c>
      <c r="BQ275" s="2" t="str">
        <f>VLOOKUP(P275,'[3]Monitor Schedule'!$A:$BM,57,FALSE)</f>
        <v>No</v>
      </c>
      <c r="BR275" s="2" t="str">
        <f>VLOOKUP(P275,'[3]Monitor Schedule'!$A:$BM,58,FALSE)</f>
        <v>No</v>
      </c>
      <c r="BS275" s="2" t="str">
        <f>VLOOKUP(P275,'[3]Monitor Schedule'!$A:$BM,59,FALSE)</f>
        <v>No</v>
      </c>
      <c r="BT275" s="2" t="str">
        <f>VLOOKUP(P275,'[3]Monitor Schedule'!$A:$BM,60,FALSE)</f>
        <v>No</v>
      </c>
      <c r="BU275" s="2" t="str">
        <f>VLOOKUP(P275,'[3]Monitor Schedule'!$A:$BM,61,FALSE)</f>
        <v>No</v>
      </c>
      <c r="BV275" s="2" t="str">
        <f>VLOOKUP(P275,'[3]Monitor Schedule'!$A:$BM,62,FALSE)</f>
        <v>No</v>
      </c>
      <c r="BW275" s="2" t="s">
        <v>30</v>
      </c>
      <c r="BX275" s="2" t="s">
        <v>30</v>
      </c>
      <c r="BY275" s="2" t="e">
        <f>VLOOKUP(P275,'[3]Monitor Schedule'!$A:$BM,65,FALSE)</f>
        <v>#N/A</v>
      </c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</row>
    <row r="276" spans="1:16330" s="2" customFormat="1">
      <c r="A276" s="146">
        <v>88292</v>
      </c>
      <c r="B276" s="146">
        <v>3485</v>
      </c>
      <c r="C276" s="146">
        <v>543</v>
      </c>
      <c r="D276" s="147">
        <v>106477</v>
      </c>
      <c r="E276" s="148">
        <f t="shared" si="406"/>
        <v>4152.6030000000001</v>
      </c>
      <c r="F276" s="149">
        <f t="shared" si="407"/>
        <v>664.41647999999998</v>
      </c>
      <c r="G276" s="150">
        <v>13</v>
      </c>
      <c r="H276" s="150">
        <f t="shared" si="408"/>
        <v>5190.7537499999999</v>
      </c>
      <c r="I276" s="150">
        <f t="shared" si="409"/>
        <v>830.52059999999994</v>
      </c>
      <c r="J276" s="150">
        <f t="shared" si="410"/>
        <v>6228.9045000000006</v>
      </c>
      <c r="K276" s="150">
        <f t="shared" si="411"/>
        <v>996.62472000000002</v>
      </c>
      <c r="L276" s="150">
        <v>7</v>
      </c>
      <c r="M276" s="151">
        <v>9</v>
      </c>
      <c r="N276" s="152">
        <v>10</v>
      </c>
      <c r="O276" s="169" t="s">
        <v>374</v>
      </c>
      <c r="P276" s="8">
        <v>813772</v>
      </c>
      <c r="Q276" s="8" t="s">
        <v>115</v>
      </c>
      <c r="R276" s="8" t="s">
        <v>116</v>
      </c>
      <c r="S276" s="181">
        <v>44770</v>
      </c>
      <c r="T276" s="181">
        <f>VLOOKUP(P276,'[3]Monitor Schedule'!$A:$J,10,FALSE)</f>
        <v>44767</v>
      </c>
      <c r="U276" s="181">
        <v>44784</v>
      </c>
      <c r="V276" s="181" t="e">
        <f>VLOOKUP(P276,'[3]Monitor Schedule'!$A:$K,11,FALSE)</f>
        <v>#N/A</v>
      </c>
      <c r="W276" s="181" t="s">
        <v>28</v>
      </c>
      <c r="X276" s="8" t="s">
        <v>117</v>
      </c>
      <c r="Y276" s="2" t="str">
        <f>VLOOKUP(P276,'[3]Monitor Schedule'!$A:$BM,13,FALSE)</f>
        <v>Yes</v>
      </c>
      <c r="Z276" s="2" t="s">
        <v>30</v>
      </c>
      <c r="AA276" s="2" t="s">
        <v>30</v>
      </c>
      <c r="AB276" s="2" t="s">
        <v>28</v>
      </c>
      <c r="AC276" s="2" t="str">
        <f>VLOOKUP(P276,'[3]Monitor Schedule'!$A:$BM,17,FALSE)</f>
        <v>Yes</v>
      </c>
      <c r="AD276" s="2" t="str">
        <f>VLOOKUP(P276,'[3]Monitor Schedule'!$A:$BM,18,FALSE)</f>
        <v>Yes</v>
      </c>
      <c r="AE276" s="2" t="str">
        <f>VLOOKUP(P276,'[3]Monitor Schedule'!$A:$BM,19,FALSE)</f>
        <v>No</v>
      </c>
      <c r="AF276" s="2" t="str">
        <f>VLOOKUP(P276,'[3]Monitor Schedule'!$A:$BM,20,FALSE)</f>
        <v>No</v>
      </c>
      <c r="AG276" s="2" t="str">
        <f>VLOOKUP(P276,'[3]Monitor Schedule'!$A:$BM,21,FALSE)</f>
        <v>Yes</v>
      </c>
      <c r="AH276" s="2" t="str">
        <f>VLOOKUP(P276,'[3]Monitor Schedule'!$A:$BM,22,FALSE)</f>
        <v>Yes</v>
      </c>
      <c r="AI276" s="2" t="str">
        <f>VLOOKUP(P276,'[3]Monitor Schedule'!$A:$BM,23,FALSE)</f>
        <v>Yes</v>
      </c>
      <c r="AJ276" s="2" t="str">
        <f>VLOOKUP(P276,'[3]Monitor Schedule'!$A:$BM,24,FALSE)</f>
        <v>No</v>
      </c>
      <c r="AK276" s="2" t="str">
        <f>VLOOKUP(P276,'[3]Monitor Schedule'!$A:$BM,25,FALSE)</f>
        <v>No</v>
      </c>
      <c r="AL276" s="2" t="str">
        <f>VLOOKUP(P276,'[3]Monitor Schedule'!$A:$BM,26,FALSE)</f>
        <v>Yes</v>
      </c>
      <c r="AM276" s="2" t="str">
        <f>VLOOKUP(P276,'[3]Monitor Schedule'!$A:$BM,27,FALSE)</f>
        <v>No</v>
      </c>
      <c r="AN276" s="2" t="str">
        <f>VLOOKUP(P276,'[3]Monitor Schedule'!$A:$BM,28,FALSE)</f>
        <v>No</v>
      </c>
      <c r="AO276" s="2" t="str">
        <f>VLOOKUP(P276,'[3]Monitor Schedule'!$A:$BM,29,FALSE)</f>
        <v>No</v>
      </c>
      <c r="AP276" s="2" t="str">
        <f>VLOOKUP(P276,'[3]Monitor Schedule'!$A:$BM,30,FALSE)</f>
        <v>No</v>
      </c>
      <c r="AQ276" s="2" t="str">
        <f>VLOOKUP(P276,'[3]Monitor Schedule'!$A:$BM,31,FALSE)</f>
        <v>No</v>
      </c>
      <c r="AR276" s="2" t="str">
        <f>VLOOKUP(P276,'[3]Monitor Schedule'!$A:$BM,32,FALSE)</f>
        <v>No</v>
      </c>
      <c r="AS276" s="2" t="str">
        <f>VLOOKUP(P276,'[3]Monitor Schedule'!$A:$BM,33,FALSE)</f>
        <v>Yes</v>
      </c>
      <c r="AT276" s="2" t="str">
        <f>VLOOKUP(P276,'[3]Monitor Schedule'!$A:$BM,34,FALSE)</f>
        <v>No</v>
      </c>
      <c r="AU276" s="2" t="str">
        <f>VLOOKUP(P276,'[3]Monitor Schedule'!$A:$BM,35,FALSE)</f>
        <v>Yes</v>
      </c>
      <c r="AV276" s="2" t="str">
        <f>VLOOKUP(P276,'[3]Monitor Schedule'!$A:$BM,36,FALSE)</f>
        <v>Yes</v>
      </c>
      <c r="AW276" s="2" t="str">
        <f>VLOOKUP(P276,'[3]Monitor Schedule'!$A:$BM,37,FALSE)</f>
        <v>No</v>
      </c>
      <c r="AX276" s="2" t="str">
        <f>VLOOKUP(P276,'[3]Monitor Schedule'!$A:$BM,38,FALSE)</f>
        <v>No</v>
      </c>
      <c r="AY276" s="2" t="str">
        <f>VLOOKUP(P276,'[3]Monitor Schedule'!$A:$BM,39,FALSE)</f>
        <v>No</v>
      </c>
      <c r="AZ276" s="2" t="str">
        <f>VLOOKUP(P276,'[3]Monitor Schedule'!$A:$BM,40,FALSE)</f>
        <v>Yes</v>
      </c>
      <c r="BA276" s="2" t="str">
        <f>VLOOKUP(P276,'[3]Monitor Schedule'!$A:$BM,41,FALSE)</f>
        <v>Yes</v>
      </c>
      <c r="BB276" s="2" t="str">
        <f>VLOOKUP(P276,'[3]Monitor Schedule'!$A:$BM,42,FALSE)</f>
        <v>Yes</v>
      </c>
      <c r="BC276" s="2" t="s">
        <v>30</v>
      </c>
      <c r="BD276" s="2" t="str">
        <f>VLOOKUP(P276,'[3]Monitor Schedule'!$A:$BM,44,FALSE)</f>
        <v>No</v>
      </c>
      <c r="BE276" s="2" t="str">
        <f>VLOOKUP(P276,'[3]Monitor Schedule'!$A:$BM,45,FALSE)</f>
        <v>No</v>
      </c>
      <c r="BF276" s="2" t="str">
        <f>VLOOKUP(P276,'[3]Monitor Schedule'!$A:$BM,46,FALSE)</f>
        <v>No</v>
      </c>
      <c r="BG276" s="2" t="s">
        <v>28</v>
      </c>
      <c r="BH276" s="2" t="str">
        <f>VLOOKUP(P276,'[3]Monitor Schedule'!$A:$BM,48,FALSE)</f>
        <v>No</v>
      </c>
      <c r="BI276" s="2" t="str">
        <f>VLOOKUP(P276,'[3]Monitor Schedule'!$A:$BM,49,FALSE)</f>
        <v>Yes</v>
      </c>
      <c r="BJ276" s="2" t="str">
        <f>VLOOKUP(P276,'[3]Monitor Schedule'!$A:$BM,50,FALSE)</f>
        <v>Yes</v>
      </c>
      <c r="BK276" s="2" t="str">
        <f>VLOOKUP(P276,'[3]Monitor Schedule'!$A:$BM,51,FALSE)</f>
        <v>No</v>
      </c>
      <c r="BL276" s="2" t="str">
        <f>VLOOKUP(P276,'[3]Monitor Schedule'!$A:$BM,52,FALSE)</f>
        <v>No</v>
      </c>
      <c r="BM276" s="2" t="str">
        <f>VLOOKUP(P276,'[3]Monitor Schedule'!$A:$BM,53,FALSE)</f>
        <v>No</v>
      </c>
      <c r="BN276" s="2" t="str">
        <f>VLOOKUP(P276,'[3]Monitor Schedule'!$A:$BM,54,FALSE)</f>
        <v>Yes</v>
      </c>
      <c r="BO276" s="2" t="str">
        <f>VLOOKUP(P276,'[3]Monitor Schedule'!$A:$BM,55,FALSE)</f>
        <v>Yes</v>
      </c>
      <c r="BP276" s="2" t="str">
        <f>VLOOKUP(P276,'[3]Monitor Schedule'!$A:$BM,56,FALSE)</f>
        <v>Yes</v>
      </c>
      <c r="BQ276" s="2" t="str">
        <f>VLOOKUP(P276,'[3]Monitor Schedule'!$A:$BM,57,FALSE)</f>
        <v>Yes</v>
      </c>
      <c r="BR276" s="2">
        <f>VLOOKUP(P276,'[3]Monitor Schedule'!$A:$BM,58,FALSE)</f>
        <v>0</v>
      </c>
      <c r="BS276" s="2">
        <f>VLOOKUP(P276,'[3]Monitor Schedule'!$A:$BM,59,FALSE)</f>
        <v>0</v>
      </c>
      <c r="BT276" s="2">
        <f>VLOOKUP(P276,'[3]Monitor Schedule'!$A:$BM,60,FALSE)</f>
        <v>0</v>
      </c>
      <c r="BU276" s="2">
        <f>VLOOKUP(P276,'[3]Monitor Schedule'!$A:$BM,61,FALSE)</f>
        <v>0</v>
      </c>
      <c r="BV276" s="2">
        <f>VLOOKUP(P276,'[3]Monitor Schedule'!$A:$BM,62,FALSE)</f>
        <v>0</v>
      </c>
      <c r="BW276" s="2">
        <f>VLOOKUP(P276,'[3]Monitor Schedule'!$A:$BM,63,FALSE)</f>
        <v>0</v>
      </c>
      <c r="BX276" s="2">
        <f>VLOOKUP(P276,'[3]Monitor Schedule'!$A:$BM,64,FALSE)</f>
        <v>0</v>
      </c>
      <c r="BY276" s="2" t="e">
        <f>VLOOKUP(P276,'[3]Monitor Schedule'!$A:$BM,65,FALSE)</f>
        <v>#N/A</v>
      </c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</row>
    <row r="277" spans="1:16330" s="2" customFormat="1">
      <c r="A277" s="146"/>
      <c r="B277" s="146"/>
      <c r="C277" s="146"/>
      <c r="D277" s="147"/>
      <c r="E277" s="148"/>
      <c r="F277" s="149"/>
      <c r="G277" s="150"/>
      <c r="H277" s="150"/>
      <c r="I277" s="150"/>
      <c r="J277" s="150"/>
      <c r="K277" s="150"/>
      <c r="L277" s="150"/>
      <c r="M277" s="151"/>
      <c r="N277" s="152"/>
      <c r="O277" s="169" t="s">
        <v>374</v>
      </c>
      <c r="P277" s="194">
        <v>815376</v>
      </c>
      <c r="Q277" s="195" t="s">
        <v>386</v>
      </c>
      <c r="R277" s="195" t="s">
        <v>387</v>
      </c>
      <c r="S277" s="201">
        <v>44789</v>
      </c>
      <c r="T277" s="201"/>
      <c r="U277" s="201">
        <v>44793</v>
      </c>
      <c r="V277" s="181"/>
      <c r="W277" s="181" t="s">
        <v>28</v>
      </c>
      <c r="X277" s="8"/>
      <c r="Y277" s="2" t="str">
        <f>VLOOKUP(P277,'[3]Monitor Schedule'!$A:$BM,13,FALSE)</f>
        <v>No</v>
      </c>
      <c r="Z277" s="2" t="str">
        <f>VLOOKUP(P277,'[3]Monitor Schedule'!$A:$BM,14,FALSE)</f>
        <v>No</v>
      </c>
      <c r="AA277" s="2" t="str">
        <f>VLOOKUP(P277,'[3]Monitor Schedule'!$A:$BM,15,FALSE)</f>
        <v>No</v>
      </c>
      <c r="AB277" s="2" t="str">
        <f>VLOOKUP(P277,'[3]Monitor Schedule'!$A:$BM,16,FALSE)</f>
        <v>No</v>
      </c>
      <c r="AC277" s="2" t="str">
        <f>VLOOKUP(P277,'[3]Monitor Schedule'!$A:$BM,17,FALSE)</f>
        <v>Yes</v>
      </c>
      <c r="AD277" s="2" t="str">
        <f>VLOOKUP(P277,'[3]Monitor Schedule'!$A:$BM,18,FALSE)</f>
        <v>Yes</v>
      </c>
      <c r="AE277" s="2" t="str">
        <f>VLOOKUP(P277,'[3]Monitor Schedule'!$A:$BM,19,FALSE)</f>
        <v>No</v>
      </c>
      <c r="AF277" s="2" t="str">
        <f>VLOOKUP(P277,'[3]Monitor Schedule'!$A:$BM,20,FALSE)</f>
        <v>No</v>
      </c>
      <c r="AG277" s="2" t="str">
        <f>VLOOKUP(P277,'[3]Monitor Schedule'!$A:$BM,21,FALSE)</f>
        <v>No</v>
      </c>
      <c r="AH277" s="2" t="str">
        <f>VLOOKUP(P277,'[3]Monitor Schedule'!$A:$BM,22,FALSE)</f>
        <v>No</v>
      </c>
      <c r="AI277" s="2" t="str">
        <f>VLOOKUP(P277,'[3]Monitor Schedule'!$A:$BM,23,FALSE)</f>
        <v>No</v>
      </c>
      <c r="AJ277" s="2" t="str">
        <f>VLOOKUP(P277,'[3]Monitor Schedule'!$A:$BM,24,FALSE)</f>
        <v>No</v>
      </c>
      <c r="AK277" s="2" t="str">
        <f>VLOOKUP(P277,'[3]Monitor Schedule'!$A:$BM,25,FALSE)</f>
        <v>No</v>
      </c>
      <c r="AL277" s="2" t="str">
        <f>VLOOKUP(P277,'[3]Monitor Schedule'!$A:$BM,26,FALSE)</f>
        <v>No</v>
      </c>
      <c r="AM277" s="2" t="str">
        <f>VLOOKUP(P277,'[3]Monitor Schedule'!$A:$BM,27,FALSE)</f>
        <v>No</v>
      </c>
      <c r="AN277" s="2" t="str">
        <f>VLOOKUP(P277,'[3]Monitor Schedule'!$A:$BM,28,FALSE)</f>
        <v>No</v>
      </c>
      <c r="AO277" s="2" t="str">
        <f>VLOOKUP(P277,'[3]Monitor Schedule'!$A:$BM,29,FALSE)</f>
        <v>No</v>
      </c>
      <c r="AP277" s="2" t="str">
        <f>VLOOKUP(P277,'[3]Monitor Schedule'!$A:$BM,30,FALSE)</f>
        <v>No</v>
      </c>
      <c r="AQ277" s="2" t="str">
        <f>VLOOKUP(P277,'[3]Monitor Schedule'!$A:$BM,31,FALSE)</f>
        <v>Yes</v>
      </c>
      <c r="AR277" s="2" t="str">
        <f>VLOOKUP(P277,'[3]Monitor Schedule'!$A:$BM,32,FALSE)</f>
        <v>No</v>
      </c>
      <c r="AS277" s="2" t="str">
        <f>VLOOKUP(P277,'[3]Monitor Schedule'!$A:$BM,33,FALSE)</f>
        <v>No</v>
      </c>
      <c r="AT277" s="2" t="str">
        <f>VLOOKUP(P277,'[3]Monitor Schedule'!$A:$BM,34,FALSE)</f>
        <v>No</v>
      </c>
      <c r="AU277" s="2" t="str">
        <f>VLOOKUP(P277,'[3]Monitor Schedule'!$A:$BM,35,FALSE)</f>
        <v>No</v>
      </c>
      <c r="AV277" s="2" t="str">
        <f>VLOOKUP(P277,'[3]Monitor Schedule'!$A:$BM,36,FALSE)</f>
        <v>No</v>
      </c>
      <c r="AW277" s="2" t="str">
        <f>VLOOKUP(P277,'[3]Monitor Schedule'!$A:$BM,37,FALSE)</f>
        <v>No</v>
      </c>
      <c r="AX277" s="2" t="str">
        <f>VLOOKUP(P277,'[3]Monitor Schedule'!$A:$BM,38,FALSE)</f>
        <v>No</v>
      </c>
      <c r="AY277" s="2" t="str">
        <f>VLOOKUP(P277,'[3]Monitor Schedule'!$A:$BM,39,FALSE)</f>
        <v>No</v>
      </c>
      <c r="AZ277" s="2" t="str">
        <f>VLOOKUP(P277,'[3]Monitor Schedule'!$A:$BM,40,FALSE)</f>
        <v>No</v>
      </c>
      <c r="BA277" s="2" t="str">
        <f>VLOOKUP(P277,'[3]Monitor Schedule'!$A:$BM,41,FALSE)</f>
        <v>No</v>
      </c>
      <c r="BB277" s="2" t="str">
        <f>VLOOKUP(P277,'[3]Monitor Schedule'!$A:$BM,42,FALSE)</f>
        <v>Yes</v>
      </c>
      <c r="BC277" s="2" t="str">
        <f>VLOOKUP(P277,'[3]Monitor Schedule'!$A:$BM,43,FALSE)</f>
        <v>Yes</v>
      </c>
      <c r="BD277" s="2" t="str">
        <f>VLOOKUP(P277,'[3]Monitor Schedule'!$A:$BM,44,FALSE)</f>
        <v>No</v>
      </c>
      <c r="BE277" s="2" t="str">
        <f>VLOOKUP(P277,'[3]Monitor Schedule'!$A:$BM,45,FALSE)</f>
        <v>No</v>
      </c>
      <c r="BF277" s="2" t="str">
        <f>VLOOKUP(P277,'[3]Monitor Schedule'!$A:$BM,46,FALSE)</f>
        <v>No</v>
      </c>
      <c r="BG277" s="2" t="str">
        <f>VLOOKUP(P277,'[3]Monitor Schedule'!$A:$BM,47,FALSE)</f>
        <v>No</v>
      </c>
      <c r="BH277" s="2" t="str">
        <f>VLOOKUP(P277,'[3]Monitor Schedule'!$A:$BM,48,FALSE)</f>
        <v>No</v>
      </c>
      <c r="BI277" s="2" t="str">
        <f>VLOOKUP(P277,'[3]Monitor Schedule'!$A:$BM,49,FALSE)</f>
        <v>No</v>
      </c>
      <c r="BJ277" s="2" t="str">
        <f>VLOOKUP(P277,'[3]Monitor Schedule'!$A:$BM,50,FALSE)</f>
        <v>No</v>
      </c>
      <c r="BK277" s="2" t="str">
        <f>VLOOKUP(P277,'[3]Monitor Schedule'!$A:$BM,51,FALSE)</f>
        <v>No</v>
      </c>
      <c r="BL277" s="2" t="str">
        <f>VLOOKUP(P277,'[3]Monitor Schedule'!$A:$BM,52,FALSE)</f>
        <v>No</v>
      </c>
      <c r="BM277" s="2" t="str">
        <f>VLOOKUP(P277,'[3]Monitor Schedule'!$A:$BM,53,FALSE)</f>
        <v>No</v>
      </c>
      <c r="BN277" s="2" t="str">
        <f>VLOOKUP(P277,'[3]Monitor Schedule'!$A:$BM,54,FALSE)</f>
        <v>No</v>
      </c>
      <c r="BO277" s="2" t="str">
        <f>VLOOKUP(P277,'[3]Monitor Schedule'!$A:$BM,55,FALSE)</f>
        <v>No</v>
      </c>
      <c r="BP277" s="2" t="str">
        <f>VLOOKUP(P277,'[3]Monitor Schedule'!$A:$BM,56,FALSE)</f>
        <v>No</v>
      </c>
      <c r="BQ277" s="2" t="str">
        <f>VLOOKUP(P277,'[3]Monitor Schedule'!$A:$BM,57,FALSE)</f>
        <v>Yes</v>
      </c>
      <c r="BR277" s="2">
        <f>VLOOKUP(P277,'[3]Monitor Schedule'!$A:$BM,58,FALSE)</f>
        <v>0</v>
      </c>
      <c r="BS277" s="2">
        <f>VLOOKUP(P277,'[3]Monitor Schedule'!$A:$BM,59,FALSE)</f>
        <v>0</v>
      </c>
      <c r="BT277" s="2">
        <f>VLOOKUP(P277,'[3]Monitor Schedule'!$A:$BM,60,FALSE)</f>
        <v>0</v>
      </c>
      <c r="BU277" s="2">
        <f>VLOOKUP(P277,'[3]Monitor Schedule'!$A:$BM,61,FALSE)</f>
        <v>0</v>
      </c>
      <c r="BV277" s="2">
        <f>VLOOKUP(P277,'[3]Monitor Schedule'!$A:$BM,62,FALSE)</f>
        <v>0</v>
      </c>
      <c r="BW277" s="2">
        <f>VLOOKUP(P277,'[3]Monitor Schedule'!$A:$BM,63,FALSE)</f>
        <v>0</v>
      </c>
      <c r="BX277" s="2">
        <f>VLOOKUP(P277,'[3]Monitor Schedule'!$A:$BM,64,FALSE)</f>
        <v>0</v>
      </c>
      <c r="BY277" s="2" t="e">
        <f>VLOOKUP(P277,'[3]Monitor Schedule'!$A:$BM,65,FALSE)</f>
        <v>#N/A</v>
      </c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</row>
    <row r="278" spans="1:16330" s="2" customFormat="1">
      <c r="A278" s="146"/>
      <c r="B278" s="146"/>
      <c r="C278" s="146"/>
      <c r="D278" s="147"/>
      <c r="E278" s="148"/>
      <c r="F278" s="149"/>
      <c r="G278" s="150"/>
      <c r="H278" s="150"/>
      <c r="I278" s="150"/>
      <c r="J278" s="150"/>
      <c r="K278" s="150"/>
      <c r="L278" s="150"/>
      <c r="M278" s="151"/>
      <c r="N278" s="152"/>
      <c r="O278" s="169" t="s">
        <v>374</v>
      </c>
      <c r="P278" s="8">
        <v>812160</v>
      </c>
      <c r="Q278" s="8" t="s">
        <v>388</v>
      </c>
      <c r="R278" s="8" t="s">
        <v>389</v>
      </c>
      <c r="S278" s="181">
        <v>44770</v>
      </c>
      <c r="U278" s="181"/>
      <c r="V278" s="181"/>
      <c r="W278" s="181" t="s">
        <v>28</v>
      </c>
      <c r="X278" s="8"/>
      <c r="Y278" s="2" t="s">
        <v>30</v>
      </c>
      <c r="Z278" s="2" t="s">
        <v>30</v>
      </c>
      <c r="AA278" s="2" t="s">
        <v>30</v>
      </c>
      <c r="AB278" s="2" t="s">
        <v>30</v>
      </c>
      <c r="AC278" s="2" t="s">
        <v>28</v>
      </c>
      <c r="AD278" s="2" t="s">
        <v>28</v>
      </c>
      <c r="AE278" s="2" t="s">
        <v>30</v>
      </c>
      <c r="AF278" s="2" t="s">
        <v>28</v>
      </c>
      <c r="AG278" s="2" t="s">
        <v>30</v>
      </c>
      <c r="AH278" s="2" t="s">
        <v>28</v>
      </c>
      <c r="AI278" s="2" t="s">
        <v>28</v>
      </c>
      <c r="AJ278" s="2" t="s">
        <v>28</v>
      </c>
      <c r="AK278" s="2" t="s">
        <v>28</v>
      </c>
      <c r="AL278" s="2" t="s">
        <v>30</v>
      </c>
      <c r="AM278" s="2" t="s">
        <v>30</v>
      </c>
      <c r="AN278" s="2" t="s">
        <v>28</v>
      </c>
      <c r="AO278" s="2" t="s">
        <v>28</v>
      </c>
      <c r="AP278" s="2" t="s">
        <v>30</v>
      </c>
      <c r="AQ278" s="2" t="s">
        <v>30</v>
      </c>
      <c r="AR278" s="2" t="s">
        <v>30</v>
      </c>
      <c r="AS278" s="2" t="s">
        <v>30</v>
      </c>
      <c r="AT278" s="2" t="s">
        <v>30</v>
      </c>
      <c r="AU278" s="2" t="s">
        <v>28</v>
      </c>
      <c r="AV278" s="2" t="s">
        <v>28</v>
      </c>
      <c r="AW278" s="2" t="s">
        <v>30</v>
      </c>
      <c r="AX278" s="2" t="s">
        <v>30</v>
      </c>
      <c r="AY278" s="2" t="s">
        <v>30</v>
      </c>
      <c r="AZ278" s="2" t="s">
        <v>30</v>
      </c>
      <c r="BA278" s="2" t="s">
        <v>30</v>
      </c>
      <c r="BB278" s="2" t="s">
        <v>28</v>
      </c>
      <c r="BC278" s="2" t="s">
        <v>28</v>
      </c>
      <c r="BD278" s="2" t="s">
        <v>30</v>
      </c>
      <c r="BE278" s="2" t="s">
        <v>30</v>
      </c>
      <c r="BF278" s="2" t="s">
        <v>30</v>
      </c>
      <c r="BG278" s="2" t="s">
        <v>30</v>
      </c>
      <c r="BH278" s="2" t="s">
        <v>30</v>
      </c>
      <c r="BI278" s="2" t="s">
        <v>28</v>
      </c>
      <c r="BJ278" s="2" t="s">
        <v>28</v>
      </c>
      <c r="BK278" s="2" t="s">
        <v>30</v>
      </c>
      <c r="BL278" s="2" t="s">
        <v>30</v>
      </c>
      <c r="BM278" s="2" t="s">
        <v>30</v>
      </c>
      <c r="BN278" s="2" t="s">
        <v>30</v>
      </c>
      <c r="BO278" s="2" t="s">
        <v>30</v>
      </c>
      <c r="BP278" s="2" t="s">
        <v>28</v>
      </c>
      <c r="BQ278" s="2" t="s">
        <v>28</v>
      </c>
      <c r="BR278" s="2" t="s">
        <v>30</v>
      </c>
      <c r="BS278" s="2" t="s">
        <v>30</v>
      </c>
      <c r="BT278" s="2" t="s">
        <v>30</v>
      </c>
      <c r="BU278" s="2" t="s">
        <v>30</v>
      </c>
      <c r="BV278" s="2" t="s">
        <v>30</v>
      </c>
      <c r="BW278" s="2" t="s">
        <v>28</v>
      </c>
      <c r="BX278" s="2" t="s">
        <v>28</v>
      </c>
      <c r="BY278" s="2" t="e">
        <v>#N/A</v>
      </c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</row>
    <row r="279" spans="1:16330" s="2" customFormat="1">
      <c r="A279" s="146">
        <v>88292</v>
      </c>
      <c r="B279" s="146">
        <v>3485</v>
      </c>
      <c r="C279" s="146">
        <v>543</v>
      </c>
      <c r="D279" s="147">
        <v>106477</v>
      </c>
      <c r="E279" s="148">
        <f t="shared" ref="E279:E286" si="412">D279*0.039</f>
        <v>4152.6030000000001</v>
      </c>
      <c r="F279" s="149">
        <f t="shared" ref="F279:F286" si="413">E279*0.16</f>
        <v>664.41647999999998</v>
      </c>
      <c r="G279" s="150">
        <v>19</v>
      </c>
      <c r="H279" s="150">
        <f t="shared" ref="H279:H286" si="414">E279*1.25</f>
        <v>5190.7537499999999</v>
      </c>
      <c r="I279" s="150">
        <f t="shared" ref="I279:I286" si="415">F279*1.25</f>
        <v>830.52059999999994</v>
      </c>
      <c r="J279" s="150">
        <f t="shared" ref="J279:J286" si="416">E279*1.5</f>
        <v>6228.9045000000006</v>
      </c>
      <c r="K279" s="150">
        <f t="shared" ref="K279:K286" si="417">F279*1.5</f>
        <v>996.62472000000002</v>
      </c>
      <c r="L279" s="150">
        <v>7</v>
      </c>
      <c r="M279" s="151">
        <v>9</v>
      </c>
      <c r="N279" s="152">
        <v>10</v>
      </c>
      <c r="O279" s="169" t="s">
        <v>374</v>
      </c>
      <c r="P279">
        <v>805595</v>
      </c>
      <c r="Q279" t="s">
        <v>390</v>
      </c>
      <c r="R279" t="s">
        <v>391</v>
      </c>
      <c r="S279" s="8"/>
      <c r="T279" s="181">
        <f>VLOOKUP(P279,'[3]Monitor Schedule'!$A:$J,10,FALSE)</f>
        <v>0</v>
      </c>
      <c r="U279" s="8"/>
      <c r="V279" s="181" t="e">
        <f>VLOOKUP(P279,'[3]Monitor Schedule'!$A:$K,11,FALSE)</f>
        <v>#N/A</v>
      </c>
      <c r="W279" s="181"/>
      <c r="X279" s="8" t="e">
        <f>VLOOKUP(P279,[4]ocr_assessors_for_ror!$B:$E,4,FALSE)</f>
        <v>#N/A</v>
      </c>
      <c r="Y279" s="2" t="str">
        <f>VLOOKUP(P279,'[3]Monitor Schedule'!$A:$BM,13,FALSE)</f>
        <v>No</v>
      </c>
      <c r="Z279" s="2" t="str">
        <f>VLOOKUP(P279,'[3]Monitor Schedule'!$A:$BM,14,FALSE)</f>
        <v>No</v>
      </c>
      <c r="AA279" s="2" t="s">
        <v>30</v>
      </c>
      <c r="AB279" s="2" t="str">
        <f>VLOOKUP(P279,'[3]Monitor Schedule'!$A:$BM,16,FALSE)</f>
        <v>No</v>
      </c>
      <c r="AC279" s="2" t="str">
        <f>VLOOKUP(P279,'[3]Monitor Schedule'!$A:$BM,17,FALSE)</f>
        <v>No</v>
      </c>
      <c r="AD279" s="2" t="str">
        <f>VLOOKUP(P279,'[3]Monitor Schedule'!$A:$BM,18,FALSE)</f>
        <v>No</v>
      </c>
      <c r="AE279" s="2" t="str">
        <f>VLOOKUP(P279,'[3]Monitor Schedule'!$A:$BM,19,FALSE)</f>
        <v>No</v>
      </c>
      <c r="AF279" s="2" t="str">
        <f>VLOOKUP(P279,'[3]Monitor Schedule'!$A:$BM,20,FALSE)</f>
        <v>No</v>
      </c>
      <c r="AG279" s="2" t="str">
        <f>VLOOKUP(P279,'[3]Monitor Schedule'!$A:$BM,21,FALSE)</f>
        <v>No</v>
      </c>
      <c r="AH279" s="2" t="str">
        <f>VLOOKUP(P279,'[3]Monitor Schedule'!$A:$BM,22,FALSE)</f>
        <v>No</v>
      </c>
      <c r="AI279" s="2" t="str">
        <f>VLOOKUP(P279,'[3]Monitor Schedule'!$A:$BM,23,FALSE)</f>
        <v>No</v>
      </c>
      <c r="AJ279" s="2" t="str">
        <f>VLOOKUP(P279,'[3]Monitor Schedule'!$A:$BM,24,FALSE)</f>
        <v>No</v>
      </c>
      <c r="AK279" s="2" t="str">
        <f>VLOOKUP(P279,'[3]Monitor Schedule'!$A:$BM,25,FALSE)</f>
        <v>No</v>
      </c>
      <c r="AL279" s="2" t="str">
        <f>VLOOKUP(P279,'[3]Monitor Schedule'!$A:$BM,26,FALSE)</f>
        <v>No</v>
      </c>
      <c r="AM279" s="2" t="str">
        <f>VLOOKUP(P279,'[3]Monitor Schedule'!$A:$BM,27,FALSE)</f>
        <v>No</v>
      </c>
      <c r="AN279" s="2" t="str">
        <f>VLOOKUP(P279,'[3]Monitor Schedule'!$A:$BM,28,FALSE)</f>
        <v>No</v>
      </c>
      <c r="AO279" s="2" t="str">
        <f>VLOOKUP(P279,'[3]Monitor Schedule'!$A:$BM,29,FALSE)</f>
        <v>No</v>
      </c>
      <c r="AP279" s="2" t="str">
        <f>VLOOKUP(P279,'[3]Monitor Schedule'!$A:$BM,30,FALSE)</f>
        <v>No</v>
      </c>
      <c r="AQ279" s="2" t="str">
        <f>VLOOKUP(P279,'[3]Monitor Schedule'!$A:$BM,31,FALSE)</f>
        <v>No</v>
      </c>
      <c r="AR279" s="2" t="str">
        <f>VLOOKUP(P279,'[3]Monitor Schedule'!$A:$BM,32,FALSE)</f>
        <v>Yes</v>
      </c>
      <c r="AS279" s="2" t="str">
        <f>VLOOKUP(P279,'[3]Monitor Schedule'!$A:$BM,33,FALSE)</f>
        <v>No</v>
      </c>
      <c r="AT279" s="2" t="str">
        <f>VLOOKUP(P279,'[3]Monitor Schedule'!$A:$BM,34,FALSE)</f>
        <v>No</v>
      </c>
      <c r="AU279" s="2" t="str">
        <f>VLOOKUP(P279,'[3]Monitor Schedule'!$A:$BM,35,FALSE)</f>
        <v>No</v>
      </c>
      <c r="AV279" s="2" t="str">
        <f>VLOOKUP(P279,'[3]Monitor Schedule'!$A:$BM,36,FALSE)</f>
        <v>Yes</v>
      </c>
      <c r="AW279" s="2" t="str">
        <f>VLOOKUP(P279,'[3]Monitor Schedule'!$A:$BM,37,FALSE)</f>
        <v>No</v>
      </c>
      <c r="AX279" s="2" t="str">
        <f>VLOOKUP(P279,'[3]Monitor Schedule'!$A:$BM,38,FALSE)</f>
        <v>No</v>
      </c>
      <c r="AY279" s="2" t="str">
        <f>VLOOKUP(P279,'[3]Monitor Schedule'!$A:$BM,39,FALSE)</f>
        <v>No</v>
      </c>
      <c r="AZ279" s="2" t="str">
        <f>VLOOKUP(P279,'[3]Monitor Schedule'!$A:$BM,40,FALSE)</f>
        <v>No</v>
      </c>
      <c r="BA279" s="2" t="str">
        <f>VLOOKUP(P279,'[3]Monitor Schedule'!$A:$BM,41,FALSE)</f>
        <v>No</v>
      </c>
      <c r="BB279" s="2" t="str">
        <f>VLOOKUP(P279,'[3]Monitor Schedule'!$A:$BM,42,FALSE)</f>
        <v>No</v>
      </c>
      <c r="BC279" s="2" t="str">
        <f>VLOOKUP(P279,'[3]Monitor Schedule'!$A:$BM,43,FALSE)</f>
        <v>No</v>
      </c>
      <c r="BD279" s="2" t="str">
        <f>VLOOKUP(P279,'[3]Monitor Schedule'!$A:$BM,44,FALSE)</f>
        <v>No</v>
      </c>
      <c r="BE279" s="2" t="str">
        <f>VLOOKUP(P279,'[3]Monitor Schedule'!$A:$BM,45,FALSE)</f>
        <v>No</v>
      </c>
      <c r="BF279" s="2" t="str">
        <f>VLOOKUP(P279,'[3]Monitor Schedule'!$A:$BM,46,FALSE)</f>
        <v>Yes</v>
      </c>
      <c r="BG279" s="2" t="str">
        <f>VLOOKUP(P279,'[3]Monitor Schedule'!$A:$BM,47,FALSE)</f>
        <v>Yes</v>
      </c>
      <c r="BH279" s="2" t="str">
        <f>VLOOKUP(P279,'[3]Monitor Schedule'!$A:$BM,48,FALSE)</f>
        <v>No</v>
      </c>
      <c r="BI279" s="2" t="str">
        <f>VLOOKUP(P279,'[3]Monitor Schedule'!$A:$BM,49,FALSE)</f>
        <v>No</v>
      </c>
      <c r="BJ279" s="2" t="str">
        <f>VLOOKUP(P279,'[3]Monitor Schedule'!$A:$BM,50,FALSE)</f>
        <v>No</v>
      </c>
      <c r="BK279" s="2" t="str">
        <f>VLOOKUP(P279,'[3]Monitor Schedule'!$A:$BM,51,FALSE)</f>
        <v>No</v>
      </c>
      <c r="BL279" s="2" t="str">
        <f>VLOOKUP(P279,'[3]Monitor Schedule'!$A:$BM,52,FALSE)</f>
        <v>No</v>
      </c>
      <c r="BM279" s="2" t="str">
        <f>VLOOKUP(P279,'[3]Monitor Schedule'!$A:$BM,53,FALSE)</f>
        <v>Yes</v>
      </c>
      <c r="BN279" s="2" t="str">
        <f>VLOOKUP(P279,'[3]Monitor Schedule'!$A:$BM,54,FALSE)</f>
        <v>Yes</v>
      </c>
      <c r="BO279" s="2" t="str">
        <f>VLOOKUP(P279,'[3]Monitor Schedule'!$A:$BM,55,FALSE)</f>
        <v>No</v>
      </c>
      <c r="BP279" s="2" t="str">
        <f>VLOOKUP(P279,'[3]Monitor Schedule'!$A:$BM,56,FALSE)</f>
        <v>No</v>
      </c>
      <c r="BQ279" s="2" t="str">
        <f>VLOOKUP(P279,'[3]Monitor Schedule'!$A:$BM,57,FALSE)</f>
        <v>Yes</v>
      </c>
      <c r="BR279" s="2">
        <f>VLOOKUP(P279,'[3]Monitor Schedule'!$A:$BM,58,FALSE)</f>
        <v>0</v>
      </c>
      <c r="BS279" s="2">
        <f>VLOOKUP(P279,'[3]Monitor Schedule'!$A:$BM,59,FALSE)</f>
        <v>0</v>
      </c>
      <c r="BT279" s="2">
        <f>VLOOKUP(P279,'[3]Monitor Schedule'!$A:$BM,60,FALSE)</f>
        <v>0</v>
      </c>
      <c r="BU279" s="2">
        <f>VLOOKUP(P279,'[3]Monitor Schedule'!$A:$BM,61,FALSE)</f>
        <v>0</v>
      </c>
      <c r="BV279" s="2">
        <f>VLOOKUP(P279,'[3]Monitor Schedule'!$A:$BM,62,FALSE)</f>
        <v>0</v>
      </c>
      <c r="BW279" s="2">
        <f>VLOOKUP(P279,'[3]Monitor Schedule'!$A:$BM,63,FALSE)</f>
        <v>0</v>
      </c>
      <c r="BX279" s="2">
        <f>VLOOKUP(P279,'[3]Monitor Schedule'!$A:$BM,64,FALSE)</f>
        <v>0</v>
      </c>
      <c r="BY279" s="2" t="e">
        <f>VLOOKUP(P279,'[3]Monitor Schedule'!$A:$BM,65,FALSE)</f>
        <v>#N/A</v>
      </c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</row>
    <row r="280" spans="1:16330" s="2" customFormat="1">
      <c r="A280" s="146">
        <v>88292</v>
      </c>
      <c r="B280" s="146">
        <v>3485</v>
      </c>
      <c r="C280" s="146">
        <v>543</v>
      </c>
      <c r="D280" s="147">
        <v>106477</v>
      </c>
      <c r="E280" s="148">
        <f t="shared" si="412"/>
        <v>4152.6030000000001</v>
      </c>
      <c r="F280" s="149">
        <f t="shared" si="413"/>
        <v>664.41647999999998</v>
      </c>
      <c r="G280" s="150">
        <v>20</v>
      </c>
      <c r="H280" s="150">
        <f t="shared" si="414"/>
        <v>5190.7537499999999</v>
      </c>
      <c r="I280" s="150">
        <f t="shared" si="415"/>
        <v>830.52059999999994</v>
      </c>
      <c r="J280" s="150">
        <f t="shared" si="416"/>
        <v>6228.9045000000006</v>
      </c>
      <c r="K280" s="150">
        <f t="shared" si="417"/>
        <v>996.62472000000002</v>
      </c>
      <c r="L280" s="150">
        <v>7</v>
      </c>
      <c r="M280" s="151">
        <v>9</v>
      </c>
      <c r="N280" s="152">
        <v>10</v>
      </c>
      <c r="O280" s="142" t="s">
        <v>169</v>
      </c>
      <c r="P280" s="8">
        <v>807710</v>
      </c>
      <c r="Q280" s="8" t="s">
        <v>392</v>
      </c>
      <c r="R280" s="8" t="s">
        <v>393</v>
      </c>
      <c r="S280" s="181">
        <v>44770</v>
      </c>
      <c r="T280" s="181">
        <f>VLOOKUP(P280,'[3]Monitor Schedule'!$A:$J,10,FALSE)</f>
        <v>44776</v>
      </c>
      <c r="U280" s="181">
        <v>44784</v>
      </c>
      <c r="V280" s="181" t="e">
        <f>VLOOKUP(P280,'[3]Monitor Schedule'!$A:$K,11,FALSE)</f>
        <v>#N/A</v>
      </c>
      <c r="W280" s="181" t="s">
        <v>30</v>
      </c>
      <c r="X280" s="8" t="s">
        <v>382</v>
      </c>
      <c r="Y280" s="2" t="s">
        <v>171</v>
      </c>
      <c r="Z280" s="2" t="s">
        <v>171</v>
      </c>
      <c r="AA280" s="2" t="s">
        <v>171</v>
      </c>
      <c r="AB280" s="2" t="s">
        <v>171</v>
      </c>
      <c r="AC280" s="2" t="s">
        <v>171</v>
      </c>
      <c r="AD280" s="2" t="s">
        <v>171</v>
      </c>
      <c r="AE280" s="2" t="s">
        <v>171</v>
      </c>
      <c r="AF280" s="2" t="str">
        <f>VLOOKUP(P280,'[3]Monitor Schedule'!$A:$BM,20,FALSE)</f>
        <v>No</v>
      </c>
      <c r="AG280" s="2" t="s">
        <v>30</v>
      </c>
      <c r="AH280" s="2" t="s">
        <v>30</v>
      </c>
      <c r="AI280" s="2" t="str">
        <f>VLOOKUP(P280,'[3]Monitor Schedule'!$A:$BM,23,FALSE)</f>
        <v>No</v>
      </c>
      <c r="AJ280" s="2" t="str">
        <f>VLOOKUP(P280,'[3]Monitor Schedule'!$A:$BM,24,FALSE)</f>
        <v>Yes</v>
      </c>
      <c r="AK280" s="2" t="str">
        <f>VLOOKUP(P280,'[3]Monitor Schedule'!$A:$BM,25,FALSE)</f>
        <v>No</v>
      </c>
      <c r="AL280" s="2" t="str">
        <f>VLOOKUP(P280,'[3]Monitor Schedule'!$A:$BM,26,FALSE)</f>
        <v>Yes</v>
      </c>
      <c r="AM280" s="2" t="str">
        <f>VLOOKUP(P280,'[3]Monitor Schedule'!$A:$BM,27,FALSE)</f>
        <v>Yes</v>
      </c>
      <c r="AN280" s="2" t="str">
        <f>VLOOKUP(P280,'[3]Monitor Schedule'!$A:$BM,28,FALSE)</f>
        <v>No</v>
      </c>
      <c r="AO280" s="2" t="str">
        <f>VLOOKUP(P280,'[3]Monitor Schedule'!$A:$BM,29,FALSE)</f>
        <v>No</v>
      </c>
      <c r="AP280" s="2" t="str">
        <f>VLOOKUP(P280,'[3]Monitor Schedule'!$A:$BM,30,FALSE)</f>
        <v>No</v>
      </c>
      <c r="AQ280" s="2" t="str">
        <f>VLOOKUP(P280,'[3]Monitor Schedule'!$A:$BM,31,FALSE)</f>
        <v>No</v>
      </c>
      <c r="AR280" s="2" t="str">
        <f>VLOOKUP(P280,'[3]Monitor Schedule'!$A:$BM,32,FALSE)</f>
        <v>No</v>
      </c>
      <c r="AS280" s="2" t="str">
        <f>VLOOKUP(P280,'[3]Monitor Schedule'!$A:$BM,33,FALSE)</f>
        <v>No</v>
      </c>
      <c r="AT280" s="2" t="str">
        <f>VLOOKUP(P280,'[3]Monitor Schedule'!$A:$BM,34,FALSE)</f>
        <v>No</v>
      </c>
      <c r="AU280" s="2" t="str">
        <f>VLOOKUP(P280,'[3]Monitor Schedule'!$A:$BM,35,FALSE)</f>
        <v>No</v>
      </c>
      <c r="AV280" s="2" t="str">
        <f>VLOOKUP(P280,'[3]Monitor Schedule'!$A:$BM,36,FALSE)</f>
        <v>No</v>
      </c>
      <c r="AW280" s="2" t="str">
        <f>VLOOKUP(P280,'[3]Monitor Schedule'!$A:$BM,37,FALSE)</f>
        <v>No</v>
      </c>
      <c r="AX280" s="2" t="str">
        <f>VLOOKUP(P280,'[3]Monitor Schedule'!$A:$BM,38,FALSE)</f>
        <v>No</v>
      </c>
      <c r="AY280" s="2" t="str">
        <f>VLOOKUP(P280,'[3]Monitor Schedule'!$A:$BM,39,FALSE)</f>
        <v>No</v>
      </c>
      <c r="AZ280" s="2" t="str">
        <f>VLOOKUP(P280,'[3]Monitor Schedule'!$A:$BM,40,FALSE)</f>
        <v>No</v>
      </c>
      <c r="BA280" s="2" t="str">
        <f>VLOOKUP(P280,'[3]Monitor Schedule'!$A:$BM,41,FALSE)</f>
        <v>No</v>
      </c>
      <c r="BB280" s="2" t="str">
        <f>VLOOKUP(P280,'[3]Monitor Schedule'!$A:$BM,42,FALSE)</f>
        <v>Yes</v>
      </c>
      <c r="BC280" s="2" t="str">
        <f>VLOOKUP(P280,'[3]Monitor Schedule'!$A:$BM,43,FALSE)</f>
        <v>No</v>
      </c>
      <c r="BD280" s="2" t="str">
        <f>VLOOKUP(P280,'[3]Monitor Schedule'!$A:$BM,44,FALSE)</f>
        <v>No</v>
      </c>
      <c r="BE280" s="2" t="str">
        <f>VLOOKUP(P280,'[3]Monitor Schedule'!$A:$BM,45,FALSE)</f>
        <v>No</v>
      </c>
      <c r="BF280" s="2" t="str">
        <f>VLOOKUP(P280,'[3]Monitor Schedule'!$A:$BM,46,FALSE)</f>
        <v>No</v>
      </c>
      <c r="BG280" s="2" t="str">
        <f>VLOOKUP(P280,'[3]Monitor Schedule'!$A:$BM,47,FALSE)</f>
        <v>No</v>
      </c>
      <c r="BH280" s="2" t="str">
        <f>VLOOKUP(P280,'[3]Monitor Schedule'!$A:$BM,48,FALSE)</f>
        <v>No</v>
      </c>
      <c r="BI280" s="2" t="str">
        <f>VLOOKUP(P280,'[3]Monitor Schedule'!$A:$BM,49,FALSE)</f>
        <v>Yes</v>
      </c>
      <c r="BJ280" s="2" t="str">
        <f>VLOOKUP(P280,'[3]Monitor Schedule'!$A:$BM,50,FALSE)</f>
        <v>No</v>
      </c>
      <c r="BK280" s="2" t="str">
        <f>VLOOKUP(P280,'[3]Monitor Schedule'!$A:$BM,51,FALSE)</f>
        <v>No</v>
      </c>
      <c r="BL280" s="2" t="str">
        <f>VLOOKUP(P280,'[3]Monitor Schedule'!$A:$BM,52,FALSE)</f>
        <v>No</v>
      </c>
      <c r="BM280" s="2" t="str">
        <f>VLOOKUP(P280,'[3]Monitor Schedule'!$A:$BM,53,FALSE)</f>
        <v>No</v>
      </c>
      <c r="BN280" s="2" t="str">
        <f>VLOOKUP(P280,'[3]Monitor Schedule'!$A:$BM,54,FALSE)</f>
        <v>No</v>
      </c>
      <c r="BO280" s="2" t="str">
        <f>VLOOKUP(P280,'[3]Monitor Schedule'!$A:$BM,55,FALSE)</f>
        <v>No</v>
      </c>
      <c r="BP280" s="2" t="str">
        <f>VLOOKUP(P280,'[3]Monitor Schedule'!$A:$BM,56,FALSE)</f>
        <v>Yes</v>
      </c>
      <c r="BQ280" s="2" t="str">
        <f>VLOOKUP(P280,'[3]Monitor Schedule'!$A:$BM,57,FALSE)</f>
        <v>No</v>
      </c>
      <c r="BR280" s="2">
        <f>VLOOKUP(P280,'[3]Monitor Schedule'!$A:$BM,58,FALSE)</f>
        <v>0</v>
      </c>
      <c r="BS280" s="2">
        <f>VLOOKUP(P280,'[3]Monitor Schedule'!$A:$BM,59,FALSE)</f>
        <v>0</v>
      </c>
      <c r="BT280" s="2">
        <f>VLOOKUP(P280,'[3]Monitor Schedule'!$A:$BM,60,FALSE)</f>
        <v>0</v>
      </c>
      <c r="BU280" s="2">
        <f>VLOOKUP(P280,'[3]Monitor Schedule'!$A:$BM,61,FALSE)</f>
        <v>0</v>
      </c>
      <c r="BV280" s="2">
        <f>VLOOKUP(P280,'[3]Monitor Schedule'!$A:$BM,62,FALSE)</f>
        <v>0</v>
      </c>
      <c r="BW280" s="2">
        <f>VLOOKUP(P280,'[3]Monitor Schedule'!$A:$BM,63,FALSE)</f>
        <v>0</v>
      </c>
      <c r="BX280" s="2">
        <f>VLOOKUP(P280,'[3]Monitor Schedule'!$A:$BM,64,FALSE)</f>
        <v>0</v>
      </c>
      <c r="BY280" s="2" t="e">
        <f>VLOOKUP(P280,'[3]Monitor Schedule'!$A:$BM,65,FALSE)</f>
        <v>#N/A</v>
      </c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</row>
    <row r="281" spans="1:16330" s="2" customFormat="1">
      <c r="A281" s="146">
        <v>88292</v>
      </c>
      <c r="B281" s="146">
        <v>3485</v>
      </c>
      <c r="C281" s="146">
        <v>543</v>
      </c>
      <c r="D281" s="147">
        <v>106477</v>
      </c>
      <c r="E281" s="148">
        <f t="shared" si="412"/>
        <v>4152.6030000000001</v>
      </c>
      <c r="F281" s="149">
        <f t="shared" si="413"/>
        <v>664.41647999999998</v>
      </c>
      <c r="G281" s="150">
        <v>21</v>
      </c>
      <c r="H281" s="150">
        <f t="shared" si="414"/>
        <v>5190.7537499999999</v>
      </c>
      <c r="I281" s="150">
        <f t="shared" si="415"/>
        <v>830.52059999999994</v>
      </c>
      <c r="J281" s="150">
        <f t="shared" si="416"/>
        <v>6228.9045000000006</v>
      </c>
      <c r="K281" s="150">
        <f t="shared" si="417"/>
        <v>996.62472000000002</v>
      </c>
      <c r="L281" s="150">
        <v>7</v>
      </c>
      <c r="M281" s="151">
        <v>9</v>
      </c>
      <c r="N281" s="152">
        <v>10</v>
      </c>
      <c r="O281" s="142" t="s">
        <v>169</v>
      </c>
      <c r="P281" s="8">
        <v>817170</v>
      </c>
      <c r="Q281" s="8" t="s">
        <v>394</v>
      </c>
      <c r="R281" s="8" t="s">
        <v>395</v>
      </c>
      <c r="S281" s="181">
        <v>44784</v>
      </c>
      <c r="T281" s="181">
        <f>VLOOKUP(P281,'[3]Monitor Schedule'!$A:$J,10,FALSE)</f>
        <v>44785</v>
      </c>
      <c r="U281" s="181">
        <v>44789</v>
      </c>
      <c r="V281" s="181" t="e">
        <f>VLOOKUP(P281,'[3]Monitor Schedule'!$A:$K,11,FALSE)</f>
        <v>#N/A</v>
      </c>
      <c r="W281" s="181" t="s">
        <v>28</v>
      </c>
      <c r="X281" s="8" t="s">
        <v>30</v>
      </c>
      <c r="Y281" s="2" t="s">
        <v>171</v>
      </c>
      <c r="Z281" s="2" t="s">
        <v>171</v>
      </c>
      <c r="AA281" s="2" t="s">
        <v>171</v>
      </c>
      <c r="AB281" s="2" t="s">
        <v>171</v>
      </c>
      <c r="AC281" s="2" t="s">
        <v>171</v>
      </c>
      <c r="AD281" s="2" t="s">
        <v>171</v>
      </c>
      <c r="AE281" s="2" t="s">
        <v>171</v>
      </c>
      <c r="AF281" s="2" t="str">
        <f>VLOOKUP(P281,'[3]Monitor Schedule'!$A:$BM,20,FALSE)</f>
        <v>No</v>
      </c>
      <c r="AG281" s="2" t="str">
        <f>VLOOKUP(P281,'[3]Monitor Schedule'!$A:$BM,21,FALSE)</f>
        <v>No</v>
      </c>
      <c r="AH281" s="2" t="str">
        <f>VLOOKUP(P281,'[3]Monitor Schedule'!$A:$BM,22,FALSE)</f>
        <v>No</v>
      </c>
      <c r="AI281" s="2" t="str">
        <f>VLOOKUP(P281,'[3]Monitor Schedule'!$A:$BM,23,FALSE)</f>
        <v>No</v>
      </c>
      <c r="AJ281" s="2" t="str">
        <f>VLOOKUP(P281,'[3]Monitor Schedule'!$A:$BM,24,FALSE)</f>
        <v>No</v>
      </c>
      <c r="AK281" s="2" t="str">
        <f>VLOOKUP(P281,'[3]Monitor Schedule'!$A:$BM,25,FALSE)</f>
        <v>No</v>
      </c>
      <c r="AL281" s="2" t="str">
        <f>VLOOKUP(P281,'[3]Monitor Schedule'!$A:$BM,26,FALSE)</f>
        <v>No</v>
      </c>
      <c r="AM281" s="2" t="str">
        <f>VLOOKUP(P281,'[3]Monitor Schedule'!$A:$BM,27,FALSE)</f>
        <v>No</v>
      </c>
      <c r="AN281" s="2" t="str">
        <f>VLOOKUP(P281,'[3]Monitor Schedule'!$A:$BM,28,FALSE)</f>
        <v>No</v>
      </c>
      <c r="AO281" s="2" t="str">
        <f>VLOOKUP(P281,'[3]Monitor Schedule'!$A:$BM,29,FALSE)</f>
        <v>No</v>
      </c>
      <c r="AP281" s="2" t="str">
        <f>VLOOKUP(P281,'[3]Monitor Schedule'!$A:$BM,30,FALSE)</f>
        <v>No</v>
      </c>
      <c r="AQ281" s="2" t="str">
        <f>VLOOKUP(P281,'[3]Monitor Schedule'!$A:$BM,31,FALSE)</f>
        <v>Yes</v>
      </c>
      <c r="AR281" s="2" t="str">
        <f>VLOOKUP(P281,'[3]Monitor Schedule'!$A:$BM,32,FALSE)</f>
        <v>Yes</v>
      </c>
      <c r="AS281" s="2" t="str">
        <f>VLOOKUP(P281,'[3]Monitor Schedule'!$A:$BM,33,FALSE)</f>
        <v>No</v>
      </c>
      <c r="AT281" s="2" t="str">
        <f>VLOOKUP(P281,'[3]Monitor Schedule'!$A:$BM,34,FALSE)</f>
        <v>Yes</v>
      </c>
      <c r="AU281" s="2" t="str">
        <f>VLOOKUP(P281,'[3]Monitor Schedule'!$A:$BM,35,FALSE)</f>
        <v>Yes</v>
      </c>
      <c r="AV281" s="2" t="str">
        <f>VLOOKUP(P281,'[3]Monitor Schedule'!$A:$BM,36,FALSE)</f>
        <v>Yes</v>
      </c>
      <c r="AW281" s="2" t="str">
        <f>VLOOKUP(P281,'[3]Monitor Schedule'!$A:$BM,37,FALSE)</f>
        <v>No</v>
      </c>
      <c r="AX281" s="2" t="str">
        <f>VLOOKUP(P281,'[3]Monitor Schedule'!$A:$BM,38,FALSE)</f>
        <v>Yes</v>
      </c>
      <c r="AY281" s="2" t="str">
        <f>VLOOKUP(P281,'[3]Monitor Schedule'!$A:$BM,39,FALSE)</f>
        <v>No</v>
      </c>
      <c r="AZ281" s="2" t="str">
        <f>VLOOKUP(P281,'[3]Monitor Schedule'!$A:$BM,40,FALSE)</f>
        <v>No</v>
      </c>
      <c r="BA281" s="2" t="str">
        <f>VLOOKUP(P281,'[3]Monitor Schedule'!$A:$BM,41,FALSE)</f>
        <v>Yes</v>
      </c>
      <c r="BB281" s="2" t="str">
        <f>VLOOKUP(P281,'[3]Monitor Schedule'!$A:$BM,42,FALSE)</f>
        <v>Yes</v>
      </c>
      <c r="BC281" s="2" t="str">
        <f>VLOOKUP(P281,'[3]Monitor Schedule'!$A:$BM,43,FALSE)</f>
        <v>Yes</v>
      </c>
      <c r="BD281" s="2" t="str">
        <f>VLOOKUP(P281,'[3]Monitor Schedule'!$A:$BM,44,FALSE)</f>
        <v>No</v>
      </c>
      <c r="BE281" s="2" t="str">
        <f>VLOOKUP(P281,'[3]Monitor Schedule'!$A:$BM,45,FALSE)</f>
        <v>Yes</v>
      </c>
      <c r="BF281" s="2" t="str">
        <f>VLOOKUP(P281,'[3]Monitor Schedule'!$A:$BM,46,FALSE)</f>
        <v>Yes</v>
      </c>
      <c r="BG281" s="2" t="str">
        <f>VLOOKUP(P281,'[3]Monitor Schedule'!$A:$BM,47,FALSE)</f>
        <v>No</v>
      </c>
      <c r="BH281" s="2" t="str">
        <f>VLOOKUP(P281,'[3]Monitor Schedule'!$A:$BM,48,FALSE)</f>
        <v>Yes</v>
      </c>
      <c r="BI281" s="2" t="s">
        <v>30</v>
      </c>
      <c r="BJ281" s="2" t="s">
        <v>30</v>
      </c>
      <c r="BK281" s="2" t="str">
        <f>VLOOKUP(P281,'[3]Monitor Schedule'!$A:$BM,51,FALSE)</f>
        <v>No</v>
      </c>
      <c r="BL281" s="2" t="str">
        <f>VLOOKUP(P281,'[3]Monitor Schedule'!$A:$BM,52,FALSE)</f>
        <v>Yes</v>
      </c>
      <c r="BM281" s="2" t="str">
        <f>VLOOKUP(P281,'[3]Monitor Schedule'!$A:$BM,53,FALSE)</f>
        <v>No</v>
      </c>
      <c r="BN281" s="2" t="str">
        <f>VLOOKUP(P281,'[3]Monitor Schedule'!$A:$BM,54,FALSE)</f>
        <v>No</v>
      </c>
      <c r="BO281" s="2" t="str">
        <f>VLOOKUP(P281,'[3]Monitor Schedule'!$A:$BM,55,FALSE)</f>
        <v>Yes</v>
      </c>
      <c r="BP281" s="2" t="s">
        <v>30</v>
      </c>
      <c r="BQ281" s="2" t="s">
        <v>30</v>
      </c>
      <c r="BR281" s="2">
        <f>VLOOKUP(P281,'[3]Monitor Schedule'!$A:$BM,58,FALSE)</f>
        <v>0</v>
      </c>
      <c r="BS281" s="2">
        <f>VLOOKUP(P281,'[3]Monitor Schedule'!$A:$BM,59,FALSE)</f>
        <v>0</v>
      </c>
      <c r="BT281" s="2">
        <f>VLOOKUP(P281,'[3]Monitor Schedule'!$A:$BM,60,FALSE)</f>
        <v>0</v>
      </c>
      <c r="BU281" s="2">
        <f>VLOOKUP(P281,'[3]Monitor Schedule'!$A:$BM,61,FALSE)</f>
        <v>0</v>
      </c>
      <c r="BV281" s="2">
        <f>VLOOKUP(P281,'[3]Monitor Schedule'!$A:$BM,62,FALSE)</f>
        <v>0</v>
      </c>
      <c r="BW281" s="2">
        <f>VLOOKUP(P281,'[3]Monitor Schedule'!$A:$BM,63,FALSE)</f>
        <v>0</v>
      </c>
      <c r="BX281" s="2">
        <f>VLOOKUP(P281,'[3]Monitor Schedule'!$A:$BM,64,FALSE)</f>
        <v>0</v>
      </c>
      <c r="BY281" s="2" t="e">
        <f>VLOOKUP(P281,'[3]Monitor Schedule'!$A:$BM,65,FALSE)</f>
        <v>#N/A</v>
      </c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</row>
    <row r="282" spans="1:16330" s="2" customFormat="1">
      <c r="A282" s="146">
        <v>88292</v>
      </c>
      <c r="B282" s="146">
        <v>3485</v>
      </c>
      <c r="C282" s="146">
        <v>543</v>
      </c>
      <c r="D282" s="147">
        <v>106477</v>
      </c>
      <c r="E282" s="148">
        <f t="shared" si="412"/>
        <v>4152.6030000000001</v>
      </c>
      <c r="F282" s="149">
        <f t="shared" si="413"/>
        <v>664.41647999999998</v>
      </c>
      <c r="G282" s="150">
        <v>22</v>
      </c>
      <c r="H282" s="150">
        <f t="shared" si="414"/>
        <v>5190.7537499999999</v>
      </c>
      <c r="I282" s="150">
        <f t="shared" si="415"/>
        <v>830.52059999999994</v>
      </c>
      <c r="J282" s="150">
        <f t="shared" si="416"/>
        <v>6228.9045000000006</v>
      </c>
      <c r="K282" s="150">
        <f t="shared" si="417"/>
        <v>996.62472000000002</v>
      </c>
      <c r="L282" s="150">
        <v>7</v>
      </c>
      <c r="M282" s="151">
        <v>9</v>
      </c>
      <c r="N282" s="152">
        <v>10</v>
      </c>
      <c r="O282" s="169"/>
      <c r="P282" s="8"/>
      <c r="Q282" s="8"/>
      <c r="R282" s="8"/>
      <c r="S282" s="8"/>
      <c r="T282" s="181" t="e">
        <f>VLOOKUP(P282,'[3]Monitor Schedule'!$A:$J,10,FALSE)</f>
        <v>#N/A</v>
      </c>
      <c r="U282" s="8"/>
      <c r="V282" s="181" t="e">
        <f>VLOOKUP(P282,'[3]Monitor Schedule'!$A:$K,11,FALSE)</f>
        <v>#N/A</v>
      </c>
      <c r="W282" s="181"/>
      <c r="X282" s="8" t="e">
        <f>VLOOKUP(P282,[4]ocr_assessors_for_ror!$B:$E,4,FALSE)</f>
        <v>#N/A</v>
      </c>
      <c r="Y282" s="2" t="e">
        <f>VLOOKUP(P282,'[3]Monitor Schedule'!$A:$BM,13,FALSE)</f>
        <v>#N/A</v>
      </c>
      <c r="Z282" s="2" t="e">
        <f>VLOOKUP(P282,'[3]Monitor Schedule'!$A:$BM,14,FALSE)</f>
        <v>#N/A</v>
      </c>
      <c r="AA282" s="2" t="e">
        <f>VLOOKUP(P282,'[3]Monitor Schedule'!$A:$BM,15,FALSE)</f>
        <v>#N/A</v>
      </c>
      <c r="AB282" s="2" t="e">
        <f>VLOOKUP(P282,'[3]Monitor Schedule'!$A:$BM,16,FALSE)</f>
        <v>#N/A</v>
      </c>
      <c r="AC282" s="2" t="e">
        <f>VLOOKUP(P282,'[3]Monitor Schedule'!$A:$BM,17,FALSE)</f>
        <v>#N/A</v>
      </c>
      <c r="AD282" s="2" t="e">
        <f>VLOOKUP(P282,'[3]Monitor Schedule'!$A:$BM,18,FALSE)</f>
        <v>#N/A</v>
      </c>
      <c r="AE282" s="2" t="e">
        <f>VLOOKUP(P282,'[3]Monitor Schedule'!$A:$BM,19,FALSE)</f>
        <v>#N/A</v>
      </c>
      <c r="AF282" s="2" t="e">
        <f>VLOOKUP(P282,'[3]Monitor Schedule'!$A:$BM,20,FALSE)</f>
        <v>#N/A</v>
      </c>
      <c r="AG282" s="2" t="e">
        <f>VLOOKUP(P282,'[3]Monitor Schedule'!$A:$BM,21,FALSE)</f>
        <v>#N/A</v>
      </c>
      <c r="AH282" s="2" t="e">
        <f>VLOOKUP(P282,'[3]Monitor Schedule'!$A:$BM,22,FALSE)</f>
        <v>#N/A</v>
      </c>
      <c r="AI282" s="2" t="e">
        <f>VLOOKUP(P282,'[3]Monitor Schedule'!$A:$BM,23,FALSE)</f>
        <v>#N/A</v>
      </c>
      <c r="AJ282" s="2" t="e">
        <f>VLOOKUP(P282,'[3]Monitor Schedule'!$A:$BM,24,FALSE)</f>
        <v>#N/A</v>
      </c>
      <c r="AK282" s="2" t="e">
        <f>VLOOKUP(P282,'[3]Monitor Schedule'!$A:$BM,25,FALSE)</f>
        <v>#N/A</v>
      </c>
      <c r="AL282" s="2" t="e">
        <f>VLOOKUP(P282,'[3]Monitor Schedule'!$A:$BM,26,FALSE)</f>
        <v>#N/A</v>
      </c>
      <c r="AM282" s="2" t="e">
        <f>VLOOKUP(P282,'[3]Monitor Schedule'!$A:$BM,27,FALSE)</f>
        <v>#N/A</v>
      </c>
      <c r="AN282" s="2" t="e">
        <f>VLOOKUP(P282,'[3]Monitor Schedule'!$A:$BM,28,FALSE)</f>
        <v>#N/A</v>
      </c>
      <c r="AO282" s="2" t="e">
        <f>VLOOKUP(P282,'[3]Monitor Schedule'!$A:$BM,29,FALSE)</f>
        <v>#N/A</v>
      </c>
      <c r="AP282" s="2" t="e">
        <f>VLOOKUP(P282,'[3]Monitor Schedule'!$A:$BM,30,FALSE)</f>
        <v>#N/A</v>
      </c>
      <c r="AQ282" s="2" t="e">
        <f>VLOOKUP(P282,'[3]Monitor Schedule'!$A:$BM,31,FALSE)</f>
        <v>#N/A</v>
      </c>
      <c r="AR282" s="2" t="e">
        <f>VLOOKUP(P282,'[3]Monitor Schedule'!$A:$BM,32,FALSE)</f>
        <v>#N/A</v>
      </c>
      <c r="AS282" s="2" t="e">
        <f>VLOOKUP(P282,'[3]Monitor Schedule'!$A:$BM,33,FALSE)</f>
        <v>#N/A</v>
      </c>
      <c r="AT282" s="2" t="e">
        <f>VLOOKUP(P282,'[3]Monitor Schedule'!$A:$BM,34,FALSE)</f>
        <v>#N/A</v>
      </c>
      <c r="AU282" s="2" t="e">
        <f>VLOOKUP(P282,'[3]Monitor Schedule'!$A:$BM,35,FALSE)</f>
        <v>#N/A</v>
      </c>
      <c r="AV282" s="2" t="e">
        <f>VLOOKUP(P282,'[3]Monitor Schedule'!$A:$BM,36,FALSE)</f>
        <v>#N/A</v>
      </c>
      <c r="AW282" s="2" t="e">
        <f>VLOOKUP(P282,'[3]Monitor Schedule'!$A:$BM,37,FALSE)</f>
        <v>#N/A</v>
      </c>
      <c r="AX282" s="2" t="e">
        <f>VLOOKUP(P282,'[3]Monitor Schedule'!$A:$BM,38,FALSE)</f>
        <v>#N/A</v>
      </c>
      <c r="AY282" s="2" t="e">
        <f>VLOOKUP(P282,'[3]Monitor Schedule'!$A:$BM,39,FALSE)</f>
        <v>#N/A</v>
      </c>
      <c r="AZ282" s="2" t="e">
        <f>VLOOKUP(P282,'[3]Monitor Schedule'!$A:$BM,40,FALSE)</f>
        <v>#N/A</v>
      </c>
      <c r="BA282" s="2" t="e">
        <f>VLOOKUP(P282,'[3]Monitor Schedule'!$A:$BM,41,FALSE)</f>
        <v>#N/A</v>
      </c>
      <c r="BB282" s="2" t="e">
        <f>VLOOKUP(P282,'[3]Monitor Schedule'!$A:$BM,42,FALSE)</f>
        <v>#N/A</v>
      </c>
      <c r="BC282" s="2" t="e">
        <f>VLOOKUP(P282,'[3]Monitor Schedule'!$A:$BM,43,FALSE)</f>
        <v>#N/A</v>
      </c>
      <c r="BD282" s="2" t="e">
        <f>VLOOKUP(P282,'[3]Monitor Schedule'!$A:$BM,44,FALSE)</f>
        <v>#N/A</v>
      </c>
      <c r="BE282" s="2" t="e">
        <f>VLOOKUP(P282,'[3]Monitor Schedule'!$A:$BM,45,FALSE)</f>
        <v>#N/A</v>
      </c>
      <c r="BF282" s="2" t="e">
        <f>VLOOKUP(P282,'[3]Monitor Schedule'!$A:$BM,46,FALSE)</f>
        <v>#N/A</v>
      </c>
      <c r="BG282" s="2" t="e">
        <f>VLOOKUP(P282,'[3]Monitor Schedule'!$A:$BM,47,FALSE)</f>
        <v>#N/A</v>
      </c>
      <c r="BH282" s="2" t="e">
        <f>VLOOKUP(P282,'[3]Monitor Schedule'!$A:$BM,48,FALSE)</f>
        <v>#N/A</v>
      </c>
      <c r="BI282" s="2" t="e">
        <f>VLOOKUP(P282,'[3]Monitor Schedule'!$A:$BM,49,FALSE)</f>
        <v>#N/A</v>
      </c>
      <c r="BJ282" s="2" t="e">
        <f>VLOOKUP(P282,'[3]Monitor Schedule'!$A:$BM,50,FALSE)</f>
        <v>#N/A</v>
      </c>
      <c r="BK282" s="2" t="e">
        <f>VLOOKUP(P282,'[3]Monitor Schedule'!$A:$BM,51,FALSE)</f>
        <v>#N/A</v>
      </c>
      <c r="BL282" s="2" t="e">
        <f>VLOOKUP(P282,'[3]Monitor Schedule'!$A:$BM,52,FALSE)</f>
        <v>#N/A</v>
      </c>
      <c r="BM282" s="2" t="e">
        <f>VLOOKUP(P282,'[3]Monitor Schedule'!$A:$BM,53,FALSE)</f>
        <v>#N/A</v>
      </c>
      <c r="BN282" s="2" t="e">
        <f>VLOOKUP(P282,'[3]Monitor Schedule'!$A:$BM,54,FALSE)</f>
        <v>#N/A</v>
      </c>
      <c r="BO282" s="2" t="e">
        <f>VLOOKUP(P282,'[3]Monitor Schedule'!$A:$BM,55,FALSE)</f>
        <v>#N/A</v>
      </c>
      <c r="BP282" s="2" t="e">
        <f>VLOOKUP(P282,'[3]Monitor Schedule'!$A:$BM,56,FALSE)</f>
        <v>#N/A</v>
      </c>
      <c r="BQ282" s="2" t="e">
        <f>VLOOKUP(P282,'[3]Monitor Schedule'!$A:$BM,57,FALSE)</f>
        <v>#N/A</v>
      </c>
      <c r="BR282" s="2" t="e">
        <f>VLOOKUP(P282,'[3]Monitor Schedule'!$A:$BM,58,FALSE)</f>
        <v>#N/A</v>
      </c>
      <c r="BS282" s="2" t="e">
        <f>VLOOKUP(P282,'[3]Monitor Schedule'!$A:$BM,59,FALSE)</f>
        <v>#N/A</v>
      </c>
      <c r="BT282" s="2" t="e">
        <f>VLOOKUP(P282,'[3]Monitor Schedule'!$A:$BM,60,FALSE)</f>
        <v>#N/A</v>
      </c>
      <c r="BU282" s="2" t="e">
        <f>VLOOKUP(P282,'[3]Monitor Schedule'!$A:$BM,61,FALSE)</f>
        <v>#N/A</v>
      </c>
      <c r="BV282" s="2" t="e">
        <f>VLOOKUP(P282,'[3]Monitor Schedule'!$A:$BM,62,FALSE)</f>
        <v>#N/A</v>
      </c>
      <c r="BW282" s="2" t="e">
        <f>VLOOKUP(P282,'[3]Monitor Schedule'!$A:$BM,63,FALSE)</f>
        <v>#N/A</v>
      </c>
      <c r="BX282" s="2" t="e">
        <f>VLOOKUP(P282,'[3]Monitor Schedule'!$A:$BM,64,FALSE)</f>
        <v>#N/A</v>
      </c>
      <c r="BY282" s="2" t="e">
        <f>VLOOKUP(P282,'[3]Monitor Schedule'!$A:$BM,65,FALSE)</f>
        <v>#N/A</v>
      </c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</row>
    <row r="283" spans="1:16330" s="2" customFormat="1">
      <c r="A283" s="146">
        <v>88292</v>
      </c>
      <c r="B283" s="146">
        <v>3485</v>
      </c>
      <c r="C283" s="146">
        <v>543</v>
      </c>
      <c r="D283" s="147">
        <v>106477</v>
      </c>
      <c r="E283" s="148">
        <f t="shared" si="412"/>
        <v>4152.6030000000001</v>
      </c>
      <c r="F283" s="149">
        <f t="shared" si="413"/>
        <v>664.41647999999998</v>
      </c>
      <c r="G283" s="150">
        <v>25</v>
      </c>
      <c r="H283" s="150">
        <f t="shared" si="414"/>
        <v>5190.7537499999999</v>
      </c>
      <c r="I283" s="150">
        <f t="shared" si="415"/>
        <v>830.52059999999994</v>
      </c>
      <c r="J283" s="150">
        <f t="shared" si="416"/>
        <v>6228.9045000000006</v>
      </c>
      <c r="K283" s="150">
        <f t="shared" si="417"/>
        <v>996.62472000000002</v>
      </c>
      <c r="L283" s="150">
        <v>7</v>
      </c>
      <c r="M283" s="151">
        <v>9</v>
      </c>
      <c r="N283" s="152">
        <v>10</v>
      </c>
      <c r="O283" s="169"/>
      <c r="P283" s="8"/>
      <c r="Q283" s="8"/>
      <c r="R283" s="169" t="s">
        <v>49</v>
      </c>
      <c r="S283" s="186"/>
      <c r="T283" s="181" t="e">
        <f>VLOOKUP(P283,'[3]Monitor Schedule'!$A:$J,10,FALSE)</f>
        <v>#N/A</v>
      </c>
      <c r="U283" s="186"/>
      <c r="V283" s="181" t="e">
        <f>VLOOKUP(P283,'[3]Monitor Schedule'!$A:$K,11,FALSE)</f>
        <v>#N/A</v>
      </c>
      <c r="W283" s="181"/>
      <c r="X283" s="8" t="e">
        <f>VLOOKUP(P283,[4]ocr_assessors_for_ror!$B:$E,4,FALSE)</f>
        <v>#N/A</v>
      </c>
      <c r="Y283" s="139">
        <f t="shared" ref="Y283:AG283" si="418">COUNTIF(Y271:Y282,"yes")</f>
        <v>2</v>
      </c>
      <c r="Z283" s="139">
        <f t="shared" si="418"/>
        <v>2</v>
      </c>
      <c r="AA283" s="139">
        <f t="shared" si="418"/>
        <v>3</v>
      </c>
      <c r="AB283" s="139">
        <f t="shared" si="418"/>
        <v>2</v>
      </c>
      <c r="AC283" s="139">
        <f t="shared" si="418"/>
        <v>4</v>
      </c>
      <c r="AD283" s="139">
        <f t="shared" si="418"/>
        <v>5</v>
      </c>
      <c r="AE283" s="139">
        <f t="shared" si="418"/>
        <v>3</v>
      </c>
      <c r="AF283" s="139">
        <f t="shared" si="418"/>
        <v>4</v>
      </c>
      <c r="AG283" s="139">
        <f t="shared" si="418"/>
        <v>3</v>
      </c>
      <c r="AH283" s="139">
        <f>COUNTIF(AH271:AH282,"yes")+1</f>
        <v>4</v>
      </c>
      <c r="AI283" s="139">
        <f t="shared" ref="AI283:AN283" si="419">COUNTIF(AI271:AI282,"yes")</f>
        <v>4</v>
      </c>
      <c r="AJ283" s="139">
        <f t="shared" si="419"/>
        <v>4</v>
      </c>
      <c r="AK283" s="139">
        <f t="shared" si="419"/>
        <v>4</v>
      </c>
      <c r="AL283" s="139">
        <f t="shared" si="419"/>
        <v>3</v>
      </c>
      <c r="AM283" s="139">
        <f t="shared" si="419"/>
        <v>2</v>
      </c>
      <c r="AN283" s="139">
        <f t="shared" si="419"/>
        <v>3</v>
      </c>
      <c r="AO283" s="139">
        <f>COUNTIF(AO271:AO282,"yes")+1</f>
        <v>3</v>
      </c>
      <c r="AP283" s="139">
        <f t="shared" ref="AP283:AU283" si="420">COUNTIF(AP271:AP282,"yes")</f>
        <v>1</v>
      </c>
      <c r="AQ283" s="139">
        <f t="shared" si="420"/>
        <v>3</v>
      </c>
      <c r="AR283" s="139">
        <f t="shared" si="420"/>
        <v>2</v>
      </c>
      <c r="AS283" s="139">
        <f t="shared" si="420"/>
        <v>1</v>
      </c>
      <c r="AT283" s="139">
        <f t="shared" si="420"/>
        <v>1</v>
      </c>
      <c r="AU283" s="139">
        <f t="shared" si="420"/>
        <v>5</v>
      </c>
      <c r="AV283" s="139">
        <f>COUNTIF(AV271:AV282,"yes")+1</f>
        <v>5</v>
      </c>
      <c r="AW283" s="139">
        <f t="shared" ref="AW283:BB283" si="421">COUNTIF(AW271:AW282,"yes")</f>
        <v>0</v>
      </c>
      <c r="AX283" s="139">
        <f t="shared" si="421"/>
        <v>2</v>
      </c>
      <c r="AY283" s="139">
        <f t="shared" si="421"/>
        <v>1</v>
      </c>
      <c r="AZ283" s="139">
        <f t="shared" si="421"/>
        <v>2</v>
      </c>
      <c r="BA283" s="139">
        <f t="shared" si="421"/>
        <v>3</v>
      </c>
      <c r="BB283" s="139">
        <f t="shared" si="421"/>
        <v>5</v>
      </c>
      <c r="BC283" s="139">
        <f>COUNTIF(BC271:BC282,"yes")+1</f>
        <v>5</v>
      </c>
      <c r="BD283" s="139">
        <f t="shared" ref="BD283:BI283" si="422">COUNTIF(BD271:BD282,"yes")</f>
        <v>1</v>
      </c>
      <c r="BE283" s="139">
        <f t="shared" si="422"/>
        <v>2</v>
      </c>
      <c r="BF283" s="139">
        <f t="shared" si="422"/>
        <v>3</v>
      </c>
      <c r="BG283" s="139">
        <f t="shared" si="422"/>
        <v>3</v>
      </c>
      <c r="BH283" s="139">
        <f t="shared" si="422"/>
        <v>3</v>
      </c>
      <c r="BI283" s="139">
        <f t="shared" si="422"/>
        <v>5</v>
      </c>
      <c r="BJ283" s="139">
        <f>COUNTIF(BJ271:BJ282,"yes")+1</f>
        <v>4</v>
      </c>
      <c r="BK283" s="139">
        <f t="shared" ref="BK283:BP283" si="423">COUNTIF(BK271:BK282,"yes")</f>
        <v>1</v>
      </c>
      <c r="BL283" s="139">
        <f t="shared" si="423"/>
        <v>2</v>
      </c>
      <c r="BM283" s="139">
        <f t="shared" si="423"/>
        <v>2</v>
      </c>
      <c r="BN283" s="139">
        <f t="shared" si="423"/>
        <v>2</v>
      </c>
      <c r="BO283" s="139">
        <f t="shared" si="423"/>
        <v>2</v>
      </c>
      <c r="BP283" s="139">
        <f t="shared" si="423"/>
        <v>6</v>
      </c>
      <c r="BQ283" s="139">
        <f>COUNTIF(BQ271:BQ282,"yes")+1</f>
        <v>6</v>
      </c>
      <c r="BR283" s="139">
        <f t="shared" ref="BR283:BX283" si="424">COUNTIF(BR271:BR282,"yes")</f>
        <v>1</v>
      </c>
      <c r="BS283" s="139">
        <f t="shared" si="424"/>
        <v>1</v>
      </c>
      <c r="BT283" s="139">
        <f t="shared" si="424"/>
        <v>1</v>
      </c>
      <c r="BU283" s="139">
        <f t="shared" si="424"/>
        <v>1</v>
      </c>
      <c r="BV283" s="139">
        <f t="shared" si="424"/>
        <v>0</v>
      </c>
      <c r="BW283" s="139">
        <f t="shared" si="424"/>
        <v>3</v>
      </c>
      <c r="BX283" s="139">
        <f t="shared" si="424"/>
        <v>2</v>
      </c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</row>
    <row r="284" spans="1:16330" s="2" customFormat="1">
      <c r="A284" s="146">
        <v>88292</v>
      </c>
      <c r="B284" s="146">
        <v>3485</v>
      </c>
      <c r="C284" s="146">
        <v>543</v>
      </c>
      <c r="D284" s="147">
        <v>106477</v>
      </c>
      <c r="E284" s="148">
        <f t="shared" si="412"/>
        <v>4152.6030000000001</v>
      </c>
      <c r="F284" s="149">
        <f t="shared" si="413"/>
        <v>664.41647999999998</v>
      </c>
      <c r="G284" s="150">
        <v>26</v>
      </c>
      <c r="H284" s="150">
        <f t="shared" si="414"/>
        <v>5190.7537499999999</v>
      </c>
      <c r="I284" s="150">
        <f t="shared" si="415"/>
        <v>830.52059999999994</v>
      </c>
      <c r="J284" s="150">
        <f t="shared" si="416"/>
        <v>6228.9045000000006</v>
      </c>
      <c r="K284" s="150">
        <f t="shared" si="417"/>
        <v>996.62472000000002</v>
      </c>
      <c r="L284" s="150">
        <v>7</v>
      </c>
      <c r="M284" s="151">
        <v>9</v>
      </c>
      <c r="N284" s="152">
        <v>10</v>
      </c>
      <c r="O284" s="169"/>
      <c r="P284" s="8"/>
      <c r="Q284" s="8"/>
      <c r="R284" s="169" t="s">
        <v>50</v>
      </c>
      <c r="S284" s="186"/>
      <c r="T284" s="181" t="e">
        <f>VLOOKUP(P284,'[3]Monitor Schedule'!$A:$J,10,FALSE)</f>
        <v>#N/A</v>
      </c>
      <c r="U284" s="186"/>
      <c r="V284" s="181" t="e">
        <f>VLOOKUP(P284,'[3]Monitor Schedule'!$A:$K,11,FALSE)</f>
        <v>#N/A</v>
      </c>
      <c r="W284" s="181"/>
      <c r="X284" s="8" t="e">
        <f>VLOOKUP(P284,[4]ocr_assessors_for_ror!$B:$E,4,FALSE)</f>
        <v>#N/A</v>
      </c>
      <c r="Y284" s="139">
        <v>2</v>
      </c>
      <c r="Z284" s="139">
        <v>2</v>
      </c>
      <c r="AA284" s="139">
        <v>2</v>
      </c>
      <c r="AB284" s="139">
        <v>2</v>
      </c>
      <c r="AC284" s="139">
        <v>2</v>
      </c>
      <c r="AD284" s="139">
        <v>2</v>
      </c>
      <c r="AE284" s="139">
        <v>2</v>
      </c>
      <c r="AF284" s="139">
        <v>3</v>
      </c>
      <c r="AG284" s="139">
        <v>3</v>
      </c>
      <c r="AH284" s="139">
        <v>3</v>
      </c>
      <c r="AI284" s="139">
        <v>3</v>
      </c>
      <c r="AJ284" s="139">
        <v>3</v>
      </c>
      <c r="AK284" s="139">
        <v>3</v>
      </c>
      <c r="AL284" s="139">
        <v>3</v>
      </c>
      <c r="AM284" s="139">
        <v>2</v>
      </c>
      <c r="AN284" s="139">
        <v>2</v>
      </c>
      <c r="AO284" s="139">
        <v>2</v>
      </c>
      <c r="AP284" s="139">
        <v>2</v>
      </c>
      <c r="AQ284" s="139">
        <v>2</v>
      </c>
      <c r="AR284" s="139">
        <v>2</v>
      </c>
      <c r="AS284" s="139">
        <v>2</v>
      </c>
      <c r="AT284" s="139">
        <v>4</v>
      </c>
      <c r="AU284" s="139">
        <v>4</v>
      </c>
      <c r="AV284" s="139">
        <v>4</v>
      </c>
      <c r="AW284" s="139">
        <v>4</v>
      </c>
      <c r="AX284" s="139">
        <v>4</v>
      </c>
      <c r="AY284" s="139">
        <v>4</v>
      </c>
      <c r="AZ284" s="139">
        <v>4</v>
      </c>
      <c r="BA284" s="139">
        <v>4</v>
      </c>
      <c r="BB284" s="139">
        <v>4</v>
      </c>
      <c r="BC284" s="139">
        <v>4</v>
      </c>
      <c r="BD284" s="139">
        <v>4</v>
      </c>
      <c r="BE284" s="139">
        <v>4</v>
      </c>
      <c r="BF284" s="139">
        <v>4</v>
      </c>
      <c r="BG284" s="139">
        <v>4</v>
      </c>
      <c r="BH284" s="139">
        <v>4</v>
      </c>
      <c r="BI284" s="139">
        <v>4</v>
      </c>
      <c r="BJ284" s="139">
        <v>4</v>
      </c>
      <c r="BK284" s="139">
        <v>4</v>
      </c>
      <c r="BL284" s="139">
        <v>4</v>
      </c>
      <c r="BM284" s="139">
        <v>4</v>
      </c>
      <c r="BN284" s="139">
        <v>4</v>
      </c>
      <c r="BO284" s="139">
        <v>3</v>
      </c>
      <c r="BP284" s="139">
        <v>3</v>
      </c>
      <c r="BQ284" s="139">
        <v>3</v>
      </c>
      <c r="BR284" s="139">
        <v>3</v>
      </c>
      <c r="BS284" s="139">
        <v>3</v>
      </c>
      <c r="BT284" s="139">
        <v>3</v>
      </c>
      <c r="BU284" s="139">
        <v>3</v>
      </c>
      <c r="BV284" s="139">
        <v>1</v>
      </c>
      <c r="BW284" s="139">
        <v>1</v>
      </c>
      <c r="BX284" s="139">
        <v>1</v>
      </c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</row>
    <row r="285" spans="1:16330" s="2" customFormat="1">
      <c r="A285" s="146">
        <v>88292</v>
      </c>
      <c r="B285" s="146">
        <v>3485</v>
      </c>
      <c r="C285" s="146">
        <v>543</v>
      </c>
      <c r="D285" s="147">
        <v>106477</v>
      </c>
      <c r="E285" s="148">
        <f t="shared" si="412"/>
        <v>4152.6030000000001</v>
      </c>
      <c r="F285" s="149">
        <f t="shared" si="413"/>
        <v>664.41647999999998</v>
      </c>
      <c r="G285" s="150">
        <v>27</v>
      </c>
      <c r="H285" s="150">
        <f t="shared" si="414"/>
        <v>5190.7537499999999</v>
      </c>
      <c r="I285" s="150">
        <f t="shared" si="415"/>
        <v>830.52059999999994</v>
      </c>
      <c r="J285" s="150">
        <f t="shared" si="416"/>
        <v>6228.9045000000006</v>
      </c>
      <c r="K285" s="150">
        <f t="shared" si="417"/>
        <v>996.62472000000002</v>
      </c>
      <c r="L285" s="150">
        <v>7</v>
      </c>
      <c r="M285" s="151">
        <v>9</v>
      </c>
      <c r="N285" s="152">
        <v>10</v>
      </c>
      <c r="O285" s="169"/>
      <c r="P285" s="8"/>
      <c r="Q285" s="8"/>
      <c r="R285" s="169" t="s">
        <v>51</v>
      </c>
      <c r="S285" s="186"/>
      <c r="T285" s="181" t="e">
        <f>VLOOKUP(P285,'[3]Monitor Schedule'!$A:$J,10,FALSE)</f>
        <v>#N/A</v>
      </c>
      <c r="U285" s="186"/>
      <c r="V285" s="181" t="e">
        <f>VLOOKUP(P285,'[3]Monitor Schedule'!$A:$K,11,FALSE)</f>
        <v>#N/A</v>
      </c>
      <c r="W285" s="181"/>
      <c r="X285" s="8" t="e">
        <f>VLOOKUP(P285,[4]ocr_assessors_for_ror!$B:$E,4,FALSE)</f>
        <v>#N/A</v>
      </c>
      <c r="Y285" s="170">
        <f>Y283-Y284</f>
        <v>0</v>
      </c>
      <c r="Z285" s="170">
        <f t="shared" ref="Z285:BX285" si="425">Z283-Z284</f>
        <v>0</v>
      </c>
      <c r="AA285" s="170">
        <f t="shared" si="425"/>
        <v>1</v>
      </c>
      <c r="AB285" s="170">
        <f t="shared" si="425"/>
        <v>0</v>
      </c>
      <c r="AC285" s="170">
        <f t="shared" si="425"/>
        <v>2</v>
      </c>
      <c r="AD285" s="170">
        <f t="shared" si="425"/>
        <v>3</v>
      </c>
      <c r="AE285" s="170">
        <f t="shared" si="425"/>
        <v>1</v>
      </c>
      <c r="AF285" s="170">
        <f t="shared" si="425"/>
        <v>1</v>
      </c>
      <c r="AG285" s="170">
        <f t="shared" si="425"/>
        <v>0</v>
      </c>
      <c r="AH285" s="170">
        <f t="shared" si="425"/>
        <v>1</v>
      </c>
      <c r="AI285" s="170">
        <f t="shared" si="425"/>
        <v>1</v>
      </c>
      <c r="AJ285" s="170">
        <f t="shared" si="425"/>
        <v>1</v>
      </c>
      <c r="AK285" s="170">
        <f t="shared" si="425"/>
        <v>1</v>
      </c>
      <c r="AL285" s="170">
        <f t="shared" si="425"/>
        <v>0</v>
      </c>
      <c r="AM285" s="170">
        <f t="shared" si="425"/>
        <v>0</v>
      </c>
      <c r="AN285" s="170">
        <f t="shared" si="425"/>
        <v>1</v>
      </c>
      <c r="AO285" s="170">
        <f t="shared" si="425"/>
        <v>1</v>
      </c>
      <c r="AP285" s="171">
        <f t="shared" si="425"/>
        <v>-1</v>
      </c>
      <c r="AQ285" s="170">
        <f t="shared" si="425"/>
        <v>1</v>
      </c>
      <c r="AR285" s="171">
        <f t="shared" si="425"/>
        <v>0</v>
      </c>
      <c r="AS285" s="171">
        <f t="shared" si="425"/>
        <v>-1</v>
      </c>
      <c r="AT285" s="171">
        <f t="shared" si="425"/>
        <v>-3</v>
      </c>
      <c r="AU285" s="170">
        <f t="shared" si="425"/>
        <v>1</v>
      </c>
      <c r="AV285" s="170">
        <f t="shared" si="425"/>
        <v>1</v>
      </c>
      <c r="AW285" s="171">
        <f t="shared" si="425"/>
        <v>-4</v>
      </c>
      <c r="AX285" s="171">
        <f t="shared" si="425"/>
        <v>-2</v>
      </c>
      <c r="AY285" s="171">
        <f t="shared" si="425"/>
        <v>-3</v>
      </c>
      <c r="AZ285" s="171">
        <f t="shared" si="425"/>
        <v>-2</v>
      </c>
      <c r="BA285" s="171">
        <f t="shared" si="425"/>
        <v>-1</v>
      </c>
      <c r="BB285" s="170">
        <f t="shared" si="425"/>
        <v>1</v>
      </c>
      <c r="BC285" s="170">
        <f t="shared" si="425"/>
        <v>1</v>
      </c>
      <c r="BD285" s="171">
        <f t="shared" si="425"/>
        <v>-3</v>
      </c>
      <c r="BE285" s="171">
        <f t="shared" si="425"/>
        <v>-2</v>
      </c>
      <c r="BF285" s="171">
        <f t="shared" si="425"/>
        <v>-1</v>
      </c>
      <c r="BG285" s="171">
        <f t="shared" si="425"/>
        <v>-1</v>
      </c>
      <c r="BH285" s="171">
        <f t="shared" si="425"/>
        <v>-1</v>
      </c>
      <c r="BI285" s="170">
        <f t="shared" si="425"/>
        <v>1</v>
      </c>
      <c r="BJ285" s="170">
        <f t="shared" si="425"/>
        <v>0</v>
      </c>
      <c r="BK285" s="171">
        <f t="shared" si="425"/>
        <v>-3</v>
      </c>
      <c r="BL285" s="171">
        <f t="shared" si="425"/>
        <v>-2</v>
      </c>
      <c r="BM285" s="171">
        <f t="shared" si="425"/>
        <v>-2</v>
      </c>
      <c r="BN285" s="171">
        <f t="shared" si="425"/>
        <v>-2</v>
      </c>
      <c r="BO285" s="171">
        <f t="shared" si="425"/>
        <v>-1</v>
      </c>
      <c r="BP285" s="170">
        <f t="shared" si="425"/>
        <v>3</v>
      </c>
      <c r="BQ285" s="170">
        <f t="shared" si="425"/>
        <v>3</v>
      </c>
      <c r="BR285" s="171">
        <f t="shared" si="425"/>
        <v>-2</v>
      </c>
      <c r="BS285" s="171">
        <f t="shared" si="425"/>
        <v>-2</v>
      </c>
      <c r="BT285" s="171">
        <f t="shared" si="425"/>
        <v>-2</v>
      </c>
      <c r="BU285" s="171">
        <f t="shared" si="425"/>
        <v>-2</v>
      </c>
      <c r="BV285" s="171">
        <f t="shared" si="425"/>
        <v>-1</v>
      </c>
      <c r="BW285" s="170">
        <f t="shared" si="425"/>
        <v>2</v>
      </c>
      <c r="BX285" s="170">
        <f t="shared" si="425"/>
        <v>1</v>
      </c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</row>
    <row r="286" spans="1:16330" s="2" customFormat="1">
      <c r="A286" s="146">
        <v>88292</v>
      </c>
      <c r="B286" s="146">
        <v>3485</v>
      </c>
      <c r="C286" s="146">
        <v>543</v>
      </c>
      <c r="D286" s="147">
        <v>106477</v>
      </c>
      <c r="E286" s="148">
        <f t="shared" si="412"/>
        <v>4152.6030000000001</v>
      </c>
      <c r="F286" s="149">
        <f t="shared" si="413"/>
        <v>664.41647999999998</v>
      </c>
      <c r="G286" s="150">
        <v>28</v>
      </c>
      <c r="H286" s="150">
        <f t="shared" si="414"/>
        <v>5190.7537499999999</v>
      </c>
      <c r="I286" s="150">
        <f t="shared" si="415"/>
        <v>830.52059999999994</v>
      </c>
      <c r="J286" s="150">
        <f t="shared" si="416"/>
        <v>6228.9045000000006</v>
      </c>
      <c r="K286" s="150">
        <f t="shared" si="417"/>
        <v>996.62472000000002</v>
      </c>
      <c r="L286" s="150">
        <v>7</v>
      </c>
      <c r="M286" s="151">
        <v>9</v>
      </c>
      <c r="N286" s="152">
        <v>10</v>
      </c>
      <c r="O286" s="169"/>
      <c r="P286" s="8"/>
      <c r="Q286" s="8"/>
      <c r="R286" s="8"/>
      <c r="S286" s="8"/>
      <c r="T286" s="181" t="e">
        <f>VLOOKUP(P286,'[3]Monitor Schedule'!$A:$J,10,FALSE)</f>
        <v>#N/A</v>
      </c>
      <c r="U286" s="8"/>
      <c r="V286" s="181" t="e">
        <f>VLOOKUP(P286,'[3]Monitor Schedule'!$A:$K,11,FALSE)</f>
        <v>#N/A</v>
      </c>
      <c r="W286" s="181"/>
      <c r="X286" s="8" t="e">
        <f>VLOOKUP(P286,[4]ocr_assessors_for_ror!$B:$E,4,FALSE)</f>
        <v>#N/A</v>
      </c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</row>
    <row r="287" spans="1:16330" s="2" customFormat="1">
      <c r="A287" s="128">
        <v>63908</v>
      </c>
      <c r="B287" s="128">
        <v>2630</v>
      </c>
      <c r="C287" s="128">
        <v>608</v>
      </c>
      <c r="D287" s="145">
        <v>64385</v>
      </c>
      <c r="E287" s="134">
        <f>D287*0.041</f>
        <v>2639.7850000000003</v>
      </c>
      <c r="F287" s="133">
        <f>E287*0.23</f>
        <v>607.15055000000007</v>
      </c>
      <c r="G287" s="9">
        <v>10</v>
      </c>
      <c r="H287" s="9">
        <f>E287*1.25</f>
        <v>3299.7312500000003</v>
      </c>
      <c r="I287" s="9">
        <f>F287*1.25</f>
        <v>758.93818750000014</v>
      </c>
      <c r="J287" s="9">
        <f>E287*1.5</f>
        <v>3959.6775000000007</v>
      </c>
      <c r="K287" s="9">
        <f>F287*1.5</f>
        <v>910.7258250000001</v>
      </c>
      <c r="L287" s="9">
        <v>8</v>
      </c>
      <c r="M287" s="124">
        <v>9</v>
      </c>
      <c r="N287" s="123">
        <v>11</v>
      </c>
      <c r="O287" s="169" t="s">
        <v>396</v>
      </c>
      <c r="P287" s="8">
        <v>691410</v>
      </c>
      <c r="Q287" s="8" t="s">
        <v>397</v>
      </c>
      <c r="R287" s="8" t="s">
        <v>75</v>
      </c>
      <c r="S287" s="181">
        <v>44757</v>
      </c>
      <c r="T287" s="181">
        <f>VLOOKUP(P287,'[3]Monitor Schedule'!$A:$J,10,FALSE)</f>
        <v>44707</v>
      </c>
      <c r="U287" s="181">
        <v>44784</v>
      </c>
      <c r="V287" s="181" t="e">
        <f>VLOOKUP(P287,'[3]Monitor Schedule'!$A:$K,11,FALSE)</f>
        <v>#N/A</v>
      </c>
      <c r="W287" s="181"/>
      <c r="X287" s="8" t="s">
        <v>30</v>
      </c>
      <c r="Y287" s="2" t="str">
        <f>VLOOKUP(P287,'[3]Monitor Schedule'!$A:$BM,13,FALSE)</f>
        <v>Yes</v>
      </c>
      <c r="Z287" s="2" t="str">
        <f>VLOOKUP(P287,'[3]Monitor Schedule'!$A:$BM,14,FALSE)</f>
        <v>Yes</v>
      </c>
      <c r="AA287" s="2" t="str">
        <f>VLOOKUP(P287,'[3]Monitor Schedule'!$A:$BM,15,FALSE)</f>
        <v>Yes</v>
      </c>
      <c r="AB287" s="2" t="str">
        <f>VLOOKUP(P287,'[3]Monitor Schedule'!$A:$BM,16,FALSE)</f>
        <v>No</v>
      </c>
      <c r="AC287" s="2" t="str">
        <f>VLOOKUP(P287,'[3]Monitor Schedule'!$A:$BM,17,FALSE)</f>
        <v>No</v>
      </c>
      <c r="AD287" s="2" t="str">
        <f>VLOOKUP(P287,'[3]Monitor Schedule'!$A:$BM,18,FALSE)</f>
        <v>No</v>
      </c>
      <c r="AE287" s="2" t="str">
        <f>VLOOKUP(P287,'[3]Monitor Schedule'!$A:$BM,19,FALSE)</f>
        <v>Yes</v>
      </c>
      <c r="AF287" s="2" t="str">
        <f>VLOOKUP(P287,'[3]Monitor Schedule'!$A:$BM,20,FALSE)</f>
        <v>Yes</v>
      </c>
      <c r="AG287" s="2" t="str">
        <f>VLOOKUP(P287,'[3]Monitor Schedule'!$A:$BM,21,FALSE)</f>
        <v>Yes</v>
      </c>
      <c r="AH287" s="2" t="str">
        <f>VLOOKUP(P287,'[3]Monitor Schedule'!$A:$BM,22,FALSE)</f>
        <v>No</v>
      </c>
      <c r="AI287" s="2" t="str">
        <f>VLOOKUP(P287,'[3]Monitor Schedule'!$A:$BM,23,FALSE)</f>
        <v>No</v>
      </c>
      <c r="AJ287" s="2" t="str">
        <f>VLOOKUP(P287,'[3]Monitor Schedule'!$A:$BM,24,FALSE)</f>
        <v>No</v>
      </c>
      <c r="AK287" s="2" t="str">
        <f>VLOOKUP(P287,'[3]Monitor Schedule'!$A:$BM,25,FALSE)</f>
        <v>Yes</v>
      </c>
      <c r="AL287" s="2" t="str">
        <f>VLOOKUP(P287,'[3]Monitor Schedule'!$A:$BM,26,FALSE)</f>
        <v>Yes</v>
      </c>
      <c r="AM287" s="2" t="str">
        <f>VLOOKUP(P287,'[3]Monitor Schedule'!$A:$BM,27,FALSE)</f>
        <v>Yes</v>
      </c>
      <c r="AN287" s="2" t="str">
        <f>VLOOKUP(P287,'[3]Monitor Schedule'!$A:$BM,28,FALSE)</f>
        <v>No</v>
      </c>
      <c r="AO287" s="2" t="str">
        <f>VLOOKUP(P287,'[3]Monitor Schedule'!$A:$BM,29,FALSE)</f>
        <v>No</v>
      </c>
      <c r="AP287" s="2" t="str">
        <f>VLOOKUP(P287,'[3]Monitor Schedule'!$A:$BM,30,FALSE)</f>
        <v>No</v>
      </c>
      <c r="AQ287" s="2" t="str">
        <f>VLOOKUP(P287,'[3]Monitor Schedule'!$A:$BM,31,FALSE)</f>
        <v>No</v>
      </c>
      <c r="AR287" s="2" t="str">
        <f>VLOOKUP(P287,'[3]Monitor Schedule'!$A:$BM,32,FALSE)</f>
        <v>No</v>
      </c>
      <c r="AS287" s="2" t="str">
        <f>VLOOKUP(P287,'[3]Monitor Schedule'!$A:$BM,33,FALSE)</f>
        <v>No</v>
      </c>
      <c r="AT287" s="2" t="str">
        <f>VLOOKUP(P287,'[3]Monitor Schedule'!$A:$BM,34,FALSE)</f>
        <v>No</v>
      </c>
      <c r="AU287" s="2" t="str">
        <f>VLOOKUP(P287,'[3]Monitor Schedule'!$A:$BM,35,FALSE)</f>
        <v>No</v>
      </c>
      <c r="AV287" s="2" t="str">
        <f>VLOOKUP(P287,'[3]Monitor Schedule'!$A:$BM,36,FALSE)</f>
        <v>No</v>
      </c>
      <c r="AW287" s="2" t="str">
        <f>VLOOKUP(P287,'[3]Monitor Schedule'!$A:$BM,37,FALSE)</f>
        <v>No</v>
      </c>
      <c r="AX287" s="2" t="str">
        <f>VLOOKUP(P287,'[3]Monitor Schedule'!$A:$BM,38,FALSE)</f>
        <v>No</v>
      </c>
      <c r="AY287" s="2" t="str">
        <f>VLOOKUP(P287,'[3]Monitor Schedule'!$A:$BM,39,FALSE)</f>
        <v>No</v>
      </c>
      <c r="AZ287" s="2" t="str">
        <f>VLOOKUP(P287,'[3]Monitor Schedule'!$A:$BM,40,FALSE)</f>
        <v>No</v>
      </c>
      <c r="BA287" s="2" t="str">
        <f>VLOOKUP(P287,'[3]Monitor Schedule'!$A:$BM,41,FALSE)</f>
        <v>No</v>
      </c>
      <c r="BB287" s="2" t="str">
        <f>VLOOKUP(P287,'[3]Monitor Schedule'!$A:$BM,42,FALSE)</f>
        <v>No</v>
      </c>
      <c r="BC287" s="2" t="str">
        <f>VLOOKUP(P287,'[3]Monitor Schedule'!$A:$BM,43,FALSE)</f>
        <v>Yes</v>
      </c>
      <c r="BD287" s="2" t="str">
        <f>VLOOKUP(P287,'[3]Monitor Schedule'!$A:$BM,44,FALSE)</f>
        <v>Yes</v>
      </c>
      <c r="BE287" s="2" t="str">
        <f>VLOOKUP(P287,'[3]Monitor Schedule'!$A:$BM,45,FALSE)</f>
        <v>Yes</v>
      </c>
      <c r="BF287" s="2" t="str">
        <f>VLOOKUP(P287,'[3]Monitor Schedule'!$A:$BM,46,FALSE)</f>
        <v>No</v>
      </c>
      <c r="BG287" s="2" t="str">
        <f>VLOOKUP(P287,'[3]Monitor Schedule'!$A:$BM,47,FALSE)</f>
        <v>No</v>
      </c>
      <c r="BH287" s="2" t="str">
        <f>VLOOKUP(P287,'[3]Monitor Schedule'!$A:$BM,48,FALSE)</f>
        <v>No</v>
      </c>
      <c r="BI287" s="2" t="str">
        <f>VLOOKUP(P287,'[3]Monitor Schedule'!$A:$BM,49,FALSE)</f>
        <v>No</v>
      </c>
      <c r="BJ287" s="2" t="str">
        <f>VLOOKUP(P287,'[3]Monitor Schedule'!$A:$BM,50,FALSE)</f>
        <v>Yes</v>
      </c>
      <c r="BK287" s="2" t="str">
        <f>VLOOKUP(P287,'[3]Monitor Schedule'!$A:$BM,51,FALSE)</f>
        <v>Yes</v>
      </c>
      <c r="BL287" s="2" t="str">
        <f>VLOOKUP(P287,'[3]Monitor Schedule'!$A:$BM,52,FALSE)</f>
        <v>Yes</v>
      </c>
      <c r="BM287" s="2" t="str">
        <f>VLOOKUP(P287,'[3]Monitor Schedule'!$A:$BM,53,FALSE)</f>
        <v>No</v>
      </c>
      <c r="BN287" s="2" t="str">
        <f>VLOOKUP(P287,'[3]Monitor Schedule'!$A:$BM,54,FALSE)</f>
        <v>No</v>
      </c>
      <c r="BO287" s="2" t="str">
        <f>VLOOKUP(P287,'[3]Monitor Schedule'!$A:$BM,55,FALSE)</f>
        <v>No</v>
      </c>
      <c r="BP287" s="2" t="str">
        <f>VLOOKUP(P287,'[3]Monitor Schedule'!$A:$BM,56,FALSE)</f>
        <v>Yes</v>
      </c>
      <c r="BQ287" s="2" t="str">
        <f>VLOOKUP(P287,'[3]Monitor Schedule'!$A:$BM,57,FALSE)</f>
        <v>Yes</v>
      </c>
      <c r="BR287" s="2" t="str">
        <f>VLOOKUP(P287,'[3]Monitor Schedule'!$A:$BM,58,FALSE)</f>
        <v>No</v>
      </c>
      <c r="BS287" s="2" t="str">
        <f>VLOOKUP(P287,'[3]Monitor Schedule'!$A:$BM,59,FALSE)</f>
        <v>No</v>
      </c>
      <c r="BT287" s="2" t="str">
        <f>VLOOKUP(P287,'[3]Monitor Schedule'!$A:$BM,60,FALSE)</f>
        <v>No</v>
      </c>
      <c r="BU287" s="2" t="str">
        <f>VLOOKUP(P287,'[3]Monitor Schedule'!$A:$BM,61,FALSE)</f>
        <v>No</v>
      </c>
      <c r="BV287" s="2" t="str">
        <f>VLOOKUP(P287,'[3]Monitor Schedule'!$A:$BM,62,FALSE)</f>
        <v>No</v>
      </c>
      <c r="BW287" s="2" t="str">
        <f>VLOOKUP(P287,'[3]Monitor Schedule'!$A:$BM,63,FALSE)</f>
        <v>No</v>
      </c>
      <c r="BX287" s="2" t="str">
        <f>VLOOKUP(P287,'[3]Monitor Schedule'!$A:$BM,64,FALSE)</f>
        <v>No</v>
      </c>
      <c r="BY287" s="2" t="s">
        <v>76</v>
      </c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</row>
    <row r="288" spans="1:16330" s="2" customFormat="1">
      <c r="A288" s="146">
        <v>63908</v>
      </c>
      <c r="B288" s="146">
        <v>2630</v>
      </c>
      <c r="C288" s="146">
        <v>608</v>
      </c>
      <c r="D288" s="147">
        <v>64385</v>
      </c>
      <c r="E288" s="148">
        <f t="shared" ref="E288:E291" si="426">D288*0.041</f>
        <v>2639.7850000000003</v>
      </c>
      <c r="F288" s="149">
        <f t="shared" ref="F288:F291" si="427">E288*0.23</f>
        <v>607.15055000000007</v>
      </c>
      <c r="G288" s="150">
        <v>10</v>
      </c>
      <c r="H288" s="150">
        <f t="shared" ref="H288:H291" si="428">E288*1.25</f>
        <v>3299.7312500000003</v>
      </c>
      <c r="I288" s="150">
        <f t="shared" ref="I288:I291" si="429">F288*1.25</f>
        <v>758.93818750000014</v>
      </c>
      <c r="J288" s="150">
        <f t="shared" ref="J288:J291" si="430">E288*1.5</f>
        <v>3959.6775000000007</v>
      </c>
      <c r="K288" s="150">
        <f t="shared" ref="K288:K291" si="431">F288*1.5</f>
        <v>910.7258250000001</v>
      </c>
      <c r="L288" s="150">
        <v>8</v>
      </c>
      <c r="M288" s="151">
        <v>9</v>
      </c>
      <c r="N288" s="152">
        <v>11</v>
      </c>
      <c r="O288" s="169" t="s">
        <v>396</v>
      </c>
      <c r="P288" s="8">
        <v>959551</v>
      </c>
      <c r="Q288" s="8" t="s">
        <v>61</v>
      </c>
      <c r="R288" s="8" t="s">
        <v>62</v>
      </c>
      <c r="S288" s="181">
        <v>44770</v>
      </c>
      <c r="T288" s="181">
        <f>VLOOKUP(P288,'[3]Monitor Schedule'!$A:$J,10,FALSE)</f>
        <v>44620</v>
      </c>
      <c r="U288" s="181">
        <v>44784</v>
      </c>
      <c r="V288" s="181" t="e">
        <f>VLOOKUP(P288,'[3]Monitor Schedule'!$A:$K,11,FALSE)</f>
        <v>#N/A</v>
      </c>
      <c r="W288" s="181"/>
      <c r="X288" s="8" t="s">
        <v>30</v>
      </c>
      <c r="Y288" s="2" t="s">
        <v>30</v>
      </c>
      <c r="Z288" s="2" t="s">
        <v>30</v>
      </c>
      <c r="AA288" s="2" t="s">
        <v>28</v>
      </c>
      <c r="AB288" s="2" t="s">
        <v>28</v>
      </c>
      <c r="AC288" s="2" t="s">
        <v>28</v>
      </c>
      <c r="AD288" s="2" t="s">
        <v>28</v>
      </c>
      <c r="AE288" s="2" t="s">
        <v>28</v>
      </c>
      <c r="AF288" s="2" t="s">
        <v>28</v>
      </c>
      <c r="AG288" s="2" t="s">
        <v>30</v>
      </c>
      <c r="AH288" s="2" t="s">
        <v>28</v>
      </c>
      <c r="AI288" s="2" t="s">
        <v>28</v>
      </c>
      <c r="AJ288" s="2" t="s">
        <v>28</v>
      </c>
      <c r="AK288" s="2" t="s">
        <v>28</v>
      </c>
      <c r="AL288" s="2" t="s">
        <v>28</v>
      </c>
      <c r="AM288" s="2" t="s">
        <v>30</v>
      </c>
      <c r="AN288" s="2" t="s">
        <v>30</v>
      </c>
      <c r="AO288" s="2" t="s">
        <v>28</v>
      </c>
      <c r="AP288" s="2" t="s">
        <v>28</v>
      </c>
      <c r="AQ288" s="2" t="s">
        <v>28</v>
      </c>
      <c r="AR288" s="2" t="s">
        <v>28</v>
      </c>
      <c r="AS288" s="2" t="s">
        <v>28</v>
      </c>
      <c r="AT288" s="2" t="s">
        <v>28</v>
      </c>
      <c r="AU288" s="2" t="s">
        <v>30</v>
      </c>
      <c r="AV288" s="2" t="s">
        <v>30</v>
      </c>
      <c r="AW288" s="2" t="s">
        <v>28</v>
      </c>
      <c r="AX288" s="2" t="s">
        <v>28</v>
      </c>
      <c r="AY288" s="2" t="s">
        <v>30</v>
      </c>
      <c r="AZ288" s="2" t="s">
        <v>28</v>
      </c>
      <c r="BA288" s="2" t="s">
        <v>28</v>
      </c>
      <c r="BB288" s="2" t="s">
        <v>28</v>
      </c>
      <c r="BC288" s="2" t="s">
        <v>30</v>
      </c>
      <c r="BD288" s="2" t="s">
        <v>28</v>
      </c>
      <c r="BE288" s="2" t="s">
        <v>28</v>
      </c>
      <c r="BF288" s="2" t="s">
        <v>30</v>
      </c>
      <c r="BG288" s="2" t="s">
        <v>28</v>
      </c>
      <c r="BH288" s="2" t="s">
        <v>28</v>
      </c>
      <c r="BI288" s="2" t="s">
        <v>28</v>
      </c>
      <c r="BJ288" s="2" t="s">
        <v>30</v>
      </c>
      <c r="BK288" s="2" t="s">
        <v>28</v>
      </c>
      <c r="BL288" s="2" t="s">
        <v>28</v>
      </c>
      <c r="BM288" s="2" t="s">
        <v>28</v>
      </c>
      <c r="BN288" s="2" t="s">
        <v>28</v>
      </c>
      <c r="BO288" s="2" t="s">
        <v>30</v>
      </c>
      <c r="BP288" s="2" t="s">
        <v>30</v>
      </c>
      <c r="BQ288" s="2" t="s">
        <v>30</v>
      </c>
      <c r="BR288" s="2" t="s">
        <v>28</v>
      </c>
      <c r="BS288" s="2" t="s">
        <v>28</v>
      </c>
      <c r="BT288" s="2" t="s">
        <v>28</v>
      </c>
      <c r="BU288" s="2" t="s">
        <v>28</v>
      </c>
      <c r="BV288" s="2" t="s">
        <v>28</v>
      </c>
      <c r="BW288" s="2" t="s">
        <v>28</v>
      </c>
      <c r="BX288" s="2" t="s">
        <v>30</v>
      </c>
      <c r="BY288" s="2" t="s">
        <v>63</v>
      </c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 s="6"/>
      <c r="QS288" s="6"/>
      <c r="QT288" s="6"/>
      <c r="QU288" s="6"/>
      <c r="QV288" s="6"/>
      <c r="QW288" s="6"/>
      <c r="QX288" s="6"/>
      <c r="QY288" s="6"/>
      <c r="QZ288" s="6"/>
      <c r="RA288" s="6"/>
      <c r="RB288" s="6"/>
      <c r="RC288" s="6"/>
      <c r="RD288" s="6"/>
      <c r="RE288" s="6"/>
      <c r="RF288" s="6"/>
      <c r="RG288" s="6"/>
      <c r="RH288" s="6"/>
      <c r="RI288" s="6"/>
      <c r="RJ288" s="6"/>
      <c r="RK288" s="6"/>
      <c r="RL288" s="6"/>
      <c r="RM288" s="6"/>
      <c r="RN288" s="6"/>
      <c r="RO288" s="6"/>
      <c r="RP288" s="6"/>
      <c r="RQ288" s="6"/>
      <c r="RR288" s="6"/>
      <c r="RS288" s="6"/>
      <c r="RT288" s="6"/>
      <c r="RU288" s="6"/>
      <c r="RV288" s="6"/>
      <c r="RW288" s="6"/>
      <c r="RX288" s="6"/>
      <c r="RY288" s="6"/>
      <c r="RZ288" s="6"/>
      <c r="SA288" s="6"/>
      <c r="SB288" s="6"/>
      <c r="SC288" s="6"/>
      <c r="SD288" s="6"/>
      <c r="SE288" s="6"/>
      <c r="SF288" s="6"/>
      <c r="SG288" s="6"/>
      <c r="SH288" s="6"/>
      <c r="SI288" s="6"/>
      <c r="SJ288" s="6"/>
      <c r="SK288" s="6"/>
      <c r="SL288" s="6"/>
      <c r="SM288" s="6"/>
      <c r="SN288" s="6"/>
      <c r="SO288" s="6"/>
      <c r="SP288" s="6"/>
      <c r="SQ288" s="6"/>
      <c r="SR288" s="6"/>
      <c r="SS288" s="6"/>
      <c r="ST288" s="6"/>
      <c r="SU288" s="6"/>
      <c r="SV288" s="6"/>
      <c r="SW288" s="6"/>
      <c r="SX288" s="6"/>
      <c r="SY288" s="6"/>
      <c r="SZ288" s="6"/>
      <c r="TA288" s="6"/>
      <c r="TB288" s="6"/>
      <c r="TC288" s="6"/>
      <c r="TD288" s="6"/>
      <c r="TE288" s="6"/>
      <c r="TF288" s="6"/>
      <c r="TG288" s="6"/>
      <c r="TH288" s="6"/>
      <c r="TI288" s="6"/>
      <c r="TJ288" s="6"/>
      <c r="TK288" s="6"/>
      <c r="TL288" s="6"/>
      <c r="TM288" s="6"/>
      <c r="TN288" s="6"/>
      <c r="TO288" s="6"/>
      <c r="TP288" s="6"/>
      <c r="TQ288" s="6"/>
      <c r="TR288" s="6"/>
      <c r="TS288" s="6"/>
      <c r="TT288" s="6"/>
      <c r="TU288" s="6"/>
      <c r="TV288" s="6"/>
      <c r="TW288" s="6"/>
      <c r="TX288" s="6"/>
      <c r="TY288" s="6"/>
      <c r="TZ288" s="6"/>
      <c r="UA288" s="6"/>
      <c r="UB288" s="6"/>
      <c r="UC288" s="6"/>
      <c r="UD288" s="6"/>
      <c r="UE288" s="6"/>
      <c r="UF288" s="6"/>
      <c r="UG288" s="6"/>
      <c r="UH288" s="6"/>
      <c r="UI288" s="6"/>
      <c r="UJ288" s="6"/>
      <c r="UK288" s="6"/>
      <c r="UL288" s="6"/>
      <c r="UM288" s="6"/>
      <c r="UN288" s="6"/>
      <c r="UO288" s="6"/>
      <c r="UP288" s="6"/>
      <c r="UQ288" s="6"/>
      <c r="UR288" s="6"/>
      <c r="US288" s="6"/>
      <c r="UT288" s="6"/>
      <c r="UU288" s="6"/>
      <c r="UV288" s="6"/>
      <c r="UW288" s="6"/>
      <c r="UX288" s="6"/>
      <c r="UY288" s="6"/>
      <c r="UZ288" s="6"/>
      <c r="VA288" s="6"/>
      <c r="VB288" s="6"/>
      <c r="VC288" s="6"/>
      <c r="VD288" s="6"/>
      <c r="VE288" s="6"/>
      <c r="VF288" s="6"/>
      <c r="VG288" s="6"/>
      <c r="VH288" s="6"/>
      <c r="VI288" s="6"/>
      <c r="VJ288" s="6"/>
      <c r="VK288" s="6"/>
      <c r="VL288" s="6"/>
      <c r="VM288" s="6"/>
      <c r="VN288" s="6"/>
      <c r="VO288" s="6"/>
      <c r="VP288" s="6"/>
      <c r="VQ288" s="6"/>
      <c r="VR288" s="6"/>
      <c r="VS288" s="6"/>
      <c r="VT288" s="6"/>
      <c r="VU288" s="6"/>
      <c r="VV288" s="6"/>
      <c r="VW288" s="6"/>
      <c r="VX288" s="6"/>
      <c r="VY288" s="6"/>
      <c r="VZ288" s="6"/>
      <c r="WA288" s="6"/>
      <c r="WB288" s="6"/>
      <c r="WC288" s="6"/>
      <c r="WD288" s="6"/>
      <c r="WE288" s="6"/>
      <c r="WF288" s="6"/>
      <c r="WG288" s="6"/>
      <c r="WH288" s="6"/>
      <c r="WI288" s="6"/>
      <c r="WJ288" s="6"/>
      <c r="WK288" s="6"/>
      <c r="WL288" s="6"/>
      <c r="WM288" s="6"/>
      <c r="WN288" s="6"/>
      <c r="WO288" s="6"/>
      <c r="WP288" s="6"/>
      <c r="WQ288" s="6"/>
      <c r="WR288" s="6"/>
      <c r="WS288" s="6"/>
      <c r="WT288" s="6"/>
      <c r="WU288" s="6"/>
      <c r="WV288" s="6"/>
      <c r="WW288" s="6"/>
      <c r="WX288" s="6"/>
      <c r="WY288" s="6"/>
      <c r="WZ288" s="6"/>
      <c r="XA288" s="6"/>
      <c r="XB288" s="6"/>
      <c r="XC288" s="6"/>
      <c r="XD288" s="6"/>
      <c r="XE288" s="6"/>
      <c r="XF288" s="6"/>
      <c r="XG288" s="6"/>
      <c r="XH288" s="6"/>
      <c r="XI288" s="6"/>
      <c r="XJ288" s="6"/>
      <c r="XK288" s="6"/>
      <c r="XL288" s="6"/>
      <c r="XM288" s="6"/>
      <c r="XN288" s="6"/>
      <c r="XO288" s="6"/>
      <c r="XP288" s="6"/>
      <c r="XQ288" s="6"/>
      <c r="XR288" s="6"/>
      <c r="XS288" s="6"/>
      <c r="XT288" s="6"/>
      <c r="XU288" s="6"/>
      <c r="XV288" s="6"/>
      <c r="XW288" s="6"/>
      <c r="XX288" s="6"/>
      <c r="XY288" s="6"/>
      <c r="XZ288" s="6"/>
      <c r="YA288" s="6"/>
      <c r="YB288" s="6"/>
      <c r="YC288" s="6"/>
      <c r="YD288" s="6"/>
      <c r="YE288" s="6"/>
      <c r="YF288" s="6"/>
      <c r="YG288" s="6"/>
      <c r="YH288" s="6"/>
      <c r="YI288" s="6"/>
      <c r="YJ288" s="6"/>
      <c r="YK288" s="6"/>
      <c r="YL288" s="6"/>
      <c r="YM288" s="6"/>
      <c r="YN288" s="6"/>
      <c r="YO288" s="6"/>
      <c r="YP288" s="6"/>
      <c r="YQ288" s="6"/>
      <c r="YR288" s="6"/>
      <c r="YS288" s="6"/>
      <c r="YT288" s="6"/>
      <c r="YU288" s="6"/>
      <c r="YV288" s="6"/>
      <c r="YW288" s="6"/>
      <c r="YX288" s="6"/>
      <c r="YY288" s="6"/>
      <c r="YZ288" s="6"/>
      <c r="ZA288" s="6"/>
      <c r="ZB288" s="6"/>
      <c r="ZC288" s="6"/>
      <c r="ZD288" s="6"/>
      <c r="ZE288" s="6"/>
      <c r="ZF288" s="6"/>
      <c r="ZG288" s="6"/>
      <c r="ZH288" s="6"/>
      <c r="ZI288" s="6"/>
      <c r="ZJ288" s="6"/>
      <c r="ZK288" s="6"/>
      <c r="ZL288" s="6"/>
      <c r="ZM288" s="6"/>
      <c r="ZN288" s="6"/>
      <c r="ZO288" s="6"/>
      <c r="ZP288" s="6"/>
      <c r="ZQ288" s="6"/>
      <c r="ZR288" s="6"/>
      <c r="ZS288" s="6"/>
      <c r="ZT288" s="6"/>
      <c r="ZU288" s="6"/>
      <c r="ZV288" s="6"/>
      <c r="ZW288" s="6"/>
      <c r="ZX288" s="6"/>
      <c r="ZY288" s="6"/>
      <c r="ZZ288" s="6"/>
      <c r="AAA288" s="6"/>
      <c r="AAB288" s="6"/>
      <c r="AAC288" s="6"/>
      <c r="AAD288" s="6"/>
      <c r="AAE288" s="6"/>
      <c r="AAF288" s="6"/>
      <c r="AAG288" s="6"/>
      <c r="AAH288" s="6"/>
      <c r="AAI288" s="6"/>
      <c r="AAJ288" s="6"/>
      <c r="AAK288" s="6"/>
      <c r="AAL288" s="6"/>
      <c r="AAM288" s="6"/>
      <c r="AAN288" s="6"/>
      <c r="AAO288" s="6"/>
      <c r="AAP288" s="6"/>
      <c r="AAQ288" s="6"/>
      <c r="AAR288" s="6"/>
      <c r="AAS288" s="6"/>
      <c r="AAT288" s="6"/>
      <c r="AAU288" s="6"/>
      <c r="AAV288" s="6"/>
      <c r="AAW288" s="6"/>
      <c r="AAX288" s="6"/>
      <c r="AAY288" s="6"/>
      <c r="AAZ288" s="6"/>
      <c r="ABA288" s="6"/>
      <c r="ABB288" s="6"/>
      <c r="ABC288" s="6"/>
      <c r="ABD288" s="6"/>
      <c r="ABE288" s="6"/>
      <c r="ABF288" s="6"/>
      <c r="ABG288" s="6"/>
      <c r="ABH288" s="6"/>
      <c r="ABI288" s="6"/>
      <c r="ABJ288" s="6"/>
      <c r="ABK288" s="6"/>
      <c r="ABL288" s="6"/>
      <c r="ABM288" s="6"/>
      <c r="ABN288" s="6"/>
      <c r="ABO288" s="6"/>
      <c r="ABP288" s="6"/>
      <c r="ABQ288" s="6"/>
      <c r="ABR288" s="6"/>
      <c r="ABS288" s="6"/>
      <c r="ABT288" s="6"/>
      <c r="ABU288" s="6"/>
      <c r="ABV288" s="6"/>
      <c r="ABW288" s="6"/>
      <c r="ABX288" s="6"/>
      <c r="ABY288" s="6"/>
      <c r="ABZ288" s="6"/>
      <c r="ACA288" s="6"/>
      <c r="ACB288" s="6"/>
      <c r="ACC288" s="6"/>
      <c r="ACD288" s="6"/>
      <c r="ACE288" s="6"/>
      <c r="ACF288" s="6"/>
      <c r="ACG288" s="6"/>
      <c r="ACH288" s="6"/>
      <c r="ACI288" s="6"/>
      <c r="ACJ288" s="6"/>
      <c r="ACK288" s="6"/>
      <c r="ACL288" s="6"/>
      <c r="ACM288" s="6"/>
      <c r="ACN288" s="6"/>
      <c r="ACO288" s="6"/>
      <c r="ACP288" s="6"/>
      <c r="ACQ288" s="6"/>
      <c r="ACR288" s="6"/>
      <c r="ACS288" s="6"/>
      <c r="ACT288" s="6"/>
      <c r="ACU288" s="6"/>
      <c r="ACV288" s="6"/>
      <c r="ACW288" s="6"/>
      <c r="ACX288" s="6"/>
      <c r="ACY288" s="6"/>
      <c r="ACZ288" s="6"/>
      <c r="ADA288" s="6"/>
      <c r="ADB288" s="6"/>
      <c r="ADC288" s="6"/>
      <c r="ADD288" s="6"/>
      <c r="ADE288" s="6"/>
      <c r="ADF288" s="6"/>
      <c r="ADG288" s="6"/>
      <c r="ADH288" s="6"/>
      <c r="ADI288" s="6"/>
      <c r="ADJ288" s="6"/>
      <c r="ADK288" s="6"/>
      <c r="ADL288" s="6"/>
      <c r="ADM288" s="6"/>
      <c r="ADN288" s="6"/>
      <c r="ADO288" s="6"/>
      <c r="ADP288" s="6"/>
      <c r="ADQ288" s="6"/>
      <c r="ADR288" s="6"/>
      <c r="ADS288" s="6"/>
      <c r="ADT288" s="6"/>
      <c r="ADU288" s="6"/>
      <c r="ADV288" s="6"/>
      <c r="ADW288" s="6"/>
      <c r="ADX288" s="6"/>
      <c r="ADY288" s="6"/>
      <c r="ADZ288" s="6"/>
      <c r="AEA288" s="6"/>
      <c r="AEB288" s="6"/>
      <c r="AEC288" s="6"/>
      <c r="AED288" s="6"/>
      <c r="AEE288" s="6"/>
      <c r="AEF288" s="6"/>
      <c r="AEG288" s="6"/>
      <c r="AEH288" s="6"/>
      <c r="AEI288" s="6"/>
      <c r="AEJ288" s="6"/>
      <c r="AEK288" s="6"/>
      <c r="AEL288" s="6"/>
      <c r="AEM288" s="6"/>
      <c r="AEN288" s="6"/>
      <c r="AEO288" s="6"/>
      <c r="AEP288" s="6"/>
      <c r="AEQ288" s="6"/>
      <c r="AER288" s="6"/>
      <c r="AES288" s="6"/>
      <c r="AET288" s="6"/>
      <c r="AEU288" s="6"/>
      <c r="AEV288" s="6"/>
      <c r="AEW288" s="6"/>
      <c r="AEX288" s="6"/>
      <c r="AEY288" s="6"/>
      <c r="AEZ288" s="6"/>
      <c r="AFA288" s="6"/>
      <c r="AFB288" s="6"/>
      <c r="AFC288" s="6"/>
      <c r="AFD288" s="6"/>
      <c r="AFE288" s="6"/>
      <c r="AFF288" s="6"/>
      <c r="AFG288" s="6"/>
      <c r="AFH288" s="6"/>
      <c r="AFI288" s="6"/>
      <c r="AFJ288" s="6"/>
      <c r="AFK288" s="6"/>
      <c r="AFL288" s="6"/>
      <c r="AFM288" s="6"/>
      <c r="AFN288" s="6"/>
      <c r="AFO288" s="6"/>
      <c r="AFP288" s="6"/>
      <c r="AFQ288" s="6"/>
      <c r="AFR288" s="6"/>
      <c r="AFS288" s="6"/>
      <c r="AFT288" s="6"/>
      <c r="AFU288" s="6"/>
      <c r="AFV288" s="6"/>
      <c r="AFW288" s="6"/>
      <c r="AFX288" s="6"/>
      <c r="AFY288" s="6"/>
      <c r="AFZ288" s="6"/>
      <c r="AGA288" s="6"/>
      <c r="AGB288" s="6"/>
      <c r="AGC288" s="6"/>
      <c r="AGD288" s="6"/>
      <c r="AGE288" s="6"/>
      <c r="AGF288" s="6"/>
      <c r="AGG288" s="6"/>
      <c r="AGH288" s="6"/>
      <c r="AGI288" s="6"/>
      <c r="AGJ288" s="6"/>
      <c r="AGK288" s="6"/>
      <c r="AGL288" s="6"/>
      <c r="AGM288" s="6"/>
      <c r="AGN288" s="6"/>
      <c r="AGO288" s="6"/>
      <c r="AGP288" s="6"/>
      <c r="AGQ288" s="6"/>
      <c r="AGR288" s="6"/>
      <c r="AGS288" s="6"/>
      <c r="AGT288" s="6"/>
      <c r="AGU288" s="6"/>
      <c r="AGV288" s="6"/>
      <c r="AGW288" s="6"/>
      <c r="AGX288" s="6"/>
      <c r="AGY288" s="6"/>
      <c r="AGZ288" s="6"/>
      <c r="AHA288" s="6"/>
      <c r="AHB288" s="6"/>
      <c r="AHC288" s="6"/>
      <c r="AHD288" s="6"/>
      <c r="AHE288" s="6"/>
      <c r="AHF288" s="6"/>
      <c r="AHG288" s="6"/>
      <c r="AHH288" s="6"/>
      <c r="AHI288" s="6"/>
      <c r="AHJ288" s="6"/>
      <c r="AHK288" s="6"/>
      <c r="AHL288" s="6"/>
      <c r="AHM288" s="6"/>
      <c r="AHN288" s="6"/>
      <c r="AHO288" s="6"/>
      <c r="AHP288" s="6"/>
      <c r="AHQ288" s="6"/>
      <c r="AHR288" s="6"/>
      <c r="AHS288" s="6"/>
      <c r="AHT288" s="6"/>
      <c r="AHU288" s="6"/>
      <c r="AHV288" s="6"/>
      <c r="AHW288" s="6"/>
      <c r="AHX288" s="6"/>
      <c r="AHY288" s="6"/>
      <c r="AHZ288" s="6"/>
      <c r="AIA288" s="6"/>
      <c r="AIB288" s="6"/>
      <c r="AIC288" s="6"/>
      <c r="AID288" s="6"/>
      <c r="AIE288" s="6"/>
      <c r="AIF288" s="6"/>
      <c r="AIG288" s="6"/>
      <c r="AIH288" s="6"/>
      <c r="AII288" s="6"/>
      <c r="AIJ288" s="6"/>
      <c r="AIK288" s="6"/>
      <c r="AIL288" s="6"/>
      <c r="AIM288" s="6"/>
      <c r="AIN288" s="6"/>
      <c r="AIO288" s="6"/>
      <c r="AIP288" s="6"/>
      <c r="AIQ288" s="6"/>
      <c r="AIR288" s="6"/>
      <c r="AIS288" s="6"/>
      <c r="AIT288" s="6"/>
      <c r="AIU288" s="6"/>
      <c r="AIV288" s="6"/>
      <c r="AIW288" s="6"/>
      <c r="AIX288" s="6"/>
      <c r="AIY288" s="6"/>
      <c r="AIZ288" s="6"/>
      <c r="AJA288" s="6"/>
      <c r="AJB288" s="6"/>
      <c r="AJC288" s="6"/>
      <c r="AJD288" s="6"/>
      <c r="AJE288" s="6"/>
      <c r="AJF288" s="6"/>
      <c r="AJG288" s="6"/>
      <c r="AJH288" s="6"/>
      <c r="AJI288" s="6"/>
      <c r="AJJ288" s="6"/>
      <c r="AJK288" s="6"/>
      <c r="AJL288" s="6"/>
      <c r="AJM288" s="6"/>
      <c r="AJN288" s="6"/>
      <c r="AJO288" s="6"/>
      <c r="AJP288" s="6"/>
      <c r="AJQ288" s="6"/>
      <c r="AJR288" s="6"/>
      <c r="AJS288" s="6"/>
      <c r="AJT288" s="6"/>
      <c r="AJU288" s="6"/>
      <c r="AJV288" s="6"/>
      <c r="AJW288" s="6"/>
      <c r="AJX288" s="6"/>
      <c r="AJY288" s="6"/>
      <c r="AJZ288" s="6"/>
      <c r="AKA288" s="6"/>
      <c r="AKB288" s="6"/>
      <c r="AKC288" s="6"/>
      <c r="AKD288" s="6"/>
      <c r="AKE288" s="6"/>
      <c r="AKF288" s="6"/>
      <c r="AKG288" s="6"/>
      <c r="AKH288" s="6"/>
      <c r="AKI288" s="6"/>
      <c r="AKJ288" s="6"/>
      <c r="AKK288" s="6"/>
      <c r="AKL288" s="6"/>
      <c r="AKM288" s="6"/>
      <c r="AKN288" s="6"/>
      <c r="AKO288" s="6"/>
      <c r="AKP288" s="6"/>
      <c r="AKQ288" s="6"/>
      <c r="AKR288" s="6"/>
      <c r="AKS288" s="6"/>
      <c r="AKT288" s="6"/>
      <c r="AKU288" s="6"/>
      <c r="AKV288" s="6"/>
      <c r="AKW288" s="6"/>
      <c r="AKX288" s="6"/>
      <c r="AKY288" s="6"/>
      <c r="AKZ288" s="6"/>
      <c r="ALA288" s="6"/>
      <c r="ALB288" s="6"/>
      <c r="ALC288" s="6"/>
      <c r="ALD288" s="6"/>
      <c r="ALE288" s="6"/>
      <c r="ALF288" s="6"/>
      <c r="ALG288" s="6"/>
      <c r="ALH288" s="6"/>
      <c r="ALI288" s="6"/>
      <c r="ALJ288" s="6"/>
      <c r="ALK288" s="6"/>
      <c r="ALL288" s="6"/>
      <c r="ALM288" s="6"/>
      <c r="ALN288" s="6"/>
      <c r="ALO288" s="6"/>
      <c r="ALP288" s="6"/>
      <c r="ALQ288" s="6"/>
      <c r="ALR288" s="6"/>
      <c r="ALS288" s="6"/>
      <c r="ALT288" s="6"/>
      <c r="ALU288" s="6"/>
      <c r="ALV288" s="6"/>
      <c r="ALW288" s="6"/>
      <c r="ALX288" s="6"/>
      <c r="ALY288" s="6"/>
      <c r="ALZ288" s="6"/>
      <c r="AMA288" s="6"/>
      <c r="AMB288" s="6"/>
      <c r="AMC288" s="6"/>
      <c r="AMD288" s="6"/>
      <c r="AME288" s="6"/>
      <c r="AMF288" s="6"/>
      <c r="AMG288" s="6"/>
      <c r="AMH288" s="6"/>
      <c r="AMI288" s="6"/>
      <c r="AMJ288" s="6"/>
      <c r="AMK288" s="6"/>
      <c r="AML288" s="6"/>
      <c r="AMM288" s="6"/>
      <c r="AMN288" s="6"/>
      <c r="AMO288" s="6"/>
      <c r="AMP288" s="6"/>
      <c r="AMQ288" s="6"/>
      <c r="AMR288" s="6"/>
      <c r="AMS288" s="6"/>
      <c r="AMT288" s="6"/>
      <c r="AMU288" s="6"/>
      <c r="AMV288" s="6"/>
      <c r="AMW288" s="6"/>
      <c r="AMX288" s="6"/>
      <c r="AMY288" s="6"/>
      <c r="AMZ288" s="6"/>
      <c r="ANA288" s="6"/>
      <c r="ANB288" s="6"/>
      <c r="ANC288" s="6"/>
      <c r="AND288" s="6"/>
      <c r="ANE288" s="6"/>
      <c r="ANF288" s="6"/>
      <c r="ANG288" s="6"/>
      <c r="ANH288" s="6"/>
      <c r="ANI288" s="6"/>
      <c r="ANJ288" s="6"/>
      <c r="ANK288" s="6"/>
      <c r="ANL288" s="6"/>
      <c r="ANM288" s="6"/>
      <c r="ANN288" s="6"/>
      <c r="ANO288" s="6"/>
      <c r="ANP288" s="6"/>
      <c r="ANQ288" s="6"/>
      <c r="ANR288" s="6"/>
      <c r="ANS288" s="6"/>
      <c r="ANT288" s="6"/>
      <c r="ANU288" s="6"/>
      <c r="ANV288" s="6"/>
      <c r="ANW288" s="6"/>
      <c r="ANX288" s="6"/>
      <c r="ANY288" s="6"/>
      <c r="ANZ288" s="6"/>
      <c r="AOA288" s="6"/>
      <c r="AOB288" s="6"/>
      <c r="AOC288" s="6"/>
      <c r="AOD288" s="6"/>
      <c r="AOE288" s="6"/>
      <c r="AOF288" s="6"/>
      <c r="AOG288" s="6"/>
      <c r="AOH288" s="6"/>
      <c r="AOI288" s="6"/>
      <c r="AOJ288" s="6"/>
      <c r="AOK288" s="6"/>
      <c r="AOL288" s="6"/>
      <c r="AOM288" s="6"/>
      <c r="AON288" s="6"/>
      <c r="AOO288" s="6"/>
      <c r="AOP288" s="6"/>
      <c r="AOQ288" s="6"/>
      <c r="AOR288" s="6"/>
      <c r="AOS288" s="6"/>
      <c r="AOT288" s="6"/>
      <c r="AOU288" s="6"/>
      <c r="AOV288" s="6"/>
      <c r="AOW288" s="6"/>
      <c r="AOX288" s="6"/>
      <c r="AOY288" s="6"/>
      <c r="AOZ288" s="6"/>
      <c r="APA288" s="6"/>
      <c r="APB288" s="6"/>
      <c r="APC288" s="6"/>
      <c r="APD288" s="6"/>
      <c r="APE288" s="6"/>
      <c r="APF288" s="6"/>
      <c r="APG288" s="6"/>
      <c r="APH288" s="6"/>
      <c r="API288" s="6"/>
      <c r="APJ288" s="6"/>
      <c r="APK288" s="6"/>
      <c r="APL288" s="6"/>
      <c r="APM288" s="6"/>
      <c r="APN288" s="6"/>
      <c r="APO288" s="6"/>
      <c r="APP288" s="6"/>
      <c r="APQ288" s="6"/>
      <c r="APR288" s="6"/>
      <c r="APS288" s="6"/>
      <c r="APT288" s="6"/>
      <c r="APU288" s="6"/>
      <c r="APV288" s="6"/>
      <c r="APW288" s="6"/>
      <c r="APX288" s="6"/>
      <c r="APY288" s="6"/>
      <c r="APZ288" s="6"/>
      <c r="AQA288" s="6"/>
      <c r="AQB288" s="6"/>
      <c r="AQC288" s="6"/>
      <c r="AQD288" s="6"/>
      <c r="AQE288" s="6"/>
      <c r="AQF288" s="6"/>
      <c r="AQG288" s="6"/>
      <c r="AQH288" s="6"/>
      <c r="AQI288" s="6"/>
      <c r="AQJ288" s="6"/>
      <c r="AQK288" s="6"/>
      <c r="AQL288" s="6"/>
      <c r="AQM288" s="6"/>
      <c r="AQN288" s="6"/>
      <c r="AQO288" s="6"/>
      <c r="AQP288" s="6"/>
      <c r="AQQ288" s="6"/>
      <c r="AQR288" s="6"/>
      <c r="AQS288" s="6"/>
      <c r="AQT288" s="6"/>
      <c r="AQU288" s="6"/>
      <c r="AQV288" s="6"/>
      <c r="AQW288" s="6"/>
      <c r="AQX288" s="6"/>
      <c r="AQY288" s="6"/>
      <c r="AQZ288" s="6"/>
      <c r="ARA288" s="6"/>
      <c r="ARB288" s="6"/>
      <c r="ARC288" s="6"/>
      <c r="ARD288" s="6"/>
      <c r="ARE288" s="6"/>
      <c r="ARF288" s="6"/>
      <c r="ARG288" s="6"/>
      <c r="ARH288" s="6"/>
      <c r="ARI288" s="6"/>
      <c r="ARJ288" s="6"/>
      <c r="ARK288" s="6"/>
      <c r="ARL288" s="6"/>
      <c r="ARM288" s="6"/>
      <c r="ARN288" s="6"/>
      <c r="ARO288" s="6"/>
      <c r="ARP288" s="6"/>
      <c r="ARQ288" s="6"/>
      <c r="ARR288" s="6"/>
      <c r="ARS288" s="6"/>
      <c r="ART288" s="6"/>
      <c r="ARU288" s="6"/>
      <c r="ARV288" s="6"/>
      <c r="ARW288" s="6"/>
      <c r="ARX288" s="6"/>
      <c r="ARY288" s="6"/>
      <c r="ARZ288" s="6"/>
      <c r="ASA288" s="6"/>
      <c r="ASB288" s="6"/>
      <c r="ASC288" s="6"/>
      <c r="ASD288" s="6"/>
      <c r="ASE288" s="6"/>
      <c r="ASF288" s="6"/>
      <c r="ASG288" s="6"/>
      <c r="ASH288" s="6"/>
      <c r="ASI288" s="6"/>
      <c r="ASJ288" s="6"/>
      <c r="ASK288" s="6"/>
      <c r="ASL288" s="6"/>
      <c r="ASM288" s="6"/>
      <c r="ASN288" s="6"/>
      <c r="ASO288" s="6"/>
      <c r="ASP288" s="6"/>
      <c r="ASQ288" s="6"/>
      <c r="ASR288" s="6"/>
      <c r="ASS288" s="6"/>
      <c r="AST288" s="6"/>
      <c r="ASU288" s="6"/>
      <c r="ASV288" s="6"/>
      <c r="ASW288" s="6"/>
      <c r="ASX288" s="6"/>
      <c r="ASY288" s="6"/>
      <c r="ASZ288" s="6"/>
      <c r="ATA288" s="6"/>
      <c r="ATB288" s="6"/>
      <c r="ATC288" s="6"/>
      <c r="ATD288" s="6"/>
      <c r="ATE288" s="6"/>
      <c r="ATF288" s="6"/>
      <c r="ATG288" s="6"/>
      <c r="ATH288" s="6"/>
      <c r="ATI288" s="6"/>
      <c r="ATJ288" s="6"/>
      <c r="ATK288" s="6"/>
      <c r="ATL288" s="6"/>
      <c r="ATM288" s="6"/>
      <c r="ATN288" s="6"/>
      <c r="ATO288" s="6"/>
      <c r="ATP288" s="6"/>
      <c r="ATQ288" s="6"/>
      <c r="ATR288" s="6"/>
      <c r="ATS288" s="6"/>
      <c r="ATT288" s="6"/>
      <c r="ATU288" s="6"/>
      <c r="ATV288" s="6"/>
      <c r="ATW288" s="6"/>
      <c r="ATX288" s="6"/>
      <c r="ATY288" s="6"/>
      <c r="ATZ288" s="6"/>
      <c r="AUA288" s="6"/>
      <c r="AUB288" s="6"/>
      <c r="AUC288" s="6"/>
      <c r="AUD288" s="6"/>
      <c r="AUE288" s="6"/>
      <c r="AUF288" s="6"/>
      <c r="AUG288" s="6"/>
      <c r="AUH288" s="6"/>
      <c r="AUI288" s="6"/>
      <c r="AUJ288" s="6"/>
      <c r="AUK288" s="6"/>
      <c r="AUL288" s="6"/>
      <c r="AUM288" s="6"/>
      <c r="AUN288" s="6"/>
      <c r="AUO288" s="6"/>
      <c r="AUP288" s="6"/>
      <c r="AUQ288" s="6"/>
      <c r="AUR288" s="6"/>
      <c r="AUS288" s="6"/>
      <c r="AUT288" s="6"/>
      <c r="AUU288" s="6"/>
      <c r="AUV288" s="6"/>
      <c r="AUW288" s="6"/>
      <c r="AUX288" s="6"/>
      <c r="AUY288" s="6"/>
      <c r="AUZ288" s="6"/>
      <c r="AVA288" s="6"/>
      <c r="AVB288" s="6"/>
      <c r="AVC288" s="6"/>
      <c r="AVD288" s="6"/>
      <c r="AVE288" s="6"/>
      <c r="AVF288" s="6"/>
      <c r="AVG288" s="6"/>
      <c r="AVH288" s="6"/>
      <c r="AVI288" s="6"/>
      <c r="AVJ288" s="6"/>
      <c r="AVK288" s="6"/>
      <c r="AVL288" s="6"/>
      <c r="AVM288" s="6"/>
      <c r="AVN288" s="6"/>
      <c r="AVO288" s="6"/>
      <c r="AVP288" s="6"/>
      <c r="AVQ288" s="6"/>
      <c r="AVR288" s="6"/>
      <c r="AVS288" s="6"/>
      <c r="AVT288" s="6"/>
      <c r="AVU288" s="6"/>
      <c r="AVV288" s="6"/>
      <c r="AVW288" s="6"/>
      <c r="AVX288" s="6"/>
      <c r="AVY288" s="6"/>
      <c r="AVZ288" s="6"/>
      <c r="AWA288" s="6"/>
      <c r="AWB288" s="6"/>
      <c r="AWC288" s="6"/>
      <c r="AWD288" s="6"/>
      <c r="AWE288" s="6"/>
      <c r="AWF288" s="6"/>
      <c r="AWG288" s="6"/>
      <c r="AWH288" s="6"/>
      <c r="AWI288" s="6"/>
      <c r="AWJ288" s="6"/>
      <c r="AWK288" s="6"/>
      <c r="AWL288" s="6"/>
      <c r="AWM288" s="6"/>
      <c r="AWN288" s="6"/>
      <c r="AWO288" s="6"/>
      <c r="AWP288" s="6"/>
      <c r="AWQ288" s="6"/>
      <c r="AWR288" s="6"/>
      <c r="AWS288" s="6"/>
      <c r="AWT288" s="6"/>
      <c r="AWU288" s="6"/>
      <c r="AWV288" s="6"/>
      <c r="AWW288" s="6"/>
      <c r="AWX288" s="6"/>
      <c r="AWY288" s="6"/>
      <c r="AWZ288" s="6"/>
      <c r="AXA288" s="6"/>
      <c r="AXB288" s="6"/>
      <c r="AXC288" s="6"/>
      <c r="AXD288" s="6"/>
      <c r="AXE288" s="6"/>
      <c r="AXF288" s="6"/>
      <c r="AXG288" s="6"/>
      <c r="AXH288" s="6"/>
      <c r="AXI288" s="6"/>
      <c r="AXJ288" s="6"/>
      <c r="AXK288" s="6"/>
      <c r="AXL288" s="6"/>
      <c r="AXM288" s="6"/>
      <c r="AXN288" s="6"/>
      <c r="AXO288" s="6"/>
      <c r="AXP288" s="6"/>
      <c r="AXQ288" s="6"/>
      <c r="AXR288" s="6"/>
      <c r="AXS288" s="6"/>
      <c r="AXT288" s="6"/>
      <c r="AXU288" s="6"/>
      <c r="AXV288" s="6"/>
      <c r="AXW288" s="6"/>
      <c r="AXX288" s="6"/>
      <c r="AXY288" s="6"/>
      <c r="AXZ288" s="6"/>
      <c r="AYA288" s="6"/>
      <c r="AYB288" s="6"/>
      <c r="AYC288" s="6"/>
      <c r="AYD288" s="6"/>
      <c r="AYE288" s="6"/>
      <c r="AYF288" s="6"/>
      <c r="AYG288" s="6"/>
      <c r="AYH288" s="6"/>
      <c r="AYI288" s="6"/>
      <c r="AYJ288" s="6"/>
      <c r="AYK288" s="6"/>
      <c r="AYL288" s="6"/>
      <c r="AYM288" s="6"/>
      <c r="AYN288" s="6"/>
      <c r="AYO288" s="6"/>
      <c r="AYP288" s="6"/>
      <c r="AYQ288" s="6"/>
      <c r="AYR288" s="6"/>
      <c r="AYS288" s="6"/>
      <c r="AYT288" s="6"/>
      <c r="AYU288" s="6"/>
      <c r="AYV288" s="6"/>
      <c r="AYW288" s="6"/>
      <c r="AYX288" s="6"/>
      <c r="AYY288" s="6"/>
      <c r="AYZ288" s="6"/>
      <c r="AZA288" s="6"/>
      <c r="AZB288" s="6"/>
      <c r="AZC288" s="6"/>
      <c r="AZD288" s="6"/>
      <c r="AZE288" s="6"/>
      <c r="AZF288" s="6"/>
      <c r="AZG288" s="6"/>
      <c r="AZH288" s="6"/>
      <c r="AZI288" s="6"/>
      <c r="AZJ288" s="6"/>
      <c r="AZK288" s="6"/>
      <c r="AZL288" s="6"/>
      <c r="AZM288" s="6"/>
      <c r="AZN288" s="6"/>
      <c r="AZO288" s="6"/>
      <c r="AZP288" s="6"/>
      <c r="AZQ288" s="6"/>
      <c r="AZR288" s="6"/>
      <c r="AZS288" s="6"/>
      <c r="AZT288" s="6"/>
      <c r="AZU288" s="6"/>
      <c r="AZV288" s="6"/>
      <c r="AZW288" s="6"/>
      <c r="AZX288" s="6"/>
      <c r="AZY288" s="6"/>
      <c r="AZZ288" s="6"/>
      <c r="BAA288" s="6"/>
      <c r="BAB288" s="6"/>
      <c r="BAC288" s="6"/>
      <c r="BAD288" s="6"/>
      <c r="BAE288" s="6"/>
      <c r="BAF288" s="6"/>
      <c r="BAG288" s="6"/>
      <c r="BAH288" s="6"/>
      <c r="BAI288" s="6"/>
      <c r="BAJ288" s="6"/>
      <c r="BAK288" s="6"/>
      <c r="BAL288" s="6"/>
      <c r="BAM288" s="6"/>
      <c r="BAN288" s="6"/>
      <c r="BAO288" s="6"/>
      <c r="BAP288" s="6"/>
      <c r="BAQ288" s="6"/>
      <c r="BAR288" s="6"/>
      <c r="BAS288" s="6"/>
      <c r="BAT288" s="6"/>
      <c r="BAU288" s="6"/>
      <c r="BAV288" s="6"/>
      <c r="BAW288" s="6"/>
      <c r="BAX288" s="6"/>
      <c r="BAY288" s="6"/>
      <c r="BAZ288" s="6"/>
      <c r="BBA288" s="6"/>
      <c r="BBB288" s="6"/>
      <c r="BBC288" s="6"/>
      <c r="BBD288" s="6"/>
      <c r="BBE288" s="6"/>
      <c r="BBF288" s="6"/>
      <c r="BBG288" s="6"/>
      <c r="BBH288" s="6"/>
      <c r="BBI288" s="6"/>
      <c r="BBJ288" s="6"/>
      <c r="BBK288" s="6"/>
      <c r="BBL288" s="6"/>
      <c r="BBM288" s="6"/>
      <c r="BBN288" s="6"/>
      <c r="BBO288" s="6"/>
      <c r="BBP288" s="6"/>
      <c r="BBQ288" s="6"/>
      <c r="BBR288" s="6"/>
      <c r="BBS288" s="6"/>
      <c r="BBT288" s="6"/>
      <c r="BBU288" s="6"/>
      <c r="BBV288" s="6"/>
      <c r="BBW288" s="6"/>
      <c r="BBX288" s="6"/>
      <c r="BBY288" s="6"/>
      <c r="BBZ288" s="6"/>
      <c r="BCA288" s="6"/>
      <c r="BCB288" s="6"/>
      <c r="BCC288" s="6"/>
      <c r="BCD288" s="6"/>
      <c r="BCE288" s="6"/>
      <c r="BCF288" s="6"/>
      <c r="BCG288" s="6"/>
      <c r="BCH288" s="6"/>
      <c r="BCI288" s="6"/>
      <c r="BCJ288" s="6"/>
      <c r="BCK288" s="6"/>
      <c r="BCL288" s="6"/>
      <c r="BCM288" s="6"/>
      <c r="BCN288" s="6"/>
      <c r="BCO288" s="6"/>
      <c r="BCP288" s="6"/>
      <c r="BCQ288" s="6"/>
      <c r="BCR288" s="6"/>
      <c r="BCS288" s="6"/>
      <c r="BCT288" s="6"/>
      <c r="BCU288" s="6"/>
      <c r="BCV288" s="6"/>
      <c r="BCW288" s="6"/>
      <c r="BCX288" s="6"/>
      <c r="BCY288" s="6"/>
      <c r="BCZ288" s="6"/>
      <c r="BDA288" s="6"/>
      <c r="BDB288" s="6"/>
      <c r="BDC288" s="6"/>
      <c r="BDD288" s="6"/>
      <c r="BDE288" s="6"/>
      <c r="BDF288" s="6"/>
      <c r="BDG288" s="6"/>
      <c r="BDH288" s="6"/>
      <c r="BDI288" s="6"/>
      <c r="BDJ288" s="6"/>
      <c r="BDK288" s="6"/>
      <c r="BDL288" s="6"/>
      <c r="BDM288" s="6"/>
      <c r="BDN288" s="6"/>
      <c r="BDO288" s="6"/>
      <c r="BDP288" s="6"/>
      <c r="BDQ288" s="6"/>
      <c r="BDR288" s="6"/>
      <c r="BDS288" s="6"/>
      <c r="BDT288" s="6"/>
      <c r="BDU288" s="6"/>
      <c r="BDV288" s="6"/>
      <c r="BDW288" s="6"/>
      <c r="BDX288" s="6"/>
      <c r="BDY288" s="6"/>
      <c r="BDZ288" s="6"/>
      <c r="BEA288" s="6"/>
      <c r="BEB288" s="6"/>
      <c r="BEC288" s="6"/>
      <c r="BED288" s="6"/>
      <c r="BEE288" s="6"/>
      <c r="BEF288" s="6"/>
      <c r="BEG288" s="6"/>
      <c r="BEH288" s="6"/>
      <c r="BEI288" s="6"/>
      <c r="BEJ288" s="6"/>
      <c r="BEK288" s="6"/>
      <c r="BEL288" s="6"/>
      <c r="BEM288" s="6"/>
      <c r="BEN288" s="6"/>
      <c r="BEO288" s="6"/>
      <c r="BEP288" s="6"/>
      <c r="BEQ288" s="6"/>
      <c r="BER288" s="6"/>
      <c r="BES288" s="6"/>
      <c r="BET288" s="6"/>
      <c r="BEU288" s="6"/>
      <c r="BEV288" s="6"/>
      <c r="BEW288" s="6"/>
      <c r="BEX288" s="6"/>
      <c r="BEY288" s="6"/>
      <c r="BEZ288" s="6"/>
      <c r="BFA288" s="6"/>
      <c r="BFB288" s="6"/>
      <c r="BFC288" s="6"/>
      <c r="BFD288" s="6"/>
      <c r="BFE288" s="6"/>
      <c r="BFF288" s="6"/>
      <c r="BFG288" s="6"/>
      <c r="BFH288" s="6"/>
      <c r="BFI288" s="6"/>
      <c r="BFJ288" s="6"/>
      <c r="BFK288" s="6"/>
      <c r="BFL288" s="6"/>
      <c r="BFM288" s="6"/>
      <c r="BFN288" s="6"/>
      <c r="BFO288" s="6"/>
      <c r="BFP288" s="6"/>
      <c r="BFQ288" s="6"/>
      <c r="BFR288" s="6"/>
      <c r="BFS288" s="6"/>
      <c r="BFT288" s="6"/>
      <c r="BFU288" s="6"/>
      <c r="BFV288" s="6"/>
      <c r="BFW288" s="6"/>
      <c r="BFX288" s="6"/>
      <c r="BFY288" s="6"/>
      <c r="BFZ288" s="6"/>
      <c r="BGA288" s="6"/>
      <c r="BGB288" s="6"/>
      <c r="BGC288" s="6"/>
      <c r="BGD288" s="6"/>
      <c r="BGE288" s="6"/>
      <c r="BGF288" s="6"/>
      <c r="BGG288" s="6"/>
      <c r="BGH288" s="6"/>
      <c r="BGI288" s="6"/>
      <c r="BGJ288" s="6"/>
      <c r="BGK288" s="6"/>
      <c r="BGL288" s="6"/>
      <c r="BGM288" s="6"/>
      <c r="BGN288" s="6"/>
      <c r="BGO288" s="6"/>
      <c r="BGP288" s="6"/>
      <c r="BGQ288" s="6"/>
      <c r="BGR288" s="6"/>
      <c r="BGS288" s="6"/>
      <c r="BGT288" s="6"/>
      <c r="BGU288" s="6"/>
      <c r="BGV288" s="6"/>
      <c r="BGW288" s="6"/>
      <c r="BGX288" s="6"/>
      <c r="BGY288" s="6"/>
      <c r="BGZ288" s="6"/>
      <c r="BHA288" s="6"/>
      <c r="BHB288" s="6"/>
      <c r="BHC288" s="6"/>
      <c r="BHD288" s="6"/>
      <c r="BHE288" s="6"/>
      <c r="BHF288" s="6"/>
      <c r="BHG288" s="6"/>
      <c r="BHH288" s="6"/>
      <c r="BHI288" s="6"/>
      <c r="BHJ288" s="6"/>
      <c r="BHK288" s="6"/>
      <c r="BHL288" s="6"/>
      <c r="BHM288" s="6"/>
      <c r="BHN288" s="6"/>
      <c r="BHO288" s="6"/>
      <c r="BHP288" s="6"/>
      <c r="BHQ288" s="6"/>
      <c r="BHR288" s="6"/>
      <c r="BHS288" s="6"/>
      <c r="BHT288" s="6"/>
      <c r="BHU288" s="6"/>
      <c r="BHV288" s="6"/>
      <c r="BHW288" s="6"/>
      <c r="BHX288" s="6"/>
      <c r="BHY288" s="6"/>
      <c r="BHZ288" s="6"/>
      <c r="BIA288" s="6"/>
      <c r="BIB288" s="6"/>
      <c r="BIC288" s="6"/>
      <c r="BID288" s="6"/>
      <c r="BIE288" s="6"/>
      <c r="BIF288" s="6"/>
      <c r="BIG288" s="6"/>
      <c r="BIH288" s="6"/>
      <c r="BII288" s="6"/>
      <c r="BIJ288" s="6"/>
      <c r="BIK288" s="6"/>
      <c r="BIL288" s="6"/>
      <c r="BIM288" s="6"/>
      <c r="BIN288" s="6"/>
      <c r="BIO288" s="6"/>
      <c r="BIP288" s="6"/>
      <c r="BIQ288" s="6"/>
      <c r="BIR288" s="6"/>
      <c r="BIS288" s="6"/>
      <c r="BIT288" s="6"/>
      <c r="BIU288" s="6"/>
      <c r="BIV288" s="6"/>
      <c r="BIW288" s="6"/>
      <c r="BIX288" s="6"/>
      <c r="BIY288" s="6"/>
      <c r="BIZ288" s="6"/>
      <c r="BJA288" s="6"/>
      <c r="BJB288" s="6"/>
      <c r="BJC288" s="6"/>
      <c r="BJD288" s="6"/>
      <c r="BJE288" s="6"/>
      <c r="BJF288" s="6"/>
      <c r="BJG288" s="6"/>
      <c r="BJH288" s="6"/>
      <c r="BJI288" s="6"/>
      <c r="BJJ288" s="6"/>
      <c r="BJK288" s="6"/>
      <c r="BJL288" s="6"/>
      <c r="BJM288" s="6"/>
      <c r="BJN288" s="6"/>
      <c r="BJO288" s="6"/>
      <c r="BJP288" s="6"/>
      <c r="BJQ288" s="6"/>
      <c r="BJR288" s="6"/>
      <c r="BJS288" s="6"/>
      <c r="BJT288" s="6"/>
      <c r="BJU288" s="6"/>
      <c r="BJV288" s="6"/>
      <c r="BJW288" s="6"/>
      <c r="BJX288" s="6"/>
      <c r="BJY288" s="6"/>
      <c r="BJZ288" s="6"/>
      <c r="BKA288" s="6"/>
      <c r="BKB288" s="6"/>
      <c r="BKC288" s="6"/>
      <c r="BKD288" s="6"/>
      <c r="BKE288" s="6"/>
      <c r="BKF288" s="6"/>
      <c r="BKG288" s="6"/>
      <c r="BKH288" s="6"/>
      <c r="BKI288" s="6"/>
      <c r="BKJ288" s="6"/>
      <c r="BKK288" s="6"/>
      <c r="BKL288" s="6"/>
      <c r="BKM288" s="6"/>
      <c r="BKN288" s="6"/>
      <c r="BKO288" s="6"/>
      <c r="BKP288" s="6"/>
      <c r="BKQ288" s="6"/>
      <c r="BKR288" s="6"/>
      <c r="BKS288" s="6"/>
      <c r="BKT288" s="6"/>
      <c r="BKU288" s="6"/>
      <c r="BKV288" s="6"/>
      <c r="BKW288" s="6"/>
      <c r="BKX288" s="6"/>
      <c r="BKY288" s="6"/>
      <c r="BKZ288" s="6"/>
      <c r="BLA288" s="6"/>
      <c r="BLB288" s="6"/>
      <c r="BLC288" s="6"/>
      <c r="BLD288" s="6"/>
      <c r="BLE288" s="6"/>
      <c r="BLF288" s="6"/>
      <c r="BLG288" s="6"/>
      <c r="BLH288" s="6"/>
      <c r="BLI288" s="6"/>
      <c r="BLJ288" s="6"/>
      <c r="BLK288" s="6"/>
      <c r="BLL288" s="6"/>
      <c r="BLM288" s="6"/>
      <c r="BLN288" s="6"/>
      <c r="BLO288" s="6"/>
      <c r="BLP288" s="6"/>
      <c r="BLQ288" s="6"/>
      <c r="BLR288" s="6"/>
      <c r="BLS288" s="6"/>
      <c r="BLT288" s="6"/>
      <c r="BLU288" s="6"/>
      <c r="BLV288" s="6"/>
      <c r="BLW288" s="6"/>
      <c r="BLX288" s="6"/>
      <c r="BLY288" s="6"/>
      <c r="BLZ288" s="6"/>
      <c r="BMA288" s="6"/>
      <c r="BMB288" s="6"/>
      <c r="BMC288" s="6"/>
      <c r="BMD288" s="6"/>
      <c r="BME288" s="6"/>
      <c r="BMF288" s="6"/>
      <c r="BMG288" s="6"/>
      <c r="BMH288" s="6"/>
      <c r="BMI288" s="6"/>
      <c r="BMJ288" s="6"/>
      <c r="BMK288" s="6"/>
      <c r="BML288" s="6"/>
      <c r="BMM288" s="6"/>
      <c r="BMN288" s="6"/>
      <c r="BMO288" s="6"/>
      <c r="BMP288" s="6"/>
      <c r="BMQ288" s="6"/>
      <c r="BMR288" s="6"/>
      <c r="BMS288" s="6"/>
      <c r="BMT288" s="6"/>
      <c r="BMU288" s="6"/>
      <c r="BMV288" s="6"/>
      <c r="BMW288" s="6"/>
      <c r="BMX288" s="6"/>
      <c r="BMY288" s="6"/>
      <c r="BMZ288" s="6"/>
      <c r="BNA288" s="6"/>
      <c r="BNB288" s="6"/>
      <c r="BNC288" s="6"/>
      <c r="BND288" s="6"/>
      <c r="BNE288" s="6"/>
      <c r="BNF288" s="6"/>
      <c r="BNG288" s="6"/>
      <c r="BNH288" s="6"/>
      <c r="BNI288" s="6"/>
      <c r="BNJ288" s="6"/>
      <c r="BNK288" s="6"/>
      <c r="BNL288" s="6"/>
      <c r="BNM288" s="6"/>
      <c r="BNN288" s="6"/>
      <c r="BNO288" s="6"/>
      <c r="BNP288" s="6"/>
      <c r="BNQ288" s="6"/>
      <c r="BNR288" s="6"/>
      <c r="BNS288" s="6"/>
      <c r="BNT288" s="6"/>
      <c r="BNU288" s="6"/>
      <c r="BNV288" s="6"/>
      <c r="BNW288" s="6"/>
      <c r="BNX288" s="6"/>
      <c r="BNY288" s="6"/>
      <c r="BNZ288" s="6"/>
      <c r="BOA288" s="6"/>
      <c r="BOB288" s="6"/>
      <c r="BOC288" s="6"/>
      <c r="BOD288" s="6"/>
      <c r="BOE288" s="6"/>
      <c r="BOF288" s="6"/>
      <c r="BOG288" s="6"/>
      <c r="BOH288" s="6"/>
      <c r="BOI288" s="6"/>
      <c r="BOJ288" s="6"/>
      <c r="BOK288" s="6"/>
      <c r="BOL288" s="6"/>
      <c r="BOM288" s="6"/>
      <c r="BON288" s="6"/>
      <c r="BOO288" s="6"/>
      <c r="BOP288" s="6"/>
      <c r="BOQ288" s="6"/>
      <c r="BOR288" s="6"/>
      <c r="BOS288" s="6"/>
      <c r="BOT288" s="6"/>
      <c r="BOU288" s="6"/>
      <c r="BOV288" s="6"/>
      <c r="BOW288" s="6"/>
      <c r="BOX288" s="6"/>
      <c r="BOY288" s="6"/>
      <c r="BOZ288" s="6"/>
      <c r="BPA288" s="6"/>
      <c r="BPB288" s="6"/>
      <c r="BPC288" s="6"/>
      <c r="BPD288" s="6"/>
      <c r="BPE288" s="6"/>
      <c r="BPF288" s="6"/>
      <c r="BPG288" s="6"/>
      <c r="BPH288" s="6"/>
      <c r="BPI288" s="6"/>
      <c r="BPJ288" s="6"/>
      <c r="BPK288" s="6"/>
      <c r="BPL288" s="6"/>
      <c r="BPM288" s="6"/>
      <c r="BPN288" s="6"/>
      <c r="BPO288" s="6"/>
      <c r="BPP288" s="6"/>
      <c r="BPQ288" s="6"/>
      <c r="BPR288" s="6"/>
      <c r="BPS288" s="6"/>
      <c r="BPT288" s="6"/>
      <c r="BPU288" s="6"/>
      <c r="BPV288" s="6"/>
      <c r="BPW288" s="6"/>
      <c r="BPX288" s="6"/>
      <c r="BPY288" s="6"/>
      <c r="BPZ288" s="6"/>
      <c r="BQA288" s="6"/>
      <c r="BQB288" s="6"/>
      <c r="BQC288" s="6"/>
      <c r="BQD288" s="6"/>
      <c r="BQE288" s="6"/>
      <c r="BQF288" s="6"/>
      <c r="BQG288" s="6"/>
      <c r="BQH288" s="6"/>
      <c r="BQI288" s="6"/>
      <c r="BQJ288" s="6"/>
      <c r="BQK288" s="6"/>
      <c r="BQL288" s="6"/>
      <c r="BQM288" s="6"/>
      <c r="BQN288" s="6"/>
      <c r="BQO288" s="6"/>
      <c r="BQP288" s="6"/>
      <c r="BQQ288" s="6"/>
      <c r="BQR288" s="6"/>
      <c r="BQS288" s="6"/>
      <c r="BQT288" s="6"/>
      <c r="BQU288" s="6"/>
      <c r="BQV288" s="6"/>
      <c r="BQW288" s="6"/>
      <c r="BQX288" s="6"/>
      <c r="BQY288" s="6"/>
      <c r="BQZ288" s="6"/>
      <c r="BRA288" s="6"/>
      <c r="BRB288" s="6"/>
      <c r="BRC288" s="6"/>
      <c r="BRD288" s="6"/>
      <c r="BRE288" s="6"/>
      <c r="BRF288" s="6"/>
      <c r="BRG288" s="6"/>
      <c r="BRH288" s="6"/>
      <c r="BRI288" s="6"/>
      <c r="BRJ288" s="6"/>
      <c r="BRK288" s="6"/>
      <c r="BRL288" s="6"/>
      <c r="BRM288" s="6"/>
      <c r="BRN288" s="6"/>
      <c r="BRO288" s="6"/>
      <c r="BRP288" s="6"/>
      <c r="BRQ288" s="6"/>
      <c r="BRR288" s="6"/>
      <c r="BRS288" s="6"/>
      <c r="BRT288" s="6"/>
      <c r="BRU288" s="6"/>
      <c r="BRV288" s="6"/>
      <c r="BRW288" s="6"/>
      <c r="BRX288" s="6"/>
      <c r="BRY288" s="6"/>
      <c r="BRZ288" s="6"/>
      <c r="BSA288" s="6"/>
      <c r="BSB288" s="6"/>
      <c r="BSC288" s="6"/>
      <c r="BSD288" s="6"/>
      <c r="BSE288" s="6"/>
      <c r="BSF288" s="6"/>
      <c r="BSG288" s="6"/>
      <c r="BSH288" s="6"/>
      <c r="BSI288" s="6"/>
      <c r="BSJ288" s="6"/>
      <c r="BSK288" s="6"/>
      <c r="BSL288" s="6"/>
      <c r="BSM288" s="6"/>
      <c r="BSN288" s="6"/>
      <c r="BSO288" s="6"/>
      <c r="BSP288" s="6"/>
      <c r="BSQ288" s="6"/>
      <c r="BSR288" s="6"/>
      <c r="BSS288" s="6"/>
      <c r="BST288" s="6"/>
      <c r="BSU288" s="6"/>
      <c r="BSV288" s="6"/>
      <c r="BSW288" s="6"/>
      <c r="BSX288" s="6"/>
      <c r="BSY288" s="6"/>
      <c r="BSZ288" s="6"/>
      <c r="BTA288" s="6"/>
      <c r="BTB288" s="6"/>
      <c r="BTC288" s="6"/>
      <c r="BTD288" s="6"/>
      <c r="BTE288" s="6"/>
      <c r="BTF288" s="6"/>
      <c r="BTG288" s="6"/>
      <c r="BTH288" s="6"/>
      <c r="BTI288" s="6"/>
      <c r="BTJ288" s="6"/>
      <c r="BTK288" s="6"/>
      <c r="BTL288" s="6"/>
      <c r="BTM288" s="6"/>
      <c r="BTN288" s="6"/>
      <c r="BTO288" s="6"/>
      <c r="BTP288" s="6"/>
      <c r="BTQ288" s="6"/>
      <c r="BTR288" s="6"/>
      <c r="BTS288" s="6"/>
      <c r="BTT288" s="6"/>
      <c r="BTU288" s="6"/>
      <c r="BTV288" s="6"/>
      <c r="BTW288" s="6"/>
      <c r="BTX288" s="6"/>
      <c r="BTY288" s="6"/>
      <c r="BTZ288" s="6"/>
      <c r="BUA288" s="6"/>
      <c r="BUB288" s="6"/>
      <c r="BUC288" s="6"/>
      <c r="BUD288" s="6"/>
      <c r="BUE288" s="6"/>
      <c r="BUF288" s="6"/>
      <c r="BUG288" s="6"/>
      <c r="BUH288" s="6"/>
      <c r="BUI288" s="6"/>
      <c r="BUJ288" s="6"/>
      <c r="BUK288" s="6"/>
      <c r="BUL288" s="6"/>
      <c r="BUM288" s="6"/>
      <c r="BUN288" s="6"/>
      <c r="BUO288" s="6"/>
      <c r="BUP288" s="6"/>
      <c r="BUQ288" s="6"/>
      <c r="BUR288" s="6"/>
      <c r="BUS288" s="6"/>
      <c r="BUT288" s="6"/>
      <c r="BUU288" s="6"/>
      <c r="BUV288" s="6"/>
      <c r="BUW288" s="6"/>
      <c r="BUX288" s="6"/>
      <c r="BUY288" s="6"/>
      <c r="BUZ288" s="6"/>
      <c r="BVA288" s="6"/>
      <c r="BVB288" s="6"/>
      <c r="BVC288" s="6"/>
      <c r="BVD288" s="6"/>
      <c r="BVE288" s="6"/>
      <c r="BVF288" s="6"/>
      <c r="BVG288" s="6"/>
      <c r="BVH288" s="6"/>
      <c r="BVI288" s="6"/>
      <c r="BVJ288" s="6"/>
      <c r="BVK288" s="6"/>
      <c r="BVL288" s="6"/>
      <c r="BVM288" s="6"/>
      <c r="BVN288" s="6"/>
      <c r="BVO288" s="6"/>
      <c r="BVP288" s="6"/>
      <c r="BVQ288" s="6"/>
      <c r="BVR288" s="6"/>
      <c r="BVS288" s="6"/>
      <c r="BVT288" s="6"/>
      <c r="BVU288" s="6"/>
      <c r="BVV288" s="6"/>
      <c r="BVW288" s="6"/>
      <c r="BVX288" s="6"/>
      <c r="BVY288" s="6"/>
      <c r="BVZ288" s="6"/>
      <c r="BWA288" s="6"/>
      <c r="BWB288" s="6"/>
      <c r="BWC288" s="6"/>
      <c r="BWD288" s="6"/>
      <c r="BWE288" s="6"/>
      <c r="BWF288" s="6"/>
      <c r="BWG288" s="6"/>
      <c r="BWH288" s="6"/>
      <c r="BWI288" s="6"/>
      <c r="BWJ288" s="6"/>
      <c r="BWK288" s="6"/>
      <c r="BWL288" s="6"/>
      <c r="BWM288" s="6"/>
      <c r="BWN288" s="6"/>
      <c r="BWO288" s="6"/>
      <c r="BWP288" s="6"/>
      <c r="BWQ288" s="6"/>
      <c r="BWR288" s="6"/>
      <c r="BWS288" s="6"/>
      <c r="BWT288" s="6"/>
      <c r="BWU288" s="6"/>
      <c r="BWV288" s="6"/>
      <c r="BWW288" s="6"/>
      <c r="BWX288" s="6"/>
      <c r="BWY288" s="6"/>
      <c r="BWZ288" s="6"/>
      <c r="BXA288" s="6"/>
      <c r="BXB288" s="6"/>
      <c r="BXC288" s="6"/>
      <c r="BXD288" s="6"/>
      <c r="BXE288" s="6"/>
      <c r="BXF288" s="6"/>
      <c r="BXG288" s="6"/>
      <c r="BXH288" s="6"/>
      <c r="BXI288" s="6"/>
      <c r="BXJ288" s="6"/>
      <c r="BXK288" s="6"/>
      <c r="BXL288" s="6"/>
      <c r="BXM288" s="6"/>
      <c r="BXN288" s="6"/>
      <c r="BXO288" s="6"/>
      <c r="BXP288" s="6"/>
      <c r="BXQ288" s="6"/>
      <c r="BXR288" s="6"/>
      <c r="BXS288" s="6"/>
      <c r="BXT288" s="6"/>
      <c r="BXU288" s="6"/>
      <c r="BXV288" s="6"/>
      <c r="BXW288" s="6"/>
      <c r="BXX288" s="6"/>
      <c r="BXY288" s="6"/>
      <c r="BXZ288" s="6"/>
      <c r="BYA288" s="6"/>
      <c r="BYB288" s="6"/>
      <c r="BYC288" s="6"/>
      <c r="BYD288" s="6"/>
      <c r="BYE288" s="6"/>
      <c r="BYF288" s="6"/>
      <c r="BYG288" s="6"/>
      <c r="BYH288" s="6"/>
      <c r="BYI288" s="6"/>
      <c r="BYJ288" s="6"/>
      <c r="BYK288" s="6"/>
      <c r="BYL288" s="6"/>
      <c r="BYM288" s="6"/>
      <c r="BYN288" s="6"/>
      <c r="BYO288" s="6"/>
      <c r="BYP288" s="6"/>
      <c r="BYQ288" s="6"/>
      <c r="BYR288" s="6"/>
      <c r="BYS288" s="6"/>
      <c r="BYT288" s="6"/>
      <c r="BYU288" s="6"/>
      <c r="BYV288" s="6"/>
      <c r="BYW288" s="6"/>
      <c r="BYX288" s="6"/>
      <c r="BYY288" s="6"/>
      <c r="BYZ288" s="6"/>
      <c r="BZA288" s="6"/>
      <c r="BZB288" s="6"/>
      <c r="BZC288" s="6"/>
      <c r="BZD288" s="6"/>
      <c r="BZE288" s="6"/>
      <c r="BZF288" s="6"/>
      <c r="BZG288" s="6"/>
      <c r="BZH288" s="6"/>
      <c r="BZI288" s="6"/>
      <c r="BZJ288" s="6"/>
      <c r="BZK288" s="6"/>
      <c r="BZL288" s="6"/>
      <c r="BZM288" s="6"/>
      <c r="BZN288" s="6"/>
      <c r="BZO288" s="6"/>
      <c r="BZP288" s="6"/>
      <c r="BZQ288" s="6"/>
      <c r="BZR288" s="6"/>
      <c r="BZS288" s="6"/>
      <c r="BZT288" s="6"/>
      <c r="BZU288" s="6"/>
      <c r="BZV288" s="6"/>
      <c r="BZW288" s="6"/>
      <c r="BZX288" s="6"/>
      <c r="BZY288" s="6"/>
      <c r="BZZ288" s="6"/>
      <c r="CAA288" s="6"/>
      <c r="CAB288" s="6"/>
      <c r="CAC288" s="6"/>
      <c r="CAD288" s="6"/>
      <c r="CAE288" s="6"/>
      <c r="CAF288" s="6"/>
      <c r="CAG288" s="6"/>
      <c r="CAH288" s="6"/>
      <c r="CAI288" s="6"/>
      <c r="CAJ288" s="6"/>
      <c r="CAK288" s="6"/>
      <c r="CAL288" s="6"/>
      <c r="CAM288" s="6"/>
      <c r="CAN288" s="6"/>
      <c r="CAO288" s="6"/>
      <c r="CAP288" s="6"/>
      <c r="CAQ288" s="6"/>
      <c r="CAR288" s="6"/>
      <c r="CAS288" s="6"/>
      <c r="CAT288" s="6"/>
      <c r="CAU288" s="6"/>
      <c r="CAV288" s="6"/>
      <c r="CAW288" s="6"/>
      <c r="CAX288" s="6"/>
      <c r="CAY288" s="6"/>
      <c r="CAZ288" s="6"/>
      <c r="CBA288" s="6"/>
      <c r="CBB288" s="6"/>
      <c r="CBC288" s="6"/>
      <c r="CBD288" s="6"/>
      <c r="CBE288" s="6"/>
      <c r="CBF288" s="6"/>
      <c r="CBG288" s="6"/>
      <c r="CBH288" s="6"/>
      <c r="CBI288" s="6"/>
      <c r="CBJ288" s="6"/>
      <c r="CBK288" s="6"/>
      <c r="CBL288" s="6"/>
      <c r="CBM288" s="6"/>
      <c r="CBN288" s="6"/>
      <c r="CBO288" s="6"/>
      <c r="CBP288" s="6"/>
      <c r="CBQ288" s="6"/>
      <c r="CBR288" s="6"/>
      <c r="CBS288" s="6"/>
      <c r="CBT288" s="6"/>
      <c r="CBU288" s="6"/>
      <c r="CBV288" s="6"/>
      <c r="CBW288" s="6"/>
      <c r="CBX288" s="6"/>
      <c r="CBY288" s="6"/>
      <c r="CBZ288" s="6"/>
      <c r="CCA288" s="6"/>
      <c r="CCB288" s="6"/>
      <c r="CCC288" s="6"/>
      <c r="CCD288" s="6"/>
      <c r="CCE288" s="6"/>
      <c r="CCF288" s="6"/>
      <c r="CCG288" s="6"/>
      <c r="CCH288" s="6"/>
      <c r="CCI288" s="6"/>
      <c r="CCJ288" s="6"/>
      <c r="CCK288" s="6"/>
      <c r="CCL288" s="6"/>
      <c r="CCM288" s="6"/>
      <c r="CCN288" s="6"/>
      <c r="CCO288" s="6"/>
      <c r="CCP288" s="6"/>
      <c r="CCQ288" s="6"/>
      <c r="CCR288" s="6"/>
      <c r="CCS288" s="6"/>
      <c r="CCT288" s="6"/>
      <c r="CCU288" s="6"/>
      <c r="CCV288" s="6"/>
      <c r="CCW288" s="6"/>
      <c r="CCX288" s="6"/>
      <c r="CCY288" s="6"/>
      <c r="CCZ288" s="6"/>
      <c r="CDA288" s="6"/>
      <c r="CDB288" s="6"/>
      <c r="CDC288" s="6"/>
      <c r="CDD288" s="6"/>
      <c r="CDE288" s="6"/>
      <c r="CDF288" s="6"/>
      <c r="CDG288" s="6"/>
      <c r="CDH288" s="6"/>
      <c r="CDI288" s="6"/>
      <c r="CDJ288" s="6"/>
      <c r="CDK288" s="6"/>
      <c r="CDL288" s="6"/>
      <c r="CDM288" s="6"/>
      <c r="CDN288" s="6"/>
      <c r="CDO288" s="6"/>
      <c r="CDP288" s="6"/>
      <c r="CDQ288" s="6"/>
      <c r="CDR288" s="6"/>
      <c r="CDS288" s="6"/>
      <c r="CDT288" s="6"/>
      <c r="CDU288" s="6"/>
      <c r="CDV288" s="6"/>
      <c r="CDW288" s="6"/>
      <c r="CDX288" s="6"/>
      <c r="CDY288" s="6"/>
      <c r="CDZ288" s="6"/>
      <c r="CEA288" s="6"/>
      <c r="CEB288" s="6"/>
      <c r="CEC288" s="6"/>
      <c r="CED288" s="6"/>
      <c r="CEE288" s="6"/>
      <c r="CEF288" s="6"/>
      <c r="CEG288" s="6"/>
      <c r="CEH288" s="6"/>
      <c r="CEI288" s="6"/>
      <c r="CEJ288" s="6"/>
      <c r="CEK288" s="6"/>
      <c r="CEL288" s="6"/>
      <c r="CEM288" s="6"/>
      <c r="CEN288" s="6"/>
      <c r="CEO288" s="6"/>
      <c r="CEP288" s="6"/>
      <c r="CEQ288" s="6"/>
      <c r="CER288" s="6"/>
      <c r="CES288" s="6"/>
      <c r="CET288" s="6"/>
      <c r="CEU288" s="6"/>
      <c r="CEV288" s="6"/>
      <c r="CEW288" s="6"/>
      <c r="CEX288" s="6"/>
      <c r="CEY288" s="6"/>
      <c r="CEZ288" s="6"/>
      <c r="CFA288" s="6"/>
      <c r="CFB288" s="6"/>
      <c r="CFC288" s="6"/>
      <c r="CFD288" s="6"/>
      <c r="CFE288" s="6"/>
      <c r="CFF288" s="6"/>
      <c r="CFG288" s="6"/>
      <c r="CFH288" s="6"/>
      <c r="CFI288" s="6"/>
      <c r="CFJ288" s="6"/>
      <c r="CFK288" s="6"/>
      <c r="CFL288" s="6"/>
      <c r="CFM288" s="6"/>
      <c r="CFN288" s="6"/>
      <c r="CFO288" s="6"/>
      <c r="CFP288" s="6"/>
      <c r="CFQ288" s="6"/>
      <c r="CFR288" s="6"/>
      <c r="CFS288" s="6"/>
      <c r="CFT288" s="6"/>
      <c r="CFU288" s="6"/>
      <c r="CFV288" s="6"/>
      <c r="CFW288" s="6"/>
      <c r="CFX288" s="6"/>
      <c r="CFY288" s="6"/>
      <c r="CFZ288" s="6"/>
      <c r="CGA288" s="6"/>
      <c r="CGB288" s="6"/>
      <c r="CGC288" s="6"/>
      <c r="CGD288" s="6"/>
      <c r="CGE288" s="6"/>
      <c r="CGF288" s="6"/>
      <c r="CGG288" s="6"/>
      <c r="CGH288" s="6"/>
      <c r="CGI288" s="6"/>
      <c r="CGJ288" s="6"/>
      <c r="CGK288" s="6"/>
      <c r="CGL288" s="6"/>
      <c r="CGM288" s="6"/>
      <c r="CGN288" s="6"/>
      <c r="CGO288" s="6"/>
      <c r="CGP288" s="6"/>
      <c r="CGQ288" s="6"/>
      <c r="CGR288" s="6"/>
      <c r="CGS288" s="6"/>
      <c r="CGT288" s="6"/>
      <c r="CGU288" s="6"/>
      <c r="CGV288" s="6"/>
      <c r="CGW288" s="6"/>
      <c r="CGX288" s="6"/>
      <c r="CGY288" s="6"/>
      <c r="CGZ288" s="6"/>
      <c r="CHA288" s="6"/>
      <c r="CHB288" s="6"/>
      <c r="CHC288" s="6"/>
      <c r="CHD288" s="6"/>
      <c r="CHE288" s="6"/>
      <c r="CHF288" s="6"/>
      <c r="CHG288" s="6"/>
      <c r="CHH288" s="6"/>
      <c r="CHI288" s="6"/>
      <c r="CHJ288" s="6"/>
      <c r="CHK288" s="6"/>
      <c r="CHL288" s="6"/>
      <c r="CHM288" s="6"/>
      <c r="CHN288" s="6"/>
      <c r="CHO288" s="6"/>
      <c r="CHP288" s="6"/>
      <c r="CHQ288" s="6"/>
      <c r="CHR288" s="6"/>
      <c r="CHS288" s="6"/>
      <c r="CHT288" s="6"/>
      <c r="CHU288" s="6"/>
      <c r="CHV288" s="6"/>
      <c r="CHW288" s="6"/>
      <c r="CHX288" s="6"/>
      <c r="CHY288" s="6"/>
      <c r="CHZ288" s="6"/>
      <c r="CIA288" s="6"/>
      <c r="CIB288" s="6"/>
      <c r="CIC288" s="6"/>
      <c r="CID288" s="6"/>
      <c r="CIE288" s="6"/>
      <c r="CIF288" s="6"/>
      <c r="CIG288" s="6"/>
      <c r="CIH288" s="6"/>
      <c r="CII288" s="6"/>
      <c r="CIJ288" s="6"/>
      <c r="CIK288" s="6"/>
      <c r="CIL288" s="6"/>
      <c r="CIM288" s="6"/>
      <c r="CIN288" s="6"/>
      <c r="CIO288" s="6"/>
      <c r="CIP288" s="6"/>
      <c r="CIQ288" s="6"/>
      <c r="CIR288" s="6"/>
      <c r="CIS288" s="6"/>
      <c r="CIT288" s="6"/>
      <c r="CIU288" s="6"/>
      <c r="CIV288" s="6"/>
      <c r="CIW288" s="6"/>
      <c r="CIX288" s="6"/>
      <c r="CIY288" s="6"/>
      <c r="CIZ288" s="6"/>
      <c r="CJA288" s="6"/>
      <c r="CJB288" s="6"/>
      <c r="CJC288" s="6"/>
      <c r="CJD288" s="6"/>
      <c r="CJE288" s="6"/>
      <c r="CJF288" s="6"/>
      <c r="CJG288" s="6"/>
      <c r="CJH288" s="6"/>
      <c r="CJI288" s="6"/>
      <c r="CJJ288" s="6"/>
      <c r="CJK288" s="6"/>
      <c r="CJL288" s="6"/>
      <c r="CJM288" s="6"/>
      <c r="CJN288" s="6"/>
      <c r="CJO288" s="6"/>
      <c r="CJP288" s="6"/>
      <c r="CJQ288" s="6"/>
      <c r="CJR288" s="6"/>
      <c r="CJS288" s="6"/>
      <c r="CJT288" s="6"/>
      <c r="CJU288" s="6"/>
      <c r="CJV288" s="6"/>
      <c r="CJW288" s="6"/>
      <c r="CJX288" s="6"/>
      <c r="CJY288" s="6"/>
      <c r="CJZ288" s="6"/>
      <c r="CKA288" s="6"/>
      <c r="CKB288" s="6"/>
      <c r="CKC288" s="6"/>
      <c r="CKD288" s="6"/>
      <c r="CKE288" s="6"/>
      <c r="CKF288" s="6"/>
      <c r="CKG288" s="6"/>
      <c r="CKH288" s="6"/>
      <c r="CKI288" s="6"/>
      <c r="CKJ288" s="6"/>
      <c r="CKK288" s="6"/>
      <c r="CKL288" s="6"/>
      <c r="CKM288" s="6"/>
      <c r="CKN288" s="6"/>
      <c r="CKO288" s="6"/>
      <c r="CKP288" s="6"/>
      <c r="CKQ288" s="6"/>
      <c r="CKR288" s="6"/>
      <c r="CKS288" s="6"/>
      <c r="CKT288" s="6"/>
      <c r="CKU288" s="6"/>
      <c r="CKV288" s="6"/>
      <c r="CKW288" s="6"/>
      <c r="CKX288" s="6"/>
      <c r="CKY288" s="6"/>
      <c r="CKZ288" s="6"/>
      <c r="CLA288" s="6"/>
      <c r="CLB288" s="6"/>
      <c r="CLC288" s="6"/>
      <c r="CLD288" s="6"/>
      <c r="CLE288" s="6"/>
      <c r="CLF288" s="6"/>
      <c r="CLG288" s="6"/>
      <c r="CLH288" s="6"/>
      <c r="CLI288" s="6"/>
      <c r="CLJ288" s="6"/>
      <c r="CLK288" s="6"/>
      <c r="CLL288" s="6"/>
      <c r="CLM288" s="6"/>
      <c r="CLN288" s="6"/>
      <c r="CLO288" s="6"/>
      <c r="CLP288" s="6"/>
      <c r="CLQ288" s="6"/>
      <c r="CLR288" s="6"/>
      <c r="CLS288" s="6"/>
      <c r="CLT288" s="6"/>
      <c r="CLU288" s="6"/>
      <c r="CLV288" s="6"/>
      <c r="CLW288" s="6"/>
      <c r="CLX288" s="6"/>
      <c r="CLY288" s="6"/>
      <c r="CLZ288" s="6"/>
      <c r="CMA288" s="6"/>
      <c r="CMB288" s="6"/>
      <c r="CMC288" s="6"/>
      <c r="CMD288" s="6"/>
      <c r="CME288" s="6"/>
      <c r="CMF288" s="6"/>
      <c r="CMG288" s="6"/>
      <c r="CMH288" s="6"/>
      <c r="CMI288" s="6"/>
      <c r="CMJ288" s="6"/>
      <c r="CMK288" s="6"/>
      <c r="CML288" s="6"/>
      <c r="CMM288" s="6"/>
      <c r="CMN288" s="6"/>
      <c r="CMO288" s="6"/>
      <c r="CMP288" s="6"/>
      <c r="CMQ288" s="6"/>
      <c r="CMR288" s="6"/>
      <c r="CMS288" s="6"/>
      <c r="CMT288" s="6"/>
      <c r="CMU288" s="6"/>
      <c r="CMV288" s="6"/>
      <c r="CMW288" s="6"/>
      <c r="CMX288" s="6"/>
      <c r="CMY288" s="6"/>
      <c r="CMZ288" s="6"/>
      <c r="CNA288" s="6"/>
      <c r="CNB288" s="6"/>
      <c r="CNC288" s="6"/>
      <c r="CND288" s="6"/>
      <c r="CNE288" s="6"/>
      <c r="CNF288" s="6"/>
      <c r="CNG288" s="6"/>
      <c r="CNH288" s="6"/>
      <c r="CNI288" s="6"/>
      <c r="CNJ288" s="6"/>
      <c r="CNK288" s="6"/>
      <c r="CNL288" s="6"/>
      <c r="CNM288" s="6"/>
      <c r="CNN288" s="6"/>
      <c r="CNO288" s="6"/>
      <c r="CNP288" s="6"/>
      <c r="CNQ288" s="6"/>
      <c r="CNR288" s="6"/>
      <c r="CNS288" s="6"/>
      <c r="CNT288" s="6"/>
      <c r="CNU288" s="6"/>
      <c r="CNV288" s="6"/>
      <c r="CNW288" s="6"/>
      <c r="CNX288" s="6"/>
      <c r="CNY288" s="6"/>
      <c r="CNZ288" s="6"/>
      <c r="COA288" s="6"/>
      <c r="COB288" s="6"/>
      <c r="COC288" s="6"/>
      <c r="COD288" s="6"/>
      <c r="COE288" s="6"/>
      <c r="COF288" s="6"/>
      <c r="COG288" s="6"/>
      <c r="COH288" s="6"/>
      <c r="COI288" s="6"/>
      <c r="COJ288" s="6"/>
      <c r="COK288" s="6"/>
      <c r="COL288" s="6"/>
      <c r="COM288" s="6"/>
      <c r="CON288" s="6"/>
      <c r="COO288" s="6"/>
      <c r="COP288" s="6"/>
      <c r="COQ288" s="6"/>
      <c r="COR288" s="6"/>
      <c r="COS288" s="6"/>
      <c r="COT288" s="6"/>
      <c r="COU288" s="6"/>
      <c r="COV288" s="6"/>
      <c r="COW288" s="6"/>
      <c r="COX288" s="6"/>
      <c r="COY288" s="6"/>
      <c r="COZ288" s="6"/>
      <c r="CPA288" s="6"/>
      <c r="CPB288" s="6"/>
      <c r="CPC288" s="6"/>
      <c r="CPD288" s="6"/>
      <c r="CPE288" s="6"/>
      <c r="CPF288" s="6"/>
      <c r="CPG288" s="6"/>
      <c r="CPH288" s="6"/>
      <c r="CPI288" s="6"/>
      <c r="CPJ288" s="6"/>
      <c r="CPK288" s="6"/>
      <c r="CPL288" s="6"/>
      <c r="CPM288" s="6"/>
      <c r="CPN288" s="6"/>
      <c r="CPO288" s="6"/>
      <c r="CPP288" s="6"/>
      <c r="CPQ288" s="6"/>
      <c r="CPR288" s="6"/>
      <c r="CPS288" s="6"/>
      <c r="CPT288" s="6"/>
      <c r="CPU288" s="6"/>
      <c r="CPV288" s="6"/>
      <c r="CPW288" s="6"/>
      <c r="CPX288" s="6"/>
      <c r="CPY288" s="6"/>
      <c r="CPZ288" s="6"/>
      <c r="CQA288" s="6"/>
      <c r="CQB288" s="6"/>
      <c r="CQC288" s="6"/>
      <c r="CQD288" s="6"/>
      <c r="CQE288" s="6"/>
      <c r="CQF288" s="6"/>
      <c r="CQG288" s="6"/>
      <c r="CQH288" s="6"/>
      <c r="CQI288" s="6"/>
      <c r="CQJ288" s="6"/>
      <c r="CQK288" s="6"/>
      <c r="CQL288" s="6"/>
      <c r="CQM288" s="6"/>
      <c r="CQN288" s="6"/>
      <c r="CQO288" s="6"/>
      <c r="CQP288" s="6"/>
      <c r="CQQ288" s="6"/>
      <c r="CQR288" s="6"/>
      <c r="CQS288" s="6"/>
      <c r="CQT288" s="6"/>
      <c r="CQU288" s="6"/>
      <c r="CQV288" s="6"/>
      <c r="CQW288" s="6"/>
      <c r="CQX288" s="6"/>
      <c r="CQY288" s="6"/>
      <c r="CQZ288" s="6"/>
      <c r="CRA288" s="6"/>
      <c r="CRB288" s="6"/>
      <c r="CRC288" s="6"/>
      <c r="CRD288" s="6"/>
      <c r="CRE288" s="6"/>
      <c r="CRF288" s="6"/>
      <c r="CRG288" s="6"/>
      <c r="CRH288" s="6"/>
      <c r="CRI288" s="6"/>
      <c r="CRJ288" s="6"/>
      <c r="CRK288" s="6"/>
      <c r="CRL288" s="6"/>
      <c r="CRM288" s="6"/>
      <c r="CRN288" s="6"/>
      <c r="CRO288" s="6"/>
      <c r="CRP288" s="6"/>
      <c r="CRQ288" s="6"/>
      <c r="CRR288" s="6"/>
      <c r="CRS288" s="6"/>
      <c r="CRT288" s="6"/>
      <c r="CRU288" s="6"/>
      <c r="CRV288" s="6"/>
      <c r="CRW288" s="6"/>
      <c r="CRX288" s="6"/>
      <c r="CRY288" s="6"/>
      <c r="CRZ288" s="6"/>
      <c r="CSA288" s="6"/>
      <c r="CSB288" s="6"/>
      <c r="CSC288" s="6"/>
      <c r="CSD288" s="6"/>
      <c r="CSE288" s="6"/>
      <c r="CSF288" s="6"/>
      <c r="CSG288" s="6"/>
      <c r="CSH288" s="6"/>
      <c r="CSI288" s="6"/>
      <c r="CSJ288" s="6"/>
      <c r="CSK288" s="6"/>
      <c r="CSL288" s="6"/>
      <c r="CSM288" s="6"/>
      <c r="CSN288" s="6"/>
      <c r="CSO288" s="6"/>
      <c r="CSP288" s="6"/>
      <c r="CSQ288" s="6"/>
      <c r="CSR288" s="6"/>
      <c r="CSS288" s="6"/>
      <c r="CST288" s="6"/>
      <c r="CSU288" s="6"/>
      <c r="CSV288" s="6"/>
      <c r="CSW288" s="6"/>
      <c r="CSX288" s="6"/>
      <c r="CSY288" s="6"/>
      <c r="CSZ288" s="6"/>
      <c r="CTA288" s="6"/>
      <c r="CTB288" s="6"/>
      <c r="CTC288" s="6"/>
      <c r="CTD288" s="6"/>
      <c r="CTE288" s="6"/>
      <c r="CTF288" s="6"/>
      <c r="CTG288" s="6"/>
      <c r="CTH288" s="6"/>
      <c r="CTI288" s="6"/>
      <c r="CTJ288" s="6"/>
      <c r="CTK288" s="6"/>
      <c r="CTL288" s="6"/>
      <c r="CTM288" s="6"/>
      <c r="CTN288" s="6"/>
      <c r="CTO288" s="6"/>
      <c r="CTP288" s="6"/>
      <c r="CTQ288" s="6"/>
      <c r="CTR288" s="6"/>
      <c r="CTS288" s="6"/>
      <c r="CTT288" s="6"/>
      <c r="CTU288" s="6"/>
      <c r="CTV288" s="6"/>
      <c r="CTW288" s="6"/>
      <c r="CTX288" s="6"/>
      <c r="CTY288" s="6"/>
      <c r="CTZ288" s="6"/>
      <c r="CUA288" s="6"/>
      <c r="CUB288" s="6"/>
      <c r="CUC288" s="6"/>
      <c r="CUD288" s="6"/>
      <c r="CUE288" s="6"/>
      <c r="CUF288" s="6"/>
      <c r="CUG288" s="6"/>
      <c r="CUH288" s="6"/>
      <c r="CUI288" s="6"/>
      <c r="CUJ288" s="6"/>
      <c r="CUK288" s="6"/>
      <c r="CUL288" s="6"/>
      <c r="CUM288" s="6"/>
      <c r="CUN288" s="6"/>
      <c r="CUO288" s="6"/>
      <c r="CUP288" s="6"/>
      <c r="CUQ288" s="6"/>
      <c r="CUR288" s="6"/>
      <c r="CUS288" s="6"/>
      <c r="CUT288" s="6"/>
      <c r="CUU288" s="6"/>
      <c r="CUV288" s="6"/>
      <c r="CUW288" s="6"/>
      <c r="CUX288" s="6"/>
      <c r="CUY288" s="6"/>
      <c r="CUZ288" s="6"/>
      <c r="CVA288" s="6"/>
      <c r="CVB288" s="6"/>
      <c r="CVC288" s="6"/>
      <c r="CVD288" s="6"/>
      <c r="CVE288" s="6"/>
      <c r="CVF288" s="6"/>
      <c r="CVG288" s="6"/>
      <c r="CVH288" s="6"/>
      <c r="CVI288" s="6"/>
      <c r="CVJ288" s="6"/>
      <c r="CVK288" s="6"/>
      <c r="CVL288" s="6"/>
      <c r="CVM288" s="6"/>
      <c r="CVN288" s="6"/>
      <c r="CVO288" s="6"/>
      <c r="CVP288" s="6"/>
      <c r="CVQ288" s="6"/>
      <c r="CVR288" s="6"/>
      <c r="CVS288" s="6"/>
      <c r="CVT288" s="6"/>
      <c r="CVU288" s="6"/>
      <c r="CVV288" s="6"/>
      <c r="CVW288" s="6"/>
      <c r="CVX288" s="6"/>
      <c r="CVY288" s="6"/>
      <c r="CVZ288" s="6"/>
      <c r="CWA288" s="6"/>
      <c r="CWB288" s="6"/>
      <c r="CWC288" s="6"/>
      <c r="CWD288" s="6"/>
      <c r="CWE288" s="6"/>
      <c r="CWF288" s="6"/>
      <c r="CWG288" s="6"/>
      <c r="CWH288" s="6"/>
      <c r="CWI288" s="6"/>
      <c r="CWJ288" s="6"/>
      <c r="CWK288" s="6"/>
      <c r="CWL288" s="6"/>
      <c r="CWM288" s="6"/>
      <c r="CWN288" s="6"/>
      <c r="CWO288" s="6"/>
      <c r="CWP288" s="6"/>
      <c r="CWQ288" s="6"/>
      <c r="CWR288" s="6"/>
      <c r="CWS288" s="6"/>
      <c r="CWT288" s="6"/>
      <c r="CWU288" s="6"/>
      <c r="CWV288" s="6"/>
      <c r="CWW288" s="6"/>
      <c r="CWX288" s="6"/>
      <c r="CWY288" s="6"/>
      <c r="CWZ288" s="6"/>
      <c r="CXA288" s="6"/>
      <c r="CXB288" s="6"/>
      <c r="CXC288" s="6"/>
      <c r="CXD288" s="6"/>
      <c r="CXE288" s="6"/>
      <c r="CXF288" s="6"/>
      <c r="CXG288" s="6"/>
      <c r="CXH288" s="6"/>
      <c r="CXI288" s="6"/>
      <c r="CXJ288" s="6"/>
      <c r="CXK288" s="6"/>
      <c r="CXL288" s="6"/>
      <c r="CXM288" s="6"/>
      <c r="CXN288" s="6"/>
      <c r="CXO288" s="6"/>
      <c r="CXP288" s="6"/>
      <c r="CXQ288" s="6"/>
      <c r="CXR288" s="6"/>
      <c r="CXS288" s="6"/>
      <c r="CXT288" s="6"/>
      <c r="CXU288" s="6"/>
      <c r="CXV288" s="6"/>
      <c r="CXW288" s="6"/>
      <c r="CXX288" s="6"/>
      <c r="CXY288" s="6"/>
      <c r="CXZ288" s="6"/>
      <c r="CYA288" s="6"/>
      <c r="CYB288" s="6"/>
      <c r="CYC288" s="6"/>
      <c r="CYD288" s="6"/>
      <c r="CYE288" s="6"/>
      <c r="CYF288" s="6"/>
      <c r="CYG288" s="6"/>
      <c r="CYH288" s="6"/>
      <c r="CYI288" s="6"/>
      <c r="CYJ288" s="6"/>
      <c r="CYK288" s="6"/>
      <c r="CYL288" s="6"/>
      <c r="CYM288" s="6"/>
      <c r="CYN288" s="6"/>
      <c r="CYO288" s="6"/>
      <c r="CYP288" s="6"/>
      <c r="CYQ288" s="6"/>
      <c r="CYR288" s="6"/>
      <c r="CYS288" s="6"/>
      <c r="CYT288" s="6"/>
      <c r="CYU288" s="6"/>
      <c r="CYV288" s="6"/>
      <c r="CYW288" s="6"/>
      <c r="CYX288" s="6"/>
      <c r="CYY288" s="6"/>
      <c r="CYZ288" s="6"/>
      <c r="CZA288" s="6"/>
      <c r="CZB288" s="6"/>
      <c r="CZC288" s="6"/>
      <c r="CZD288" s="6"/>
      <c r="CZE288" s="6"/>
      <c r="CZF288" s="6"/>
      <c r="CZG288" s="6"/>
      <c r="CZH288" s="6"/>
      <c r="CZI288" s="6"/>
      <c r="CZJ288" s="6"/>
      <c r="CZK288" s="6"/>
      <c r="CZL288" s="6"/>
      <c r="CZM288" s="6"/>
      <c r="CZN288" s="6"/>
      <c r="CZO288" s="6"/>
      <c r="CZP288" s="6"/>
      <c r="CZQ288" s="6"/>
      <c r="CZR288" s="6"/>
      <c r="CZS288" s="6"/>
      <c r="CZT288" s="6"/>
      <c r="CZU288" s="6"/>
      <c r="CZV288" s="6"/>
      <c r="CZW288" s="6"/>
      <c r="CZX288" s="6"/>
      <c r="CZY288" s="6"/>
      <c r="CZZ288" s="6"/>
      <c r="DAA288" s="6"/>
      <c r="DAB288" s="6"/>
      <c r="DAC288" s="6"/>
      <c r="DAD288" s="6"/>
      <c r="DAE288" s="6"/>
      <c r="DAF288" s="6"/>
      <c r="DAG288" s="6"/>
      <c r="DAH288" s="6"/>
      <c r="DAI288" s="6"/>
      <c r="DAJ288" s="6"/>
      <c r="DAK288" s="6"/>
      <c r="DAL288" s="6"/>
      <c r="DAM288" s="6"/>
      <c r="DAN288" s="6"/>
      <c r="DAO288" s="6"/>
      <c r="DAP288" s="6"/>
      <c r="DAQ288" s="6"/>
      <c r="DAR288" s="6"/>
      <c r="DAS288" s="6"/>
      <c r="DAT288" s="6"/>
      <c r="DAU288" s="6"/>
      <c r="DAV288" s="6"/>
      <c r="DAW288" s="6"/>
      <c r="DAX288" s="6"/>
      <c r="DAY288" s="6"/>
      <c r="DAZ288" s="6"/>
      <c r="DBA288" s="6"/>
      <c r="DBB288" s="6"/>
      <c r="DBC288" s="6"/>
      <c r="DBD288" s="6"/>
      <c r="DBE288" s="6"/>
      <c r="DBF288" s="6"/>
      <c r="DBG288" s="6"/>
      <c r="DBH288" s="6"/>
      <c r="DBI288" s="6"/>
      <c r="DBJ288" s="6"/>
      <c r="DBK288" s="6"/>
      <c r="DBL288" s="6"/>
      <c r="DBM288" s="6"/>
      <c r="DBN288" s="6"/>
      <c r="DBO288" s="6"/>
      <c r="DBP288" s="6"/>
      <c r="DBQ288" s="6"/>
      <c r="DBR288" s="6"/>
      <c r="DBS288" s="6"/>
      <c r="DBT288" s="6"/>
      <c r="DBU288" s="6"/>
      <c r="DBV288" s="6"/>
      <c r="DBW288" s="6"/>
      <c r="DBX288" s="6"/>
      <c r="DBY288" s="6"/>
      <c r="DBZ288" s="6"/>
      <c r="DCA288" s="6"/>
      <c r="DCB288" s="6"/>
      <c r="DCC288" s="6"/>
      <c r="DCD288" s="6"/>
      <c r="DCE288" s="6"/>
      <c r="DCF288" s="6"/>
      <c r="DCG288" s="6"/>
      <c r="DCH288" s="6"/>
      <c r="DCI288" s="6"/>
      <c r="DCJ288" s="6"/>
      <c r="DCK288" s="6"/>
      <c r="DCL288" s="6"/>
      <c r="DCM288" s="6"/>
      <c r="DCN288" s="6"/>
      <c r="DCO288" s="6"/>
      <c r="DCP288" s="6"/>
      <c r="DCQ288" s="6"/>
      <c r="DCR288" s="6"/>
      <c r="DCS288" s="6"/>
      <c r="DCT288" s="6"/>
      <c r="DCU288" s="6"/>
      <c r="DCV288" s="6"/>
      <c r="DCW288" s="6"/>
      <c r="DCX288" s="6"/>
      <c r="DCY288" s="6"/>
      <c r="DCZ288" s="6"/>
      <c r="DDA288" s="6"/>
      <c r="DDB288" s="6"/>
      <c r="DDC288" s="6"/>
      <c r="DDD288" s="6"/>
      <c r="DDE288" s="6"/>
      <c r="DDF288" s="6"/>
      <c r="DDG288" s="6"/>
      <c r="DDH288" s="6"/>
      <c r="DDI288" s="6"/>
      <c r="DDJ288" s="6"/>
      <c r="DDK288" s="6"/>
      <c r="DDL288" s="6"/>
      <c r="DDM288" s="6"/>
      <c r="DDN288" s="6"/>
      <c r="DDO288" s="6"/>
      <c r="DDP288" s="6"/>
      <c r="DDQ288" s="6"/>
      <c r="DDR288" s="6"/>
      <c r="DDS288" s="6"/>
      <c r="DDT288" s="6"/>
      <c r="DDU288" s="6"/>
      <c r="DDV288" s="6"/>
      <c r="DDW288" s="6"/>
      <c r="DDX288" s="6"/>
      <c r="DDY288" s="6"/>
      <c r="DDZ288" s="6"/>
      <c r="DEA288" s="6"/>
      <c r="DEB288" s="6"/>
      <c r="DEC288" s="6"/>
      <c r="DED288" s="6"/>
      <c r="DEE288" s="6"/>
      <c r="DEF288" s="6"/>
      <c r="DEG288" s="6"/>
      <c r="DEH288" s="6"/>
      <c r="DEI288" s="6"/>
      <c r="DEJ288" s="6"/>
      <c r="DEK288" s="6"/>
      <c r="DEL288" s="6"/>
      <c r="DEM288" s="6"/>
      <c r="DEN288" s="6"/>
      <c r="DEO288" s="6"/>
      <c r="DEP288" s="6"/>
      <c r="DEQ288" s="6"/>
      <c r="DER288" s="6"/>
      <c r="DES288" s="6"/>
      <c r="DET288" s="6"/>
      <c r="DEU288" s="6"/>
      <c r="DEV288" s="6"/>
      <c r="DEW288" s="6"/>
      <c r="DEX288" s="6"/>
      <c r="DEY288" s="6"/>
      <c r="DEZ288" s="6"/>
      <c r="DFA288" s="6"/>
      <c r="DFB288" s="6"/>
      <c r="DFC288" s="6"/>
      <c r="DFD288" s="6"/>
      <c r="DFE288" s="6"/>
      <c r="DFF288" s="6"/>
      <c r="DFG288" s="6"/>
      <c r="DFH288" s="6"/>
      <c r="DFI288" s="6"/>
      <c r="DFJ288" s="6"/>
      <c r="DFK288" s="6"/>
      <c r="DFL288" s="6"/>
      <c r="DFM288" s="6"/>
      <c r="DFN288" s="6"/>
      <c r="DFO288" s="6"/>
      <c r="DFP288" s="6"/>
      <c r="DFQ288" s="6"/>
      <c r="DFR288" s="6"/>
      <c r="DFS288" s="6"/>
      <c r="DFT288" s="6"/>
      <c r="DFU288" s="6"/>
      <c r="DFV288" s="6"/>
      <c r="DFW288" s="6"/>
      <c r="DFX288" s="6"/>
      <c r="DFY288" s="6"/>
      <c r="DFZ288" s="6"/>
      <c r="DGA288" s="6"/>
      <c r="DGB288" s="6"/>
      <c r="DGC288" s="6"/>
      <c r="DGD288" s="6"/>
      <c r="DGE288" s="6"/>
      <c r="DGF288" s="6"/>
      <c r="DGG288" s="6"/>
      <c r="DGH288" s="6"/>
      <c r="DGI288" s="6"/>
      <c r="DGJ288" s="6"/>
      <c r="DGK288" s="6"/>
      <c r="DGL288" s="6"/>
      <c r="DGM288" s="6"/>
      <c r="DGN288" s="6"/>
      <c r="DGO288" s="6"/>
      <c r="DGP288" s="6"/>
      <c r="DGQ288" s="6"/>
      <c r="DGR288" s="6"/>
      <c r="DGS288" s="6"/>
      <c r="DGT288" s="6"/>
      <c r="DGU288" s="6"/>
      <c r="DGV288" s="6"/>
      <c r="DGW288" s="6"/>
      <c r="DGX288" s="6"/>
      <c r="DGY288" s="6"/>
      <c r="DGZ288" s="6"/>
      <c r="DHA288" s="6"/>
      <c r="DHB288" s="6"/>
      <c r="DHC288" s="6"/>
      <c r="DHD288" s="6"/>
      <c r="DHE288" s="6"/>
      <c r="DHF288" s="6"/>
      <c r="DHG288" s="6"/>
      <c r="DHH288" s="6"/>
      <c r="DHI288" s="6"/>
      <c r="DHJ288" s="6"/>
      <c r="DHK288" s="6"/>
      <c r="DHL288" s="6"/>
      <c r="DHM288" s="6"/>
      <c r="DHN288" s="6"/>
      <c r="DHO288" s="6"/>
      <c r="DHP288" s="6"/>
      <c r="DHQ288" s="6"/>
      <c r="DHR288" s="6"/>
      <c r="DHS288" s="6"/>
      <c r="DHT288" s="6"/>
      <c r="DHU288" s="6"/>
      <c r="DHV288" s="6"/>
      <c r="DHW288" s="6"/>
      <c r="DHX288" s="6"/>
      <c r="DHY288" s="6"/>
      <c r="DHZ288" s="6"/>
      <c r="DIA288" s="6"/>
      <c r="DIB288" s="6"/>
      <c r="DIC288" s="6"/>
      <c r="DID288" s="6"/>
      <c r="DIE288" s="6"/>
      <c r="DIF288" s="6"/>
      <c r="DIG288" s="6"/>
      <c r="DIH288" s="6"/>
      <c r="DII288" s="6"/>
      <c r="DIJ288" s="6"/>
      <c r="DIK288" s="6"/>
      <c r="DIL288" s="6"/>
      <c r="DIM288" s="6"/>
      <c r="DIN288" s="6"/>
      <c r="DIO288" s="6"/>
      <c r="DIP288" s="6"/>
      <c r="DIQ288" s="6"/>
      <c r="DIR288" s="6"/>
      <c r="DIS288" s="6"/>
      <c r="DIT288" s="6"/>
      <c r="DIU288" s="6"/>
      <c r="DIV288" s="6"/>
      <c r="DIW288" s="6"/>
      <c r="DIX288" s="6"/>
      <c r="DIY288" s="6"/>
      <c r="DIZ288" s="6"/>
      <c r="DJA288" s="6"/>
      <c r="DJB288" s="6"/>
      <c r="DJC288" s="6"/>
      <c r="DJD288" s="6"/>
      <c r="DJE288" s="6"/>
      <c r="DJF288" s="6"/>
      <c r="DJG288" s="6"/>
      <c r="DJH288" s="6"/>
      <c r="DJI288" s="6"/>
      <c r="DJJ288" s="6"/>
      <c r="DJK288" s="6"/>
      <c r="DJL288" s="6"/>
      <c r="DJM288" s="6"/>
      <c r="DJN288" s="6"/>
      <c r="DJO288" s="6"/>
      <c r="DJP288" s="6"/>
      <c r="DJQ288" s="6"/>
      <c r="DJR288" s="6"/>
      <c r="DJS288" s="6"/>
      <c r="DJT288" s="6"/>
      <c r="DJU288" s="6"/>
      <c r="DJV288" s="6"/>
      <c r="DJW288" s="6"/>
      <c r="DJX288" s="6"/>
      <c r="DJY288" s="6"/>
      <c r="DJZ288" s="6"/>
      <c r="DKA288" s="6"/>
      <c r="DKB288" s="6"/>
      <c r="DKC288" s="6"/>
      <c r="DKD288" s="6"/>
      <c r="DKE288" s="6"/>
      <c r="DKF288" s="6"/>
      <c r="DKG288" s="6"/>
      <c r="DKH288" s="6"/>
      <c r="DKI288" s="6"/>
      <c r="DKJ288" s="6"/>
      <c r="DKK288" s="6"/>
      <c r="DKL288" s="6"/>
      <c r="DKM288" s="6"/>
      <c r="DKN288" s="6"/>
      <c r="DKO288" s="6"/>
      <c r="DKP288" s="6"/>
      <c r="DKQ288" s="6"/>
      <c r="DKR288" s="6"/>
      <c r="DKS288" s="6"/>
      <c r="DKT288" s="6"/>
      <c r="DKU288" s="6"/>
      <c r="DKV288" s="6"/>
      <c r="DKW288" s="6"/>
      <c r="DKX288" s="6"/>
      <c r="DKY288" s="6"/>
      <c r="DKZ288" s="6"/>
      <c r="DLA288" s="6"/>
      <c r="DLB288" s="6"/>
      <c r="DLC288" s="6"/>
      <c r="DLD288" s="6"/>
      <c r="DLE288" s="6"/>
      <c r="DLF288" s="6"/>
      <c r="DLG288" s="6"/>
      <c r="DLH288" s="6"/>
      <c r="DLI288" s="6"/>
      <c r="DLJ288" s="6"/>
      <c r="DLK288" s="6"/>
      <c r="DLL288" s="6"/>
      <c r="DLM288" s="6"/>
      <c r="DLN288" s="6"/>
      <c r="DLO288" s="6"/>
      <c r="DLP288" s="6"/>
      <c r="DLQ288" s="6"/>
      <c r="DLR288" s="6"/>
      <c r="DLS288" s="6"/>
      <c r="DLT288" s="6"/>
      <c r="DLU288" s="6"/>
      <c r="DLV288" s="6"/>
      <c r="DLW288" s="6"/>
      <c r="DLX288" s="6"/>
      <c r="DLY288" s="6"/>
      <c r="DLZ288" s="6"/>
      <c r="DMA288" s="6"/>
      <c r="DMB288" s="6"/>
      <c r="DMC288" s="6"/>
      <c r="DMD288" s="6"/>
      <c r="DME288" s="6"/>
      <c r="DMF288" s="6"/>
      <c r="DMG288" s="6"/>
      <c r="DMH288" s="6"/>
      <c r="DMI288" s="6"/>
      <c r="DMJ288" s="6"/>
      <c r="DMK288" s="6"/>
      <c r="DML288" s="6"/>
      <c r="DMM288" s="6"/>
      <c r="DMN288" s="6"/>
      <c r="DMO288" s="6"/>
      <c r="DMP288" s="6"/>
      <c r="DMQ288" s="6"/>
      <c r="DMR288" s="6"/>
      <c r="DMS288" s="6"/>
      <c r="DMT288" s="6"/>
      <c r="DMU288" s="6"/>
      <c r="DMV288" s="6"/>
      <c r="DMW288" s="6"/>
      <c r="DMX288" s="6"/>
      <c r="DMY288" s="6"/>
      <c r="DMZ288" s="6"/>
      <c r="DNA288" s="6"/>
      <c r="DNB288" s="6"/>
      <c r="DNC288" s="6"/>
      <c r="DND288" s="6"/>
      <c r="DNE288" s="6"/>
      <c r="DNF288" s="6"/>
      <c r="DNG288" s="6"/>
      <c r="DNH288" s="6"/>
      <c r="DNI288" s="6"/>
      <c r="DNJ288" s="6"/>
      <c r="DNK288" s="6"/>
      <c r="DNL288" s="6"/>
      <c r="DNM288" s="6"/>
      <c r="DNN288" s="6"/>
      <c r="DNO288" s="6"/>
      <c r="DNP288" s="6"/>
      <c r="DNQ288" s="6"/>
      <c r="DNR288" s="6"/>
      <c r="DNS288" s="6"/>
      <c r="DNT288" s="6"/>
      <c r="DNU288" s="6"/>
      <c r="DNV288" s="6"/>
      <c r="DNW288" s="6"/>
      <c r="DNX288" s="6"/>
      <c r="DNY288" s="6"/>
      <c r="DNZ288" s="6"/>
      <c r="DOA288" s="6"/>
      <c r="DOB288" s="6"/>
      <c r="DOC288" s="6"/>
      <c r="DOD288" s="6"/>
      <c r="DOE288" s="6"/>
      <c r="DOF288" s="6"/>
      <c r="DOG288" s="6"/>
      <c r="DOH288" s="6"/>
      <c r="DOI288" s="6"/>
      <c r="DOJ288" s="6"/>
      <c r="DOK288" s="6"/>
      <c r="DOL288" s="6"/>
      <c r="DOM288" s="6"/>
      <c r="DON288" s="6"/>
      <c r="DOO288" s="6"/>
      <c r="DOP288" s="6"/>
      <c r="DOQ288" s="6"/>
      <c r="DOR288" s="6"/>
      <c r="DOS288" s="6"/>
      <c r="DOT288" s="6"/>
      <c r="DOU288" s="6"/>
      <c r="DOV288" s="6"/>
      <c r="DOW288" s="6"/>
      <c r="DOX288" s="6"/>
      <c r="DOY288" s="6"/>
      <c r="DOZ288" s="6"/>
      <c r="DPA288" s="6"/>
      <c r="DPB288" s="6"/>
      <c r="DPC288" s="6"/>
      <c r="DPD288" s="6"/>
      <c r="DPE288" s="6"/>
      <c r="DPF288" s="6"/>
      <c r="DPG288" s="6"/>
      <c r="DPH288" s="6"/>
      <c r="DPI288" s="6"/>
      <c r="DPJ288" s="6"/>
      <c r="DPK288" s="6"/>
      <c r="DPL288" s="6"/>
      <c r="DPM288" s="6"/>
      <c r="DPN288" s="6"/>
      <c r="DPO288" s="6"/>
      <c r="DPP288" s="6"/>
      <c r="DPQ288" s="6"/>
      <c r="DPR288" s="6"/>
      <c r="DPS288" s="6"/>
      <c r="DPT288" s="6"/>
      <c r="DPU288" s="6"/>
      <c r="DPV288" s="6"/>
      <c r="DPW288" s="6"/>
      <c r="DPX288" s="6"/>
      <c r="DPY288" s="6"/>
      <c r="DPZ288" s="6"/>
      <c r="DQA288" s="6"/>
      <c r="DQB288" s="6"/>
      <c r="DQC288" s="6"/>
      <c r="DQD288" s="6"/>
      <c r="DQE288" s="6"/>
      <c r="DQF288" s="6"/>
      <c r="DQG288" s="6"/>
      <c r="DQH288" s="6"/>
      <c r="DQI288" s="6"/>
      <c r="DQJ288" s="6"/>
      <c r="DQK288" s="6"/>
      <c r="DQL288" s="6"/>
      <c r="DQM288" s="6"/>
      <c r="DQN288" s="6"/>
      <c r="DQO288" s="6"/>
      <c r="DQP288" s="6"/>
      <c r="DQQ288" s="6"/>
      <c r="DQR288" s="6"/>
      <c r="DQS288" s="6"/>
      <c r="DQT288" s="6"/>
      <c r="DQU288" s="6"/>
      <c r="DQV288" s="6"/>
      <c r="DQW288" s="6"/>
      <c r="DQX288" s="6"/>
      <c r="DQY288" s="6"/>
      <c r="DQZ288" s="6"/>
      <c r="DRA288" s="6"/>
      <c r="DRB288" s="6"/>
      <c r="DRC288" s="6"/>
      <c r="DRD288" s="6"/>
      <c r="DRE288" s="6"/>
      <c r="DRF288" s="6"/>
      <c r="DRG288" s="6"/>
      <c r="DRH288" s="6"/>
      <c r="DRI288" s="6"/>
      <c r="DRJ288" s="6"/>
      <c r="DRK288" s="6"/>
      <c r="DRL288" s="6"/>
      <c r="DRM288" s="6"/>
      <c r="DRN288" s="6"/>
      <c r="DRO288" s="6"/>
      <c r="DRP288" s="6"/>
      <c r="DRQ288" s="6"/>
      <c r="DRR288" s="6"/>
      <c r="DRS288" s="6"/>
      <c r="DRT288" s="6"/>
      <c r="DRU288" s="6"/>
      <c r="DRV288" s="6"/>
      <c r="DRW288" s="6"/>
      <c r="DRX288" s="6"/>
      <c r="DRY288" s="6"/>
      <c r="DRZ288" s="6"/>
      <c r="DSA288" s="6"/>
      <c r="DSB288" s="6"/>
      <c r="DSC288" s="6"/>
      <c r="DSD288" s="6"/>
      <c r="DSE288" s="6"/>
      <c r="DSF288" s="6"/>
      <c r="DSG288" s="6"/>
      <c r="DSH288" s="6"/>
      <c r="DSI288" s="6"/>
      <c r="DSJ288" s="6"/>
      <c r="DSK288" s="6"/>
      <c r="DSL288" s="6"/>
      <c r="DSM288" s="6"/>
      <c r="DSN288" s="6"/>
      <c r="DSO288" s="6"/>
      <c r="DSP288" s="6"/>
      <c r="DSQ288" s="6"/>
      <c r="DSR288" s="6"/>
      <c r="DSS288" s="6"/>
      <c r="DST288" s="6"/>
      <c r="DSU288" s="6"/>
      <c r="DSV288" s="6"/>
      <c r="DSW288" s="6"/>
      <c r="DSX288" s="6"/>
      <c r="DSY288" s="6"/>
      <c r="DSZ288" s="6"/>
      <c r="DTA288" s="6"/>
      <c r="DTB288" s="6"/>
      <c r="DTC288" s="6"/>
      <c r="DTD288" s="6"/>
      <c r="DTE288" s="6"/>
      <c r="DTF288" s="6"/>
      <c r="DTG288" s="6"/>
      <c r="DTH288" s="6"/>
      <c r="DTI288" s="6"/>
      <c r="DTJ288" s="6"/>
      <c r="DTK288" s="6"/>
      <c r="DTL288" s="6"/>
      <c r="DTM288" s="6"/>
      <c r="DTN288" s="6"/>
      <c r="DTO288" s="6"/>
      <c r="DTP288" s="6"/>
      <c r="DTQ288" s="6"/>
      <c r="DTR288" s="6"/>
      <c r="DTS288" s="6"/>
      <c r="DTT288" s="6"/>
      <c r="DTU288" s="6"/>
      <c r="DTV288" s="6"/>
      <c r="DTW288" s="6"/>
      <c r="DTX288" s="6"/>
      <c r="DTY288" s="6"/>
      <c r="DTZ288" s="6"/>
      <c r="DUA288" s="6"/>
      <c r="DUB288" s="6"/>
      <c r="DUC288" s="6"/>
      <c r="DUD288" s="6"/>
      <c r="DUE288" s="6"/>
      <c r="DUF288" s="6"/>
      <c r="DUG288" s="6"/>
      <c r="DUH288" s="6"/>
      <c r="DUI288" s="6"/>
      <c r="DUJ288" s="6"/>
      <c r="DUK288" s="6"/>
      <c r="DUL288" s="6"/>
      <c r="DUM288" s="6"/>
      <c r="DUN288" s="6"/>
      <c r="DUO288" s="6"/>
      <c r="DUP288" s="6"/>
      <c r="DUQ288" s="6"/>
      <c r="DUR288" s="6"/>
      <c r="DUS288" s="6"/>
      <c r="DUT288" s="6"/>
      <c r="DUU288" s="6"/>
      <c r="DUV288" s="6"/>
      <c r="DUW288" s="6"/>
      <c r="DUX288" s="6"/>
      <c r="DUY288" s="6"/>
      <c r="DUZ288" s="6"/>
      <c r="DVA288" s="6"/>
      <c r="DVB288" s="6"/>
      <c r="DVC288" s="6"/>
      <c r="DVD288" s="6"/>
      <c r="DVE288" s="6"/>
      <c r="DVF288" s="6"/>
      <c r="DVG288" s="6"/>
      <c r="DVH288" s="6"/>
      <c r="DVI288" s="6"/>
      <c r="DVJ288" s="6"/>
      <c r="DVK288" s="6"/>
      <c r="DVL288" s="6"/>
      <c r="DVM288" s="6"/>
      <c r="DVN288" s="6"/>
      <c r="DVO288" s="6"/>
      <c r="DVP288" s="6"/>
      <c r="DVQ288" s="6"/>
      <c r="DVR288" s="6"/>
      <c r="DVS288" s="6"/>
      <c r="DVT288" s="6"/>
      <c r="DVU288" s="6"/>
      <c r="DVV288" s="6"/>
      <c r="DVW288" s="6"/>
      <c r="DVX288" s="6"/>
      <c r="DVY288" s="6"/>
      <c r="DVZ288" s="6"/>
      <c r="DWA288" s="6"/>
      <c r="DWB288" s="6"/>
      <c r="DWC288" s="6"/>
      <c r="DWD288" s="6"/>
      <c r="DWE288" s="6"/>
      <c r="DWF288" s="6"/>
      <c r="DWG288" s="6"/>
      <c r="DWH288" s="6"/>
      <c r="DWI288" s="6"/>
      <c r="DWJ288" s="6"/>
      <c r="DWK288" s="6"/>
      <c r="DWL288" s="6"/>
      <c r="DWM288" s="6"/>
      <c r="DWN288" s="6"/>
      <c r="DWO288" s="6"/>
      <c r="DWP288" s="6"/>
      <c r="DWQ288" s="6"/>
      <c r="DWR288" s="6"/>
      <c r="DWS288" s="6"/>
      <c r="DWT288" s="6"/>
      <c r="DWU288" s="6"/>
      <c r="DWV288" s="6"/>
      <c r="DWW288" s="6"/>
      <c r="DWX288" s="6"/>
      <c r="DWY288" s="6"/>
      <c r="DWZ288" s="6"/>
      <c r="DXA288" s="6"/>
      <c r="DXB288" s="6"/>
      <c r="DXC288" s="6"/>
      <c r="DXD288" s="6"/>
      <c r="DXE288" s="6"/>
      <c r="DXF288" s="6"/>
      <c r="DXG288" s="6"/>
      <c r="DXH288" s="6"/>
      <c r="DXI288" s="6"/>
      <c r="DXJ288" s="6"/>
      <c r="DXK288" s="6"/>
      <c r="DXL288" s="6"/>
      <c r="DXM288" s="6"/>
      <c r="DXN288" s="6"/>
      <c r="DXO288" s="6"/>
      <c r="DXP288" s="6"/>
      <c r="DXQ288" s="6"/>
      <c r="DXR288" s="6"/>
      <c r="DXS288" s="6"/>
      <c r="DXT288" s="6"/>
      <c r="DXU288" s="6"/>
      <c r="DXV288" s="6"/>
      <c r="DXW288" s="6"/>
      <c r="DXX288" s="6"/>
      <c r="DXY288" s="6"/>
      <c r="DXZ288" s="6"/>
      <c r="DYA288" s="6"/>
      <c r="DYB288" s="6"/>
      <c r="DYC288" s="6"/>
      <c r="DYD288" s="6"/>
      <c r="DYE288" s="6"/>
      <c r="DYF288" s="6"/>
      <c r="DYG288" s="6"/>
      <c r="DYH288" s="6"/>
      <c r="DYI288" s="6"/>
      <c r="DYJ288" s="6"/>
      <c r="DYK288" s="6"/>
      <c r="DYL288" s="6"/>
      <c r="DYM288" s="6"/>
      <c r="DYN288" s="6"/>
      <c r="DYO288" s="6"/>
      <c r="DYP288" s="6"/>
      <c r="DYQ288" s="6"/>
      <c r="DYR288" s="6"/>
      <c r="DYS288" s="6"/>
      <c r="DYT288" s="6"/>
      <c r="DYU288" s="6"/>
      <c r="DYV288" s="6"/>
      <c r="DYW288" s="6"/>
      <c r="DYX288" s="6"/>
      <c r="DYY288" s="6"/>
      <c r="DYZ288" s="6"/>
      <c r="DZA288" s="6"/>
      <c r="DZB288" s="6"/>
      <c r="DZC288" s="6"/>
      <c r="DZD288" s="6"/>
      <c r="DZE288" s="6"/>
      <c r="DZF288" s="6"/>
      <c r="DZG288" s="6"/>
      <c r="DZH288" s="6"/>
      <c r="DZI288" s="6"/>
      <c r="DZJ288" s="6"/>
      <c r="DZK288" s="6"/>
      <c r="DZL288" s="6"/>
      <c r="DZM288" s="6"/>
      <c r="DZN288" s="6"/>
      <c r="DZO288" s="6"/>
      <c r="DZP288" s="6"/>
      <c r="DZQ288" s="6"/>
      <c r="DZR288" s="6"/>
      <c r="DZS288" s="6"/>
      <c r="DZT288" s="6"/>
      <c r="DZU288" s="6"/>
      <c r="DZV288" s="6"/>
      <c r="DZW288" s="6"/>
      <c r="DZX288" s="6"/>
      <c r="DZY288" s="6"/>
      <c r="DZZ288" s="6"/>
      <c r="EAA288" s="6"/>
      <c r="EAB288" s="6"/>
      <c r="EAC288" s="6"/>
      <c r="EAD288" s="6"/>
      <c r="EAE288" s="6"/>
      <c r="EAF288" s="6"/>
      <c r="EAG288" s="6"/>
      <c r="EAH288" s="6"/>
      <c r="EAI288" s="6"/>
      <c r="EAJ288" s="6"/>
      <c r="EAK288" s="6"/>
      <c r="EAL288" s="6"/>
      <c r="EAM288" s="6"/>
      <c r="EAN288" s="6"/>
      <c r="EAO288" s="6"/>
      <c r="EAP288" s="6"/>
      <c r="EAQ288" s="6"/>
      <c r="EAR288" s="6"/>
      <c r="EAS288" s="6"/>
      <c r="EAT288" s="6"/>
      <c r="EAU288" s="6"/>
      <c r="EAV288" s="6"/>
      <c r="EAW288" s="6"/>
      <c r="EAX288" s="6"/>
      <c r="EAY288" s="6"/>
      <c r="EAZ288" s="6"/>
      <c r="EBA288" s="6"/>
      <c r="EBB288" s="6"/>
      <c r="EBC288" s="6"/>
      <c r="EBD288" s="6"/>
      <c r="EBE288" s="6"/>
      <c r="EBF288" s="6"/>
      <c r="EBG288" s="6"/>
      <c r="EBH288" s="6"/>
      <c r="EBI288" s="6"/>
      <c r="EBJ288" s="6"/>
      <c r="EBK288" s="6"/>
      <c r="EBL288" s="6"/>
      <c r="EBM288" s="6"/>
      <c r="EBN288" s="6"/>
      <c r="EBO288" s="6"/>
      <c r="EBP288" s="6"/>
      <c r="EBQ288" s="6"/>
      <c r="EBR288" s="6"/>
      <c r="EBS288" s="6"/>
      <c r="EBT288" s="6"/>
      <c r="EBU288" s="6"/>
      <c r="EBV288" s="6"/>
      <c r="EBW288" s="6"/>
      <c r="EBX288" s="6"/>
      <c r="EBY288" s="6"/>
      <c r="EBZ288" s="6"/>
      <c r="ECA288" s="6"/>
      <c r="ECB288" s="6"/>
      <c r="ECC288" s="6"/>
      <c r="ECD288" s="6"/>
      <c r="ECE288" s="6"/>
      <c r="ECF288" s="6"/>
      <c r="ECG288" s="6"/>
      <c r="ECH288" s="6"/>
      <c r="ECI288" s="6"/>
      <c r="ECJ288" s="6"/>
      <c r="ECK288" s="6"/>
      <c r="ECL288" s="6"/>
      <c r="ECM288" s="6"/>
      <c r="ECN288" s="6"/>
      <c r="ECO288" s="6"/>
      <c r="ECP288" s="6"/>
      <c r="ECQ288" s="6"/>
      <c r="ECR288" s="6"/>
      <c r="ECS288" s="6"/>
      <c r="ECT288" s="6"/>
      <c r="ECU288" s="6"/>
      <c r="ECV288" s="6"/>
      <c r="ECW288" s="6"/>
      <c r="ECX288" s="6"/>
      <c r="ECY288" s="6"/>
      <c r="ECZ288" s="6"/>
      <c r="EDA288" s="6"/>
      <c r="EDB288" s="6"/>
      <c r="EDC288" s="6"/>
      <c r="EDD288" s="6"/>
      <c r="EDE288" s="6"/>
      <c r="EDF288" s="6"/>
      <c r="EDG288" s="6"/>
      <c r="EDH288" s="6"/>
      <c r="EDI288" s="6"/>
      <c r="EDJ288" s="6"/>
      <c r="EDK288" s="6"/>
      <c r="EDL288" s="6"/>
      <c r="EDM288" s="6"/>
      <c r="EDN288" s="6"/>
      <c r="EDO288" s="6"/>
      <c r="EDP288" s="6"/>
      <c r="EDQ288" s="6"/>
      <c r="EDR288" s="6"/>
      <c r="EDS288" s="6"/>
      <c r="EDT288" s="6"/>
      <c r="EDU288" s="6"/>
      <c r="EDV288" s="6"/>
      <c r="EDW288" s="6"/>
      <c r="EDX288" s="6"/>
      <c r="EDY288" s="6"/>
      <c r="EDZ288" s="6"/>
      <c r="EEA288" s="6"/>
      <c r="EEB288" s="6"/>
      <c r="EEC288" s="6"/>
      <c r="EED288" s="6"/>
      <c r="EEE288" s="6"/>
      <c r="EEF288" s="6"/>
      <c r="EEG288" s="6"/>
      <c r="EEH288" s="6"/>
      <c r="EEI288" s="6"/>
      <c r="EEJ288" s="6"/>
      <c r="EEK288" s="6"/>
      <c r="EEL288" s="6"/>
      <c r="EEM288" s="6"/>
      <c r="EEN288" s="6"/>
      <c r="EEO288" s="6"/>
      <c r="EEP288" s="6"/>
      <c r="EEQ288" s="6"/>
      <c r="EER288" s="6"/>
      <c r="EES288" s="6"/>
      <c r="EET288" s="6"/>
      <c r="EEU288" s="6"/>
      <c r="EEV288" s="6"/>
      <c r="EEW288" s="6"/>
      <c r="EEX288" s="6"/>
      <c r="EEY288" s="6"/>
      <c r="EEZ288" s="6"/>
      <c r="EFA288" s="6"/>
      <c r="EFB288" s="6"/>
      <c r="EFC288" s="6"/>
      <c r="EFD288" s="6"/>
      <c r="EFE288" s="6"/>
      <c r="EFF288" s="6"/>
      <c r="EFG288" s="6"/>
      <c r="EFH288" s="6"/>
      <c r="EFI288" s="6"/>
      <c r="EFJ288" s="6"/>
      <c r="EFK288" s="6"/>
      <c r="EFL288" s="6"/>
      <c r="EFM288" s="6"/>
      <c r="EFN288" s="6"/>
      <c r="EFO288" s="6"/>
      <c r="EFP288" s="6"/>
      <c r="EFQ288" s="6"/>
      <c r="EFR288" s="6"/>
      <c r="EFS288" s="6"/>
      <c r="EFT288" s="6"/>
      <c r="EFU288" s="6"/>
      <c r="EFV288" s="6"/>
      <c r="EFW288" s="6"/>
      <c r="EFX288" s="6"/>
      <c r="EFY288" s="6"/>
      <c r="EFZ288" s="6"/>
      <c r="EGA288" s="6"/>
      <c r="EGB288" s="6"/>
      <c r="EGC288" s="6"/>
      <c r="EGD288" s="6"/>
      <c r="EGE288" s="6"/>
      <c r="EGF288" s="6"/>
      <c r="EGG288" s="6"/>
      <c r="EGH288" s="6"/>
      <c r="EGI288" s="6"/>
      <c r="EGJ288" s="6"/>
      <c r="EGK288" s="6"/>
      <c r="EGL288" s="6"/>
      <c r="EGM288" s="6"/>
      <c r="EGN288" s="6"/>
      <c r="EGO288" s="6"/>
      <c r="EGP288" s="6"/>
      <c r="EGQ288" s="6"/>
      <c r="EGR288" s="6"/>
      <c r="EGS288" s="6"/>
      <c r="EGT288" s="6"/>
      <c r="EGU288" s="6"/>
      <c r="EGV288" s="6"/>
      <c r="EGW288" s="6"/>
      <c r="EGX288" s="6"/>
      <c r="EGY288" s="6"/>
      <c r="EGZ288" s="6"/>
      <c r="EHA288" s="6"/>
      <c r="EHB288" s="6"/>
      <c r="EHC288" s="6"/>
      <c r="EHD288" s="6"/>
      <c r="EHE288" s="6"/>
      <c r="EHF288" s="6"/>
      <c r="EHG288" s="6"/>
      <c r="EHH288" s="6"/>
      <c r="EHI288" s="6"/>
      <c r="EHJ288" s="6"/>
      <c r="EHK288" s="6"/>
      <c r="EHL288" s="6"/>
      <c r="EHM288" s="6"/>
      <c r="EHN288" s="6"/>
      <c r="EHO288" s="6"/>
      <c r="EHP288" s="6"/>
      <c r="EHQ288" s="6"/>
      <c r="EHR288" s="6"/>
      <c r="EHS288" s="6"/>
      <c r="EHT288" s="6"/>
      <c r="EHU288" s="6"/>
      <c r="EHV288" s="6"/>
      <c r="EHW288" s="6"/>
      <c r="EHX288" s="6"/>
      <c r="EHY288" s="6"/>
      <c r="EHZ288" s="6"/>
      <c r="EIA288" s="6"/>
      <c r="EIB288" s="6"/>
      <c r="EIC288" s="6"/>
      <c r="EID288" s="6"/>
      <c r="EIE288" s="6"/>
      <c r="EIF288" s="6"/>
      <c r="EIG288" s="6"/>
      <c r="EIH288" s="6"/>
      <c r="EII288" s="6"/>
      <c r="EIJ288" s="6"/>
      <c r="EIK288" s="6"/>
      <c r="EIL288" s="6"/>
      <c r="EIM288" s="6"/>
      <c r="EIN288" s="6"/>
      <c r="EIO288" s="6"/>
      <c r="EIP288" s="6"/>
      <c r="EIQ288" s="6"/>
      <c r="EIR288" s="6"/>
      <c r="EIS288" s="6"/>
      <c r="EIT288" s="6"/>
      <c r="EIU288" s="6"/>
      <c r="EIV288" s="6"/>
      <c r="EIW288" s="6"/>
      <c r="EIX288" s="6"/>
      <c r="EIY288" s="6"/>
      <c r="EIZ288" s="6"/>
      <c r="EJA288" s="6"/>
      <c r="EJB288" s="6"/>
      <c r="EJC288" s="6"/>
      <c r="EJD288" s="6"/>
      <c r="EJE288" s="6"/>
      <c r="EJF288" s="6"/>
      <c r="EJG288" s="6"/>
      <c r="EJH288" s="6"/>
      <c r="EJI288" s="6"/>
      <c r="EJJ288" s="6"/>
      <c r="EJK288" s="6"/>
      <c r="EJL288" s="6"/>
      <c r="EJM288" s="6"/>
      <c r="EJN288" s="6"/>
      <c r="EJO288" s="6"/>
      <c r="EJP288" s="6"/>
      <c r="EJQ288" s="6"/>
      <c r="EJR288" s="6"/>
      <c r="EJS288" s="6"/>
      <c r="EJT288" s="6"/>
      <c r="EJU288" s="6"/>
      <c r="EJV288" s="6"/>
      <c r="EJW288" s="6"/>
      <c r="EJX288" s="6"/>
      <c r="EJY288" s="6"/>
      <c r="EJZ288" s="6"/>
      <c r="EKA288" s="6"/>
      <c r="EKB288" s="6"/>
      <c r="EKC288" s="6"/>
      <c r="EKD288" s="6"/>
      <c r="EKE288" s="6"/>
      <c r="EKF288" s="6"/>
      <c r="EKG288" s="6"/>
      <c r="EKH288" s="6"/>
      <c r="EKI288" s="6"/>
      <c r="EKJ288" s="6"/>
      <c r="EKK288" s="6"/>
      <c r="EKL288" s="6"/>
      <c r="EKM288" s="6"/>
      <c r="EKN288" s="6"/>
      <c r="EKO288" s="6"/>
      <c r="EKP288" s="6"/>
      <c r="EKQ288" s="6"/>
      <c r="EKR288" s="6"/>
      <c r="EKS288" s="6"/>
      <c r="EKT288" s="6"/>
      <c r="EKU288" s="6"/>
      <c r="EKV288" s="6"/>
      <c r="EKW288" s="6"/>
      <c r="EKX288" s="6"/>
      <c r="EKY288" s="6"/>
      <c r="EKZ288" s="6"/>
      <c r="ELA288" s="6"/>
      <c r="ELB288" s="6"/>
      <c r="ELC288" s="6"/>
      <c r="ELD288" s="6"/>
      <c r="ELE288" s="6"/>
      <c r="ELF288" s="6"/>
      <c r="ELG288" s="6"/>
      <c r="ELH288" s="6"/>
      <c r="ELI288" s="6"/>
      <c r="ELJ288" s="6"/>
      <c r="ELK288" s="6"/>
      <c r="ELL288" s="6"/>
      <c r="ELM288" s="6"/>
      <c r="ELN288" s="6"/>
      <c r="ELO288" s="6"/>
      <c r="ELP288" s="6"/>
      <c r="ELQ288" s="6"/>
      <c r="ELR288" s="6"/>
      <c r="ELS288" s="6"/>
      <c r="ELT288" s="6"/>
      <c r="ELU288" s="6"/>
      <c r="ELV288" s="6"/>
      <c r="ELW288" s="6"/>
      <c r="ELX288" s="6"/>
      <c r="ELY288" s="6"/>
      <c r="ELZ288" s="6"/>
      <c r="EMA288" s="6"/>
      <c r="EMB288" s="6"/>
      <c r="EMC288" s="6"/>
      <c r="EMD288" s="6"/>
      <c r="EME288" s="6"/>
      <c r="EMF288" s="6"/>
      <c r="EMG288" s="6"/>
      <c r="EMH288" s="6"/>
      <c r="EMI288" s="6"/>
      <c r="EMJ288" s="6"/>
      <c r="EMK288" s="6"/>
      <c r="EML288" s="6"/>
      <c r="EMM288" s="6"/>
      <c r="EMN288" s="6"/>
      <c r="EMO288" s="6"/>
      <c r="EMP288" s="6"/>
      <c r="EMQ288" s="6"/>
      <c r="EMR288" s="6"/>
      <c r="EMS288" s="6"/>
      <c r="EMT288" s="6"/>
      <c r="EMU288" s="6"/>
      <c r="EMV288" s="6"/>
      <c r="EMW288" s="6"/>
      <c r="EMX288" s="6"/>
      <c r="EMY288" s="6"/>
      <c r="EMZ288" s="6"/>
      <c r="ENA288" s="6"/>
      <c r="ENB288" s="6"/>
      <c r="ENC288" s="6"/>
      <c r="END288" s="6"/>
      <c r="ENE288" s="6"/>
      <c r="ENF288" s="6"/>
      <c r="ENG288" s="6"/>
      <c r="ENH288" s="6"/>
      <c r="ENI288" s="6"/>
      <c r="ENJ288" s="6"/>
      <c r="ENK288" s="6"/>
      <c r="ENL288" s="6"/>
      <c r="ENM288" s="6"/>
      <c r="ENN288" s="6"/>
      <c r="ENO288" s="6"/>
      <c r="ENP288" s="6"/>
      <c r="ENQ288" s="6"/>
      <c r="ENR288" s="6"/>
      <c r="ENS288" s="6"/>
      <c r="ENT288" s="6"/>
      <c r="ENU288" s="6"/>
      <c r="ENV288" s="6"/>
      <c r="ENW288" s="6"/>
      <c r="ENX288" s="6"/>
      <c r="ENY288" s="6"/>
      <c r="ENZ288" s="6"/>
      <c r="EOA288" s="6"/>
      <c r="EOB288" s="6"/>
      <c r="EOC288" s="6"/>
      <c r="EOD288" s="6"/>
      <c r="EOE288" s="6"/>
      <c r="EOF288" s="6"/>
      <c r="EOG288" s="6"/>
      <c r="EOH288" s="6"/>
      <c r="EOI288" s="6"/>
      <c r="EOJ288" s="6"/>
      <c r="EOK288" s="6"/>
      <c r="EOL288" s="6"/>
      <c r="EOM288" s="6"/>
      <c r="EON288" s="6"/>
      <c r="EOO288" s="6"/>
      <c r="EOP288" s="6"/>
      <c r="EOQ288" s="6"/>
      <c r="EOR288" s="6"/>
      <c r="EOS288" s="6"/>
      <c r="EOT288" s="6"/>
      <c r="EOU288" s="6"/>
      <c r="EOV288" s="6"/>
      <c r="EOW288" s="6"/>
      <c r="EOX288" s="6"/>
      <c r="EOY288" s="6"/>
      <c r="EOZ288" s="6"/>
      <c r="EPA288" s="6"/>
      <c r="EPB288" s="6"/>
      <c r="EPC288" s="6"/>
      <c r="EPD288" s="6"/>
      <c r="EPE288" s="6"/>
      <c r="EPF288" s="6"/>
      <c r="EPG288" s="6"/>
      <c r="EPH288" s="6"/>
      <c r="EPI288" s="6"/>
      <c r="EPJ288" s="6"/>
      <c r="EPK288" s="6"/>
      <c r="EPL288" s="6"/>
      <c r="EPM288" s="6"/>
      <c r="EPN288" s="6"/>
      <c r="EPO288" s="6"/>
      <c r="EPP288" s="6"/>
      <c r="EPQ288" s="6"/>
      <c r="EPR288" s="6"/>
      <c r="EPS288" s="6"/>
      <c r="EPT288" s="6"/>
      <c r="EPU288" s="6"/>
      <c r="EPV288" s="6"/>
      <c r="EPW288" s="6"/>
      <c r="EPX288" s="6"/>
      <c r="EPY288" s="6"/>
      <c r="EPZ288" s="6"/>
      <c r="EQA288" s="6"/>
      <c r="EQB288" s="6"/>
      <c r="EQC288" s="6"/>
      <c r="EQD288" s="6"/>
      <c r="EQE288" s="6"/>
      <c r="EQF288" s="6"/>
      <c r="EQG288" s="6"/>
      <c r="EQH288" s="6"/>
      <c r="EQI288" s="6"/>
      <c r="EQJ288" s="6"/>
      <c r="EQK288" s="6"/>
      <c r="EQL288" s="6"/>
      <c r="EQM288" s="6"/>
      <c r="EQN288" s="6"/>
      <c r="EQO288" s="6"/>
      <c r="EQP288" s="6"/>
      <c r="EQQ288" s="6"/>
      <c r="EQR288" s="6"/>
      <c r="EQS288" s="6"/>
      <c r="EQT288" s="6"/>
      <c r="EQU288" s="6"/>
      <c r="EQV288" s="6"/>
      <c r="EQW288" s="6"/>
      <c r="EQX288" s="6"/>
      <c r="EQY288" s="6"/>
      <c r="EQZ288" s="6"/>
      <c r="ERA288" s="6"/>
      <c r="ERB288" s="6"/>
      <c r="ERC288" s="6"/>
      <c r="ERD288" s="6"/>
      <c r="ERE288" s="6"/>
      <c r="ERF288" s="6"/>
      <c r="ERG288" s="6"/>
      <c r="ERH288" s="6"/>
      <c r="ERI288" s="6"/>
      <c r="ERJ288" s="6"/>
      <c r="ERK288" s="6"/>
      <c r="ERL288" s="6"/>
      <c r="ERM288" s="6"/>
      <c r="ERN288" s="6"/>
      <c r="ERO288" s="6"/>
      <c r="ERP288" s="6"/>
      <c r="ERQ288" s="6"/>
      <c r="ERR288" s="6"/>
      <c r="ERS288" s="6"/>
      <c r="ERT288" s="6"/>
      <c r="ERU288" s="6"/>
      <c r="ERV288" s="6"/>
      <c r="ERW288" s="6"/>
      <c r="ERX288" s="6"/>
      <c r="ERY288" s="6"/>
      <c r="ERZ288" s="6"/>
      <c r="ESA288" s="6"/>
      <c r="ESB288" s="6"/>
      <c r="ESC288" s="6"/>
      <c r="ESD288" s="6"/>
      <c r="ESE288" s="6"/>
      <c r="ESF288" s="6"/>
      <c r="ESG288" s="6"/>
      <c r="ESH288" s="6"/>
      <c r="ESI288" s="6"/>
      <c r="ESJ288" s="6"/>
      <c r="ESK288" s="6"/>
      <c r="ESL288" s="6"/>
      <c r="ESM288" s="6"/>
      <c r="ESN288" s="6"/>
      <c r="ESO288" s="6"/>
      <c r="ESP288" s="6"/>
      <c r="ESQ288" s="6"/>
      <c r="ESR288" s="6"/>
      <c r="ESS288" s="6"/>
      <c r="EST288" s="6"/>
      <c r="ESU288" s="6"/>
      <c r="ESV288" s="6"/>
      <c r="ESW288" s="6"/>
      <c r="ESX288" s="6"/>
      <c r="ESY288" s="6"/>
      <c r="ESZ288" s="6"/>
      <c r="ETA288" s="6"/>
      <c r="ETB288" s="6"/>
      <c r="ETC288" s="6"/>
      <c r="ETD288" s="6"/>
      <c r="ETE288" s="6"/>
      <c r="ETF288" s="6"/>
      <c r="ETG288" s="6"/>
      <c r="ETH288" s="6"/>
      <c r="ETI288" s="6"/>
      <c r="ETJ288" s="6"/>
      <c r="ETK288" s="6"/>
      <c r="ETL288" s="6"/>
      <c r="ETM288" s="6"/>
      <c r="ETN288" s="6"/>
      <c r="ETO288" s="6"/>
      <c r="ETP288" s="6"/>
      <c r="ETQ288" s="6"/>
      <c r="ETR288" s="6"/>
      <c r="ETS288" s="6"/>
      <c r="ETT288" s="6"/>
      <c r="ETU288" s="6"/>
      <c r="ETV288" s="6"/>
      <c r="ETW288" s="6"/>
      <c r="ETX288" s="6"/>
      <c r="ETY288" s="6"/>
      <c r="ETZ288" s="6"/>
      <c r="EUA288" s="6"/>
      <c r="EUB288" s="6"/>
      <c r="EUC288" s="6"/>
      <c r="EUD288" s="6"/>
      <c r="EUE288" s="6"/>
      <c r="EUF288" s="6"/>
      <c r="EUG288" s="6"/>
      <c r="EUH288" s="6"/>
      <c r="EUI288" s="6"/>
      <c r="EUJ288" s="6"/>
      <c r="EUK288" s="6"/>
      <c r="EUL288" s="6"/>
      <c r="EUM288" s="6"/>
      <c r="EUN288" s="6"/>
      <c r="EUO288" s="6"/>
      <c r="EUP288" s="6"/>
      <c r="EUQ288" s="6"/>
      <c r="EUR288" s="6"/>
      <c r="EUS288" s="6"/>
      <c r="EUT288" s="6"/>
      <c r="EUU288" s="6"/>
      <c r="EUV288" s="6"/>
      <c r="EUW288" s="6"/>
      <c r="EUX288" s="6"/>
      <c r="EUY288" s="6"/>
      <c r="EUZ288" s="6"/>
      <c r="EVA288" s="6"/>
      <c r="EVB288" s="6"/>
      <c r="EVC288" s="6"/>
      <c r="EVD288" s="6"/>
      <c r="EVE288" s="6"/>
      <c r="EVF288" s="6"/>
      <c r="EVG288" s="6"/>
      <c r="EVH288" s="6"/>
      <c r="EVI288" s="6"/>
      <c r="EVJ288" s="6"/>
      <c r="EVK288" s="6"/>
      <c r="EVL288" s="6"/>
      <c r="EVM288" s="6"/>
      <c r="EVN288" s="6"/>
      <c r="EVO288" s="6"/>
      <c r="EVP288" s="6"/>
      <c r="EVQ288" s="6"/>
      <c r="EVR288" s="6"/>
      <c r="EVS288" s="6"/>
      <c r="EVT288" s="6"/>
      <c r="EVU288" s="6"/>
      <c r="EVV288" s="6"/>
      <c r="EVW288" s="6"/>
      <c r="EVX288" s="6"/>
      <c r="EVY288" s="6"/>
      <c r="EVZ288" s="6"/>
      <c r="EWA288" s="6"/>
      <c r="EWB288" s="6"/>
      <c r="EWC288" s="6"/>
      <c r="EWD288" s="6"/>
      <c r="EWE288" s="6"/>
      <c r="EWF288" s="6"/>
      <c r="EWG288" s="6"/>
      <c r="EWH288" s="6"/>
      <c r="EWI288" s="6"/>
      <c r="EWJ288" s="6"/>
      <c r="EWK288" s="6"/>
      <c r="EWL288" s="6"/>
      <c r="EWM288" s="6"/>
      <c r="EWN288" s="6"/>
      <c r="EWO288" s="6"/>
      <c r="EWP288" s="6"/>
      <c r="EWQ288" s="6"/>
      <c r="EWR288" s="6"/>
      <c r="EWS288" s="6"/>
      <c r="EWT288" s="6"/>
      <c r="EWU288" s="6"/>
      <c r="EWV288" s="6"/>
      <c r="EWW288" s="6"/>
      <c r="EWX288" s="6"/>
      <c r="EWY288" s="6"/>
      <c r="EWZ288" s="6"/>
      <c r="EXA288" s="6"/>
      <c r="EXB288" s="6"/>
      <c r="EXC288" s="6"/>
      <c r="EXD288" s="6"/>
      <c r="EXE288" s="6"/>
      <c r="EXF288" s="6"/>
      <c r="EXG288" s="6"/>
      <c r="EXH288" s="6"/>
      <c r="EXI288" s="6"/>
      <c r="EXJ288" s="6"/>
      <c r="EXK288" s="6"/>
      <c r="EXL288" s="6"/>
      <c r="EXM288" s="6"/>
      <c r="EXN288" s="6"/>
      <c r="EXO288" s="6"/>
      <c r="EXP288" s="6"/>
      <c r="EXQ288" s="6"/>
      <c r="EXR288" s="6"/>
      <c r="EXS288" s="6"/>
      <c r="EXT288" s="6"/>
      <c r="EXU288" s="6"/>
      <c r="EXV288" s="6"/>
      <c r="EXW288" s="6"/>
      <c r="EXX288" s="6"/>
      <c r="EXY288" s="6"/>
      <c r="EXZ288" s="6"/>
      <c r="EYA288" s="6"/>
      <c r="EYB288" s="6"/>
      <c r="EYC288" s="6"/>
      <c r="EYD288" s="6"/>
      <c r="EYE288" s="6"/>
      <c r="EYF288" s="6"/>
      <c r="EYG288" s="6"/>
      <c r="EYH288" s="6"/>
      <c r="EYI288" s="6"/>
      <c r="EYJ288" s="6"/>
      <c r="EYK288" s="6"/>
      <c r="EYL288" s="6"/>
      <c r="EYM288" s="6"/>
      <c r="EYN288" s="6"/>
      <c r="EYO288" s="6"/>
      <c r="EYP288" s="6"/>
      <c r="EYQ288" s="6"/>
      <c r="EYR288" s="6"/>
      <c r="EYS288" s="6"/>
      <c r="EYT288" s="6"/>
      <c r="EYU288" s="6"/>
      <c r="EYV288" s="6"/>
      <c r="EYW288" s="6"/>
      <c r="EYX288" s="6"/>
      <c r="EYY288" s="6"/>
      <c r="EYZ288" s="6"/>
      <c r="EZA288" s="6"/>
      <c r="EZB288" s="6"/>
      <c r="EZC288" s="6"/>
      <c r="EZD288" s="6"/>
      <c r="EZE288" s="6"/>
      <c r="EZF288" s="6"/>
      <c r="EZG288" s="6"/>
      <c r="EZH288" s="6"/>
      <c r="EZI288" s="6"/>
      <c r="EZJ288" s="6"/>
      <c r="EZK288" s="6"/>
      <c r="EZL288" s="6"/>
      <c r="EZM288" s="6"/>
      <c r="EZN288" s="6"/>
      <c r="EZO288" s="6"/>
      <c r="EZP288" s="6"/>
      <c r="EZQ288" s="6"/>
      <c r="EZR288" s="6"/>
      <c r="EZS288" s="6"/>
      <c r="EZT288" s="6"/>
      <c r="EZU288" s="6"/>
      <c r="EZV288" s="6"/>
      <c r="EZW288" s="6"/>
      <c r="EZX288" s="6"/>
      <c r="EZY288" s="6"/>
      <c r="EZZ288" s="6"/>
      <c r="FAA288" s="6"/>
      <c r="FAB288" s="6"/>
      <c r="FAC288" s="6"/>
      <c r="FAD288" s="6"/>
      <c r="FAE288" s="6"/>
      <c r="FAF288" s="6"/>
      <c r="FAG288" s="6"/>
      <c r="FAH288" s="6"/>
      <c r="FAI288" s="6"/>
      <c r="FAJ288" s="6"/>
      <c r="FAK288" s="6"/>
      <c r="FAL288" s="6"/>
      <c r="FAM288" s="6"/>
      <c r="FAN288" s="6"/>
      <c r="FAO288" s="6"/>
      <c r="FAP288" s="6"/>
      <c r="FAQ288" s="6"/>
      <c r="FAR288" s="6"/>
      <c r="FAS288" s="6"/>
      <c r="FAT288" s="6"/>
      <c r="FAU288" s="6"/>
      <c r="FAV288" s="6"/>
      <c r="FAW288" s="6"/>
      <c r="FAX288" s="6"/>
      <c r="FAY288" s="6"/>
      <c r="FAZ288" s="6"/>
      <c r="FBA288" s="6"/>
      <c r="FBB288" s="6"/>
      <c r="FBC288" s="6"/>
      <c r="FBD288" s="6"/>
      <c r="FBE288" s="6"/>
      <c r="FBF288" s="6"/>
      <c r="FBG288" s="6"/>
      <c r="FBH288" s="6"/>
      <c r="FBI288" s="6"/>
      <c r="FBJ288" s="6"/>
      <c r="FBK288" s="6"/>
      <c r="FBL288" s="6"/>
      <c r="FBM288" s="6"/>
      <c r="FBN288" s="6"/>
      <c r="FBO288" s="6"/>
      <c r="FBP288" s="6"/>
      <c r="FBQ288" s="6"/>
      <c r="FBR288" s="6"/>
      <c r="FBS288" s="6"/>
      <c r="FBT288" s="6"/>
      <c r="FBU288" s="6"/>
      <c r="FBV288" s="6"/>
      <c r="FBW288" s="6"/>
      <c r="FBX288" s="6"/>
      <c r="FBY288" s="6"/>
      <c r="FBZ288" s="6"/>
      <c r="FCA288" s="6"/>
      <c r="FCB288" s="6"/>
      <c r="FCC288" s="6"/>
      <c r="FCD288" s="6"/>
      <c r="FCE288" s="6"/>
      <c r="FCF288" s="6"/>
      <c r="FCG288" s="6"/>
      <c r="FCH288" s="6"/>
      <c r="FCI288" s="6"/>
      <c r="FCJ288" s="6"/>
      <c r="FCK288" s="6"/>
      <c r="FCL288" s="6"/>
      <c r="FCM288" s="6"/>
      <c r="FCN288" s="6"/>
      <c r="FCO288" s="6"/>
      <c r="FCP288" s="6"/>
      <c r="FCQ288" s="6"/>
      <c r="FCR288" s="6"/>
      <c r="FCS288" s="6"/>
      <c r="FCT288" s="6"/>
      <c r="FCU288" s="6"/>
      <c r="FCV288" s="6"/>
      <c r="FCW288" s="6"/>
      <c r="FCX288" s="6"/>
      <c r="FCY288" s="6"/>
      <c r="FCZ288" s="6"/>
      <c r="FDA288" s="6"/>
      <c r="FDB288" s="6"/>
      <c r="FDC288" s="6"/>
      <c r="FDD288" s="6"/>
      <c r="FDE288" s="6"/>
      <c r="FDF288" s="6"/>
      <c r="FDG288" s="6"/>
      <c r="FDH288" s="6"/>
      <c r="FDI288" s="6"/>
      <c r="FDJ288" s="6"/>
      <c r="FDK288" s="6"/>
      <c r="FDL288" s="6"/>
      <c r="FDM288" s="6"/>
      <c r="FDN288" s="6"/>
      <c r="FDO288" s="6"/>
      <c r="FDP288" s="6"/>
      <c r="FDQ288" s="6"/>
      <c r="FDR288" s="6"/>
      <c r="FDS288" s="6"/>
      <c r="FDT288" s="6"/>
      <c r="FDU288" s="6"/>
      <c r="FDV288" s="6"/>
      <c r="FDW288" s="6"/>
      <c r="FDX288" s="6"/>
      <c r="FDY288" s="6"/>
      <c r="FDZ288" s="6"/>
      <c r="FEA288" s="6"/>
      <c r="FEB288" s="6"/>
      <c r="FEC288" s="6"/>
      <c r="FED288" s="6"/>
      <c r="FEE288" s="6"/>
      <c r="FEF288" s="6"/>
      <c r="FEG288" s="6"/>
      <c r="FEH288" s="6"/>
      <c r="FEI288" s="6"/>
      <c r="FEJ288" s="6"/>
      <c r="FEK288" s="6"/>
      <c r="FEL288" s="6"/>
      <c r="FEM288" s="6"/>
      <c r="FEN288" s="6"/>
      <c r="FEO288" s="6"/>
      <c r="FEP288" s="6"/>
      <c r="FEQ288" s="6"/>
      <c r="FER288" s="6"/>
      <c r="FES288" s="6"/>
      <c r="FET288" s="6"/>
      <c r="FEU288" s="6"/>
      <c r="FEV288" s="6"/>
      <c r="FEW288" s="6"/>
      <c r="FEX288" s="6"/>
      <c r="FEY288" s="6"/>
      <c r="FEZ288" s="6"/>
      <c r="FFA288" s="6"/>
      <c r="FFB288" s="6"/>
      <c r="FFC288" s="6"/>
      <c r="FFD288" s="6"/>
      <c r="FFE288" s="6"/>
      <c r="FFF288" s="6"/>
      <c r="FFG288" s="6"/>
      <c r="FFH288" s="6"/>
      <c r="FFI288" s="6"/>
      <c r="FFJ288" s="6"/>
      <c r="FFK288" s="6"/>
      <c r="FFL288" s="6"/>
      <c r="FFM288" s="6"/>
      <c r="FFN288" s="6"/>
      <c r="FFO288" s="6"/>
      <c r="FFP288" s="6"/>
      <c r="FFQ288" s="6"/>
      <c r="FFR288" s="6"/>
      <c r="FFS288" s="6"/>
      <c r="FFT288" s="6"/>
      <c r="FFU288" s="6"/>
      <c r="FFV288" s="6"/>
      <c r="FFW288" s="6"/>
      <c r="FFX288" s="6"/>
      <c r="FFY288" s="6"/>
      <c r="FFZ288" s="6"/>
      <c r="FGA288" s="6"/>
      <c r="FGB288" s="6"/>
      <c r="FGC288" s="6"/>
      <c r="FGD288" s="6"/>
      <c r="FGE288" s="6"/>
      <c r="FGF288" s="6"/>
      <c r="FGG288" s="6"/>
      <c r="FGH288" s="6"/>
      <c r="FGI288" s="6"/>
      <c r="FGJ288" s="6"/>
      <c r="FGK288" s="6"/>
      <c r="FGL288" s="6"/>
      <c r="FGM288" s="6"/>
      <c r="FGN288" s="6"/>
      <c r="FGO288" s="6"/>
      <c r="FGP288" s="6"/>
      <c r="FGQ288" s="6"/>
      <c r="FGR288" s="6"/>
      <c r="FGS288" s="6"/>
      <c r="FGT288" s="6"/>
      <c r="FGU288" s="6"/>
      <c r="FGV288" s="6"/>
      <c r="FGW288" s="6"/>
      <c r="FGX288" s="6"/>
      <c r="FGY288" s="6"/>
      <c r="FGZ288" s="6"/>
      <c r="FHA288" s="6"/>
      <c r="FHB288" s="6"/>
      <c r="FHC288" s="6"/>
      <c r="FHD288" s="6"/>
      <c r="FHE288" s="6"/>
      <c r="FHF288" s="6"/>
      <c r="FHG288" s="6"/>
      <c r="FHH288" s="6"/>
      <c r="FHI288" s="6"/>
      <c r="FHJ288" s="6"/>
      <c r="FHK288" s="6"/>
      <c r="FHL288" s="6"/>
      <c r="FHM288" s="6"/>
      <c r="FHN288" s="6"/>
      <c r="FHO288" s="6"/>
      <c r="FHP288" s="6"/>
      <c r="FHQ288" s="6"/>
      <c r="FHR288" s="6"/>
      <c r="FHS288" s="6"/>
      <c r="FHT288" s="6"/>
      <c r="FHU288" s="6"/>
      <c r="FHV288" s="6"/>
      <c r="FHW288" s="6"/>
      <c r="FHX288" s="6"/>
      <c r="FHY288" s="6"/>
      <c r="FHZ288" s="6"/>
      <c r="FIA288" s="6"/>
      <c r="FIB288" s="6"/>
      <c r="FIC288" s="6"/>
      <c r="FID288" s="6"/>
      <c r="FIE288" s="6"/>
      <c r="FIF288" s="6"/>
      <c r="FIG288" s="6"/>
      <c r="FIH288" s="6"/>
      <c r="FII288" s="6"/>
      <c r="FIJ288" s="6"/>
      <c r="FIK288" s="6"/>
      <c r="FIL288" s="6"/>
      <c r="FIM288" s="6"/>
      <c r="FIN288" s="6"/>
      <c r="FIO288" s="6"/>
      <c r="FIP288" s="6"/>
      <c r="FIQ288" s="6"/>
      <c r="FIR288" s="6"/>
      <c r="FIS288" s="6"/>
      <c r="FIT288" s="6"/>
      <c r="FIU288" s="6"/>
      <c r="FIV288" s="6"/>
      <c r="FIW288" s="6"/>
      <c r="FIX288" s="6"/>
      <c r="FIY288" s="6"/>
      <c r="FIZ288" s="6"/>
      <c r="FJA288" s="6"/>
      <c r="FJB288" s="6"/>
      <c r="FJC288" s="6"/>
      <c r="FJD288" s="6"/>
      <c r="FJE288" s="6"/>
      <c r="FJF288" s="6"/>
      <c r="FJG288" s="6"/>
      <c r="FJH288" s="6"/>
      <c r="FJI288" s="6"/>
      <c r="FJJ288" s="6"/>
      <c r="FJK288" s="6"/>
      <c r="FJL288" s="6"/>
      <c r="FJM288" s="6"/>
      <c r="FJN288" s="6"/>
      <c r="FJO288" s="6"/>
      <c r="FJP288" s="6"/>
      <c r="FJQ288" s="6"/>
      <c r="FJR288" s="6"/>
      <c r="FJS288" s="6"/>
      <c r="FJT288" s="6"/>
      <c r="FJU288" s="6"/>
      <c r="FJV288" s="6"/>
      <c r="FJW288" s="6"/>
      <c r="FJX288" s="6"/>
      <c r="FJY288" s="6"/>
      <c r="FJZ288" s="6"/>
      <c r="FKA288" s="6"/>
      <c r="FKB288" s="6"/>
      <c r="FKC288" s="6"/>
      <c r="FKD288" s="6"/>
      <c r="FKE288" s="6"/>
      <c r="FKF288" s="6"/>
      <c r="FKG288" s="6"/>
      <c r="FKH288" s="6"/>
      <c r="FKI288" s="6"/>
      <c r="FKJ288" s="6"/>
      <c r="FKK288" s="6"/>
      <c r="FKL288" s="6"/>
      <c r="FKM288" s="6"/>
      <c r="FKN288" s="6"/>
      <c r="FKO288" s="6"/>
      <c r="FKP288" s="6"/>
      <c r="FKQ288" s="6"/>
      <c r="FKR288" s="6"/>
      <c r="FKS288" s="6"/>
      <c r="FKT288" s="6"/>
      <c r="FKU288" s="6"/>
      <c r="FKV288" s="6"/>
      <c r="FKW288" s="6"/>
      <c r="FKX288" s="6"/>
      <c r="FKY288" s="6"/>
      <c r="FKZ288" s="6"/>
      <c r="FLA288" s="6"/>
      <c r="FLB288" s="6"/>
      <c r="FLC288" s="6"/>
      <c r="FLD288" s="6"/>
      <c r="FLE288" s="6"/>
      <c r="FLF288" s="6"/>
      <c r="FLG288" s="6"/>
      <c r="FLH288" s="6"/>
      <c r="FLI288" s="6"/>
      <c r="FLJ288" s="6"/>
      <c r="FLK288" s="6"/>
      <c r="FLL288" s="6"/>
      <c r="FLM288" s="6"/>
      <c r="FLN288" s="6"/>
      <c r="FLO288" s="6"/>
      <c r="FLP288" s="6"/>
      <c r="FLQ288" s="6"/>
      <c r="FLR288" s="6"/>
      <c r="FLS288" s="6"/>
      <c r="FLT288" s="6"/>
      <c r="FLU288" s="6"/>
      <c r="FLV288" s="6"/>
      <c r="FLW288" s="6"/>
      <c r="FLX288" s="6"/>
      <c r="FLY288" s="6"/>
      <c r="FLZ288" s="6"/>
      <c r="FMA288" s="6"/>
      <c r="FMB288" s="6"/>
      <c r="FMC288" s="6"/>
      <c r="FMD288" s="6"/>
      <c r="FME288" s="6"/>
      <c r="FMF288" s="6"/>
      <c r="FMG288" s="6"/>
      <c r="FMH288" s="6"/>
      <c r="FMI288" s="6"/>
      <c r="FMJ288" s="6"/>
      <c r="FMK288" s="6"/>
      <c r="FML288" s="6"/>
      <c r="FMM288" s="6"/>
      <c r="FMN288" s="6"/>
      <c r="FMO288" s="6"/>
      <c r="FMP288" s="6"/>
      <c r="FMQ288" s="6"/>
      <c r="FMR288" s="6"/>
      <c r="FMS288" s="6"/>
      <c r="FMT288" s="6"/>
      <c r="FMU288" s="6"/>
      <c r="FMV288" s="6"/>
      <c r="FMW288" s="6"/>
      <c r="FMX288" s="6"/>
      <c r="FMY288" s="6"/>
      <c r="FMZ288" s="6"/>
      <c r="FNA288" s="6"/>
      <c r="FNB288" s="6"/>
      <c r="FNC288" s="6"/>
      <c r="FND288" s="6"/>
      <c r="FNE288" s="6"/>
      <c r="FNF288" s="6"/>
      <c r="FNG288" s="6"/>
      <c r="FNH288" s="6"/>
      <c r="FNI288" s="6"/>
      <c r="FNJ288" s="6"/>
      <c r="FNK288" s="6"/>
      <c r="FNL288" s="6"/>
      <c r="FNM288" s="6"/>
      <c r="FNN288" s="6"/>
      <c r="FNO288" s="6"/>
      <c r="FNP288" s="6"/>
      <c r="FNQ288" s="6"/>
      <c r="FNR288" s="6"/>
      <c r="FNS288" s="6"/>
      <c r="FNT288" s="6"/>
      <c r="FNU288" s="6"/>
      <c r="FNV288" s="6"/>
      <c r="FNW288" s="6"/>
      <c r="FNX288" s="6"/>
      <c r="FNY288" s="6"/>
      <c r="FNZ288" s="6"/>
      <c r="FOA288" s="6"/>
      <c r="FOB288" s="6"/>
      <c r="FOC288" s="6"/>
      <c r="FOD288" s="6"/>
      <c r="FOE288" s="6"/>
      <c r="FOF288" s="6"/>
      <c r="FOG288" s="6"/>
      <c r="FOH288" s="6"/>
      <c r="FOI288" s="6"/>
      <c r="FOJ288" s="6"/>
      <c r="FOK288" s="6"/>
      <c r="FOL288" s="6"/>
      <c r="FOM288" s="6"/>
      <c r="FON288" s="6"/>
      <c r="FOO288" s="6"/>
      <c r="FOP288" s="6"/>
      <c r="FOQ288" s="6"/>
      <c r="FOR288" s="6"/>
      <c r="FOS288" s="6"/>
      <c r="FOT288" s="6"/>
      <c r="FOU288" s="6"/>
      <c r="FOV288" s="6"/>
      <c r="FOW288" s="6"/>
      <c r="FOX288" s="6"/>
      <c r="FOY288" s="6"/>
      <c r="FOZ288" s="6"/>
      <c r="FPA288" s="6"/>
      <c r="FPB288" s="6"/>
      <c r="FPC288" s="6"/>
      <c r="FPD288" s="6"/>
      <c r="FPE288" s="6"/>
      <c r="FPF288" s="6"/>
      <c r="FPG288" s="6"/>
      <c r="FPH288" s="6"/>
      <c r="FPI288" s="6"/>
      <c r="FPJ288" s="6"/>
      <c r="FPK288" s="6"/>
      <c r="FPL288" s="6"/>
      <c r="FPM288" s="6"/>
      <c r="FPN288" s="6"/>
      <c r="FPO288" s="6"/>
      <c r="FPP288" s="6"/>
      <c r="FPQ288" s="6"/>
      <c r="FPR288" s="6"/>
      <c r="FPS288" s="6"/>
      <c r="FPT288" s="6"/>
      <c r="FPU288" s="6"/>
      <c r="FPV288" s="6"/>
      <c r="FPW288" s="6"/>
      <c r="FPX288" s="6"/>
      <c r="FPY288" s="6"/>
      <c r="FPZ288" s="6"/>
      <c r="FQA288" s="6"/>
      <c r="FQB288" s="6"/>
      <c r="FQC288" s="6"/>
      <c r="FQD288" s="6"/>
      <c r="FQE288" s="6"/>
      <c r="FQF288" s="6"/>
      <c r="FQG288" s="6"/>
      <c r="FQH288" s="6"/>
      <c r="FQI288" s="6"/>
      <c r="FQJ288" s="6"/>
      <c r="FQK288" s="6"/>
      <c r="FQL288" s="6"/>
      <c r="FQM288" s="6"/>
      <c r="FQN288" s="6"/>
      <c r="FQO288" s="6"/>
      <c r="FQP288" s="6"/>
      <c r="FQQ288" s="6"/>
      <c r="FQR288" s="6"/>
      <c r="FQS288" s="6"/>
      <c r="FQT288" s="6"/>
      <c r="FQU288" s="6"/>
      <c r="FQV288" s="6"/>
      <c r="FQW288" s="6"/>
      <c r="FQX288" s="6"/>
      <c r="FQY288" s="6"/>
      <c r="FQZ288" s="6"/>
      <c r="FRA288" s="6"/>
      <c r="FRB288" s="6"/>
      <c r="FRC288" s="6"/>
      <c r="FRD288" s="6"/>
      <c r="FRE288" s="6"/>
      <c r="FRF288" s="6"/>
      <c r="FRG288" s="6"/>
      <c r="FRH288" s="6"/>
      <c r="FRI288" s="6"/>
      <c r="FRJ288" s="6"/>
      <c r="FRK288" s="6"/>
      <c r="FRL288" s="6"/>
      <c r="FRM288" s="6"/>
      <c r="FRN288" s="6"/>
      <c r="FRO288" s="6"/>
      <c r="FRP288" s="6"/>
      <c r="FRQ288" s="6"/>
      <c r="FRR288" s="6"/>
      <c r="FRS288" s="6"/>
      <c r="FRT288" s="6"/>
      <c r="FRU288" s="6"/>
      <c r="FRV288" s="6"/>
      <c r="FRW288" s="6"/>
      <c r="FRX288" s="6"/>
      <c r="FRY288" s="6"/>
      <c r="FRZ288" s="6"/>
      <c r="FSA288" s="6"/>
      <c r="FSB288" s="6"/>
      <c r="FSC288" s="6"/>
      <c r="FSD288" s="6"/>
      <c r="FSE288" s="6"/>
      <c r="FSF288" s="6"/>
      <c r="FSG288" s="6"/>
      <c r="FSH288" s="6"/>
      <c r="FSI288" s="6"/>
      <c r="FSJ288" s="6"/>
      <c r="FSK288" s="6"/>
      <c r="FSL288" s="6"/>
      <c r="FSM288" s="6"/>
      <c r="FSN288" s="6"/>
      <c r="FSO288" s="6"/>
      <c r="FSP288" s="6"/>
      <c r="FSQ288" s="6"/>
      <c r="FSR288" s="6"/>
      <c r="FSS288" s="6"/>
      <c r="FST288" s="6"/>
      <c r="FSU288" s="6"/>
      <c r="FSV288" s="6"/>
      <c r="FSW288" s="6"/>
      <c r="FSX288" s="6"/>
      <c r="FSY288" s="6"/>
      <c r="FSZ288" s="6"/>
      <c r="FTA288" s="6"/>
      <c r="FTB288" s="6"/>
      <c r="FTC288" s="6"/>
      <c r="FTD288" s="6"/>
      <c r="FTE288" s="6"/>
      <c r="FTF288" s="6"/>
      <c r="FTG288" s="6"/>
      <c r="FTH288" s="6"/>
      <c r="FTI288" s="6"/>
      <c r="FTJ288" s="6"/>
      <c r="FTK288" s="6"/>
      <c r="FTL288" s="6"/>
      <c r="FTM288" s="6"/>
      <c r="FTN288" s="6"/>
      <c r="FTO288" s="6"/>
      <c r="FTP288" s="6"/>
      <c r="FTQ288" s="6"/>
      <c r="FTR288" s="6"/>
      <c r="FTS288" s="6"/>
      <c r="FTT288" s="6"/>
      <c r="FTU288" s="6"/>
      <c r="FTV288" s="6"/>
      <c r="FTW288" s="6"/>
      <c r="FTX288" s="6"/>
      <c r="FTY288" s="6"/>
      <c r="FTZ288" s="6"/>
      <c r="FUA288" s="6"/>
      <c r="FUB288" s="6"/>
      <c r="FUC288" s="6"/>
      <c r="FUD288" s="6"/>
      <c r="FUE288" s="6"/>
      <c r="FUF288" s="6"/>
      <c r="FUG288" s="6"/>
      <c r="FUH288" s="6"/>
      <c r="FUI288" s="6"/>
      <c r="FUJ288" s="6"/>
      <c r="FUK288" s="6"/>
      <c r="FUL288" s="6"/>
      <c r="FUM288" s="6"/>
      <c r="FUN288" s="6"/>
      <c r="FUO288" s="6"/>
      <c r="FUP288" s="6"/>
      <c r="FUQ288" s="6"/>
      <c r="FUR288" s="6"/>
      <c r="FUS288" s="6"/>
      <c r="FUT288" s="6"/>
      <c r="FUU288" s="6"/>
      <c r="FUV288" s="6"/>
      <c r="FUW288" s="6"/>
      <c r="FUX288" s="6"/>
      <c r="FUY288" s="6"/>
      <c r="FUZ288" s="6"/>
      <c r="FVA288" s="6"/>
      <c r="FVB288" s="6"/>
      <c r="FVC288" s="6"/>
      <c r="FVD288" s="6"/>
      <c r="FVE288" s="6"/>
      <c r="FVF288" s="6"/>
      <c r="FVG288" s="6"/>
      <c r="FVH288" s="6"/>
      <c r="FVI288" s="6"/>
      <c r="FVJ288" s="6"/>
      <c r="FVK288" s="6"/>
      <c r="FVL288" s="6"/>
      <c r="FVM288" s="6"/>
      <c r="FVN288" s="6"/>
      <c r="FVO288" s="6"/>
      <c r="FVP288" s="6"/>
      <c r="FVQ288" s="6"/>
      <c r="FVR288" s="6"/>
      <c r="FVS288" s="6"/>
      <c r="FVT288" s="6"/>
      <c r="FVU288" s="6"/>
      <c r="FVV288" s="6"/>
      <c r="FVW288" s="6"/>
      <c r="FVX288" s="6"/>
      <c r="FVY288" s="6"/>
      <c r="FVZ288" s="6"/>
      <c r="FWA288" s="6"/>
      <c r="FWB288" s="6"/>
      <c r="FWC288" s="6"/>
      <c r="FWD288" s="6"/>
      <c r="FWE288" s="6"/>
      <c r="FWF288" s="6"/>
      <c r="FWG288" s="6"/>
      <c r="FWH288" s="6"/>
      <c r="FWI288" s="6"/>
      <c r="FWJ288" s="6"/>
      <c r="FWK288" s="6"/>
      <c r="FWL288" s="6"/>
      <c r="FWM288" s="6"/>
      <c r="FWN288" s="6"/>
      <c r="FWO288" s="6"/>
      <c r="FWP288" s="6"/>
      <c r="FWQ288" s="6"/>
      <c r="FWR288" s="6"/>
      <c r="FWS288" s="6"/>
      <c r="FWT288" s="6"/>
      <c r="FWU288" s="6"/>
      <c r="FWV288" s="6"/>
      <c r="FWW288" s="6"/>
      <c r="FWX288" s="6"/>
      <c r="FWY288" s="6"/>
      <c r="FWZ288" s="6"/>
      <c r="FXA288" s="6"/>
      <c r="FXB288" s="6"/>
      <c r="FXC288" s="6"/>
      <c r="FXD288" s="6"/>
      <c r="FXE288" s="6"/>
      <c r="FXF288" s="6"/>
      <c r="FXG288" s="6"/>
      <c r="FXH288" s="6"/>
      <c r="FXI288" s="6"/>
      <c r="FXJ288" s="6"/>
      <c r="FXK288" s="6"/>
      <c r="FXL288" s="6"/>
      <c r="FXM288" s="6"/>
      <c r="FXN288" s="6"/>
      <c r="FXO288" s="6"/>
      <c r="FXP288" s="6"/>
      <c r="FXQ288" s="6"/>
      <c r="FXR288" s="6"/>
      <c r="FXS288" s="6"/>
      <c r="FXT288" s="6"/>
      <c r="FXU288" s="6"/>
      <c r="FXV288" s="6"/>
      <c r="FXW288" s="6"/>
      <c r="FXX288" s="6"/>
      <c r="FXY288" s="6"/>
      <c r="FXZ288" s="6"/>
      <c r="FYA288" s="6"/>
      <c r="FYB288" s="6"/>
      <c r="FYC288" s="6"/>
      <c r="FYD288" s="6"/>
      <c r="FYE288" s="6"/>
      <c r="FYF288" s="6"/>
      <c r="FYG288" s="6"/>
      <c r="FYH288" s="6"/>
      <c r="FYI288" s="6"/>
      <c r="FYJ288" s="6"/>
      <c r="FYK288" s="6"/>
      <c r="FYL288" s="6"/>
      <c r="FYM288" s="6"/>
      <c r="FYN288" s="6"/>
      <c r="FYO288" s="6"/>
      <c r="FYP288" s="6"/>
      <c r="FYQ288" s="6"/>
      <c r="FYR288" s="6"/>
      <c r="FYS288" s="6"/>
      <c r="FYT288" s="6"/>
      <c r="FYU288" s="6"/>
      <c r="FYV288" s="6"/>
      <c r="FYW288" s="6"/>
      <c r="FYX288" s="6"/>
      <c r="FYY288" s="6"/>
      <c r="FYZ288" s="6"/>
      <c r="FZA288" s="6"/>
      <c r="FZB288" s="6"/>
      <c r="FZC288" s="6"/>
      <c r="FZD288" s="6"/>
      <c r="FZE288" s="6"/>
      <c r="FZF288" s="6"/>
      <c r="FZG288" s="6"/>
      <c r="FZH288" s="6"/>
      <c r="FZI288" s="6"/>
      <c r="FZJ288" s="6"/>
      <c r="FZK288" s="6"/>
      <c r="FZL288" s="6"/>
      <c r="FZM288" s="6"/>
      <c r="FZN288" s="6"/>
      <c r="FZO288" s="6"/>
      <c r="FZP288" s="6"/>
      <c r="FZQ288" s="6"/>
      <c r="FZR288" s="6"/>
      <c r="FZS288" s="6"/>
      <c r="FZT288" s="6"/>
      <c r="FZU288" s="6"/>
      <c r="FZV288" s="6"/>
      <c r="FZW288" s="6"/>
      <c r="FZX288" s="6"/>
      <c r="FZY288" s="6"/>
      <c r="FZZ288" s="6"/>
      <c r="GAA288" s="6"/>
      <c r="GAB288" s="6"/>
      <c r="GAC288" s="6"/>
      <c r="GAD288" s="6"/>
      <c r="GAE288" s="6"/>
      <c r="GAF288" s="6"/>
      <c r="GAG288" s="6"/>
      <c r="GAH288" s="6"/>
      <c r="GAI288" s="6"/>
      <c r="GAJ288" s="6"/>
      <c r="GAK288" s="6"/>
      <c r="GAL288" s="6"/>
      <c r="GAM288" s="6"/>
      <c r="GAN288" s="6"/>
      <c r="GAO288" s="6"/>
      <c r="GAP288" s="6"/>
      <c r="GAQ288" s="6"/>
      <c r="GAR288" s="6"/>
      <c r="GAS288" s="6"/>
      <c r="GAT288" s="6"/>
      <c r="GAU288" s="6"/>
      <c r="GAV288" s="6"/>
      <c r="GAW288" s="6"/>
      <c r="GAX288" s="6"/>
      <c r="GAY288" s="6"/>
      <c r="GAZ288" s="6"/>
      <c r="GBA288" s="6"/>
      <c r="GBB288" s="6"/>
      <c r="GBC288" s="6"/>
      <c r="GBD288" s="6"/>
      <c r="GBE288" s="6"/>
      <c r="GBF288" s="6"/>
      <c r="GBG288" s="6"/>
      <c r="GBH288" s="6"/>
      <c r="GBI288" s="6"/>
      <c r="GBJ288" s="6"/>
      <c r="GBK288" s="6"/>
      <c r="GBL288" s="6"/>
      <c r="GBM288" s="6"/>
      <c r="GBN288" s="6"/>
      <c r="GBO288" s="6"/>
      <c r="GBP288" s="6"/>
      <c r="GBQ288" s="6"/>
      <c r="GBR288" s="6"/>
      <c r="GBS288" s="6"/>
      <c r="GBT288" s="6"/>
      <c r="GBU288" s="6"/>
      <c r="GBV288" s="6"/>
      <c r="GBW288" s="6"/>
      <c r="GBX288" s="6"/>
      <c r="GBY288" s="6"/>
      <c r="GBZ288" s="6"/>
      <c r="GCA288" s="6"/>
      <c r="GCB288" s="6"/>
      <c r="GCC288" s="6"/>
      <c r="GCD288" s="6"/>
      <c r="GCE288" s="6"/>
      <c r="GCF288" s="6"/>
      <c r="GCG288" s="6"/>
      <c r="GCH288" s="6"/>
      <c r="GCI288" s="6"/>
      <c r="GCJ288" s="6"/>
      <c r="GCK288" s="6"/>
      <c r="GCL288" s="6"/>
      <c r="GCM288" s="6"/>
      <c r="GCN288" s="6"/>
      <c r="GCO288" s="6"/>
      <c r="GCP288" s="6"/>
      <c r="GCQ288" s="6"/>
      <c r="GCR288" s="6"/>
      <c r="GCS288" s="6"/>
      <c r="GCT288" s="6"/>
      <c r="GCU288" s="6"/>
      <c r="GCV288" s="6"/>
      <c r="GCW288" s="6"/>
      <c r="GCX288" s="6"/>
      <c r="GCY288" s="6"/>
      <c r="GCZ288" s="6"/>
      <c r="GDA288" s="6"/>
      <c r="GDB288" s="6"/>
      <c r="GDC288" s="6"/>
      <c r="GDD288" s="6"/>
      <c r="GDE288" s="6"/>
      <c r="GDF288" s="6"/>
      <c r="GDG288" s="6"/>
      <c r="GDH288" s="6"/>
      <c r="GDI288" s="6"/>
      <c r="GDJ288" s="6"/>
      <c r="GDK288" s="6"/>
      <c r="GDL288" s="6"/>
      <c r="GDM288" s="6"/>
      <c r="GDN288" s="6"/>
      <c r="GDO288" s="6"/>
      <c r="GDP288" s="6"/>
      <c r="GDQ288" s="6"/>
      <c r="GDR288" s="6"/>
      <c r="GDS288" s="6"/>
      <c r="GDT288" s="6"/>
      <c r="GDU288" s="6"/>
      <c r="GDV288" s="6"/>
      <c r="GDW288" s="6"/>
      <c r="GDX288" s="6"/>
      <c r="GDY288" s="6"/>
      <c r="GDZ288" s="6"/>
      <c r="GEA288" s="6"/>
      <c r="GEB288" s="6"/>
      <c r="GEC288" s="6"/>
      <c r="GED288" s="6"/>
      <c r="GEE288" s="6"/>
      <c r="GEF288" s="6"/>
      <c r="GEG288" s="6"/>
      <c r="GEH288" s="6"/>
      <c r="GEI288" s="6"/>
      <c r="GEJ288" s="6"/>
      <c r="GEK288" s="6"/>
      <c r="GEL288" s="6"/>
      <c r="GEM288" s="6"/>
      <c r="GEN288" s="6"/>
      <c r="GEO288" s="6"/>
      <c r="GEP288" s="6"/>
      <c r="GEQ288" s="6"/>
      <c r="GER288" s="6"/>
      <c r="GES288" s="6"/>
      <c r="GET288" s="6"/>
      <c r="GEU288" s="6"/>
      <c r="GEV288" s="6"/>
      <c r="GEW288" s="6"/>
      <c r="GEX288" s="6"/>
      <c r="GEY288" s="6"/>
      <c r="GEZ288" s="6"/>
      <c r="GFA288" s="6"/>
      <c r="GFB288" s="6"/>
      <c r="GFC288" s="6"/>
      <c r="GFD288" s="6"/>
      <c r="GFE288" s="6"/>
      <c r="GFF288" s="6"/>
      <c r="GFG288" s="6"/>
      <c r="GFH288" s="6"/>
      <c r="GFI288" s="6"/>
      <c r="GFJ288" s="6"/>
      <c r="GFK288" s="6"/>
      <c r="GFL288" s="6"/>
      <c r="GFM288" s="6"/>
      <c r="GFN288" s="6"/>
      <c r="GFO288" s="6"/>
      <c r="GFP288" s="6"/>
      <c r="GFQ288" s="6"/>
      <c r="GFR288" s="6"/>
      <c r="GFS288" s="6"/>
      <c r="GFT288" s="6"/>
      <c r="GFU288" s="6"/>
      <c r="GFV288" s="6"/>
      <c r="GFW288" s="6"/>
      <c r="GFX288" s="6"/>
      <c r="GFY288" s="6"/>
      <c r="GFZ288" s="6"/>
      <c r="GGA288" s="6"/>
      <c r="GGB288" s="6"/>
      <c r="GGC288" s="6"/>
      <c r="GGD288" s="6"/>
      <c r="GGE288" s="6"/>
      <c r="GGF288" s="6"/>
      <c r="GGG288" s="6"/>
      <c r="GGH288" s="6"/>
      <c r="GGI288" s="6"/>
      <c r="GGJ288" s="6"/>
      <c r="GGK288" s="6"/>
      <c r="GGL288" s="6"/>
      <c r="GGM288" s="6"/>
      <c r="GGN288" s="6"/>
      <c r="GGO288" s="6"/>
      <c r="GGP288" s="6"/>
      <c r="GGQ288" s="6"/>
      <c r="GGR288" s="6"/>
      <c r="GGS288" s="6"/>
      <c r="GGT288" s="6"/>
      <c r="GGU288" s="6"/>
      <c r="GGV288" s="6"/>
      <c r="GGW288" s="6"/>
      <c r="GGX288" s="6"/>
      <c r="GGY288" s="6"/>
      <c r="GGZ288" s="6"/>
      <c r="GHA288" s="6"/>
      <c r="GHB288" s="6"/>
      <c r="GHC288" s="6"/>
      <c r="GHD288" s="6"/>
      <c r="GHE288" s="6"/>
      <c r="GHF288" s="6"/>
      <c r="GHG288" s="6"/>
      <c r="GHH288" s="6"/>
      <c r="GHI288" s="6"/>
      <c r="GHJ288" s="6"/>
      <c r="GHK288" s="6"/>
      <c r="GHL288" s="6"/>
      <c r="GHM288" s="6"/>
      <c r="GHN288" s="6"/>
      <c r="GHO288" s="6"/>
      <c r="GHP288" s="6"/>
      <c r="GHQ288" s="6"/>
      <c r="GHR288" s="6"/>
      <c r="GHS288" s="6"/>
      <c r="GHT288" s="6"/>
      <c r="GHU288" s="6"/>
      <c r="GHV288" s="6"/>
      <c r="GHW288" s="6"/>
      <c r="GHX288" s="6"/>
      <c r="GHY288" s="6"/>
      <c r="GHZ288" s="6"/>
      <c r="GIA288" s="6"/>
      <c r="GIB288" s="6"/>
      <c r="GIC288" s="6"/>
      <c r="GID288" s="6"/>
      <c r="GIE288" s="6"/>
      <c r="GIF288" s="6"/>
      <c r="GIG288" s="6"/>
      <c r="GIH288" s="6"/>
      <c r="GII288" s="6"/>
      <c r="GIJ288" s="6"/>
      <c r="GIK288" s="6"/>
      <c r="GIL288" s="6"/>
      <c r="GIM288" s="6"/>
      <c r="GIN288" s="6"/>
      <c r="GIO288" s="6"/>
      <c r="GIP288" s="6"/>
      <c r="GIQ288" s="6"/>
      <c r="GIR288" s="6"/>
      <c r="GIS288" s="6"/>
      <c r="GIT288" s="6"/>
      <c r="GIU288" s="6"/>
      <c r="GIV288" s="6"/>
      <c r="GIW288" s="6"/>
      <c r="GIX288" s="6"/>
      <c r="GIY288" s="6"/>
      <c r="GIZ288" s="6"/>
      <c r="GJA288" s="6"/>
      <c r="GJB288" s="6"/>
      <c r="GJC288" s="6"/>
      <c r="GJD288" s="6"/>
      <c r="GJE288" s="6"/>
      <c r="GJF288" s="6"/>
      <c r="GJG288" s="6"/>
      <c r="GJH288" s="6"/>
      <c r="GJI288" s="6"/>
      <c r="GJJ288" s="6"/>
      <c r="GJK288" s="6"/>
      <c r="GJL288" s="6"/>
      <c r="GJM288" s="6"/>
      <c r="GJN288" s="6"/>
      <c r="GJO288" s="6"/>
      <c r="GJP288" s="6"/>
      <c r="GJQ288" s="6"/>
      <c r="GJR288" s="6"/>
      <c r="GJS288" s="6"/>
      <c r="GJT288" s="6"/>
      <c r="GJU288" s="6"/>
      <c r="GJV288" s="6"/>
      <c r="GJW288" s="6"/>
      <c r="GJX288" s="6"/>
      <c r="GJY288" s="6"/>
      <c r="GJZ288" s="6"/>
      <c r="GKA288" s="6"/>
      <c r="GKB288" s="6"/>
      <c r="GKC288" s="6"/>
      <c r="GKD288" s="6"/>
      <c r="GKE288" s="6"/>
      <c r="GKF288" s="6"/>
      <c r="GKG288" s="6"/>
      <c r="GKH288" s="6"/>
      <c r="GKI288" s="6"/>
      <c r="GKJ288" s="6"/>
      <c r="GKK288" s="6"/>
      <c r="GKL288" s="6"/>
      <c r="GKM288" s="6"/>
      <c r="GKN288" s="6"/>
      <c r="GKO288" s="6"/>
      <c r="GKP288" s="6"/>
      <c r="GKQ288" s="6"/>
      <c r="GKR288" s="6"/>
      <c r="GKS288" s="6"/>
      <c r="GKT288" s="6"/>
      <c r="GKU288" s="6"/>
      <c r="GKV288" s="6"/>
      <c r="GKW288" s="6"/>
      <c r="GKX288" s="6"/>
      <c r="GKY288" s="6"/>
      <c r="GKZ288" s="6"/>
      <c r="GLA288" s="6"/>
      <c r="GLB288" s="6"/>
      <c r="GLC288" s="6"/>
      <c r="GLD288" s="6"/>
      <c r="GLE288" s="6"/>
      <c r="GLF288" s="6"/>
      <c r="GLG288" s="6"/>
      <c r="GLH288" s="6"/>
      <c r="GLI288" s="6"/>
      <c r="GLJ288" s="6"/>
      <c r="GLK288" s="6"/>
      <c r="GLL288" s="6"/>
      <c r="GLM288" s="6"/>
      <c r="GLN288" s="6"/>
      <c r="GLO288" s="6"/>
      <c r="GLP288" s="6"/>
      <c r="GLQ288" s="6"/>
      <c r="GLR288" s="6"/>
      <c r="GLS288" s="6"/>
      <c r="GLT288" s="6"/>
      <c r="GLU288" s="6"/>
      <c r="GLV288" s="6"/>
      <c r="GLW288" s="6"/>
      <c r="GLX288" s="6"/>
      <c r="GLY288" s="6"/>
      <c r="GLZ288" s="6"/>
      <c r="GMA288" s="6"/>
      <c r="GMB288" s="6"/>
      <c r="GMC288" s="6"/>
      <c r="GMD288" s="6"/>
      <c r="GME288" s="6"/>
      <c r="GMF288" s="6"/>
      <c r="GMG288" s="6"/>
      <c r="GMH288" s="6"/>
      <c r="GMI288" s="6"/>
      <c r="GMJ288" s="6"/>
      <c r="GMK288" s="6"/>
      <c r="GML288" s="6"/>
      <c r="GMM288" s="6"/>
      <c r="GMN288" s="6"/>
      <c r="GMO288" s="6"/>
      <c r="GMP288" s="6"/>
      <c r="GMQ288" s="6"/>
      <c r="GMR288" s="6"/>
      <c r="GMS288" s="6"/>
      <c r="GMT288" s="6"/>
      <c r="GMU288" s="6"/>
      <c r="GMV288" s="6"/>
      <c r="GMW288" s="6"/>
      <c r="GMX288" s="6"/>
      <c r="GMY288" s="6"/>
      <c r="GMZ288" s="6"/>
      <c r="GNA288" s="6"/>
      <c r="GNB288" s="6"/>
      <c r="GNC288" s="6"/>
      <c r="GND288" s="6"/>
      <c r="GNE288" s="6"/>
      <c r="GNF288" s="6"/>
      <c r="GNG288" s="6"/>
      <c r="GNH288" s="6"/>
      <c r="GNI288" s="6"/>
      <c r="GNJ288" s="6"/>
      <c r="GNK288" s="6"/>
      <c r="GNL288" s="6"/>
      <c r="GNM288" s="6"/>
      <c r="GNN288" s="6"/>
      <c r="GNO288" s="6"/>
      <c r="GNP288" s="6"/>
      <c r="GNQ288" s="6"/>
      <c r="GNR288" s="6"/>
      <c r="GNS288" s="6"/>
      <c r="GNT288" s="6"/>
      <c r="GNU288" s="6"/>
      <c r="GNV288" s="6"/>
      <c r="GNW288" s="6"/>
      <c r="GNX288" s="6"/>
      <c r="GNY288" s="6"/>
      <c r="GNZ288" s="6"/>
      <c r="GOA288" s="6"/>
      <c r="GOB288" s="6"/>
      <c r="GOC288" s="6"/>
      <c r="GOD288" s="6"/>
      <c r="GOE288" s="6"/>
      <c r="GOF288" s="6"/>
      <c r="GOG288" s="6"/>
      <c r="GOH288" s="6"/>
      <c r="GOI288" s="6"/>
      <c r="GOJ288" s="6"/>
      <c r="GOK288" s="6"/>
      <c r="GOL288" s="6"/>
      <c r="GOM288" s="6"/>
      <c r="GON288" s="6"/>
      <c r="GOO288" s="6"/>
      <c r="GOP288" s="6"/>
      <c r="GOQ288" s="6"/>
      <c r="GOR288" s="6"/>
      <c r="GOS288" s="6"/>
      <c r="GOT288" s="6"/>
      <c r="GOU288" s="6"/>
      <c r="GOV288" s="6"/>
      <c r="GOW288" s="6"/>
      <c r="GOX288" s="6"/>
      <c r="GOY288" s="6"/>
      <c r="GOZ288" s="6"/>
      <c r="GPA288" s="6"/>
      <c r="GPB288" s="6"/>
      <c r="GPC288" s="6"/>
      <c r="GPD288" s="6"/>
      <c r="GPE288" s="6"/>
      <c r="GPF288" s="6"/>
      <c r="GPG288" s="6"/>
      <c r="GPH288" s="6"/>
      <c r="GPI288" s="6"/>
      <c r="GPJ288" s="6"/>
      <c r="GPK288" s="6"/>
      <c r="GPL288" s="6"/>
      <c r="GPM288" s="6"/>
      <c r="GPN288" s="6"/>
      <c r="GPO288" s="6"/>
      <c r="GPP288" s="6"/>
      <c r="GPQ288" s="6"/>
      <c r="GPR288" s="6"/>
      <c r="GPS288" s="6"/>
      <c r="GPT288" s="6"/>
      <c r="GPU288" s="6"/>
      <c r="GPV288" s="6"/>
      <c r="GPW288" s="6"/>
      <c r="GPX288" s="6"/>
      <c r="GPY288" s="6"/>
      <c r="GPZ288" s="6"/>
      <c r="GQA288" s="6"/>
      <c r="GQB288" s="6"/>
      <c r="GQC288" s="6"/>
      <c r="GQD288" s="6"/>
      <c r="GQE288" s="6"/>
      <c r="GQF288" s="6"/>
      <c r="GQG288" s="6"/>
      <c r="GQH288" s="6"/>
      <c r="GQI288" s="6"/>
      <c r="GQJ288" s="6"/>
      <c r="GQK288" s="6"/>
      <c r="GQL288" s="6"/>
      <c r="GQM288" s="6"/>
      <c r="GQN288" s="6"/>
      <c r="GQO288" s="6"/>
      <c r="GQP288" s="6"/>
      <c r="GQQ288" s="6"/>
      <c r="GQR288" s="6"/>
      <c r="GQS288" s="6"/>
      <c r="GQT288" s="6"/>
      <c r="GQU288" s="6"/>
      <c r="GQV288" s="6"/>
      <c r="GQW288" s="6"/>
      <c r="GQX288" s="6"/>
      <c r="GQY288" s="6"/>
      <c r="GQZ288" s="6"/>
      <c r="GRA288" s="6"/>
      <c r="GRB288" s="6"/>
      <c r="GRC288" s="6"/>
      <c r="GRD288" s="6"/>
      <c r="GRE288" s="6"/>
      <c r="GRF288" s="6"/>
      <c r="GRG288" s="6"/>
      <c r="GRH288" s="6"/>
      <c r="GRI288" s="6"/>
      <c r="GRJ288" s="6"/>
      <c r="GRK288" s="6"/>
      <c r="GRL288" s="6"/>
      <c r="GRM288" s="6"/>
      <c r="GRN288" s="6"/>
      <c r="GRO288" s="6"/>
      <c r="GRP288" s="6"/>
      <c r="GRQ288" s="6"/>
      <c r="GRR288" s="6"/>
      <c r="GRS288" s="6"/>
      <c r="GRT288" s="6"/>
      <c r="GRU288" s="6"/>
      <c r="GRV288" s="6"/>
      <c r="GRW288" s="6"/>
      <c r="GRX288" s="6"/>
      <c r="GRY288" s="6"/>
      <c r="GRZ288" s="6"/>
      <c r="GSA288" s="6"/>
      <c r="GSB288" s="6"/>
      <c r="GSC288" s="6"/>
      <c r="GSD288" s="6"/>
      <c r="GSE288" s="6"/>
      <c r="GSF288" s="6"/>
      <c r="GSG288" s="6"/>
      <c r="GSH288" s="6"/>
      <c r="GSI288" s="6"/>
      <c r="GSJ288" s="6"/>
      <c r="GSK288" s="6"/>
      <c r="GSL288" s="6"/>
      <c r="GSM288" s="6"/>
      <c r="GSN288" s="6"/>
      <c r="GSO288" s="6"/>
      <c r="GSP288" s="6"/>
      <c r="GSQ288" s="6"/>
      <c r="GSR288" s="6"/>
      <c r="GSS288" s="6"/>
      <c r="GST288" s="6"/>
      <c r="GSU288" s="6"/>
      <c r="GSV288" s="6"/>
      <c r="GSW288" s="6"/>
      <c r="GSX288" s="6"/>
      <c r="GSY288" s="6"/>
      <c r="GSZ288" s="6"/>
      <c r="GTA288" s="6"/>
      <c r="GTB288" s="6"/>
      <c r="GTC288" s="6"/>
      <c r="GTD288" s="6"/>
      <c r="GTE288" s="6"/>
      <c r="GTF288" s="6"/>
      <c r="GTG288" s="6"/>
      <c r="GTH288" s="6"/>
      <c r="GTI288" s="6"/>
      <c r="GTJ288" s="6"/>
      <c r="GTK288" s="6"/>
      <c r="GTL288" s="6"/>
      <c r="GTM288" s="6"/>
      <c r="GTN288" s="6"/>
      <c r="GTO288" s="6"/>
      <c r="GTP288" s="6"/>
      <c r="GTQ288" s="6"/>
      <c r="GTR288" s="6"/>
      <c r="GTS288" s="6"/>
      <c r="GTT288" s="6"/>
      <c r="GTU288" s="6"/>
      <c r="GTV288" s="6"/>
      <c r="GTW288" s="6"/>
      <c r="GTX288" s="6"/>
      <c r="GTY288" s="6"/>
      <c r="GTZ288" s="6"/>
      <c r="GUA288" s="6"/>
      <c r="GUB288" s="6"/>
      <c r="GUC288" s="6"/>
      <c r="GUD288" s="6"/>
      <c r="GUE288" s="6"/>
      <c r="GUF288" s="6"/>
      <c r="GUG288" s="6"/>
      <c r="GUH288" s="6"/>
      <c r="GUI288" s="6"/>
      <c r="GUJ288" s="6"/>
      <c r="GUK288" s="6"/>
      <c r="GUL288" s="6"/>
      <c r="GUM288" s="6"/>
      <c r="GUN288" s="6"/>
      <c r="GUO288" s="6"/>
      <c r="GUP288" s="6"/>
      <c r="GUQ288" s="6"/>
      <c r="GUR288" s="6"/>
      <c r="GUS288" s="6"/>
      <c r="GUT288" s="6"/>
      <c r="GUU288" s="6"/>
      <c r="GUV288" s="6"/>
      <c r="GUW288" s="6"/>
      <c r="GUX288" s="6"/>
      <c r="GUY288" s="6"/>
      <c r="GUZ288" s="6"/>
      <c r="GVA288" s="6"/>
      <c r="GVB288" s="6"/>
      <c r="GVC288" s="6"/>
      <c r="GVD288" s="6"/>
      <c r="GVE288" s="6"/>
      <c r="GVF288" s="6"/>
      <c r="GVG288" s="6"/>
      <c r="GVH288" s="6"/>
      <c r="GVI288" s="6"/>
      <c r="GVJ288" s="6"/>
      <c r="GVK288" s="6"/>
      <c r="GVL288" s="6"/>
      <c r="GVM288" s="6"/>
      <c r="GVN288" s="6"/>
      <c r="GVO288" s="6"/>
      <c r="GVP288" s="6"/>
      <c r="GVQ288" s="6"/>
      <c r="GVR288" s="6"/>
      <c r="GVS288" s="6"/>
      <c r="GVT288" s="6"/>
      <c r="GVU288" s="6"/>
      <c r="GVV288" s="6"/>
      <c r="GVW288" s="6"/>
      <c r="GVX288" s="6"/>
      <c r="GVY288" s="6"/>
      <c r="GVZ288" s="6"/>
      <c r="GWA288" s="6"/>
      <c r="GWB288" s="6"/>
      <c r="GWC288" s="6"/>
      <c r="GWD288" s="6"/>
      <c r="GWE288" s="6"/>
      <c r="GWF288" s="6"/>
      <c r="GWG288" s="6"/>
      <c r="GWH288" s="6"/>
      <c r="GWI288" s="6"/>
      <c r="GWJ288" s="6"/>
      <c r="GWK288" s="6"/>
      <c r="GWL288" s="6"/>
      <c r="GWM288" s="6"/>
      <c r="GWN288" s="6"/>
      <c r="GWO288" s="6"/>
      <c r="GWP288" s="6"/>
      <c r="GWQ288" s="6"/>
      <c r="GWR288" s="6"/>
      <c r="GWS288" s="6"/>
      <c r="GWT288" s="6"/>
      <c r="GWU288" s="6"/>
      <c r="GWV288" s="6"/>
      <c r="GWW288" s="6"/>
      <c r="GWX288" s="6"/>
      <c r="GWY288" s="6"/>
      <c r="GWZ288" s="6"/>
      <c r="GXA288" s="6"/>
      <c r="GXB288" s="6"/>
      <c r="GXC288" s="6"/>
      <c r="GXD288" s="6"/>
      <c r="GXE288" s="6"/>
      <c r="GXF288" s="6"/>
      <c r="GXG288" s="6"/>
      <c r="GXH288" s="6"/>
      <c r="GXI288" s="6"/>
      <c r="GXJ288" s="6"/>
      <c r="GXK288" s="6"/>
      <c r="GXL288" s="6"/>
      <c r="GXM288" s="6"/>
      <c r="GXN288" s="6"/>
      <c r="GXO288" s="6"/>
      <c r="GXP288" s="6"/>
      <c r="GXQ288" s="6"/>
      <c r="GXR288" s="6"/>
      <c r="GXS288" s="6"/>
      <c r="GXT288" s="6"/>
      <c r="GXU288" s="6"/>
      <c r="GXV288" s="6"/>
      <c r="GXW288" s="6"/>
      <c r="GXX288" s="6"/>
      <c r="GXY288" s="6"/>
      <c r="GXZ288" s="6"/>
      <c r="GYA288" s="6"/>
      <c r="GYB288" s="6"/>
      <c r="GYC288" s="6"/>
      <c r="GYD288" s="6"/>
      <c r="GYE288" s="6"/>
      <c r="GYF288" s="6"/>
      <c r="GYG288" s="6"/>
      <c r="GYH288" s="6"/>
      <c r="GYI288" s="6"/>
      <c r="GYJ288" s="6"/>
      <c r="GYK288" s="6"/>
      <c r="GYL288" s="6"/>
      <c r="GYM288" s="6"/>
      <c r="GYN288" s="6"/>
      <c r="GYO288" s="6"/>
      <c r="GYP288" s="6"/>
      <c r="GYQ288" s="6"/>
      <c r="GYR288" s="6"/>
      <c r="GYS288" s="6"/>
      <c r="GYT288" s="6"/>
      <c r="GYU288" s="6"/>
      <c r="GYV288" s="6"/>
      <c r="GYW288" s="6"/>
      <c r="GYX288" s="6"/>
      <c r="GYY288" s="6"/>
      <c r="GYZ288" s="6"/>
      <c r="GZA288" s="6"/>
      <c r="GZB288" s="6"/>
      <c r="GZC288" s="6"/>
      <c r="GZD288" s="6"/>
      <c r="GZE288" s="6"/>
      <c r="GZF288" s="6"/>
      <c r="GZG288" s="6"/>
      <c r="GZH288" s="6"/>
      <c r="GZI288" s="6"/>
      <c r="GZJ288" s="6"/>
      <c r="GZK288" s="6"/>
      <c r="GZL288" s="6"/>
      <c r="GZM288" s="6"/>
      <c r="GZN288" s="6"/>
      <c r="GZO288" s="6"/>
      <c r="GZP288" s="6"/>
      <c r="GZQ288" s="6"/>
      <c r="GZR288" s="6"/>
      <c r="GZS288" s="6"/>
      <c r="GZT288" s="6"/>
      <c r="GZU288" s="6"/>
      <c r="GZV288" s="6"/>
      <c r="GZW288" s="6"/>
      <c r="GZX288" s="6"/>
      <c r="GZY288" s="6"/>
      <c r="GZZ288" s="6"/>
      <c r="HAA288" s="6"/>
      <c r="HAB288" s="6"/>
      <c r="HAC288" s="6"/>
      <c r="HAD288" s="6"/>
      <c r="HAE288" s="6"/>
      <c r="HAF288" s="6"/>
      <c r="HAG288" s="6"/>
      <c r="HAH288" s="6"/>
      <c r="HAI288" s="6"/>
      <c r="HAJ288" s="6"/>
      <c r="HAK288" s="6"/>
      <c r="HAL288" s="6"/>
      <c r="HAM288" s="6"/>
      <c r="HAN288" s="6"/>
      <c r="HAO288" s="6"/>
      <c r="HAP288" s="6"/>
      <c r="HAQ288" s="6"/>
      <c r="HAR288" s="6"/>
      <c r="HAS288" s="6"/>
      <c r="HAT288" s="6"/>
      <c r="HAU288" s="6"/>
      <c r="HAV288" s="6"/>
      <c r="HAW288" s="6"/>
      <c r="HAX288" s="6"/>
      <c r="HAY288" s="6"/>
      <c r="HAZ288" s="6"/>
      <c r="HBA288" s="6"/>
      <c r="HBB288" s="6"/>
      <c r="HBC288" s="6"/>
      <c r="HBD288" s="6"/>
      <c r="HBE288" s="6"/>
      <c r="HBF288" s="6"/>
      <c r="HBG288" s="6"/>
      <c r="HBH288" s="6"/>
      <c r="HBI288" s="6"/>
      <c r="HBJ288" s="6"/>
      <c r="HBK288" s="6"/>
      <c r="HBL288" s="6"/>
      <c r="HBM288" s="6"/>
      <c r="HBN288" s="6"/>
      <c r="HBO288" s="6"/>
      <c r="HBP288" s="6"/>
      <c r="HBQ288" s="6"/>
      <c r="HBR288" s="6"/>
      <c r="HBS288" s="6"/>
      <c r="HBT288" s="6"/>
      <c r="HBU288" s="6"/>
      <c r="HBV288" s="6"/>
      <c r="HBW288" s="6"/>
      <c r="HBX288" s="6"/>
      <c r="HBY288" s="6"/>
      <c r="HBZ288" s="6"/>
      <c r="HCA288" s="6"/>
      <c r="HCB288" s="6"/>
      <c r="HCC288" s="6"/>
      <c r="HCD288" s="6"/>
      <c r="HCE288" s="6"/>
      <c r="HCF288" s="6"/>
      <c r="HCG288" s="6"/>
      <c r="HCH288" s="6"/>
      <c r="HCI288" s="6"/>
      <c r="HCJ288" s="6"/>
      <c r="HCK288" s="6"/>
      <c r="HCL288" s="6"/>
      <c r="HCM288" s="6"/>
      <c r="HCN288" s="6"/>
      <c r="HCO288" s="6"/>
      <c r="HCP288" s="6"/>
      <c r="HCQ288" s="6"/>
      <c r="HCR288" s="6"/>
      <c r="HCS288" s="6"/>
      <c r="HCT288" s="6"/>
      <c r="HCU288" s="6"/>
      <c r="HCV288" s="6"/>
      <c r="HCW288" s="6"/>
      <c r="HCX288" s="6"/>
      <c r="HCY288" s="6"/>
      <c r="HCZ288" s="6"/>
      <c r="HDA288" s="6"/>
      <c r="HDB288" s="6"/>
      <c r="HDC288" s="6"/>
      <c r="HDD288" s="6"/>
      <c r="HDE288" s="6"/>
      <c r="HDF288" s="6"/>
      <c r="HDG288" s="6"/>
      <c r="HDH288" s="6"/>
      <c r="HDI288" s="6"/>
      <c r="HDJ288" s="6"/>
      <c r="HDK288" s="6"/>
      <c r="HDL288" s="6"/>
      <c r="HDM288" s="6"/>
      <c r="HDN288" s="6"/>
      <c r="HDO288" s="6"/>
      <c r="HDP288" s="6"/>
      <c r="HDQ288" s="6"/>
      <c r="HDR288" s="6"/>
      <c r="HDS288" s="6"/>
      <c r="HDT288" s="6"/>
      <c r="HDU288" s="6"/>
      <c r="HDV288" s="6"/>
      <c r="HDW288" s="6"/>
      <c r="HDX288" s="6"/>
      <c r="HDY288" s="6"/>
      <c r="HDZ288" s="6"/>
      <c r="HEA288" s="6"/>
      <c r="HEB288" s="6"/>
      <c r="HEC288" s="6"/>
      <c r="HED288" s="6"/>
      <c r="HEE288" s="6"/>
      <c r="HEF288" s="6"/>
      <c r="HEG288" s="6"/>
      <c r="HEH288" s="6"/>
      <c r="HEI288" s="6"/>
      <c r="HEJ288" s="6"/>
      <c r="HEK288" s="6"/>
      <c r="HEL288" s="6"/>
      <c r="HEM288" s="6"/>
      <c r="HEN288" s="6"/>
      <c r="HEO288" s="6"/>
      <c r="HEP288" s="6"/>
      <c r="HEQ288" s="6"/>
      <c r="HER288" s="6"/>
      <c r="HES288" s="6"/>
      <c r="HET288" s="6"/>
      <c r="HEU288" s="6"/>
      <c r="HEV288" s="6"/>
      <c r="HEW288" s="6"/>
      <c r="HEX288" s="6"/>
      <c r="HEY288" s="6"/>
      <c r="HEZ288" s="6"/>
      <c r="HFA288" s="6"/>
      <c r="HFB288" s="6"/>
      <c r="HFC288" s="6"/>
      <c r="HFD288" s="6"/>
      <c r="HFE288" s="6"/>
      <c r="HFF288" s="6"/>
      <c r="HFG288" s="6"/>
      <c r="HFH288" s="6"/>
      <c r="HFI288" s="6"/>
      <c r="HFJ288" s="6"/>
      <c r="HFK288" s="6"/>
      <c r="HFL288" s="6"/>
      <c r="HFM288" s="6"/>
      <c r="HFN288" s="6"/>
      <c r="HFO288" s="6"/>
      <c r="HFP288" s="6"/>
      <c r="HFQ288" s="6"/>
      <c r="HFR288" s="6"/>
      <c r="HFS288" s="6"/>
      <c r="HFT288" s="6"/>
      <c r="HFU288" s="6"/>
      <c r="HFV288" s="6"/>
      <c r="HFW288" s="6"/>
      <c r="HFX288" s="6"/>
      <c r="HFY288" s="6"/>
      <c r="HFZ288" s="6"/>
      <c r="HGA288" s="6"/>
      <c r="HGB288" s="6"/>
      <c r="HGC288" s="6"/>
      <c r="HGD288" s="6"/>
      <c r="HGE288" s="6"/>
      <c r="HGF288" s="6"/>
      <c r="HGG288" s="6"/>
      <c r="HGH288" s="6"/>
      <c r="HGI288" s="6"/>
      <c r="HGJ288" s="6"/>
      <c r="HGK288" s="6"/>
      <c r="HGL288" s="6"/>
      <c r="HGM288" s="6"/>
      <c r="HGN288" s="6"/>
      <c r="HGO288" s="6"/>
      <c r="HGP288" s="6"/>
      <c r="HGQ288" s="6"/>
      <c r="HGR288" s="6"/>
      <c r="HGS288" s="6"/>
      <c r="HGT288" s="6"/>
      <c r="HGU288" s="6"/>
      <c r="HGV288" s="6"/>
      <c r="HGW288" s="6"/>
      <c r="HGX288" s="6"/>
      <c r="HGY288" s="6"/>
      <c r="HGZ288" s="6"/>
      <c r="HHA288" s="6"/>
      <c r="HHB288" s="6"/>
      <c r="HHC288" s="6"/>
      <c r="HHD288" s="6"/>
      <c r="HHE288" s="6"/>
      <c r="HHF288" s="6"/>
      <c r="HHG288" s="6"/>
      <c r="HHH288" s="6"/>
      <c r="HHI288" s="6"/>
      <c r="HHJ288" s="6"/>
      <c r="HHK288" s="6"/>
      <c r="HHL288" s="6"/>
      <c r="HHM288" s="6"/>
      <c r="HHN288" s="6"/>
      <c r="HHO288" s="6"/>
      <c r="HHP288" s="6"/>
      <c r="HHQ288" s="6"/>
      <c r="HHR288" s="6"/>
      <c r="HHS288" s="6"/>
      <c r="HHT288" s="6"/>
      <c r="HHU288" s="6"/>
      <c r="HHV288" s="6"/>
      <c r="HHW288" s="6"/>
      <c r="HHX288" s="6"/>
      <c r="HHY288" s="6"/>
      <c r="HHZ288" s="6"/>
      <c r="HIA288" s="6"/>
      <c r="HIB288" s="6"/>
      <c r="HIC288" s="6"/>
      <c r="HID288" s="6"/>
      <c r="HIE288" s="6"/>
      <c r="HIF288" s="6"/>
      <c r="HIG288" s="6"/>
      <c r="HIH288" s="6"/>
      <c r="HII288" s="6"/>
      <c r="HIJ288" s="6"/>
      <c r="HIK288" s="6"/>
      <c r="HIL288" s="6"/>
      <c r="HIM288" s="6"/>
      <c r="HIN288" s="6"/>
      <c r="HIO288" s="6"/>
      <c r="HIP288" s="6"/>
      <c r="HIQ288" s="6"/>
      <c r="HIR288" s="6"/>
      <c r="HIS288" s="6"/>
      <c r="HIT288" s="6"/>
      <c r="HIU288" s="6"/>
      <c r="HIV288" s="6"/>
      <c r="HIW288" s="6"/>
      <c r="HIX288" s="6"/>
      <c r="HIY288" s="6"/>
      <c r="HIZ288" s="6"/>
      <c r="HJA288" s="6"/>
      <c r="HJB288" s="6"/>
      <c r="HJC288" s="6"/>
      <c r="HJD288" s="6"/>
      <c r="HJE288" s="6"/>
      <c r="HJF288" s="6"/>
      <c r="HJG288" s="6"/>
      <c r="HJH288" s="6"/>
      <c r="HJI288" s="6"/>
      <c r="HJJ288" s="6"/>
      <c r="HJK288" s="6"/>
      <c r="HJL288" s="6"/>
      <c r="HJM288" s="6"/>
      <c r="HJN288" s="6"/>
      <c r="HJO288" s="6"/>
      <c r="HJP288" s="6"/>
      <c r="HJQ288" s="6"/>
      <c r="HJR288" s="6"/>
      <c r="HJS288" s="6"/>
      <c r="HJT288" s="6"/>
      <c r="HJU288" s="6"/>
      <c r="HJV288" s="6"/>
      <c r="HJW288" s="6"/>
      <c r="HJX288" s="6"/>
      <c r="HJY288" s="6"/>
      <c r="HJZ288" s="6"/>
      <c r="HKA288" s="6"/>
      <c r="HKB288" s="6"/>
      <c r="HKC288" s="6"/>
      <c r="HKD288" s="6"/>
      <c r="HKE288" s="6"/>
      <c r="HKF288" s="6"/>
      <c r="HKG288" s="6"/>
      <c r="HKH288" s="6"/>
      <c r="HKI288" s="6"/>
      <c r="HKJ288" s="6"/>
      <c r="HKK288" s="6"/>
      <c r="HKL288" s="6"/>
      <c r="HKM288" s="6"/>
      <c r="HKN288" s="6"/>
      <c r="HKO288" s="6"/>
      <c r="HKP288" s="6"/>
      <c r="HKQ288" s="6"/>
      <c r="HKR288" s="6"/>
      <c r="HKS288" s="6"/>
      <c r="HKT288" s="6"/>
      <c r="HKU288" s="6"/>
      <c r="HKV288" s="6"/>
      <c r="HKW288" s="6"/>
      <c r="HKX288" s="6"/>
      <c r="HKY288" s="6"/>
      <c r="HKZ288" s="6"/>
      <c r="HLA288" s="6"/>
      <c r="HLB288" s="6"/>
      <c r="HLC288" s="6"/>
      <c r="HLD288" s="6"/>
      <c r="HLE288" s="6"/>
      <c r="HLF288" s="6"/>
      <c r="HLG288" s="6"/>
      <c r="HLH288" s="6"/>
      <c r="HLI288" s="6"/>
      <c r="HLJ288" s="6"/>
      <c r="HLK288" s="6"/>
      <c r="HLL288" s="6"/>
      <c r="HLM288" s="6"/>
      <c r="HLN288" s="6"/>
      <c r="HLO288" s="6"/>
      <c r="HLP288" s="6"/>
      <c r="HLQ288" s="6"/>
      <c r="HLR288" s="6"/>
      <c r="HLS288" s="6"/>
      <c r="HLT288" s="6"/>
      <c r="HLU288" s="6"/>
      <c r="HLV288" s="6"/>
      <c r="HLW288" s="6"/>
      <c r="HLX288" s="6"/>
      <c r="HLY288" s="6"/>
      <c r="HLZ288" s="6"/>
      <c r="HMA288" s="6"/>
      <c r="HMB288" s="6"/>
      <c r="HMC288" s="6"/>
      <c r="HMD288" s="6"/>
      <c r="HME288" s="6"/>
      <c r="HMF288" s="6"/>
      <c r="HMG288" s="6"/>
      <c r="HMH288" s="6"/>
      <c r="HMI288" s="6"/>
      <c r="HMJ288" s="6"/>
      <c r="HMK288" s="6"/>
      <c r="HML288" s="6"/>
      <c r="HMM288" s="6"/>
      <c r="HMN288" s="6"/>
      <c r="HMO288" s="6"/>
      <c r="HMP288" s="6"/>
      <c r="HMQ288" s="6"/>
      <c r="HMR288" s="6"/>
      <c r="HMS288" s="6"/>
      <c r="HMT288" s="6"/>
      <c r="HMU288" s="6"/>
      <c r="HMV288" s="6"/>
      <c r="HMW288" s="6"/>
      <c r="HMX288" s="6"/>
      <c r="HMY288" s="6"/>
      <c r="HMZ288" s="6"/>
      <c r="HNA288" s="6"/>
      <c r="HNB288" s="6"/>
      <c r="HNC288" s="6"/>
      <c r="HND288" s="6"/>
      <c r="HNE288" s="6"/>
      <c r="HNF288" s="6"/>
      <c r="HNG288" s="6"/>
      <c r="HNH288" s="6"/>
      <c r="HNI288" s="6"/>
      <c r="HNJ288" s="6"/>
      <c r="HNK288" s="6"/>
      <c r="HNL288" s="6"/>
      <c r="HNM288" s="6"/>
      <c r="HNN288" s="6"/>
      <c r="HNO288" s="6"/>
      <c r="HNP288" s="6"/>
      <c r="HNQ288" s="6"/>
      <c r="HNR288" s="6"/>
      <c r="HNS288" s="6"/>
      <c r="HNT288" s="6"/>
      <c r="HNU288" s="6"/>
      <c r="HNV288" s="6"/>
      <c r="HNW288" s="6"/>
      <c r="HNX288" s="6"/>
      <c r="HNY288" s="6"/>
      <c r="HNZ288" s="6"/>
      <c r="HOA288" s="6"/>
      <c r="HOB288" s="6"/>
      <c r="HOC288" s="6"/>
      <c r="HOD288" s="6"/>
      <c r="HOE288" s="6"/>
      <c r="HOF288" s="6"/>
      <c r="HOG288" s="6"/>
      <c r="HOH288" s="6"/>
      <c r="HOI288" s="6"/>
      <c r="HOJ288" s="6"/>
      <c r="HOK288" s="6"/>
      <c r="HOL288" s="6"/>
      <c r="HOM288" s="6"/>
      <c r="HON288" s="6"/>
      <c r="HOO288" s="6"/>
      <c r="HOP288" s="6"/>
      <c r="HOQ288" s="6"/>
      <c r="HOR288" s="6"/>
      <c r="HOS288" s="6"/>
      <c r="HOT288" s="6"/>
      <c r="HOU288" s="6"/>
      <c r="HOV288" s="6"/>
      <c r="HOW288" s="6"/>
      <c r="HOX288" s="6"/>
      <c r="HOY288" s="6"/>
      <c r="HOZ288" s="6"/>
      <c r="HPA288" s="6"/>
      <c r="HPB288" s="6"/>
      <c r="HPC288" s="6"/>
      <c r="HPD288" s="6"/>
      <c r="HPE288" s="6"/>
      <c r="HPF288" s="6"/>
      <c r="HPG288" s="6"/>
      <c r="HPH288" s="6"/>
      <c r="HPI288" s="6"/>
      <c r="HPJ288" s="6"/>
      <c r="HPK288" s="6"/>
      <c r="HPL288" s="6"/>
      <c r="HPM288" s="6"/>
      <c r="HPN288" s="6"/>
      <c r="HPO288" s="6"/>
      <c r="HPP288" s="6"/>
      <c r="HPQ288" s="6"/>
      <c r="HPR288" s="6"/>
      <c r="HPS288" s="6"/>
      <c r="HPT288" s="6"/>
      <c r="HPU288" s="6"/>
      <c r="HPV288" s="6"/>
      <c r="HPW288" s="6"/>
      <c r="HPX288" s="6"/>
      <c r="HPY288" s="6"/>
      <c r="HPZ288" s="6"/>
      <c r="HQA288" s="6"/>
      <c r="HQB288" s="6"/>
      <c r="HQC288" s="6"/>
      <c r="HQD288" s="6"/>
      <c r="HQE288" s="6"/>
      <c r="HQF288" s="6"/>
      <c r="HQG288" s="6"/>
      <c r="HQH288" s="6"/>
      <c r="HQI288" s="6"/>
      <c r="HQJ288" s="6"/>
      <c r="HQK288" s="6"/>
      <c r="HQL288" s="6"/>
      <c r="HQM288" s="6"/>
      <c r="HQN288" s="6"/>
      <c r="HQO288" s="6"/>
      <c r="HQP288" s="6"/>
      <c r="HQQ288" s="6"/>
      <c r="HQR288" s="6"/>
      <c r="HQS288" s="6"/>
      <c r="HQT288" s="6"/>
      <c r="HQU288" s="6"/>
      <c r="HQV288" s="6"/>
      <c r="HQW288" s="6"/>
      <c r="HQX288" s="6"/>
      <c r="HQY288" s="6"/>
      <c r="HQZ288" s="6"/>
      <c r="HRA288" s="6"/>
      <c r="HRB288" s="6"/>
      <c r="HRC288" s="6"/>
      <c r="HRD288" s="6"/>
      <c r="HRE288" s="6"/>
      <c r="HRF288" s="6"/>
      <c r="HRG288" s="6"/>
      <c r="HRH288" s="6"/>
      <c r="HRI288" s="6"/>
      <c r="HRJ288" s="6"/>
      <c r="HRK288" s="6"/>
      <c r="HRL288" s="6"/>
      <c r="HRM288" s="6"/>
      <c r="HRN288" s="6"/>
      <c r="HRO288" s="6"/>
      <c r="HRP288" s="6"/>
      <c r="HRQ288" s="6"/>
      <c r="HRR288" s="6"/>
      <c r="HRS288" s="6"/>
      <c r="HRT288" s="6"/>
      <c r="HRU288" s="6"/>
      <c r="HRV288" s="6"/>
      <c r="HRW288" s="6"/>
      <c r="HRX288" s="6"/>
      <c r="HRY288" s="6"/>
      <c r="HRZ288" s="6"/>
      <c r="HSA288" s="6"/>
      <c r="HSB288" s="6"/>
      <c r="HSC288" s="6"/>
      <c r="HSD288" s="6"/>
      <c r="HSE288" s="6"/>
      <c r="HSF288" s="6"/>
      <c r="HSG288" s="6"/>
      <c r="HSH288" s="6"/>
      <c r="HSI288" s="6"/>
      <c r="HSJ288" s="6"/>
      <c r="HSK288" s="6"/>
      <c r="HSL288" s="6"/>
      <c r="HSM288" s="6"/>
      <c r="HSN288" s="6"/>
      <c r="HSO288" s="6"/>
      <c r="HSP288" s="6"/>
      <c r="HSQ288" s="6"/>
      <c r="HSR288" s="6"/>
      <c r="HSS288" s="6"/>
      <c r="HST288" s="6"/>
      <c r="HSU288" s="6"/>
      <c r="HSV288" s="6"/>
      <c r="HSW288" s="6"/>
      <c r="HSX288" s="6"/>
      <c r="HSY288" s="6"/>
      <c r="HSZ288" s="6"/>
      <c r="HTA288" s="6"/>
      <c r="HTB288" s="6"/>
      <c r="HTC288" s="6"/>
      <c r="HTD288" s="6"/>
      <c r="HTE288" s="6"/>
      <c r="HTF288" s="6"/>
      <c r="HTG288" s="6"/>
      <c r="HTH288" s="6"/>
      <c r="HTI288" s="6"/>
      <c r="HTJ288" s="6"/>
      <c r="HTK288" s="6"/>
      <c r="HTL288" s="6"/>
      <c r="HTM288" s="6"/>
      <c r="HTN288" s="6"/>
      <c r="HTO288" s="6"/>
      <c r="HTP288" s="6"/>
      <c r="HTQ288" s="6"/>
      <c r="HTR288" s="6"/>
      <c r="HTS288" s="6"/>
      <c r="HTT288" s="6"/>
      <c r="HTU288" s="6"/>
      <c r="HTV288" s="6"/>
      <c r="HTW288" s="6"/>
      <c r="HTX288" s="6"/>
      <c r="HTY288" s="6"/>
      <c r="HTZ288" s="6"/>
      <c r="HUA288" s="6"/>
      <c r="HUB288" s="6"/>
      <c r="HUC288" s="6"/>
      <c r="HUD288" s="6"/>
      <c r="HUE288" s="6"/>
      <c r="HUF288" s="6"/>
      <c r="HUG288" s="6"/>
      <c r="HUH288" s="6"/>
      <c r="HUI288" s="6"/>
      <c r="HUJ288" s="6"/>
      <c r="HUK288" s="6"/>
      <c r="HUL288" s="6"/>
      <c r="HUM288" s="6"/>
      <c r="HUN288" s="6"/>
      <c r="HUO288" s="6"/>
      <c r="HUP288" s="6"/>
      <c r="HUQ288" s="6"/>
      <c r="HUR288" s="6"/>
      <c r="HUS288" s="6"/>
      <c r="HUT288" s="6"/>
      <c r="HUU288" s="6"/>
      <c r="HUV288" s="6"/>
      <c r="HUW288" s="6"/>
      <c r="HUX288" s="6"/>
      <c r="HUY288" s="6"/>
      <c r="HUZ288" s="6"/>
      <c r="HVA288" s="6"/>
      <c r="HVB288" s="6"/>
      <c r="HVC288" s="6"/>
      <c r="HVD288" s="6"/>
      <c r="HVE288" s="6"/>
      <c r="HVF288" s="6"/>
      <c r="HVG288" s="6"/>
      <c r="HVH288" s="6"/>
      <c r="HVI288" s="6"/>
      <c r="HVJ288" s="6"/>
      <c r="HVK288" s="6"/>
      <c r="HVL288" s="6"/>
      <c r="HVM288" s="6"/>
      <c r="HVN288" s="6"/>
      <c r="HVO288" s="6"/>
      <c r="HVP288" s="6"/>
      <c r="HVQ288" s="6"/>
      <c r="HVR288" s="6"/>
      <c r="HVS288" s="6"/>
      <c r="HVT288" s="6"/>
      <c r="HVU288" s="6"/>
      <c r="HVV288" s="6"/>
      <c r="HVW288" s="6"/>
      <c r="HVX288" s="6"/>
      <c r="HVY288" s="6"/>
      <c r="HVZ288" s="6"/>
      <c r="HWA288" s="6"/>
      <c r="HWB288" s="6"/>
      <c r="HWC288" s="6"/>
      <c r="HWD288" s="6"/>
      <c r="HWE288" s="6"/>
      <c r="HWF288" s="6"/>
      <c r="HWG288" s="6"/>
      <c r="HWH288" s="6"/>
      <c r="HWI288" s="6"/>
      <c r="HWJ288" s="6"/>
      <c r="HWK288" s="6"/>
      <c r="HWL288" s="6"/>
      <c r="HWM288" s="6"/>
      <c r="HWN288" s="6"/>
      <c r="HWO288" s="6"/>
      <c r="HWP288" s="6"/>
      <c r="HWQ288" s="6"/>
      <c r="HWR288" s="6"/>
      <c r="HWS288" s="6"/>
      <c r="HWT288" s="6"/>
      <c r="HWU288" s="6"/>
      <c r="HWV288" s="6"/>
      <c r="HWW288" s="6"/>
      <c r="HWX288" s="6"/>
      <c r="HWY288" s="6"/>
      <c r="HWZ288" s="6"/>
      <c r="HXA288" s="6"/>
      <c r="HXB288" s="6"/>
      <c r="HXC288" s="6"/>
      <c r="HXD288" s="6"/>
      <c r="HXE288" s="6"/>
      <c r="HXF288" s="6"/>
      <c r="HXG288" s="6"/>
      <c r="HXH288" s="6"/>
      <c r="HXI288" s="6"/>
      <c r="HXJ288" s="6"/>
      <c r="HXK288" s="6"/>
      <c r="HXL288" s="6"/>
      <c r="HXM288" s="6"/>
      <c r="HXN288" s="6"/>
      <c r="HXO288" s="6"/>
      <c r="HXP288" s="6"/>
      <c r="HXQ288" s="6"/>
      <c r="HXR288" s="6"/>
      <c r="HXS288" s="6"/>
      <c r="HXT288" s="6"/>
      <c r="HXU288" s="6"/>
      <c r="HXV288" s="6"/>
      <c r="HXW288" s="6"/>
      <c r="HXX288" s="6"/>
      <c r="HXY288" s="6"/>
      <c r="HXZ288" s="6"/>
      <c r="HYA288" s="6"/>
      <c r="HYB288" s="6"/>
      <c r="HYC288" s="6"/>
      <c r="HYD288" s="6"/>
      <c r="HYE288" s="6"/>
      <c r="HYF288" s="6"/>
      <c r="HYG288" s="6"/>
      <c r="HYH288" s="6"/>
      <c r="HYI288" s="6"/>
      <c r="HYJ288" s="6"/>
      <c r="HYK288" s="6"/>
      <c r="HYL288" s="6"/>
      <c r="HYM288" s="6"/>
      <c r="HYN288" s="6"/>
      <c r="HYO288" s="6"/>
      <c r="HYP288" s="6"/>
      <c r="HYQ288" s="6"/>
      <c r="HYR288" s="6"/>
      <c r="HYS288" s="6"/>
      <c r="HYT288" s="6"/>
      <c r="HYU288" s="6"/>
      <c r="HYV288" s="6"/>
      <c r="HYW288" s="6"/>
      <c r="HYX288" s="6"/>
      <c r="HYY288" s="6"/>
      <c r="HYZ288" s="6"/>
      <c r="HZA288" s="6"/>
      <c r="HZB288" s="6"/>
      <c r="HZC288" s="6"/>
      <c r="HZD288" s="6"/>
      <c r="HZE288" s="6"/>
      <c r="HZF288" s="6"/>
      <c r="HZG288" s="6"/>
      <c r="HZH288" s="6"/>
      <c r="HZI288" s="6"/>
      <c r="HZJ288" s="6"/>
      <c r="HZK288" s="6"/>
      <c r="HZL288" s="6"/>
      <c r="HZM288" s="6"/>
      <c r="HZN288" s="6"/>
      <c r="HZO288" s="6"/>
      <c r="HZP288" s="6"/>
      <c r="HZQ288" s="6"/>
      <c r="HZR288" s="6"/>
      <c r="HZS288" s="6"/>
      <c r="HZT288" s="6"/>
      <c r="HZU288" s="6"/>
      <c r="HZV288" s="6"/>
      <c r="HZW288" s="6"/>
      <c r="HZX288" s="6"/>
      <c r="HZY288" s="6"/>
      <c r="HZZ288" s="6"/>
      <c r="IAA288" s="6"/>
      <c r="IAB288" s="6"/>
      <c r="IAC288" s="6"/>
      <c r="IAD288" s="6"/>
      <c r="IAE288" s="6"/>
      <c r="IAF288" s="6"/>
      <c r="IAG288" s="6"/>
      <c r="IAH288" s="6"/>
      <c r="IAI288" s="6"/>
      <c r="IAJ288" s="6"/>
      <c r="IAK288" s="6"/>
      <c r="IAL288" s="6"/>
      <c r="IAM288" s="6"/>
      <c r="IAN288" s="6"/>
      <c r="IAO288" s="6"/>
      <c r="IAP288" s="6"/>
      <c r="IAQ288" s="6"/>
      <c r="IAR288" s="6"/>
      <c r="IAS288" s="6"/>
      <c r="IAT288" s="6"/>
      <c r="IAU288" s="6"/>
      <c r="IAV288" s="6"/>
      <c r="IAW288" s="6"/>
      <c r="IAX288" s="6"/>
      <c r="IAY288" s="6"/>
      <c r="IAZ288" s="6"/>
      <c r="IBA288" s="6"/>
      <c r="IBB288" s="6"/>
      <c r="IBC288" s="6"/>
      <c r="IBD288" s="6"/>
      <c r="IBE288" s="6"/>
      <c r="IBF288" s="6"/>
      <c r="IBG288" s="6"/>
      <c r="IBH288" s="6"/>
      <c r="IBI288" s="6"/>
      <c r="IBJ288" s="6"/>
      <c r="IBK288" s="6"/>
      <c r="IBL288" s="6"/>
      <c r="IBM288" s="6"/>
      <c r="IBN288" s="6"/>
      <c r="IBO288" s="6"/>
      <c r="IBP288" s="6"/>
      <c r="IBQ288" s="6"/>
      <c r="IBR288" s="6"/>
      <c r="IBS288" s="6"/>
      <c r="IBT288" s="6"/>
      <c r="IBU288" s="6"/>
      <c r="IBV288" s="6"/>
      <c r="IBW288" s="6"/>
      <c r="IBX288" s="6"/>
      <c r="IBY288" s="6"/>
      <c r="IBZ288" s="6"/>
      <c r="ICA288" s="6"/>
      <c r="ICB288" s="6"/>
      <c r="ICC288" s="6"/>
      <c r="ICD288" s="6"/>
      <c r="ICE288" s="6"/>
      <c r="ICF288" s="6"/>
      <c r="ICG288" s="6"/>
      <c r="ICH288" s="6"/>
      <c r="ICI288" s="6"/>
      <c r="ICJ288" s="6"/>
      <c r="ICK288" s="6"/>
      <c r="ICL288" s="6"/>
      <c r="ICM288" s="6"/>
      <c r="ICN288" s="6"/>
      <c r="ICO288" s="6"/>
      <c r="ICP288" s="6"/>
      <c r="ICQ288" s="6"/>
      <c r="ICR288" s="6"/>
      <c r="ICS288" s="6"/>
      <c r="ICT288" s="6"/>
      <c r="ICU288" s="6"/>
      <c r="ICV288" s="6"/>
      <c r="ICW288" s="6"/>
      <c r="ICX288" s="6"/>
      <c r="ICY288" s="6"/>
      <c r="ICZ288" s="6"/>
      <c r="IDA288" s="6"/>
      <c r="IDB288" s="6"/>
      <c r="IDC288" s="6"/>
      <c r="IDD288" s="6"/>
      <c r="IDE288" s="6"/>
      <c r="IDF288" s="6"/>
      <c r="IDG288" s="6"/>
      <c r="IDH288" s="6"/>
      <c r="IDI288" s="6"/>
      <c r="IDJ288" s="6"/>
      <c r="IDK288" s="6"/>
      <c r="IDL288" s="6"/>
      <c r="IDM288" s="6"/>
      <c r="IDN288" s="6"/>
      <c r="IDO288" s="6"/>
      <c r="IDP288" s="6"/>
      <c r="IDQ288" s="6"/>
      <c r="IDR288" s="6"/>
      <c r="IDS288" s="6"/>
      <c r="IDT288" s="6"/>
      <c r="IDU288" s="6"/>
      <c r="IDV288" s="6"/>
      <c r="IDW288" s="6"/>
      <c r="IDX288" s="6"/>
      <c r="IDY288" s="6"/>
      <c r="IDZ288" s="6"/>
      <c r="IEA288" s="6"/>
      <c r="IEB288" s="6"/>
      <c r="IEC288" s="6"/>
      <c r="IED288" s="6"/>
      <c r="IEE288" s="6"/>
      <c r="IEF288" s="6"/>
      <c r="IEG288" s="6"/>
      <c r="IEH288" s="6"/>
      <c r="IEI288" s="6"/>
      <c r="IEJ288" s="6"/>
      <c r="IEK288" s="6"/>
      <c r="IEL288" s="6"/>
      <c r="IEM288" s="6"/>
      <c r="IEN288" s="6"/>
      <c r="IEO288" s="6"/>
      <c r="IEP288" s="6"/>
      <c r="IEQ288" s="6"/>
      <c r="IER288" s="6"/>
      <c r="IES288" s="6"/>
      <c r="IET288" s="6"/>
      <c r="IEU288" s="6"/>
      <c r="IEV288" s="6"/>
      <c r="IEW288" s="6"/>
      <c r="IEX288" s="6"/>
      <c r="IEY288" s="6"/>
      <c r="IEZ288" s="6"/>
      <c r="IFA288" s="6"/>
      <c r="IFB288" s="6"/>
      <c r="IFC288" s="6"/>
      <c r="IFD288" s="6"/>
      <c r="IFE288" s="6"/>
      <c r="IFF288" s="6"/>
      <c r="IFG288" s="6"/>
      <c r="IFH288" s="6"/>
      <c r="IFI288" s="6"/>
      <c r="IFJ288" s="6"/>
      <c r="IFK288" s="6"/>
      <c r="IFL288" s="6"/>
      <c r="IFM288" s="6"/>
      <c r="IFN288" s="6"/>
      <c r="IFO288" s="6"/>
      <c r="IFP288" s="6"/>
      <c r="IFQ288" s="6"/>
      <c r="IFR288" s="6"/>
      <c r="IFS288" s="6"/>
      <c r="IFT288" s="6"/>
      <c r="IFU288" s="6"/>
      <c r="IFV288" s="6"/>
      <c r="IFW288" s="6"/>
      <c r="IFX288" s="6"/>
      <c r="IFY288" s="6"/>
      <c r="IFZ288" s="6"/>
      <c r="IGA288" s="6"/>
      <c r="IGB288" s="6"/>
      <c r="IGC288" s="6"/>
      <c r="IGD288" s="6"/>
      <c r="IGE288" s="6"/>
      <c r="IGF288" s="6"/>
      <c r="IGG288" s="6"/>
      <c r="IGH288" s="6"/>
      <c r="IGI288" s="6"/>
      <c r="IGJ288" s="6"/>
      <c r="IGK288" s="6"/>
      <c r="IGL288" s="6"/>
      <c r="IGM288" s="6"/>
      <c r="IGN288" s="6"/>
      <c r="IGO288" s="6"/>
      <c r="IGP288" s="6"/>
      <c r="IGQ288" s="6"/>
      <c r="IGR288" s="6"/>
      <c r="IGS288" s="6"/>
      <c r="IGT288" s="6"/>
      <c r="IGU288" s="6"/>
      <c r="IGV288" s="6"/>
      <c r="IGW288" s="6"/>
      <c r="IGX288" s="6"/>
      <c r="IGY288" s="6"/>
      <c r="IGZ288" s="6"/>
      <c r="IHA288" s="6"/>
      <c r="IHB288" s="6"/>
      <c r="IHC288" s="6"/>
      <c r="IHD288" s="6"/>
      <c r="IHE288" s="6"/>
      <c r="IHF288" s="6"/>
      <c r="IHG288" s="6"/>
      <c r="IHH288" s="6"/>
      <c r="IHI288" s="6"/>
      <c r="IHJ288" s="6"/>
      <c r="IHK288" s="6"/>
      <c r="IHL288" s="6"/>
      <c r="IHM288" s="6"/>
      <c r="IHN288" s="6"/>
      <c r="IHO288" s="6"/>
      <c r="IHP288" s="6"/>
      <c r="IHQ288" s="6"/>
      <c r="IHR288" s="6"/>
      <c r="IHS288" s="6"/>
      <c r="IHT288" s="6"/>
      <c r="IHU288" s="6"/>
      <c r="IHV288" s="6"/>
      <c r="IHW288" s="6"/>
      <c r="IHX288" s="6"/>
      <c r="IHY288" s="6"/>
      <c r="IHZ288" s="6"/>
      <c r="IIA288" s="6"/>
      <c r="IIB288" s="6"/>
      <c r="IIC288" s="6"/>
      <c r="IID288" s="6"/>
      <c r="IIE288" s="6"/>
      <c r="IIF288" s="6"/>
      <c r="IIG288" s="6"/>
      <c r="IIH288" s="6"/>
      <c r="III288" s="6"/>
      <c r="IIJ288" s="6"/>
      <c r="IIK288" s="6"/>
      <c r="IIL288" s="6"/>
      <c r="IIM288" s="6"/>
      <c r="IIN288" s="6"/>
      <c r="IIO288" s="6"/>
      <c r="IIP288" s="6"/>
      <c r="IIQ288" s="6"/>
      <c r="IIR288" s="6"/>
      <c r="IIS288" s="6"/>
      <c r="IIT288" s="6"/>
      <c r="IIU288" s="6"/>
      <c r="IIV288" s="6"/>
      <c r="IIW288" s="6"/>
      <c r="IIX288" s="6"/>
      <c r="IIY288" s="6"/>
      <c r="IIZ288" s="6"/>
      <c r="IJA288" s="6"/>
      <c r="IJB288" s="6"/>
      <c r="IJC288" s="6"/>
      <c r="IJD288" s="6"/>
      <c r="IJE288" s="6"/>
      <c r="IJF288" s="6"/>
      <c r="IJG288" s="6"/>
      <c r="IJH288" s="6"/>
      <c r="IJI288" s="6"/>
      <c r="IJJ288" s="6"/>
      <c r="IJK288" s="6"/>
      <c r="IJL288" s="6"/>
      <c r="IJM288" s="6"/>
      <c r="IJN288" s="6"/>
      <c r="IJO288" s="6"/>
      <c r="IJP288" s="6"/>
      <c r="IJQ288" s="6"/>
      <c r="IJR288" s="6"/>
      <c r="IJS288" s="6"/>
      <c r="IJT288" s="6"/>
      <c r="IJU288" s="6"/>
      <c r="IJV288" s="6"/>
      <c r="IJW288" s="6"/>
      <c r="IJX288" s="6"/>
      <c r="IJY288" s="6"/>
      <c r="IJZ288" s="6"/>
      <c r="IKA288" s="6"/>
      <c r="IKB288" s="6"/>
      <c r="IKC288" s="6"/>
      <c r="IKD288" s="6"/>
      <c r="IKE288" s="6"/>
      <c r="IKF288" s="6"/>
      <c r="IKG288" s="6"/>
      <c r="IKH288" s="6"/>
      <c r="IKI288" s="6"/>
      <c r="IKJ288" s="6"/>
      <c r="IKK288" s="6"/>
      <c r="IKL288" s="6"/>
      <c r="IKM288" s="6"/>
      <c r="IKN288" s="6"/>
      <c r="IKO288" s="6"/>
      <c r="IKP288" s="6"/>
      <c r="IKQ288" s="6"/>
      <c r="IKR288" s="6"/>
      <c r="IKS288" s="6"/>
      <c r="IKT288" s="6"/>
      <c r="IKU288" s="6"/>
      <c r="IKV288" s="6"/>
      <c r="IKW288" s="6"/>
      <c r="IKX288" s="6"/>
      <c r="IKY288" s="6"/>
      <c r="IKZ288" s="6"/>
      <c r="ILA288" s="6"/>
      <c r="ILB288" s="6"/>
      <c r="ILC288" s="6"/>
      <c r="ILD288" s="6"/>
      <c r="ILE288" s="6"/>
      <c r="ILF288" s="6"/>
      <c r="ILG288" s="6"/>
      <c r="ILH288" s="6"/>
      <c r="ILI288" s="6"/>
      <c r="ILJ288" s="6"/>
      <c r="ILK288" s="6"/>
      <c r="ILL288" s="6"/>
      <c r="ILM288" s="6"/>
      <c r="ILN288" s="6"/>
      <c r="ILO288" s="6"/>
      <c r="ILP288" s="6"/>
      <c r="ILQ288" s="6"/>
      <c r="ILR288" s="6"/>
      <c r="ILS288" s="6"/>
      <c r="ILT288" s="6"/>
      <c r="ILU288" s="6"/>
      <c r="ILV288" s="6"/>
      <c r="ILW288" s="6"/>
      <c r="ILX288" s="6"/>
      <c r="ILY288" s="6"/>
      <c r="ILZ288" s="6"/>
      <c r="IMA288" s="6"/>
      <c r="IMB288" s="6"/>
      <c r="IMC288" s="6"/>
      <c r="IMD288" s="6"/>
      <c r="IME288" s="6"/>
      <c r="IMF288" s="6"/>
      <c r="IMG288" s="6"/>
      <c r="IMH288" s="6"/>
      <c r="IMI288" s="6"/>
      <c r="IMJ288" s="6"/>
      <c r="IMK288" s="6"/>
      <c r="IML288" s="6"/>
      <c r="IMM288" s="6"/>
      <c r="IMN288" s="6"/>
      <c r="IMO288" s="6"/>
      <c r="IMP288" s="6"/>
      <c r="IMQ288" s="6"/>
      <c r="IMR288" s="6"/>
      <c r="IMS288" s="6"/>
      <c r="IMT288" s="6"/>
      <c r="IMU288" s="6"/>
      <c r="IMV288" s="6"/>
      <c r="IMW288" s="6"/>
      <c r="IMX288" s="6"/>
      <c r="IMY288" s="6"/>
      <c r="IMZ288" s="6"/>
      <c r="INA288" s="6"/>
      <c r="INB288" s="6"/>
      <c r="INC288" s="6"/>
      <c r="IND288" s="6"/>
      <c r="INE288" s="6"/>
      <c r="INF288" s="6"/>
      <c r="ING288" s="6"/>
      <c r="INH288" s="6"/>
      <c r="INI288" s="6"/>
      <c r="INJ288" s="6"/>
      <c r="INK288" s="6"/>
      <c r="INL288" s="6"/>
      <c r="INM288" s="6"/>
      <c r="INN288" s="6"/>
      <c r="INO288" s="6"/>
      <c r="INP288" s="6"/>
      <c r="INQ288" s="6"/>
      <c r="INR288" s="6"/>
      <c r="INS288" s="6"/>
      <c r="INT288" s="6"/>
      <c r="INU288" s="6"/>
      <c r="INV288" s="6"/>
      <c r="INW288" s="6"/>
      <c r="INX288" s="6"/>
      <c r="INY288" s="6"/>
      <c r="INZ288" s="6"/>
      <c r="IOA288" s="6"/>
      <c r="IOB288" s="6"/>
      <c r="IOC288" s="6"/>
      <c r="IOD288" s="6"/>
      <c r="IOE288" s="6"/>
      <c r="IOF288" s="6"/>
      <c r="IOG288" s="6"/>
      <c r="IOH288" s="6"/>
      <c r="IOI288" s="6"/>
      <c r="IOJ288" s="6"/>
      <c r="IOK288" s="6"/>
      <c r="IOL288" s="6"/>
      <c r="IOM288" s="6"/>
      <c r="ION288" s="6"/>
      <c r="IOO288" s="6"/>
      <c r="IOP288" s="6"/>
      <c r="IOQ288" s="6"/>
      <c r="IOR288" s="6"/>
      <c r="IOS288" s="6"/>
      <c r="IOT288" s="6"/>
      <c r="IOU288" s="6"/>
      <c r="IOV288" s="6"/>
      <c r="IOW288" s="6"/>
      <c r="IOX288" s="6"/>
      <c r="IOY288" s="6"/>
      <c r="IOZ288" s="6"/>
      <c r="IPA288" s="6"/>
      <c r="IPB288" s="6"/>
      <c r="IPC288" s="6"/>
      <c r="IPD288" s="6"/>
      <c r="IPE288" s="6"/>
      <c r="IPF288" s="6"/>
      <c r="IPG288" s="6"/>
      <c r="IPH288" s="6"/>
      <c r="IPI288" s="6"/>
      <c r="IPJ288" s="6"/>
      <c r="IPK288" s="6"/>
      <c r="IPL288" s="6"/>
      <c r="IPM288" s="6"/>
      <c r="IPN288" s="6"/>
      <c r="IPO288" s="6"/>
      <c r="IPP288" s="6"/>
      <c r="IPQ288" s="6"/>
      <c r="IPR288" s="6"/>
      <c r="IPS288" s="6"/>
      <c r="IPT288" s="6"/>
      <c r="IPU288" s="6"/>
      <c r="IPV288" s="6"/>
      <c r="IPW288" s="6"/>
      <c r="IPX288" s="6"/>
      <c r="IPY288" s="6"/>
      <c r="IPZ288" s="6"/>
      <c r="IQA288" s="6"/>
      <c r="IQB288" s="6"/>
      <c r="IQC288" s="6"/>
      <c r="IQD288" s="6"/>
      <c r="IQE288" s="6"/>
      <c r="IQF288" s="6"/>
      <c r="IQG288" s="6"/>
      <c r="IQH288" s="6"/>
      <c r="IQI288" s="6"/>
      <c r="IQJ288" s="6"/>
      <c r="IQK288" s="6"/>
      <c r="IQL288" s="6"/>
      <c r="IQM288" s="6"/>
      <c r="IQN288" s="6"/>
      <c r="IQO288" s="6"/>
      <c r="IQP288" s="6"/>
      <c r="IQQ288" s="6"/>
      <c r="IQR288" s="6"/>
      <c r="IQS288" s="6"/>
      <c r="IQT288" s="6"/>
      <c r="IQU288" s="6"/>
      <c r="IQV288" s="6"/>
      <c r="IQW288" s="6"/>
      <c r="IQX288" s="6"/>
      <c r="IQY288" s="6"/>
      <c r="IQZ288" s="6"/>
      <c r="IRA288" s="6"/>
      <c r="IRB288" s="6"/>
      <c r="IRC288" s="6"/>
      <c r="IRD288" s="6"/>
      <c r="IRE288" s="6"/>
      <c r="IRF288" s="6"/>
      <c r="IRG288" s="6"/>
      <c r="IRH288" s="6"/>
      <c r="IRI288" s="6"/>
      <c r="IRJ288" s="6"/>
      <c r="IRK288" s="6"/>
      <c r="IRL288" s="6"/>
      <c r="IRM288" s="6"/>
      <c r="IRN288" s="6"/>
      <c r="IRO288" s="6"/>
      <c r="IRP288" s="6"/>
      <c r="IRQ288" s="6"/>
      <c r="IRR288" s="6"/>
      <c r="IRS288" s="6"/>
      <c r="IRT288" s="6"/>
      <c r="IRU288" s="6"/>
      <c r="IRV288" s="6"/>
      <c r="IRW288" s="6"/>
      <c r="IRX288" s="6"/>
      <c r="IRY288" s="6"/>
      <c r="IRZ288" s="6"/>
      <c r="ISA288" s="6"/>
      <c r="ISB288" s="6"/>
      <c r="ISC288" s="6"/>
      <c r="ISD288" s="6"/>
      <c r="ISE288" s="6"/>
      <c r="ISF288" s="6"/>
      <c r="ISG288" s="6"/>
      <c r="ISH288" s="6"/>
      <c r="ISI288" s="6"/>
      <c r="ISJ288" s="6"/>
      <c r="ISK288" s="6"/>
      <c r="ISL288" s="6"/>
      <c r="ISM288" s="6"/>
      <c r="ISN288" s="6"/>
      <c r="ISO288" s="6"/>
      <c r="ISP288" s="6"/>
      <c r="ISQ288" s="6"/>
      <c r="ISR288" s="6"/>
      <c r="ISS288" s="6"/>
      <c r="IST288" s="6"/>
      <c r="ISU288" s="6"/>
      <c r="ISV288" s="6"/>
      <c r="ISW288" s="6"/>
      <c r="ISX288" s="6"/>
      <c r="ISY288" s="6"/>
      <c r="ISZ288" s="6"/>
      <c r="ITA288" s="6"/>
      <c r="ITB288" s="6"/>
      <c r="ITC288" s="6"/>
      <c r="ITD288" s="6"/>
      <c r="ITE288" s="6"/>
      <c r="ITF288" s="6"/>
      <c r="ITG288" s="6"/>
      <c r="ITH288" s="6"/>
      <c r="ITI288" s="6"/>
      <c r="ITJ288" s="6"/>
      <c r="ITK288" s="6"/>
      <c r="ITL288" s="6"/>
      <c r="ITM288" s="6"/>
      <c r="ITN288" s="6"/>
      <c r="ITO288" s="6"/>
      <c r="ITP288" s="6"/>
      <c r="ITQ288" s="6"/>
      <c r="ITR288" s="6"/>
      <c r="ITS288" s="6"/>
      <c r="ITT288" s="6"/>
      <c r="ITU288" s="6"/>
      <c r="ITV288" s="6"/>
      <c r="ITW288" s="6"/>
      <c r="ITX288" s="6"/>
      <c r="ITY288" s="6"/>
      <c r="ITZ288" s="6"/>
      <c r="IUA288" s="6"/>
      <c r="IUB288" s="6"/>
      <c r="IUC288" s="6"/>
      <c r="IUD288" s="6"/>
      <c r="IUE288" s="6"/>
      <c r="IUF288" s="6"/>
      <c r="IUG288" s="6"/>
      <c r="IUH288" s="6"/>
      <c r="IUI288" s="6"/>
      <c r="IUJ288" s="6"/>
      <c r="IUK288" s="6"/>
      <c r="IUL288" s="6"/>
      <c r="IUM288" s="6"/>
      <c r="IUN288" s="6"/>
      <c r="IUO288" s="6"/>
      <c r="IUP288" s="6"/>
      <c r="IUQ288" s="6"/>
      <c r="IUR288" s="6"/>
      <c r="IUS288" s="6"/>
      <c r="IUT288" s="6"/>
      <c r="IUU288" s="6"/>
      <c r="IUV288" s="6"/>
      <c r="IUW288" s="6"/>
      <c r="IUX288" s="6"/>
      <c r="IUY288" s="6"/>
      <c r="IUZ288" s="6"/>
      <c r="IVA288" s="6"/>
      <c r="IVB288" s="6"/>
      <c r="IVC288" s="6"/>
      <c r="IVD288" s="6"/>
      <c r="IVE288" s="6"/>
      <c r="IVF288" s="6"/>
      <c r="IVG288" s="6"/>
      <c r="IVH288" s="6"/>
      <c r="IVI288" s="6"/>
      <c r="IVJ288" s="6"/>
      <c r="IVK288" s="6"/>
      <c r="IVL288" s="6"/>
      <c r="IVM288" s="6"/>
      <c r="IVN288" s="6"/>
      <c r="IVO288" s="6"/>
      <c r="IVP288" s="6"/>
      <c r="IVQ288" s="6"/>
      <c r="IVR288" s="6"/>
      <c r="IVS288" s="6"/>
      <c r="IVT288" s="6"/>
      <c r="IVU288" s="6"/>
      <c r="IVV288" s="6"/>
      <c r="IVW288" s="6"/>
      <c r="IVX288" s="6"/>
      <c r="IVY288" s="6"/>
      <c r="IVZ288" s="6"/>
      <c r="IWA288" s="6"/>
      <c r="IWB288" s="6"/>
      <c r="IWC288" s="6"/>
      <c r="IWD288" s="6"/>
      <c r="IWE288" s="6"/>
      <c r="IWF288" s="6"/>
      <c r="IWG288" s="6"/>
      <c r="IWH288" s="6"/>
      <c r="IWI288" s="6"/>
      <c r="IWJ288" s="6"/>
      <c r="IWK288" s="6"/>
      <c r="IWL288" s="6"/>
      <c r="IWM288" s="6"/>
      <c r="IWN288" s="6"/>
      <c r="IWO288" s="6"/>
      <c r="IWP288" s="6"/>
      <c r="IWQ288" s="6"/>
      <c r="IWR288" s="6"/>
      <c r="IWS288" s="6"/>
      <c r="IWT288" s="6"/>
      <c r="IWU288" s="6"/>
      <c r="IWV288" s="6"/>
      <c r="IWW288" s="6"/>
      <c r="IWX288" s="6"/>
      <c r="IWY288" s="6"/>
      <c r="IWZ288" s="6"/>
      <c r="IXA288" s="6"/>
      <c r="IXB288" s="6"/>
      <c r="IXC288" s="6"/>
      <c r="IXD288" s="6"/>
      <c r="IXE288" s="6"/>
      <c r="IXF288" s="6"/>
      <c r="IXG288" s="6"/>
      <c r="IXH288" s="6"/>
      <c r="IXI288" s="6"/>
      <c r="IXJ288" s="6"/>
      <c r="IXK288" s="6"/>
      <c r="IXL288" s="6"/>
      <c r="IXM288" s="6"/>
      <c r="IXN288" s="6"/>
      <c r="IXO288" s="6"/>
      <c r="IXP288" s="6"/>
      <c r="IXQ288" s="6"/>
      <c r="IXR288" s="6"/>
      <c r="IXS288" s="6"/>
      <c r="IXT288" s="6"/>
      <c r="IXU288" s="6"/>
      <c r="IXV288" s="6"/>
      <c r="IXW288" s="6"/>
      <c r="IXX288" s="6"/>
      <c r="IXY288" s="6"/>
      <c r="IXZ288" s="6"/>
      <c r="IYA288" s="6"/>
      <c r="IYB288" s="6"/>
      <c r="IYC288" s="6"/>
      <c r="IYD288" s="6"/>
      <c r="IYE288" s="6"/>
      <c r="IYF288" s="6"/>
      <c r="IYG288" s="6"/>
      <c r="IYH288" s="6"/>
      <c r="IYI288" s="6"/>
      <c r="IYJ288" s="6"/>
      <c r="IYK288" s="6"/>
      <c r="IYL288" s="6"/>
      <c r="IYM288" s="6"/>
      <c r="IYN288" s="6"/>
      <c r="IYO288" s="6"/>
      <c r="IYP288" s="6"/>
      <c r="IYQ288" s="6"/>
      <c r="IYR288" s="6"/>
      <c r="IYS288" s="6"/>
      <c r="IYT288" s="6"/>
      <c r="IYU288" s="6"/>
      <c r="IYV288" s="6"/>
      <c r="IYW288" s="6"/>
      <c r="IYX288" s="6"/>
      <c r="IYY288" s="6"/>
      <c r="IYZ288" s="6"/>
      <c r="IZA288" s="6"/>
      <c r="IZB288" s="6"/>
      <c r="IZC288" s="6"/>
      <c r="IZD288" s="6"/>
      <c r="IZE288" s="6"/>
      <c r="IZF288" s="6"/>
      <c r="IZG288" s="6"/>
      <c r="IZH288" s="6"/>
      <c r="IZI288" s="6"/>
      <c r="IZJ288" s="6"/>
      <c r="IZK288" s="6"/>
      <c r="IZL288" s="6"/>
      <c r="IZM288" s="6"/>
      <c r="IZN288" s="6"/>
      <c r="IZO288" s="6"/>
      <c r="IZP288" s="6"/>
      <c r="IZQ288" s="6"/>
      <c r="IZR288" s="6"/>
      <c r="IZS288" s="6"/>
      <c r="IZT288" s="6"/>
      <c r="IZU288" s="6"/>
      <c r="IZV288" s="6"/>
      <c r="IZW288" s="6"/>
      <c r="IZX288" s="6"/>
      <c r="IZY288" s="6"/>
      <c r="IZZ288" s="6"/>
      <c r="JAA288" s="6"/>
      <c r="JAB288" s="6"/>
      <c r="JAC288" s="6"/>
      <c r="JAD288" s="6"/>
      <c r="JAE288" s="6"/>
      <c r="JAF288" s="6"/>
      <c r="JAG288" s="6"/>
      <c r="JAH288" s="6"/>
      <c r="JAI288" s="6"/>
      <c r="JAJ288" s="6"/>
      <c r="JAK288" s="6"/>
      <c r="JAL288" s="6"/>
      <c r="JAM288" s="6"/>
      <c r="JAN288" s="6"/>
      <c r="JAO288" s="6"/>
      <c r="JAP288" s="6"/>
      <c r="JAQ288" s="6"/>
      <c r="JAR288" s="6"/>
      <c r="JAS288" s="6"/>
      <c r="JAT288" s="6"/>
      <c r="JAU288" s="6"/>
      <c r="JAV288" s="6"/>
      <c r="JAW288" s="6"/>
      <c r="JAX288" s="6"/>
      <c r="JAY288" s="6"/>
      <c r="JAZ288" s="6"/>
      <c r="JBA288" s="6"/>
      <c r="JBB288" s="6"/>
      <c r="JBC288" s="6"/>
      <c r="JBD288" s="6"/>
      <c r="JBE288" s="6"/>
      <c r="JBF288" s="6"/>
      <c r="JBG288" s="6"/>
      <c r="JBH288" s="6"/>
      <c r="JBI288" s="6"/>
      <c r="JBJ288" s="6"/>
      <c r="JBK288" s="6"/>
      <c r="JBL288" s="6"/>
      <c r="JBM288" s="6"/>
      <c r="JBN288" s="6"/>
      <c r="JBO288" s="6"/>
      <c r="JBP288" s="6"/>
      <c r="JBQ288" s="6"/>
      <c r="JBR288" s="6"/>
      <c r="JBS288" s="6"/>
      <c r="JBT288" s="6"/>
      <c r="JBU288" s="6"/>
      <c r="JBV288" s="6"/>
      <c r="JBW288" s="6"/>
      <c r="JBX288" s="6"/>
      <c r="JBY288" s="6"/>
      <c r="JBZ288" s="6"/>
      <c r="JCA288" s="6"/>
      <c r="JCB288" s="6"/>
      <c r="JCC288" s="6"/>
      <c r="JCD288" s="6"/>
      <c r="JCE288" s="6"/>
      <c r="JCF288" s="6"/>
      <c r="JCG288" s="6"/>
      <c r="JCH288" s="6"/>
      <c r="JCI288" s="6"/>
      <c r="JCJ288" s="6"/>
      <c r="JCK288" s="6"/>
      <c r="JCL288" s="6"/>
      <c r="JCM288" s="6"/>
      <c r="JCN288" s="6"/>
      <c r="JCO288" s="6"/>
      <c r="JCP288" s="6"/>
      <c r="JCQ288" s="6"/>
      <c r="JCR288" s="6"/>
      <c r="JCS288" s="6"/>
      <c r="JCT288" s="6"/>
      <c r="JCU288" s="6"/>
      <c r="JCV288" s="6"/>
      <c r="JCW288" s="6"/>
      <c r="JCX288" s="6"/>
      <c r="JCY288" s="6"/>
      <c r="JCZ288" s="6"/>
      <c r="JDA288" s="6"/>
      <c r="JDB288" s="6"/>
      <c r="JDC288" s="6"/>
      <c r="JDD288" s="6"/>
      <c r="JDE288" s="6"/>
      <c r="JDF288" s="6"/>
      <c r="JDG288" s="6"/>
      <c r="JDH288" s="6"/>
      <c r="JDI288" s="6"/>
      <c r="JDJ288" s="6"/>
      <c r="JDK288" s="6"/>
      <c r="JDL288" s="6"/>
      <c r="JDM288" s="6"/>
      <c r="JDN288" s="6"/>
      <c r="JDO288" s="6"/>
      <c r="JDP288" s="6"/>
      <c r="JDQ288" s="6"/>
      <c r="JDR288" s="6"/>
      <c r="JDS288" s="6"/>
      <c r="JDT288" s="6"/>
      <c r="JDU288" s="6"/>
      <c r="JDV288" s="6"/>
      <c r="JDW288" s="6"/>
      <c r="JDX288" s="6"/>
      <c r="JDY288" s="6"/>
      <c r="JDZ288" s="6"/>
      <c r="JEA288" s="6"/>
      <c r="JEB288" s="6"/>
      <c r="JEC288" s="6"/>
      <c r="JED288" s="6"/>
      <c r="JEE288" s="6"/>
      <c r="JEF288" s="6"/>
      <c r="JEG288" s="6"/>
      <c r="JEH288" s="6"/>
      <c r="JEI288" s="6"/>
      <c r="JEJ288" s="6"/>
      <c r="JEK288" s="6"/>
      <c r="JEL288" s="6"/>
      <c r="JEM288" s="6"/>
      <c r="JEN288" s="6"/>
      <c r="JEO288" s="6"/>
      <c r="JEP288" s="6"/>
      <c r="JEQ288" s="6"/>
      <c r="JER288" s="6"/>
      <c r="JES288" s="6"/>
      <c r="JET288" s="6"/>
      <c r="JEU288" s="6"/>
      <c r="JEV288" s="6"/>
      <c r="JEW288" s="6"/>
      <c r="JEX288" s="6"/>
      <c r="JEY288" s="6"/>
      <c r="JEZ288" s="6"/>
      <c r="JFA288" s="6"/>
      <c r="JFB288" s="6"/>
      <c r="JFC288" s="6"/>
      <c r="JFD288" s="6"/>
      <c r="JFE288" s="6"/>
      <c r="JFF288" s="6"/>
      <c r="JFG288" s="6"/>
      <c r="JFH288" s="6"/>
      <c r="JFI288" s="6"/>
      <c r="JFJ288" s="6"/>
      <c r="JFK288" s="6"/>
      <c r="JFL288" s="6"/>
      <c r="JFM288" s="6"/>
      <c r="JFN288" s="6"/>
      <c r="JFO288" s="6"/>
      <c r="JFP288" s="6"/>
      <c r="JFQ288" s="6"/>
      <c r="JFR288" s="6"/>
      <c r="JFS288" s="6"/>
      <c r="JFT288" s="6"/>
      <c r="JFU288" s="6"/>
      <c r="JFV288" s="6"/>
      <c r="JFW288" s="6"/>
      <c r="JFX288" s="6"/>
      <c r="JFY288" s="6"/>
      <c r="JFZ288" s="6"/>
      <c r="JGA288" s="6"/>
      <c r="JGB288" s="6"/>
      <c r="JGC288" s="6"/>
      <c r="JGD288" s="6"/>
      <c r="JGE288" s="6"/>
      <c r="JGF288" s="6"/>
      <c r="JGG288" s="6"/>
      <c r="JGH288" s="6"/>
      <c r="JGI288" s="6"/>
      <c r="JGJ288" s="6"/>
      <c r="JGK288" s="6"/>
      <c r="JGL288" s="6"/>
      <c r="JGM288" s="6"/>
      <c r="JGN288" s="6"/>
      <c r="JGO288" s="6"/>
      <c r="JGP288" s="6"/>
      <c r="JGQ288" s="6"/>
      <c r="JGR288" s="6"/>
      <c r="JGS288" s="6"/>
      <c r="JGT288" s="6"/>
      <c r="JGU288" s="6"/>
      <c r="JGV288" s="6"/>
      <c r="JGW288" s="6"/>
      <c r="JGX288" s="6"/>
      <c r="JGY288" s="6"/>
      <c r="JGZ288" s="6"/>
      <c r="JHA288" s="6"/>
      <c r="JHB288" s="6"/>
      <c r="JHC288" s="6"/>
      <c r="JHD288" s="6"/>
      <c r="JHE288" s="6"/>
      <c r="JHF288" s="6"/>
      <c r="JHG288" s="6"/>
      <c r="JHH288" s="6"/>
      <c r="JHI288" s="6"/>
      <c r="JHJ288" s="6"/>
      <c r="JHK288" s="6"/>
      <c r="JHL288" s="6"/>
      <c r="JHM288" s="6"/>
      <c r="JHN288" s="6"/>
      <c r="JHO288" s="6"/>
      <c r="JHP288" s="6"/>
      <c r="JHQ288" s="6"/>
      <c r="JHR288" s="6"/>
      <c r="JHS288" s="6"/>
      <c r="JHT288" s="6"/>
      <c r="JHU288" s="6"/>
      <c r="JHV288" s="6"/>
      <c r="JHW288" s="6"/>
      <c r="JHX288" s="6"/>
      <c r="JHY288" s="6"/>
      <c r="JHZ288" s="6"/>
      <c r="JIA288" s="6"/>
      <c r="JIB288" s="6"/>
      <c r="JIC288" s="6"/>
      <c r="JID288" s="6"/>
      <c r="JIE288" s="6"/>
      <c r="JIF288" s="6"/>
      <c r="JIG288" s="6"/>
      <c r="JIH288" s="6"/>
      <c r="JII288" s="6"/>
      <c r="JIJ288" s="6"/>
      <c r="JIK288" s="6"/>
      <c r="JIL288" s="6"/>
      <c r="JIM288" s="6"/>
      <c r="JIN288" s="6"/>
      <c r="JIO288" s="6"/>
      <c r="JIP288" s="6"/>
      <c r="JIQ288" s="6"/>
      <c r="JIR288" s="6"/>
      <c r="JIS288" s="6"/>
      <c r="JIT288" s="6"/>
      <c r="JIU288" s="6"/>
      <c r="JIV288" s="6"/>
      <c r="JIW288" s="6"/>
      <c r="JIX288" s="6"/>
      <c r="JIY288" s="6"/>
      <c r="JIZ288" s="6"/>
      <c r="JJA288" s="6"/>
      <c r="JJB288" s="6"/>
      <c r="JJC288" s="6"/>
      <c r="JJD288" s="6"/>
      <c r="JJE288" s="6"/>
      <c r="JJF288" s="6"/>
      <c r="JJG288" s="6"/>
      <c r="JJH288" s="6"/>
      <c r="JJI288" s="6"/>
      <c r="JJJ288" s="6"/>
      <c r="JJK288" s="6"/>
      <c r="JJL288" s="6"/>
      <c r="JJM288" s="6"/>
      <c r="JJN288" s="6"/>
      <c r="JJO288" s="6"/>
      <c r="JJP288" s="6"/>
      <c r="JJQ288" s="6"/>
      <c r="JJR288" s="6"/>
      <c r="JJS288" s="6"/>
      <c r="JJT288" s="6"/>
      <c r="JJU288" s="6"/>
      <c r="JJV288" s="6"/>
      <c r="JJW288" s="6"/>
      <c r="JJX288" s="6"/>
      <c r="JJY288" s="6"/>
      <c r="JJZ288" s="6"/>
      <c r="JKA288" s="6"/>
      <c r="JKB288" s="6"/>
      <c r="JKC288" s="6"/>
      <c r="JKD288" s="6"/>
      <c r="JKE288" s="6"/>
      <c r="JKF288" s="6"/>
      <c r="JKG288" s="6"/>
      <c r="JKH288" s="6"/>
      <c r="JKI288" s="6"/>
      <c r="JKJ288" s="6"/>
      <c r="JKK288" s="6"/>
      <c r="JKL288" s="6"/>
      <c r="JKM288" s="6"/>
      <c r="JKN288" s="6"/>
      <c r="JKO288" s="6"/>
      <c r="JKP288" s="6"/>
      <c r="JKQ288" s="6"/>
      <c r="JKR288" s="6"/>
      <c r="JKS288" s="6"/>
      <c r="JKT288" s="6"/>
      <c r="JKU288" s="6"/>
      <c r="JKV288" s="6"/>
      <c r="JKW288" s="6"/>
      <c r="JKX288" s="6"/>
      <c r="JKY288" s="6"/>
      <c r="JKZ288" s="6"/>
      <c r="JLA288" s="6"/>
      <c r="JLB288" s="6"/>
      <c r="JLC288" s="6"/>
      <c r="JLD288" s="6"/>
      <c r="JLE288" s="6"/>
      <c r="JLF288" s="6"/>
      <c r="JLG288" s="6"/>
      <c r="JLH288" s="6"/>
      <c r="JLI288" s="6"/>
      <c r="JLJ288" s="6"/>
      <c r="JLK288" s="6"/>
      <c r="JLL288" s="6"/>
      <c r="JLM288" s="6"/>
      <c r="JLN288" s="6"/>
      <c r="JLO288" s="6"/>
      <c r="JLP288" s="6"/>
      <c r="JLQ288" s="6"/>
      <c r="JLR288" s="6"/>
      <c r="JLS288" s="6"/>
      <c r="JLT288" s="6"/>
      <c r="JLU288" s="6"/>
      <c r="JLV288" s="6"/>
      <c r="JLW288" s="6"/>
      <c r="JLX288" s="6"/>
      <c r="JLY288" s="6"/>
      <c r="JLZ288" s="6"/>
      <c r="JMA288" s="6"/>
      <c r="JMB288" s="6"/>
      <c r="JMC288" s="6"/>
      <c r="JMD288" s="6"/>
      <c r="JME288" s="6"/>
      <c r="JMF288" s="6"/>
      <c r="JMG288" s="6"/>
      <c r="JMH288" s="6"/>
      <c r="JMI288" s="6"/>
      <c r="JMJ288" s="6"/>
      <c r="JMK288" s="6"/>
      <c r="JML288" s="6"/>
      <c r="JMM288" s="6"/>
      <c r="JMN288" s="6"/>
      <c r="JMO288" s="6"/>
      <c r="JMP288" s="6"/>
      <c r="JMQ288" s="6"/>
      <c r="JMR288" s="6"/>
      <c r="JMS288" s="6"/>
      <c r="JMT288" s="6"/>
      <c r="JMU288" s="6"/>
      <c r="JMV288" s="6"/>
      <c r="JMW288" s="6"/>
      <c r="JMX288" s="6"/>
      <c r="JMY288" s="6"/>
      <c r="JMZ288" s="6"/>
      <c r="JNA288" s="6"/>
      <c r="JNB288" s="6"/>
      <c r="JNC288" s="6"/>
      <c r="JND288" s="6"/>
      <c r="JNE288" s="6"/>
      <c r="JNF288" s="6"/>
      <c r="JNG288" s="6"/>
      <c r="JNH288" s="6"/>
      <c r="JNI288" s="6"/>
      <c r="JNJ288" s="6"/>
      <c r="JNK288" s="6"/>
      <c r="JNL288" s="6"/>
      <c r="JNM288" s="6"/>
      <c r="JNN288" s="6"/>
      <c r="JNO288" s="6"/>
      <c r="JNP288" s="6"/>
      <c r="JNQ288" s="6"/>
      <c r="JNR288" s="6"/>
      <c r="JNS288" s="6"/>
      <c r="JNT288" s="6"/>
      <c r="JNU288" s="6"/>
      <c r="JNV288" s="6"/>
      <c r="JNW288" s="6"/>
      <c r="JNX288" s="6"/>
      <c r="JNY288" s="6"/>
      <c r="JNZ288" s="6"/>
      <c r="JOA288" s="6"/>
      <c r="JOB288" s="6"/>
      <c r="JOC288" s="6"/>
      <c r="JOD288" s="6"/>
      <c r="JOE288" s="6"/>
      <c r="JOF288" s="6"/>
      <c r="JOG288" s="6"/>
      <c r="JOH288" s="6"/>
      <c r="JOI288" s="6"/>
      <c r="JOJ288" s="6"/>
      <c r="JOK288" s="6"/>
      <c r="JOL288" s="6"/>
      <c r="JOM288" s="6"/>
      <c r="JON288" s="6"/>
      <c r="JOO288" s="6"/>
      <c r="JOP288" s="6"/>
      <c r="JOQ288" s="6"/>
      <c r="JOR288" s="6"/>
      <c r="JOS288" s="6"/>
      <c r="JOT288" s="6"/>
      <c r="JOU288" s="6"/>
      <c r="JOV288" s="6"/>
      <c r="JOW288" s="6"/>
      <c r="JOX288" s="6"/>
      <c r="JOY288" s="6"/>
      <c r="JOZ288" s="6"/>
      <c r="JPA288" s="6"/>
      <c r="JPB288" s="6"/>
      <c r="JPC288" s="6"/>
      <c r="JPD288" s="6"/>
      <c r="JPE288" s="6"/>
      <c r="JPF288" s="6"/>
      <c r="JPG288" s="6"/>
      <c r="JPH288" s="6"/>
      <c r="JPI288" s="6"/>
      <c r="JPJ288" s="6"/>
      <c r="JPK288" s="6"/>
      <c r="JPL288" s="6"/>
      <c r="JPM288" s="6"/>
      <c r="JPN288" s="6"/>
      <c r="JPO288" s="6"/>
      <c r="JPP288" s="6"/>
      <c r="JPQ288" s="6"/>
      <c r="JPR288" s="6"/>
      <c r="JPS288" s="6"/>
      <c r="JPT288" s="6"/>
      <c r="JPU288" s="6"/>
      <c r="JPV288" s="6"/>
      <c r="JPW288" s="6"/>
      <c r="JPX288" s="6"/>
      <c r="JPY288" s="6"/>
      <c r="JPZ288" s="6"/>
      <c r="JQA288" s="6"/>
      <c r="JQB288" s="6"/>
      <c r="JQC288" s="6"/>
      <c r="JQD288" s="6"/>
      <c r="JQE288" s="6"/>
      <c r="JQF288" s="6"/>
      <c r="JQG288" s="6"/>
      <c r="JQH288" s="6"/>
      <c r="JQI288" s="6"/>
      <c r="JQJ288" s="6"/>
      <c r="JQK288" s="6"/>
      <c r="JQL288" s="6"/>
      <c r="JQM288" s="6"/>
      <c r="JQN288" s="6"/>
      <c r="JQO288" s="6"/>
      <c r="JQP288" s="6"/>
      <c r="JQQ288" s="6"/>
      <c r="JQR288" s="6"/>
      <c r="JQS288" s="6"/>
      <c r="JQT288" s="6"/>
      <c r="JQU288" s="6"/>
      <c r="JQV288" s="6"/>
      <c r="JQW288" s="6"/>
      <c r="JQX288" s="6"/>
      <c r="JQY288" s="6"/>
      <c r="JQZ288" s="6"/>
      <c r="JRA288" s="6"/>
      <c r="JRB288" s="6"/>
      <c r="JRC288" s="6"/>
      <c r="JRD288" s="6"/>
      <c r="JRE288" s="6"/>
      <c r="JRF288" s="6"/>
      <c r="JRG288" s="6"/>
      <c r="JRH288" s="6"/>
      <c r="JRI288" s="6"/>
      <c r="JRJ288" s="6"/>
      <c r="JRK288" s="6"/>
      <c r="JRL288" s="6"/>
      <c r="JRM288" s="6"/>
      <c r="JRN288" s="6"/>
      <c r="JRO288" s="6"/>
      <c r="JRP288" s="6"/>
      <c r="JRQ288" s="6"/>
      <c r="JRR288" s="6"/>
      <c r="JRS288" s="6"/>
      <c r="JRT288" s="6"/>
      <c r="JRU288" s="6"/>
      <c r="JRV288" s="6"/>
      <c r="JRW288" s="6"/>
      <c r="JRX288" s="6"/>
      <c r="JRY288" s="6"/>
      <c r="JRZ288" s="6"/>
      <c r="JSA288" s="6"/>
      <c r="JSB288" s="6"/>
      <c r="JSC288" s="6"/>
      <c r="JSD288" s="6"/>
      <c r="JSE288" s="6"/>
      <c r="JSF288" s="6"/>
      <c r="JSG288" s="6"/>
      <c r="JSH288" s="6"/>
      <c r="JSI288" s="6"/>
      <c r="JSJ288" s="6"/>
      <c r="JSK288" s="6"/>
      <c r="JSL288" s="6"/>
      <c r="JSM288" s="6"/>
      <c r="JSN288" s="6"/>
      <c r="JSO288" s="6"/>
      <c r="JSP288" s="6"/>
      <c r="JSQ288" s="6"/>
      <c r="JSR288" s="6"/>
      <c r="JSS288" s="6"/>
      <c r="JST288" s="6"/>
      <c r="JSU288" s="6"/>
      <c r="JSV288" s="6"/>
      <c r="JSW288" s="6"/>
      <c r="JSX288" s="6"/>
      <c r="JSY288" s="6"/>
      <c r="JSZ288" s="6"/>
      <c r="JTA288" s="6"/>
      <c r="JTB288" s="6"/>
      <c r="JTC288" s="6"/>
      <c r="JTD288" s="6"/>
      <c r="JTE288" s="6"/>
      <c r="JTF288" s="6"/>
      <c r="JTG288" s="6"/>
      <c r="JTH288" s="6"/>
      <c r="JTI288" s="6"/>
      <c r="JTJ288" s="6"/>
      <c r="JTK288" s="6"/>
      <c r="JTL288" s="6"/>
      <c r="JTM288" s="6"/>
      <c r="JTN288" s="6"/>
      <c r="JTO288" s="6"/>
      <c r="JTP288" s="6"/>
      <c r="JTQ288" s="6"/>
      <c r="JTR288" s="6"/>
      <c r="JTS288" s="6"/>
      <c r="JTT288" s="6"/>
      <c r="JTU288" s="6"/>
      <c r="JTV288" s="6"/>
      <c r="JTW288" s="6"/>
      <c r="JTX288" s="6"/>
      <c r="JTY288" s="6"/>
      <c r="JTZ288" s="6"/>
      <c r="JUA288" s="6"/>
      <c r="JUB288" s="6"/>
      <c r="JUC288" s="6"/>
      <c r="JUD288" s="6"/>
      <c r="JUE288" s="6"/>
      <c r="JUF288" s="6"/>
      <c r="JUG288" s="6"/>
      <c r="JUH288" s="6"/>
      <c r="JUI288" s="6"/>
      <c r="JUJ288" s="6"/>
      <c r="JUK288" s="6"/>
      <c r="JUL288" s="6"/>
      <c r="JUM288" s="6"/>
      <c r="JUN288" s="6"/>
      <c r="JUO288" s="6"/>
      <c r="JUP288" s="6"/>
      <c r="JUQ288" s="6"/>
      <c r="JUR288" s="6"/>
      <c r="JUS288" s="6"/>
      <c r="JUT288" s="6"/>
      <c r="JUU288" s="6"/>
      <c r="JUV288" s="6"/>
      <c r="JUW288" s="6"/>
      <c r="JUX288" s="6"/>
      <c r="JUY288" s="6"/>
      <c r="JUZ288" s="6"/>
      <c r="JVA288" s="6"/>
      <c r="JVB288" s="6"/>
      <c r="JVC288" s="6"/>
      <c r="JVD288" s="6"/>
      <c r="JVE288" s="6"/>
      <c r="JVF288" s="6"/>
      <c r="JVG288" s="6"/>
      <c r="JVH288" s="6"/>
      <c r="JVI288" s="6"/>
      <c r="JVJ288" s="6"/>
      <c r="JVK288" s="6"/>
      <c r="JVL288" s="6"/>
      <c r="JVM288" s="6"/>
      <c r="JVN288" s="6"/>
      <c r="JVO288" s="6"/>
      <c r="JVP288" s="6"/>
      <c r="JVQ288" s="6"/>
      <c r="JVR288" s="6"/>
      <c r="JVS288" s="6"/>
      <c r="JVT288" s="6"/>
      <c r="JVU288" s="6"/>
      <c r="JVV288" s="6"/>
      <c r="JVW288" s="6"/>
      <c r="JVX288" s="6"/>
      <c r="JVY288" s="6"/>
      <c r="JVZ288" s="6"/>
      <c r="JWA288" s="6"/>
      <c r="JWB288" s="6"/>
      <c r="JWC288" s="6"/>
      <c r="JWD288" s="6"/>
      <c r="JWE288" s="6"/>
      <c r="JWF288" s="6"/>
      <c r="JWG288" s="6"/>
      <c r="JWH288" s="6"/>
      <c r="JWI288" s="6"/>
      <c r="JWJ288" s="6"/>
      <c r="JWK288" s="6"/>
      <c r="JWL288" s="6"/>
      <c r="JWM288" s="6"/>
      <c r="JWN288" s="6"/>
      <c r="JWO288" s="6"/>
      <c r="JWP288" s="6"/>
      <c r="JWQ288" s="6"/>
      <c r="JWR288" s="6"/>
      <c r="JWS288" s="6"/>
      <c r="JWT288" s="6"/>
      <c r="JWU288" s="6"/>
      <c r="JWV288" s="6"/>
      <c r="JWW288" s="6"/>
      <c r="JWX288" s="6"/>
      <c r="JWY288" s="6"/>
      <c r="JWZ288" s="6"/>
      <c r="JXA288" s="6"/>
      <c r="JXB288" s="6"/>
      <c r="JXC288" s="6"/>
      <c r="JXD288" s="6"/>
      <c r="JXE288" s="6"/>
      <c r="JXF288" s="6"/>
      <c r="JXG288" s="6"/>
      <c r="JXH288" s="6"/>
      <c r="JXI288" s="6"/>
      <c r="JXJ288" s="6"/>
      <c r="JXK288" s="6"/>
      <c r="JXL288" s="6"/>
      <c r="JXM288" s="6"/>
      <c r="JXN288" s="6"/>
      <c r="JXO288" s="6"/>
      <c r="JXP288" s="6"/>
      <c r="JXQ288" s="6"/>
      <c r="JXR288" s="6"/>
      <c r="JXS288" s="6"/>
      <c r="JXT288" s="6"/>
      <c r="JXU288" s="6"/>
      <c r="JXV288" s="6"/>
      <c r="JXW288" s="6"/>
      <c r="JXX288" s="6"/>
      <c r="JXY288" s="6"/>
      <c r="JXZ288" s="6"/>
      <c r="JYA288" s="6"/>
      <c r="JYB288" s="6"/>
      <c r="JYC288" s="6"/>
      <c r="JYD288" s="6"/>
      <c r="JYE288" s="6"/>
      <c r="JYF288" s="6"/>
      <c r="JYG288" s="6"/>
      <c r="JYH288" s="6"/>
      <c r="JYI288" s="6"/>
      <c r="JYJ288" s="6"/>
      <c r="JYK288" s="6"/>
      <c r="JYL288" s="6"/>
      <c r="JYM288" s="6"/>
      <c r="JYN288" s="6"/>
      <c r="JYO288" s="6"/>
      <c r="JYP288" s="6"/>
      <c r="JYQ288" s="6"/>
      <c r="JYR288" s="6"/>
      <c r="JYS288" s="6"/>
      <c r="JYT288" s="6"/>
      <c r="JYU288" s="6"/>
      <c r="JYV288" s="6"/>
      <c r="JYW288" s="6"/>
      <c r="JYX288" s="6"/>
      <c r="JYY288" s="6"/>
      <c r="JYZ288" s="6"/>
      <c r="JZA288" s="6"/>
      <c r="JZB288" s="6"/>
      <c r="JZC288" s="6"/>
      <c r="JZD288" s="6"/>
      <c r="JZE288" s="6"/>
      <c r="JZF288" s="6"/>
      <c r="JZG288" s="6"/>
      <c r="JZH288" s="6"/>
      <c r="JZI288" s="6"/>
      <c r="JZJ288" s="6"/>
      <c r="JZK288" s="6"/>
      <c r="JZL288" s="6"/>
      <c r="JZM288" s="6"/>
      <c r="JZN288" s="6"/>
      <c r="JZO288" s="6"/>
      <c r="JZP288" s="6"/>
      <c r="JZQ288" s="6"/>
      <c r="JZR288" s="6"/>
      <c r="JZS288" s="6"/>
      <c r="JZT288" s="6"/>
      <c r="JZU288" s="6"/>
      <c r="JZV288" s="6"/>
      <c r="JZW288" s="6"/>
      <c r="JZX288" s="6"/>
      <c r="JZY288" s="6"/>
      <c r="JZZ288" s="6"/>
      <c r="KAA288" s="6"/>
      <c r="KAB288" s="6"/>
      <c r="KAC288" s="6"/>
      <c r="KAD288" s="6"/>
      <c r="KAE288" s="6"/>
      <c r="KAF288" s="6"/>
      <c r="KAG288" s="6"/>
      <c r="KAH288" s="6"/>
      <c r="KAI288" s="6"/>
      <c r="KAJ288" s="6"/>
      <c r="KAK288" s="6"/>
      <c r="KAL288" s="6"/>
      <c r="KAM288" s="6"/>
      <c r="KAN288" s="6"/>
      <c r="KAO288" s="6"/>
      <c r="KAP288" s="6"/>
      <c r="KAQ288" s="6"/>
      <c r="KAR288" s="6"/>
      <c r="KAS288" s="6"/>
      <c r="KAT288" s="6"/>
      <c r="KAU288" s="6"/>
      <c r="KAV288" s="6"/>
      <c r="KAW288" s="6"/>
      <c r="KAX288" s="6"/>
      <c r="KAY288" s="6"/>
      <c r="KAZ288" s="6"/>
      <c r="KBA288" s="6"/>
      <c r="KBB288" s="6"/>
      <c r="KBC288" s="6"/>
      <c r="KBD288" s="6"/>
      <c r="KBE288" s="6"/>
      <c r="KBF288" s="6"/>
      <c r="KBG288" s="6"/>
      <c r="KBH288" s="6"/>
      <c r="KBI288" s="6"/>
      <c r="KBJ288" s="6"/>
      <c r="KBK288" s="6"/>
      <c r="KBL288" s="6"/>
      <c r="KBM288" s="6"/>
      <c r="KBN288" s="6"/>
      <c r="KBO288" s="6"/>
      <c r="KBP288" s="6"/>
      <c r="KBQ288" s="6"/>
      <c r="KBR288" s="6"/>
      <c r="KBS288" s="6"/>
      <c r="KBT288" s="6"/>
      <c r="KBU288" s="6"/>
      <c r="KBV288" s="6"/>
      <c r="KBW288" s="6"/>
      <c r="KBX288" s="6"/>
      <c r="KBY288" s="6"/>
      <c r="KBZ288" s="6"/>
      <c r="KCA288" s="6"/>
      <c r="KCB288" s="6"/>
      <c r="KCC288" s="6"/>
      <c r="KCD288" s="6"/>
      <c r="KCE288" s="6"/>
      <c r="KCF288" s="6"/>
      <c r="KCG288" s="6"/>
      <c r="KCH288" s="6"/>
      <c r="KCI288" s="6"/>
      <c r="KCJ288" s="6"/>
      <c r="KCK288" s="6"/>
      <c r="KCL288" s="6"/>
      <c r="KCM288" s="6"/>
      <c r="KCN288" s="6"/>
      <c r="KCO288" s="6"/>
      <c r="KCP288" s="6"/>
      <c r="KCQ288" s="6"/>
      <c r="KCR288" s="6"/>
      <c r="KCS288" s="6"/>
      <c r="KCT288" s="6"/>
      <c r="KCU288" s="6"/>
      <c r="KCV288" s="6"/>
      <c r="KCW288" s="6"/>
      <c r="KCX288" s="6"/>
      <c r="KCY288" s="6"/>
      <c r="KCZ288" s="6"/>
      <c r="KDA288" s="6"/>
      <c r="KDB288" s="6"/>
      <c r="KDC288" s="6"/>
      <c r="KDD288" s="6"/>
      <c r="KDE288" s="6"/>
      <c r="KDF288" s="6"/>
      <c r="KDG288" s="6"/>
      <c r="KDH288" s="6"/>
      <c r="KDI288" s="6"/>
      <c r="KDJ288" s="6"/>
      <c r="KDK288" s="6"/>
      <c r="KDL288" s="6"/>
      <c r="KDM288" s="6"/>
      <c r="KDN288" s="6"/>
      <c r="KDO288" s="6"/>
      <c r="KDP288" s="6"/>
      <c r="KDQ288" s="6"/>
      <c r="KDR288" s="6"/>
      <c r="KDS288" s="6"/>
      <c r="KDT288" s="6"/>
      <c r="KDU288" s="6"/>
      <c r="KDV288" s="6"/>
      <c r="KDW288" s="6"/>
      <c r="KDX288" s="6"/>
      <c r="KDY288" s="6"/>
      <c r="KDZ288" s="6"/>
      <c r="KEA288" s="6"/>
      <c r="KEB288" s="6"/>
      <c r="KEC288" s="6"/>
      <c r="KED288" s="6"/>
      <c r="KEE288" s="6"/>
      <c r="KEF288" s="6"/>
      <c r="KEG288" s="6"/>
      <c r="KEH288" s="6"/>
      <c r="KEI288" s="6"/>
      <c r="KEJ288" s="6"/>
      <c r="KEK288" s="6"/>
      <c r="KEL288" s="6"/>
      <c r="KEM288" s="6"/>
      <c r="KEN288" s="6"/>
      <c r="KEO288" s="6"/>
      <c r="KEP288" s="6"/>
      <c r="KEQ288" s="6"/>
      <c r="KER288" s="6"/>
      <c r="KES288" s="6"/>
      <c r="KET288" s="6"/>
      <c r="KEU288" s="6"/>
      <c r="KEV288" s="6"/>
      <c r="KEW288" s="6"/>
      <c r="KEX288" s="6"/>
      <c r="KEY288" s="6"/>
      <c r="KEZ288" s="6"/>
      <c r="KFA288" s="6"/>
      <c r="KFB288" s="6"/>
      <c r="KFC288" s="6"/>
      <c r="KFD288" s="6"/>
      <c r="KFE288" s="6"/>
      <c r="KFF288" s="6"/>
      <c r="KFG288" s="6"/>
      <c r="KFH288" s="6"/>
      <c r="KFI288" s="6"/>
      <c r="KFJ288" s="6"/>
      <c r="KFK288" s="6"/>
      <c r="KFL288" s="6"/>
      <c r="KFM288" s="6"/>
      <c r="KFN288" s="6"/>
      <c r="KFO288" s="6"/>
      <c r="KFP288" s="6"/>
      <c r="KFQ288" s="6"/>
      <c r="KFR288" s="6"/>
      <c r="KFS288" s="6"/>
      <c r="KFT288" s="6"/>
      <c r="KFU288" s="6"/>
      <c r="KFV288" s="6"/>
      <c r="KFW288" s="6"/>
      <c r="KFX288" s="6"/>
      <c r="KFY288" s="6"/>
      <c r="KFZ288" s="6"/>
      <c r="KGA288" s="6"/>
      <c r="KGB288" s="6"/>
      <c r="KGC288" s="6"/>
      <c r="KGD288" s="6"/>
      <c r="KGE288" s="6"/>
      <c r="KGF288" s="6"/>
      <c r="KGG288" s="6"/>
      <c r="KGH288" s="6"/>
      <c r="KGI288" s="6"/>
      <c r="KGJ288" s="6"/>
      <c r="KGK288" s="6"/>
      <c r="KGL288" s="6"/>
      <c r="KGM288" s="6"/>
      <c r="KGN288" s="6"/>
      <c r="KGO288" s="6"/>
      <c r="KGP288" s="6"/>
      <c r="KGQ288" s="6"/>
      <c r="KGR288" s="6"/>
      <c r="KGS288" s="6"/>
      <c r="KGT288" s="6"/>
      <c r="KGU288" s="6"/>
      <c r="KGV288" s="6"/>
      <c r="KGW288" s="6"/>
      <c r="KGX288" s="6"/>
      <c r="KGY288" s="6"/>
      <c r="KGZ288" s="6"/>
      <c r="KHA288" s="6"/>
      <c r="KHB288" s="6"/>
      <c r="KHC288" s="6"/>
      <c r="KHD288" s="6"/>
      <c r="KHE288" s="6"/>
      <c r="KHF288" s="6"/>
      <c r="KHG288" s="6"/>
      <c r="KHH288" s="6"/>
      <c r="KHI288" s="6"/>
      <c r="KHJ288" s="6"/>
      <c r="KHK288" s="6"/>
      <c r="KHL288" s="6"/>
      <c r="KHM288" s="6"/>
      <c r="KHN288" s="6"/>
      <c r="KHO288" s="6"/>
      <c r="KHP288" s="6"/>
      <c r="KHQ288" s="6"/>
      <c r="KHR288" s="6"/>
      <c r="KHS288" s="6"/>
      <c r="KHT288" s="6"/>
      <c r="KHU288" s="6"/>
      <c r="KHV288" s="6"/>
      <c r="KHW288" s="6"/>
      <c r="KHX288" s="6"/>
      <c r="KHY288" s="6"/>
      <c r="KHZ288" s="6"/>
      <c r="KIA288" s="6"/>
      <c r="KIB288" s="6"/>
      <c r="KIC288" s="6"/>
      <c r="KID288" s="6"/>
      <c r="KIE288" s="6"/>
      <c r="KIF288" s="6"/>
      <c r="KIG288" s="6"/>
      <c r="KIH288" s="6"/>
      <c r="KII288" s="6"/>
      <c r="KIJ288" s="6"/>
      <c r="KIK288" s="6"/>
      <c r="KIL288" s="6"/>
      <c r="KIM288" s="6"/>
      <c r="KIN288" s="6"/>
      <c r="KIO288" s="6"/>
      <c r="KIP288" s="6"/>
      <c r="KIQ288" s="6"/>
      <c r="KIR288" s="6"/>
      <c r="KIS288" s="6"/>
      <c r="KIT288" s="6"/>
      <c r="KIU288" s="6"/>
      <c r="KIV288" s="6"/>
      <c r="KIW288" s="6"/>
      <c r="KIX288" s="6"/>
      <c r="KIY288" s="6"/>
      <c r="KIZ288" s="6"/>
      <c r="KJA288" s="6"/>
      <c r="KJB288" s="6"/>
      <c r="KJC288" s="6"/>
      <c r="KJD288" s="6"/>
      <c r="KJE288" s="6"/>
      <c r="KJF288" s="6"/>
      <c r="KJG288" s="6"/>
      <c r="KJH288" s="6"/>
      <c r="KJI288" s="6"/>
      <c r="KJJ288" s="6"/>
      <c r="KJK288" s="6"/>
      <c r="KJL288" s="6"/>
      <c r="KJM288" s="6"/>
      <c r="KJN288" s="6"/>
      <c r="KJO288" s="6"/>
      <c r="KJP288" s="6"/>
      <c r="KJQ288" s="6"/>
      <c r="KJR288" s="6"/>
      <c r="KJS288" s="6"/>
      <c r="KJT288" s="6"/>
      <c r="KJU288" s="6"/>
      <c r="KJV288" s="6"/>
      <c r="KJW288" s="6"/>
      <c r="KJX288" s="6"/>
      <c r="KJY288" s="6"/>
      <c r="KJZ288" s="6"/>
      <c r="KKA288" s="6"/>
      <c r="KKB288" s="6"/>
      <c r="KKC288" s="6"/>
      <c r="KKD288" s="6"/>
      <c r="KKE288" s="6"/>
      <c r="KKF288" s="6"/>
      <c r="KKG288" s="6"/>
      <c r="KKH288" s="6"/>
      <c r="KKI288" s="6"/>
      <c r="KKJ288" s="6"/>
      <c r="KKK288" s="6"/>
      <c r="KKL288" s="6"/>
      <c r="KKM288" s="6"/>
      <c r="KKN288" s="6"/>
      <c r="KKO288" s="6"/>
      <c r="KKP288" s="6"/>
      <c r="KKQ288" s="6"/>
      <c r="KKR288" s="6"/>
      <c r="KKS288" s="6"/>
      <c r="KKT288" s="6"/>
      <c r="KKU288" s="6"/>
      <c r="KKV288" s="6"/>
      <c r="KKW288" s="6"/>
      <c r="KKX288" s="6"/>
      <c r="KKY288" s="6"/>
      <c r="KKZ288" s="6"/>
      <c r="KLA288" s="6"/>
      <c r="KLB288" s="6"/>
      <c r="KLC288" s="6"/>
      <c r="KLD288" s="6"/>
      <c r="KLE288" s="6"/>
      <c r="KLF288" s="6"/>
      <c r="KLG288" s="6"/>
      <c r="KLH288" s="6"/>
      <c r="KLI288" s="6"/>
      <c r="KLJ288" s="6"/>
      <c r="KLK288" s="6"/>
      <c r="KLL288" s="6"/>
      <c r="KLM288" s="6"/>
      <c r="KLN288" s="6"/>
      <c r="KLO288" s="6"/>
      <c r="KLP288" s="6"/>
      <c r="KLQ288" s="6"/>
      <c r="KLR288" s="6"/>
      <c r="KLS288" s="6"/>
      <c r="KLT288" s="6"/>
      <c r="KLU288" s="6"/>
      <c r="KLV288" s="6"/>
      <c r="KLW288" s="6"/>
      <c r="KLX288" s="6"/>
      <c r="KLY288" s="6"/>
      <c r="KLZ288" s="6"/>
      <c r="KMA288" s="6"/>
      <c r="KMB288" s="6"/>
      <c r="KMC288" s="6"/>
      <c r="KMD288" s="6"/>
      <c r="KME288" s="6"/>
      <c r="KMF288" s="6"/>
      <c r="KMG288" s="6"/>
      <c r="KMH288" s="6"/>
      <c r="KMI288" s="6"/>
      <c r="KMJ288" s="6"/>
      <c r="KMK288" s="6"/>
      <c r="KML288" s="6"/>
      <c r="KMM288" s="6"/>
      <c r="KMN288" s="6"/>
      <c r="KMO288" s="6"/>
      <c r="KMP288" s="6"/>
      <c r="KMQ288" s="6"/>
      <c r="KMR288" s="6"/>
      <c r="KMS288" s="6"/>
      <c r="KMT288" s="6"/>
      <c r="KMU288" s="6"/>
      <c r="KMV288" s="6"/>
      <c r="KMW288" s="6"/>
      <c r="KMX288" s="6"/>
      <c r="KMY288" s="6"/>
      <c r="KMZ288" s="6"/>
      <c r="KNA288" s="6"/>
      <c r="KNB288" s="6"/>
      <c r="KNC288" s="6"/>
      <c r="KND288" s="6"/>
      <c r="KNE288" s="6"/>
      <c r="KNF288" s="6"/>
      <c r="KNG288" s="6"/>
      <c r="KNH288" s="6"/>
      <c r="KNI288" s="6"/>
      <c r="KNJ288" s="6"/>
      <c r="KNK288" s="6"/>
      <c r="KNL288" s="6"/>
      <c r="KNM288" s="6"/>
      <c r="KNN288" s="6"/>
      <c r="KNO288" s="6"/>
      <c r="KNP288" s="6"/>
      <c r="KNQ288" s="6"/>
      <c r="KNR288" s="6"/>
      <c r="KNS288" s="6"/>
      <c r="KNT288" s="6"/>
      <c r="KNU288" s="6"/>
      <c r="KNV288" s="6"/>
      <c r="KNW288" s="6"/>
      <c r="KNX288" s="6"/>
      <c r="KNY288" s="6"/>
      <c r="KNZ288" s="6"/>
      <c r="KOA288" s="6"/>
      <c r="KOB288" s="6"/>
      <c r="KOC288" s="6"/>
      <c r="KOD288" s="6"/>
      <c r="KOE288" s="6"/>
      <c r="KOF288" s="6"/>
      <c r="KOG288" s="6"/>
      <c r="KOH288" s="6"/>
      <c r="KOI288" s="6"/>
      <c r="KOJ288" s="6"/>
      <c r="KOK288" s="6"/>
      <c r="KOL288" s="6"/>
      <c r="KOM288" s="6"/>
      <c r="KON288" s="6"/>
      <c r="KOO288" s="6"/>
      <c r="KOP288" s="6"/>
      <c r="KOQ288" s="6"/>
      <c r="KOR288" s="6"/>
      <c r="KOS288" s="6"/>
      <c r="KOT288" s="6"/>
      <c r="KOU288" s="6"/>
      <c r="KOV288" s="6"/>
      <c r="KOW288" s="6"/>
      <c r="KOX288" s="6"/>
      <c r="KOY288" s="6"/>
      <c r="KOZ288" s="6"/>
      <c r="KPA288" s="6"/>
      <c r="KPB288" s="6"/>
      <c r="KPC288" s="6"/>
      <c r="KPD288" s="6"/>
      <c r="KPE288" s="6"/>
      <c r="KPF288" s="6"/>
      <c r="KPG288" s="6"/>
      <c r="KPH288" s="6"/>
      <c r="KPI288" s="6"/>
      <c r="KPJ288" s="6"/>
      <c r="KPK288" s="6"/>
      <c r="KPL288" s="6"/>
      <c r="KPM288" s="6"/>
      <c r="KPN288" s="6"/>
      <c r="KPO288" s="6"/>
      <c r="KPP288" s="6"/>
      <c r="KPQ288" s="6"/>
      <c r="KPR288" s="6"/>
      <c r="KPS288" s="6"/>
      <c r="KPT288" s="6"/>
      <c r="KPU288" s="6"/>
      <c r="KPV288" s="6"/>
      <c r="KPW288" s="6"/>
      <c r="KPX288" s="6"/>
      <c r="KPY288" s="6"/>
      <c r="KPZ288" s="6"/>
      <c r="KQA288" s="6"/>
      <c r="KQB288" s="6"/>
      <c r="KQC288" s="6"/>
      <c r="KQD288" s="6"/>
      <c r="KQE288" s="6"/>
      <c r="KQF288" s="6"/>
      <c r="KQG288" s="6"/>
      <c r="KQH288" s="6"/>
      <c r="KQI288" s="6"/>
      <c r="KQJ288" s="6"/>
      <c r="KQK288" s="6"/>
      <c r="KQL288" s="6"/>
      <c r="KQM288" s="6"/>
      <c r="KQN288" s="6"/>
      <c r="KQO288" s="6"/>
      <c r="KQP288" s="6"/>
      <c r="KQQ288" s="6"/>
      <c r="KQR288" s="6"/>
      <c r="KQS288" s="6"/>
      <c r="KQT288" s="6"/>
      <c r="KQU288" s="6"/>
      <c r="KQV288" s="6"/>
      <c r="KQW288" s="6"/>
      <c r="KQX288" s="6"/>
      <c r="KQY288" s="6"/>
      <c r="KQZ288" s="6"/>
      <c r="KRA288" s="6"/>
      <c r="KRB288" s="6"/>
      <c r="KRC288" s="6"/>
      <c r="KRD288" s="6"/>
      <c r="KRE288" s="6"/>
      <c r="KRF288" s="6"/>
      <c r="KRG288" s="6"/>
      <c r="KRH288" s="6"/>
      <c r="KRI288" s="6"/>
      <c r="KRJ288" s="6"/>
      <c r="KRK288" s="6"/>
      <c r="KRL288" s="6"/>
      <c r="KRM288" s="6"/>
      <c r="KRN288" s="6"/>
      <c r="KRO288" s="6"/>
      <c r="KRP288" s="6"/>
      <c r="KRQ288" s="6"/>
      <c r="KRR288" s="6"/>
      <c r="KRS288" s="6"/>
      <c r="KRT288" s="6"/>
      <c r="KRU288" s="6"/>
      <c r="KRV288" s="6"/>
      <c r="KRW288" s="6"/>
      <c r="KRX288" s="6"/>
      <c r="KRY288" s="6"/>
      <c r="KRZ288" s="6"/>
      <c r="KSA288" s="6"/>
      <c r="KSB288" s="6"/>
      <c r="KSC288" s="6"/>
      <c r="KSD288" s="6"/>
      <c r="KSE288" s="6"/>
      <c r="KSF288" s="6"/>
      <c r="KSG288" s="6"/>
      <c r="KSH288" s="6"/>
      <c r="KSI288" s="6"/>
      <c r="KSJ288" s="6"/>
      <c r="KSK288" s="6"/>
      <c r="KSL288" s="6"/>
      <c r="KSM288" s="6"/>
      <c r="KSN288" s="6"/>
      <c r="KSO288" s="6"/>
      <c r="KSP288" s="6"/>
      <c r="KSQ288" s="6"/>
      <c r="KSR288" s="6"/>
      <c r="KSS288" s="6"/>
      <c r="KST288" s="6"/>
      <c r="KSU288" s="6"/>
      <c r="KSV288" s="6"/>
      <c r="KSW288" s="6"/>
      <c r="KSX288" s="6"/>
      <c r="KSY288" s="6"/>
      <c r="KSZ288" s="6"/>
      <c r="KTA288" s="6"/>
      <c r="KTB288" s="6"/>
      <c r="KTC288" s="6"/>
      <c r="KTD288" s="6"/>
      <c r="KTE288" s="6"/>
      <c r="KTF288" s="6"/>
      <c r="KTG288" s="6"/>
      <c r="KTH288" s="6"/>
      <c r="KTI288" s="6"/>
      <c r="KTJ288" s="6"/>
      <c r="KTK288" s="6"/>
      <c r="KTL288" s="6"/>
      <c r="KTM288" s="6"/>
      <c r="KTN288" s="6"/>
      <c r="KTO288" s="6"/>
      <c r="KTP288" s="6"/>
      <c r="KTQ288" s="6"/>
      <c r="KTR288" s="6"/>
      <c r="KTS288" s="6"/>
      <c r="KTT288" s="6"/>
      <c r="KTU288" s="6"/>
      <c r="KTV288" s="6"/>
      <c r="KTW288" s="6"/>
      <c r="KTX288" s="6"/>
      <c r="KTY288" s="6"/>
      <c r="KTZ288" s="6"/>
      <c r="KUA288" s="6"/>
      <c r="KUB288" s="6"/>
      <c r="KUC288" s="6"/>
      <c r="KUD288" s="6"/>
      <c r="KUE288" s="6"/>
      <c r="KUF288" s="6"/>
      <c r="KUG288" s="6"/>
      <c r="KUH288" s="6"/>
      <c r="KUI288" s="6"/>
      <c r="KUJ288" s="6"/>
      <c r="KUK288" s="6"/>
      <c r="KUL288" s="6"/>
      <c r="KUM288" s="6"/>
      <c r="KUN288" s="6"/>
      <c r="KUO288" s="6"/>
      <c r="KUP288" s="6"/>
      <c r="KUQ288" s="6"/>
      <c r="KUR288" s="6"/>
      <c r="KUS288" s="6"/>
      <c r="KUT288" s="6"/>
      <c r="KUU288" s="6"/>
      <c r="KUV288" s="6"/>
      <c r="KUW288" s="6"/>
      <c r="KUX288" s="6"/>
      <c r="KUY288" s="6"/>
      <c r="KUZ288" s="6"/>
      <c r="KVA288" s="6"/>
      <c r="KVB288" s="6"/>
      <c r="KVC288" s="6"/>
      <c r="KVD288" s="6"/>
      <c r="KVE288" s="6"/>
      <c r="KVF288" s="6"/>
      <c r="KVG288" s="6"/>
      <c r="KVH288" s="6"/>
      <c r="KVI288" s="6"/>
      <c r="KVJ288" s="6"/>
      <c r="KVK288" s="6"/>
      <c r="KVL288" s="6"/>
      <c r="KVM288" s="6"/>
      <c r="KVN288" s="6"/>
      <c r="KVO288" s="6"/>
      <c r="KVP288" s="6"/>
      <c r="KVQ288" s="6"/>
      <c r="KVR288" s="6"/>
      <c r="KVS288" s="6"/>
      <c r="KVT288" s="6"/>
      <c r="KVU288" s="6"/>
      <c r="KVV288" s="6"/>
      <c r="KVW288" s="6"/>
      <c r="KVX288" s="6"/>
      <c r="KVY288" s="6"/>
      <c r="KVZ288" s="6"/>
      <c r="KWA288" s="6"/>
      <c r="KWB288" s="6"/>
      <c r="KWC288" s="6"/>
      <c r="KWD288" s="6"/>
      <c r="KWE288" s="6"/>
      <c r="KWF288" s="6"/>
      <c r="KWG288" s="6"/>
      <c r="KWH288" s="6"/>
      <c r="KWI288" s="6"/>
      <c r="KWJ288" s="6"/>
      <c r="KWK288" s="6"/>
      <c r="KWL288" s="6"/>
      <c r="KWM288" s="6"/>
      <c r="KWN288" s="6"/>
      <c r="KWO288" s="6"/>
      <c r="KWP288" s="6"/>
      <c r="KWQ288" s="6"/>
      <c r="KWR288" s="6"/>
      <c r="KWS288" s="6"/>
      <c r="KWT288" s="6"/>
      <c r="KWU288" s="6"/>
      <c r="KWV288" s="6"/>
      <c r="KWW288" s="6"/>
      <c r="KWX288" s="6"/>
      <c r="KWY288" s="6"/>
      <c r="KWZ288" s="6"/>
      <c r="KXA288" s="6"/>
      <c r="KXB288" s="6"/>
      <c r="KXC288" s="6"/>
      <c r="KXD288" s="6"/>
      <c r="KXE288" s="6"/>
      <c r="KXF288" s="6"/>
      <c r="KXG288" s="6"/>
      <c r="KXH288" s="6"/>
      <c r="KXI288" s="6"/>
      <c r="KXJ288" s="6"/>
      <c r="KXK288" s="6"/>
      <c r="KXL288" s="6"/>
      <c r="KXM288" s="6"/>
      <c r="KXN288" s="6"/>
      <c r="KXO288" s="6"/>
      <c r="KXP288" s="6"/>
      <c r="KXQ288" s="6"/>
      <c r="KXR288" s="6"/>
      <c r="KXS288" s="6"/>
      <c r="KXT288" s="6"/>
      <c r="KXU288" s="6"/>
      <c r="KXV288" s="6"/>
      <c r="KXW288" s="6"/>
      <c r="KXX288" s="6"/>
      <c r="KXY288" s="6"/>
      <c r="KXZ288" s="6"/>
      <c r="KYA288" s="6"/>
      <c r="KYB288" s="6"/>
      <c r="KYC288" s="6"/>
      <c r="KYD288" s="6"/>
      <c r="KYE288" s="6"/>
      <c r="KYF288" s="6"/>
      <c r="KYG288" s="6"/>
      <c r="KYH288" s="6"/>
      <c r="KYI288" s="6"/>
      <c r="KYJ288" s="6"/>
      <c r="KYK288" s="6"/>
      <c r="KYL288" s="6"/>
      <c r="KYM288" s="6"/>
      <c r="KYN288" s="6"/>
      <c r="KYO288" s="6"/>
      <c r="KYP288" s="6"/>
      <c r="KYQ288" s="6"/>
      <c r="KYR288" s="6"/>
      <c r="KYS288" s="6"/>
      <c r="KYT288" s="6"/>
      <c r="KYU288" s="6"/>
      <c r="KYV288" s="6"/>
      <c r="KYW288" s="6"/>
      <c r="KYX288" s="6"/>
      <c r="KYY288" s="6"/>
      <c r="KYZ288" s="6"/>
      <c r="KZA288" s="6"/>
      <c r="KZB288" s="6"/>
      <c r="KZC288" s="6"/>
      <c r="KZD288" s="6"/>
      <c r="KZE288" s="6"/>
      <c r="KZF288" s="6"/>
      <c r="KZG288" s="6"/>
      <c r="KZH288" s="6"/>
      <c r="KZI288" s="6"/>
      <c r="KZJ288" s="6"/>
      <c r="KZK288" s="6"/>
      <c r="KZL288" s="6"/>
      <c r="KZM288" s="6"/>
      <c r="KZN288" s="6"/>
      <c r="KZO288" s="6"/>
      <c r="KZP288" s="6"/>
      <c r="KZQ288" s="6"/>
      <c r="KZR288" s="6"/>
      <c r="KZS288" s="6"/>
      <c r="KZT288" s="6"/>
      <c r="KZU288" s="6"/>
      <c r="KZV288" s="6"/>
      <c r="KZW288" s="6"/>
      <c r="KZX288" s="6"/>
      <c r="KZY288" s="6"/>
      <c r="KZZ288" s="6"/>
      <c r="LAA288" s="6"/>
      <c r="LAB288" s="6"/>
      <c r="LAC288" s="6"/>
      <c r="LAD288" s="6"/>
      <c r="LAE288" s="6"/>
      <c r="LAF288" s="6"/>
      <c r="LAG288" s="6"/>
      <c r="LAH288" s="6"/>
      <c r="LAI288" s="6"/>
      <c r="LAJ288" s="6"/>
      <c r="LAK288" s="6"/>
      <c r="LAL288" s="6"/>
      <c r="LAM288" s="6"/>
      <c r="LAN288" s="6"/>
      <c r="LAO288" s="6"/>
      <c r="LAP288" s="6"/>
      <c r="LAQ288" s="6"/>
      <c r="LAR288" s="6"/>
      <c r="LAS288" s="6"/>
      <c r="LAT288" s="6"/>
      <c r="LAU288" s="6"/>
      <c r="LAV288" s="6"/>
      <c r="LAW288" s="6"/>
      <c r="LAX288" s="6"/>
      <c r="LAY288" s="6"/>
      <c r="LAZ288" s="6"/>
      <c r="LBA288" s="6"/>
      <c r="LBB288" s="6"/>
      <c r="LBC288" s="6"/>
      <c r="LBD288" s="6"/>
      <c r="LBE288" s="6"/>
      <c r="LBF288" s="6"/>
      <c r="LBG288" s="6"/>
      <c r="LBH288" s="6"/>
      <c r="LBI288" s="6"/>
      <c r="LBJ288" s="6"/>
      <c r="LBK288" s="6"/>
      <c r="LBL288" s="6"/>
      <c r="LBM288" s="6"/>
      <c r="LBN288" s="6"/>
      <c r="LBO288" s="6"/>
      <c r="LBP288" s="6"/>
      <c r="LBQ288" s="6"/>
      <c r="LBR288" s="6"/>
      <c r="LBS288" s="6"/>
      <c r="LBT288" s="6"/>
      <c r="LBU288" s="6"/>
      <c r="LBV288" s="6"/>
      <c r="LBW288" s="6"/>
      <c r="LBX288" s="6"/>
      <c r="LBY288" s="6"/>
      <c r="LBZ288" s="6"/>
      <c r="LCA288" s="6"/>
      <c r="LCB288" s="6"/>
      <c r="LCC288" s="6"/>
      <c r="LCD288" s="6"/>
      <c r="LCE288" s="6"/>
      <c r="LCF288" s="6"/>
      <c r="LCG288" s="6"/>
      <c r="LCH288" s="6"/>
      <c r="LCI288" s="6"/>
      <c r="LCJ288" s="6"/>
      <c r="LCK288" s="6"/>
      <c r="LCL288" s="6"/>
      <c r="LCM288" s="6"/>
      <c r="LCN288" s="6"/>
      <c r="LCO288" s="6"/>
      <c r="LCP288" s="6"/>
      <c r="LCQ288" s="6"/>
      <c r="LCR288" s="6"/>
      <c r="LCS288" s="6"/>
      <c r="LCT288" s="6"/>
      <c r="LCU288" s="6"/>
      <c r="LCV288" s="6"/>
      <c r="LCW288" s="6"/>
      <c r="LCX288" s="6"/>
      <c r="LCY288" s="6"/>
      <c r="LCZ288" s="6"/>
      <c r="LDA288" s="6"/>
      <c r="LDB288" s="6"/>
      <c r="LDC288" s="6"/>
      <c r="LDD288" s="6"/>
      <c r="LDE288" s="6"/>
      <c r="LDF288" s="6"/>
      <c r="LDG288" s="6"/>
      <c r="LDH288" s="6"/>
      <c r="LDI288" s="6"/>
      <c r="LDJ288" s="6"/>
      <c r="LDK288" s="6"/>
      <c r="LDL288" s="6"/>
      <c r="LDM288" s="6"/>
      <c r="LDN288" s="6"/>
      <c r="LDO288" s="6"/>
      <c r="LDP288" s="6"/>
      <c r="LDQ288" s="6"/>
      <c r="LDR288" s="6"/>
      <c r="LDS288" s="6"/>
      <c r="LDT288" s="6"/>
      <c r="LDU288" s="6"/>
      <c r="LDV288" s="6"/>
      <c r="LDW288" s="6"/>
      <c r="LDX288" s="6"/>
      <c r="LDY288" s="6"/>
      <c r="LDZ288" s="6"/>
      <c r="LEA288" s="6"/>
      <c r="LEB288" s="6"/>
      <c r="LEC288" s="6"/>
      <c r="LED288" s="6"/>
      <c r="LEE288" s="6"/>
      <c r="LEF288" s="6"/>
      <c r="LEG288" s="6"/>
      <c r="LEH288" s="6"/>
      <c r="LEI288" s="6"/>
      <c r="LEJ288" s="6"/>
      <c r="LEK288" s="6"/>
      <c r="LEL288" s="6"/>
      <c r="LEM288" s="6"/>
      <c r="LEN288" s="6"/>
      <c r="LEO288" s="6"/>
      <c r="LEP288" s="6"/>
      <c r="LEQ288" s="6"/>
      <c r="LER288" s="6"/>
      <c r="LES288" s="6"/>
      <c r="LET288" s="6"/>
      <c r="LEU288" s="6"/>
      <c r="LEV288" s="6"/>
      <c r="LEW288" s="6"/>
      <c r="LEX288" s="6"/>
      <c r="LEY288" s="6"/>
      <c r="LEZ288" s="6"/>
      <c r="LFA288" s="6"/>
      <c r="LFB288" s="6"/>
      <c r="LFC288" s="6"/>
      <c r="LFD288" s="6"/>
      <c r="LFE288" s="6"/>
      <c r="LFF288" s="6"/>
      <c r="LFG288" s="6"/>
      <c r="LFH288" s="6"/>
      <c r="LFI288" s="6"/>
      <c r="LFJ288" s="6"/>
      <c r="LFK288" s="6"/>
      <c r="LFL288" s="6"/>
      <c r="LFM288" s="6"/>
      <c r="LFN288" s="6"/>
      <c r="LFO288" s="6"/>
      <c r="LFP288" s="6"/>
      <c r="LFQ288" s="6"/>
      <c r="LFR288" s="6"/>
      <c r="LFS288" s="6"/>
      <c r="LFT288" s="6"/>
      <c r="LFU288" s="6"/>
      <c r="LFV288" s="6"/>
      <c r="LFW288" s="6"/>
      <c r="LFX288" s="6"/>
      <c r="LFY288" s="6"/>
      <c r="LFZ288" s="6"/>
      <c r="LGA288" s="6"/>
      <c r="LGB288" s="6"/>
      <c r="LGC288" s="6"/>
      <c r="LGD288" s="6"/>
      <c r="LGE288" s="6"/>
      <c r="LGF288" s="6"/>
      <c r="LGG288" s="6"/>
      <c r="LGH288" s="6"/>
      <c r="LGI288" s="6"/>
      <c r="LGJ288" s="6"/>
      <c r="LGK288" s="6"/>
      <c r="LGL288" s="6"/>
      <c r="LGM288" s="6"/>
      <c r="LGN288" s="6"/>
      <c r="LGO288" s="6"/>
      <c r="LGP288" s="6"/>
      <c r="LGQ288" s="6"/>
      <c r="LGR288" s="6"/>
      <c r="LGS288" s="6"/>
      <c r="LGT288" s="6"/>
      <c r="LGU288" s="6"/>
      <c r="LGV288" s="6"/>
      <c r="LGW288" s="6"/>
      <c r="LGX288" s="6"/>
      <c r="LGY288" s="6"/>
      <c r="LGZ288" s="6"/>
      <c r="LHA288" s="6"/>
      <c r="LHB288" s="6"/>
      <c r="LHC288" s="6"/>
      <c r="LHD288" s="6"/>
      <c r="LHE288" s="6"/>
      <c r="LHF288" s="6"/>
      <c r="LHG288" s="6"/>
      <c r="LHH288" s="6"/>
      <c r="LHI288" s="6"/>
      <c r="LHJ288" s="6"/>
      <c r="LHK288" s="6"/>
      <c r="LHL288" s="6"/>
      <c r="LHM288" s="6"/>
      <c r="LHN288" s="6"/>
      <c r="LHO288" s="6"/>
      <c r="LHP288" s="6"/>
      <c r="LHQ288" s="6"/>
      <c r="LHR288" s="6"/>
      <c r="LHS288" s="6"/>
      <c r="LHT288" s="6"/>
      <c r="LHU288" s="6"/>
      <c r="LHV288" s="6"/>
      <c r="LHW288" s="6"/>
      <c r="LHX288" s="6"/>
      <c r="LHY288" s="6"/>
      <c r="LHZ288" s="6"/>
      <c r="LIA288" s="6"/>
      <c r="LIB288" s="6"/>
      <c r="LIC288" s="6"/>
      <c r="LID288" s="6"/>
      <c r="LIE288" s="6"/>
      <c r="LIF288" s="6"/>
      <c r="LIG288" s="6"/>
      <c r="LIH288" s="6"/>
      <c r="LII288" s="6"/>
      <c r="LIJ288" s="6"/>
      <c r="LIK288" s="6"/>
      <c r="LIL288" s="6"/>
      <c r="LIM288" s="6"/>
      <c r="LIN288" s="6"/>
      <c r="LIO288" s="6"/>
      <c r="LIP288" s="6"/>
      <c r="LIQ288" s="6"/>
      <c r="LIR288" s="6"/>
      <c r="LIS288" s="6"/>
      <c r="LIT288" s="6"/>
      <c r="LIU288" s="6"/>
      <c r="LIV288" s="6"/>
      <c r="LIW288" s="6"/>
      <c r="LIX288" s="6"/>
      <c r="LIY288" s="6"/>
      <c r="LIZ288" s="6"/>
      <c r="LJA288" s="6"/>
      <c r="LJB288" s="6"/>
      <c r="LJC288" s="6"/>
      <c r="LJD288" s="6"/>
      <c r="LJE288" s="6"/>
      <c r="LJF288" s="6"/>
      <c r="LJG288" s="6"/>
      <c r="LJH288" s="6"/>
      <c r="LJI288" s="6"/>
      <c r="LJJ288" s="6"/>
      <c r="LJK288" s="6"/>
      <c r="LJL288" s="6"/>
      <c r="LJM288" s="6"/>
      <c r="LJN288" s="6"/>
      <c r="LJO288" s="6"/>
      <c r="LJP288" s="6"/>
      <c r="LJQ288" s="6"/>
      <c r="LJR288" s="6"/>
      <c r="LJS288" s="6"/>
      <c r="LJT288" s="6"/>
      <c r="LJU288" s="6"/>
      <c r="LJV288" s="6"/>
      <c r="LJW288" s="6"/>
      <c r="LJX288" s="6"/>
      <c r="LJY288" s="6"/>
      <c r="LJZ288" s="6"/>
      <c r="LKA288" s="6"/>
      <c r="LKB288" s="6"/>
      <c r="LKC288" s="6"/>
      <c r="LKD288" s="6"/>
      <c r="LKE288" s="6"/>
      <c r="LKF288" s="6"/>
      <c r="LKG288" s="6"/>
      <c r="LKH288" s="6"/>
      <c r="LKI288" s="6"/>
      <c r="LKJ288" s="6"/>
      <c r="LKK288" s="6"/>
      <c r="LKL288" s="6"/>
      <c r="LKM288" s="6"/>
      <c r="LKN288" s="6"/>
      <c r="LKO288" s="6"/>
      <c r="LKP288" s="6"/>
      <c r="LKQ288" s="6"/>
      <c r="LKR288" s="6"/>
      <c r="LKS288" s="6"/>
      <c r="LKT288" s="6"/>
      <c r="LKU288" s="6"/>
      <c r="LKV288" s="6"/>
      <c r="LKW288" s="6"/>
      <c r="LKX288" s="6"/>
      <c r="LKY288" s="6"/>
      <c r="LKZ288" s="6"/>
      <c r="LLA288" s="6"/>
      <c r="LLB288" s="6"/>
      <c r="LLC288" s="6"/>
      <c r="LLD288" s="6"/>
      <c r="LLE288" s="6"/>
      <c r="LLF288" s="6"/>
      <c r="LLG288" s="6"/>
      <c r="LLH288" s="6"/>
      <c r="LLI288" s="6"/>
      <c r="LLJ288" s="6"/>
      <c r="LLK288" s="6"/>
      <c r="LLL288" s="6"/>
      <c r="LLM288" s="6"/>
      <c r="LLN288" s="6"/>
      <c r="LLO288" s="6"/>
      <c r="LLP288" s="6"/>
      <c r="LLQ288" s="6"/>
      <c r="LLR288" s="6"/>
      <c r="LLS288" s="6"/>
      <c r="LLT288" s="6"/>
      <c r="LLU288" s="6"/>
      <c r="LLV288" s="6"/>
      <c r="LLW288" s="6"/>
      <c r="LLX288" s="6"/>
      <c r="LLY288" s="6"/>
      <c r="LLZ288" s="6"/>
      <c r="LMA288" s="6"/>
      <c r="LMB288" s="6"/>
      <c r="LMC288" s="6"/>
      <c r="LMD288" s="6"/>
      <c r="LME288" s="6"/>
      <c r="LMF288" s="6"/>
      <c r="LMG288" s="6"/>
      <c r="LMH288" s="6"/>
      <c r="LMI288" s="6"/>
      <c r="LMJ288" s="6"/>
      <c r="LMK288" s="6"/>
      <c r="LML288" s="6"/>
      <c r="LMM288" s="6"/>
      <c r="LMN288" s="6"/>
      <c r="LMO288" s="6"/>
      <c r="LMP288" s="6"/>
      <c r="LMQ288" s="6"/>
      <c r="LMR288" s="6"/>
      <c r="LMS288" s="6"/>
      <c r="LMT288" s="6"/>
      <c r="LMU288" s="6"/>
      <c r="LMV288" s="6"/>
      <c r="LMW288" s="6"/>
      <c r="LMX288" s="6"/>
      <c r="LMY288" s="6"/>
      <c r="LMZ288" s="6"/>
      <c r="LNA288" s="6"/>
      <c r="LNB288" s="6"/>
      <c r="LNC288" s="6"/>
      <c r="LND288" s="6"/>
      <c r="LNE288" s="6"/>
      <c r="LNF288" s="6"/>
      <c r="LNG288" s="6"/>
      <c r="LNH288" s="6"/>
      <c r="LNI288" s="6"/>
      <c r="LNJ288" s="6"/>
      <c r="LNK288" s="6"/>
      <c r="LNL288" s="6"/>
      <c r="LNM288" s="6"/>
      <c r="LNN288" s="6"/>
      <c r="LNO288" s="6"/>
      <c r="LNP288" s="6"/>
      <c r="LNQ288" s="6"/>
      <c r="LNR288" s="6"/>
      <c r="LNS288" s="6"/>
      <c r="LNT288" s="6"/>
      <c r="LNU288" s="6"/>
      <c r="LNV288" s="6"/>
      <c r="LNW288" s="6"/>
      <c r="LNX288" s="6"/>
      <c r="LNY288" s="6"/>
      <c r="LNZ288" s="6"/>
      <c r="LOA288" s="6"/>
      <c r="LOB288" s="6"/>
      <c r="LOC288" s="6"/>
      <c r="LOD288" s="6"/>
      <c r="LOE288" s="6"/>
      <c r="LOF288" s="6"/>
      <c r="LOG288" s="6"/>
      <c r="LOH288" s="6"/>
      <c r="LOI288" s="6"/>
      <c r="LOJ288" s="6"/>
      <c r="LOK288" s="6"/>
      <c r="LOL288" s="6"/>
      <c r="LOM288" s="6"/>
      <c r="LON288" s="6"/>
      <c r="LOO288" s="6"/>
      <c r="LOP288" s="6"/>
      <c r="LOQ288" s="6"/>
      <c r="LOR288" s="6"/>
      <c r="LOS288" s="6"/>
      <c r="LOT288" s="6"/>
      <c r="LOU288" s="6"/>
      <c r="LOV288" s="6"/>
      <c r="LOW288" s="6"/>
      <c r="LOX288" s="6"/>
      <c r="LOY288" s="6"/>
      <c r="LOZ288" s="6"/>
      <c r="LPA288" s="6"/>
      <c r="LPB288" s="6"/>
      <c r="LPC288" s="6"/>
      <c r="LPD288" s="6"/>
      <c r="LPE288" s="6"/>
      <c r="LPF288" s="6"/>
      <c r="LPG288" s="6"/>
      <c r="LPH288" s="6"/>
      <c r="LPI288" s="6"/>
      <c r="LPJ288" s="6"/>
      <c r="LPK288" s="6"/>
      <c r="LPL288" s="6"/>
      <c r="LPM288" s="6"/>
      <c r="LPN288" s="6"/>
      <c r="LPO288" s="6"/>
      <c r="LPP288" s="6"/>
      <c r="LPQ288" s="6"/>
      <c r="LPR288" s="6"/>
      <c r="LPS288" s="6"/>
      <c r="LPT288" s="6"/>
      <c r="LPU288" s="6"/>
      <c r="LPV288" s="6"/>
      <c r="LPW288" s="6"/>
      <c r="LPX288" s="6"/>
      <c r="LPY288" s="6"/>
      <c r="LPZ288" s="6"/>
      <c r="LQA288" s="6"/>
      <c r="LQB288" s="6"/>
      <c r="LQC288" s="6"/>
      <c r="LQD288" s="6"/>
      <c r="LQE288" s="6"/>
      <c r="LQF288" s="6"/>
      <c r="LQG288" s="6"/>
      <c r="LQH288" s="6"/>
      <c r="LQI288" s="6"/>
      <c r="LQJ288" s="6"/>
      <c r="LQK288" s="6"/>
      <c r="LQL288" s="6"/>
      <c r="LQM288" s="6"/>
      <c r="LQN288" s="6"/>
      <c r="LQO288" s="6"/>
      <c r="LQP288" s="6"/>
      <c r="LQQ288" s="6"/>
      <c r="LQR288" s="6"/>
      <c r="LQS288" s="6"/>
      <c r="LQT288" s="6"/>
      <c r="LQU288" s="6"/>
      <c r="LQV288" s="6"/>
      <c r="LQW288" s="6"/>
      <c r="LQX288" s="6"/>
      <c r="LQY288" s="6"/>
      <c r="LQZ288" s="6"/>
      <c r="LRA288" s="6"/>
      <c r="LRB288" s="6"/>
      <c r="LRC288" s="6"/>
      <c r="LRD288" s="6"/>
      <c r="LRE288" s="6"/>
      <c r="LRF288" s="6"/>
      <c r="LRG288" s="6"/>
      <c r="LRH288" s="6"/>
      <c r="LRI288" s="6"/>
      <c r="LRJ288" s="6"/>
      <c r="LRK288" s="6"/>
      <c r="LRL288" s="6"/>
      <c r="LRM288" s="6"/>
      <c r="LRN288" s="6"/>
      <c r="LRO288" s="6"/>
      <c r="LRP288" s="6"/>
      <c r="LRQ288" s="6"/>
      <c r="LRR288" s="6"/>
      <c r="LRS288" s="6"/>
      <c r="LRT288" s="6"/>
      <c r="LRU288" s="6"/>
      <c r="LRV288" s="6"/>
      <c r="LRW288" s="6"/>
      <c r="LRX288" s="6"/>
      <c r="LRY288" s="6"/>
      <c r="LRZ288" s="6"/>
      <c r="LSA288" s="6"/>
      <c r="LSB288" s="6"/>
      <c r="LSC288" s="6"/>
      <c r="LSD288" s="6"/>
      <c r="LSE288" s="6"/>
      <c r="LSF288" s="6"/>
      <c r="LSG288" s="6"/>
      <c r="LSH288" s="6"/>
      <c r="LSI288" s="6"/>
      <c r="LSJ288" s="6"/>
      <c r="LSK288" s="6"/>
      <c r="LSL288" s="6"/>
      <c r="LSM288" s="6"/>
      <c r="LSN288" s="6"/>
      <c r="LSO288" s="6"/>
      <c r="LSP288" s="6"/>
      <c r="LSQ288" s="6"/>
      <c r="LSR288" s="6"/>
      <c r="LSS288" s="6"/>
      <c r="LST288" s="6"/>
      <c r="LSU288" s="6"/>
      <c r="LSV288" s="6"/>
      <c r="LSW288" s="6"/>
      <c r="LSX288" s="6"/>
      <c r="LSY288" s="6"/>
      <c r="LSZ288" s="6"/>
      <c r="LTA288" s="6"/>
      <c r="LTB288" s="6"/>
      <c r="LTC288" s="6"/>
      <c r="LTD288" s="6"/>
      <c r="LTE288" s="6"/>
      <c r="LTF288" s="6"/>
      <c r="LTG288" s="6"/>
      <c r="LTH288" s="6"/>
      <c r="LTI288" s="6"/>
      <c r="LTJ288" s="6"/>
      <c r="LTK288" s="6"/>
      <c r="LTL288" s="6"/>
      <c r="LTM288" s="6"/>
      <c r="LTN288" s="6"/>
      <c r="LTO288" s="6"/>
      <c r="LTP288" s="6"/>
      <c r="LTQ288" s="6"/>
      <c r="LTR288" s="6"/>
      <c r="LTS288" s="6"/>
      <c r="LTT288" s="6"/>
      <c r="LTU288" s="6"/>
      <c r="LTV288" s="6"/>
      <c r="LTW288" s="6"/>
      <c r="LTX288" s="6"/>
      <c r="LTY288" s="6"/>
      <c r="LTZ288" s="6"/>
      <c r="LUA288" s="6"/>
      <c r="LUB288" s="6"/>
      <c r="LUC288" s="6"/>
      <c r="LUD288" s="6"/>
      <c r="LUE288" s="6"/>
      <c r="LUF288" s="6"/>
      <c r="LUG288" s="6"/>
      <c r="LUH288" s="6"/>
      <c r="LUI288" s="6"/>
      <c r="LUJ288" s="6"/>
      <c r="LUK288" s="6"/>
      <c r="LUL288" s="6"/>
      <c r="LUM288" s="6"/>
      <c r="LUN288" s="6"/>
      <c r="LUO288" s="6"/>
      <c r="LUP288" s="6"/>
      <c r="LUQ288" s="6"/>
      <c r="LUR288" s="6"/>
      <c r="LUS288" s="6"/>
      <c r="LUT288" s="6"/>
      <c r="LUU288" s="6"/>
      <c r="LUV288" s="6"/>
      <c r="LUW288" s="6"/>
      <c r="LUX288" s="6"/>
      <c r="LUY288" s="6"/>
      <c r="LUZ288" s="6"/>
      <c r="LVA288" s="6"/>
      <c r="LVB288" s="6"/>
      <c r="LVC288" s="6"/>
      <c r="LVD288" s="6"/>
      <c r="LVE288" s="6"/>
      <c r="LVF288" s="6"/>
      <c r="LVG288" s="6"/>
      <c r="LVH288" s="6"/>
      <c r="LVI288" s="6"/>
      <c r="LVJ288" s="6"/>
      <c r="LVK288" s="6"/>
      <c r="LVL288" s="6"/>
      <c r="LVM288" s="6"/>
      <c r="LVN288" s="6"/>
      <c r="LVO288" s="6"/>
      <c r="LVP288" s="6"/>
      <c r="LVQ288" s="6"/>
      <c r="LVR288" s="6"/>
      <c r="LVS288" s="6"/>
      <c r="LVT288" s="6"/>
      <c r="LVU288" s="6"/>
      <c r="LVV288" s="6"/>
      <c r="LVW288" s="6"/>
      <c r="LVX288" s="6"/>
      <c r="LVY288" s="6"/>
      <c r="LVZ288" s="6"/>
      <c r="LWA288" s="6"/>
      <c r="LWB288" s="6"/>
      <c r="LWC288" s="6"/>
      <c r="LWD288" s="6"/>
      <c r="LWE288" s="6"/>
      <c r="LWF288" s="6"/>
      <c r="LWG288" s="6"/>
      <c r="LWH288" s="6"/>
      <c r="LWI288" s="6"/>
      <c r="LWJ288" s="6"/>
      <c r="LWK288" s="6"/>
      <c r="LWL288" s="6"/>
      <c r="LWM288" s="6"/>
      <c r="LWN288" s="6"/>
      <c r="LWO288" s="6"/>
      <c r="LWP288" s="6"/>
      <c r="LWQ288" s="6"/>
      <c r="LWR288" s="6"/>
      <c r="LWS288" s="6"/>
      <c r="LWT288" s="6"/>
      <c r="LWU288" s="6"/>
      <c r="LWV288" s="6"/>
      <c r="LWW288" s="6"/>
      <c r="LWX288" s="6"/>
      <c r="LWY288" s="6"/>
      <c r="LWZ288" s="6"/>
      <c r="LXA288" s="6"/>
      <c r="LXB288" s="6"/>
      <c r="LXC288" s="6"/>
      <c r="LXD288" s="6"/>
      <c r="LXE288" s="6"/>
      <c r="LXF288" s="6"/>
      <c r="LXG288" s="6"/>
      <c r="LXH288" s="6"/>
      <c r="LXI288" s="6"/>
      <c r="LXJ288" s="6"/>
      <c r="LXK288" s="6"/>
      <c r="LXL288" s="6"/>
      <c r="LXM288" s="6"/>
      <c r="LXN288" s="6"/>
      <c r="LXO288" s="6"/>
      <c r="LXP288" s="6"/>
      <c r="LXQ288" s="6"/>
      <c r="LXR288" s="6"/>
      <c r="LXS288" s="6"/>
      <c r="LXT288" s="6"/>
      <c r="LXU288" s="6"/>
      <c r="LXV288" s="6"/>
      <c r="LXW288" s="6"/>
      <c r="LXX288" s="6"/>
      <c r="LXY288" s="6"/>
      <c r="LXZ288" s="6"/>
      <c r="LYA288" s="6"/>
      <c r="LYB288" s="6"/>
      <c r="LYC288" s="6"/>
      <c r="LYD288" s="6"/>
      <c r="LYE288" s="6"/>
      <c r="LYF288" s="6"/>
      <c r="LYG288" s="6"/>
      <c r="LYH288" s="6"/>
      <c r="LYI288" s="6"/>
      <c r="LYJ288" s="6"/>
      <c r="LYK288" s="6"/>
      <c r="LYL288" s="6"/>
      <c r="LYM288" s="6"/>
      <c r="LYN288" s="6"/>
      <c r="LYO288" s="6"/>
      <c r="LYP288" s="6"/>
      <c r="LYQ288" s="6"/>
      <c r="LYR288" s="6"/>
      <c r="LYS288" s="6"/>
      <c r="LYT288" s="6"/>
      <c r="LYU288" s="6"/>
      <c r="LYV288" s="6"/>
      <c r="LYW288" s="6"/>
      <c r="LYX288" s="6"/>
      <c r="LYY288" s="6"/>
      <c r="LYZ288" s="6"/>
      <c r="LZA288" s="6"/>
      <c r="LZB288" s="6"/>
      <c r="LZC288" s="6"/>
      <c r="LZD288" s="6"/>
      <c r="LZE288" s="6"/>
      <c r="LZF288" s="6"/>
      <c r="LZG288" s="6"/>
      <c r="LZH288" s="6"/>
      <c r="LZI288" s="6"/>
      <c r="LZJ288" s="6"/>
      <c r="LZK288" s="6"/>
      <c r="LZL288" s="6"/>
      <c r="LZM288" s="6"/>
      <c r="LZN288" s="6"/>
      <c r="LZO288" s="6"/>
      <c r="LZP288" s="6"/>
      <c r="LZQ288" s="6"/>
      <c r="LZR288" s="6"/>
      <c r="LZS288" s="6"/>
      <c r="LZT288" s="6"/>
      <c r="LZU288" s="6"/>
      <c r="LZV288" s="6"/>
      <c r="LZW288" s="6"/>
      <c r="LZX288" s="6"/>
      <c r="LZY288" s="6"/>
      <c r="LZZ288" s="6"/>
      <c r="MAA288" s="6"/>
      <c r="MAB288" s="6"/>
      <c r="MAC288" s="6"/>
      <c r="MAD288" s="6"/>
      <c r="MAE288" s="6"/>
      <c r="MAF288" s="6"/>
      <c r="MAG288" s="6"/>
      <c r="MAH288" s="6"/>
      <c r="MAI288" s="6"/>
      <c r="MAJ288" s="6"/>
      <c r="MAK288" s="6"/>
      <c r="MAL288" s="6"/>
      <c r="MAM288" s="6"/>
      <c r="MAN288" s="6"/>
      <c r="MAO288" s="6"/>
      <c r="MAP288" s="6"/>
      <c r="MAQ288" s="6"/>
      <c r="MAR288" s="6"/>
      <c r="MAS288" s="6"/>
      <c r="MAT288" s="6"/>
      <c r="MAU288" s="6"/>
      <c r="MAV288" s="6"/>
      <c r="MAW288" s="6"/>
      <c r="MAX288" s="6"/>
      <c r="MAY288" s="6"/>
      <c r="MAZ288" s="6"/>
      <c r="MBA288" s="6"/>
      <c r="MBB288" s="6"/>
      <c r="MBC288" s="6"/>
      <c r="MBD288" s="6"/>
      <c r="MBE288" s="6"/>
      <c r="MBF288" s="6"/>
      <c r="MBG288" s="6"/>
      <c r="MBH288" s="6"/>
      <c r="MBI288" s="6"/>
      <c r="MBJ288" s="6"/>
      <c r="MBK288" s="6"/>
      <c r="MBL288" s="6"/>
      <c r="MBM288" s="6"/>
      <c r="MBN288" s="6"/>
      <c r="MBO288" s="6"/>
      <c r="MBP288" s="6"/>
      <c r="MBQ288" s="6"/>
      <c r="MBR288" s="6"/>
      <c r="MBS288" s="6"/>
      <c r="MBT288" s="6"/>
      <c r="MBU288" s="6"/>
      <c r="MBV288" s="6"/>
      <c r="MBW288" s="6"/>
      <c r="MBX288" s="6"/>
      <c r="MBY288" s="6"/>
      <c r="MBZ288" s="6"/>
      <c r="MCA288" s="6"/>
      <c r="MCB288" s="6"/>
      <c r="MCC288" s="6"/>
      <c r="MCD288" s="6"/>
      <c r="MCE288" s="6"/>
      <c r="MCF288" s="6"/>
      <c r="MCG288" s="6"/>
      <c r="MCH288" s="6"/>
      <c r="MCI288" s="6"/>
      <c r="MCJ288" s="6"/>
      <c r="MCK288" s="6"/>
      <c r="MCL288" s="6"/>
      <c r="MCM288" s="6"/>
      <c r="MCN288" s="6"/>
      <c r="MCO288" s="6"/>
      <c r="MCP288" s="6"/>
      <c r="MCQ288" s="6"/>
      <c r="MCR288" s="6"/>
      <c r="MCS288" s="6"/>
      <c r="MCT288" s="6"/>
      <c r="MCU288" s="6"/>
      <c r="MCV288" s="6"/>
      <c r="MCW288" s="6"/>
      <c r="MCX288" s="6"/>
      <c r="MCY288" s="6"/>
      <c r="MCZ288" s="6"/>
      <c r="MDA288" s="6"/>
      <c r="MDB288" s="6"/>
      <c r="MDC288" s="6"/>
      <c r="MDD288" s="6"/>
      <c r="MDE288" s="6"/>
      <c r="MDF288" s="6"/>
      <c r="MDG288" s="6"/>
      <c r="MDH288" s="6"/>
      <c r="MDI288" s="6"/>
      <c r="MDJ288" s="6"/>
      <c r="MDK288" s="6"/>
      <c r="MDL288" s="6"/>
      <c r="MDM288" s="6"/>
      <c r="MDN288" s="6"/>
      <c r="MDO288" s="6"/>
      <c r="MDP288" s="6"/>
      <c r="MDQ288" s="6"/>
      <c r="MDR288" s="6"/>
      <c r="MDS288" s="6"/>
      <c r="MDT288" s="6"/>
      <c r="MDU288" s="6"/>
      <c r="MDV288" s="6"/>
      <c r="MDW288" s="6"/>
      <c r="MDX288" s="6"/>
      <c r="MDY288" s="6"/>
      <c r="MDZ288" s="6"/>
      <c r="MEA288" s="6"/>
      <c r="MEB288" s="6"/>
      <c r="MEC288" s="6"/>
      <c r="MED288" s="6"/>
      <c r="MEE288" s="6"/>
      <c r="MEF288" s="6"/>
      <c r="MEG288" s="6"/>
      <c r="MEH288" s="6"/>
      <c r="MEI288" s="6"/>
      <c r="MEJ288" s="6"/>
      <c r="MEK288" s="6"/>
      <c r="MEL288" s="6"/>
      <c r="MEM288" s="6"/>
      <c r="MEN288" s="6"/>
      <c r="MEO288" s="6"/>
      <c r="MEP288" s="6"/>
      <c r="MEQ288" s="6"/>
      <c r="MER288" s="6"/>
      <c r="MES288" s="6"/>
      <c r="MET288" s="6"/>
      <c r="MEU288" s="6"/>
      <c r="MEV288" s="6"/>
      <c r="MEW288" s="6"/>
      <c r="MEX288" s="6"/>
      <c r="MEY288" s="6"/>
      <c r="MEZ288" s="6"/>
      <c r="MFA288" s="6"/>
      <c r="MFB288" s="6"/>
      <c r="MFC288" s="6"/>
      <c r="MFD288" s="6"/>
      <c r="MFE288" s="6"/>
      <c r="MFF288" s="6"/>
      <c r="MFG288" s="6"/>
      <c r="MFH288" s="6"/>
      <c r="MFI288" s="6"/>
      <c r="MFJ288" s="6"/>
      <c r="MFK288" s="6"/>
      <c r="MFL288" s="6"/>
      <c r="MFM288" s="6"/>
      <c r="MFN288" s="6"/>
      <c r="MFO288" s="6"/>
      <c r="MFP288" s="6"/>
      <c r="MFQ288" s="6"/>
      <c r="MFR288" s="6"/>
      <c r="MFS288" s="6"/>
      <c r="MFT288" s="6"/>
      <c r="MFU288" s="6"/>
      <c r="MFV288" s="6"/>
      <c r="MFW288" s="6"/>
      <c r="MFX288" s="6"/>
      <c r="MFY288" s="6"/>
      <c r="MFZ288" s="6"/>
      <c r="MGA288" s="6"/>
      <c r="MGB288" s="6"/>
      <c r="MGC288" s="6"/>
      <c r="MGD288" s="6"/>
      <c r="MGE288" s="6"/>
      <c r="MGF288" s="6"/>
      <c r="MGG288" s="6"/>
      <c r="MGH288" s="6"/>
      <c r="MGI288" s="6"/>
      <c r="MGJ288" s="6"/>
      <c r="MGK288" s="6"/>
      <c r="MGL288" s="6"/>
      <c r="MGM288" s="6"/>
      <c r="MGN288" s="6"/>
      <c r="MGO288" s="6"/>
      <c r="MGP288" s="6"/>
      <c r="MGQ288" s="6"/>
      <c r="MGR288" s="6"/>
      <c r="MGS288" s="6"/>
      <c r="MGT288" s="6"/>
      <c r="MGU288" s="6"/>
      <c r="MGV288" s="6"/>
      <c r="MGW288" s="6"/>
      <c r="MGX288" s="6"/>
      <c r="MGY288" s="6"/>
      <c r="MGZ288" s="6"/>
      <c r="MHA288" s="6"/>
      <c r="MHB288" s="6"/>
      <c r="MHC288" s="6"/>
      <c r="MHD288" s="6"/>
      <c r="MHE288" s="6"/>
      <c r="MHF288" s="6"/>
      <c r="MHG288" s="6"/>
      <c r="MHH288" s="6"/>
      <c r="MHI288" s="6"/>
      <c r="MHJ288" s="6"/>
      <c r="MHK288" s="6"/>
      <c r="MHL288" s="6"/>
      <c r="MHM288" s="6"/>
      <c r="MHN288" s="6"/>
      <c r="MHO288" s="6"/>
      <c r="MHP288" s="6"/>
      <c r="MHQ288" s="6"/>
      <c r="MHR288" s="6"/>
      <c r="MHS288" s="6"/>
      <c r="MHT288" s="6"/>
      <c r="MHU288" s="6"/>
      <c r="MHV288" s="6"/>
      <c r="MHW288" s="6"/>
      <c r="MHX288" s="6"/>
      <c r="MHY288" s="6"/>
      <c r="MHZ288" s="6"/>
      <c r="MIA288" s="6"/>
      <c r="MIB288" s="6"/>
      <c r="MIC288" s="6"/>
      <c r="MID288" s="6"/>
      <c r="MIE288" s="6"/>
      <c r="MIF288" s="6"/>
      <c r="MIG288" s="6"/>
      <c r="MIH288" s="6"/>
      <c r="MII288" s="6"/>
      <c r="MIJ288" s="6"/>
      <c r="MIK288" s="6"/>
      <c r="MIL288" s="6"/>
      <c r="MIM288" s="6"/>
      <c r="MIN288" s="6"/>
      <c r="MIO288" s="6"/>
      <c r="MIP288" s="6"/>
      <c r="MIQ288" s="6"/>
      <c r="MIR288" s="6"/>
      <c r="MIS288" s="6"/>
      <c r="MIT288" s="6"/>
      <c r="MIU288" s="6"/>
      <c r="MIV288" s="6"/>
      <c r="MIW288" s="6"/>
      <c r="MIX288" s="6"/>
      <c r="MIY288" s="6"/>
      <c r="MIZ288" s="6"/>
      <c r="MJA288" s="6"/>
      <c r="MJB288" s="6"/>
      <c r="MJC288" s="6"/>
      <c r="MJD288" s="6"/>
      <c r="MJE288" s="6"/>
      <c r="MJF288" s="6"/>
      <c r="MJG288" s="6"/>
      <c r="MJH288" s="6"/>
      <c r="MJI288" s="6"/>
      <c r="MJJ288" s="6"/>
      <c r="MJK288" s="6"/>
      <c r="MJL288" s="6"/>
      <c r="MJM288" s="6"/>
      <c r="MJN288" s="6"/>
      <c r="MJO288" s="6"/>
      <c r="MJP288" s="6"/>
      <c r="MJQ288" s="6"/>
      <c r="MJR288" s="6"/>
      <c r="MJS288" s="6"/>
      <c r="MJT288" s="6"/>
      <c r="MJU288" s="6"/>
      <c r="MJV288" s="6"/>
      <c r="MJW288" s="6"/>
      <c r="MJX288" s="6"/>
      <c r="MJY288" s="6"/>
      <c r="MJZ288" s="6"/>
      <c r="MKA288" s="6"/>
      <c r="MKB288" s="6"/>
      <c r="MKC288" s="6"/>
      <c r="MKD288" s="6"/>
      <c r="MKE288" s="6"/>
      <c r="MKF288" s="6"/>
      <c r="MKG288" s="6"/>
      <c r="MKH288" s="6"/>
      <c r="MKI288" s="6"/>
      <c r="MKJ288" s="6"/>
      <c r="MKK288" s="6"/>
      <c r="MKL288" s="6"/>
      <c r="MKM288" s="6"/>
      <c r="MKN288" s="6"/>
      <c r="MKO288" s="6"/>
      <c r="MKP288" s="6"/>
      <c r="MKQ288" s="6"/>
      <c r="MKR288" s="6"/>
      <c r="MKS288" s="6"/>
      <c r="MKT288" s="6"/>
      <c r="MKU288" s="6"/>
      <c r="MKV288" s="6"/>
      <c r="MKW288" s="6"/>
      <c r="MKX288" s="6"/>
      <c r="MKY288" s="6"/>
      <c r="MKZ288" s="6"/>
      <c r="MLA288" s="6"/>
      <c r="MLB288" s="6"/>
      <c r="MLC288" s="6"/>
      <c r="MLD288" s="6"/>
      <c r="MLE288" s="6"/>
      <c r="MLF288" s="6"/>
      <c r="MLG288" s="6"/>
      <c r="MLH288" s="6"/>
      <c r="MLI288" s="6"/>
      <c r="MLJ288" s="6"/>
      <c r="MLK288" s="6"/>
      <c r="MLL288" s="6"/>
      <c r="MLM288" s="6"/>
      <c r="MLN288" s="6"/>
      <c r="MLO288" s="6"/>
      <c r="MLP288" s="6"/>
      <c r="MLQ288" s="6"/>
      <c r="MLR288" s="6"/>
      <c r="MLS288" s="6"/>
      <c r="MLT288" s="6"/>
      <c r="MLU288" s="6"/>
      <c r="MLV288" s="6"/>
      <c r="MLW288" s="6"/>
      <c r="MLX288" s="6"/>
      <c r="MLY288" s="6"/>
      <c r="MLZ288" s="6"/>
      <c r="MMA288" s="6"/>
      <c r="MMB288" s="6"/>
      <c r="MMC288" s="6"/>
      <c r="MMD288" s="6"/>
      <c r="MME288" s="6"/>
      <c r="MMF288" s="6"/>
      <c r="MMG288" s="6"/>
      <c r="MMH288" s="6"/>
      <c r="MMI288" s="6"/>
      <c r="MMJ288" s="6"/>
      <c r="MMK288" s="6"/>
      <c r="MML288" s="6"/>
      <c r="MMM288" s="6"/>
      <c r="MMN288" s="6"/>
      <c r="MMO288" s="6"/>
      <c r="MMP288" s="6"/>
      <c r="MMQ288" s="6"/>
      <c r="MMR288" s="6"/>
      <c r="MMS288" s="6"/>
      <c r="MMT288" s="6"/>
      <c r="MMU288" s="6"/>
      <c r="MMV288" s="6"/>
      <c r="MMW288" s="6"/>
      <c r="MMX288" s="6"/>
      <c r="MMY288" s="6"/>
      <c r="MMZ288" s="6"/>
      <c r="MNA288" s="6"/>
      <c r="MNB288" s="6"/>
      <c r="MNC288" s="6"/>
      <c r="MND288" s="6"/>
      <c r="MNE288" s="6"/>
      <c r="MNF288" s="6"/>
      <c r="MNG288" s="6"/>
      <c r="MNH288" s="6"/>
      <c r="MNI288" s="6"/>
      <c r="MNJ288" s="6"/>
      <c r="MNK288" s="6"/>
      <c r="MNL288" s="6"/>
      <c r="MNM288" s="6"/>
      <c r="MNN288" s="6"/>
      <c r="MNO288" s="6"/>
      <c r="MNP288" s="6"/>
      <c r="MNQ288" s="6"/>
      <c r="MNR288" s="6"/>
      <c r="MNS288" s="6"/>
      <c r="MNT288" s="6"/>
      <c r="MNU288" s="6"/>
      <c r="MNV288" s="6"/>
      <c r="MNW288" s="6"/>
      <c r="MNX288" s="6"/>
      <c r="MNY288" s="6"/>
      <c r="MNZ288" s="6"/>
      <c r="MOA288" s="6"/>
      <c r="MOB288" s="6"/>
      <c r="MOC288" s="6"/>
      <c r="MOD288" s="6"/>
      <c r="MOE288" s="6"/>
      <c r="MOF288" s="6"/>
      <c r="MOG288" s="6"/>
      <c r="MOH288" s="6"/>
      <c r="MOI288" s="6"/>
      <c r="MOJ288" s="6"/>
      <c r="MOK288" s="6"/>
      <c r="MOL288" s="6"/>
      <c r="MOM288" s="6"/>
      <c r="MON288" s="6"/>
      <c r="MOO288" s="6"/>
      <c r="MOP288" s="6"/>
      <c r="MOQ288" s="6"/>
      <c r="MOR288" s="6"/>
      <c r="MOS288" s="6"/>
      <c r="MOT288" s="6"/>
      <c r="MOU288" s="6"/>
      <c r="MOV288" s="6"/>
      <c r="MOW288" s="6"/>
      <c r="MOX288" s="6"/>
      <c r="MOY288" s="6"/>
      <c r="MOZ288" s="6"/>
      <c r="MPA288" s="6"/>
      <c r="MPB288" s="6"/>
      <c r="MPC288" s="6"/>
      <c r="MPD288" s="6"/>
      <c r="MPE288" s="6"/>
      <c r="MPF288" s="6"/>
      <c r="MPG288" s="6"/>
      <c r="MPH288" s="6"/>
      <c r="MPI288" s="6"/>
      <c r="MPJ288" s="6"/>
      <c r="MPK288" s="6"/>
      <c r="MPL288" s="6"/>
      <c r="MPM288" s="6"/>
      <c r="MPN288" s="6"/>
      <c r="MPO288" s="6"/>
      <c r="MPP288" s="6"/>
      <c r="MPQ288" s="6"/>
      <c r="MPR288" s="6"/>
      <c r="MPS288" s="6"/>
      <c r="MPT288" s="6"/>
      <c r="MPU288" s="6"/>
      <c r="MPV288" s="6"/>
      <c r="MPW288" s="6"/>
      <c r="MPX288" s="6"/>
      <c r="MPY288" s="6"/>
      <c r="MPZ288" s="6"/>
      <c r="MQA288" s="6"/>
      <c r="MQB288" s="6"/>
      <c r="MQC288" s="6"/>
      <c r="MQD288" s="6"/>
      <c r="MQE288" s="6"/>
      <c r="MQF288" s="6"/>
      <c r="MQG288" s="6"/>
      <c r="MQH288" s="6"/>
      <c r="MQI288" s="6"/>
      <c r="MQJ288" s="6"/>
      <c r="MQK288" s="6"/>
      <c r="MQL288" s="6"/>
      <c r="MQM288" s="6"/>
      <c r="MQN288" s="6"/>
      <c r="MQO288" s="6"/>
      <c r="MQP288" s="6"/>
      <c r="MQQ288" s="6"/>
      <c r="MQR288" s="6"/>
      <c r="MQS288" s="6"/>
      <c r="MQT288" s="6"/>
      <c r="MQU288" s="6"/>
      <c r="MQV288" s="6"/>
      <c r="MQW288" s="6"/>
      <c r="MQX288" s="6"/>
      <c r="MQY288" s="6"/>
      <c r="MQZ288" s="6"/>
      <c r="MRA288" s="6"/>
      <c r="MRB288" s="6"/>
      <c r="MRC288" s="6"/>
      <c r="MRD288" s="6"/>
      <c r="MRE288" s="6"/>
      <c r="MRF288" s="6"/>
      <c r="MRG288" s="6"/>
      <c r="MRH288" s="6"/>
      <c r="MRI288" s="6"/>
      <c r="MRJ288" s="6"/>
      <c r="MRK288" s="6"/>
      <c r="MRL288" s="6"/>
      <c r="MRM288" s="6"/>
      <c r="MRN288" s="6"/>
      <c r="MRO288" s="6"/>
      <c r="MRP288" s="6"/>
      <c r="MRQ288" s="6"/>
      <c r="MRR288" s="6"/>
      <c r="MRS288" s="6"/>
      <c r="MRT288" s="6"/>
      <c r="MRU288" s="6"/>
      <c r="MRV288" s="6"/>
      <c r="MRW288" s="6"/>
      <c r="MRX288" s="6"/>
      <c r="MRY288" s="6"/>
      <c r="MRZ288" s="6"/>
      <c r="MSA288" s="6"/>
      <c r="MSB288" s="6"/>
      <c r="MSC288" s="6"/>
      <c r="MSD288" s="6"/>
      <c r="MSE288" s="6"/>
      <c r="MSF288" s="6"/>
      <c r="MSG288" s="6"/>
      <c r="MSH288" s="6"/>
      <c r="MSI288" s="6"/>
      <c r="MSJ288" s="6"/>
      <c r="MSK288" s="6"/>
      <c r="MSL288" s="6"/>
      <c r="MSM288" s="6"/>
      <c r="MSN288" s="6"/>
      <c r="MSO288" s="6"/>
      <c r="MSP288" s="6"/>
      <c r="MSQ288" s="6"/>
      <c r="MSR288" s="6"/>
      <c r="MSS288" s="6"/>
      <c r="MST288" s="6"/>
      <c r="MSU288" s="6"/>
      <c r="MSV288" s="6"/>
      <c r="MSW288" s="6"/>
      <c r="MSX288" s="6"/>
      <c r="MSY288" s="6"/>
      <c r="MSZ288" s="6"/>
      <c r="MTA288" s="6"/>
      <c r="MTB288" s="6"/>
      <c r="MTC288" s="6"/>
      <c r="MTD288" s="6"/>
      <c r="MTE288" s="6"/>
      <c r="MTF288" s="6"/>
      <c r="MTG288" s="6"/>
      <c r="MTH288" s="6"/>
      <c r="MTI288" s="6"/>
      <c r="MTJ288" s="6"/>
      <c r="MTK288" s="6"/>
      <c r="MTL288" s="6"/>
      <c r="MTM288" s="6"/>
      <c r="MTN288" s="6"/>
      <c r="MTO288" s="6"/>
      <c r="MTP288" s="6"/>
      <c r="MTQ288" s="6"/>
      <c r="MTR288" s="6"/>
      <c r="MTS288" s="6"/>
      <c r="MTT288" s="6"/>
      <c r="MTU288" s="6"/>
      <c r="MTV288" s="6"/>
      <c r="MTW288" s="6"/>
      <c r="MTX288" s="6"/>
      <c r="MTY288" s="6"/>
      <c r="MTZ288" s="6"/>
      <c r="MUA288" s="6"/>
      <c r="MUB288" s="6"/>
      <c r="MUC288" s="6"/>
      <c r="MUD288" s="6"/>
      <c r="MUE288" s="6"/>
      <c r="MUF288" s="6"/>
      <c r="MUG288" s="6"/>
      <c r="MUH288" s="6"/>
      <c r="MUI288" s="6"/>
      <c r="MUJ288" s="6"/>
      <c r="MUK288" s="6"/>
      <c r="MUL288" s="6"/>
      <c r="MUM288" s="6"/>
      <c r="MUN288" s="6"/>
      <c r="MUO288" s="6"/>
      <c r="MUP288" s="6"/>
      <c r="MUQ288" s="6"/>
      <c r="MUR288" s="6"/>
      <c r="MUS288" s="6"/>
      <c r="MUT288" s="6"/>
      <c r="MUU288" s="6"/>
      <c r="MUV288" s="6"/>
      <c r="MUW288" s="6"/>
      <c r="MUX288" s="6"/>
      <c r="MUY288" s="6"/>
      <c r="MUZ288" s="6"/>
      <c r="MVA288" s="6"/>
      <c r="MVB288" s="6"/>
      <c r="MVC288" s="6"/>
      <c r="MVD288" s="6"/>
      <c r="MVE288" s="6"/>
      <c r="MVF288" s="6"/>
      <c r="MVG288" s="6"/>
      <c r="MVH288" s="6"/>
      <c r="MVI288" s="6"/>
      <c r="MVJ288" s="6"/>
      <c r="MVK288" s="6"/>
      <c r="MVL288" s="6"/>
      <c r="MVM288" s="6"/>
      <c r="MVN288" s="6"/>
      <c r="MVO288" s="6"/>
      <c r="MVP288" s="6"/>
      <c r="MVQ288" s="6"/>
      <c r="MVR288" s="6"/>
      <c r="MVS288" s="6"/>
      <c r="MVT288" s="6"/>
      <c r="MVU288" s="6"/>
      <c r="MVV288" s="6"/>
      <c r="MVW288" s="6"/>
      <c r="MVX288" s="6"/>
      <c r="MVY288" s="6"/>
      <c r="MVZ288" s="6"/>
      <c r="MWA288" s="6"/>
      <c r="MWB288" s="6"/>
      <c r="MWC288" s="6"/>
      <c r="MWD288" s="6"/>
      <c r="MWE288" s="6"/>
      <c r="MWF288" s="6"/>
      <c r="MWG288" s="6"/>
      <c r="MWH288" s="6"/>
      <c r="MWI288" s="6"/>
      <c r="MWJ288" s="6"/>
      <c r="MWK288" s="6"/>
      <c r="MWL288" s="6"/>
      <c r="MWM288" s="6"/>
      <c r="MWN288" s="6"/>
      <c r="MWO288" s="6"/>
      <c r="MWP288" s="6"/>
      <c r="MWQ288" s="6"/>
      <c r="MWR288" s="6"/>
      <c r="MWS288" s="6"/>
      <c r="MWT288" s="6"/>
      <c r="MWU288" s="6"/>
      <c r="MWV288" s="6"/>
      <c r="MWW288" s="6"/>
      <c r="MWX288" s="6"/>
      <c r="MWY288" s="6"/>
      <c r="MWZ288" s="6"/>
      <c r="MXA288" s="6"/>
      <c r="MXB288" s="6"/>
      <c r="MXC288" s="6"/>
      <c r="MXD288" s="6"/>
      <c r="MXE288" s="6"/>
      <c r="MXF288" s="6"/>
      <c r="MXG288" s="6"/>
      <c r="MXH288" s="6"/>
      <c r="MXI288" s="6"/>
      <c r="MXJ288" s="6"/>
      <c r="MXK288" s="6"/>
      <c r="MXL288" s="6"/>
      <c r="MXM288" s="6"/>
      <c r="MXN288" s="6"/>
      <c r="MXO288" s="6"/>
      <c r="MXP288" s="6"/>
      <c r="MXQ288" s="6"/>
      <c r="MXR288" s="6"/>
      <c r="MXS288" s="6"/>
      <c r="MXT288" s="6"/>
      <c r="MXU288" s="6"/>
      <c r="MXV288" s="6"/>
      <c r="MXW288" s="6"/>
      <c r="MXX288" s="6"/>
      <c r="MXY288" s="6"/>
      <c r="MXZ288" s="6"/>
      <c r="MYA288" s="6"/>
      <c r="MYB288" s="6"/>
      <c r="MYC288" s="6"/>
      <c r="MYD288" s="6"/>
      <c r="MYE288" s="6"/>
      <c r="MYF288" s="6"/>
      <c r="MYG288" s="6"/>
      <c r="MYH288" s="6"/>
      <c r="MYI288" s="6"/>
      <c r="MYJ288" s="6"/>
      <c r="MYK288" s="6"/>
      <c r="MYL288" s="6"/>
      <c r="MYM288" s="6"/>
      <c r="MYN288" s="6"/>
      <c r="MYO288" s="6"/>
      <c r="MYP288" s="6"/>
      <c r="MYQ288" s="6"/>
      <c r="MYR288" s="6"/>
      <c r="MYS288" s="6"/>
      <c r="MYT288" s="6"/>
      <c r="MYU288" s="6"/>
      <c r="MYV288" s="6"/>
      <c r="MYW288" s="6"/>
      <c r="MYX288" s="6"/>
      <c r="MYY288" s="6"/>
      <c r="MYZ288" s="6"/>
      <c r="MZA288" s="6"/>
      <c r="MZB288" s="6"/>
      <c r="MZC288" s="6"/>
      <c r="MZD288" s="6"/>
      <c r="MZE288" s="6"/>
      <c r="MZF288" s="6"/>
      <c r="MZG288" s="6"/>
      <c r="MZH288" s="6"/>
      <c r="MZI288" s="6"/>
      <c r="MZJ288" s="6"/>
      <c r="MZK288" s="6"/>
      <c r="MZL288" s="6"/>
      <c r="MZM288" s="6"/>
      <c r="MZN288" s="6"/>
      <c r="MZO288" s="6"/>
      <c r="MZP288" s="6"/>
      <c r="MZQ288" s="6"/>
      <c r="MZR288" s="6"/>
      <c r="MZS288" s="6"/>
      <c r="MZT288" s="6"/>
      <c r="MZU288" s="6"/>
      <c r="MZV288" s="6"/>
      <c r="MZW288" s="6"/>
      <c r="MZX288" s="6"/>
      <c r="MZY288" s="6"/>
      <c r="MZZ288" s="6"/>
      <c r="NAA288" s="6"/>
      <c r="NAB288" s="6"/>
      <c r="NAC288" s="6"/>
      <c r="NAD288" s="6"/>
      <c r="NAE288" s="6"/>
      <c r="NAF288" s="6"/>
      <c r="NAG288" s="6"/>
      <c r="NAH288" s="6"/>
      <c r="NAI288" s="6"/>
      <c r="NAJ288" s="6"/>
      <c r="NAK288" s="6"/>
      <c r="NAL288" s="6"/>
      <c r="NAM288" s="6"/>
      <c r="NAN288" s="6"/>
      <c r="NAO288" s="6"/>
      <c r="NAP288" s="6"/>
      <c r="NAQ288" s="6"/>
      <c r="NAR288" s="6"/>
      <c r="NAS288" s="6"/>
      <c r="NAT288" s="6"/>
      <c r="NAU288" s="6"/>
      <c r="NAV288" s="6"/>
      <c r="NAW288" s="6"/>
      <c r="NAX288" s="6"/>
      <c r="NAY288" s="6"/>
      <c r="NAZ288" s="6"/>
      <c r="NBA288" s="6"/>
      <c r="NBB288" s="6"/>
      <c r="NBC288" s="6"/>
      <c r="NBD288" s="6"/>
      <c r="NBE288" s="6"/>
      <c r="NBF288" s="6"/>
      <c r="NBG288" s="6"/>
      <c r="NBH288" s="6"/>
      <c r="NBI288" s="6"/>
      <c r="NBJ288" s="6"/>
      <c r="NBK288" s="6"/>
      <c r="NBL288" s="6"/>
      <c r="NBM288" s="6"/>
      <c r="NBN288" s="6"/>
      <c r="NBO288" s="6"/>
      <c r="NBP288" s="6"/>
      <c r="NBQ288" s="6"/>
      <c r="NBR288" s="6"/>
      <c r="NBS288" s="6"/>
      <c r="NBT288" s="6"/>
      <c r="NBU288" s="6"/>
      <c r="NBV288" s="6"/>
      <c r="NBW288" s="6"/>
      <c r="NBX288" s="6"/>
      <c r="NBY288" s="6"/>
      <c r="NBZ288" s="6"/>
      <c r="NCA288" s="6"/>
      <c r="NCB288" s="6"/>
      <c r="NCC288" s="6"/>
      <c r="NCD288" s="6"/>
      <c r="NCE288" s="6"/>
      <c r="NCF288" s="6"/>
      <c r="NCG288" s="6"/>
      <c r="NCH288" s="6"/>
      <c r="NCI288" s="6"/>
      <c r="NCJ288" s="6"/>
      <c r="NCK288" s="6"/>
      <c r="NCL288" s="6"/>
      <c r="NCM288" s="6"/>
      <c r="NCN288" s="6"/>
      <c r="NCO288" s="6"/>
      <c r="NCP288" s="6"/>
      <c r="NCQ288" s="6"/>
      <c r="NCR288" s="6"/>
      <c r="NCS288" s="6"/>
      <c r="NCT288" s="6"/>
      <c r="NCU288" s="6"/>
      <c r="NCV288" s="6"/>
      <c r="NCW288" s="6"/>
      <c r="NCX288" s="6"/>
      <c r="NCY288" s="6"/>
      <c r="NCZ288" s="6"/>
      <c r="NDA288" s="6"/>
      <c r="NDB288" s="6"/>
      <c r="NDC288" s="6"/>
      <c r="NDD288" s="6"/>
      <c r="NDE288" s="6"/>
      <c r="NDF288" s="6"/>
      <c r="NDG288" s="6"/>
      <c r="NDH288" s="6"/>
      <c r="NDI288" s="6"/>
      <c r="NDJ288" s="6"/>
      <c r="NDK288" s="6"/>
      <c r="NDL288" s="6"/>
      <c r="NDM288" s="6"/>
      <c r="NDN288" s="6"/>
      <c r="NDO288" s="6"/>
      <c r="NDP288" s="6"/>
      <c r="NDQ288" s="6"/>
      <c r="NDR288" s="6"/>
      <c r="NDS288" s="6"/>
      <c r="NDT288" s="6"/>
      <c r="NDU288" s="6"/>
      <c r="NDV288" s="6"/>
      <c r="NDW288" s="6"/>
      <c r="NDX288" s="6"/>
      <c r="NDY288" s="6"/>
      <c r="NDZ288" s="6"/>
      <c r="NEA288" s="6"/>
      <c r="NEB288" s="6"/>
      <c r="NEC288" s="6"/>
      <c r="NED288" s="6"/>
      <c r="NEE288" s="6"/>
      <c r="NEF288" s="6"/>
      <c r="NEG288" s="6"/>
      <c r="NEH288" s="6"/>
      <c r="NEI288" s="6"/>
      <c r="NEJ288" s="6"/>
      <c r="NEK288" s="6"/>
      <c r="NEL288" s="6"/>
      <c r="NEM288" s="6"/>
      <c r="NEN288" s="6"/>
      <c r="NEO288" s="6"/>
      <c r="NEP288" s="6"/>
      <c r="NEQ288" s="6"/>
      <c r="NER288" s="6"/>
      <c r="NES288" s="6"/>
      <c r="NET288" s="6"/>
      <c r="NEU288" s="6"/>
      <c r="NEV288" s="6"/>
      <c r="NEW288" s="6"/>
      <c r="NEX288" s="6"/>
      <c r="NEY288" s="6"/>
      <c r="NEZ288" s="6"/>
      <c r="NFA288" s="6"/>
      <c r="NFB288" s="6"/>
      <c r="NFC288" s="6"/>
      <c r="NFD288" s="6"/>
      <c r="NFE288" s="6"/>
      <c r="NFF288" s="6"/>
      <c r="NFG288" s="6"/>
      <c r="NFH288" s="6"/>
      <c r="NFI288" s="6"/>
      <c r="NFJ288" s="6"/>
      <c r="NFK288" s="6"/>
      <c r="NFL288" s="6"/>
      <c r="NFM288" s="6"/>
      <c r="NFN288" s="6"/>
      <c r="NFO288" s="6"/>
      <c r="NFP288" s="6"/>
      <c r="NFQ288" s="6"/>
      <c r="NFR288" s="6"/>
      <c r="NFS288" s="6"/>
      <c r="NFT288" s="6"/>
      <c r="NFU288" s="6"/>
      <c r="NFV288" s="6"/>
      <c r="NFW288" s="6"/>
      <c r="NFX288" s="6"/>
      <c r="NFY288" s="6"/>
      <c r="NFZ288" s="6"/>
      <c r="NGA288" s="6"/>
      <c r="NGB288" s="6"/>
      <c r="NGC288" s="6"/>
      <c r="NGD288" s="6"/>
      <c r="NGE288" s="6"/>
      <c r="NGF288" s="6"/>
      <c r="NGG288" s="6"/>
      <c r="NGH288" s="6"/>
      <c r="NGI288" s="6"/>
      <c r="NGJ288" s="6"/>
      <c r="NGK288" s="6"/>
      <c r="NGL288" s="6"/>
      <c r="NGM288" s="6"/>
      <c r="NGN288" s="6"/>
      <c r="NGO288" s="6"/>
      <c r="NGP288" s="6"/>
      <c r="NGQ288" s="6"/>
      <c r="NGR288" s="6"/>
      <c r="NGS288" s="6"/>
      <c r="NGT288" s="6"/>
      <c r="NGU288" s="6"/>
      <c r="NGV288" s="6"/>
      <c r="NGW288" s="6"/>
      <c r="NGX288" s="6"/>
      <c r="NGY288" s="6"/>
      <c r="NGZ288" s="6"/>
      <c r="NHA288" s="6"/>
      <c r="NHB288" s="6"/>
      <c r="NHC288" s="6"/>
      <c r="NHD288" s="6"/>
      <c r="NHE288" s="6"/>
      <c r="NHF288" s="6"/>
      <c r="NHG288" s="6"/>
      <c r="NHH288" s="6"/>
      <c r="NHI288" s="6"/>
      <c r="NHJ288" s="6"/>
      <c r="NHK288" s="6"/>
      <c r="NHL288" s="6"/>
      <c r="NHM288" s="6"/>
      <c r="NHN288" s="6"/>
      <c r="NHO288" s="6"/>
      <c r="NHP288" s="6"/>
      <c r="NHQ288" s="6"/>
      <c r="NHR288" s="6"/>
      <c r="NHS288" s="6"/>
      <c r="NHT288" s="6"/>
      <c r="NHU288" s="6"/>
      <c r="NHV288" s="6"/>
      <c r="NHW288" s="6"/>
      <c r="NHX288" s="6"/>
      <c r="NHY288" s="6"/>
      <c r="NHZ288" s="6"/>
      <c r="NIA288" s="6"/>
      <c r="NIB288" s="6"/>
      <c r="NIC288" s="6"/>
      <c r="NID288" s="6"/>
      <c r="NIE288" s="6"/>
      <c r="NIF288" s="6"/>
      <c r="NIG288" s="6"/>
      <c r="NIH288" s="6"/>
      <c r="NII288" s="6"/>
      <c r="NIJ288" s="6"/>
      <c r="NIK288" s="6"/>
      <c r="NIL288" s="6"/>
      <c r="NIM288" s="6"/>
      <c r="NIN288" s="6"/>
      <c r="NIO288" s="6"/>
      <c r="NIP288" s="6"/>
      <c r="NIQ288" s="6"/>
      <c r="NIR288" s="6"/>
      <c r="NIS288" s="6"/>
      <c r="NIT288" s="6"/>
      <c r="NIU288" s="6"/>
      <c r="NIV288" s="6"/>
      <c r="NIW288" s="6"/>
      <c r="NIX288" s="6"/>
      <c r="NIY288" s="6"/>
      <c r="NIZ288" s="6"/>
      <c r="NJA288" s="6"/>
      <c r="NJB288" s="6"/>
      <c r="NJC288" s="6"/>
      <c r="NJD288" s="6"/>
      <c r="NJE288" s="6"/>
      <c r="NJF288" s="6"/>
      <c r="NJG288" s="6"/>
      <c r="NJH288" s="6"/>
      <c r="NJI288" s="6"/>
      <c r="NJJ288" s="6"/>
      <c r="NJK288" s="6"/>
      <c r="NJL288" s="6"/>
      <c r="NJM288" s="6"/>
      <c r="NJN288" s="6"/>
      <c r="NJO288" s="6"/>
      <c r="NJP288" s="6"/>
      <c r="NJQ288" s="6"/>
      <c r="NJR288" s="6"/>
      <c r="NJS288" s="6"/>
      <c r="NJT288" s="6"/>
      <c r="NJU288" s="6"/>
      <c r="NJV288" s="6"/>
      <c r="NJW288" s="6"/>
      <c r="NJX288" s="6"/>
      <c r="NJY288" s="6"/>
      <c r="NJZ288" s="6"/>
      <c r="NKA288" s="6"/>
      <c r="NKB288" s="6"/>
      <c r="NKC288" s="6"/>
      <c r="NKD288" s="6"/>
      <c r="NKE288" s="6"/>
      <c r="NKF288" s="6"/>
      <c r="NKG288" s="6"/>
      <c r="NKH288" s="6"/>
      <c r="NKI288" s="6"/>
      <c r="NKJ288" s="6"/>
      <c r="NKK288" s="6"/>
      <c r="NKL288" s="6"/>
      <c r="NKM288" s="6"/>
      <c r="NKN288" s="6"/>
      <c r="NKO288" s="6"/>
      <c r="NKP288" s="6"/>
      <c r="NKQ288" s="6"/>
      <c r="NKR288" s="6"/>
      <c r="NKS288" s="6"/>
      <c r="NKT288" s="6"/>
      <c r="NKU288" s="6"/>
      <c r="NKV288" s="6"/>
      <c r="NKW288" s="6"/>
      <c r="NKX288" s="6"/>
      <c r="NKY288" s="6"/>
      <c r="NKZ288" s="6"/>
      <c r="NLA288" s="6"/>
      <c r="NLB288" s="6"/>
      <c r="NLC288" s="6"/>
      <c r="NLD288" s="6"/>
      <c r="NLE288" s="6"/>
      <c r="NLF288" s="6"/>
      <c r="NLG288" s="6"/>
      <c r="NLH288" s="6"/>
      <c r="NLI288" s="6"/>
      <c r="NLJ288" s="6"/>
      <c r="NLK288" s="6"/>
      <c r="NLL288" s="6"/>
      <c r="NLM288" s="6"/>
      <c r="NLN288" s="6"/>
      <c r="NLO288" s="6"/>
      <c r="NLP288" s="6"/>
      <c r="NLQ288" s="6"/>
      <c r="NLR288" s="6"/>
      <c r="NLS288" s="6"/>
      <c r="NLT288" s="6"/>
      <c r="NLU288" s="6"/>
      <c r="NLV288" s="6"/>
      <c r="NLW288" s="6"/>
      <c r="NLX288" s="6"/>
      <c r="NLY288" s="6"/>
      <c r="NLZ288" s="6"/>
      <c r="NMA288" s="6"/>
      <c r="NMB288" s="6"/>
      <c r="NMC288" s="6"/>
      <c r="NMD288" s="6"/>
      <c r="NME288" s="6"/>
      <c r="NMF288" s="6"/>
      <c r="NMG288" s="6"/>
      <c r="NMH288" s="6"/>
      <c r="NMI288" s="6"/>
      <c r="NMJ288" s="6"/>
      <c r="NMK288" s="6"/>
      <c r="NML288" s="6"/>
      <c r="NMM288" s="6"/>
      <c r="NMN288" s="6"/>
      <c r="NMO288" s="6"/>
      <c r="NMP288" s="6"/>
      <c r="NMQ288" s="6"/>
      <c r="NMR288" s="6"/>
      <c r="NMS288" s="6"/>
      <c r="NMT288" s="6"/>
      <c r="NMU288" s="6"/>
      <c r="NMV288" s="6"/>
      <c r="NMW288" s="6"/>
      <c r="NMX288" s="6"/>
      <c r="NMY288" s="6"/>
      <c r="NMZ288" s="6"/>
      <c r="NNA288" s="6"/>
      <c r="NNB288" s="6"/>
      <c r="NNC288" s="6"/>
      <c r="NND288" s="6"/>
      <c r="NNE288" s="6"/>
      <c r="NNF288" s="6"/>
      <c r="NNG288" s="6"/>
      <c r="NNH288" s="6"/>
      <c r="NNI288" s="6"/>
      <c r="NNJ288" s="6"/>
      <c r="NNK288" s="6"/>
      <c r="NNL288" s="6"/>
      <c r="NNM288" s="6"/>
      <c r="NNN288" s="6"/>
      <c r="NNO288" s="6"/>
      <c r="NNP288" s="6"/>
      <c r="NNQ288" s="6"/>
      <c r="NNR288" s="6"/>
      <c r="NNS288" s="6"/>
      <c r="NNT288" s="6"/>
      <c r="NNU288" s="6"/>
      <c r="NNV288" s="6"/>
      <c r="NNW288" s="6"/>
      <c r="NNX288" s="6"/>
      <c r="NNY288" s="6"/>
      <c r="NNZ288" s="6"/>
      <c r="NOA288" s="6"/>
      <c r="NOB288" s="6"/>
      <c r="NOC288" s="6"/>
      <c r="NOD288" s="6"/>
      <c r="NOE288" s="6"/>
      <c r="NOF288" s="6"/>
      <c r="NOG288" s="6"/>
      <c r="NOH288" s="6"/>
      <c r="NOI288" s="6"/>
      <c r="NOJ288" s="6"/>
      <c r="NOK288" s="6"/>
      <c r="NOL288" s="6"/>
      <c r="NOM288" s="6"/>
      <c r="NON288" s="6"/>
      <c r="NOO288" s="6"/>
      <c r="NOP288" s="6"/>
      <c r="NOQ288" s="6"/>
      <c r="NOR288" s="6"/>
      <c r="NOS288" s="6"/>
      <c r="NOT288" s="6"/>
      <c r="NOU288" s="6"/>
      <c r="NOV288" s="6"/>
      <c r="NOW288" s="6"/>
      <c r="NOX288" s="6"/>
      <c r="NOY288" s="6"/>
      <c r="NOZ288" s="6"/>
      <c r="NPA288" s="6"/>
      <c r="NPB288" s="6"/>
      <c r="NPC288" s="6"/>
      <c r="NPD288" s="6"/>
      <c r="NPE288" s="6"/>
      <c r="NPF288" s="6"/>
      <c r="NPG288" s="6"/>
      <c r="NPH288" s="6"/>
      <c r="NPI288" s="6"/>
      <c r="NPJ288" s="6"/>
      <c r="NPK288" s="6"/>
      <c r="NPL288" s="6"/>
      <c r="NPM288" s="6"/>
      <c r="NPN288" s="6"/>
      <c r="NPO288" s="6"/>
      <c r="NPP288" s="6"/>
      <c r="NPQ288" s="6"/>
      <c r="NPR288" s="6"/>
      <c r="NPS288" s="6"/>
      <c r="NPT288" s="6"/>
      <c r="NPU288" s="6"/>
      <c r="NPV288" s="6"/>
      <c r="NPW288" s="6"/>
      <c r="NPX288" s="6"/>
      <c r="NPY288" s="6"/>
      <c r="NPZ288" s="6"/>
      <c r="NQA288" s="6"/>
      <c r="NQB288" s="6"/>
      <c r="NQC288" s="6"/>
      <c r="NQD288" s="6"/>
      <c r="NQE288" s="6"/>
      <c r="NQF288" s="6"/>
      <c r="NQG288" s="6"/>
      <c r="NQH288" s="6"/>
      <c r="NQI288" s="6"/>
      <c r="NQJ288" s="6"/>
      <c r="NQK288" s="6"/>
      <c r="NQL288" s="6"/>
      <c r="NQM288" s="6"/>
      <c r="NQN288" s="6"/>
      <c r="NQO288" s="6"/>
      <c r="NQP288" s="6"/>
      <c r="NQQ288" s="6"/>
      <c r="NQR288" s="6"/>
      <c r="NQS288" s="6"/>
      <c r="NQT288" s="6"/>
      <c r="NQU288" s="6"/>
      <c r="NQV288" s="6"/>
      <c r="NQW288" s="6"/>
      <c r="NQX288" s="6"/>
      <c r="NQY288" s="6"/>
      <c r="NQZ288" s="6"/>
      <c r="NRA288" s="6"/>
      <c r="NRB288" s="6"/>
      <c r="NRC288" s="6"/>
      <c r="NRD288" s="6"/>
      <c r="NRE288" s="6"/>
      <c r="NRF288" s="6"/>
      <c r="NRG288" s="6"/>
      <c r="NRH288" s="6"/>
      <c r="NRI288" s="6"/>
      <c r="NRJ288" s="6"/>
      <c r="NRK288" s="6"/>
      <c r="NRL288" s="6"/>
      <c r="NRM288" s="6"/>
      <c r="NRN288" s="6"/>
      <c r="NRO288" s="6"/>
      <c r="NRP288" s="6"/>
      <c r="NRQ288" s="6"/>
      <c r="NRR288" s="6"/>
      <c r="NRS288" s="6"/>
      <c r="NRT288" s="6"/>
      <c r="NRU288" s="6"/>
      <c r="NRV288" s="6"/>
      <c r="NRW288" s="6"/>
      <c r="NRX288" s="6"/>
      <c r="NRY288" s="6"/>
      <c r="NRZ288" s="6"/>
      <c r="NSA288" s="6"/>
      <c r="NSB288" s="6"/>
      <c r="NSC288" s="6"/>
      <c r="NSD288" s="6"/>
      <c r="NSE288" s="6"/>
      <c r="NSF288" s="6"/>
      <c r="NSG288" s="6"/>
      <c r="NSH288" s="6"/>
      <c r="NSI288" s="6"/>
      <c r="NSJ288" s="6"/>
      <c r="NSK288" s="6"/>
      <c r="NSL288" s="6"/>
      <c r="NSM288" s="6"/>
      <c r="NSN288" s="6"/>
      <c r="NSO288" s="6"/>
      <c r="NSP288" s="6"/>
      <c r="NSQ288" s="6"/>
      <c r="NSR288" s="6"/>
      <c r="NSS288" s="6"/>
      <c r="NST288" s="6"/>
      <c r="NSU288" s="6"/>
      <c r="NSV288" s="6"/>
      <c r="NSW288" s="6"/>
      <c r="NSX288" s="6"/>
      <c r="NSY288" s="6"/>
      <c r="NSZ288" s="6"/>
      <c r="NTA288" s="6"/>
      <c r="NTB288" s="6"/>
      <c r="NTC288" s="6"/>
      <c r="NTD288" s="6"/>
      <c r="NTE288" s="6"/>
      <c r="NTF288" s="6"/>
      <c r="NTG288" s="6"/>
      <c r="NTH288" s="6"/>
      <c r="NTI288" s="6"/>
      <c r="NTJ288" s="6"/>
      <c r="NTK288" s="6"/>
      <c r="NTL288" s="6"/>
      <c r="NTM288" s="6"/>
      <c r="NTN288" s="6"/>
      <c r="NTO288" s="6"/>
      <c r="NTP288" s="6"/>
      <c r="NTQ288" s="6"/>
      <c r="NTR288" s="6"/>
      <c r="NTS288" s="6"/>
      <c r="NTT288" s="6"/>
      <c r="NTU288" s="6"/>
      <c r="NTV288" s="6"/>
      <c r="NTW288" s="6"/>
      <c r="NTX288" s="6"/>
      <c r="NTY288" s="6"/>
      <c r="NTZ288" s="6"/>
      <c r="NUA288" s="6"/>
      <c r="NUB288" s="6"/>
      <c r="NUC288" s="6"/>
      <c r="NUD288" s="6"/>
      <c r="NUE288" s="6"/>
      <c r="NUF288" s="6"/>
      <c r="NUG288" s="6"/>
      <c r="NUH288" s="6"/>
      <c r="NUI288" s="6"/>
      <c r="NUJ288" s="6"/>
      <c r="NUK288" s="6"/>
      <c r="NUL288" s="6"/>
      <c r="NUM288" s="6"/>
      <c r="NUN288" s="6"/>
      <c r="NUO288" s="6"/>
      <c r="NUP288" s="6"/>
      <c r="NUQ288" s="6"/>
      <c r="NUR288" s="6"/>
      <c r="NUS288" s="6"/>
      <c r="NUT288" s="6"/>
      <c r="NUU288" s="6"/>
      <c r="NUV288" s="6"/>
      <c r="NUW288" s="6"/>
      <c r="NUX288" s="6"/>
      <c r="NUY288" s="6"/>
      <c r="NUZ288" s="6"/>
      <c r="NVA288" s="6"/>
      <c r="NVB288" s="6"/>
      <c r="NVC288" s="6"/>
      <c r="NVD288" s="6"/>
      <c r="NVE288" s="6"/>
      <c r="NVF288" s="6"/>
      <c r="NVG288" s="6"/>
      <c r="NVH288" s="6"/>
      <c r="NVI288" s="6"/>
      <c r="NVJ288" s="6"/>
      <c r="NVK288" s="6"/>
      <c r="NVL288" s="6"/>
      <c r="NVM288" s="6"/>
      <c r="NVN288" s="6"/>
      <c r="NVO288" s="6"/>
      <c r="NVP288" s="6"/>
      <c r="NVQ288" s="6"/>
      <c r="NVR288" s="6"/>
      <c r="NVS288" s="6"/>
      <c r="NVT288" s="6"/>
      <c r="NVU288" s="6"/>
      <c r="NVV288" s="6"/>
      <c r="NVW288" s="6"/>
      <c r="NVX288" s="6"/>
      <c r="NVY288" s="6"/>
      <c r="NVZ288" s="6"/>
      <c r="NWA288" s="6"/>
      <c r="NWB288" s="6"/>
      <c r="NWC288" s="6"/>
      <c r="NWD288" s="6"/>
      <c r="NWE288" s="6"/>
      <c r="NWF288" s="6"/>
      <c r="NWG288" s="6"/>
      <c r="NWH288" s="6"/>
      <c r="NWI288" s="6"/>
      <c r="NWJ288" s="6"/>
      <c r="NWK288" s="6"/>
      <c r="NWL288" s="6"/>
      <c r="NWM288" s="6"/>
      <c r="NWN288" s="6"/>
      <c r="NWO288" s="6"/>
      <c r="NWP288" s="6"/>
      <c r="NWQ288" s="6"/>
      <c r="NWR288" s="6"/>
      <c r="NWS288" s="6"/>
      <c r="NWT288" s="6"/>
      <c r="NWU288" s="6"/>
      <c r="NWV288" s="6"/>
      <c r="NWW288" s="6"/>
      <c r="NWX288" s="6"/>
      <c r="NWY288" s="6"/>
      <c r="NWZ288" s="6"/>
      <c r="NXA288" s="6"/>
      <c r="NXB288" s="6"/>
      <c r="NXC288" s="6"/>
      <c r="NXD288" s="6"/>
      <c r="NXE288" s="6"/>
      <c r="NXF288" s="6"/>
      <c r="NXG288" s="6"/>
      <c r="NXH288" s="6"/>
      <c r="NXI288" s="6"/>
      <c r="NXJ288" s="6"/>
      <c r="NXK288" s="6"/>
      <c r="NXL288" s="6"/>
      <c r="NXM288" s="6"/>
      <c r="NXN288" s="6"/>
      <c r="NXO288" s="6"/>
      <c r="NXP288" s="6"/>
      <c r="NXQ288" s="6"/>
      <c r="NXR288" s="6"/>
      <c r="NXS288" s="6"/>
      <c r="NXT288" s="6"/>
      <c r="NXU288" s="6"/>
      <c r="NXV288" s="6"/>
      <c r="NXW288" s="6"/>
      <c r="NXX288" s="6"/>
      <c r="NXY288" s="6"/>
      <c r="NXZ288" s="6"/>
      <c r="NYA288" s="6"/>
      <c r="NYB288" s="6"/>
      <c r="NYC288" s="6"/>
      <c r="NYD288" s="6"/>
      <c r="NYE288" s="6"/>
      <c r="NYF288" s="6"/>
      <c r="NYG288" s="6"/>
      <c r="NYH288" s="6"/>
      <c r="NYI288" s="6"/>
      <c r="NYJ288" s="6"/>
      <c r="NYK288" s="6"/>
      <c r="NYL288" s="6"/>
      <c r="NYM288" s="6"/>
      <c r="NYN288" s="6"/>
      <c r="NYO288" s="6"/>
      <c r="NYP288" s="6"/>
      <c r="NYQ288" s="6"/>
      <c r="NYR288" s="6"/>
      <c r="NYS288" s="6"/>
      <c r="NYT288" s="6"/>
      <c r="NYU288" s="6"/>
      <c r="NYV288" s="6"/>
      <c r="NYW288" s="6"/>
      <c r="NYX288" s="6"/>
      <c r="NYY288" s="6"/>
      <c r="NYZ288" s="6"/>
      <c r="NZA288" s="6"/>
      <c r="NZB288" s="6"/>
      <c r="NZC288" s="6"/>
      <c r="NZD288" s="6"/>
      <c r="NZE288" s="6"/>
      <c r="NZF288" s="6"/>
      <c r="NZG288" s="6"/>
      <c r="NZH288" s="6"/>
      <c r="NZI288" s="6"/>
      <c r="NZJ288" s="6"/>
      <c r="NZK288" s="6"/>
      <c r="NZL288" s="6"/>
      <c r="NZM288" s="6"/>
      <c r="NZN288" s="6"/>
      <c r="NZO288" s="6"/>
      <c r="NZP288" s="6"/>
      <c r="NZQ288" s="6"/>
      <c r="NZR288" s="6"/>
      <c r="NZS288" s="6"/>
      <c r="NZT288" s="6"/>
      <c r="NZU288" s="6"/>
      <c r="NZV288" s="6"/>
      <c r="NZW288" s="6"/>
      <c r="NZX288" s="6"/>
      <c r="NZY288" s="6"/>
      <c r="NZZ288" s="6"/>
      <c r="OAA288" s="6"/>
      <c r="OAB288" s="6"/>
      <c r="OAC288" s="6"/>
      <c r="OAD288" s="6"/>
      <c r="OAE288" s="6"/>
      <c r="OAF288" s="6"/>
      <c r="OAG288" s="6"/>
      <c r="OAH288" s="6"/>
      <c r="OAI288" s="6"/>
      <c r="OAJ288" s="6"/>
      <c r="OAK288" s="6"/>
      <c r="OAL288" s="6"/>
      <c r="OAM288" s="6"/>
      <c r="OAN288" s="6"/>
      <c r="OAO288" s="6"/>
      <c r="OAP288" s="6"/>
      <c r="OAQ288" s="6"/>
      <c r="OAR288" s="6"/>
      <c r="OAS288" s="6"/>
      <c r="OAT288" s="6"/>
      <c r="OAU288" s="6"/>
      <c r="OAV288" s="6"/>
      <c r="OAW288" s="6"/>
      <c r="OAX288" s="6"/>
      <c r="OAY288" s="6"/>
      <c r="OAZ288" s="6"/>
      <c r="OBA288" s="6"/>
      <c r="OBB288" s="6"/>
      <c r="OBC288" s="6"/>
      <c r="OBD288" s="6"/>
      <c r="OBE288" s="6"/>
      <c r="OBF288" s="6"/>
      <c r="OBG288" s="6"/>
      <c r="OBH288" s="6"/>
      <c r="OBI288" s="6"/>
      <c r="OBJ288" s="6"/>
      <c r="OBK288" s="6"/>
      <c r="OBL288" s="6"/>
      <c r="OBM288" s="6"/>
      <c r="OBN288" s="6"/>
      <c r="OBO288" s="6"/>
      <c r="OBP288" s="6"/>
      <c r="OBQ288" s="6"/>
      <c r="OBR288" s="6"/>
      <c r="OBS288" s="6"/>
      <c r="OBT288" s="6"/>
      <c r="OBU288" s="6"/>
      <c r="OBV288" s="6"/>
      <c r="OBW288" s="6"/>
      <c r="OBX288" s="6"/>
      <c r="OBY288" s="6"/>
      <c r="OBZ288" s="6"/>
      <c r="OCA288" s="6"/>
      <c r="OCB288" s="6"/>
      <c r="OCC288" s="6"/>
      <c r="OCD288" s="6"/>
      <c r="OCE288" s="6"/>
      <c r="OCF288" s="6"/>
      <c r="OCG288" s="6"/>
      <c r="OCH288" s="6"/>
      <c r="OCI288" s="6"/>
      <c r="OCJ288" s="6"/>
      <c r="OCK288" s="6"/>
      <c r="OCL288" s="6"/>
      <c r="OCM288" s="6"/>
      <c r="OCN288" s="6"/>
      <c r="OCO288" s="6"/>
      <c r="OCP288" s="6"/>
      <c r="OCQ288" s="6"/>
      <c r="OCR288" s="6"/>
      <c r="OCS288" s="6"/>
      <c r="OCT288" s="6"/>
      <c r="OCU288" s="6"/>
      <c r="OCV288" s="6"/>
      <c r="OCW288" s="6"/>
      <c r="OCX288" s="6"/>
      <c r="OCY288" s="6"/>
      <c r="OCZ288" s="6"/>
      <c r="ODA288" s="6"/>
      <c r="ODB288" s="6"/>
      <c r="ODC288" s="6"/>
      <c r="ODD288" s="6"/>
      <c r="ODE288" s="6"/>
      <c r="ODF288" s="6"/>
      <c r="ODG288" s="6"/>
      <c r="ODH288" s="6"/>
      <c r="ODI288" s="6"/>
      <c r="ODJ288" s="6"/>
      <c r="ODK288" s="6"/>
      <c r="ODL288" s="6"/>
      <c r="ODM288" s="6"/>
      <c r="ODN288" s="6"/>
      <c r="ODO288" s="6"/>
      <c r="ODP288" s="6"/>
      <c r="ODQ288" s="6"/>
      <c r="ODR288" s="6"/>
      <c r="ODS288" s="6"/>
      <c r="ODT288" s="6"/>
      <c r="ODU288" s="6"/>
      <c r="ODV288" s="6"/>
      <c r="ODW288" s="6"/>
      <c r="ODX288" s="6"/>
      <c r="ODY288" s="6"/>
      <c r="ODZ288" s="6"/>
      <c r="OEA288" s="6"/>
      <c r="OEB288" s="6"/>
      <c r="OEC288" s="6"/>
      <c r="OED288" s="6"/>
      <c r="OEE288" s="6"/>
      <c r="OEF288" s="6"/>
      <c r="OEG288" s="6"/>
      <c r="OEH288" s="6"/>
      <c r="OEI288" s="6"/>
      <c r="OEJ288" s="6"/>
      <c r="OEK288" s="6"/>
      <c r="OEL288" s="6"/>
      <c r="OEM288" s="6"/>
      <c r="OEN288" s="6"/>
      <c r="OEO288" s="6"/>
      <c r="OEP288" s="6"/>
      <c r="OEQ288" s="6"/>
      <c r="OER288" s="6"/>
      <c r="OES288" s="6"/>
      <c r="OET288" s="6"/>
      <c r="OEU288" s="6"/>
      <c r="OEV288" s="6"/>
      <c r="OEW288" s="6"/>
      <c r="OEX288" s="6"/>
      <c r="OEY288" s="6"/>
      <c r="OEZ288" s="6"/>
      <c r="OFA288" s="6"/>
      <c r="OFB288" s="6"/>
      <c r="OFC288" s="6"/>
      <c r="OFD288" s="6"/>
      <c r="OFE288" s="6"/>
      <c r="OFF288" s="6"/>
      <c r="OFG288" s="6"/>
      <c r="OFH288" s="6"/>
      <c r="OFI288" s="6"/>
      <c r="OFJ288" s="6"/>
      <c r="OFK288" s="6"/>
      <c r="OFL288" s="6"/>
      <c r="OFM288" s="6"/>
      <c r="OFN288" s="6"/>
      <c r="OFO288" s="6"/>
      <c r="OFP288" s="6"/>
      <c r="OFQ288" s="6"/>
      <c r="OFR288" s="6"/>
      <c r="OFS288" s="6"/>
      <c r="OFT288" s="6"/>
      <c r="OFU288" s="6"/>
      <c r="OFV288" s="6"/>
      <c r="OFW288" s="6"/>
      <c r="OFX288" s="6"/>
      <c r="OFY288" s="6"/>
      <c r="OFZ288" s="6"/>
      <c r="OGA288" s="6"/>
      <c r="OGB288" s="6"/>
      <c r="OGC288" s="6"/>
      <c r="OGD288" s="6"/>
      <c r="OGE288" s="6"/>
      <c r="OGF288" s="6"/>
      <c r="OGG288" s="6"/>
      <c r="OGH288" s="6"/>
      <c r="OGI288" s="6"/>
      <c r="OGJ288" s="6"/>
      <c r="OGK288" s="6"/>
      <c r="OGL288" s="6"/>
      <c r="OGM288" s="6"/>
      <c r="OGN288" s="6"/>
      <c r="OGO288" s="6"/>
      <c r="OGP288" s="6"/>
      <c r="OGQ288" s="6"/>
      <c r="OGR288" s="6"/>
      <c r="OGS288" s="6"/>
      <c r="OGT288" s="6"/>
      <c r="OGU288" s="6"/>
      <c r="OGV288" s="6"/>
      <c r="OGW288" s="6"/>
      <c r="OGX288" s="6"/>
      <c r="OGY288" s="6"/>
      <c r="OGZ288" s="6"/>
      <c r="OHA288" s="6"/>
      <c r="OHB288" s="6"/>
      <c r="OHC288" s="6"/>
      <c r="OHD288" s="6"/>
      <c r="OHE288" s="6"/>
      <c r="OHF288" s="6"/>
      <c r="OHG288" s="6"/>
      <c r="OHH288" s="6"/>
      <c r="OHI288" s="6"/>
      <c r="OHJ288" s="6"/>
      <c r="OHK288" s="6"/>
      <c r="OHL288" s="6"/>
      <c r="OHM288" s="6"/>
      <c r="OHN288" s="6"/>
      <c r="OHO288" s="6"/>
      <c r="OHP288" s="6"/>
      <c r="OHQ288" s="6"/>
      <c r="OHR288" s="6"/>
      <c r="OHS288" s="6"/>
      <c r="OHT288" s="6"/>
      <c r="OHU288" s="6"/>
      <c r="OHV288" s="6"/>
      <c r="OHW288" s="6"/>
      <c r="OHX288" s="6"/>
      <c r="OHY288" s="6"/>
      <c r="OHZ288" s="6"/>
      <c r="OIA288" s="6"/>
      <c r="OIB288" s="6"/>
      <c r="OIC288" s="6"/>
      <c r="OID288" s="6"/>
      <c r="OIE288" s="6"/>
      <c r="OIF288" s="6"/>
      <c r="OIG288" s="6"/>
      <c r="OIH288" s="6"/>
      <c r="OII288" s="6"/>
      <c r="OIJ288" s="6"/>
      <c r="OIK288" s="6"/>
      <c r="OIL288" s="6"/>
      <c r="OIM288" s="6"/>
      <c r="OIN288" s="6"/>
      <c r="OIO288" s="6"/>
      <c r="OIP288" s="6"/>
      <c r="OIQ288" s="6"/>
      <c r="OIR288" s="6"/>
      <c r="OIS288" s="6"/>
      <c r="OIT288" s="6"/>
      <c r="OIU288" s="6"/>
      <c r="OIV288" s="6"/>
      <c r="OIW288" s="6"/>
      <c r="OIX288" s="6"/>
      <c r="OIY288" s="6"/>
      <c r="OIZ288" s="6"/>
      <c r="OJA288" s="6"/>
      <c r="OJB288" s="6"/>
      <c r="OJC288" s="6"/>
      <c r="OJD288" s="6"/>
      <c r="OJE288" s="6"/>
      <c r="OJF288" s="6"/>
      <c r="OJG288" s="6"/>
      <c r="OJH288" s="6"/>
      <c r="OJI288" s="6"/>
      <c r="OJJ288" s="6"/>
      <c r="OJK288" s="6"/>
      <c r="OJL288" s="6"/>
      <c r="OJM288" s="6"/>
      <c r="OJN288" s="6"/>
      <c r="OJO288" s="6"/>
      <c r="OJP288" s="6"/>
      <c r="OJQ288" s="6"/>
      <c r="OJR288" s="6"/>
      <c r="OJS288" s="6"/>
      <c r="OJT288" s="6"/>
      <c r="OJU288" s="6"/>
      <c r="OJV288" s="6"/>
      <c r="OJW288" s="6"/>
      <c r="OJX288" s="6"/>
      <c r="OJY288" s="6"/>
      <c r="OJZ288" s="6"/>
      <c r="OKA288" s="6"/>
      <c r="OKB288" s="6"/>
      <c r="OKC288" s="6"/>
      <c r="OKD288" s="6"/>
      <c r="OKE288" s="6"/>
      <c r="OKF288" s="6"/>
      <c r="OKG288" s="6"/>
      <c r="OKH288" s="6"/>
      <c r="OKI288" s="6"/>
      <c r="OKJ288" s="6"/>
      <c r="OKK288" s="6"/>
      <c r="OKL288" s="6"/>
      <c r="OKM288" s="6"/>
      <c r="OKN288" s="6"/>
      <c r="OKO288" s="6"/>
      <c r="OKP288" s="6"/>
      <c r="OKQ288" s="6"/>
      <c r="OKR288" s="6"/>
      <c r="OKS288" s="6"/>
      <c r="OKT288" s="6"/>
      <c r="OKU288" s="6"/>
      <c r="OKV288" s="6"/>
      <c r="OKW288" s="6"/>
      <c r="OKX288" s="6"/>
      <c r="OKY288" s="6"/>
      <c r="OKZ288" s="6"/>
      <c r="OLA288" s="6"/>
      <c r="OLB288" s="6"/>
      <c r="OLC288" s="6"/>
      <c r="OLD288" s="6"/>
      <c r="OLE288" s="6"/>
      <c r="OLF288" s="6"/>
      <c r="OLG288" s="6"/>
      <c r="OLH288" s="6"/>
      <c r="OLI288" s="6"/>
      <c r="OLJ288" s="6"/>
      <c r="OLK288" s="6"/>
      <c r="OLL288" s="6"/>
      <c r="OLM288" s="6"/>
      <c r="OLN288" s="6"/>
      <c r="OLO288" s="6"/>
      <c r="OLP288" s="6"/>
      <c r="OLQ288" s="6"/>
      <c r="OLR288" s="6"/>
      <c r="OLS288" s="6"/>
      <c r="OLT288" s="6"/>
      <c r="OLU288" s="6"/>
      <c r="OLV288" s="6"/>
      <c r="OLW288" s="6"/>
      <c r="OLX288" s="6"/>
      <c r="OLY288" s="6"/>
      <c r="OLZ288" s="6"/>
      <c r="OMA288" s="6"/>
      <c r="OMB288" s="6"/>
      <c r="OMC288" s="6"/>
      <c r="OMD288" s="6"/>
      <c r="OME288" s="6"/>
      <c r="OMF288" s="6"/>
      <c r="OMG288" s="6"/>
      <c r="OMH288" s="6"/>
      <c r="OMI288" s="6"/>
      <c r="OMJ288" s="6"/>
      <c r="OMK288" s="6"/>
      <c r="OML288" s="6"/>
      <c r="OMM288" s="6"/>
      <c r="OMN288" s="6"/>
      <c r="OMO288" s="6"/>
      <c r="OMP288" s="6"/>
      <c r="OMQ288" s="6"/>
      <c r="OMR288" s="6"/>
      <c r="OMS288" s="6"/>
      <c r="OMT288" s="6"/>
      <c r="OMU288" s="6"/>
      <c r="OMV288" s="6"/>
      <c r="OMW288" s="6"/>
      <c r="OMX288" s="6"/>
      <c r="OMY288" s="6"/>
      <c r="OMZ288" s="6"/>
      <c r="ONA288" s="6"/>
      <c r="ONB288" s="6"/>
      <c r="ONC288" s="6"/>
      <c r="OND288" s="6"/>
      <c r="ONE288" s="6"/>
      <c r="ONF288" s="6"/>
      <c r="ONG288" s="6"/>
      <c r="ONH288" s="6"/>
      <c r="ONI288" s="6"/>
      <c r="ONJ288" s="6"/>
      <c r="ONK288" s="6"/>
      <c r="ONL288" s="6"/>
      <c r="ONM288" s="6"/>
      <c r="ONN288" s="6"/>
      <c r="ONO288" s="6"/>
      <c r="ONP288" s="6"/>
      <c r="ONQ288" s="6"/>
      <c r="ONR288" s="6"/>
      <c r="ONS288" s="6"/>
      <c r="ONT288" s="6"/>
      <c r="ONU288" s="6"/>
      <c r="ONV288" s="6"/>
      <c r="ONW288" s="6"/>
      <c r="ONX288" s="6"/>
      <c r="ONY288" s="6"/>
      <c r="ONZ288" s="6"/>
      <c r="OOA288" s="6"/>
      <c r="OOB288" s="6"/>
      <c r="OOC288" s="6"/>
      <c r="OOD288" s="6"/>
      <c r="OOE288" s="6"/>
      <c r="OOF288" s="6"/>
      <c r="OOG288" s="6"/>
      <c r="OOH288" s="6"/>
      <c r="OOI288" s="6"/>
      <c r="OOJ288" s="6"/>
      <c r="OOK288" s="6"/>
      <c r="OOL288" s="6"/>
      <c r="OOM288" s="6"/>
      <c r="OON288" s="6"/>
      <c r="OOO288" s="6"/>
      <c r="OOP288" s="6"/>
      <c r="OOQ288" s="6"/>
      <c r="OOR288" s="6"/>
      <c r="OOS288" s="6"/>
      <c r="OOT288" s="6"/>
      <c r="OOU288" s="6"/>
      <c r="OOV288" s="6"/>
      <c r="OOW288" s="6"/>
      <c r="OOX288" s="6"/>
      <c r="OOY288" s="6"/>
      <c r="OOZ288" s="6"/>
      <c r="OPA288" s="6"/>
      <c r="OPB288" s="6"/>
      <c r="OPC288" s="6"/>
      <c r="OPD288" s="6"/>
      <c r="OPE288" s="6"/>
      <c r="OPF288" s="6"/>
      <c r="OPG288" s="6"/>
      <c r="OPH288" s="6"/>
      <c r="OPI288" s="6"/>
      <c r="OPJ288" s="6"/>
      <c r="OPK288" s="6"/>
      <c r="OPL288" s="6"/>
      <c r="OPM288" s="6"/>
      <c r="OPN288" s="6"/>
      <c r="OPO288" s="6"/>
      <c r="OPP288" s="6"/>
      <c r="OPQ288" s="6"/>
      <c r="OPR288" s="6"/>
      <c r="OPS288" s="6"/>
      <c r="OPT288" s="6"/>
      <c r="OPU288" s="6"/>
      <c r="OPV288" s="6"/>
      <c r="OPW288" s="6"/>
      <c r="OPX288" s="6"/>
      <c r="OPY288" s="6"/>
      <c r="OPZ288" s="6"/>
      <c r="OQA288" s="6"/>
      <c r="OQB288" s="6"/>
      <c r="OQC288" s="6"/>
      <c r="OQD288" s="6"/>
      <c r="OQE288" s="6"/>
      <c r="OQF288" s="6"/>
      <c r="OQG288" s="6"/>
      <c r="OQH288" s="6"/>
      <c r="OQI288" s="6"/>
      <c r="OQJ288" s="6"/>
      <c r="OQK288" s="6"/>
      <c r="OQL288" s="6"/>
      <c r="OQM288" s="6"/>
      <c r="OQN288" s="6"/>
      <c r="OQO288" s="6"/>
      <c r="OQP288" s="6"/>
      <c r="OQQ288" s="6"/>
      <c r="OQR288" s="6"/>
      <c r="OQS288" s="6"/>
      <c r="OQT288" s="6"/>
      <c r="OQU288" s="6"/>
      <c r="OQV288" s="6"/>
      <c r="OQW288" s="6"/>
      <c r="OQX288" s="6"/>
      <c r="OQY288" s="6"/>
      <c r="OQZ288" s="6"/>
      <c r="ORA288" s="6"/>
      <c r="ORB288" s="6"/>
      <c r="ORC288" s="6"/>
      <c r="ORD288" s="6"/>
      <c r="ORE288" s="6"/>
      <c r="ORF288" s="6"/>
      <c r="ORG288" s="6"/>
      <c r="ORH288" s="6"/>
      <c r="ORI288" s="6"/>
      <c r="ORJ288" s="6"/>
      <c r="ORK288" s="6"/>
      <c r="ORL288" s="6"/>
      <c r="ORM288" s="6"/>
      <c r="ORN288" s="6"/>
      <c r="ORO288" s="6"/>
      <c r="ORP288" s="6"/>
      <c r="ORQ288" s="6"/>
      <c r="ORR288" s="6"/>
      <c r="ORS288" s="6"/>
      <c r="ORT288" s="6"/>
      <c r="ORU288" s="6"/>
      <c r="ORV288" s="6"/>
      <c r="ORW288" s="6"/>
      <c r="ORX288" s="6"/>
      <c r="ORY288" s="6"/>
      <c r="ORZ288" s="6"/>
      <c r="OSA288" s="6"/>
      <c r="OSB288" s="6"/>
      <c r="OSC288" s="6"/>
      <c r="OSD288" s="6"/>
      <c r="OSE288" s="6"/>
      <c r="OSF288" s="6"/>
      <c r="OSG288" s="6"/>
      <c r="OSH288" s="6"/>
      <c r="OSI288" s="6"/>
      <c r="OSJ288" s="6"/>
      <c r="OSK288" s="6"/>
      <c r="OSL288" s="6"/>
      <c r="OSM288" s="6"/>
      <c r="OSN288" s="6"/>
      <c r="OSO288" s="6"/>
      <c r="OSP288" s="6"/>
      <c r="OSQ288" s="6"/>
      <c r="OSR288" s="6"/>
      <c r="OSS288" s="6"/>
      <c r="OST288" s="6"/>
      <c r="OSU288" s="6"/>
      <c r="OSV288" s="6"/>
      <c r="OSW288" s="6"/>
      <c r="OSX288" s="6"/>
      <c r="OSY288" s="6"/>
      <c r="OSZ288" s="6"/>
      <c r="OTA288" s="6"/>
      <c r="OTB288" s="6"/>
      <c r="OTC288" s="6"/>
      <c r="OTD288" s="6"/>
      <c r="OTE288" s="6"/>
      <c r="OTF288" s="6"/>
      <c r="OTG288" s="6"/>
      <c r="OTH288" s="6"/>
      <c r="OTI288" s="6"/>
      <c r="OTJ288" s="6"/>
      <c r="OTK288" s="6"/>
      <c r="OTL288" s="6"/>
      <c r="OTM288" s="6"/>
      <c r="OTN288" s="6"/>
      <c r="OTO288" s="6"/>
      <c r="OTP288" s="6"/>
      <c r="OTQ288" s="6"/>
      <c r="OTR288" s="6"/>
      <c r="OTS288" s="6"/>
      <c r="OTT288" s="6"/>
      <c r="OTU288" s="6"/>
      <c r="OTV288" s="6"/>
      <c r="OTW288" s="6"/>
      <c r="OTX288" s="6"/>
      <c r="OTY288" s="6"/>
      <c r="OTZ288" s="6"/>
      <c r="OUA288" s="6"/>
      <c r="OUB288" s="6"/>
      <c r="OUC288" s="6"/>
      <c r="OUD288" s="6"/>
      <c r="OUE288" s="6"/>
      <c r="OUF288" s="6"/>
      <c r="OUG288" s="6"/>
      <c r="OUH288" s="6"/>
      <c r="OUI288" s="6"/>
      <c r="OUJ288" s="6"/>
      <c r="OUK288" s="6"/>
      <c r="OUL288" s="6"/>
      <c r="OUM288" s="6"/>
      <c r="OUN288" s="6"/>
      <c r="OUO288" s="6"/>
      <c r="OUP288" s="6"/>
      <c r="OUQ288" s="6"/>
      <c r="OUR288" s="6"/>
      <c r="OUS288" s="6"/>
      <c r="OUT288" s="6"/>
      <c r="OUU288" s="6"/>
      <c r="OUV288" s="6"/>
      <c r="OUW288" s="6"/>
      <c r="OUX288" s="6"/>
      <c r="OUY288" s="6"/>
      <c r="OUZ288" s="6"/>
      <c r="OVA288" s="6"/>
      <c r="OVB288" s="6"/>
      <c r="OVC288" s="6"/>
      <c r="OVD288" s="6"/>
      <c r="OVE288" s="6"/>
      <c r="OVF288" s="6"/>
      <c r="OVG288" s="6"/>
      <c r="OVH288" s="6"/>
      <c r="OVI288" s="6"/>
      <c r="OVJ288" s="6"/>
      <c r="OVK288" s="6"/>
      <c r="OVL288" s="6"/>
      <c r="OVM288" s="6"/>
      <c r="OVN288" s="6"/>
      <c r="OVO288" s="6"/>
      <c r="OVP288" s="6"/>
      <c r="OVQ288" s="6"/>
      <c r="OVR288" s="6"/>
      <c r="OVS288" s="6"/>
      <c r="OVT288" s="6"/>
      <c r="OVU288" s="6"/>
      <c r="OVV288" s="6"/>
      <c r="OVW288" s="6"/>
      <c r="OVX288" s="6"/>
      <c r="OVY288" s="6"/>
      <c r="OVZ288" s="6"/>
      <c r="OWA288" s="6"/>
      <c r="OWB288" s="6"/>
      <c r="OWC288" s="6"/>
      <c r="OWD288" s="6"/>
      <c r="OWE288" s="6"/>
      <c r="OWF288" s="6"/>
      <c r="OWG288" s="6"/>
      <c r="OWH288" s="6"/>
      <c r="OWI288" s="6"/>
      <c r="OWJ288" s="6"/>
      <c r="OWK288" s="6"/>
      <c r="OWL288" s="6"/>
      <c r="OWM288" s="6"/>
      <c r="OWN288" s="6"/>
      <c r="OWO288" s="6"/>
      <c r="OWP288" s="6"/>
      <c r="OWQ288" s="6"/>
      <c r="OWR288" s="6"/>
      <c r="OWS288" s="6"/>
      <c r="OWT288" s="6"/>
      <c r="OWU288" s="6"/>
      <c r="OWV288" s="6"/>
      <c r="OWW288" s="6"/>
      <c r="OWX288" s="6"/>
      <c r="OWY288" s="6"/>
      <c r="OWZ288" s="6"/>
      <c r="OXA288" s="6"/>
      <c r="OXB288" s="6"/>
      <c r="OXC288" s="6"/>
      <c r="OXD288" s="6"/>
      <c r="OXE288" s="6"/>
      <c r="OXF288" s="6"/>
      <c r="OXG288" s="6"/>
      <c r="OXH288" s="6"/>
      <c r="OXI288" s="6"/>
      <c r="OXJ288" s="6"/>
      <c r="OXK288" s="6"/>
      <c r="OXL288" s="6"/>
      <c r="OXM288" s="6"/>
      <c r="OXN288" s="6"/>
      <c r="OXO288" s="6"/>
      <c r="OXP288" s="6"/>
      <c r="OXQ288" s="6"/>
      <c r="OXR288" s="6"/>
      <c r="OXS288" s="6"/>
      <c r="OXT288" s="6"/>
      <c r="OXU288" s="6"/>
      <c r="OXV288" s="6"/>
      <c r="OXW288" s="6"/>
      <c r="OXX288" s="6"/>
      <c r="OXY288" s="6"/>
      <c r="OXZ288" s="6"/>
      <c r="OYA288" s="6"/>
      <c r="OYB288" s="6"/>
      <c r="OYC288" s="6"/>
      <c r="OYD288" s="6"/>
      <c r="OYE288" s="6"/>
      <c r="OYF288" s="6"/>
      <c r="OYG288" s="6"/>
      <c r="OYH288" s="6"/>
      <c r="OYI288" s="6"/>
      <c r="OYJ288" s="6"/>
      <c r="OYK288" s="6"/>
      <c r="OYL288" s="6"/>
      <c r="OYM288" s="6"/>
      <c r="OYN288" s="6"/>
      <c r="OYO288" s="6"/>
      <c r="OYP288" s="6"/>
      <c r="OYQ288" s="6"/>
      <c r="OYR288" s="6"/>
      <c r="OYS288" s="6"/>
      <c r="OYT288" s="6"/>
      <c r="OYU288" s="6"/>
      <c r="OYV288" s="6"/>
      <c r="OYW288" s="6"/>
      <c r="OYX288" s="6"/>
      <c r="OYY288" s="6"/>
      <c r="OYZ288" s="6"/>
      <c r="OZA288" s="6"/>
      <c r="OZB288" s="6"/>
      <c r="OZC288" s="6"/>
      <c r="OZD288" s="6"/>
      <c r="OZE288" s="6"/>
      <c r="OZF288" s="6"/>
      <c r="OZG288" s="6"/>
      <c r="OZH288" s="6"/>
      <c r="OZI288" s="6"/>
      <c r="OZJ288" s="6"/>
      <c r="OZK288" s="6"/>
      <c r="OZL288" s="6"/>
      <c r="OZM288" s="6"/>
      <c r="OZN288" s="6"/>
      <c r="OZO288" s="6"/>
      <c r="OZP288" s="6"/>
      <c r="OZQ288" s="6"/>
      <c r="OZR288" s="6"/>
      <c r="OZS288" s="6"/>
      <c r="OZT288" s="6"/>
      <c r="OZU288" s="6"/>
      <c r="OZV288" s="6"/>
      <c r="OZW288" s="6"/>
      <c r="OZX288" s="6"/>
      <c r="OZY288" s="6"/>
      <c r="OZZ288" s="6"/>
      <c r="PAA288" s="6"/>
      <c r="PAB288" s="6"/>
      <c r="PAC288" s="6"/>
      <c r="PAD288" s="6"/>
      <c r="PAE288" s="6"/>
      <c r="PAF288" s="6"/>
      <c r="PAG288" s="6"/>
      <c r="PAH288" s="6"/>
      <c r="PAI288" s="6"/>
      <c r="PAJ288" s="6"/>
      <c r="PAK288" s="6"/>
      <c r="PAL288" s="6"/>
      <c r="PAM288" s="6"/>
      <c r="PAN288" s="6"/>
      <c r="PAO288" s="6"/>
      <c r="PAP288" s="6"/>
      <c r="PAQ288" s="6"/>
      <c r="PAR288" s="6"/>
      <c r="PAS288" s="6"/>
      <c r="PAT288" s="6"/>
      <c r="PAU288" s="6"/>
      <c r="PAV288" s="6"/>
      <c r="PAW288" s="6"/>
      <c r="PAX288" s="6"/>
      <c r="PAY288" s="6"/>
      <c r="PAZ288" s="6"/>
      <c r="PBA288" s="6"/>
      <c r="PBB288" s="6"/>
      <c r="PBC288" s="6"/>
      <c r="PBD288" s="6"/>
      <c r="PBE288" s="6"/>
      <c r="PBF288" s="6"/>
      <c r="PBG288" s="6"/>
      <c r="PBH288" s="6"/>
      <c r="PBI288" s="6"/>
      <c r="PBJ288" s="6"/>
      <c r="PBK288" s="6"/>
      <c r="PBL288" s="6"/>
      <c r="PBM288" s="6"/>
      <c r="PBN288" s="6"/>
      <c r="PBO288" s="6"/>
      <c r="PBP288" s="6"/>
      <c r="PBQ288" s="6"/>
      <c r="PBR288" s="6"/>
      <c r="PBS288" s="6"/>
      <c r="PBT288" s="6"/>
      <c r="PBU288" s="6"/>
      <c r="PBV288" s="6"/>
      <c r="PBW288" s="6"/>
      <c r="PBX288" s="6"/>
      <c r="PBY288" s="6"/>
      <c r="PBZ288" s="6"/>
      <c r="PCA288" s="6"/>
      <c r="PCB288" s="6"/>
      <c r="PCC288" s="6"/>
      <c r="PCD288" s="6"/>
      <c r="PCE288" s="6"/>
      <c r="PCF288" s="6"/>
      <c r="PCG288" s="6"/>
      <c r="PCH288" s="6"/>
      <c r="PCI288" s="6"/>
      <c r="PCJ288" s="6"/>
      <c r="PCK288" s="6"/>
      <c r="PCL288" s="6"/>
      <c r="PCM288" s="6"/>
      <c r="PCN288" s="6"/>
      <c r="PCO288" s="6"/>
      <c r="PCP288" s="6"/>
      <c r="PCQ288" s="6"/>
      <c r="PCR288" s="6"/>
      <c r="PCS288" s="6"/>
      <c r="PCT288" s="6"/>
      <c r="PCU288" s="6"/>
      <c r="PCV288" s="6"/>
      <c r="PCW288" s="6"/>
      <c r="PCX288" s="6"/>
      <c r="PCY288" s="6"/>
      <c r="PCZ288" s="6"/>
      <c r="PDA288" s="6"/>
      <c r="PDB288" s="6"/>
      <c r="PDC288" s="6"/>
      <c r="PDD288" s="6"/>
      <c r="PDE288" s="6"/>
      <c r="PDF288" s="6"/>
      <c r="PDG288" s="6"/>
      <c r="PDH288" s="6"/>
      <c r="PDI288" s="6"/>
      <c r="PDJ288" s="6"/>
      <c r="PDK288" s="6"/>
      <c r="PDL288" s="6"/>
      <c r="PDM288" s="6"/>
      <c r="PDN288" s="6"/>
      <c r="PDO288" s="6"/>
      <c r="PDP288" s="6"/>
      <c r="PDQ288" s="6"/>
      <c r="PDR288" s="6"/>
      <c r="PDS288" s="6"/>
      <c r="PDT288" s="6"/>
      <c r="PDU288" s="6"/>
      <c r="PDV288" s="6"/>
      <c r="PDW288" s="6"/>
      <c r="PDX288" s="6"/>
      <c r="PDY288" s="6"/>
      <c r="PDZ288" s="6"/>
      <c r="PEA288" s="6"/>
      <c r="PEB288" s="6"/>
      <c r="PEC288" s="6"/>
      <c r="PED288" s="6"/>
      <c r="PEE288" s="6"/>
      <c r="PEF288" s="6"/>
      <c r="PEG288" s="6"/>
      <c r="PEH288" s="6"/>
      <c r="PEI288" s="6"/>
      <c r="PEJ288" s="6"/>
      <c r="PEK288" s="6"/>
      <c r="PEL288" s="6"/>
      <c r="PEM288" s="6"/>
      <c r="PEN288" s="6"/>
      <c r="PEO288" s="6"/>
      <c r="PEP288" s="6"/>
      <c r="PEQ288" s="6"/>
      <c r="PER288" s="6"/>
      <c r="PES288" s="6"/>
      <c r="PET288" s="6"/>
      <c r="PEU288" s="6"/>
      <c r="PEV288" s="6"/>
      <c r="PEW288" s="6"/>
      <c r="PEX288" s="6"/>
      <c r="PEY288" s="6"/>
      <c r="PEZ288" s="6"/>
      <c r="PFA288" s="6"/>
      <c r="PFB288" s="6"/>
      <c r="PFC288" s="6"/>
      <c r="PFD288" s="6"/>
      <c r="PFE288" s="6"/>
      <c r="PFF288" s="6"/>
      <c r="PFG288" s="6"/>
      <c r="PFH288" s="6"/>
      <c r="PFI288" s="6"/>
      <c r="PFJ288" s="6"/>
      <c r="PFK288" s="6"/>
      <c r="PFL288" s="6"/>
      <c r="PFM288" s="6"/>
      <c r="PFN288" s="6"/>
      <c r="PFO288" s="6"/>
      <c r="PFP288" s="6"/>
      <c r="PFQ288" s="6"/>
      <c r="PFR288" s="6"/>
      <c r="PFS288" s="6"/>
      <c r="PFT288" s="6"/>
      <c r="PFU288" s="6"/>
      <c r="PFV288" s="6"/>
      <c r="PFW288" s="6"/>
      <c r="PFX288" s="6"/>
      <c r="PFY288" s="6"/>
      <c r="PFZ288" s="6"/>
      <c r="PGA288" s="6"/>
      <c r="PGB288" s="6"/>
      <c r="PGC288" s="6"/>
      <c r="PGD288" s="6"/>
      <c r="PGE288" s="6"/>
      <c r="PGF288" s="6"/>
      <c r="PGG288" s="6"/>
      <c r="PGH288" s="6"/>
      <c r="PGI288" s="6"/>
      <c r="PGJ288" s="6"/>
      <c r="PGK288" s="6"/>
      <c r="PGL288" s="6"/>
      <c r="PGM288" s="6"/>
      <c r="PGN288" s="6"/>
      <c r="PGO288" s="6"/>
      <c r="PGP288" s="6"/>
      <c r="PGQ288" s="6"/>
      <c r="PGR288" s="6"/>
      <c r="PGS288" s="6"/>
      <c r="PGT288" s="6"/>
      <c r="PGU288" s="6"/>
      <c r="PGV288" s="6"/>
      <c r="PGW288" s="6"/>
      <c r="PGX288" s="6"/>
      <c r="PGY288" s="6"/>
      <c r="PGZ288" s="6"/>
      <c r="PHA288" s="6"/>
      <c r="PHB288" s="6"/>
      <c r="PHC288" s="6"/>
      <c r="PHD288" s="6"/>
      <c r="PHE288" s="6"/>
      <c r="PHF288" s="6"/>
      <c r="PHG288" s="6"/>
      <c r="PHH288" s="6"/>
      <c r="PHI288" s="6"/>
      <c r="PHJ288" s="6"/>
      <c r="PHK288" s="6"/>
      <c r="PHL288" s="6"/>
      <c r="PHM288" s="6"/>
      <c r="PHN288" s="6"/>
      <c r="PHO288" s="6"/>
      <c r="PHP288" s="6"/>
      <c r="PHQ288" s="6"/>
      <c r="PHR288" s="6"/>
      <c r="PHS288" s="6"/>
      <c r="PHT288" s="6"/>
      <c r="PHU288" s="6"/>
      <c r="PHV288" s="6"/>
      <c r="PHW288" s="6"/>
      <c r="PHX288" s="6"/>
      <c r="PHY288" s="6"/>
      <c r="PHZ288" s="6"/>
      <c r="PIA288" s="6"/>
      <c r="PIB288" s="6"/>
      <c r="PIC288" s="6"/>
      <c r="PID288" s="6"/>
      <c r="PIE288" s="6"/>
      <c r="PIF288" s="6"/>
      <c r="PIG288" s="6"/>
      <c r="PIH288" s="6"/>
      <c r="PII288" s="6"/>
      <c r="PIJ288" s="6"/>
      <c r="PIK288" s="6"/>
      <c r="PIL288" s="6"/>
      <c r="PIM288" s="6"/>
      <c r="PIN288" s="6"/>
      <c r="PIO288" s="6"/>
      <c r="PIP288" s="6"/>
      <c r="PIQ288" s="6"/>
      <c r="PIR288" s="6"/>
      <c r="PIS288" s="6"/>
      <c r="PIT288" s="6"/>
      <c r="PIU288" s="6"/>
      <c r="PIV288" s="6"/>
      <c r="PIW288" s="6"/>
      <c r="PIX288" s="6"/>
      <c r="PIY288" s="6"/>
      <c r="PIZ288" s="6"/>
      <c r="PJA288" s="6"/>
      <c r="PJB288" s="6"/>
      <c r="PJC288" s="6"/>
      <c r="PJD288" s="6"/>
      <c r="PJE288" s="6"/>
      <c r="PJF288" s="6"/>
      <c r="PJG288" s="6"/>
      <c r="PJH288" s="6"/>
      <c r="PJI288" s="6"/>
      <c r="PJJ288" s="6"/>
      <c r="PJK288" s="6"/>
      <c r="PJL288" s="6"/>
      <c r="PJM288" s="6"/>
      <c r="PJN288" s="6"/>
      <c r="PJO288" s="6"/>
      <c r="PJP288" s="6"/>
      <c r="PJQ288" s="6"/>
      <c r="PJR288" s="6"/>
      <c r="PJS288" s="6"/>
      <c r="PJT288" s="6"/>
      <c r="PJU288" s="6"/>
      <c r="PJV288" s="6"/>
      <c r="PJW288" s="6"/>
      <c r="PJX288" s="6"/>
      <c r="PJY288" s="6"/>
      <c r="PJZ288" s="6"/>
      <c r="PKA288" s="6"/>
      <c r="PKB288" s="6"/>
      <c r="PKC288" s="6"/>
      <c r="PKD288" s="6"/>
      <c r="PKE288" s="6"/>
      <c r="PKF288" s="6"/>
      <c r="PKG288" s="6"/>
      <c r="PKH288" s="6"/>
      <c r="PKI288" s="6"/>
      <c r="PKJ288" s="6"/>
      <c r="PKK288" s="6"/>
      <c r="PKL288" s="6"/>
      <c r="PKM288" s="6"/>
      <c r="PKN288" s="6"/>
      <c r="PKO288" s="6"/>
      <c r="PKP288" s="6"/>
      <c r="PKQ288" s="6"/>
      <c r="PKR288" s="6"/>
      <c r="PKS288" s="6"/>
      <c r="PKT288" s="6"/>
      <c r="PKU288" s="6"/>
      <c r="PKV288" s="6"/>
      <c r="PKW288" s="6"/>
      <c r="PKX288" s="6"/>
      <c r="PKY288" s="6"/>
      <c r="PKZ288" s="6"/>
      <c r="PLA288" s="6"/>
      <c r="PLB288" s="6"/>
      <c r="PLC288" s="6"/>
      <c r="PLD288" s="6"/>
      <c r="PLE288" s="6"/>
      <c r="PLF288" s="6"/>
      <c r="PLG288" s="6"/>
      <c r="PLH288" s="6"/>
      <c r="PLI288" s="6"/>
      <c r="PLJ288" s="6"/>
      <c r="PLK288" s="6"/>
      <c r="PLL288" s="6"/>
      <c r="PLM288" s="6"/>
      <c r="PLN288" s="6"/>
      <c r="PLO288" s="6"/>
      <c r="PLP288" s="6"/>
      <c r="PLQ288" s="6"/>
      <c r="PLR288" s="6"/>
      <c r="PLS288" s="6"/>
      <c r="PLT288" s="6"/>
      <c r="PLU288" s="6"/>
      <c r="PLV288" s="6"/>
      <c r="PLW288" s="6"/>
      <c r="PLX288" s="6"/>
      <c r="PLY288" s="6"/>
      <c r="PLZ288" s="6"/>
      <c r="PMA288" s="6"/>
      <c r="PMB288" s="6"/>
      <c r="PMC288" s="6"/>
      <c r="PMD288" s="6"/>
      <c r="PME288" s="6"/>
      <c r="PMF288" s="6"/>
      <c r="PMG288" s="6"/>
      <c r="PMH288" s="6"/>
      <c r="PMI288" s="6"/>
      <c r="PMJ288" s="6"/>
      <c r="PMK288" s="6"/>
      <c r="PML288" s="6"/>
      <c r="PMM288" s="6"/>
      <c r="PMN288" s="6"/>
      <c r="PMO288" s="6"/>
      <c r="PMP288" s="6"/>
      <c r="PMQ288" s="6"/>
      <c r="PMR288" s="6"/>
      <c r="PMS288" s="6"/>
      <c r="PMT288" s="6"/>
      <c r="PMU288" s="6"/>
      <c r="PMV288" s="6"/>
      <c r="PMW288" s="6"/>
      <c r="PMX288" s="6"/>
      <c r="PMY288" s="6"/>
      <c r="PMZ288" s="6"/>
      <c r="PNA288" s="6"/>
      <c r="PNB288" s="6"/>
      <c r="PNC288" s="6"/>
      <c r="PND288" s="6"/>
      <c r="PNE288" s="6"/>
      <c r="PNF288" s="6"/>
      <c r="PNG288" s="6"/>
      <c r="PNH288" s="6"/>
      <c r="PNI288" s="6"/>
      <c r="PNJ288" s="6"/>
      <c r="PNK288" s="6"/>
      <c r="PNL288" s="6"/>
      <c r="PNM288" s="6"/>
      <c r="PNN288" s="6"/>
      <c r="PNO288" s="6"/>
      <c r="PNP288" s="6"/>
      <c r="PNQ288" s="6"/>
      <c r="PNR288" s="6"/>
      <c r="PNS288" s="6"/>
      <c r="PNT288" s="6"/>
      <c r="PNU288" s="6"/>
      <c r="PNV288" s="6"/>
      <c r="PNW288" s="6"/>
      <c r="PNX288" s="6"/>
      <c r="PNY288" s="6"/>
      <c r="PNZ288" s="6"/>
      <c r="POA288" s="6"/>
      <c r="POB288" s="6"/>
      <c r="POC288" s="6"/>
      <c r="POD288" s="6"/>
      <c r="POE288" s="6"/>
      <c r="POF288" s="6"/>
      <c r="POG288" s="6"/>
      <c r="POH288" s="6"/>
      <c r="POI288" s="6"/>
      <c r="POJ288" s="6"/>
      <c r="POK288" s="6"/>
      <c r="POL288" s="6"/>
      <c r="POM288" s="6"/>
      <c r="PON288" s="6"/>
      <c r="POO288" s="6"/>
      <c r="POP288" s="6"/>
      <c r="POQ288" s="6"/>
      <c r="POR288" s="6"/>
      <c r="POS288" s="6"/>
      <c r="POT288" s="6"/>
      <c r="POU288" s="6"/>
      <c r="POV288" s="6"/>
      <c r="POW288" s="6"/>
      <c r="POX288" s="6"/>
      <c r="POY288" s="6"/>
      <c r="POZ288" s="6"/>
      <c r="PPA288" s="6"/>
      <c r="PPB288" s="6"/>
      <c r="PPC288" s="6"/>
      <c r="PPD288" s="6"/>
      <c r="PPE288" s="6"/>
      <c r="PPF288" s="6"/>
      <c r="PPG288" s="6"/>
      <c r="PPH288" s="6"/>
      <c r="PPI288" s="6"/>
      <c r="PPJ288" s="6"/>
      <c r="PPK288" s="6"/>
      <c r="PPL288" s="6"/>
      <c r="PPM288" s="6"/>
      <c r="PPN288" s="6"/>
      <c r="PPO288" s="6"/>
      <c r="PPP288" s="6"/>
      <c r="PPQ288" s="6"/>
      <c r="PPR288" s="6"/>
      <c r="PPS288" s="6"/>
      <c r="PPT288" s="6"/>
      <c r="PPU288" s="6"/>
      <c r="PPV288" s="6"/>
      <c r="PPW288" s="6"/>
      <c r="PPX288" s="6"/>
      <c r="PPY288" s="6"/>
      <c r="PPZ288" s="6"/>
      <c r="PQA288" s="6"/>
      <c r="PQB288" s="6"/>
      <c r="PQC288" s="6"/>
      <c r="PQD288" s="6"/>
      <c r="PQE288" s="6"/>
      <c r="PQF288" s="6"/>
      <c r="PQG288" s="6"/>
      <c r="PQH288" s="6"/>
      <c r="PQI288" s="6"/>
      <c r="PQJ288" s="6"/>
      <c r="PQK288" s="6"/>
      <c r="PQL288" s="6"/>
      <c r="PQM288" s="6"/>
      <c r="PQN288" s="6"/>
      <c r="PQO288" s="6"/>
      <c r="PQP288" s="6"/>
      <c r="PQQ288" s="6"/>
      <c r="PQR288" s="6"/>
      <c r="PQS288" s="6"/>
      <c r="PQT288" s="6"/>
      <c r="PQU288" s="6"/>
      <c r="PQV288" s="6"/>
      <c r="PQW288" s="6"/>
      <c r="PQX288" s="6"/>
      <c r="PQY288" s="6"/>
      <c r="PQZ288" s="6"/>
      <c r="PRA288" s="6"/>
      <c r="PRB288" s="6"/>
      <c r="PRC288" s="6"/>
      <c r="PRD288" s="6"/>
      <c r="PRE288" s="6"/>
      <c r="PRF288" s="6"/>
      <c r="PRG288" s="6"/>
      <c r="PRH288" s="6"/>
      <c r="PRI288" s="6"/>
      <c r="PRJ288" s="6"/>
      <c r="PRK288" s="6"/>
      <c r="PRL288" s="6"/>
      <c r="PRM288" s="6"/>
      <c r="PRN288" s="6"/>
      <c r="PRO288" s="6"/>
      <c r="PRP288" s="6"/>
      <c r="PRQ288" s="6"/>
      <c r="PRR288" s="6"/>
      <c r="PRS288" s="6"/>
      <c r="PRT288" s="6"/>
      <c r="PRU288" s="6"/>
      <c r="PRV288" s="6"/>
      <c r="PRW288" s="6"/>
      <c r="PRX288" s="6"/>
      <c r="PRY288" s="6"/>
      <c r="PRZ288" s="6"/>
      <c r="PSA288" s="6"/>
      <c r="PSB288" s="6"/>
      <c r="PSC288" s="6"/>
      <c r="PSD288" s="6"/>
      <c r="PSE288" s="6"/>
      <c r="PSF288" s="6"/>
      <c r="PSG288" s="6"/>
      <c r="PSH288" s="6"/>
      <c r="PSI288" s="6"/>
      <c r="PSJ288" s="6"/>
      <c r="PSK288" s="6"/>
      <c r="PSL288" s="6"/>
      <c r="PSM288" s="6"/>
      <c r="PSN288" s="6"/>
      <c r="PSO288" s="6"/>
      <c r="PSP288" s="6"/>
      <c r="PSQ288" s="6"/>
      <c r="PSR288" s="6"/>
      <c r="PSS288" s="6"/>
      <c r="PST288" s="6"/>
      <c r="PSU288" s="6"/>
      <c r="PSV288" s="6"/>
      <c r="PSW288" s="6"/>
      <c r="PSX288" s="6"/>
      <c r="PSY288" s="6"/>
      <c r="PSZ288" s="6"/>
      <c r="PTA288" s="6"/>
      <c r="PTB288" s="6"/>
      <c r="PTC288" s="6"/>
      <c r="PTD288" s="6"/>
      <c r="PTE288" s="6"/>
      <c r="PTF288" s="6"/>
      <c r="PTG288" s="6"/>
      <c r="PTH288" s="6"/>
      <c r="PTI288" s="6"/>
      <c r="PTJ288" s="6"/>
      <c r="PTK288" s="6"/>
      <c r="PTL288" s="6"/>
      <c r="PTM288" s="6"/>
      <c r="PTN288" s="6"/>
      <c r="PTO288" s="6"/>
      <c r="PTP288" s="6"/>
      <c r="PTQ288" s="6"/>
      <c r="PTR288" s="6"/>
      <c r="PTS288" s="6"/>
      <c r="PTT288" s="6"/>
      <c r="PTU288" s="6"/>
      <c r="PTV288" s="6"/>
      <c r="PTW288" s="6"/>
      <c r="PTX288" s="6"/>
      <c r="PTY288" s="6"/>
      <c r="PTZ288" s="6"/>
      <c r="PUA288" s="6"/>
      <c r="PUB288" s="6"/>
      <c r="PUC288" s="6"/>
      <c r="PUD288" s="6"/>
      <c r="PUE288" s="6"/>
      <c r="PUF288" s="6"/>
      <c r="PUG288" s="6"/>
      <c r="PUH288" s="6"/>
      <c r="PUI288" s="6"/>
      <c r="PUJ288" s="6"/>
      <c r="PUK288" s="6"/>
      <c r="PUL288" s="6"/>
      <c r="PUM288" s="6"/>
      <c r="PUN288" s="6"/>
      <c r="PUO288" s="6"/>
      <c r="PUP288" s="6"/>
      <c r="PUQ288" s="6"/>
      <c r="PUR288" s="6"/>
      <c r="PUS288" s="6"/>
      <c r="PUT288" s="6"/>
      <c r="PUU288" s="6"/>
      <c r="PUV288" s="6"/>
      <c r="PUW288" s="6"/>
      <c r="PUX288" s="6"/>
      <c r="PUY288" s="6"/>
      <c r="PUZ288" s="6"/>
      <c r="PVA288" s="6"/>
      <c r="PVB288" s="6"/>
      <c r="PVC288" s="6"/>
      <c r="PVD288" s="6"/>
      <c r="PVE288" s="6"/>
      <c r="PVF288" s="6"/>
      <c r="PVG288" s="6"/>
      <c r="PVH288" s="6"/>
      <c r="PVI288" s="6"/>
      <c r="PVJ288" s="6"/>
      <c r="PVK288" s="6"/>
      <c r="PVL288" s="6"/>
      <c r="PVM288" s="6"/>
      <c r="PVN288" s="6"/>
      <c r="PVO288" s="6"/>
      <c r="PVP288" s="6"/>
      <c r="PVQ288" s="6"/>
      <c r="PVR288" s="6"/>
      <c r="PVS288" s="6"/>
      <c r="PVT288" s="6"/>
      <c r="PVU288" s="6"/>
      <c r="PVV288" s="6"/>
      <c r="PVW288" s="6"/>
      <c r="PVX288" s="6"/>
      <c r="PVY288" s="6"/>
      <c r="PVZ288" s="6"/>
      <c r="PWA288" s="6"/>
      <c r="PWB288" s="6"/>
      <c r="PWC288" s="6"/>
      <c r="PWD288" s="6"/>
      <c r="PWE288" s="6"/>
      <c r="PWF288" s="6"/>
      <c r="PWG288" s="6"/>
      <c r="PWH288" s="6"/>
      <c r="PWI288" s="6"/>
      <c r="PWJ288" s="6"/>
      <c r="PWK288" s="6"/>
      <c r="PWL288" s="6"/>
      <c r="PWM288" s="6"/>
      <c r="PWN288" s="6"/>
      <c r="PWO288" s="6"/>
      <c r="PWP288" s="6"/>
      <c r="PWQ288" s="6"/>
      <c r="PWR288" s="6"/>
      <c r="PWS288" s="6"/>
      <c r="PWT288" s="6"/>
      <c r="PWU288" s="6"/>
      <c r="PWV288" s="6"/>
      <c r="PWW288" s="6"/>
      <c r="PWX288" s="6"/>
      <c r="PWY288" s="6"/>
      <c r="PWZ288" s="6"/>
      <c r="PXA288" s="6"/>
      <c r="PXB288" s="6"/>
      <c r="PXC288" s="6"/>
      <c r="PXD288" s="6"/>
      <c r="PXE288" s="6"/>
      <c r="PXF288" s="6"/>
      <c r="PXG288" s="6"/>
      <c r="PXH288" s="6"/>
      <c r="PXI288" s="6"/>
      <c r="PXJ288" s="6"/>
      <c r="PXK288" s="6"/>
      <c r="PXL288" s="6"/>
      <c r="PXM288" s="6"/>
      <c r="PXN288" s="6"/>
      <c r="PXO288" s="6"/>
      <c r="PXP288" s="6"/>
      <c r="PXQ288" s="6"/>
      <c r="PXR288" s="6"/>
      <c r="PXS288" s="6"/>
      <c r="PXT288" s="6"/>
      <c r="PXU288" s="6"/>
      <c r="PXV288" s="6"/>
      <c r="PXW288" s="6"/>
      <c r="PXX288" s="6"/>
      <c r="PXY288" s="6"/>
      <c r="PXZ288" s="6"/>
      <c r="PYA288" s="6"/>
      <c r="PYB288" s="6"/>
      <c r="PYC288" s="6"/>
      <c r="PYD288" s="6"/>
      <c r="PYE288" s="6"/>
      <c r="PYF288" s="6"/>
      <c r="PYG288" s="6"/>
      <c r="PYH288" s="6"/>
      <c r="PYI288" s="6"/>
      <c r="PYJ288" s="6"/>
      <c r="PYK288" s="6"/>
      <c r="PYL288" s="6"/>
      <c r="PYM288" s="6"/>
      <c r="PYN288" s="6"/>
      <c r="PYO288" s="6"/>
      <c r="PYP288" s="6"/>
      <c r="PYQ288" s="6"/>
      <c r="PYR288" s="6"/>
      <c r="PYS288" s="6"/>
      <c r="PYT288" s="6"/>
      <c r="PYU288" s="6"/>
      <c r="PYV288" s="6"/>
      <c r="PYW288" s="6"/>
      <c r="PYX288" s="6"/>
      <c r="PYY288" s="6"/>
      <c r="PYZ288" s="6"/>
      <c r="PZA288" s="6"/>
      <c r="PZB288" s="6"/>
      <c r="PZC288" s="6"/>
      <c r="PZD288" s="6"/>
      <c r="PZE288" s="6"/>
      <c r="PZF288" s="6"/>
      <c r="PZG288" s="6"/>
      <c r="PZH288" s="6"/>
      <c r="PZI288" s="6"/>
      <c r="PZJ288" s="6"/>
      <c r="PZK288" s="6"/>
      <c r="PZL288" s="6"/>
      <c r="PZM288" s="6"/>
      <c r="PZN288" s="6"/>
      <c r="PZO288" s="6"/>
      <c r="PZP288" s="6"/>
      <c r="PZQ288" s="6"/>
      <c r="PZR288" s="6"/>
      <c r="PZS288" s="6"/>
      <c r="PZT288" s="6"/>
      <c r="PZU288" s="6"/>
      <c r="PZV288" s="6"/>
      <c r="PZW288" s="6"/>
      <c r="PZX288" s="6"/>
      <c r="PZY288" s="6"/>
      <c r="PZZ288" s="6"/>
      <c r="QAA288" s="6"/>
      <c r="QAB288" s="6"/>
      <c r="QAC288" s="6"/>
      <c r="QAD288" s="6"/>
      <c r="QAE288" s="6"/>
      <c r="QAF288" s="6"/>
      <c r="QAG288" s="6"/>
      <c r="QAH288" s="6"/>
      <c r="QAI288" s="6"/>
      <c r="QAJ288" s="6"/>
      <c r="QAK288" s="6"/>
      <c r="QAL288" s="6"/>
      <c r="QAM288" s="6"/>
      <c r="QAN288" s="6"/>
      <c r="QAO288" s="6"/>
      <c r="QAP288" s="6"/>
      <c r="QAQ288" s="6"/>
      <c r="QAR288" s="6"/>
      <c r="QAS288" s="6"/>
      <c r="QAT288" s="6"/>
      <c r="QAU288" s="6"/>
      <c r="QAV288" s="6"/>
      <c r="QAW288" s="6"/>
      <c r="QAX288" s="6"/>
      <c r="QAY288" s="6"/>
      <c r="QAZ288" s="6"/>
      <c r="QBA288" s="6"/>
      <c r="QBB288" s="6"/>
      <c r="QBC288" s="6"/>
      <c r="QBD288" s="6"/>
      <c r="QBE288" s="6"/>
      <c r="QBF288" s="6"/>
      <c r="QBG288" s="6"/>
      <c r="QBH288" s="6"/>
      <c r="QBI288" s="6"/>
      <c r="QBJ288" s="6"/>
      <c r="QBK288" s="6"/>
      <c r="QBL288" s="6"/>
      <c r="QBM288" s="6"/>
      <c r="QBN288" s="6"/>
      <c r="QBO288" s="6"/>
      <c r="QBP288" s="6"/>
      <c r="QBQ288" s="6"/>
      <c r="QBR288" s="6"/>
      <c r="QBS288" s="6"/>
      <c r="QBT288" s="6"/>
      <c r="QBU288" s="6"/>
      <c r="QBV288" s="6"/>
      <c r="QBW288" s="6"/>
      <c r="QBX288" s="6"/>
      <c r="QBY288" s="6"/>
      <c r="QBZ288" s="6"/>
      <c r="QCA288" s="6"/>
      <c r="QCB288" s="6"/>
      <c r="QCC288" s="6"/>
      <c r="QCD288" s="6"/>
      <c r="QCE288" s="6"/>
      <c r="QCF288" s="6"/>
      <c r="QCG288" s="6"/>
      <c r="QCH288" s="6"/>
      <c r="QCI288" s="6"/>
      <c r="QCJ288" s="6"/>
      <c r="QCK288" s="6"/>
      <c r="QCL288" s="6"/>
      <c r="QCM288" s="6"/>
      <c r="QCN288" s="6"/>
      <c r="QCO288" s="6"/>
      <c r="QCP288" s="6"/>
      <c r="QCQ288" s="6"/>
      <c r="QCR288" s="6"/>
      <c r="QCS288" s="6"/>
      <c r="QCT288" s="6"/>
      <c r="QCU288" s="6"/>
      <c r="QCV288" s="6"/>
      <c r="QCW288" s="6"/>
      <c r="QCX288" s="6"/>
      <c r="QCY288" s="6"/>
      <c r="QCZ288" s="6"/>
      <c r="QDA288" s="6"/>
      <c r="QDB288" s="6"/>
      <c r="QDC288" s="6"/>
      <c r="QDD288" s="6"/>
      <c r="QDE288" s="6"/>
      <c r="QDF288" s="6"/>
      <c r="QDG288" s="6"/>
      <c r="QDH288" s="6"/>
      <c r="QDI288" s="6"/>
      <c r="QDJ288" s="6"/>
      <c r="QDK288" s="6"/>
      <c r="QDL288" s="6"/>
      <c r="QDM288" s="6"/>
      <c r="QDN288" s="6"/>
      <c r="QDO288" s="6"/>
      <c r="QDP288" s="6"/>
      <c r="QDQ288" s="6"/>
      <c r="QDR288" s="6"/>
      <c r="QDS288" s="6"/>
      <c r="QDT288" s="6"/>
      <c r="QDU288" s="6"/>
      <c r="QDV288" s="6"/>
      <c r="QDW288" s="6"/>
      <c r="QDX288" s="6"/>
      <c r="QDY288" s="6"/>
      <c r="QDZ288" s="6"/>
      <c r="QEA288" s="6"/>
      <c r="QEB288" s="6"/>
      <c r="QEC288" s="6"/>
      <c r="QED288" s="6"/>
      <c r="QEE288" s="6"/>
      <c r="QEF288" s="6"/>
      <c r="QEG288" s="6"/>
      <c r="QEH288" s="6"/>
      <c r="QEI288" s="6"/>
      <c r="QEJ288" s="6"/>
      <c r="QEK288" s="6"/>
      <c r="QEL288" s="6"/>
      <c r="QEM288" s="6"/>
      <c r="QEN288" s="6"/>
      <c r="QEO288" s="6"/>
      <c r="QEP288" s="6"/>
      <c r="QEQ288" s="6"/>
      <c r="QER288" s="6"/>
      <c r="QES288" s="6"/>
      <c r="QET288" s="6"/>
      <c r="QEU288" s="6"/>
      <c r="QEV288" s="6"/>
      <c r="QEW288" s="6"/>
      <c r="QEX288" s="6"/>
      <c r="QEY288" s="6"/>
      <c r="QEZ288" s="6"/>
      <c r="QFA288" s="6"/>
      <c r="QFB288" s="6"/>
      <c r="QFC288" s="6"/>
      <c r="QFD288" s="6"/>
      <c r="QFE288" s="6"/>
      <c r="QFF288" s="6"/>
      <c r="QFG288" s="6"/>
      <c r="QFH288" s="6"/>
      <c r="QFI288" s="6"/>
      <c r="QFJ288" s="6"/>
      <c r="QFK288" s="6"/>
      <c r="QFL288" s="6"/>
      <c r="QFM288" s="6"/>
      <c r="QFN288" s="6"/>
      <c r="QFO288" s="6"/>
      <c r="QFP288" s="6"/>
      <c r="QFQ288" s="6"/>
      <c r="QFR288" s="6"/>
      <c r="QFS288" s="6"/>
      <c r="QFT288" s="6"/>
      <c r="QFU288" s="6"/>
      <c r="QFV288" s="6"/>
      <c r="QFW288" s="6"/>
      <c r="QFX288" s="6"/>
      <c r="QFY288" s="6"/>
      <c r="QFZ288" s="6"/>
      <c r="QGA288" s="6"/>
      <c r="QGB288" s="6"/>
      <c r="QGC288" s="6"/>
      <c r="QGD288" s="6"/>
      <c r="QGE288" s="6"/>
      <c r="QGF288" s="6"/>
      <c r="QGG288" s="6"/>
      <c r="QGH288" s="6"/>
      <c r="QGI288" s="6"/>
      <c r="QGJ288" s="6"/>
      <c r="QGK288" s="6"/>
      <c r="QGL288" s="6"/>
      <c r="QGM288" s="6"/>
      <c r="QGN288" s="6"/>
      <c r="QGO288" s="6"/>
      <c r="QGP288" s="6"/>
      <c r="QGQ288" s="6"/>
      <c r="QGR288" s="6"/>
      <c r="QGS288" s="6"/>
      <c r="QGT288" s="6"/>
      <c r="QGU288" s="6"/>
      <c r="QGV288" s="6"/>
      <c r="QGW288" s="6"/>
      <c r="QGX288" s="6"/>
      <c r="QGY288" s="6"/>
      <c r="QGZ288" s="6"/>
      <c r="QHA288" s="6"/>
      <c r="QHB288" s="6"/>
      <c r="QHC288" s="6"/>
      <c r="QHD288" s="6"/>
      <c r="QHE288" s="6"/>
      <c r="QHF288" s="6"/>
      <c r="QHG288" s="6"/>
      <c r="QHH288" s="6"/>
      <c r="QHI288" s="6"/>
      <c r="QHJ288" s="6"/>
      <c r="QHK288" s="6"/>
      <c r="QHL288" s="6"/>
      <c r="QHM288" s="6"/>
      <c r="QHN288" s="6"/>
      <c r="QHO288" s="6"/>
      <c r="QHP288" s="6"/>
      <c r="QHQ288" s="6"/>
      <c r="QHR288" s="6"/>
      <c r="QHS288" s="6"/>
      <c r="QHT288" s="6"/>
      <c r="QHU288" s="6"/>
      <c r="QHV288" s="6"/>
      <c r="QHW288" s="6"/>
      <c r="QHX288" s="6"/>
      <c r="QHY288" s="6"/>
      <c r="QHZ288" s="6"/>
      <c r="QIA288" s="6"/>
      <c r="QIB288" s="6"/>
      <c r="QIC288" s="6"/>
      <c r="QID288" s="6"/>
      <c r="QIE288" s="6"/>
      <c r="QIF288" s="6"/>
      <c r="QIG288" s="6"/>
      <c r="QIH288" s="6"/>
      <c r="QII288" s="6"/>
      <c r="QIJ288" s="6"/>
      <c r="QIK288" s="6"/>
      <c r="QIL288" s="6"/>
      <c r="QIM288" s="6"/>
      <c r="QIN288" s="6"/>
      <c r="QIO288" s="6"/>
      <c r="QIP288" s="6"/>
      <c r="QIQ288" s="6"/>
      <c r="QIR288" s="6"/>
      <c r="QIS288" s="6"/>
      <c r="QIT288" s="6"/>
      <c r="QIU288" s="6"/>
      <c r="QIV288" s="6"/>
      <c r="QIW288" s="6"/>
      <c r="QIX288" s="6"/>
      <c r="QIY288" s="6"/>
      <c r="QIZ288" s="6"/>
      <c r="QJA288" s="6"/>
      <c r="QJB288" s="6"/>
      <c r="QJC288" s="6"/>
      <c r="QJD288" s="6"/>
      <c r="QJE288" s="6"/>
      <c r="QJF288" s="6"/>
      <c r="QJG288" s="6"/>
      <c r="QJH288" s="6"/>
      <c r="QJI288" s="6"/>
      <c r="QJJ288" s="6"/>
      <c r="QJK288" s="6"/>
      <c r="QJL288" s="6"/>
      <c r="QJM288" s="6"/>
      <c r="QJN288" s="6"/>
      <c r="QJO288" s="6"/>
      <c r="QJP288" s="6"/>
      <c r="QJQ288" s="6"/>
      <c r="QJR288" s="6"/>
      <c r="QJS288" s="6"/>
      <c r="QJT288" s="6"/>
      <c r="QJU288" s="6"/>
      <c r="QJV288" s="6"/>
      <c r="QJW288" s="6"/>
      <c r="QJX288" s="6"/>
      <c r="QJY288" s="6"/>
      <c r="QJZ288" s="6"/>
      <c r="QKA288" s="6"/>
      <c r="QKB288" s="6"/>
      <c r="QKC288" s="6"/>
      <c r="QKD288" s="6"/>
      <c r="QKE288" s="6"/>
      <c r="QKF288" s="6"/>
      <c r="QKG288" s="6"/>
      <c r="QKH288" s="6"/>
      <c r="QKI288" s="6"/>
      <c r="QKJ288" s="6"/>
      <c r="QKK288" s="6"/>
      <c r="QKL288" s="6"/>
      <c r="QKM288" s="6"/>
      <c r="QKN288" s="6"/>
      <c r="QKO288" s="6"/>
      <c r="QKP288" s="6"/>
      <c r="QKQ288" s="6"/>
      <c r="QKR288" s="6"/>
      <c r="QKS288" s="6"/>
      <c r="QKT288" s="6"/>
      <c r="QKU288" s="6"/>
      <c r="QKV288" s="6"/>
      <c r="QKW288" s="6"/>
      <c r="QKX288" s="6"/>
      <c r="QKY288" s="6"/>
      <c r="QKZ288" s="6"/>
      <c r="QLA288" s="6"/>
      <c r="QLB288" s="6"/>
      <c r="QLC288" s="6"/>
      <c r="QLD288" s="6"/>
      <c r="QLE288" s="6"/>
      <c r="QLF288" s="6"/>
      <c r="QLG288" s="6"/>
      <c r="QLH288" s="6"/>
      <c r="QLI288" s="6"/>
      <c r="QLJ288" s="6"/>
      <c r="QLK288" s="6"/>
      <c r="QLL288" s="6"/>
      <c r="QLM288" s="6"/>
      <c r="QLN288" s="6"/>
      <c r="QLO288" s="6"/>
      <c r="QLP288" s="6"/>
      <c r="QLQ288" s="6"/>
      <c r="QLR288" s="6"/>
      <c r="QLS288" s="6"/>
      <c r="QLT288" s="6"/>
      <c r="QLU288" s="6"/>
      <c r="QLV288" s="6"/>
      <c r="QLW288" s="6"/>
      <c r="QLX288" s="6"/>
      <c r="QLY288" s="6"/>
      <c r="QLZ288" s="6"/>
      <c r="QMA288" s="6"/>
      <c r="QMB288" s="6"/>
      <c r="QMC288" s="6"/>
      <c r="QMD288" s="6"/>
      <c r="QME288" s="6"/>
      <c r="QMF288" s="6"/>
      <c r="QMG288" s="6"/>
      <c r="QMH288" s="6"/>
      <c r="QMI288" s="6"/>
      <c r="QMJ288" s="6"/>
      <c r="QMK288" s="6"/>
      <c r="QML288" s="6"/>
      <c r="QMM288" s="6"/>
      <c r="QMN288" s="6"/>
      <c r="QMO288" s="6"/>
      <c r="QMP288" s="6"/>
      <c r="QMQ288" s="6"/>
      <c r="QMR288" s="6"/>
      <c r="QMS288" s="6"/>
      <c r="QMT288" s="6"/>
      <c r="QMU288" s="6"/>
      <c r="QMV288" s="6"/>
      <c r="QMW288" s="6"/>
      <c r="QMX288" s="6"/>
      <c r="QMY288" s="6"/>
      <c r="QMZ288" s="6"/>
      <c r="QNA288" s="6"/>
      <c r="QNB288" s="6"/>
      <c r="QNC288" s="6"/>
      <c r="QND288" s="6"/>
      <c r="QNE288" s="6"/>
      <c r="QNF288" s="6"/>
      <c r="QNG288" s="6"/>
      <c r="QNH288" s="6"/>
      <c r="QNI288" s="6"/>
      <c r="QNJ288" s="6"/>
      <c r="QNK288" s="6"/>
      <c r="QNL288" s="6"/>
      <c r="QNM288" s="6"/>
      <c r="QNN288" s="6"/>
      <c r="QNO288" s="6"/>
      <c r="QNP288" s="6"/>
      <c r="QNQ288" s="6"/>
      <c r="QNR288" s="6"/>
      <c r="QNS288" s="6"/>
      <c r="QNT288" s="6"/>
      <c r="QNU288" s="6"/>
      <c r="QNV288" s="6"/>
      <c r="QNW288" s="6"/>
      <c r="QNX288" s="6"/>
      <c r="QNY288" s="6"/>
      <c r="QNZ288" s="6"/>
      <c r="QOA288" s="6"/>
      <c r="QOB288" s="6"/>
      <c r="QOC288" s="6"/>
      <c r="QOD288" s="6"/>
      <c r="QOE288" s="6"/>
      <c r="QOF288" s="6"/>
      <c r="QOG288" s="6"/>
      <c r="QOH288" s="6"/>
      <c r="QOI288" s="6"/>
      <c r="QOJ288" s="6"/>
      <c r="QOK288" s="6"/>
      <c r="QOL288" s="6"/>
      <c r="QOM288" s="6"/>
      <c r="QON288" s="6"/>
      <c r="QOO288" s="6"/>
      <c r="QOP288" s="6"/>
      <c r="QOQ288" s="6"/>
      <c r="QOR288" s="6"/>
      <c r="QOS288" s="6"/>
      <c r="QOT288" s="6"/>
      <c r="QOU288" s="6"/>
      <c r="QOV288" s="6"/>
      <c r="QOW288" s="6"/>
      <c r="QOX288" s="6"/>
      <c r="QOY288" s="6"/>
      <c r="QOZ288" s="6"/>
      <c r="QPA288" s="6"/>
      <c r="QPB288" s="6"/>
      <c r="QPC288" s="6"/>
      <c r="QPD288" s="6"/>
      <c r="QPE288" s="6"/>
      <c r="QPF288" s="6"/>
      <c r="QPG288" s="6"/>
      <c r="QPH288" s="6"/>
      <c r="QPI288" s="6"/>
      <c r="QPJ288" s="6"/>
      <c r="QPK288" s="6"/>
      <c r="QPL288" s="6"/>
      <c r="QPM288" s="6"/>
      <c r="QPN288" s="6"/>
      <c r="QPO288" s="6"/>
      <c r="QPP288" s="6"/>
      <c r="QPQ288" s="6"/>
      <c r="QPR288" s="6"/>
      <c r="QPS288" s="6"/>
      <c r="QPT288" s="6"/>
      <c r="QPU288" s="6"/>
      <c r="QPV288" s="6"/>
      <c r="QPW288" s="6"/>
      <c r="QPX288" s="6"/>
      <c r="QPY288" s="6"/>
      <c r="QPZ288" s="6"/>
      <c r="QQA288" s="6"/>
      <c r="QQB288" s="6"/>
      <c r="QQC288" s="6"/>
      <c r="QQD288" s="6"/>
      <c r="QQE288" s="6"/>
      <c r="QQF288" s="6"/>
      <c r="QQG288" s="6"/>
      <c r="QQH288" s="6"/>
      <c r="QQI288" s="6"/>
      <c r="QQJ288" s="6"/>
      <c r="QQK288" s="6"/>
      <c r="QQL288" s="6"/>
      <c r="QQM288" s="6"/>
      <c r="QQN288" s="6"/>
      <c r="QQO288" s="6"/>
      <c r="QQP288" s="6"/>
      <c r="QQQ288" s="6"/>
      <c r="QQR288" s="6"/>
      <c r="QQS288" s="6"/>
      <c r="QQT288" s="6"/>
      <c r="QQU288" s="6"/>
      <c r="QQV288" s="6"/>
      <c r="QQW288" s="6"/>
      <c r="QQX288" s="6"/>
      <c r="QQY288" s="6"/>
      <c r="QQZ288" s="6"/>
      <c r="QRA288" s="6"/>
      <c r="QRB288" s="6"/>
      <c r="QRC288" s="6"/>
      <c r="QRD288" s="6"/>
      <c r="QRE288" s="6"/>
      <c r="QRF288" s="6"/>
      <c r="QRG288" s="6"/>
      <c r="QRH288" s="6"/>
      <c r="QRI288" s="6"/>
      <c r="QRJ288" s="6"/>
      <c r="QRK288" s="6"/>
      <c r="QRL288" s="6"/>
      <c r="QRM288" s="6"/>
      <c r="QRN288" s="6"/>
      <c r="QRO288" s="6"/>
      <c r="QRP288" s="6"/>
      <c r="QRQ288" s="6"/>
      <c r="QRR288" s="6"/>
      <c r="QRS288" s="6"/>
      <c r="QRT288" s="6"/>
      <c r="QRU288" s="6"/>
      <c r="QRV288" s="6"/>
      <c r="QRW288" s="6"/>
      <c r="QRX288" s="6"/>
      <c r="QRY288" s="6"/>
      <c r="QRZ288" s="6"/>
      <c r="QSA288" s="6"/>
      <c r="QSB288" s="6"/>
      <c r="QSC288" s="6"/>
      <c r="QSD288" s="6"/>
      <c r="QSE288" s="6"/>
      <c r="QSF288" s="6"/>
      <c r="QSG288" s="6"/>
      <c r="QSH288" s="6"/>
      <c r="QSI288" s="6"/>
      <c r="QSJ288" s="6"/>
      <c r="QSK288" s="6"/>
      <c r="QSL288" s="6"/>
      <c r="QSM288" s="6"/>
      <c r="QSN288" s="6"/>
      <c r="QSO288" s="6"/>
      <c r="QSP288" s="6"/>
      <c r="QSQ288" s="6"/>
      <c r="QSR288" s="6"/>
      <c r="QSS288" s="6"/>
      <c r="QST288" s="6"/>
      <c r="QSU288" s="6"/>
      <c r="QSV288" s="6"/>
      <c r="QSW288" s="6"/>
      <c r="QSX288" s="6"/>
      <c r="QSY288" s="6"/>
      <c r="QSZ288" s="6"/>
      <c r="QTA288" s="6"/>
      <c r="QTB288" s="6"/>
      <c r="QTC288" s="6"/>
      <c r="QTD288" s="6"/>
      <c r="QTE288" s="6"/>
      <c r="QTF288" s="6"/>
      <c r="QTG288" s="6"/>
      <c r="QTH288" s="6"/>
      <c r="QTI288" s="6"/>
      <c r="QTJ288" s="6"/>
      <c r="QTK288" s="6"/>
      <c r="QTL288" s="6"/>
      <c r="QTM288" s="6"/>
      <c r="QTN288" s="6"/>
      <c r="QTO288" s="6"/>
      <c r="QTP288" s="6"/>
      <c r="QTQ288" s="6"/>
      <c r="QTR288" s="6"/>
      <c r="QTS288" s="6"/>
      <c r="QTT288" s="6"/>
      <c r="QTU288" s="6"/>
      <c r="QTV288" s="6"/>
      <c r="QTW288" s="6"/>
      <c r="QTX288" s="6"/>
      <c r="QTY288" s="6"/>
      <c r="QTZ288" s="6"/>
      <c r="QUA288" s="6"/>
      <c r="QUB288" s="6"/>
      <c r="QUC288" s="6"/>
      <c r="QUD288" s="6"/>
      <c r="QUE288" s="6"/>
      <c r="QUF288" s="6"/>
      <c r="QUG288" s="6"/>
      <c r="QUH288" s="6"/>
      <c r="QUI288" s="6"/>
      <c r="QUJ288" s="6"/>
      <c r="QUK288" s="6"/>
      <c r="QUL288" s="6"/>
      <c r="QUM288" s="6"/>
      <c r="QUN288" s="6"/>
      <c r="QUO288" s="6"/>
      <c r="QUP288" s="6"/>
      <c r="QUQ288" s="6"/>
      <c r="QUR288" s="6"/>
      <c r="QUS288" s="6"/>
      <c r="QUT288" s="6"/>
      <c r="QUU288" s="6"/>
      <c r="QUV288" s="6"/>
      <c r="QUW288" s="6"/>
      <c r="QUX288" s="6"/>
      <c r="QUY288" s="6"/>
      <c r="QUZ288" s="6"/>
      <c r="QVA288" s="6"/>
      <c r="QVB288" s="6"/>
      <c r="QVC288" s="6"/>
      <c r="QVD288" s="6"/>
      <c r="QVE288" s="6"/>
      <c r="QVF288" s="6"/>
      <c r="QVG288" s="6"/>
      <c r="QVH288" s="6"/>
      <c r="QVI288" s="6"/>
      <c r="QVJ288" s="6"/>
      <c r="QVK288" s="6"/>
      <c r="QVL288" s="6"/>
      <c r="QVM288" s="6"/>
      <c r="QVN288" s="6"/>
      <c r="QVO288" s="6"/>
      <c r="QVP288" s="6"/>
      <c r="QVQ288" s="6"/>
      <c r="QVR288" s="6"/>
      <c r="QVS288" s="6"/>
      <c r="QVT288" s="6"/>
      <c r="QVU288" s="6"/>
      <c r="QVV288" s="6"/>
      <c r="QVW288" s="6"/>
      <c r="QVX288" s="6"/>
      <c r="QVY288" s="6"/>
      <c r="QVZ288" s="6"/>
      <c r="QWA288" s="6"/>
      <c r="QWB288" s="6"/>
      <c r="QWC288" s="6"/>
      <c r="QWD288" s="6"/>
      <c r="QWE288" s="6"/>
      <c r="QWF288" s="6"/>
      <c r="QWG288" s="6"/>
      <c r="QWH288" s="6"/>
      <c r="QWI288" s="6"/>
      <c r="QWJ288" s="6"/>
      <c r="QWK288" s="6"/>
      <c r="QWL288" s="6"/>
      <c r="QWM288" s="6"/>
      <c r="QWN288" s="6"/>
      <c r="QWO288" s="6"/>
      <c r="QWP288" s="6"/>
      <c r="QWQ288" s="6"/>
      <c r="QWR288" s="6"/>
      <c r="QWS288" s="6"/>
      <c r="QWT288" s="6"/>
      <c r="QWU288" s="6"/>
      <c r="QWV288" s="6"/>
      <c r="QWW288" s="6"/>
      <c r="QWX288" s="6"/>
      <c r="QWY288" s="6"/>
      <c r="QWZ288" s="6"/>
      <c r="QXA288" s="6"/>
      <c r="QXB288" s="6"/>
      <c r="QXC288" s="6"/>
      <c r="QXD288" s="6"/>
      <c r="QXE288" s="6"/>
      <c r="QXF288" s="6"/>
      <c r="QXG288" s="6"/>
      <c r="QXH288" s="6"/>
      <c r="QXI288" s="6"/>
      <c r="QXJ288" s="6"/>
      <c r="QXK288" s="6"/>
      <c r="QXL288" s="6"/>
      <c r="QXM288" s="6"/>
      <c r="QXN288" s="6"/>
      <c r="QXO288" s="6"/>
      <c r="QXP288" s="6"/>
      <c r="QXQ288" s="6"/>
      <c r="QXR288" s="6"/>
      <c r="QXS288" s="6"/>
      <c r="QXT288" s="6"/>
      <c r="QXU288" s="6"/>
      <c r="QXV288" s="6"/>
      <c r="QXW288" s="6"/>
      <c r="QXX288" s="6"/>
      <c r="QXY288" s="6"/>
      <c r="QXZ288" s="6"/>
      <c r="QYA288" s="6"/>
      <c r="QYB288" s="6"/>
      <c r="QYC288" s="6"/>
      <c r="QYD288" s="6"/>
      <c r="QYE288" s="6"/>
      <c r="QYF288" s="6"/>
      <c r="QYG288" s="6"/>
      <c r="QYH288" s="6"/>
      <c r="QYI288" s="6"/>
      <c r="QYJ288" s="6"/>
      <c r="QYK288" s="6"/>
      <c r="QYL288" s="6"/>
      <c r="QYM288" s="6"/>
      <c r="QYN288" s="6"/>
      <c r="QYO288" s="6"/>
      <c r="QYP288" s="6"/>
      <c r="QYQ288" s="6"/>
      <c r="QYR288" s="6"/>
      <c r="QYS288" s="6"/>
      <c r="QYT288" s="6"/>
      <c r="QYU288" s="6"/>
      <c r="QYV288" s="6"/>
      <c r="QYW288" s="6"/>
      <c r="QYX288" s="6"/>
      <c r="QYY288" s="6"/>
      <c r="QYZ288" s="6"/>
      <c r="QZA288" s="6"/>
      <c r="QZB288" s="6"/>
      <c r="QZC288" s="6"/>
      <c r="QZD288" s="6"/>
      <c r="QZE288" s="6"/>
      <c r="QZF288" s="6"/>
      <c r="QZG288" s="6"/>
      <c r="QZH288" s="6"/>
      <c r="QZI288" s="6"/>
      <c r="QZJ288" s="6"/>
      <c r="QZK288" s="6"/>
      <c r="QZL288" s="6"/>
      <c r="QZM288" s="6"/>
      <c r="QZN288" s="6"/>
      <c r="QZO288" s="6"/>
      <c r="QZP288" s="6"/>
      <c r="QZQ288" s="6"/>
      <c r="QZR288" s="6"/>
      <c r="QZS288" s="6"/>
      <c r="QZT288" s="6"/>
      <c r="QZU288" s="6"/>
      <c r="QZV288" s="6"/>
      <c r="QZW288" s="6"/>
      <c r="QZX288" s="6"/>
      <c r="QZY288" s="6"/>
      <c r="QZZ288" s="6"/>
      <c r="RAA288" s="6"/>
      <c r="RAB288" s="6"/>
      <c r="RAC288" s="6"/>
      <c r="RAD288" s="6"/>
      <c r="RAE288" s="6"/>
      <c r="RAF288" s="6"/>
      <c r="RAG288" s="6"/>
      <c r="RAH288" s="6"/>
      <c r="RAI288" s="6"/>
      <c r="RAJ288" s="6"/>
      <c r="RAK288" s="6"/>
      <c r="RAL288" s="6"/>
      <c r="RAM288" s="6"/>
      <c r="RAN288" s="6"/>
      <c r="RAO288" s="6"/>
      <c r="RAP288" s="6"/>
      <c r="RAQ288" s="6"/>
      <c r="RAR288" s="6"/>
      <c r="RAS288" s="6"/>
      <c r="RAT288" s="6"/>
      <c r="RAU288" s="6"/>
      <c r="RAV288" s="6"/>
      <c r="RAW288" s="6"/>
      <c r="RAX288" s="6"/>
      <c r="RAY288" s="6"/>
      <c r="RAZ288" s="6"/>
      <c r="RBA288" s="6"/>
      <c r="RBB288" s="6"/>
      <c r="RBC288" s="6"/>
      <c r="RBD288" s="6"/>
      <c r="RBE288" s="6"/>
      <c r="RBF288" s="6"/>
      <c r="RBG288" s="6"/>
      <c r="RBH288" s="6"/>
      <c r="RBI288" s="6"/>
      <c r="RBJ288" s="6"/>
      <c r="RBK288" s="6"/>
      <c r="RBL288" s="6"/>
      <c r="RBM288" s="6"/>
      <c r="RBN288" s="6"/>
      <c r="RBO288" s="6"/>
      <c r="RBP288" s="6"/>
      <c r="RBQ288" s="6"/>
      <c r="RBR288" s="6"/>
      <c r="RBS288" s="6"/>
      <c r="RBT288" s="6"/>
      <c r="RBU288" s="6"/>
      <c r="RBV288" s="6"/>
      <c r="RBW288" s="6"/>
      <c r="RBX288" s="6"/>
      <c r="RBY288" s="6"/>
      <c r="RBZ288" s="6"/>
      <c r="RCA288" s="6"/>
      <c r="RCB288" s="6"/>
      <c r="RCC288" s="6"/>
      <c r="RCD288" s="6"/>
      <c r="RCE288" s="6"/>
      <c r="RCF288" s="6"/>
      <c r="RCG288" s="6"/>
      <c r="RCH288" s="6"/>
      <c r="RCI288" s="6"/>
      <c r="RCJ288" s="6"/>
      <c r="RCK288" s="6"/>
      <c r="RCL288" s="6"/>
      <c r="RCM288" s="6"/>
      <c r="RCN288" s="6"/>
      <c r="RCO288" s="6"/>
      <c r="RCP288" s="6"/>
      <c r="RCQ288" s="6"/>
      <c r="RCR288" s="6"/>
      <c r="RCS288" s="6"/>
      <c r="RCT288" s="6"/>
      <c r="RCU288" s="6"/>
      <c r="RCV288" s="6"/>
      <c r="RCW288" s="6"/>
      <c r="RCX288" s="6"/>
      <c r="RCY288" s="6"/>
      <c r="RCZ288" s="6"/>
      <c r="RDA288" s="6"/>
      <c r="RDB288" s="6"/>
      <c r="RDC288" s="6"/>
      <c r="RDD288" s="6"/>
      <c r="RDE288" s="6"/>
      <c r="RDF288" s="6"/>
      <c r="RDG288" s="6"/>
      <c r="RDH288" s="6"/>
      <c r="RDI288" s="6"/>
      <c r="RDJ288" s="6"/>
      <c r="RDK288" s="6"/>
      <c r="RDL288" s="6"/>
      <c r="RDM288" s="6"/>
      <c r="RDN288" s="6"/>
      <c r="RDO288" s="6"/>
      <c r="RDP288" s="6"/>
      <c r="RDQ288" s="6"/>
      <c r="RDR288" s="6"/>
      <c r="RDS288" s="6"/>
      <c r="RDT288" s="6"/>
      <c r="RDU288" s="6"/>
      <c r="RDV288" s="6"/>
      <c r="RDW288" s="6"/>
      <c r="RDX288" s="6"/>
      <c r="RDY288" s="6"/>
      <c r="RDZ288" s="6"/>
      <c r="REA288" s="6"/>
      <c r="REB288" s="6"/>
      <c r="REC288" s="6"/>
      <c r="RED288" s="6"/>
      <c r="REE288" s="6"/>
      <c r="REF288" s="6"/>
      <c r="REG288" s="6"/>
      <c r="REH288" s="6"/>
      <c r="REI288" s="6"/>
      <c r="REJ288" s="6"/>
      <c r="REK288" s="6"/>
      <c r="REL288" s="6"/>
      <c r="REM288" s="6"/>
      <c r="REN288" s="6"/>
      <c r="REO288" s="6"/>
      <c r="REP288" s="6"/>
      <c r="REQ288" s="6"/>
      <c r="RER288" s="6"/>
      <c r="RES288" s="6"/>
      <c r="RET288" s="6"/>
      <c r="REU288" s="6"/>
      <c r="REV288" s="6"/>
      <c r="REW288" s="6"/>
      <c r="REX288" s="6"/>
      <c r="REY288" s="6"/>
      <c r="REZ288" s="6"/>
      <c r="RFA288" s="6"/>
      <c r="RFB288" s="6"/>
      <c r="RFC288" s="6"/>
      <c r="RFD288" s="6"/>
      <c r="RFE288" s="6"/>
      <c r="RFF288" s="6"/>
      <c r="RFG288" s="6"/>
      <c r="RFH288" s="6"/>
      <c r="RFI288" s="6"/>
      <c r="RFJ288" s="6"/>
      <c r="RFK288" s="6"/>
      <c r="RFL288" s="6"/>
      <c r="RFM288" s="6"/>
      <c r="RFN288" s="6"/>
      <c r="RFO288" s="6"/>
      <c r="RFP288" s="6"/>
      <c r="RFQ288" s="6"/>
      <c r="RFR288" s="6"/>
      <c r="RFS288" s="6"/>
      <c r="RFT288" s="6"/>
      <c r="RFU288" s="6"/>
      <c r="RFV288" s="6"/>
      <c r="RFW288" s="6"/>
      <c r="RFX288" s="6"/>
      <c r="RFY288" s="6"/>
      <c r="RFZ288" s="6"/>
      <c r="RGA288" s="6"/>
      <c r="RGB288" s="6"/>
      <c r="RGC288" s="6"/>
      <c r="RGD288" s="6"/>
      <c r="RGE288" s="6"/>
      <c r="RGF288" s="6"/>
      <c r="RGG288" s="6"/>
      <c r="RGH288" s="6"/>
      <c r="RGI288" s="6"/>
      <c r="RGJ288" s="6"/>
      <c r="RGK288" s="6"/>
      <c r="RGL288" s="6"/>
      <c r="RGM288" s="6"/>
      <c r="RGN288" s="6"/>
      <c r="RGO288" s="6"/>
      <c r="RGP288" s="6"/>
      <c r="RGQ288" s="6"/>
      <c r="RGR288" s="6"/>
      <c r="RGS288" s="6"/>
      <c r="RGT288" s="6"/>
      <c r="RGU288" s="6"/>
      <c r="RGV288" s="6"/>
      <c r="RGW288" s="6"/>
      <c r="RGX288" s="6"/>
      <c r="RGY288" s="6"/>
      <c r="RGZ288" s="6"/>
      <c r="RHA288" s="6"/>
      <c r="RHB288" s="6"/>
      <c r="RHC288" s="6"/>
      <c r="RHD288" s="6"/>
      <c r="RHE288" s="6"/>
      <c r="RHF288" s="6"/>
      <c r="RHG288" s="6"/>
      <c r="RHH288" s="6"/>
      <c r="RHI288" s="6"/>
      <c r="RHJ288" s="6"/>
      <c r="RHK288" s="6"/>
      <c r="RHL288" s="6"/>
      <c r="RHM288" s="6"/>
      <c r="RHN288" s="6"/>
      <c r="RHO288" s="6"/>
      <c r="RHP288" s="6"/>
      <c r="RHQ288" s="6"/>
      <c r="RHR288" s="6"/>
      <c r="RHS288" s="6"/>
      <c r="RHT288" s="6"/>
      <c r="RHU288" s="6"/>
      <c r="RHV288" s="6"/>
      <c r="RHW288" s="6"/>
      <c r="RHX288" s="6"/>
      <c r="RHY288" s="6"/>
      <c r="RHZ288" s="6"/>
      <c r="RIA288" s="6"/>
      <c r="RIB288" s="6"/>
      <c r="RIC288" s="6"/>
      <c r="RID288" s="6"/>
      <c r="RIE288" s="6"/>
      <c r="RIF288" s="6"/>
      <c r="RIG288" s="6"/>
      <c r="RIH288" s="6"/>
      <c r="RII288" s="6"/>
      <c r="RIJ288" s="6"/>
      <c r="RIK288" s="6"/>
      <c r="RIL288" s="6"/>
      <c r="RIM288" s="6"/>
      <c r="RIN288" s="6"/>
      <c r="RIO288" s="6"/>
      <c r="RIP288" s="6"/>
      <c r="RIQ288" s="6"/>
      <c r="RIR288" s="6"/>
      <c r="RIS288" s="6"/>
      <c r="RIT288" s="6"/>
      <c r="RIU288" s="6"/>
      <c r="RIV288" s="6"/>
      <c r="RIW288" s="6"/>
      <c r="RIX288" s="6"/>
      <c r="RIY288" s="6"/>
      <c r="RIZ288" s="6"/>
      <c r="RJA288" s="6"/>
      <c r="RJB288" s="6"/>
      <c r="RJC288" s="6"/>
      <c r="RJD288" s="6"/>
      <c r="RJE288" s="6"/>
      <c r="RJF288" s="6"/>
      <c r="RJG288" s="6"/>
      <c r="RJH288" s="6"/>
      <c r="RJI288" s="6"/>
      <c r="RJJ288" s="6"/>
      <c r="RJK288" s="6"/>
      <c r="RJL288" s="6"/>
      <c r="RJM288" s="6"/>
      <c r="RJN288" s="6"/>
      <c r="RJO288" s="6"/>
      <c r="RJP288" s="6"/>
      <c r="RJQ288" s="6"/>
      <c r="RJR288" s="6"/>
      <c r="RJS288" s="6"/>
      <c r="RJT288" s="6"/>
      <c r="RJU288" s="6"/>
      <c r="RJV288" s="6"/>
      <c r="RJW288" s="6"/>
      <c r="RJX288" s="6"/>
      <c r="RJY288" s="6"/>
      <c r="RJZ288" s="6"/>
      <c r="RKA288" s="6"/>
      <c r="RKB288" s="6"/>
      <c r="RKC288" s="6"/>
      <c r="RKD288" s="6"/>
      <c r="RKE288" s="6"/>
      <c r="RKF288" s="6"/>
      <c r="RKG288" s="6"/>
      <c r="RKH288" s="6"/>
      <c r="RKI288" s="6"/>
      <c r="RKJ288" s="6"/>
      <c r="RKK288" s="6"/>
      <c r="RKL288" s="6"/>
      <c r="RKM288" s="6"/>
      <c r="RKN288" s="6"/>
      <c r="RKO288" s="6"/>
      <c r="RKP288" s="6"/>
      <c r="RKQ288" s="6"/>
      <c r="RKR288" s="6"/>
      <c r="RKS288" s="6"/>
      <c r="RKT288" s="6"/>
      <c r="RKU288" s="6"/>
      <c r="RKV288" s="6"/>
      <c r="RKW288" s="6"/>
      <c r="RKX288" s="6"/>
      <c r="RKY288" s="6"/>
      <c r="RKZ288" s="6"/>
      <c r="RLA288" s="6"/>
      <c r="RLB288" s="6"/>
      <c r="RLC288" s="6"/>
      <c r="RLD288" s="6"/>
      <c r="RLE288" s="6"/>
      <c r="RLF288" s="6"/>
      <c r="RLG288" s="6"/>
      <c r="RLH288" s="6"/>
      <c r="RLI288" s="6"/>
      <c r="RLJ288" s="6"/>
      <c r="RLK288" s="6"/>
      <c r="RLL288" s="6"/>
      <c r="RLM288" s="6"/>
      <c r="RLN288" s="6"/>
      <c r="RLO288" s="6"/>
      <c r="RLP288" s="6"/>
      <c r="RLQ288" s="6"/>
      <c r="RLR288" s="6"/>
      <c r="RLS288" s="6"/>
      <c r="RLT288" s="6"/>
      <c r="RLU288" s="6"/>
      <c r="RLV288" s="6"/>
      <c r="RLW288" s="6"/>
      <c r="RLX288" s="6"/>
      <c r="RLY288" s="6"/>
      <c r="RLZ288" s="6"/>
      <c r="RMA288" s="6"/>
      <c r="RMB288" s="6"/>
      <c r="RMC288" s="6"/>
      <c r="RMD288" s="6"/>
      <c r="RME288" s="6"/>
      <c r="RMF288" s="6"/>
      <c r="RMG288" s="6"/>
      <c r="RMH288" s="6"/>
      <c r="RMI288" s="6"/>
      <c r="RMJ288" s="6"/>
      <c r="RMK288" s="6"/>
      <c r="RML288" s="6"/>
      <c r="RMM288" s="6"/>
      <c r="RMN288" s="6"/>
      <c r="RMO288" s="6"/>
      <c r="RMP288" s="6"/>
      <c r="RMQ288" s="6"/>
      <c r="RMR288" s="6"/>
      <c r="RMS288" s="6"/>
      <c r="RMT288" s="6"/>
      <c r="RMU288" s="6"/>
      <c r="RMV288" s="6"/>
      <c r="RMW288" s="6"/>
      <c r="RMX288" s="6"/>
      <c r="RMY288" s="6"/>
      <c r="RMZ288" s="6"/>
      <c r="RNA288" s="6"/>
      <c r="RNB288" s="6"/>
      <c r="RNC288" s="6"/>
      <c r="RND288" s="6"/>
      <c r="RNE288" s="6"/>
      <c r="RNF288" s="6"/>
      <c r="RNG288" s="6"/>
      <c r="RNH288" s="6"/>
      <c r="RNI288" s="6"/>
      <c r="RNJ288" s="6"/>
      <c r="RNK288" s="6"/>
      <c r="RNL288" s="6"/>
      <c r="RNM288" s="6"/>
      <c r="RNN288" s="6"/>
      <c r="RNO288" s="6"/>
      <c r="RNP288" s="6"/>
      <c r="RNQ288" s="6"/>
      <c r="RNR288" s="6"/>
      <c r="RNS288" s="6"/>
      <c r="RNT288" s="6"/>
      <c r="RNU288" s="6"/>
      <c r="RNV288" s="6"/>
      <c r="RNW288" s="6"/>
      <c r="RNX288" s="6"/>
      <c r="RNY288" s="6"/>
      <c r="RNZ288" s="6"/>
      <c r="ROA288" s="6"/>
      <c r="ROB288" s="6"/>
      <c r="ROC288" s="6"/>
      <c r="ROD288" s="6"/>
      <c r="ROE288" s="6"/>
      <c r="ROF288" s="6"/>
      <c r="ROG288" s="6"/>
      <c r="ROH288" s="6"/>
      <c r="ROI288" s="6"/>
      <c r="ROJ288" s="6"/>
      <c r="ROK288" s="6"/>
      <c r="ROL288" s="6"/>
      <c r="ROM288" s="6"/>
      <c r="RON288" s="6"/>
      <c r="ROO288" s="6"/>
      <c r="ROP288" s="6"/>
      <c r="ROQ288" s="6"/>
      <c r="ROR288" s="6"/>
      <c r="ROS288" s="6"/>
      <c r="ROT288" s="6"/>
      <c r="ROU288" s="6"/>
      <c r="ROV288" s="6"/>
      <c r="ROW288" s="6"/>
      <c r="ROX288" s="6"/>
      <c r="ROY288" s="6"/>
      <c r="ROZ288" s="6"/>
      <c r="RPA288" s="6"/>
      <c r="RPB288" s="6"/>
      <c r="RPC288" s="6"/>
      <c r="RPD288" s="6"/>
      <c r="RPE288" s="6"/>
      <c r="RPF288" s="6"/>
      <c r="RPG288" s="6"/>
      <c r="RPH288" s="6"/>
      <c r="RPI288" s="6"/>
      <c r="RPJ288" s="6"/>
      <c r="RPK288" s="6"/>
      <c r="RPL288" s="6"/>
      <c r="RPM288" s="6"/>
      <c r="RPN288" s="6"/>
      <c r="RPO288" s="6"/>
      <c r="RPP288" s="6"/>
      <c r="RPQ288" s="6"/>
      <c r="RPR288" s="6"/>
      <c r="RPS288" s="6"/>
      <c r="RPT288" s="6"/>
      <c r="RPU288" s="6"/>
      <c r="RPV288" s="6"/>
      <c r="RPW288" s="6"/>
      <c r="RPX288" s="6"/>
      <c r="RPY288" s="6"/>
      <c r="RPZ288" s="6"/>
      <c r="RQA288" s="6"/>
      <c r="RQB288" s="6"/>
      <c r="RQC288" s="6"/>
      <c r="RQD288" s="6"/>
      <c r="RQE288" s="6"/>
      <c r="RQF288" s="6"/>
      <c r="RQG288" s="6"/>
      <c r="RQH288" s="6"/>
      <c r="RQI288" s="6"/>
      <c r="RQJ288" s="6"/>
      <c r="RQK288" s="6"/>
      <c r="RQL288" s="6"/>
      <c r="RQM288" s="6"/>
      <c r="RQN288" s="6"/>
      <c r="RQO288" s="6"/>
      <c r="RQP288" s="6"/>
      <c r="RQQ288" s="6"/>
      <c r="RQR288" s="6"/>
      <c r="RQS288" s="6"/>
      <c r="RQT288" s="6"/>
      <c r="RQU288" s="6"/>
      <c r="RQV288" s="6"/>
      <c r="RQW288" s="6"/>
      <c r="RQX288" s="6"/>
      <c r="RQY288" s="6"/>
      <c r="RQZ288" s="6"/>
      <c r="RRA288" s="6"/>
      <c r="RRB288" s="6"/>
      <c r="RRC288" s="6"/>
      <c r="RRD288" s="6"/>
      <c r="RRE288" s="6"/>
      <c r="RRF288" s="6"/>
      <c r="RRG288" s="6"/>
      <c r="RRH288" s="6"/>
      <c r="RRI288" s="6"/>
      <c r="RRJ288" s="6"/>
      <c r="RRK288" s="6"/>
      <c r="RRL288" s="6"/>
      <c r="RRM288" s="6"/>
      <c r="RRN288" s="6"/>
      <c r="RRO288" s="6"/>
      <c r="RRP288" s="6"/>
      <c r="RRQ288" s="6"/>
      <c r="RRR288" s="6"/>
      <c r="RRS288" s="6"/>
      <c r="RRT288" s="6"/>
      <c r="RRU288" s="6"/>
      <c r="RRV288" s="6"/>
      <c r="RRW288" s="6"/>
      <c r="RRX288" s="6"/>
      <c r="RRY288" s="6"/>
      <c r="RRZ288" s="6"/>
      <c r="RSA288" s="6"/>
      <c r="RSB288" s="6"/>
      <c r="RSC288" s="6"/>
      <c r="RSD288" s="6"/>
      <c r="RSE288" s="6"/>
      <c r="RSF288" s="6"/>
      <c r="RSG288" s="6"/>
      <c r="RSH288" s="6"/>
      <c r="RSI288" s="6"/>
      <c r="RSJ288" s="6"/>
      <c r="RSK288" s="6"/>
      <c r="RSL288" s="6"/>
      <c r="RSM288" s="6"/>
      <c r="RSN288" s="6"/>
      <c r="RSO288" s="6"/>
      <c r="RSP288" s="6"/>
      <c r="RSQ288" s="6"/>
      <c r="RSR288" s="6"/>
      <c r="RSS288" s="6"/>
      <c r="RST288" s="6"/>
      <c r="RSU288" s="6"/>
      <c r="RSV288" s="6"/>
      <c r="RSW288" s="6"/>
      <c r="RSX288" s="6"/>
      <c r="RSY288" s="6"/>
      <c r="RSZ288" s="6"/>
      <c r="RTA288" s="6"/>
      <c r="RTB288" s="6"/>
      <c r="RTC288" s="6"/>
      <c r="RTD288" s="6"/>
      <c r="RTE288" s="6"/>
      <c r="RTF288" s="6"/>
      <c r="RTG288" s="6"/>
      <c r="RTH288" s="6"/>
      <c r="RTI288" s="6"/>
      <c r="RTJ288" s="6"/>
      <c r="RTK288" s="6"/>
      <c r="RTL288" s="6"/>
      <c r="RTM288" s="6"/>
      <c r="RTN288" s="6"/>
      <c r="RTO288" s="6"/>
      <c r="RTP288" s="6"/>
      <c r="RTQ288" s="6"/>
      <c r="RTR288" s="6"/>
      <c r="RTS288" s="6"/>
      <c r="RTT288" s="6"/>
      <c r="RTU288" s="6"/>
      <c r="RTV288" s="6"/>
      <c r="RTW288" s="6"/>
      <c r="RTX288" s="6"/>
      <c r="RTY288" s="6"/>
      <c r="RTZ288" s="6"/>
      <c r="RUA288" s="6"/>
      <c r="RUB288" s="6"/>
      <c r="RUC288" s="6"/>
      <c r="RUD288" s="6"/>
      <c r="RUE288" s="6"/>
      <c r="RUF288" s="6"/>
      <c r="RUG288" s="6"/>
      <c r="RUH288" s="6"/>
      <c r="RUI288" s="6"/>
      <c r="RUJ288" s="6"/>
      <c r="RUK288" s="6"/>
      <c r="RUL288" s="6"/>
      <c r="RUM288" s="6"/>
      <c r="RUN288" s="6"/>
      <c r="RUO288" s="6"/>
      <c r="RUP288" s="6"/>
      <c r="RUQ288" s="6"/>
      <c r="RUR288" s="6"/>
      <c r="RUS288" s="6"/>
      <c r="RUT288" s="6"/>
      <c r="RUU288" s="6"/>
      <c r="RUV288" s="6"/>
      <c r="RUW288" s="6"/>
      <c r="RUX288" s="6"/>
      <c r="RUY288" s="6"/>
      <c r="RUZ288" s="6"/>
      <c r="RVA288" s="6"/>
      <c r="RVB288" s="6"/>
      <c r="RVC288" s="6"/>
      <c r="RVD288" s="6"/>
      <c r="RVE288" s="6"/>
      <c r="RVF288" s="6"/>
      <c r="RVG288" s="6"/>
      <c r="RVH288" s="6"/>
      <c r="RVI288" s="6"/>
      <c r="RVJ288" s="6"/>
      <c r="RVK288" s="6"/>
      <c r="RVL288" s="6"/>
      <c r="RVM288" s="6"/>
      <c r="RVN288" s="6"/>
      <c r="RVO288" s="6"/>
      <c r="RVP288" s="6"/>
      <c r="RVQ288" s="6"/>
      <c r="RVR288" s="6"/>
      <c r="RVS288" s="6"/>
      <c r="RVT288" s="6"/>
      <c r="RVU288" s="6"/>
      <c r="RVV288" s="6"/>
      <c r="RVW288" s="6"/>
      <c r="RVX288" s="6"/>
      <c r="RVY288" s="6"/>
      <c r="RVZ288" s="6"/>
      <c r="RWA288" s="6"/>
      <c r="RWB288" s="6"/>
      <c r="RWC288" s="6"/>
      <c r="RWD288" s="6"/>
      <c r="RWE288" s="6"/>
      <c r="RWF288" s="6"/>
      <c r="RWG288" s="6"/>
      <c r="RWH288" s="6"/>
      <c r="RWI288" s="6"/>
      <c r="RWJ288" s="6"/>
      <c r="RWK288" s="6"/>
      <c r="RWL288" s="6"/>
      <c r="RWM288" s="6"/>
      <c r="RWN288" s="6"/>
      <c r="RWO288" s="6"/>
      <c r="RWP288" s="6"/>
      <c r="RWQ288" s="6"/>
      <c r="RWR288" s="6"/>
      <c r="RWS288" s="6"/>
      <c r="RWT288" s="6"/>
      <c r="RWU288" s="6"/>
      <c r="RWV288" s="6"/>
      <c r="RWW288" s="6"/>
      <c r="RWX288" s="6"/>
      <c r="RWY288" s="6"/>
      <c r="RWZ288" s="6"/>
      <c r="RXA288" s="6"/>
      <c r="RXB288" s="6"/>
      <c r="RXC288" s="6"/>
      <c r="RXD288" s="6"/>
      <c r="RXE288" s="6"/>
      <c r="RXF288" s="6"/>
      <c r="RXG288" s="6"/>
      <c r="RXH288" s="6"/>
      <c r="RXI288" s="6"/>
      <c r="RXJ288" s="6"/>
      <c r="RXK288" s="6"/>
      <c r="RXL288" s="6"/>
      <c r="RXM288" s="6"/>
      <c r="RXN288" s="6"/>
      <c r="RXO288" s="6"/>
      <c r="RXP288" s="6"/>
      <c r="RXQ288" s="6"/>
      <c r="RXR288" s="6"/>
      <c r="RXS288" s="6"/>
      <c r="RXT288" s="6"/>
      <c r="RXU288" s="6"/>
      <c r="RXV288" s="6"/>
      <c r="RXW288" s="6"/>
      <c r="RXX288" s="6"/>
      <c r="RXY288" s="6"/>
      <c r="RXZ288" s="6"/>
      <c r="RYA288" s="6"/>
      <c r="RYB288" s="6"/>
      <c r="RYC288" s="6"/>
      <c r="RYD288" s="6"/>
      <c r="RYE288" s="6"/>
      <c r="RYF288" s="6"/>
      <c r="RYG288" s="6"/>
      <c r="RYH288" s="6"/>
      <c r="RYI288" s="6"/>
      <c r="RYJ288" s="6"/>
      <c r="RYK288" s="6"/>
      <c r="RYL288" s="6"/>
      <c r="RYM288" s="6"/>
      <c r="RYN288" s="6"/>
      <c r="RYO288" s="6"/>
      <c r="RYP288" s="6"/>
      <c r="RYQ288" s="6"/>
      <c r="RYR288" s="6"/>
      <c r="RYS288" s="6"/>
      <c r="RYT288" s="6"/>
      <c r="RYU288" s="6"/>
      <c r="RYV288" s="6"/>
      <c r="RYW288" s="6"/>
      <c r="RYX288" s="6"/>
      <c r="RYY288" s="6"/>
      <c r="RYZ288" s="6"/>
      <c r="RZA288" s="6"/>
      <c r="RZB288" s="6"/>
      <c r="RZC288" s="6"/>
      <c r="RZD288" s="6"/>
      <c r="RZE288" s="6"/>
      <c r="RZF288" s="6"/>
      <c r="RZG288" s="6"/>
      <c r="RZH288" s="6"/>
      <c r="RZI288" s="6"/>
      <c r="RZJ288" s="6"/>
      <c r="RZK288" s="6"/>
      <c r="RZL288" s="6"/>
      <c r="RZM288" s="6"/>
      <c r="RZN288" s="6"/>
      <c r="RZO288" s="6"/>
      <c r="RZP288" s="6"/>
      <c r="RZQ288" s="6"/>
      <c r="RZR288" s="6"/>
      <c r="RZS288" s="6"/>
      <c r="RZT288" s="6"/>
      <c r="RZU288" s="6"/>
      <c r="RZV288" s="6"/>
      <c r="RZW288" s="6"/>
      <c r="RZX288" s="6"/>
      <c r="RZY288" s="6"/>
      <c r="RZZ288" s="6"/>
      <c r="SAA288" s="6"/>
      <c r="SAB288" s="6"/>
      <c r="SAC288" s="6"/>
      <c r="SAD288" s="6"/>
      <c r="SAE288" s="6"/>
      <c r="SAF288" s="6"/>
      <c r="SAG288" s="6"/>
      <c r="SAH288" s="6"/>
      <c r="SAI288" s="6"/>
      <c r="SAJ288" s="6"/>
      <c r="SAK288" s="6"/>
      <c r="SAL288" s="6"/>
      <c r="SAM288" s="6"/>
      <c r="SAN288" s="6"/>
      <c r="SAO288" s="6"/>
      <c r="SAP288" s="6"/>
      <c r="SAQ288" s="6"/>
      <c r="SAR288" s="6"/>
      <c r="SAS288" s="6"/>
      <c r="SAT288" s="6"/>
      <c r="SAU288" s="6"/>
      <c r="SAV288" s="6"/>
      <c r="SAW288" s="6"/>
      <c r="SAX288" s="6"/>
      <c r="SAY288" s="6"/>
      <c r="SAZ288" s="6"/>
      <c r="SBA288" s="6"/>
      <c r="SBB288" s="6"/>
      <c r="SBC288" s="6"/>
      <c r="SBD288" s="6"/>
      <c r="SBE288" s="6"/>
      <c r="SBF288" s="6"/>
      <c r="SBG288" s="6"/>
      <c r="SBH288" s="6"/>
      <c r="SBI288" s="6"/>
      <c r="SBJ288" s="6"/>
      <c r="SBK288" s="6"/>
      <c r="SBL288" s="6"/>
      <c r="SBM288" s="6"/>
      <c r="SBN288" s="6"/>
      <c r="SBO288" s="6"/>
      <c r="SBP288" s="6"/>
      <c r="SBQ288" s="6"/>
      <c r="SBR288" s="6"/>
      <c r="SBS288" s="6"/>
      <c r="SBT288" s="6"/>
      <c r="SBU288" s="6"/>
      <c r="SBV288" s="6"/>
      <c r="SBW288" s="6"/>
      <c r="SBX288" s="6"/>
      <c r="SBY288" s="6"/>
      <c r="SBZ288" s="6"/>
      <c r="SCA288" s="6"/>
      <c r="SCB288" s="6"/>
      <c r="SCC288" s="6"/>
      <c r="SCD288" s="6"/>
      <c r="SCE288" s="6"/>
      <c r="SCF288" s="6"/>
      <c r="SCG288" s="6"/>
      <c r="SCH288" s="6"/>
      <c r="SCI288" s="6"/>
      <c r="SCJ288" s="6"/>
      <c r="SCK288" s="6"/>
      <c r="SCL288" s="6"/>
      <c r="SCM288" s="6"/>
      <c r="SCN288" s="6"/>
      <c r="SCO288" s="6"/>
      <c r="SCP288" s="6"/>
      <c r="SCQ288" s="6"/>
      <c r="SCR288" s="6"/>
      <c r="SCS288" s="6"/>
      <c r="SCT288" s="6"/>
      <c r="SCU288" s="6"/>
      <c r="SCV288" s="6"/>
      <c r="SCW288" s="6"/>
      <c r="SCX288" s="6"/>
      <c r="SCY288" s="6"/>
      <c r="SCZ288" s="6"/>
      <c r="SDA288" s="6"/>
      <c r="SDB288" s="6"/>
      <c r="SDC288" s="6"/>
      <c r="SDD288" s="6"/>
      <c r="SDE288" s="6"/>
      <c r="SDF288" s="6"/>
      <c r="SDG288" s="6"/>
      <c r="SDH288" s="6"/>
      <c r="SDI288" s="6"/>
      <c r="SDJ288" s="6"/>
      <c r="SDK288" s="6"/>
      <c r="SDL288" s="6"/>
      <c r="SDM288" s="6"/>
      <c r="SDN288" s="6"/>
      <c r="SDO288" s="6"/>
      <c r="SDP288" s="6"/>
      <c r="SDQ288" s="6"/>
      <c r="SDR288" s="6"/>
      <c r="SDS288" s="6"/>
      <c r="SDT288" s="6"/>
      <c r="SDU288" s="6"/>
      <c r="SDV288" s="6"/>
      <c r="SDW288" s="6"/>
      <c r="SDX288" s="6"/>
      <c r="SDY288" s="6"/>
      <c r="SDZ288" s="6"/>
      <c r="SEA288" s="6"/>
      <c r="SEB288" s="6"/>
      <c r="SEC288" s="6"/>
      <c r="SED288" s="6"/>
      <c r="SEE288" s="6"/>
      <c r="SEF288" s="6"/>
      <c r="SEG288" s="6"/>
      <c r="SEH288" s="6"/>
      <c r="SEI288" s="6"/>
      <c r="SEJ288" s="6"/>
      <c r="SEK288" s="6"/>
      <c r="SEL288" s="6"/>
      <c r="SEM288" s="6"/>
      <c r="SEN288" s="6"/>
      <c r="SEO288" s="6"/>
      <c r="SEP288" s="6"/>
      <c r="SEQ288" s="6"/>
      <c r="SER288" s="6"/>
      <c r="SES288" s="6"/>
      <c r="SET288" s="6"/>
      <c r="SEU288" s="6"/>
      <c r="SEV288" s="6"/>
      <c r="SEW288" s="6"/>
      <c r="SEX288" s="6"/>
      <c r="SEY288" s="6"/>
      <c r="SEZ288" s="6"/>
      <c r="SFA288" s="6"/>
      <c r="SFB288" s="6"/>
      <c r="SFC288" s="6"/>
      <c r="SFD288" s="6"/>
      <c r="SFE288" s="6"/>
      <c r="SFF288" s="6"/>
      <c r="SFG288" s="6"/>
      <c r="SFH288" s="6"/>
      <c r="SFI288" s="6"/>
      <c r="SFJ288" s="6"/>
      <c r="SFK288" s="6"/>
      <c r="SFL288" s="6"/>
      <c r="SFM288" s="6"/>
      <c r="SFN288" s="6"/>
      <c r="SFO288" s="6"/>
      <c r="SFP288" s="6"/>
      <c r="SFQ288" s="6"/>
      <c r="SFR288" s="6"/>
      <c r="SFS288" s="6"/>
      <c r="SFT288" s="6"/>
      <c r="SFU288" s="6"/>
      <c r="SFV288" s="6"/>
      <c r="SFW288" s="6"/>
      <c r="SFX288" s="6"/>
      <c r="SFY288" s="6"/>
      <c r="SFZ288" s="6"/>
      <c r="SGA288" s="6"/>
      <c r="SGB288" s="6"/>
      <c r="SGC288" s="6"/>
      <c r="SGD288" s="6"/>
      <c r="SGE288" s="6"/>
      <c r="SGF288" s="6"/>
      <c r="SGG288" s="6"/>
      <c r="SGH288" s="6"/>
      <c r="SGI288" s="6"/>
      <c r="SGJ288" s="6"/>
      <c r="SGK288" s="6"/>
      <c r="SGL288" s="6"/>
      <c r="SGM288" s="6"/>
      <c r="SGN288" s="6"/>
      <c r="SGO288" s="6"/>
      <c r="SGP288" s="6"/>
      <c r="SGQ288" s="6"/>
      <c r="SGR288" s="6"/>
      <c r="SGS288" s="6"/>
      <c r="SGT288" s="6"/>
      <c r="SGU288" s="6"/>
      <c r="SGV288" s="6"/>
      <c r="SGW288" s="6"/>
      <c r="SGX288" s="6"/>
      <c r="SGY288" s="6"/>
      <c r="SGZ288" s="6"/>
      <c r="SHA288" s="6"/>
      <c r="SHB288" s="6"/>
      <c r="SHC288" s="6"/>
      <c r="SHD288" s="6"/>
      <c r="SHE288" s="6"/>
      <c r="SHF288" s="6"/>
      <c r="SHG288" s="6"/>
      <c r="SHH288" s="6"/>
      <c r="SHI288" s="6"/>
      <c r="SHJ288" s="6"/>
      <c r="SHK288" s="6"/>
      <c r="SHL288" s="6"/>
      <c r="SHM288" s="6"/>
      <c r="SHN288" s="6"/>
      <c r="SHO288" s="6"/>
      <c r="SHP288" s="6"/>
      <c r="SHQ288" s="6"/>
      <c r="SHR288" s="6"/>
      <c r="SHS288" s="6"/>
      <c r="SHT288" s="6"/>
      <c r="SHU288" s="6"/>
      <c r="SHV288" s="6"/>
      <c r="SHW288" s="6"/>
      <c r="SHX288" s="6"/>
      <c r="SHY288" s="6"/>
      <c r="SHZ288" s="6"/>
      <c r="SIA288" s="6"/>
      <c r="SIB288" s="6"/>
      <c r="SIC288" s="6"/>
      <c r="SID288" s="6"/>
      <c r="SIE288" s="6"/>
      <c r="SIF288" s="6"/>
      <c r="SIG288" s="6"/>
      <c r="SIH288" s="6"/>
      <c r="SII288" s="6"/>
      <c r="SIJ288" s="6"/>
      <c r="SIK288" s="6"/>
      <c r="SIL288" s="6"/>
      <c r="SIM288" s="6"/>
      <c r="SIN288" s="6"/>
      <c r="SIO288" s="6"/>
      <c r="SIP288" s="6"/>
      <c r="SIQ288" s="6"/>
      <c r="SIR288" s="6"/>
      <c r="SIS288" s="6"/>
      <c r="SIT288" s="6"/>
      <c r="SIU288" s="6"/>
      <c r="SIV288" s="6"/>
      <c r="SIW288" s="6"/>
      <c r="SIX288" s="6"/>
      <c r="SIY288" s="6"/>
      <c r="SIZ288" s="6"/>
      <c r="SJA288" s="6"/>
      <c r="SJB288" s="6"/>
      <c r="SJC288" s="6"/>
      <c r="SJD288" s="6"/>
      <c r="SJE288" s="6"/>
      <c r="SJF288" s="6"/>
      <c r="SJG288" s="6"/>
      <c r="SJH288" s="6"/>
      <c r="SJI288" s="6"/>
      <c r="SJJ288" s="6"/>
      <c r="SJK288" s="6"/>
      <c r="SJL288" s="6"/>
      <c r="SJM288" s="6"/>
      <c r="SJN288" s="6"/>
      <c r="SJO288" s="6"/>
      <c r="SJP288" s="6"/>
      <c r="SJQ288" s="6"/>
      <c r="SJR288" s="6"/>
      <c r="SJS288" s="6"/>
      <c r="SJT288" s="6"/>
      <c r="SJU288" s="6"/>
      <c r="SJV288" s="6"/>
      <c r="SJW288" s="6"/>
      <c r="SJX288" s="6"/>
      <c r="SJY288" s="6"/>
      <c r="SJZ288" s="6"/>
      <c r="SKA288" s="6"/>
      <c r="SKB288" s="6"/>
      <c r="SKC288" s="6"/>
      <c r="SKD288" s="6"/>
      <c r="SKE288" s="6"/>
      <c r="SKF288" s="6"/>
      <c r="SKG288" s="6"/>
      <c r="SKH288" s="6"/>
      <c r="SKI288" s="6"/>
      <c r="SKJ288" s="6"/>
      <c r="SKK288" s="6"/>
      <c r="SKL288" s="6"/>
      <c r="SKM288" s="6"/>
      <c r="SKN288" s="6"/>
      <c r="SKO288" s="6"/>
      <c r="SKP288" s="6"/>
      <c r="SKQ288" s="6"/>
      <c r="SKR288" s="6"/>
      <c r="SKS288" s="6"/>
      <c r="SKT288" s="6"/>
      <c r="SKU288" s="6"/>
      <c r="SKV288" s="6"/>
      <c r="SKW288" s="6"/>
      <c r="SKX288" s="6"/>
      <c r="SKY288" s="6"/>
      <c r="SKZ288" s="6"/>
      <c r="SLA288" s="6"/>
      <c r="SLB288" s="6"/>
      <c r="SLC288" s="6"/>
      <c r="SLD288" s="6"/>
      <c r="SLE288" s="6"/>
      <c r="SLF288" s="6"/>
      <c r="SLG288" s="6"/>
      <c r="SLH288" s="6"/>
      <c r="SLI288" s="6"/>
      <c r="SLJ288" s="6"/>
      <c r="SLK288" s="6"/>
      <c r="SLL288" s="6"/>
      <c r="SLM288" s="6"/>
      <c r="SLN288" s="6"/>
      <c r="SLO288" s="6"/>
      <c r="SLP288" s="6"/>
      <c r="SLQ288" s="6"/>
      <c r="SLR288" s="6"/>
      <c r="SLS288" s="6"/>
      <c r="SLT288" s="6"/>
      <c r="SLU288" s="6"/>
      <c r="SLV288" s="6"/>
      <c r="SLW288" s="6"/>
      <c r="SLX288" s="6"/>
      <c r="SLY288" s="6"/>
      <c r="SLZ288" s="6"/>
      <c r="SMA288" s="6"/>
      <c r="SMB288" s="6"/>
      <c r="SMC288" s="6"/>
      <c r="SMD288" s="6"/>
      <c r="SME288" s="6"/>
      <c r="SMF288" s="6"/>
      <c r="SMG288" s="6"/>
      <c r="SMH288" s="6"/>
      <c r="SMI288" s="6"/>
      <c r="SMJ288" s="6"/>
      <c r="SMK288" s="6"/>
      <c r="SML288" s="6"/>
      <c r="SMM288" s="6"/>
      <c r="SMN288" s="6"/>
      <c r="SMO288" s="6"/>
      <c r="SMP288" s="6"/>
      <c r="SMQ288" s="6"/>
      <c r="SMR288" s="6"/>
      <c r="SMS288" s="6"/>
      <c r="SMT288" s="6"/>
      <c r="SMU288" s="6"/>
      <c r="SMV288" s="6"/>
      <c r="SMW288" s="6"/>
      <c r="SMX288" s="6"/>
      <c r="SMY288" s="6"/>
      <c r="SMZ288" s="6"/>
      <c r="SNA288" s="6"/>
      <c r="SNB288" s="6"/>
      <c r="SNC288" s="6"/>
      <c r="SND288" s="6"/>
      <c r="SNE288" s="6"/>
      <c r="SNF288" s="6"/>
      <c r="SNG288" s="6"/>
      <c r="SNH288" s="6"/>
      <c r="SNI288" s="6"/>
      <c r="SNJ288" s="6"/>
      <c r="SNK288" s="6"/>
      <c r="SNL288" s="6"/>
      <c r="SNM288" s="6"/>
      <c r="SNN288" s="6"/>
      <c r="SNO288" s="6"/>
      <c r="SNP288" s="6"/>
      <c r="SNQ288" s="6"/>
      <c r="SNR288" s="6"/>
      <c r="SNS288" s="6"/>
      <c r="SNT288" s="6"/>
      <c r="SNU288" s="6"/>
      <c r="SNV288" s="6"/>
      <c r="SNW288" s="6"/>
      <c r="SNX288" s="6"/>
      <c r="SNY288" s="6"/>
      <c r="SNZ288" s="6"/>
      <c r="SOA288" s="6"/>
      <c r="SOB288" s="6"/>
      <c r="SOC288" s="6"/>
      <c r="SOD288" s="6"/>
      <c r="SOE288" s="6"/>
      <c r="SOF288" s="6"/>
      <c r="SOG288" s="6"/>
      <c r="SOH288" s="6"/>
      <c r="SOI288" s="6"/>
      <c r="SOJ288" s="6"/>
      <c r="SOK288" s="6"/>
      <c r="SOL288" s="6"/>
      <c r="SOM288" s="6"/>
      <c r="SON288" s="6"/>
      <c r="SOO288" s="6"/>
      <c r="SOP288" s="6"/>
      <c r="SOQ288" s="6"/>
      <c r="SOR288" s="6"/>
      <c r="SOS288" s="6"/>
      <c r="SOT288" s="6"/>
      <c r="SOU288" s="6"/>
      <c r="SOV288" s="6"/>
      <c r="SOW288" s="6"/>
      <c r="SOX288" s="6"/>
      <c r="SOY288" s="6"/>
      <c r="SOZ288" s="6"/>
      <c r="SPA288" s="6"/>
      <c r="SPB288" s="6"/>
      <c r="SPC288" s="6"/>
      <c r="SPD288" s="6"/>
      <c r="SPE288" s="6"/>
      <c r="SPF288" s="6"/>
      <c r="SPG288" s="6"/>
      <c r="SPH288" s="6"/>
      <c r="SPI288" s="6"/>
      <c r="SPJ288" s="6"/>
      <c r="SPK288" s="6"/>
      <c r="SPL288" s="6"/>
      <c r="SPM288" s="6"/>
      <c r="SPN288" s="6"/>
      <c r="SPO288" s="6"/>
      <c r="SPP288" s="6"/>
      <c r="SPQ288" s="6"/>
      <c r="SPR288" s="6"/>
      <c r="SPS288" s="6"/>
      <c r="SPT288" s="6"/>
      <c r="SPU288" s="6"/>
      <c r="SPV288" s="6"/>
      <c r="SPW288" s="6"/>
      <c r="SPX288" s="6"/>
      <c r="SPY288" s="6"/>
      <c r="SPZ288" s="6"/>
      <c r="SQA288" s="6"/>
      <c r="SQB288" s="6"/>
      <c r="SQC288" s="6"/>
      <c r="SQD288" s="6"/>
      <c r="SQE288" s="6"/>
      <c r="SQF288" s="6"/>
      <c r="SQG288" s="6"/>
      <c r="SQH288" s="6"/>
      <c r="SQI288" s="6"/>
      <c r="SQJ288" s="6"/>
      <c r="SQK288" s="6"/>
      <c r="SQL288" s="6"/>
      <c r="SQM288" s="6"/>
      <c r="SQN288" s="6"/>
      <c r="SQO288" s="6"/>
      <c r="SQP288" s="6"/>
      <c r="SQQ288" s="6"/>
      <c r="SQR288" s="6"/>
      <c r="SQS288" s="6"/>
      <c r="SQT288" s="6"/>
      <c r="SQU288" s="6"/>
      <c r="SQV288" s="6"/>
      <c r="SQW288" s="6"/>
      <c r="SQX288" s="6"/>
      <c r="SQY288" s="6"/>
      <c r="SQZ288" s="6"/>
      <c r="SRA288" s="6"/>
      <c r="SRB288" s="6"/>
      <c r="SRC288" s="6"/>
      <c r="SRD288" s="6"/>
      <c r="SRE288" s="6"/>
      <c r="SRF288" s="6"/>
      <c r="SRG288" s="6"/>
      <c r="SRH288" s="6"/>
      <c r="SRI288" s="6"/>
      <c r="SRJ288" s="6"/>
      <c r="SRK288" s="6"/>
      <c r="SRL288" s="6"/>
      <c r="SRM288" s="6"/>
      <c r="SRN288" s="6"/>
      <c r="SRO288" s="6"/>
      <c r="SRP288" s="6"/>
      <c r="SRQ288" s="6"/>
      <c r="SRR288" s="6"/>
      <c r="SRS288" s="6"/>
      <c r="SRT288" s="6"/>
      <c r="SRU288" s="6"/>
      <c r="SRV288" s="6"/>
      <c r="SRW288" s="6"/>
      <c r="SRX288" s="6"/>
      <c r="SRY288" s="6"/>
      <c r="SRZ288" s="6"/>
      <c r="SSA288" s="6"/>
      <c r="SSB288" s="6"/>
      <c r="SSC288" s="6"/>
      <c r="SSD288" s="6"/>
      <c r="SSE288" s="6"/>
      <c r="SSF288" s="6"/>
      <c r="SSG288" s="6"/>
      <c r="SSH288" s="6"/>
      <c r="SSI288" s="6"/>
      <c r="SSJ288" s="6"/>
      <c r="SSK288" s="6"/>
      <c r="SSL288" s="6"/>
      <c r="SSM288" s="6"/>
      <c r="SSN288" s="6"/>
      <c r="SSO288" s="6"/>
      <c r="SSP288" s="6"/>
      <c r="SSQ288" s="6"/>
      <c r="SSR288" s="6"/>
      <c r="SSS288" s="6"/>
      <c r="SST288" s="6"/>
      <c r="SSU288" s="6"/>
      <c r="SSV288" s="6"/>
      <c r="SSW288" s="6"/>
      <c r="SSX288" s="6"/>
      <c r="SSY288" s="6"/>
      <c r="SSZ288" s="6"/>
      <c r="STA288" s="6"/>
      <c r="STB288" s="6"/>
      <c r="STC288" s="6"/>
      <c r="STD288" s="6"/>
      <c r="STE288" s="6"/>
      <c r="STF288" s="6"/>
      <c r="STG288" s="6"/>
      <c r="STH288" s="6"/>
      <c r="STI288" s="6"/>
      <c r="STJ288" s="6"/>
      <c r="STK288" s="6"/>
      <c r="STL288" s="6"/>
      <c r="STM288" s="6"/>
      <c r="STN288" s="6"/>
      <c r="STO288" s="6"/>
      <c r="STP288" s="6"/>
      <c r="STQ288" s="6"/>
      <c r="STR288" s="6"/>
      <c r="STS288" s="6"/>
      <c r="STT288" s="6"/>
      <c r="STU288" s="6"/>
      <c r="STV288" s="6"/>
      <c r="STW288" s="6"/>
      <c r="STX288" s="6"/>
      <c r="STY288" s="6"/>
      <c r="STZ288" s="6"/>
      <c r="SUA288" s="6"/>
      <c r="SUB288" s="6"/>
      <c r="SUC288" s="6"/>
      <c r="SUD288" s="6"/>
      <c r="SUE288" s="6"/>
      <c r="SUF288" s="6"/>
      <c r="SUG288" s="6"/>
      <c r="SUH288" s="6"/>
      <c r="SUI288" s="6"/>
      <c r="SUJ288" s="6"/>
      <c r="SUK288" s="6"/>
      <c r="SUL288" s="6"/>
      <c r="SUM288" s="6"/>
      <c r="SUN288" s="6"/>
      <c r="SUO288" s="6"/>
      <c r="SUP288" s="6"/>
      <c r="SUQ288" s="6"/>
      <c r="SUR288" s="6"/>
      <c r="SUS288" s="6"/>
      <c r="SUT288" s="6"/>
      <c r="SUU288" s="6"/>
      <c r="SUV288" s="6"/>
      <c r="SUW288" s="6"/>
      <c r="SUX288" s="6"/>
      <c r="SUY288" s="6"/>
      <c r="SUZ288" s="6"/>
      <c r="SVA288" s="6"/>
      <c r="SVB288" s="6"/>
      <c r="SVC288" s="6"/>
      <c r="SVD288" s="6"/>
      <c r="SVE288" s="6"/>
      <c r="SVF288" s="6"/>
      <c r="SVG288" s="6"/>
      <c r="SVH288" s="6"/>
      <c r="SVI288" s="6"/>
      <c r="SVJ288" s="6"/>
      <c r="SVK288" s="6"/>
      <c r="SVL288" s="6"/>
      <c r="SVM288" s="6"/>
      <c r="SVN288" s="6"/>
      <c r="SVO288" s="6"/>
      <c r="SVP288" s="6"/>
      <c r="SVQ288" s="6"/>
      <c r="SVR288" s="6"/>
      <c r="SVS288" s="6"/>
      <c r="SVT288" s="6"/>
      <c r="SVU288" s="6"/>
      <c r="SVV288" s="6"/>
      <c r="SVW288" s="6"/>
      <c r="SVX288" s="6"/>
      <c r="SVY288" s="6"/>
      <c r="SVZ288" s="6"/>
      <c r="SWA288" s="6"/>
      <c r="SWB288" s="6"/>
      <c r="SWC288" s="6"/>
      <c r="SWD288" s="6"/>
      <c r="SWE288" s="6"/>
      <c r="SWF288" s="6"/>
      <c r="SWG288" s="6"/>
      <c r="SWH288" s="6"/>
      <c r="SWI288" s="6"/>
      <c r="SWJ288" s="6"/>
      <c r="SWK288" s="6"/>
      <c r="SWL288" s="6"/>
      <c r="SWM288" s="6"/>
      <c r="SWN288" s="6"/>
      <c r="SWO288" s="6"/>
      <c r="SWP288" s="6"/>
      <c r="SWQ288" s="6"/>
      <c r="SWR288" s="6"/>
      <c r="SWS288" s="6"/>
      <c r="SWT288" s="6"/>
      <c r="SWU288" s="6"/>
      <c r="SWV288" s="6"/>
      <c r="SWW288" s="6"/>
      <c r="SWX288" s="6"/>
      <c r="SWY288" s="6"/>
      <c r="SWZ288" s="6"/>
      <c r="SXA288" s="6"/>
      <c r="SXB288" s="6"/>
      <c r="SXC288" s="6"/>
      <c r="SXD288" s="6"/>
      <c r="SXE288" s="6"/>
      <c r="SXF288" s="6"/>
      <c r="SXG288" s="6"/>
      <c r="SXH288" s="6"/>
      <c r="SXI288" s="6"/>
      <c r="SXJ288" s="6"/>
      <c r="SXK288" s="6"/>
      <c r="SXL288" s="6"/>
      <c r="SXM288" s="6"/>
      <c r="SXN288" s="6"/>
      <c r="SXO288" s="6"/>
      <c r="SXP288" s="6"/>
      <c r="SXQ288" s="6"/>
      <c r="SXR288" s="6"/>
      <c r="SXS288" s="6"/>
      <c r="SXT288" s="6"/>
      <c r="SXU288" s="6"/>
      <c r="SXV288" s="6"/>
      <c r="SXW288" s="6"/>
      <c r="SXX288" s="6"/>
      <c r="SXY288" s="6"/>
      <c r="SXZ288" s="6"/>
      <c r="SYA288" s="6"/>
      <c r="SYB288" s="6"/>
      <c r="SYC288" s="6"/>
      <c r="SYD288" s="6"/>
      <c r="SYE288" s="6"/>
      <c r="SYF288" s="6"/>
      <c r="SYG288" s="6"/>
      <c r="SYH288" s="6"/>
      <c r="SYI288" s="6"/>
      <c r="SYJ288" s="6"/>
      <c r="SYK288" s="6"/>
      <c r="SYL288" s="6"/>
      <c r="SYM288" s="6"/>
      <c r="SYN288" s="6"/>
      <c r="SYO288" s="6"/>
      <c r="SYP288" s="6"/>
      <c r="SYQ288" s="6"/>
      <c r="SYR288" s="6"/>
      <c r="SYS288" s="6"/>
      <c r="SYT288" s="6"/>
      <c r="SYU288" s="6"/>
      <c r="SYV288" s="6"/>
      <c r="SYW288" s="6"/>
      <c r="SYX288" s="6"/>
      <c r="SYY288" s="6"/>
      <c r="SYZ288" s="6"/>
      <c r="SZA288" s="6"/>
      <c r="SZB288" s="6"/>
      <c r="SZC288" s="6"/>
      <c r="SZD288" s="6"/>
      <c r="SZE288" s="6"/>
      <c r="SZF288" s="6"/>
      <c r="SZG288" s="6"/>
      <c r="SZH288" s="6"/>
      <c r="SZI288" s="6"/>
      <c r="SZJ288" s="6"/>
      <c r="SZK288" s="6"/>
      <c r="SZL288" s="6"/>
      <c r="SZM288" s="6"/>
      <c r="SZN288" s="6"/>
      <c r="SZO288" s="6"/>
      <c r="SZP288" s="6"/>
      <c r="SZQ288" s="6"/>
      <c r="SZR288" s="6"/>
      <c r="SZS288" s="6"/>
      <c r="SZT288" s="6"/>
      <c r="SZU288" s="6"/>
      <c r="SZV288" s="6"/>
      <c r="SZW288" s="6"/>
      <c r="SZX288" s="6"/>
      <c r="SZY288" s="6"/>
      <c r="SZZ288" s="6"/>
      <c r="TAA288" s="6"/>
      <c r="TAB288" s="6"/>
      <c r="TAC288" s="6"/>
      <c r="TAD288" s="6"/>
      <c r="TAE288" s="6"/>
      <c r="TAF288" s="6"/>
      <c r="TAG288" s="6"/>
      <c r="TAH288" s="6"/>
      <c r="TAI288" s="6"/>
      <c r="TAJ288" s="6"/>
      <c r="TAK288" s="6"/>
      <c r="TAL288" s="6"/>
      <c r="TAM288" s="6"/>
      <c r="TAN288" s="6"/>
      <c r="TAO288" s="6"/>
      <c r="TAP288" s="6"/>
      <c r="TAQ288" s="6"/>
      <c r="TAR288" s="6"/>
      <c r="TAS288" s="6"/>
      <c r="TAT288" s="6"/>
      <c r="TAU288" s="6"/>
      <c r="TAV288" s="6"/>
      <c r="TAW288" s="6"/>
      <c r="TAX288" s="6"/>
      <c r="TAY288" s="6"/>
      <c r="TAZ288" s="6"/>
      <c r="TBA288" s="6"/>
      <c r="TBB288" s="6"/>
      <c r="TBC288" s="6"/>
      <c r="TBD288" s="6"/>
      <c r="TBE288" s="6"/>
      <c r="TBF288" s="6"/>
      <c r="TBG288" s="6"/>
      <c r="TBH288" s="6"/>
      <c r="TBI288" s="6"/>
      <c r="TBJ288" s="6"/>
      <c r="TBK288" s="6"/>
      <c r="TBL288" s="6"/>
      <c r="TBM288" s="6"/>
      <c r="TBN288" s="6"/>
      <c r="TBO288" s="6"/>
      <c r="TBP288" s="6"/>
      <c r="TBQ288" s="6"/>
      <c r="TBR288" s="6"/>
      <c r="TBS288" s="6"/>
      <c r="TBT288" s="6"/>
      <c r="TBU288" s="6"/>
      <c r="TBV288" s="6"/>
      <c r="TBW288" s="6"/>
      <c r="TBX288" s="6"/>
      <c r="TBY288" s="6"/>
      <c r="TBZ288" s="6"/>
      <c r="TCA288" s="6"/>
      <c r="TCB288" s="6"/>
      <c r="TCC288" s="6"/>
      <c r="TCD288" s="6"/>
      <c r="TCE288" s="6"/>
      <c r="TCF288" s="6"/>
      <c r="TCG288" s="6"/>
      <c r="TCH288" s="6"/>
      <c r="TCI288" s="6"/>
      <c r="TCJ288" s="6"/>
      <c r="TCK288" s="6"/>
      <c r="TCL288" s="6"/>
      <c r="TCM288" s="6"/>
      <c r="TCN288" s="6"/>
      <c r="TCO288" s="6"/>
      <c r="TCP288" s="6"/>
      <c r="TCQ288" s="6"/>
      <c r="TCR288" s="6"/>
      <c r="TCS288" s="6"/>
      <c r="TCT288" s="6"/>
      <c r="TCU288" s="6"/>
      <c r="TCV288" s="6"/>
      <c r="TCW288" s="6"/>
      <c r="TCX288" s="6"/>
      <c r="TCY288" s="6"/>
      <c r="TCZ288" s="6"/>
      <c r="TDA288" s="6"/>
      <c r="TDB288" s="6"/>
      <c r="TDC288" s="6"/>
      <c r="TDD288" s="6"/>
      <c r="TDE288" s="6"/>
      <c r="TDF288" s="6"/>
      <c r="TDG288" s="6"/>
      <c r="TDH288" s="6"/>
      <c r="TDI288" s="6"/>
      <c r="TDJ288" s="6"/>
      <c r="TDK288" s="6"/>
      <c r="TDL288" s="6"/>
      <c r="TDM288" s="6"/>
      <c r="TDN288" s="6"/>
      <c r="TDO288" s="6"/>
      <c r="TDP288" s="6"/>
      <c r="TDQ288" s="6"/>
      <c r="TDR288" s="6"/>
      <c r="TDS288" s="6"/>
      <c r="TDT288" s="6"/>
      <c r="TDU288" s="6"/>
      <c r="TDV288" s="6"/>
      <c r="TDW288" s="6"/>
      <c r="TDX288" s="6"/>
      <c r="TDY288" s="6"/>
      <c r="TDZ288" s="6"/>
      <c r="TEA288" s="6"/>
      <c r="TEB288" s="6"/>
      <c r="TEC288" s="6"/>
      <c r="TED288" s="6"/>
      <c r="TEE288" s="6"/>
      <c r="TEF288" s="6"/>
      <c r="TEG288" s="6"/>
      <c r="TEH288" s="6"/>
      <c r="TEI288" s="6"/>
      <c r="TEJ288" s="6"/>
      <c r="TEK288" s="6"/>
      <c r="TEL288" s="6"/>
      <c r="TEM288" s="6"/>
      <c r="TEN288" s="6"/>
      <c r="TEO288" s="6"/>
      <c r="TEP288" s="6"/>
      <c r="TEQ288" s="6"/>
      <c r="TER288" s="6"/>
      <c r="TES288" s="6"/>
      <c r="TET288" s="6"/>
      <c r="TEU288" s="6"/>
      <c r="TEV288" s="6"/>
      <c r="TEW288" s="6"/>
      <c r="TEX288" s="6"/>
      <c r="TEY288" s="6"/>
      <c r="TEZ288" s="6"/>
      <c r="TFA288" s="6"/>
      <c r="TFB288" s="6"/>
      <c r="TFC288" s="6"/>
      <c r="TFD288" s="6"/>
      <c r="TFE288" s="6"/>
      <c r="TFF288" s="6"/>
      <c r="TFG288" s="6"/>
      <c r="TFH288" s="6"/>
      <c r="TFI288" s="6"/>
      <c r="TFJ288" s="6"/>
      <c r="TFK288" s="6"/>
      <c r="TFL288" s="6"/>
      <c r="TFM288" s="6"/>
      <c r="TFN288" s="6"/>
      <c r="TFO288" s="6"/>
      <c r="TFP288" s="6"/>
      <c r="TFQ288" s="6"/>
      <c r="TFR288" s="6"/>
      <c r="TFS288" s="6"/>
      <c r="TFT288" s="6"/>
      <c r="TFU288" s="6"/>
      <c r="TFV288" s="6"/>
      <c r="TFW288" s="6"/>
      <c r="TFX288" s="6"/>
      <c r="TFY288" s="6"/>
      <c r="TFZ288" s="6"/>
      <c r="TGA288" s="6"/>
      <c r="TGB288" s="6"/>
      <c r="TGC288" s="6"/>
      <c r="TGD288" s="6"/>
      <c r="TGE288" s="6"/>
      <c r="TGF288" s="6"/>
      <c r="TGG288" s="6"/>
      <c r="TGH288" s="6"/>
      <c r="TGI288" s="6"/>
      <c r="TGJ288" s="6"/>
      <c r="TGK288" s="6"/>
      <c r="TGL288" s="6"/>
      <c r="TGM288" s="6"/>
      <c r="TGN288" s="6"/>
      <c r="TGO288" s="6"/>
      <c r="TGP288" s="6"/>
      <c r="TGQ288" s="6"/>
      <c r="TGR288" s="6"/>
      <c r="TGS288" s="6"/>
      <c r="TGT288" s="6"/>
      <c r="TGU288" s="6"/>
      <c r="TGV288" s="6"/>
      <c r="TGW288" s="6"/>
      <c r="TGX288" s="6"/>
      <c r="TGY288" s="6"/>
      <c r="TGZ288" s="6"/>
      <c r="THA288" s="6"/>
      <c r="THB288" s="6"/>
      <c r="THC288" s="6"/>
      <c r="THD288" s="6"/>
      <c r="THE288" s="6"/>
      <c r="THF288" s="6"/>
      <c r="THG288" s="6"/>
      <c r="THH288" s="6"/>
      <c r="THI288" s="6"/>
      <c r="THJ288" s="6"/>
      <c r="THK288" s="6"/>
      <c r="THL288" s="6"/>
      <c r="THM288" s="6"/>
      <c r="THN288" s="6"/>
      <c r="THO288" s="6"/>
      <c r="THP288" s="6"/>
      <c r="THQ288" s="6"/>
      <c r="THR288" s="6"/>
      <c r="THS288" s="6"/>
      <c r="THT288" s="6"/>
      <c r="THU288" s="6"/>
      <c r="THV288" s="6"/>
      <c r="THW288" s="6"/>
      <c r="THX288" s="6"/>
      <c r="THY288" s="6"/>
      <c r="THZ288" s="6"/>
      <c r="TIA288" s="6"/>
      <c r="TIB288" s="6"/>
      <c r="TIC288" s="6"/>
      <c r="TID288" s="6"/>
      <c r="TIE288" s="6"/>
      <c r="TIF288" s="6"/>
      <c r="TIG288" s="6"/>
      <c r="TIH288" s="6"/>
      <c r="TII288" s="6"/>
      <c r="TIJ288" s="6"/>
      <c r="TIK288" s="6"/>
      <c r="TIL288" s="6"/>
      <c r="TIM288" s="6"/>
      <c r="TIN288" s="6"/>
      <c r="TIO288" s="6"/>
      <c r="TIP288" s="6"/>
      <c r="TIQ288" s="6"/>
      <c r="TIR288" s="6"/>
      <c r="TIS288" s="6"/>
      <c r="TIT288" s="6"/>
      <c r="TIU288" s="6"/>
      <c r="TIV288" s="6"/>
      <c r="TIW288" s="6"/>
      <c r="TIX288" s="6"/>
      <c r="TIY288" s="6"/>
      <c r="TIZ288" s="6"/>
      <c r="TJA288" s="6"/>
      <c r="TJB288" s="6"/>
      <c r="TJC288" s="6"/>
      <c r="TJD288" s="6"/>
      <c r="TJE288" s="6"/>
      <c r="TJF288" s="6"/>
      <c r="TJG288" s="6"/>
      <c r="TJH288" s="6"/>
      <c r="TJI288" s="6"/>
      <c r="TJJ288" s="6"/>
      <c r="TJK288" s="6"/>
      <c r="TJL288" s="6"/>
      <c r="TJM288" s="6"/>
      <c r="TJN288" s="6"/>
      <c r="TJO288" s="6"/>
      <c r="TJP288" s="6"/>
      <c r="TJQ288" s="6"/>
      <c r="TJR288" s="6"/>
      <c r="TJS288" s="6"/>
      <c r="TJT288" s="6"/>
      <c r="TJU288" s="6"/>
      <c r="TJV288" s="6"/>
      <c r="TJW288" s="6"/>
      <c r="TJX288" s="6"/>
      <c r="TJY288" s="6"/>
      <c r="TJZ288" s="6"/>
      <c r="TKA288" s="6"/>
      <c r="TKB288" s="6"/>
      <c r="TKC288" s="6"/>
      <c r="TKD288" s="6"/>
      <c r="TKE288" s="6"/>
      <c r="TKF288" s="6"/>
      <c r="TKG288" s="6"/>
      <c r="TKH288" s="6"/>
      <c r="TKI288" s="6"/>
      <c r="TKJ288" s="6"/>
      <c r="TKK288" s="6"/>
      <c r="TKL288" s="6"/>
      <c r="TKM288" s="6"/>
      <c r="TKN288" s="6"/>
      <c r="TKO288" s="6"/>
      <c r="TKP288" s="6"/>
      <c r="TKQ288" s="6"/>
      <c r="TKR288" s="6"/>
      <c r="TKS288" s="6"/>
      <c r="TKT288" s="6"/>
      <c r="TKU288" s="6"/>
      <c r="TKV288" s="6"/>
      <c r="TKW288" s="6"/>
      <c r="TKX288" s="6"/>
      <c r="TKY288" s="6"/>
      <c r="TKZ288" s="6"/>
      <c r="TLA288" s="6"/>
      <c r="TLB288" s="6"/>
      <c r="TLC288" s="6"/>
      <c r="TLD288" s="6"/>
      <c r="TLE288" s="6"/>
      <c r="TLF288" s="6"/>
      <c r="TLG288" s="6"/>
      <c r="TLH288" s="6"/>
      <c r="TLI288" s="6"/>
      <c r="TLJ288" s="6"/>
      <c r="TLK288" s="6"/>
      <c r="TLL288" s="6"/>
      <c r="TLM288" s="6"/>
      <c r="TLN288" s="6"/>
      <c r="TLO288" s="6"/>
      <c r="TLP288" s="6"/>
      <c r="TLQ288" s="6"/>
      <c r="TLR288" s="6"/>
      <c r="TLS288" s="6"/>
      <c r="TLT288" s="6"/>
      <c r="TLU288" s="6"/>
      <c r="TLV288" s="6"/>
      <c r="TLW288" s="6"/>
      <c r="TLX288" s="6"/>
      <c r="TLY288" s="6"/>
      <c r="TLZ288" s="6"/>
      <c r="TMA288" s="6"/>
      <c r="TMB288" s="6"/>
      <c r="TMC288" s="6"/>
      <c r="TMD288" s="6"/>
      <c r="TME288" s="6"/>
      <c r="TMF288" s="6"/>
      <c r="TMG288" s="6"/>
      <c r="TMH288" s="6"/>
      <c r="TMI288" s="6"/>
      <c r="TMJ288" s="6"/>
      <c r="TMK288" s="6"/>
      <c r="TML288" s="6"/>
      <c r="TMM288" s="6"/>
      <c r="TMN288" s="6"/>
      <c r="TMO288" s="6"/>
      <c r="TMP288" s="6"/>
      <c r="TMQ288" s="6"/>
      <c r="TMR288" s="6"/>
      <c r="TMS288" s="6"/>
      <c r="TMT288" s="6"/>
      <c r="TMU288" s="6"/>
      <c r="TMV288" s="6"/>
      <c r="TMW288" s="6"/>
      <c r="TMX288" s="6"/>
      <c r="TMY288" s="6"/>
      <c r="TMZ288" s="6"/>
      <c r="TNA288" s="6"/>
      <c r="TNB288" s="6"/>
      <c r="TNC288" s="6"/>
      <c r="TND288" s="6"/>
      <c r="TNE288" s="6"/>
      <c r="TNF288" s="6"/>
      <c r="TNG288" s="6"/>
      <c r="TNH288" s="6"/>
      <c r="TNI288" s="6"/>
      <c r="TNJ288" s="6"/>
      <c r="TNK288" s="6"/>
      <c r="TNL288" s="6"/>
      <c r="TNM288" s="6"/>
      <c r="TNN288" s="6"/>
      <c r="TNO288" s="6"/>
      <c r="TNP288" s="6"/>
      <c r="TNQ288" s="6"/>
      <c r="TNR288" s="6"/>
      <c r="TNS288" s="6"/>
      <c r="TNT288" s="6"/>
      <c r="TNU288" s="6"/>
      <c r="TNV288" s="6"/>
      <c r="TNW288" s="6"/>
      <c r="TNX288" s="6"/>
      <c r="TNY288" s="6"/>
      <c r="TNZ288" s="6"/>
      <c r="TOA288" s="6"/>
      <c r="TOB288" s="6"/>
      <c r="TOC288" s="6"/>
      <c r="TOD288" s="6"/>
      <c r="TOE288" s="6"/>
      <c r="TOF288" s="6"/>
      <c r="TOG288" s="6"/>
      <c r="TOH288" s="6"/>
      <c r="TOI288" s="6"/>
      <c r="TOJ288" s="6"/>
      <c r="TOK288" s="6"/>
      <c r="TOL288" s="6"/>
      <c r="TOM288" s="6"/>
      <c r="TON288" s="6"/>
      <c r="TOO288" s="6"/>
      <c r="TOP288" s="6"/>
      <c r="TOQ288" s="6"/>
      <c r="TOR288" s="6"/>
      <c r="TOS288" s="6"/>
      <c r="TOT288" s="6"/>
      <c r="TOU288" s="6"/>
      <c r="TOV288" s="6"/>
      <c r="TOW288" s="6"/>
      <c r="TOX288" s="6"/>
      <c r="TOY288" s="6"/>
      <c r="TOZ288" s="6"/>
      <c r="TPA288" s="6"/>
      <c r="TPB288" s="6"/>
      <c r="TPC288" s="6"/>
      <c r="TPD288" s="6"/>
      <c r="TPE288" s="6"/>
      <c r="TPF288" s="6"/>
      <c r="TPG288" s="6"/>
      <c r="TPH288" s="6"/>
      <c r="TPI288" s="6"/>
      <c r="TPJ288" s="6"/>
      <c r="TPK288" s="6"/>
      <c r="TPL288" s="6"/>
      <c r="TPM288" s="6"/>
      <c r="TPN288" s="6"/>
      <c r="TPO288" s="6"/>
      <c r="TPP288" s="6"/>
      <c r="TPQ288" s="6"/>
      <c r="TPR288" s="6"/>
      <c r="TPS288" s="6"/>
      <c r="TPT288" s="6"/>
      <c r="TPU288" s="6"/>
      <c r="TPV288" s="6"/>
      <c r="TPW288" s="6"/>
      <c r="TPX288" s="6"/>
      <c r="TPY288" s="6"/>
      <c r="TPZ288" s="6"/>
      <c r="TQA288" s="6"/>
      <c r="TQB288" s="6"/>
      <c r="TQC288" s="6"/>
      <c r="TQD288" s="6"/>
      <c r="TQE288" s="6"/>
      <c r="TQF288" s="6"/>
      <c r="TQG288" s="6"/>
      <c r="TQH288" s="6"/>
      <c r="TQI288" s="6"/>
      <c r="TQJ288" s="6"/>
      <c r="TQK288" s="6"/>
      <c r="TQL288" s="6"/>
      <c r="TQM288" s="6"/>
      <c r="TQN288" s="6"/>
      <c r="TQO288" s="6"/>
      <c r="TQP288" s="6"/>
      <c r="TQQ288" s="6"/>
      <c r="TQR288" s="6"/>
      <c r="TQS288" s="6"/>
      <c r="TQT288" s="6"/>
      <c r="TQU288" s="6"/>
      <c r="TQV288" s="6"/>
      <c r="TQW288" s="6"/>
      <c r="TQX288" s="6"/>
      <c r="TQY288" s="6"/>
      <c r="TQZ288" s="6"/>
      <c r="TRA288" s="6"/>
      <c r="TRB288" s="6"/>
      <c r="TRC288" s="6"/>
      <c r="TRD288" s="6"/>
      <c r="TRE288" s="6"/>
      <c r="TRF288" s="6"/>
      <c r="TRG288" s="6"/>
      <c r="TRH288" s="6"/>
      <c r="TRI288" s="6"/>
      <c r="TRJ288" s="6"/>
      <c r="TRK288" s="6"/>
      <c r="TRL288" s="6"/>
      <c r="TRM288" s="6"/>
      <c r="TRN288" s="6"/>
      <c r="TRO288" s="6"/>
      <c r="TRP288" s="6"/>
      <c r="TRQ288" s="6"/>
      <c r="TRR288" s="6"/>
      <c r="TRS288" s="6"/>
      <c r="TRT288" s="6"/>
      <c r="TRU288" s="6"/>
      <c r="TRV288" s="6"/>
      <c r="TRW288" s="6"/>
      <c r="TRX288" s="6"/>
      <c r="TRY288" s="6"/>
      <c r="TRZ288" s="6"/>
      <c r="TSA288" s="6"/>
      <c r="TSB288" s="6"/>
      <c r="TSC288" s="6"/>
      <c r="TSD288" s="6"/>
      <c r="TSE288" s="6"/>
      <c r="TSF288" s="6"/>
      <c r="TSG288" s="6"/>
      <c r="TSH288" s="6"/>
      <c r="TSI288" s="6"/>
      <c r="TSJ288" s="6"/>
      <c r="TSK288" s="6"/>
      <c r="TSL288" s="6"/>
      <c r="TSM288" s="6"/>
      <c r="TSN288" s="6"/>
      <c r="TSO288" s="6"/>
      <c r="TSP288" s="6"/>
      <c r="TSQ288" s="6"/>
      <c r="TSR288" s="6"/>
      <c r="TSS288" s="6"/>
      <c r="TST288" s="6"/>
      <c r="TSU288" s="6"/>
      <c r="TSV288" s="6"/>
      <c r="TSW288" s="6"/>
      <c r="TSX288" s="6"/>
      <c r="TSY288" s="6"/>
      <c r="TSZ288" s="6"/>
      <c r="TTA288" s="6"/>
      <c r="TTB288" s="6"/>
      <c r="TTC288" s="6"/>
      <c r="TTD288" s="6"/>
      <c r="TTE288" s="6"/>
      <c r="TTF288" s="6"/>
      <c r="TTG288" s="6"/>
      <c r="TTH288" s="6"/>
      <c r="TTI288" s="6"/>
      <c r="TTJ288" s="6"/>
      <c r="TTK288" s="6"/>
      <c r="TTL288" s="6"/>
      <c r="TTM288" s="6"/>
      <c r="TTN288" s="6"/>
      <c r="TTO288" s="6"/>
      <c r="TTP288" s="6"/>
      <c r="TTQ288" s="6"/>
      <c r="TTR288" s="6"/>
      <c r="TTS288" s="6"/>
      <c r="TTT288" s="6"/>
      <c r="TTU288" s="6"/>
      <c r="TTV288" s="6"/>
      <c r="TTW288" s="6"/>
      <c r="TTX288" s="6"/>
      <c r="TTY288" s="6"/>
      <c r="TTZ288" s="6"/>
      <c r="TUA288" s="6"/>
      <c r="TUB288" s="6"/>
      <c r="TUC288" s="6"/>
      <c r="TUD288" s="6"/>
      <c r="TUE288" s="6"/>
      <c r="TUF288" s="6"/>
      <c r="TUG288" s="6"/>
      <c r="TUH288" s="6"/>
      <c r="TUI288" s="6"/>
      <c r="TUJ288" s="6"/>
      <c r="TUK288" s="6"/>
      <c r="TUL288" s="6"/>
      <c r="TUM288" s="6"/>
      <c r="TUN288" s="6"/>
      <c r="TUO288" s="6"/>
      <c r="TUP288" s="6"/>
      <c r="TUQ288" s="6"/>
      <c r="TUR288" s="6"/>
      <c r="TUS288" s="6"/>
      <c r="TUT288" s="6"/>
      <c r="TUU288" s="6"/>
      <c r="TUV288" s="6"/>
      <c r="TUW288" s="6"/>
      <c r="TUX288" s="6"/>
      <c r="TUY288" s="6"/>
      <c r="TUZ288" s="6"/>
      <c r="TVA288" s="6"/>
      <c r="TVB288" s="6"/>
      <c r="TVC288" s="6"/>
      <c r="TVD288" s="6"/>
      <c r="TVE288" s="6"/>
      <c r="TVF288" s="6"/>
      <c r="TVG288" s="6"/>
      <c r="TVH288" s="6"/>
      <c r="TVI288" s="6"/>
      <c r="TVJ288" s="6"/>
      <c r="TVK288" s="6"/>
      <c r="TVL288" s="6"/>
      <c r="TVM288" s="6"/>
      <c r="TVN288" s="6"/>
      <c r="TVO288" s="6"/>
      <c r="TVP288" s="6"/>
      <c r="TVQ288" s="6"/>
      <c r="TVR288" s="6"/>
      <c r="TVS288" s="6"/>
      <c r="TVT288" s="6"/>
      <c r="TVU288" s="6"/>
      <c r="TVV288" s="6"/>
      <c r="TVW288" s="6"/>
      <c r="TVX288" s="6"/>
      <c r="TVY288" s="6"/>
      <c r="TVZ288" s="6"/>
      <c r="TWA288" s="6"/>
      <c r="TWB288" s="6"/>
      <c r="TWC288" s="6"/>
      <c r="TWD288" s="6"/>
      <c r="TWE288" s="6"/>
      <c r="TWF288" s="6"/>
      <c r="TWG288" s="6"/>
      <c r="TWH288" s="6"/>
      <c r="TWI288" s="6"/>
      <c r="TWJ288" s="6"/>
      <c r="TWK288" s="6"/>
      <c r="TWL288" s="6"/>
      <c r="TWM288" s="6"/>
      <c r="TWN288" s="6"/>
      <c r="TWO288" s="6"/>
      <c r="TWP288" s="6"/>
      <c r="TWQ288" s="6"/>
      <c r="TWR288" s="6"/>
      <c r="TWS288" s="6"/>
      <c r="TWT288" s="6"/>
      <c r="TWU288" s="6"/>
      <c r="TWV288" s="6"/>
      <c r="TWW288" s="6"/>
      <c r="TWX288" s="6"/>
      <c r="TWY288" s="6"/>
      <c r="TWZ288" s="6"/>
      <c r="TXA288" s="6"/>
      <c r="TXB288" s="6"/>
      <c r="TXC288" s="6"/>
      <c r="TXD288" s="6"/>
      <c r="TXE288" s="6"/>
      <c r="TXF288" s="6"/>
      <c r="TXG288" s="6"/>
      <c r="TXH288" s="6"/>
      <c r="TXI288" s="6"/>
      <c r="TXJ288" s="6"/>
      <c r="TXK288" s="6"/>
      <c r="TXL288" s="6"/>
      <c r="TXM288" s="6"/>
      <c r="TXN288" s="6"/>
      <c r="TXO288" s="6"/>
      <c r="TXP288" s="6"/>
      <c r="TXQ288" s="6"/>
      <c r="TXR288" s="6"/>
      <c r="TXS288" s="6"/>
      <c r="TXT288" s="6"/>
      <c r="TXU288" s="6"/>
      <c r="TXV288" s="6"/>
      <c r="TXW288" s="6"/>
      <c r="TXX288" s="6"/>
      <c r="TXY288" s="6"/>
      <c r="TXZ288" s="6"/>
      <c r="TYA288" s="6"/>
      <c r="TYB288" s="6"/>
      <c r="TYC288" s="6"/>
      <c r="TYD288" s="6"/>
      <c r="TYE288" s="6"/>
      <c r="TYF288" s="6"/>
      <c r="TYG288" s="6"/>
      <c r="TYH288" s="6"/>
      <c r="TYI288" s="6"/>
      <c r="TYJ288" s="6"/>
      <c r="TYK288" s="6"/>
      <c r="TYL288" s="6"/>
      <c r="TYM288" s="6"/>
      <c r="TYN288" s="6"/>
      <c r="TYO288" s="6"/>
      <c r="TYP288" s="6"/>
      <c r="TYQ288" s="6"/>
      <c r="TYR288" s="6"/>
      <c r="TYS288" s="6"/>
      <c r="TYT288" s="6"/>
      <c r="TYU288" s="6"/>
      <c r="TYV288" s="6"/>
      <c r="TYW288" s="6"/>
      <c r="TYX288" s="6"/>
      <c r="TYY288" s="6"/>
      <c r="TYZ288" s="6"/>
      <c r="TZA288" s="6"/>
      <c r="TZB288" s="6"/>
      <c r="TZC288" s="6"/>
      <c r="TZD288" s="6"/>
      <c r="TZE288" s="6"/>
      <c r="TZF288" s="6"/>
      <c r="TZG288" s="6"/>
      <c r="TZH288" s="6"/>
      <c r="TZI288" s="6"/>
      <c r="TZJ288" s="6"/>
      <c r="TZK288" s="6"/>
      <c r="TZL288" s="6"/>
      <c r="TZM288" s="6"/>
      <c r="TZN288" s="6"/>
      <c r="TZO288" s="6"/>
      <c r="TZP288" s="6"/>
      <c r="TZQ288" s="6"/>
      <c r="TZR288" s="6"/>
      <c r="TZS288" s="6"/>
      <c r="TZT288" s="6"/>
      <c r="TZU288" s="6"/>
      <c r="TZV288" s="6"/>
      <c r="TZW288" s="6"/>
      <c r="TZX288" s="6"/>
      <c r="TZY288" s="6"/>
      <c r="TZZ288" s="6"/>
      <c r="UAA288" s="6"/>
      <c r="UAB288" s="6"/>
      <c r="UAC288" s="6"/>
      <c r="UAD288" s="6"/>
      <c r="UAE288" s="6"/>
      <c r="UAF288" s="6"/>
      <c r="UAG288" s="6"/>
      <c r="UAH288" s="6"/>
      <c r="UAI288" s="6"/>
      <c r="UAJ288" s="6"/>
      <c r="UAK288" s="6"/>
      <c r="UAL288" s="6"/>
      <c r="UAM288" s="6"/>
      <c r="UAN288" s="6"/>
      <c r="UAO288" s="6"/>
      <c r="UAP288" s="6"/>
      <c r="UAQ288" s="6"/>
      <c r="UAR288" s="6"/>
      <c r="UAS288" s="6"/>
      <c r="UAT288" s="6"/>
      <c r="UAU288" s="6"/>
      <c r="UAV288" s="6"/>
      <c r="UAW288" s="6"/>
      <c r="UAX288" s="6"/>
      <c r="UAY288" s="6"/>
      <c r="UAZ288" s="6"/>
      <c r="UBA288" s="6"/>
      <c r="UBB288" s="6"/>
      <c r="UBC288" s="6"/>
      <c r="UBD288" s="6"/>
      <c r="UBE288" s="6"/>
      <c r="UBF288" s="6"/>
      <c r="UBG288" s="6"/>
      <c r="UBH288" s="6"/>
      <c r="UBI288" s="6"/>
      <c r="UBJ288" s="6"/>
      <c r="UBK288" s="6"/>
      <c r="UBL288" s="6"/>
      <c r="UBM288" s="6"/>
      <c r="UBN288" s="6"/>
      <c r="UBO288" s="6"/>
      <c r="UBP288" s="6"/>
      <c r="UBQ288" s="6"/>
      <c r="UBR288" s="6"/>
      <c r="UBS288" s="6"/>
      <c r="UBT288" s="6"/>
      <c r="UBU288" s="6"/>
      <c r="UBV288" s="6"/>
      <c r="UBW288" s="6"/>
      <c r="UBX288" s="6"/>
      <c r="UBY288" s="6"/>
      <c r="UBZ288" s="6"/>
      <c r="UCA288" s="6"/>
      <c r="UCB288" s="6"/>
      <c r="UCC288" s="6"/>
      <c r="UCD288" s="6"/>
      <c r="UCE288" s="6"/>
      <c r="UCF288" s="6"/>
      <c r="UCG288" s="6"/>
      <c r="UCH288" s="6"/>
      <c r="UCI288" s="6"/>
      <c r="UCJ288" s="6"/>
      <c r="UCK288" s="6"/>
      <c r="UCL288" s="6"/>
      <c r="UCM288" s="6"/>
      <c r="UCN288" s="6"/>
      <c r="UCO288" s="6"/>
      <c r="UCP288" s="6"/>
      <c r="UCQ288" s="6"/>
      <c r="UCR288" s="6"/>
      <c r="UCS288" s="6"/>
      <c r="UCT288" s="6"/>
      <c r="UCU288" s="6"/>
      <c r="UCV288" s="6"/>
      <c r="UCW288" s="6"/>
      <c r="UCX288" s="6"/>
      <c r="UCY288" s="6"/>
      <c r="UCZ288" s="6"/>
      <c r="UDA288" s="6"/>
      <c r="UDB288" s="6"/>
      <c r="UDC288" s="6"/>
      <c r="UDD288" s="6"/>
      <c r="UDE288" s="6"/>
      <c r="UDF288" s="6"/>
      <c r="UDG288" s="6"/>
      <c r="UDH288" s="6"/>
      <c r="UDI288" s="6"/>
      <c r="UDJ288" s="6"/>
      <c r="UDK288" s="6"/>
      <c r="UDL288" s="6"/>
      <c r="UDM288" s="6"/>
      <c r="UDN288" s="6"/>
      <c r="UDO288" s="6"/>
      <c r="UDP288" s="6"/>
      <c r="UDQ288" s="6"/>
      <c r="UDR288" s="6"/>
      <c r="UDS288" s="6"/>
      <c r="UDT288" s="6"/>
      <c r="UDU288" s="6"/>
      <c r="UDV288" s="6"/>
      <c r="UDW288" s="6"/>
      <c r="UDX288" s="6"/>
      <c r="UDY288" s="6"/>
      <c r="UDZ288" s="6"/>
      <c r="UEA288" s="6"/>
      <c r="UEB288" s="6"/>
      <c r="UEC288" s="6"/>
      <c r="UED288" s="6"/>
      <c r="UEE288" s="6"/>
      <c r="UEF288" s="6"/>
      <c r="UEG288" s="6"/>
      <c r="UEH288" s="6"/>
      <c r="UEI288" s="6"/>
      <c r="UEJ288" s="6"/>
      <c r="UEK288" s="6"/>
      <c r="UEL288" s="6"/>
      <c r="UEM288" s="6"/>
      <c r="UEN288" s="6"/>
      <c r="UEO288" s="6"/>
      <c r="UEP288" s="6"/>
      <c r="UEQ288" s="6"/>
      <c r="UER288" s="6"/>
      <c r="UES288" s="6"/>
      <c r="UET288" s="6"/>
      <c r="UEU288" s="6"/>
      <c r="UEV288" s="6"/>
      <c r="UEW288" s="6"/>
      <c r="UEX288" s="6"/>
      <c r="UEY288" s="6"/>
      <c r="UEZ288" s="6"/>
      <c r="UFA288" s="6"/>
      <c r="UFB288" s="6"/>
      <c r="UFC288" s="6"/>
      <c r="UFD288" s="6"/>
      <c r="UFE288" s="6"/>
      <c r="UFF288" s="6"/>
      <c r="UFG288" s="6"/>
      <c r="UFH288" s="6"/>
      <c r="UFI288" s="6"/>
      <c r="UFJ288" s="6"/>
      <c r="UFK288" s="6"/>
      <c r="UFL288" s="6"/>
      <c r="UFM288" s="6"/>
      <c r="UFN288" s="6"/>
      <c r="UFO288" s="6"/>
      <c r="UFP288" s="6"/>
      <c r="UFQ288" s="6"/>
      <c r="UFR288" s="6"/>
      <c r="UFS288" s="6"/>
      <c r="UFT288" s="6"/>
      <c r="UFU288" s="6"/>
      <c r="UFV288" s="6"/>
      <c r="UFW288" s="6"/>
      <c r="UFX288" s="6"/>
      <c r="UFY288" s="6"/>
      <c r="UFZ288" s="6"/>
      <c r="UGA288" s="6"/>
      <c r="UGB288" s="6"/>
      <c r="UGC288" s="6"/>
      <c r="UGD288" s="6"/>
      <c r="UGE288" s="6"/>
      <c r="UGF288" s="6"/>
      <c r="UGG288" s="6"/>
      <c r="UGH288" s="6"/>
      <c r="UGI288" s="6"/>
      <c r="UGJ288" s="6"/>
      <c r="UGK288" s="6"/>
      <c r="UGL288" s="6"/>
      <c r="UGM288" s="6"/>
      <c r="UGN288" s="6"/>
      <c r="UGO288" s="6"/>
      <c r="UGP288" s="6"/>
      <c r="UGQ288" s="6"/>
      <c r="UGR288" s="6"/>
      <c r="UGS288" s="6"/>
      <c r="UGT288" s="6"/>
      <c r="UGU288" s="6"/>
      <c r="UGV288" s="6"/>
      <c r="UGW288" s="6"/>
      <c r="UGX288" s="6"/>
      <c r="UGY288" s="6"/>
      <c r="UGZ288" s="6"/>
      <c r="UHA288" s="6"/>
      <c r="UHB288" s="6"/>
      <c r="UHC288" s="6"/>
      <c r="UHD288" s="6"/>
      <c r="UHE288" s="6"/>
      <c r="UHF288" s="6"/>
      <c r="UHG288" s="6"/>
      <c r="UHH288" s="6"/>
      <c r="UHI288" s="6"/>
      <c r="UHJ288" s="6"/>
      <c r="UHK288" s="6"/>
      <c r="UHL288" s="6"/>
      <c r="UHM288" s="6"/>
      <c r="UHN288" s="6"/>
      <c r="UHO288" s="6"/>
      <c r="UHP288" s="6"/>
      <c r="UHQ288" s="6"/>
      <c r="UHR288" s="6"/>
      <c r="UHS288" s="6"/>
      <c r="UHT288" s="6"/>
      <c r="UHU288" s="6"/>
      <c r="UHV288" s="6"/>
      <c r="UHW288" s="6"/>
      <c r="UHX288" s="6"/>
      <c r="UHY288" s="6"/>
      <c r="UHZ288" s="6"/>
      <c r="UIA288" s="6"/>
      <c r="UIB288" s="6"/>
      <c r="UIC288" s="6"/>
      <c r="UID288" s="6"/>
      <c r="UIE288" s="6"/>
      <c r="UIF288" s="6"/>
      <c r="UIG288" s="6"/>
      <c r="UIH288" s="6"/>
      <c r="UII288" s="6"/>
      <c r="UIJ288" s="6"/>
      <c r="UIK288" s="6"/>
      <c r="UIL288" s="6"/>
      <c r="UIM288" s="6"/>
      <c r="UIN288" s="6"/>
      <c r="UIO288" s="6"/>
      <c r="UIP288" s="6"/>
      <c r="UIQ288" s="6"/>
      <c r="UIR288" s="6"/>
      <c r="UIS288" s="6"/>
      <c r="UIT288" s="6"/>
      <c r="UIU288" s="6"/>
      <c r="UIV288" s="6"/>
      <c r="UIW288" s="6"/>
      <c r="UIX288" s="6"/>
      <c r="UIY288" s="6"/>
      <c r="UIZ288" s="6"/>
      <c r="UJA288" s="6"/>
      <c r="UJB288" s="6"/>
      <c r="UJC288" s="6"/>
      <c r="UJD288" s="6"/>
      <c r="UJE288" s="6"/>
      <c r="UJF288" s="6"/>
      <c r="UJG288" s="6"/>
      <c r="UJH288" s="6"/>
      <c r="UJI288" s="6"/>
      <c r="UJJ288" s="6"/>
      <c r="UJK288" s="6"/>
      <c r="UJL288" s="6"/>
      <c r="UJM288" s="6"/>
      <c r="UJN288" s="6"/>
      <c r="UJO288" s="6"/>
      <c r="UJP288" s="6"/>
      <c r="UJQ288" s="6"/>
      <c r="UJR288" s="6"/>
      <c r="UJS288" s="6"/>
      <c r="UJT288" s="6"/>
      <c r="UJU288" s="6"/>
      <c r="UJV288" s="6"/>
      <c r="UJW288" s="6"/>
      <c r="UJX288" s="6"/>
      <c r="UJY288" s="6"/>
      <c r="UJZ288" s="6"/>
      <c r="UKA288" s="6"/>
      <c r="UKB288" s="6"/>
      <c r="UKC288" s="6"/>
      <c r="UKD288" s="6"/>
      <c r="UKE288" s="6"/>
      <c r="UKF288" s="6"/>
      <c r="UKG288" s="6"/>
      <c r="UKH288" s="6"/>
      <c r="UKI288" s="6"/>
      <c r="UKJ288" s="6"/>
      <c r="UKK288" s="6"/>
      <c r="UKL288" s="6"/>
      <c r="UKM288" s="6"/>
      <c r="UKN288" s="6"/>
      <c r="UKO288" s="6"/>
      <c r="UKP288" s="6"/>
      <c r="UKQ288" s="6"/>
      <c r="UKR288" s="6"/>
      <c r="UKS288" s="6"/>
      <c r="UKT288" s="6"/>
      <c r="UKU288" s="6"/>
      <c r="UKV288" s="6"/>
      <c r="UKW288" s="6"/>
      <c r="UKX288" s="6"/>
      <c r="UKY288" s="6"/>
      <c r="UKZ288" s="6"/>
      <c r="ULA288" s="6"/>
      <c r="ULB288" s="6"/>
      <c r="ULC288" s="6"/>
      <c r="ULD288" s="6"/>
      <c r="ULE288" s="6"/>
      <c r="ULF288" s="6"/>
      <c r="ULG288" s="6"/>
      <c r="ULH288" s="6"/>
      <c r="ULI288" s="6"/>
      <c r="ULJ288" s="6"/>
      <c r="ULK288" s="6"/>
      <c r="ULL288" s="6"/>
      <c r="ULM288" s="6"/>
      <c r="ULN288" s="6"/>
      <c r="ULO288" s="6"/>
      <c r="ULP288" s="6"/>
      <c r="ULQ288" s="6"/>
      <c r="ULR288" s="6"/>
      <c r="ULS288" s="6"/>
      <c r="ULT288" s="6"/>
      <c r="ULU288" s="6"/>
      <c r="ULV288" s="6"/>
      <c r="ULW288" s="6"/>
      <c r="ULX288" s="6"/>
      <c r="ULY288" s="6"/>
      <c r="ULZ288" s="6"/>
      <c r="UMA288" s="6"/>
      <c r="UMB288" s="6"/>
      <c r="UMC288" s="6"/>
      <c r="UMD288" s="6"/>
      <c r="UME288" s="6"/>
      <c r="UMF288" s="6"/>
      <c r="UMG288" s="6"/>
      <c r="UMH288" s="6"/>
      <c r="UMI288" s="6"/>
      <c r="UMJ288" s="6"/>
      <c r="UMK288" s="6"/>
      <c r="UML288" s="6"/>
      <c r="UMM288" s="6"/>
      <c r="UMN288" s="6"/>
      <c r="UMO288" s="6"/>
      <c r="UMP288" s="6"/>
      <c r="UMQ288" s="6"/>
      <c r="UMR288" s="6"/>
      <c r="UMS288" s="6"/>
      <c r="UMT288" s="6"/>
      <c r="UMU288" s="6"/>
      <c r="UMV288" s="6"/>
      <c r="UMW288" s="6"/>
      <c r="UMX288" s="6"/>
      <c r="UMY288" s="6"/>
      <c r="UMZ288" s="6"/>
      <c r="UNA288" s="6"/>
      <c r="UNB288" s="6"/>
      <c r="UNC288" s="6"/>
      <c r="UND288" s="6"/>
      <c r="UNE288" s="6"/>
      <c r="UNF288" s="6"/>
      <c r="UNG288" s="6"/>
      <c r="UNH288" s="6"/>
      <c r="UNI288" s="6"/>
      <c r="UNJ288" s="6"/>
      <c r="UNK288" s="6"/>
      <c r="UNL288" s="6"/>
      <c r="UNM288" s="6"/>
      <c r="UNN288" s="6"/>
      <c r="UNO288" s="6"/>
      <c r="UNP288" s="6"/>
      <c r="UNQ288" s="6"/>
      <c r="UNR288" s="6"/>
      <c r="UNS288" s="6"/>
      <c r="UNT288" s="6"/>
      <c r="UNU288" s="6"/>
      <c r="UNV288" s="6"/>
      <c r="UNW288" s="6"/>
      <c r="UNX288" s="6"/>
      <c r="UNY288" s="6"/>
      <c r="UNZ288" s="6"/>
      <c r="UOA288" s="6"/>
      <c r="UOB288" s="6"/>
      <c r="UOC288" s="6"/>
      <c r="UOD288" s="6"/>
      <c r="UOE288" s="6"/>
      <c r="UOF288" s="6"/>
      <c r="UOG288" s="6"/>
      <c r="UOH288" s="6"/>
      <c r="UOI288" s="6"/>
      <c r="UOJ288" s="6"/>
      <c r="UOK288" s="6"/>
      <c r="UOL288" s="6"/>
      <c r="UOM288" s="6"/>
      <c r="UON288" s="6"/>
      <c r="UOO288" s="6"/>
      <c r="UOP288" s="6"/>
      <c r="UOQ288" s="6"/>
      <c r="UOR288" s="6"/>
      <c r="UOS288" s="6"/>
      <c r="UOT288" s="6"/>
      <c r="UOU288" s="6"/>
      <c r="UOV288" s="6"/>
      <c r="UOW288" s="6"/>
      <c r="UOX288" s="6"/>
      <c r="UOY288" s="6"/>
      <c r="UOZ288" s="6"/>
      <c r="UPA288" s="6"/>
      <c r="UPB288" s="6"/>
      <c r="UPC288" s="6"/>
      <c r="UPD288" s="6"/>
      <c r="UPE288" s="6"/>
      <c r="UPF288" s="6"/>
      <c r="UPG288" s="6"/>
      <c r="UPH288" s="6"/>
      <c r="UPI288" s="6"/>
      <c r="UPJ288" s="6"/>
      <c r="UPK288" s="6"/>
      <c r="UPL288" s="6"/>
      <c r="UPM288" s="6"/>
      <c r="UPN288" s="6"/>
      <c r="UPO288" s="6"/>
      <c r="UPP288" s="6"/>
      <c r="UPQ288" s="6"/>
      <c r="UPR288" s="6"/>
      <c r="UPS288" s="6"/>
      <c r="UPT288" s="6"/>
      <c r="UPU288" s="6"/>
      <c r="UPV288" s="6"/>
      <c r="UPW288" s="6"/>
      <c r="UPX288" s="6"/>
      <c r="UPY288" s="6"/>
      <c r="UPZ288" s="6"/>
      <c r="UQA288" s="6"/>
      <c r="UQB288" s="6"/>
      <c r="UQC288" s="6"/>
      <c r="UQD288" s="6"/>
      <c r="UQE288" s="6"/>
      <c r="UQF288" s="6"/>
      <c r="UQG288" s="6"/>
      <c r="UQH288" s="6"/>
      <c r="UQI288" s="6"/>
      <c r="UQJ288" s="6"/>
      <c r="UQK288" s="6"/>
      <c r="UQL288" s="6"/>
      <c r="UQM288" s="6"/>
      <c r="UQN288" s="6"/>
      <c r="UQO288" s="6"/>
      <c r="UQP288" s="6"/>
      <c r="UQQ288" s="6"/>
      <c r="UQR288" s="6"/>
      <c r="UQS288" s="6"/>
      <c r="UQT288" s="6"/>
      <c r="UQU288" s="6"/>
      <c r="UQV288" s="6"/>
      <c r="UQW288" s="6"/>
      <c r="UQX288" s="6"/>
      <c r="UQY288" s="6"/>
      <c r="UQZ288" s="6"/>
      <c r="URA288" s="6"/>
      <c r="URB288" s="6"/>
      <c r="URC288" s="6"/>
      <c r="URD288" s="6"/>
      <c r="URE288" s="6"/>
      <c r="URF288" s="6"/>
      <c r="URG288" s="6"/>
      <c r="URH288" s="6"/>
      <c r="URI288" s="6"/>
      <c r="URJ288" s="6"/>
      <c r="URK288" s="6"/>
      <c r="URL288" s="6"/>
      <c r="URM288" s="6"/>
      <c r="URN288" s="6"/>
      <c r="URO288" s="6"/>
      <c r="URP288" s="6"/>
      <c r="URQ288" s="6"/>
      <c r="URR288" s="6"/>
      <c r="URS288" s="6"/>
      <c r="URT288" s="6"/>
      <c r="URU288" s="6"/>
      <c r="URV288" s="6"/>
      <c r="URW288" s="6"/>
      <c r="URX288" s="6"/>
      <c r="URY288" s="6"/>
      <c r="URZ288" s="6"/>
      <c r="USA288" s="6"/>
      <c r="USB288" s="6"/>
      <c r="USC288" s="6"/>
      <c r="USD288" s="6"/>
      <c r="USE288" s="6"/>
      <c r="USF288" s="6"/>
      <c r="USG288" s="6"/>
      <c r="USH288" s="6"/>
      <c r="USI288" s="6"/>
      <c r="USJ288" s="6"/>
      <c r="USK288" s="6"/>
      <c r="USL288" s="6"/>
      <c r="USM288" s="6"/>
      <c r="USN288" s="6"/>
      <c r="USO288" s="6"/>
      <c r="USP288" s="6"/>
      <c r="USQ288" s="6"/>
      <c r="USR288" s="6"/>
      <c r="USS288" s="6"/>
      <c r="UST288" s="6"/>
      <c r="USU288" s="6"/>
      <c r="USV288" s="6"/>
      <c r="USW288" s="6"/>
      <c r="USX288" s="6"/>
      <c r="USY288" s="6"/>
      <c r="USZ288" s="6"/>
      <c r="UTA288" s="6"/>
      <c r="UTB288" s="6"/>
      <c r="UTC288" s="6"/>
      <c r="UTD288" s="6"/>
      <c r="UTE288" s="6"/>
      <c r="UTF288" s="6"/>
      <c r="UTG288" s="6"/>
      <c r="UTH288" s="6"/>
      <c r="UTI288" s="6"/>
      <c r="UTJ288" s="6"/>
      <c r="UTK288" s="6"/>
      <c r="UTL288" s="6"/>
      <c r="UTM288" s="6"/>
      <c r="UTN288" s="6"/>
      <c r="UTO288" s="6"/>
      <c r="UTP288" s="6"/>
      <c r="UTQ288" s="6"/>
      <c r="UTR288" s="6"/>
      <c r="UTS288" s="6"/>
      <c r="UTT288" s="6"/>
      <c r="UTU288" s="6"/>
      <c r="UTV288" s="6"/>
      <c r="UTW288" s="6"/>
      <c r="UTX288" s="6"/>
      <c r="UTY288" s="6"/>
      <c r="UTZ288" s="6"/>
      <c r="UUA288" s="6"/>
      <c r="UUB288" s="6"/>
      <c r="UUC288" s="6"/>
      <c r="UUD288" s="6"/>
      <c r="UUE288" s="6"/>
      <c r="UUF288" s="6"/>
      <c r="UUG288" s="6"/>
      <c r="UUH288" s="6"/>
      <c r="UUI288" s="6"/>
      <c r="UUJ288" s="6"/>
      <c r="UUK288" s="6"/>
      <c r="UUL288" s="6"/>
      <c r="UUM288" s="6"/>
      <c r="UUN288" s="6"/>
      <c r="UUO288" s="6"/>
      <c r="UUP288" s="6"/>
      <c r="UUQ288" s="6"/>
      <c r="UUR288" s="6"/>
      <c r="UUS288" s="6"/>
      <c r="UUT288" s="6"/>
      <c r="UUU288" s="6"/>
      <c r="UUV288" s="6"/>
      <c r="UUW288" s="6"/>
      <c r="UUX288" s="6"/>
      <c r="UUY288" s="6"/>
      <c r="UUZ288" s="6"/>
      <c r="UVA288" s="6"/>
      <c r="UVB288" s="6"/>
      <c r="UVC288" s="6"/>
      <c r="UVD288" s="6"/>
      <c r="UVE288" s="6"/>
      <c r="UVF288" s="6"/>
      <c r="UVG288" s="6"/>
      <c r="UVH288" s="6"/>
      <c r="UVI288" s="6"/>
      <c r="UVJ288" s="6"/>
      <c r="UVK288" s="6"/>
      <c r="UVL288" s="6"/>
      <c r="UVM288" s="6"/>
      <c r="UVN288" s="6"/>
      <c r="UVO288" s="6"/>
      <c r="UVP288" s="6"/>
      <c r="UVQ288" s="6"/>
      <c r="UVR288" s="6"/>
      <c r="UVS288" s="6"/>
      <c r="UVT288" s="6"/>
      <c r="UVU288" s="6"/>
      <c r="UVV288" s="6"/>
      <c r="UVW288" s="6"/>
      <c r="UVX288" s="6"/>
      <c r="UVY288" s="6"/>
      <c r="UVZ288" s="6"/>
      <c r="UWA288" s="6"/>
      <c r="UWB288" s="6"/>
      <c r="UWC288" s="6"/>
      <c r="UWD288" s="6"/>
      <c r="UWE288" s="6"/>
      <c r="UWF288" s="6"/>
      <c r="UWG288" s="6"/>
      <c r="UWH288" s="6"/>
      <c r="UWI288" s="6"/>
      <c r="UWJ288" s="6"/>
      <c r="UWK288" s="6"/>
      <c r="UWL288" s="6"/>
      <c r="UWM288" s="6"/>
      <c r="UWN288" s="6"/>
      <c r="UWO288" s="6"/>
      <c r="UWP288" s="6"/>
      <c r="UWQ288" s="6"/>
      <c r="UWR288" s="6"/>
      <c r="UWS288" s="6"/>
      <c r="UWT288" s="6"/>
      <c r="UWU288" s="6"/>
      <c r="UWV288" s="6"/>
      <c r="UWW288" s="6"/>
      <c r="UWX288" s="6"/>
      <c r="UWY288" s="6"/>
      <c r="UWZ288" s="6"/>
      <c r="UXA288" s="6"/>
      <c r="UXB288" s="6"/>
      <c r="UXC288" s="6"/>
      <c r="UXD288" s="6"/>
      <c r="UXE288" s="6"/>
      <c r="UXF288" s="6"/>
      <c r="UXG288" s="6"/>
      <c r="UXH288" s="6"/>
      <c r="UXI288" s="6"/>
      <c r="UXJ288" s="6"/>
      <c r="UXK288" s="6"/>
      <c r="UXL288" s="6"/>
      <c r="UXM288" s="6"/>
      <c r="UXN288" s="6"/>
      <c r="UXO288" s="6"/>
      <c r="UXP288" s="6"/>
      <c r="UXQ288" s="6"/>
      <c r="UXR288" s="6"/>
      <c r="UXS288" s="6"/>
      <c r="UXT288" s="6"/>
      <c r="UXU288" s="6"/>
      <c r="UXV288" s="6"/>
      <c r="UXW288" s="6"/>
      <c r="UXX288" s="6"/>
      <c r="UXY288" s="6"/>
      <c r="UXZ288" s="6"/>
      <c r="UYA288" s="6"/>
      <c r="UYB288" s="6"/>
      <c r="UYC288" s="6"/>
      <c r="UYD288" s="6"/>
      <c r="UYE288" s="6"/>
      <c r="UYF288" s="6"/>
      <c r="UYG288" s="6"/>
      <c r="UYH288" s="6"/>
      <c r="UYI288" s="6"/>
      <c r="UYJ288" s="6"/>
      <c r="UYK288" s="6"/>
      <c r="UYL288" s="6"/>
      <c r="UYM288" s="6"/>
      <c r="UYN288" s="6"/>
      <c r="UYO288" s="6"/>
      <c r="UYP288" s="6"/>
      <c r="UYQ288" s="6"/>
      <c r="UYR288" s="6"/>
      <c r="UYS288" s="6"/>
      <c r="UYT288" s="6"/>
      <c r="UYU288" s="6"/>
      <c r="UYV288" s="6"/>
      <c r="UYW288" s="6"/>
      <c r="UYX288" s="6"/>
      <c r="UYY288" s="6"/>
      <c r="UYZ288" s="6"/>
      <c r="UZA288" s="6"/>
      <c r="UZB288" s="6"/>
      <c r="UZC288" s="6"/>
      <c r="UZD288" s="6"/>
      <c r="UZE288" s="6"/>
      <c r="UZF288" s="6"/>
      <c r="UZG288" s="6"/>
      <c r="UZH288" s="6"/>
      <c r="UZI288" s="6"/>
      <c r="UZJ288" s="6"/>
      <c r="UZK288" s="6"/>
      <c r="UZL288" s="6"/>
      <c r="UZM288" s="6"/>
      <c r="UZN288" s="6"/>
      <c r="UZO288" s="6"/>
      <c r="UZP288" s="6"/>
      <c r="UZQ288" s="6"/>
      <c r="UZR288" s="6"/>
      <c r="UZS288" s="6"/>
      <c r="UZT288" s="6"/>
      <c r="UZU288" s="6"/>
      <c r="UZV288" s="6"/>
      <c r="UZW288" s="6"/>
      <c r="UZX288" s="6"/>
      <c r="UZY288" s="6"/>
      <c r="UZZ288" s="6"/>
      <c r="VAA288" s="6"/>
      <c r="VAB288" s="6"/>
      <c r="VAC288" s="6"/>
      <c r="VAD288" s="6"/>
      <c r="VAE288" s="6"/>
      <c r="VAF288" s="6"/>
      <c r="VAG288" s="6"/>
      <c r="VAH288" s="6"/>
      <c r="VAI288" s="6"/>
      <c r="VAJ288" s="6"/>
      <c r="VAK288" s="6"/>
      <c r="VAL288" s="6"/>
      <c r="VAM288" s="6"/>
      <c r="VAN288" s="6"/>
      <c r="VAO288" s="6"/>
      <c r="VAP288" s="6"/>
      <c r="VAQ288" s="6"/>
      <c r="VAR288" s="6"/>
      <c r="VAS288" s="6"/>
      <c r="VAT288" s="6"/>
      <c r="VAU288" s="6"/>
      <c r="VAV288" s="6"/>
      <c r="VAW288" s="6"/>
      <c r="VAX288" s="6"/>
      <c r="VAY288" s="6"/>
      <c r="VAZ288" s="6"/>
      <c r="VBA288" s="6"/>
      <c r="VBB288" s="6"/>
      <c r="VBC288" s="6"/>
      <c r="VBD288" s="6"/>
      <c r="VBE288" s="6"/>
      <c r="VBF288" s="6"/>
      <c r="VBG288" s="6"/>
      <c r="VBH288" s="6"/>
      <c r="VBI288" s="6"/>
      <c r="VBJ288" s="6"/>
      <c r="VBK288" s="6"/>
      <c r="VBL288" s="6"/>
      <c r="VBM288" s="6"/>
      <c r="VBN288" s="6"/>
      <c r="VBO288" s="6"/>
      <c r="VBP288" s="6"/>
      <c r="VBQ288" s="6"/>
      <c r="VBR288" s="6"/>
      <c r="VBS288" s="6"/>
      <c r="VBT288" s="6"/>
      <c r="VBU288" s="6"/>
      <c r="VBV288" s="6"/>
      <c r="VBW288" s="6"/>
      <c r="VBX288" s="6"/>
      <c r="VBY288" s="6"/>
      <c r="VBZ288" s="6"/>
      <c r="VCA288" s="6"/>
      <c r="VCB288" s="6"/>
      <c r="VCC288" s="6"/>
      <c r="VCD288" s="6"/>
      <c r="VCE288" s="6"/>
      <c r="VCF288" s="6"/>
      <c r="VCG288" s="6"/>
      <c r="VCH288" s="6"/>
      <c r="VCI288" s="6"/>
      <c r="VCJ288" s="6"/>
      <c r="VCK288" s="6"/>
      <c r="VCL288" s="6"/>
      <c r="VCM288" s="6"/>
      <c r="VCN288" s="6"/>
      <c r="VCO288" s="6"/>
      <c r="VCP288" s="6"/>
      <c r="VCQ288" s="6"/>
      <c r="VCR288" s="6"/>
      <c r="VCS288" s="6"/>
      <c r="VCT288" s="6"/>
      <c r="VCU288" s="6"/>
      <c r="VCV288" s="6"/>
      <c r="VCW288" s="6"/>
      <c r="VCX288" s="6"/>
      <c r="VCY288" s="6"/>
      <c r="VCZ288" s="6"/>
      <c r="VDA288" s="6"/>
      <c r="VDB288" s="6"/>
      <c r="VDC288" s="6"/>
      <c r="VDD288" s="6"/>
      <c r="VDE288" s="6"/>
      <c r="VDF288" s="6"/>
      <c r="VDG288" s="6"/>
      <c r="VDH288" s="6"/>
      <c r="VDI288" s="6"/>
      <c r="VDJ288" s="6"/>
      <c r="VDK288" s="6"/>
      <c r="VDL288" s="6"/>
      <c r="VDM288" s="6"/>
      <c r="VDN288" s="6"/>
      <c r="VDO288" s="6"/>
      <c r="VDP288" s="6"/>
      <c r="VDQ288" s="6"/>
      <c r="VDR288" s="6"/>
      <c r="VDS288" s="6"/>
      <c r="VDT288" s="6"/>
      <c r="VDU288" s="6"/>
      <c r="VDV288" s="6"/>
      <c r="VDW288" s="6"/>
      <c r="VDX288" s="6"/>
      <c r="VDY288" s="6"/>
      <c r="VDZ288" s="6"/>
      <c r="VEA288" s="6"/>
      <c r="VEB288" s="6"/>
      <c r="VEC288" s="6"/>
      <c r="VED288" s="6"/>
      <c r="VEE288" s="6"/>
      <c r="VEF288" s="6"/>
      <c r="VEG288" s="6"/>
      <c r="VEH288" s="6"/>
      <c r="VEI288" s="6"/>
      <c r="VEJ288" s="6"/>
      <c r="VEK288" s="6"/>
      <c r="VEL288" s="6"/>
      <c r="VEM288" s="6"/>
      <c r="VEN288" s="6"/>
      <c r="VEO288" s="6"/>
      <c r="VEP288" s="6"/>
      <c r="VEQ288" s="6"/>
      <c r="VER288" s="6"/>
      <c r="VES288" s="6"/>
      <c r="VET288" s="6"/>
      <c r="VEU288" s="6"/>
      <c r="VEV288" s="6"/>
      <c r="VEW288" s="6"/>
      <c r="VEX288" s="6"/>
      <c r="VEY288" s="6"/>
      <c r="VEZ288" s="6"/>
      <c r="VFA288" s="6"/>
      <c r="VFB288" s="6"/>
      <c r="VFC288" s="6"/>
      <c r="VFD288" s="6"/>
      <c r="VFE288" s="6"/>
      <c r="VFF288" s="6"/>
      <c r="VFG288" s="6"/>
      <c r="VFH288" s="6"/>
      <c r="VFI288" s="6"/>
      <c r="VFJ288" s="6"/>
      <c r="VFK288" s="6"/>
      <c r="VFL288" s="6"/>
      <c r="VFM288" s="6"/>
      <c r="VFN288" s="6"/>
      <c r="VFO288" s="6"/>
      <c r="VFP288" s="6"/>
      <c r="VFQ288" s="6"/>
      <c r="VFR288" s="6"/>
      <c r="VFS288" s="6"/>
      <c r="VFT288" s="6"/>
      <c r="VFU288" s="6"/>
      <c r="VFV288" s="6"/>
      <c r="VFW288" s="6"/>
      <c r="VFX288" s="6"/>
      <c r="VFY288" s="6"/>
      <c r="VFZ288" s="6"/>
      <c r="VGA288" s="6"/>
      <c r="VGB288" s="6"/>
      <c r="VGC288" s="6"/>
      <c r="VGD288" s="6"/>
      <c r="VGE288" s="6"/>
      <c r="VGF288" s="6"/>
      <c r="VGG288" s="6"/>
      <c r="VGH288" s="6"/>
      <c r="VGI288" s="6"/>
      <c r="VGJ288" s="6"/>
      <c r="VGK288" s="6"/>
      <c r="VGL288" s="6"/>
      <c r="VGM288" s="6"/>
      <c r="VGN288" s="6"/>
      <c r="VGO288" s="6"/>
      <c r="VGP288" s="6"/>
      <c r="VGQ288" s="6"/>
      <c r="VGR288" s="6"/>
      <c r="VGS288" s="6"/>
      <c r="VGT288" s="6"/>
      <c r="VGU288" s="6"/>
      <c r="VGV288" s="6"/>
      <c r="VGW288" s="6"/>
      <c r="VGX288" s="6"/>
      <c r="VGY288" s="6"/>
      <c r="VGZ288" s="6"/>
      <c r="VHA288" s="6"/>
      <c r="VHB288" s="6"/>
      <c r="VHC288" s="6"/>
      <c r="VHD288" s="6"/>
      <c r="VHE288" s="6"/>
      <c r="VHF288" s="6"/>
      <c r="VHG288" s="6"/>
      <c r="VHH288" s="6"/>
      <c r="VHI288" s="6"/>
      <c r="VHJ288" s="6"/>
      <c r="VHK288" s="6"/>
      <c r="VHL288" s="6"/>
      <c r="VHM288" s="6"/>
      <c r="VHN288" s="6"/>
      <c r="VHO288" s="6"/>
      <c r="VHP288" s="6"/>
      <c r="VHQ288" s="6"/>
      <c r="VHR288" s="6"/>
      <c r="VHS288" s="6"/>
      <c r="VHT288" s="6"/>
      <c r="VHU288" s="6"/>
      <c r="VHV288" s="6"/>
      <c r="VHW288" s="6"/>
      <c r="VHX288" s="6"/>
      <c r="VHY288" s="6"/>
      <c r="VHZ288" s="6"/>
      <c r="VIA288" s="6"/>
      <c r="VIB288" s="6"/>
      <c r="VIC288" s="6"/>
      <c r="VID288" s="6"/>
      <c r="VIE288" s="6"/>
      <c r="VIF288" s="6"/>
      <c r="VIG288" s="6"/>
      <c r="VIH288" s="6"/>
      <c r="VII288" s="6"/>
      <c r="VIJ288" s="6"/>
      <c r="VIK288" s="6"/>
      <c r="VIL288" s="6"/>
      <c r="VIM288" s="6"/>
      <c r="VIN288" s="6"/>
      <c r="VIO288" s="6"/>
      <c r="VIP288" s="6"/>
      <c r="VIQ288" s="6"/>
      <c r="VIR288" s="6"/>
      <c r="VIS288" s="6"/>
      <c r="VIT288" s="6"/>
      <c r="VIU288" s="6"/>
      <c r="VIV288" s="6"/>
      <c r="VIW288" s="6"/>
      <c r="VIX288" s="6"/>
      <c r="VIY288" s="6"/>
      <c r="VIZ288" s="6"/>
      <c r="VJA288" s="6"/>
      <c r="VJB288" s="6"/>
      <c r="VJC288" s="6"/>
      <c r="VJD288" s="6"/>
      <c r="VJE288" s="6"/>
      <c r="VJF288" s="6"/>
      <c r="VJG288" s="6"/>
      <c r="VJH288" s="6"/>
      <c r="VJI288" s="6"/>
      <c r="VJJ288" s="6"/>
      <c r="VJK288" s="6"/>
      <c r="VJL288" s="6"/>
      <c r="VJM288" s="6"/>
      <c r="VJN288" s="6"/>
      <c r="VJO288" s="6"/>
      <c r="VJP288" s="6"/>
      <c r="VJQ288" s="6"/>
      <c r="VJR288" s="6"/>
      <c r="VJS288" s="6"/>
      <c r="VJT288" s="6"/>
      <c r="VJU288" s="6"/>
      <c r="VJV288" s="6"/>
      <c r="VJW288" s="6"/>
      <c r="VJX288" s="6"/>
      <c r="VJY288" s="6"/>
      <c r="VJZ288" s="6"/>
      <c r="VKA288" s="6"/>
      <c r="VKB288" s="6"/>
      <c r="VKC288" s="6"/>
      <c r="VKD288" s="6"/>
      <c r="VKE288" s="6"/>
      <c r="VKF288" s="6"/>
      <c r="VKG288" s="6"/>
      <c r="VKH288" s="6"/>
      <c r="VKI288" s="6"/>
      <c r="VKJ288" s="6"/>
      <c r="VKK288" s="6"/>
      <c r="VKL288" s="6"/>
      <c r="VKM288" s="6"/>
      <c r="VKN288" s="6"/>
      <c r="VKO288" s="6"/>
      <c r="VKP288" s="6"/>
      <c r="VKQ288" s="6"/>
      <c r="VKR288" s="6"/>
      <c r="VKS288" s="6"/>
      <c r="VKT288" s="6"/>
      <c r="VKU288" s="6"/>
      <c r="VKV288" s="6"/>
      <c r="VKW288" s="6"/>
      <c r="VKX288" s="6"/>
      <c r="VKY288" s="6"/>
      <c r="VKZ288" s="6"/>
      <c r="VLA288" s="6"/>
      <c r="VLB288" s="6"/>
      <c r="VLC288" s="6"/>
      <c r="VLD288" s="6"/>
      <c r="VLE288" s="6"/>
      <c r="VLF288" s="6"/>
      <c r="VLG288" s="6"/>
      <c r="VLH288" s="6"/>
      <c r="VLI288" s="6"/>
      <c r="VLJ288" s="6"/>
      <c r="VLK288" s="6"/>
      <c r="VLL288" s="6"/>
      <c r="VLM288" s="6"/>
      <c r="VLN288" s="6"/>
      <c r="VLO288" s="6"/>
      <c r="VLP288" s="6"/>
      <c r="VLQ288" s="6"/>
      <c r="VLR288" s="6"/>
      <c r="VLS288" s="6"/>
      <c r="VLT288" s="6"/>
      <c r="VLU288" s="6"/>
      <c r="VLV288" s="6"/>
      <c r="VLW288" s="6"/>
      <c r="VLX288" s="6"/>
      <c r="VLY288" s="6"/>
      <c r="VLZ288" s="6"/>
      <c r="VMA288" s="6"/>
      <c r="VMB288" s="6"/>
      <c r="VMC288" s="6"/>
      <c r="VMD288" s="6"/>
      <c r="VME288" s="6"/>
      <c r="VMF288" s="6"/>
      <c r="VMG288" s="6"/>
      <c r="VMH288" s="6"/>
      <c r="VMI288" s="6"/>
      <c r="VMJ288" s="6"/>
      <c r="VMK288" s="6"/>
      <c r="VML288" s="6"/>
      <c r="VMM288" s="6"/>
      <c r="VMN288" s="6"/>
      <c r="VMO288" s="6"/>
      <c r="VMP288" s="6"/>
      <c r="VMQ288" s="6"/>
      <c r="VMR288" s="6"/>
      <c r="VMS288" s="6"/>
      <c r="VMT288" s="6"/>
      <c r="VMU288" s="6"/>
      <c r="VMV288" s="6"/>
      <c r="VMW288" s="6"/>
      <c r="VMX288" s="6"/>
      <c r="VMY288" s="6"/>
      <c r="VMZ288" s="6"/>
      <c r="VNA288" s="6"/>
      <c r="VNB288" s="6"/>
      <c r="VNC288" s="6"/>
      <c r="VND288" s="6"/>
      <c r="VNE288" s="6"/>
      <c r="VNF288" s="6"/>
      <c r="VNG288" s="6"/>
      <c r="VNH288" s="6"/>
      <c r="VNI288" s="6"/>
      <c r="VNJ288" s="6"/>
      <c r="VNK288" s="6"/>
      <c r="VNL288" s="6"/>
      <c r="VNM288" s="6"/>
      <c r="VNN288" s="6"/>
      <c r="VNO288" s="6"/>
      <c r="VNP288" s="6"/>
      <c r="VNQ288" s="6"/>
      <c r="VNR288" s="6"/>
      <c r="VNS288" s="6"/>
      <c r="VNT288" s="6"/>
      <c r="VNU288" s="6"/>
      <c r="VNV288" s="6"/>
      <c r="VNW288" s="6"/>
      <c r="VNX288" s="6"/>
      <c r="VNY288" s="6"/>
      <c r="VNZ288" s="6"/>
      <c r="VOA288" s="6"/>
      <c r="VOB288" s="6"/>
      <c r="VOC288" s="6"/>
      <c r="VOD288" s="6"/>
      <c r="VOE288" s="6"/>
      <c r="VOF288" s="6"/>
      <c r="VOG288" s="6"/>
      <c r="VOH288" s="6"/>
      <c r="VOI288" s="6"/>
      <c r="VOJ288" s="6"/>
      <c r="VOK288" s="6"/>
      <c r="VOL288" s="6"/>
      <c r="VOM288" s="6"/>
      <c r="VON288" s="6"/>
      <c r="VOO288" s="6"/>
      <c r="VOP288" s="6"/>
      <c r="VOQ288" s="6"/>
      <c r="VOR288" s="6"/>
      <c r="VOS288" s="6"/>
      <c r="VOT288" s="6"/>
      <c r="VOU288" s="6"/>
      <c r="VOV288" s="6"/>
      <c r="VOW288" s="6"/>
      <c r="VOX288" s="6"/>
      <c r="VOY288" s="6"/>
      <c r="VOZ288" s="6"/>
      <c r="VPA288" s="6"/>
      <c r="VPB288" s="6"/>
      <c r="VPC288" s="6"/>
      <c r="VPD288" s="6"/>
      <c r="VPE288" s="6"/>
      <c r="VPF288" s="6"/>
      <c r="VPG288" s="6"/>
      <c r="VPH288" s="6"/>
      <c r="VPI288" s="6"/>
      <c r="VPJ288" s="6"/>
      <c r="VPK288" s="6"/>
      <c r="VPL288" s="6"/>
      <c r="VPM288" s="6"/>
      <c r="VPN288" s="6"/>
      <c r="VPO288" s="6"/>
      <c r="VPP288" s="6"/>
      <c r="VPQ288" s="6"/>
      <c r="VPR288" s="6"/>
      <c r="VPS288" s="6"/>
      <c r="VPT288" s="6"/>
      <c r="VPU288" s="6"/>
      <c r="VPV288" s="6"/>
      <c r="VPW288" s="6"/>
      <c r="VPX288" s="6"/>
      <c r="VPY288" s="6"/>
      <c r="VPZ288" s="6"/>
      <c r="VQA288" s="6"/>
      <c r="VQB288" s="6"/>
      <c r="VQC288" s="6"/>
      <c r="VQD288" s="6"/>
      <c r="VQE288" s="6"/>
      <c r="VQF288" s="6"/>
      <c r="VQG288" s="6"/>
      <c r="VQH288" s="6"/>
      <c r="VQI288" s="6"/>
      <c r="VQJ288" s="6"/>
      <c r="VQK288" s="6"/>
      <c r="VQL288" s="6"/>
      <c r="VQM288" s="6"/>
      <c r="VQN288" s="6"/>
      <c r="VQO288" s="6"/>
      <c r="VQP288" s="6"/>
      <c r="VQQ288" s="6"/>
      <c r="VQR288" s="6"/>
      <c r="VQS288" s="6"/>
      <c r="VQT288" s="6"/>
      <c r="VQU288" s="6"/>
      <c r="VQV288" s="6"/>
      <c r="VQW288" s="6"/>
      <c r="VQX288" s="6"/>
      <c r="VQY288" s="6"/>
      <c r="VQZ288" s="6"/>
      <c r="VRA288" s="6"/>
      <c r="VRB288" s="6"/>
      <c r="VRC288" s="6"/>
      <c r="VRD288" s="6"/>
      <c r="VRE288" s="6"/>
      <c r="VRF288" s="6"/>
      <c r="VRG288" s="6"/>
      <c r="VRH288" s="6"/>
      <c r="VRI288" s="6"/>
      <c r="VRJ288" s="6"/>
      <c r="VRK288" s="6"/>
      <c r="VRL288" s="6"/>
      <c r="VRM288" s="6"/>
      <c r="VRN288" s="6"/>
      <c r="VRO288" s="6"/>
      <c r="VRP288" s="6"/>
      <c r="VRQ288" s="6"/>
      <c r="VRR288" s="6"/>
      <c r="VRS288" s="6"/>
      <c r="VRT288" s="6"/>
      <c r="VRU288" s="6"/>
      <c r="VRV288" s="6"/>
      <c r="VRW288" s="6"/>
      <c r="VRX288" s="6"/>
      <c r="VRY288" s="6"/>
      <c r="VRZ288" s="6"/>
      <c r="VSA288" s="6"/>
      <c r="VSB288" s="6"/>
      <c r="VSC288" s="6"/>
      <c r="VSD288" s="6"/>
      <c r="VSE288" s="6"/>
      <c r="VSF288" s="6"/>
      <c r="VSG288" s="6"/>
      <c r="VSH288" s="6"/>
      <c r="VSI288" s="6"/>
      <c r="VSJ288" s="6"/>
      <c r="VSK288" s="6"/>
      <c r="VSL288" s="6"/>
      <c r="VSM288" s="6"/>
      <c r="VSN288" s="6"/>
      <c r="VSO288" s="6"/>
      <c r="VSP288" s="6"/>
      <c r="VSQ288" s="6"/>
      <c r="VSR288" s="6"/>
      <c r="VSS288" s="6"/>
      <c r="VST288" s="6"/>
      <c r="VSU288" s="6"/>
      <c r="VSV288" s="6"/>
      <c r="VSW288" s="6"/>
      <c r="VSX288" s="6"/>
      <c r="VSY288" s="6"/>
      <c r="VSZ288" s="6"/>
      <c r="VTA288" s="6"/>
      <c r="VTB288" s="6"/>
      <c r="VTC288" s="6"/>
      <c r="VTD288" s="6"/>
      <c r="VTE288" s="6"/>
      <c r="VTF288" s="6"/>
      <c r="VTG288" s="6"/>
      <c r="VTH288" s="6"/>
      <c r="VTI288" s="6"/>
      <c r="VTJ288" s="6"/>
      <c r="VTK288" s="6"/>
      <c r="VTL288" s="6"/>
      <c r="VTM288" s="6"/>
      <c r="VTN288" s="6"/>
      <c r="VTO288" s="6"/>
      <c r="VTP288" s="6"/>
      <c r="VTQ288" s="6"/>
      <c r="VTR288" s="6"/>
      <c r="VTS288" s="6"/>
      <c r="VTT288" s="6"/>
      <c r="VTU288" s="6"/>
      <c r="VTV288" s="6"/>
      <c r="VTW288" s="6"/>
      <c r="VTX288" s="6"/>
      <c r="VTY288" s="6"/>
      <c r="VTZ288" s="6"/>
      <c r="VUA288" s="6"/>
      <c r="VUB288" s="6"/>
      <c r="VUC288" s="6"/>
      <c r="VUD288" s="6"/>
      <c r="VUE288" s="6"/>
      <c r="VUF288" s="6"/>
      <c r="VUG288" s="6"/>
      <c r="VUH288" s="6"/>
      <c r="VUI288" s="6"/>
      <c r="VUJ288" s="6"/>
      <c r="VUK288" s="6"/>
      <c r="VUL288" s="6"/>
      <c r="VUM288" s="6"/>
      <c r="VUN288" s="6"/>
      <c r="VUO288" s="6"/>
      <c r="VUP288" s="6"/>
      <c r="VUQ288" s="6"/>
      <c r="VUR288" s="6"/>
      <c r="VUS288" s="6"/>
      <c r="VUT288" s="6"/>
      <c r="VUU288" s="6"/>
      <c r="VUV288" s="6"/>
      <c r="VUW288" s="6"/>
      <c r="VUX288" s="6"/>
      <c r="VUY288" s="6"/>
      <c r="VUZ288" s="6"/>
      <c r="VVA288" s="6"/>
      <c r="VVB288" s="6"/>
      <c r="VVC288" s="6"/>
      <c r="VVD288" s="6"/>
      <c r="VVE288" s="6"/>
      <c r="VVF288" s="6"/>
      <c r="VVG288" s="6"/>
      <c r="VVH288" s="6"/>
      <c r="VVI288" s="6"/>
      <c r="VVJ288" s="6"/>
      <c r="VVK288" s="6"/>
      <c r="VVL288" s="6"/>
      <c r="VVM288" s="6"/>
      <c r="VVN288" s="6"/>
      <c r="VVO288" s="6"/>
      <c r="VVP288" s="6"/>
      <c r="VVQ288" s="6"/>
      <c r="VVR288" s="6"/>
      <c r="VVS288" s="6"/>
      <c r="VVT288" s="6"/>
      <c r="VVU288" s="6"/>
      <c r="VVV288" s="6"/>
      <c r="VVW288" s="6"/>
      <c r="VVX288" s="6"/>
      <c r="VVY288" s="6"/>
      <c r="VVZ288" s="6"/>
      <c r="VWA288" s="6"/>
      <c r="VWB288" s="6"/>
      <c r="VWC288" s="6"/>
      <c r="VWD288" s="6"/>
      <c r="VWE288" s="6"/>
      <c r="VWF288" s="6"/>
      <c r="VWG288" s="6"/>
      <c r="VWH288" s="6"/>
      <c r="VWI288" s="6"/>
      <c r="VWJ288" s="6"/>
      <c r="VWK288" s="6"/>
      <c r="VWL288" s="6"/>
      <c r="VWM288" s="6"/>
      <c r="VWN288" s="6"/>
      <c r="VWO288" s="6"/>
      <c r="VWP288" s="6"/>
      <c r="VWQ288" s="6"/>
      <c r="VWR288" s="6"/>
      <c r="VWS288" s="6"/>
      <c r="VWT288" s="6"/>
      <c r="VWU288" s="6"/>
      <c r="VWV288" s="6"/>
      <c r="VWW288" s="6"/>
      <c r="VWX288" s="6"/>
      <c r="VWY288" s="6"/>
      <c r="VWZ288" s="6"/>
      <c r="VXA288" s="6"/>
      <c r="VXB288" s="6"/>
      <c r="VXC288" s="6"/>
      <c r="VXD288" s="6"/>
      <c r="VXE288" s="6"/>
      <c r="VXF288" s="6"/>
      <c r="VXG288" s="6"/>
      <c r="VXH288" s="6"/>
      <c r="VXI288" s="6"/>
      <c r="VXJ288" s="6"/>
      <c r="VXK288" s="6"/>
      <c r="VXL288" s="6"/>
      <c r="VXM288" s="6"/>
      <c r="VXN288" s="6"/>
      <c r="VXO288" s="6"/>
      <c r="VXP288" s="6"/>
      <c r="VXQ288" s="6"/>
      <c r="VXR288" s="6"/>
      <c r="VXS288" s="6"/>
      <c r="VXT288" s="6"/>
      <c r="VXU288" s="6"/>
      <c r="VXV288" s="6"/>
      <c r="VXW288" s="6"/>
      <c r="VXX288" s="6"/>
      <c r="VXY288" s="6"/>
      <c r="VXZ288" s="6"/>
      <c r="VYA288" s="6"/>
      <c r="VYB288" s="6"/>
      <c r="VYC288" s="6"/>
      <c r="VYD288" s="6"/>
      <c r="VYE288" s="6"/>
      <c r="VYF288" s="6"/>
      <c r="VYG288" s="6"/>
      <c r="VYH288" s="6"/>
      <c r="VYI288" s="6"/>
      <c r="VYJ288" s="6"/>
      <c r="VYK288" s="6"/>
      <c r="VYL288" s="6"/>
      <c r="VYM288" s="6"/>
      <c r="VYN288" s="6"/>
      <c r="VYO288" s="6"/>
      <c r="VYP288" s="6"/>
      <c r="VYQ288" s="6"/>
      <c r="VYR288" s="6"/>
      <c r="VYS288" s="6"/>
      <c r="VYT288" s="6"/>
      <c r="VYU288" s="6"/>
      <c r="VYV288" s="6"/>
      <c r="VYW288" s="6"/>
      <c r="VYX288" s="6"/>
      <c r="VYY288" s="6"/>
      <c r="VYZ288" s="6"/>
      <c r="VZA288" s="6"/>
      <c r="VZB288" s="6"/>
      <c r="VZC288" s="6"/>
      <c r="VZD288" s="6"/>
      <c r="VZE288" s="6"/>
      <c r="VZF288" s="6"/>
      <c r="VZG288" s="6"/>
      <c r="VZH288" s="6"/>
      <c r="VZI288" s="6"/>
      <c r="VZJ288" s="6"/>
      <c r="VZK288" s="6"/>
      <c r="VZL288" s="6"/>
      <c r="VZM288" s="6"/>
      <c r="VZN288" s="6"/>
      <c r="VZO288" s="6"/>
      <c r="VZP288" s="6"/>
      <c r="VZQ288" s="6"/>
      <c r="VZR288" s="6"/>
      <c r="VZS288" s="6"/>
      <c r="VZT288" s="6"/>
      <c r="VZU288" s="6"/>
      <c r="VZV288" s="6"/>
      <c r="VZW288" s="6"/>
      <c r="VZX288" s="6"/>
      <c r="VZY288" s="6"/>
      <c r="VZZ288" s="6"/>
      <c r="WAA288" s="6"/>
      <c r="WAB288" s="6"/>
      <c r="WAC288" s="6"/>
      <c r="WAD288" s="6"/>
      <c r="WAE288" s="6"/>
      <c r="WAF288" s="6"/>
      <c r="WAG288" s="6"/>
      <c r="WAH288" s="6"/>
      <c r="WAI288" s="6"/>
      <c r="WAJ288" s="6"/>
      <c r="WAK288" s="6"/>
      <c r="WAL288" s="6"/>
      <c r="WAM288" s="6"/>
      <c r="WAN288" s="6"/>
      <c r="WAO288" s="6"/>
      <c r="WAP288" s="6"/>
      <c r="WAQ288" s="6"/>
      <c r="WAR288" s="6"/>
      <c r="WAS288" s="6"/>
      <c r="WAT288" s="6"/>
      <c r="WAU288" s="6"/>
      <c r="WAV288" s="6"/>
      <c r="WAW288" s="6"/>
      <c r="WAX288" s="6"/>
      <c r="WAY288" s="6"/>
      <c r="WAZ288" s="6"/>
      <c r="WBA288" s="6"/>
      <c r="WBB288" s="6"/>
      <c r="WBC288" s="6"/>
      <c r="WBD288" s="6"/>
      <c r="WBE288" s="6"/>
      <c r="WBF288" s="6"/>
      <c r="WBG288" s="6"/>
      <c r="WBH288" s="6"/>
      <c r="WBI288" s="6"/>
      <c r="WBJ288" s="6"/>
      <c r="WBK288" s="6"/>
      <c r="WBL288" s="6"/>
      <c r="WBM288" s="6"/>
      <c r="WBN288" s="6"/>
      <c r="WBO288" s="6"/>
      <c r="WBP288" s="6"/>
      <c r="WBQ288" s="6"/>
      <c r="WBR288" s="6"/>
      <c r="WBS288" s="6"/>
      <c r="WBT288" s="6"/>
      <c r="WBU288" s="6"/>
      <c r="WBV288" s="6"/>
      <c r="WBW288" s="6"/>
      <c r="WBX288" s="6"/>
      <c r="WBY288" s="6"/>
      <c r="WBZ288" s="6"/>
      <c r="WCA288" s="6"/>
      <c r="WCB288" s="6"/>
      <c r="WCC288" s="6"/>
      <c r="WCD288" s="6"/>
      <c r="WCE288" s="6"/>
      <c r="WCF288" s="6"/>
      <c r="WCG288" s="6"/>
      <c r="WCH288" s="6"/>
      <c r="WCI288" s="6"/>
      <c r="WCJ288" s="6"/>
      <c r="WCK288" s="6"/>
      <c r="WCL288" s="6"/>
      <c r="WCM288" s="6"/>
      <c r="WCN288" s="6"/>
      <c r="WCO288" s="6"/>
      <c r="WCP288" s="6"/>
      <c r="WCQ288" s="6"/>
      <c r="WCR288" s="6"/>
      <c r="WCS288" s="6"/>
      <c r="WCT288" s="6"/>
      <c r="WCU288" s="6"/>
      <c r="WCV288" s="6"/>
      <c r="WCW288" s="6"/>
      <c r="WCX288" s="6"/>
      <c r="WCY288" s="6"/>
      <c r="WCZ288" s="6"/>
      <c r="WDA288" s="6"/>
      <c r="WDB288" s="6"/>
      <c r="WDC288" s="6"/>
      <c r="WDD288" s="6"/>
      <c r="WDE288" s="6"/>
      <c r="WDF288" s="6"/>
      <c r="WDG288" s="6"/>
      <c r="WDH288" s="6"/>
      <c r="WDI288" s="6"/>
      <c r="WDJ288" s="6"/>
      <c r="WDK288" s="6"/>
      <c r="WDL288" s="6"/>
      <c r="WDM288" s="6"/>
      <c r="WDN288" s="6"/>
      <c r="WDO288" s="6"/>
      <c r="WDP288" s="6"/>
      <c r="WDQ288" s="6"/>
      <c r="WDR288" s="6"/>
      <c r="WDS288" s="6"/>
      <c r="WDT288" s="6"/>
      <c r="WDU288" s="6"/>
      <c r="WDV288" s="6"/>
      <c r="WDW288" s="6"/>
      <c r="WDX288" s="6"/>
      <c r="WDY288" s="6"/>
      <c r="WDZ288" s="6"/>
      <c r="WEA288" s="6"/>
      <c r="WEB288" s="6"/>
      <c r="WEC288" s="6"/>
      <c r="WED288" s="6"/>
      <c r="WEE288" s="6"/>
      <c r="WEF288" s="6"/>
      <c r="WEG288" s="6"/>
      <c r="WEH288" s="6"/>
      <c r="WEI288" s="6"/>
      <c r="WEJ288" s="6"/>
      <c r="WEK288" s="6"/>
      <c r="WEL288" s="6"/>
      <c r="WEM288" s="6"/>
      <c r="WEN288" s="6"/>
      <c r="WEO288" s="6"/>
      <c r="WEP288" s="6"/>
      <c r="WEQ288" s="6"/>
      <c r="WER288" s="6"/>
      <c r="WES288" s="6"/>
      <c r="WET288" s="6"/>
      <c r="WEU288" s="6"/>
      <c r="WEV288" s="6"/>
      <c r="WEW288" s="6"/>
      <c r="WEX288" s="6"/>
      <c r="WEY288" s="6"/>
      <c r="WEZ288" s="6"/>
      <c r="WFA288" s="6"/>
      <c r="WFB288" s="6"/>
      <c r="WFC288" s="6"/>
      <c r="WFD288" s="6"/>
      <c r="WFE288" s="6"/>
      <c r="WFF288" s="6"/>
      <c r="WFG288" s="6"/>
      <c r="WFH288" s="6"/>
      <c r="WFI288" s="6"/>
      <c r="WFJ288" s="6"/>
      <c r="WFK288" s="6"/>
      <c r="WFL288" s="6"/>
      <c r="WFM288" s="6"/>
      <c r="WFN288" s="6"/>
      <c r="WFO288" s="6"/>
      <c r="WFP288" s="6"/>
      <c r="WFQ288" s="6"/>
      <c r="WFR288" s="6"/>
      <c r="WFS288" s="6"/>
      <c r="WFT288" s="6"/>
      <c r="WFU288" s="6"/>
      <c r="WFV288" s="6"/>
      <c r="WFW288" s="6"/>
      <c r="WFX288" s="6"/>
      <c r="WFY288" s="6"/>
      <c r="WFZ288" s="6"/>
      <c r="WGA288" s="6"/>
      <c r="WGB288" s="6"/>
      <c r="WGC288" s="6"/>
      <c r="WGD288" s="6"/>
      <c r="WGE288" s="6"/>
      <c r="WGF288" s="6"/>
      <c r="WGG288" s="6"/>
      <c r="WGH288" s="6"/>
      <c r="WGI288" s="6"/>
      <c r="WGJ288" s="6"/>
      <c r="WGK288" s="6"/>
      <c r="WGL288" s="6"/>
      <c r="WGM288" s="6"/>
      <c r="WGN288" s="6"/>
      <c r="WGO288" s="6"/>
      <c r="WGP288" s="6"/>
      <c r="WGQ288" s="6"/>
      <c r="WGR288" s="6"/>
      <c r="WGS288" s="6"/>
      <c r="WGT288" s="6"/>
      <c r="WGU288" s="6"/>
      <c r="WGV288" s="6"/>
      <c r="WGW288" s="6"/>
      <c r="WGX288" s="6"/>
      <c r="WGY288" s="6"/>
      <c r="WGZ288" s="6"/>
      <c r="WHA288" s="6"/>
      <c r="WHB288" s="6"/>
      <c r="WHC288" s="6"/>
      <c r="WHD288" s="6"/>
      <c r="WHE288" s="6"/>
      <c r="WHF288" s="6"/>
      <c r="WHG288" s="6"/>
      <c r="WHH288" s="6"/>
      <c r="WHI288" s="6"/>
      <c r="WHJ288" s="6"/>
      <c r="WHK288" s="6"/>
      <c r="WHL288" s="6"/>
      <c r="WHM288" s="6"/>
      <c r="WHN288" s="6"/>
      <c r="WHO288" s="6"/>
      <c r="WHP288" s="6"/>
      <c r="WHQ288" s="6"/>
      <c r="WHR288" s="6"/>
      <c r="WHS288" s="6"/>
      <c r="WHT288" s="6"/>
      <c r="WHU288" s="6"/>
      <c r="WHV288" s="6"/>
      <c r="WHW288" s="6"/>
      <c r="WHX288" s="6"/>
      <c r="WHY288" s="6"/>
      <c r="WHZ288" s="6"/>
      <c r="WIA288" s="6"/>
      <c r="WIB288" s="6"/>
      <c r="WIC288" s="6"/>
      <c r="WID288" s="6"/>
      <c r="WIE288" s="6"/>
      <c r="WIF288" s="6"/>
      <c r="WIG288" s="6"/>
      <c r="WIH288" s="6"/>
      <c r="WII288" s="6"/>
      <c r="WIJ288" s="6"/>
      <c r="WIK288" s="6"/>
      <c r="WIL288" s="6"/>
      <c r="WIM288" s="6"/>
      <c r="WIN288" s="6"/>
      <c r="WIO288" s="6"/>
      <c r="WIP288" s="6"/>
      <c r="WIQ288" s="6"/>
      <c r="WIR288" s="6"/>
      <c r="WIS288" s="6"/>
      <c r="WIT288" s="6"/>
      <c r="WIU288" s="6"/>
      <c r="WIV288" s="6"/>
      <c r="WIW288" s="6"/>
      <c r="WIX288" s="6"/>
      <c r="WIY288" s="6"/>
      <c r="WIZ288" s="6"/>
      <c r="WJA288" s="6"/>
      <c r="WJB288" s="6"/>
      <c r="WJC288" s="6"/>
      <c r="WJD288" s="6"/>
      <c r="WJE288" s="6"/>
      <c r="WJF288" s="6"/>
      <c r="WJG288" s="6"/>
      <c r="WJH288" s="6"/>
      <c r="WJI288" s="6"/>
      <c r="WJJ288" s="6"/>
      <c r="WJK288" s="6"/>
      <c r="WJL288" s="6"/>
      <c r="WJM288" s="6"/>
      <c r="WJN288" s="6"/>
      <c r="WJO288" s="6"/>
      <c r="WJP288" s="6"/>
      <c r="WJQ288" s="6"/>
      <c r="WJR288" s="6"/>
      <c r="WJS288" s="6"/>
      <c r="WJT288" s="6"/>
      <c r="WJU288" s="6"/>
      <c r="WJV288" s="6"/>
      <c r="WJW288" s="6"/>
      <c r="WJX288" s="6"/>
      <c r="WJY288" s="6"/>
      <c r="WJZ288" s="6"/>
      <c r="WKA288" s="6"/>
      <c r="WKB288" s="6"/>
      <c r="WKC288" s="6"/>
      <c r="WKD288" s="6"/>
      <c r="WKE288" s="6"/>
      <c r="WKF288" s="6"/>
      <c r="WKG288" s="6"/>
      <c r="WKH288" s="6"/>
      <c r="WKI288" s="6"/>
      <c r="WKJ288" s="6"/>
      <c r="WKK288" s="6"/>
      <c r="WKL288" s="6"/>
      <c r="WKM288" s="6"/>
      <c r="WKN288" s="6"/>
      <c r="WKO288" s="6"/>
      <c r="WKP288" s="6"/>
      <c r="WKQ288" s="6"/>
      <c r="WKR288" s="6"/>
      <c r="WKS288" s="6"/>
      <c r="WKT288" s="6"/>
      <c r="WKU288" s="6"/>
      <c r="WKV288" s="6"/>
      <c r="WKW288" s="6"/>
      <c r="WKX288" s="6"/>
      <c r="WKY288" s="6"/>
      <c r="WKZ288" s="6"/>
      <c r="WLA288" s="6"/>
      <c r="WLB288" s="6"/>
      <c r="WLC288" s="6"/>
      <c r="WLD288" s="6"/>
      <c r="WLE288" s="6"/>
      <c r="WLF288" s="6"/>
      <c r="WLG288" s="6"/>
      <c r="WLH288" s="6"/>
      <c r="WLI288" s="6"/>
      <c r="WLJ288" s="6"/>
      <c r="WLK288" s="6"/>
      <c r="WLL288" s="6"/>
      <c r="WLM288" s="6"/>
      <c r="WLN288" s="6"/>
      <c r="WLO288" s="6"/>
      <c r="WLP288" s="6"/>
      <c r="WLQ288" s="6"/>
      <c r="WLR288" s="6"/>
      <c r="WLS288" s="6"/>
      <c r="WLT288" s="6"/>
      <c r="WLU288" s="6"/>
      <c r="WLV288" s="6"/>
      <c r="WLW288" s="6"/>
      <c r="WLX288" s="6"/>
      <c r="WLY288" s="6"/>
      <c r="WLZ288" s="6"/>
      <c r="WMA288" s="6"/>
      <c r="WMB288" s="6"/>
      <c r="WMC288" s="6"/>
      <c r="WMD288" s="6"/>
      <c r="WME288" s="6"/>
      <c r="WMF288" s="6"/>
      <c r="WMG288" s="6"/>
      <c r="WMH288" s="6"/>
      <c r="WMI288" s="6"/>
      <c r="WMJ288" s="6"/>
      <c r="WMK288" s="6"/>
      <c r="WML288" s="6"/>
      <c r="WMM288" s="6"/>
      <c r="WMN288" s="6"/>
      <c r="WMO288" s="6"/>
      <c r="WMP288" s="6"/>
      <c r="WMQ288" s="6"/>
      <c r="WMR288" s="6"/>
      <c r="WMS288" s="6"/>
      <c r="WMT288" s="6"/>
      <c r="WMU288" s="6"/>
      <c r="WMV288" s="6"/>
      <c r="WMW288" s="6"/>
      <c r="WMX288" s="6"/>
      <c r="WMY288" s="6"/>
      <c r="WMZ288" s="6"/>
      <c r="WNA288" s="6"/>
      <c r="WNB288" s="6"/>
      <c r="WNC288" s="6"/>
      <c r="WND288" s="6"/>
      <c r="WNE288" s="6"/>
      <c r="WNF288" s="6"/>
      <c r="WNG288" s="6"/>
      <c r="WNH288" s="6"/>
      <c r="WNI288" s="6"/>
      <c r="WNJ288" s="6"/>
      <c r="WNK288" s="6"/>
      <c r="WNL288" s="6"/>
      <c r="WNM288" s="6"/>
      <c r="WNN288" s="6"/>
      <c r="WNO288" s="6"/>
      <c r="WNP288" s="6"/>
      <c r="WNQ288" s="6"/>
      <c r="WNR288" s="6"/>
      <c r="WNS288" s="6"/>
      <c r="WNT288" s="6"/>
      <c r="WNU288" s="6"/>
      <c r="WNV288" s="6"/>
      <c r="WNW288" s="6"/>
      <c r="WNX288" s="6"/>
      <c r="WNY288" s="6"/>
      <c r="WNZ288" s="6"/>
      <c r="WOA288" s="6"/>
      <c r="WOB288" s="6"/>
      <c r="WOC288" s="6"/>
      <c r="WOD288" s="6"/>
      <c r="WOE288" s="6"/>
      <c r="WOF288" s="6"/>
      <c r="WOG288" s="6"/>
      <c r="WOH288" s="6"/>
      <c r="WOI288" s="6"/>
      <c r="WOJ288" s="6"/>
      <c r="WOK288" s="6"/>
      <c r="WOL288" s="6"/>
      <c r="WOM288" s="6"/>
      <c r="WON288" s="6"/>
      <c r="WOO288" s="6"/>
      <c r="WOP288" s="6"/>
      <c r="WOQ288" s="6"/>
      <c r="WOR288" s="6"/>
      <c r="WOS288" s="6"/>
      <c r="WOT288" s="6"/>
      <c r="WOU288" s="6"/>
      <c r="WOV288" s="6"/>
      <c r="WOW288" s="6"/>
      <c r="WOX288" s="6"/>
      <c r="WOY288" s="6"/>
      <c r="WOZ288" s="6"/>
      <c r="WPA288" s="6"/>
      <c r="WPB288" s="6"/>
      <c r="WPC288" s="6"/>
      <c r="WPD288" s="6"/>
      <c r="WPE288" s="6"/>
      <c r="WPF288" s="6"/>
      <c r="WPG288" s="6"/>
      <c r="WPH288" s="6"/>
      <c r="WPI288" s="6"/>
      <c r="WPJ288" s="6"/>
      <c r="WPK288" s="6"/>
      <c r="WPL288" s="6"/>
      <c r="WPM288" s="6"/>
      <c r="WPN288" s="6"/>
      <c r="WPO288" s="6"/>
      <c r="WPP288" s="6"/>
      <c r="WPQ288" s="6"/>
      <c r="WPR288" s="6"/>
      <c r="WPS288" s="6"/>
      <c r="WPT288" s="6"/>
      <c r="WPU288" s="6"/>
      <c r="WPV288" s="6"/>
      <c r="WPW288" s="6"/>
      <c r="WPX288" s="6"/>
      <c r="WPY288" s="6"/>
      <c r="WPZ288" s="6"/>
      <c r="WQA288" s="6"/>
      <c r="WQB288" s="6"/>
      <c r="WQC288" s="6"/>
      <c r="WQD288" s="6"/>
      <c r="WQE288" s="6"/>
      <c r="WQF288" s="6"/>
      <c r="WQG288" s="6"/>
      <c r="WQH288" s="6"/>
      <c r="WQI288" s="6"/>
      <c r="WQJ288" s="6"/>
      <c r="WQK288" s="6"/>
      <c r="WQL288" s="6"/>
      <c r="WQM288" s="6"/>
      <c r="WQN288" s="6"/>
      <c r="WQO288" s="6"/>
      <c r="WQP288" s="6"/>
      <c r="WQQ288" s="6"/>
      <c r="WQR288" s="6"/>
      <c r="WQS288" s="6"/>
      <c r="WQT288" s="6"/>
      <c r="WQU288" s="6"/>
      <c r="WQV288" s="6"/>
      <c r="WQW288" s="6"/>
      <c r="WQX288" s="6"/>
      <c r="WQY288" s="6"/>
      <c r="WQZ288" s="6"/>
      <c r="WRA288" s="6"/>
      <c r="WRB288" s="6"/>
      <c r="WRC288" s="6"/>
      <c r="WRD288" s="6"/>
      <c r="WRE288" s="6"/>
      <c r="WRF288" s="6"/>
      <c r="WRG288" s="6"/>
      <c r="WRH288" s="6"/>
      <c r="WRI288" s="6"/>
      <c r="WRJ288" s="6"/>
      <c r="WRK288" s="6"/>
      <c r="WRL288" s="6"/>
      <c r="WRM288" s="6"/>
      <c r="WRN288" s="6"/>
      <c r="WRO288" s="6"/>
      <c r="WRP288" s="6"/>
      <c r="WRQ288" s="6"/>
      <c r="WRR288" s="6"/>
      <c r="WRS288" s="6"/>
      <c r="WRT288" s="6"/>
      <c r="WRU288" s="6"/>
      <c r="WRV288" s="6"/>
      <c r="WRW288" s="6"/>
      <c r="WRX288" s="6"/>
      <c r="WRY288" s="6"/>
      <c r="WRZ288" s="6"/>
      <c r="WSA288" s="6"/>
      <c r="WSB288" s="6"/>
      <c r="WSC288" s="6"/>
      <c r="WSD288" s="6"/>
      <c r="WSE288" s="6"/>
      <c r="WSF288" s="6"/>
      <c r="WSG288" s="6"/>
      <c r="WSH288" s="6"/>
      <c r="WSI288" s="6"/>
      <c r="WSJ288" s="6"/>
      <c r="WSK288" s="6"/>
      <c r="WSL288" s="6"/>
      <c r="WSM288" s="6"/>
      <c r="WSN288" s="6"/>
      <c r="WSO288" s="6"/>
      <c r="WSP288" s="6"/>
      <c r="WSQ288" s="6"/>
      <c r="WSR288" s="6"/>
      <c r="WSS288" s="6"/>
      <c r="WST288" s="6"/>
      <c r="WSU288" s="6"/>
      <c r="WSV288" s="6"/>
      <c r="WSW288" s="6"/>
      <c r="WSX288" s="6"/>
      <c r="WSY288" s="6"/>
      <c r="WSZ288" s="6"/>
      <c r="WTA288" s="6"/>
      <c r="WTB288" s="6"/>
      <c r="WTC288" s="6"/>
      <c r="WTD288" s="6"/>
      <c r="WTE288" s="6"/>
      <c r="WTF288" s="6"/>
      <c r="WTG288" s="6"/>
      <c r="WTH288" s="6"/>
      <c r="WTI288" s="6"/>
      <c r="WTJ288" s="6"/>
      <c r="WTK288" s="6"/>
      <c r="WTL288" s="6"/>
      <c r="WTM288" s="6"/>
      <c r="WTN288" s="6"/>
      <c r="WTO288" s="6"/>
      <c r="WTP288" s="6"/>
      <c r="WTQ288" s="6"/>
      <c r="WTR288" s="6"/>
      <c r="WTS288" s="6"/>
      <c r="WTT288" s="6"/>
      <c r="WTU288" s="6"/>
      <c r="WTV288" s="6"/>
      <c r="WTW288" s="6"/>
      <c r="WTX288" s="6"/>
      <c r="WTY288" s="6"/>
      <c r="WTZ288" s="6"/>
      <c r="WUA288" s="6"/>
      <c r="WUB288" s="6"/>
      <c r="WUC288" s="6"/>
      <c r="WUD288" s="6"/>
      <c r="WUE288" s="6"/>
      <c r="WUF288" s="6"/>
      <c r="WUG288" s="6"/>
      <c r="WUH288" s="6"/>
      <c r="WUI288" s="6"/>
      <c r="WUJ288" s="6"/>
      <c r="WUK288" s="6"/>
      <c r="WUL288" s="6"/>
      <c r="WUM288" s="6"/>
      <c r="WUN288" s="6"/>
      <c r="WUO288" s="6"/>
      <c r="WUP288" s="6"/>
      <c r="WUQ288" s="6"/>
      <c r="WUR288" s="6"/>
      <c r="WUS288" s="6"/>
      <c r="WUT288" s="6"/>
      <c r="WUU288" s="6"/>
      <c r="WUV288" s="6"/>
      <c r="WUW288" s="6"/>
      <c r="WUX288" s="6"/>
      <c r="WUY288" s="6"/>
      <c r="WUZ288" s="6"/>
      <c r="WVA288" s="6"/>
      <c r="WVB288" s="6"/>
      <c r="WVC288" s="6"/>
      <c r="WVD288" s="6"/>
      <c r="WVE288" s="6"/>
      <c r="WVF288" s="6"/>
      <c r="WVG288" s="6"/>
      <c r="WVH288" s="6"/>
      <c r="WVI288" s="6"/>
      <c r="WVJ288" s="6"/>
      <c r="WVK288" s="6"/>
      <c r="WVL288" s="6"/>
      <c r="WVM288" s="6"/>
      <c r="WVN288" s="6"/>
      <c r="WVO288" s="6"/>
      <c r="WVP288" s="6"/>
      <c r="WVQ288" s="6"/>
      <c r="WVR288" s="6"/>
      <c r="WVS288" s="6"/>
      <c r="WVT288" s="6"/>
      <c r="WVU288" s="6"/>
      <c r="WVV288" s="6"/>
      <c r="WVW288" s="6"/>
      <c r="WVX288" s="6"/>
      <c r="WVY288" s="6"/>
      <c r="WVZ288" s="6"/>
      <c r="WWA288" s="6"/>
      <c r="WWB288" s="6"/>
      <c r="WWC288" s="6"/>
      <c r="WWD288" s="6"/>
      <c r="WWE288" s="6"/>
      <c r="WWF288" s="6"/>
      <c r="WWG288" s="6"/>
      <c r="WWH288" s="6"/>
      <c r="WWI288" s="6"/>
      <c r="WWJ288" s="6"/>
      <c r="WWK288" s="6"/>
      <c r="WWL288" s="6"/>
      <c r="WWM288" s="6"/>
      <c r="WWN288" s="6"/>
      <c r="WWO288" s="6"/>
      <c r="WWP288" s="6"/>
      <c r="WWQ288" s="6"/>
      <c r="WWR288" s="6"/>
      <c r="WWS288" s="6"/>
      <c r="WWT288" s="6"/>
      <c r="WWU288" s="6"/>
      <c r="WWV288" s="6"/>
      <c r="WWW288" s="6"/>
      <c r="WWX288" s="6"/>
      <c r="WWY288" s="6"/>
      <c r="WWZ288" s="6"/>
      <c r="WXA288" s="6"/>
      <c r="WXB288" s="6"/>
      <c r="WXC288" s="6"/>
      <c r="WXD288" s="6"/>
      <c r="WXE288" s="6"/>
      <c r="WXF288" s="6"/>
      <c r="WXG288" s="6"/>
      <c r="WXH288" s="6"/>
      <c r="WXI288" s="6"/>
      <c r="WXJ288" s="6"/>
      <c r="WXK288" s="6"/>
      <c r="WXL288" s="6"/>
      <c r="WXM288" s="6"/>
      <c r="WXN288" s="6"/>
      <c r="WXO288" s="6"/>
      <c r="WXP288" s="6"/>
      <c r="WXQ288" s="6"/>
      <c r="WXR288" s="6"/>
      <c r="WXS288" s="6"/>
      <c r="WXT288" s="6"/>
      <c r="WXU288" s="6"/>
      <c r="WXV288" s="6"/>
      <c r="WXW288" s="6"/>
      <c r="WXX288" s="6"/>
      <c r="WXY288" s="6"/>
      <c r="WXZ288" s="6"/>
      <c r="WYA288" s="6"/>
      <c r="WYB288" s="6"/>
      <c r="WYC288" s="6"/>
      <c r="WYD288" s="6"/>
      <c r="WYE288" s="6"/>
      <c r="WYF288" s="6"/>
      <c r="WYG288" s="6"/>
      <c r="WYH288" s="6"/>
      <c r="WYI288" s="6"/>
      <c r="WYJ288" s="6"/>
      <c r="WYK288" s="6"/>
      <c r="WYL288" s="6"/>
      <c r="WYM288" s="6"/>
      <c r="WYN288" s="6"/>
      <c r="WYO288" s="6"/>
      <c r="WYP288" s="6"/>
      <c r="WYQ288" s="6"/>
      <c r="WYR288" s="6"/>
      <c r="WYS288" s="6"/>
      <c r="WYT288" s="6"/>
      <c r="WYU288" s="6"/>
      <c r="WYV288" s="6"/>
      <c r="WYW288" s="6"/>
      <c r="WYX288" s="6"/>
      <c r="WYY288" s="6"/>
      <c r="WYZ288" s="6"/>
      <c r="WZA288" s="6"/>
      <c r="WZB288" s="6"/>
      <c r="WZC288" s="6"/>
      <c r="WZD288" s="6"/>
      <c r="WZE288" s="6"/>
      <c r="WZF288" s="6"/>
      <c r="WZG288" s="6"/>
      <c r="WZH288" s="6"/>
      <c r="WZI288" s="6"/>
      <c r="WZJ288" s="6"/>
      <c r="WZK288" s="6"/>
      <c r="WZL288" s="6"/>
      <c r="WZM288" s="6"/>
      <c r="WZN288" s="6"/>
      <c r="WZO288" s="6"/>
      <c r="WZP288" s="6"/>
      <c r="WZQ288" s="6"/>
      <c r="WZR288" s="6"/>
      <c r="WZS288" s="6"/>
      <c r="WZT288" s="6"/>
      <c r="WZU288" s="6"/>
      <c r="WZV288" s="6"/>
      <c r="WZW288" s="6"/>
      <c r="WZX288" s="6"/>
      <c r="WZY288" s="6"/>
      <c r="WZZ288" s="6"/>
      <c r="XAA288" s="6"/>
      <c r="XAB288" s="6"/>
      <c r="XAC288" s="6"/>
      <c r="XAD288" s="6"/>
      <c r="XAE288" s="6"/>
      <c r="XAF288" s="6"/>
      <c r="XAG288" s="6"/>
      <c r="XAH288" s="6"/>
      <c r="XAI288" s="6"/>
      <c r="XAJ288" s="6"/>
      <c r="XAK288" s="6"/>
      <c r="XAL288" s="6"/>
      <c r="XAM288" s="6"/>
      <c r="XAN288" s="6"/>
      <c r="XAO288" s="6"/>
      <c r="XAP288" s="6"/>
      <c r="XAQ288" s="6"/>
      <c r="XAR288" s="6"/>
      <c r="XAS288" s="6"/>
      <c r="XAT288" s="6"/>
      <c r="XAU288" s="6"/>
      <c r="XAV288" s="6"/>
      <c r="XAW288" s="6"/>
      <c r="XAX288" s="6"/>
      <c r="XAY288" s="6"/>
      <c r="XAZ288" s="6"/>
      <c r="XBA288" s="6"/>
      <c r="XBB288" s="6"/>
      <c r="XBC288" s="6"/>
      <c r="XBD288" s="6"/>
      <c r="XBE288" s="6"/>
      <c r="XBF288" s="6"/>
      <c r="XBG288" s="6"/>
      <c r="XBH288" s="6"/>
      <c r="XBI288" s="6"/>
      <c r="XBJ288" s="6"/>
      <c r="XBK288" s="6"/>
      <c r="XBL288" s="6"/>
      <c r="XBM288" s="6"/>
      <c r="XBN288" s="6"/>
      <c r="XBO288" s="6"/>
      <c r="XBP288" s="6"/>
      <c r="XBQ288" s="6"/>
      <c r="XBR288" s="6"/>
      <c r="XBS288" s="6"/>
      <c r="XBT288" s="6"/>
      <c r="XBU288" s="6"/>
      <c r="XBV288" s="6"/>
      <c r="XBW288" s="6"/>
      <c r="XBX288" s="6"/>
      <c r="XBY288" s="6"/>
      <c r="XBZ288" s="6"/>
      <c r="XCA288" s="6"/>
      <c r="XCB288" s="6"/>
      <c r="XCC288" s="6"/>
      <c r="XCD288" s="6"/>
      <c r="XCE288" s="6"/>
      <c r="XCF288" s="6"/>
      <c r="XCG288" s="6"/>
      <c r="XCH288" s="6"/>
      <c r="XCI288" s="6"/>
      <c r="XCJ288" s="6"/>
      <c r="XCK288" s="6"/>
      <c r="XCL288" s="6"/>
      <c r="XCM288" s="6"/>
      <c r="XCN288" s="6"/>
      <c r="XCO288" s="6"/>
      <c r="XCP288" s="6"/>
      <c r="XCQ288" s="6"/>
      <c r="XCR288" s="6"/>
      <c r="XCS288" s="6"/>
      <c r="XCT288" s="6"/>
      <c r="XCU288" s="6"/>
      <c r="XCV288" s="6"/>
      <c r="XCW288" s="6"/>
      <c r="XCX288" s="6"/>
      <c r="XCY288" s="6"/>
      <c r="XCZ288" s="6"/>
      <c r="XDA288" s="6"/>
      <c r="XDB288" s="6"/>
    </row>
    <row r="289" spans="1:16330" s="2" customFormat="1">
      <c r="A289" s="146">
        <v>63908</v>
      </c>
      <c r="B289" s="146">
        <v>2630</v>
      </c>
      <c r="C289" s="146">
        <v>608</v>
      </c>
      <c r="D289" s="147">
        <v>64385</v>
      </c>
      <c r="E289" s="148">
        <f t="shared" si="426"/>
        <v>2639.7850000000003</v>
      </c>
      <c r="F289" s="149">
        <f t="shared" si="427"/>
        <v>607.15055000000007</v>
      </c>
      <c r="G289" s="150">
        <v>10</v>
      </c>
      <c r="H289" s="150">
        <f t="shared" si="428"/>
        <v>3299.7312500000003</v>
      </c>
      <c r="I289" s="150">
        <f t="shared" si="429"/>
        <v>758.93818750000014</v>
      </c>
      <c r="J289" s="150">
        <f t="shared" si="430"/>
        <v>3959.6775000000007</v>
      </c>
      <c r="K289" s="150">
        <f t="shared" si="431"/>
        <v>910.7258250000001</v>
      </c>
      <c r="L289" s="150">
        <v>8</v>
      </c>
      <c r="M289" s="151">
        <v>9</v>
      </c>
      <c r="N289" s="152">
        <v>11</v>
      </c>
      <c r="O289" s="169" t="s">
        <v>396</v>
      </c>
      <c r="P289" s="8">
        <v>77779</v>
      </c>
      <c r="Q289" s="8" t="s">
        <v>398</v>
      </c>
      <c r="R289" s="8" t="s">
        <v>399</v>
      </c>
      <c r="S289" s="181">
        <v>44757</v>
      </c>
      <c r="T289" s="181">
        <f>VLOOKUP(P289,'[3]Monitor Schedule'!$A:$J,10,FALSE)</f>
        <v>44708</v>
      </c>
      <c r="U289" s="181">
        <v>44784</v>
      </c>
      <c r="V289" s="181" t="e">
        <f>VLOOKUP(P289,'[3]Monitor Schedule'!$A:$K,11,FALSE)</f>
        <v>#N/A</v>
      </c>
      <c r="W289" s="181" t="s">
        <v>28</v>
      </c>
      <c r="X289" s="8" t="s">
        <v>400</v>
      </c>
      <c r="Y289" s="2" t="str">
        <f>VLOOKUP(P289,'[3]Monitor Schedule'!$A:$BM,13,FALSE)</f>
        <v>Yes</v>
      </c>
      <c r="Z289" s="2" t="str">
        <f>VLOOKUP(P289,'[3]Monitor Schedule'!$A:$BM,14,FALSE)</f>
        <v>Yes</v>
      </c>
      <c r="AA289" s="2" t="str">
        <f>VLOOKUP(P289,'[3]Monitor Schedule'!$A:$BM,15,FALSE)</f>
        <v>Yes</v>
      </c>
      <c r="AB289" s="2" t="str">
        <f>VLOOKUP(P289,'[3]Monitor Schedule'!$A:$BM,16,FALSE)</f>
        <v>Yes</v>
      </c>
      <c r="AC289" s="2" t="str">
        <f>VLOOKUP(P289,'[3]Monitor Schedule'!$A:$BM,17,FALSE)</f>
        <v>Yes</v>
      </c>
      <c r="AD289" s="2" t="str">
        <f>VLOOKUP(P289,'[3]Monitor Schedule'!$A:$BM,18,FALSE)</f>
        <v>No</v>
      </c>
      <c r="AE289" s="2" t="str">
        <f>VLOOKUP(P289,'[3]Monitor Schedule'!$A:$BM,19,FALSE)</f>
        <v>No</v>
      </c>
      <c r="AF289" s="2" t="str">
        <f>VLOOKUP(P289,'[3]Monitor Schedule'!$A:$BM,20,FALSE)</f>
        <v>No</v>
      </c>
      <c r="AG289" s="2" t="str">
        <f>VLOOKUP(P289,'[3]Monitor Schedule'!$A:$BM,21,FALSE)</f>
        <v>No</v>
      </c>
      <c r="AH289" s="2" t="str">
        <f>VLOOKUP(P289,'[3]Monitor Schedule'!$A:$BM,22,FALSE)</f>
        <v>No</v>
      </c>
      <c r="AI289" s="2" t="str">
        <f>VLOOKUP(P289,'[3]Monitor Schedule'!$A:$BM,23,FALSE)</f>
        <v>No</v>
      </c>
      <c r="AJ289" s="2" t="str">
        <f>VLOOKUP(P289,'[3]Monitor Schedule'!$A:$BM,24,FALSE)</f>
        <v>No</v>
      </c>
      <c r="AK289" s="2" t="str">
        <f>VLOOKUP(P289,'[3]Monitor Schedule'!$A:$BM,25,FALSE)</f>
        <v>No</v>
      </c>
      <c r="AL289" s="2" t="str">
        <f>VLOOKUP(P289,'[3]Monitor Schedule'!$A:$BM,26,FALSE)</f>
        <v>No</v>
      </c>
      <c r="AM289" s="2" t="str">
        <f>VLOOKUP(P289,'[3]Monitor Schedule'!$A:$BM,27,FALSE)</f>
        <v>No</v>
      </c>
      <c r="AN289" s="2" t="str">
        <f>VLOOKUP(P289,'[3]Monitor Schedule'!$A:$BM,28,FALSE)</f>
        <v>No</v>
      </c>
      <c r="AO289" s="2" t="str">
        <f>VLOOKUP(P289,'[3]Monitor Schedule'!$A:$BM,29,FALSE)</f>
        <v>No</v>
      </c>
      <c r="AP289" s="2" t="str">
        <f>VLOOKUP(P289,'[3]Monitor Schedule'!$A:$BM,30,FALSE)</f>
        <v>No</v>
      </c>
      <c r="AQ289" s="2" t="str">
        <f>VLOOKUP(P289,'[3]Monitor Schedule'!$A:$BM,31,FALSE)</f>
        <v>No</v>
      </c>
      <c r="AR289" s="2" t="str">
        <f>VLOOKUP(P289,'[3]Monitor Schedule'!$A:$BM,32,FALSE)</f>
        <v>No</v>
      </c>
      <c r="AS289" s="2" t="str">
        <f>VLOOKUP(P289,'[3]Monitor Schedule'!$A:$BM,33,FALSE)</f>
        <v>No</v>
      </c>
      <c r="AT289" s="2" t="str">
        <f>VLOOKUP(P289,'[3]Monitor Schedule'!$A:$BM,34,FALSE)</f>
        <v>No</v>
      </c>
      <c r="AU289" s="2" t="str">
        <f>VLOOKUP(P289,'[3]Monitor Schedule'!$A:$BM,35,FALSE)</f>
        <v>No</v>
      </c>
      <c r="AV289" s="2" t="str">
        <f>VLOOKUP(P289,'[3]Monitor Schedule'!$A:$BM,36,FALSE)</f>
        <v>No</v>
      </c>
      <c r="AW289" s="2" t="str">
        <f>VLOOKUP(P289,'[3]Monitor Schedule'!$A:$BM,37,FALSE)</f>
        <v>No</v>
      </c>
      <c r="AX289" s="2" t="str">
        <f>VLOOKUP(P289,'[3]Monitor Schedule'!$A:$BM,38,FALSE)</f>
        <v>No</v>
      </c>
      <c r="AY289" s="2" t="str">
        <f>VLOOKUP(P289,'[3]Monitor Schedule'!$A:$BM,39,FALSE)</f>
        <v>No</v>
      </c>
      <c r="AZ289" s="2" t="str">
        <f>VLOOKUP(P289,'[3]Monitor Schedule'!$A:$BM,40,FALSE)</f>
        <v>No</v>
      </c>
      <c r="BA289" s="2" t="str">
        <f>VLOOKUP(P289,'[3]Monitor Schedule'!$A:$BM,41,FALSE)</f>
        <v>No</v>
      </c>
      <c r="BB289" s="2" t="str">
        <f>VLOOKUP(P289,'[3]Monitor Schedule'!$A:$BM,42,FALSE)</f>
        <v>No</v>
      </c>
      <c r="BC289" s="2" t="str">
        <f>VLOOKUP(P289,'[3]Monitor Schedule'!$A:$BM,43,FALSE)</f>
        <v>No</v>
      </c>
      <c r="BD289" s="2" t="str">
        <f>VLOOKUP(P289,'[3]Monitor Schedule'!$A:$BM,44,FALSE)</f>
        <v>No</v>
      </c>
      <c r="BE289" s="2" t="str">
        <f>VLOOKUP(P289,'[3]Monitor Schedule'!$A:$BM,45,FALSE)</f>
        <v>No</v>
      </c>
      <c r="BF289" s="2" t="str">
        <f>VLOOKUP(P289,'[3]Monitor Schedule'!$A:$BM,46,FALSE)</f>
        <v>No</v>
      </c>
      <c r="BG289" s="2" t="str">
        <f>VLOOKUP(P289,'[3]Monitor Schedule'!$A:$BM,47,FALSE)</f>
        <v>No</v>
      </c>
      <c r="BH289" s="2" t="str">
        <f>VLOOKUP(P289,'[3]Monitor Schedule'!$A:$BM,48,FALSE)</f>
        <v>No</v>
      </c>
      <c r="BI289" s="2" t="str">
        <f>VLOOKUP(P289,'[3]Monitor Schedule'!$A:$BM,49,FALSE)</f>
        <v>No</v>
      </c>
      <c r="BJ289" s="2" t="str">
        <f>VLOOKUP(P289,'[3]Monitor Schedule'!$A:$BM,50,FALSE)</f>
        <v>No</v>
      </c>
      <c r="BK289" s="2" t="str">
        <f>VLOOKUP(P289,'[3]Monitor Schedule'!$A:$BM,51,FALSE)</f>
        <v>No</v>
      </c>
      <c r="BL289" s="2" t="str">
        <f>VLOOKUP(P289,'[3]Monitor Schedule'!$A:$BM,52,FALSE)</f>
        <v>No</v>
      </c>
      <c r="BM289" s="2" t="str">
        <f>VLOOKUP(P289,'[3]Monitor Schedule'!$A:$BM,53,FALSE)</f>
        <v>No</v>
      </c>
      <c r="BN289" s="2" t="str">
        <f>VLOOKUP(P289,'[3]Monitor Schedule'!$A:$BM,54,FALSE)</f>
        <v>No</v>
      </c>
      <c r="BO289" s="2" t="str">
        <f>VLOOKUP(P289,'[3]Monitor Schedule'!$A:$BM,55,FALSE)</f>
        <v>No</v>
      </c>
      <c r="BP289" s="2" t="str">
        <f>VLOOKUP(P289,'[3]Monitor Schedule'!$A:$BM,56,FALSE)</f>
        <v>No</v>
      </c>
      <c r="BQ289" s="2" t="str">
        <f>VLOOKUP(P289,'[3]Monitor Schedule'!$A:$BM,57,FALSE)</f>
        <v>No</v>
      </c>
      <c r="BR289" s="2" t="str">
        <f>VLOOKUP(P289,'[3]Monitor Schedule'!$A:$BM,58,FALSE)</f>
        <v>No</v>
      </c>
      <c r="BS289" s="2" t="str">
        <f>VLOOKUP(P289,'[3]Monitor Schedule'!$A:$BM,59,FALSE)</f>
        <v>No</v>
      </c>
      <c r="BT289" s="2" t="str">
        <f>VLOOKUP(P289,'[3]Monitor Schedule'!$A:$BM,60,FALSE)</f>
        <v>No</v>
      </c>
      <c r="BU289" s="2" t="str">
        <f>VLOOKUP(P289,'[3]Monitor Schedule'!$A:$BM,61,FALSE)</f>
        <v>No</v>
      </c>
      <c r="BV289" s="2" t="str">
        <f>VLOOKUP(P289,'[3]Monitor Schedule'!$A:$BM,62,FALSE)</f>
        <v>No</v>
      </c>
      <c r="BW289" s="2" t="str">
        <f>VLOOKUP(P289,'[3]Monitor Schedule'!$A:$BM,63,FALSE)</f>
        <v>No</v>
      </c>
      <c r="BX289" s="2" t="str">
        <f>VLOOKUP(P289,'[3]Monitor Schedule'!$A:$BM,64,FALSE)</f>
        <v>No</v>
      </c>
      <c r="BY289" s="2">
        <f>VLOOKUP(P289,'[3]Monitor Schedule'!$A:$BM,65,FALSE)</f>
        <v>0</v>
      </c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 s="6"/>
      <c r="QS289" s="6"/>
      <c r="QT289" s="6"/>
      <c r="QU289" s="6"/>
      <c r="QV289" s="6"/>
      <c r="QW289" s="6"/>
      <c r="QX289" s="6"/>
      <c r="QY289" s="6"/>
      <c r="QZ289" s="6"/>
      <c r="RA289" s="6"/>
      <c r="RB289" s="6"/>
      <c r="RC289" s="6"/>
      <c r="RD289" s="6"/>
      <c r="RE289" s="6"/>
      <c r="RF289" s="6"/>
      <c r="RG289" s="6"/>
      <c r="RH289" s="6"/>
      <c r="RI289" s="6"/>
      <c r="RJ289" s="6"/>
      <c r="RK289" s="6"/>
      <c r="RL289" s="6"/>
      <c r="RM289" s="6"/>
      <c r="RN289" s="6"/>
      <c r="RO289" s="6"/>
      <c r="RP289" s="6"/>
      <c r="RQ289" s="6"/>
      <c r="RR289" s="6"/>
      <c r="RS289" s="6"/>
      <c r="RT289" s="6"/>
      <c r="RU289" s="6"/>
      <c r="RV289" s="6"/>
      <c r="RW289" s="6"/>
      <c r="RX289" s="6"/>
      <c r="RY289" s="6"/>
      <c r="RZ289" s="6"/>
      <c r="SA289" s="6"/>
      <c r="SB289" s="6"/>
      <c r="SC289" s="6"/>
      <c r="SD289" s="6"/>
      <c r="SE289" s="6"/>
      <c r="SF289" s="6"/>
      <c r="SG289" s="6"/>
      <c r="SH289" s="6"/>
      <c r="SI289" s="6"/>
      <c r="SJ289" s="6"/>
      <c r="SK289" s="6"/>
      <c r="SL289" s="6"/>
      <c r="SM289" s="6"/>
      <c r="SN289" s="6"/>
      <c r="SO289" s="6"/>
      <c r="SP289" s="6"/>
      <c r="SQ289" s="6"/>
      <c r="SR289" s="6"/>
      <c r="SS289" s="6"/>
      <c r="ST289" s="6"/>
      <c r="SU289" s="6"/>
      <c r="SV289" s="6"/>
      <c r="SW289" s="6"/>
      <c r="SX289" s="6"/>
      <c r="SY289" s="6"/>
      <c r="SZ289" s="6"/>
      <c r="TA289" s="6"/>
      <c r="TB289" s="6"/>
      <c r="TC289" s="6"/>
      <c r="TD289" s="6"/>
      <c r="TE289" s="6"/>
      <c r="TF289" s="6"/>
      <c r="TG289" s="6"/>
      <c r="TH289" s="6"/>
      <c r="TI289" s="6"/>
      <c r="TJ289" s="6"/>
      <c r="TK289" s="6"/>
      <c r="TL289" s="6"/>
      <c r="TM289" s="6"/>
      <c r="TN289" s="6"/>
      <c r="TO289" s="6"/>
      <c r="TP289" s="6"/>
      <c r="TQ289" s="6"/>
      <c r="TR289" s="6"/>
      <c r="TS289" s="6"/>
      <c r="TT289" s="6"/>
      <c r="TU289" s="6"/>
      <c r="TV289" s="6"/>
      <c r="TW289" s="6"/>
      <c r="TX289" s="6"/>
      <c r="TY289" s="6"/>
      <c r="TZ289" s="6"/>
      <c r="UA289" s="6"/>
      <c r="UB289" s="6"/>
      <c r="UC289" s="6"/>
      <c r="UD289" s="6"/>
      <c r="UE289" s="6"/>
      <c r="UF289" s="6"/>
      <c r="UG289" s="6"/>
      <c r="UH289" s="6"/>
      <c r="UI289" s="6"/>
      <c r="UJ289" s="6"/>
      <c r="UK289" s="6"/>
      <c r="UL289" s="6"/>
      <c r="UM289" s="6"/>
      <c r="UN289" s="6"/>
      <c r="UO289" s="6"/>
      <c r="UP289" s="6"/>
      <c r="UQ289" s="6"/>
      <c r="UR289" s="6"/>
      <c r="US289" s="6"/>
      <c r="UT289" s="6"/>
      <c r="UU289" s="6"/>
      <c r="UV289" s="6"/>
      <c r="UW289" s="6"/>
      <c r="UX289" s="6"/>
      <c r="UY289" s="6"/>
      <c r="UZ289" s="6"/>
      <c r="VA289" s="6"/>
      <c r="VB289" s="6"/>
      <c r="VC289" s="6"/>
      <c r="VD289" s="6"/>
      <c r="VE289" s="6"/>
      <c r="VF289" s="6"/>
      <c r="VG289" s="6"/>
      <c r="VH289" s="6"/>
      <c r="VI289" s="6"/>
      <c r="VJ289" s="6"/>
      <c r="VK289" s="6"/>
      <c r="VL289" s="6"/>
      <c r="VM289" s="6"/>
      <c r="VN289" s="6"/>
      <c r="VO289" s="6"/>
      <c r="VP289" s="6"/>
      <c r="VQ289" s="6"/>
      <c r="VR289" s="6"/>
      <c r="VS289" s="6"/>
      <c r="VT289" s="6"/>
      <c r="VU289" s="6"/>
      <c r="VV289" s="6"/>
      <c r="VW289" s="6"/>
      <c r="VX289" s="6"/>
      <c r="VY289" s="6"/>
      <c r="VZ289" s="6"/>
      <c r="WA289" s="6"/>
      <c r="WB289" s="6"/>
      <c r="WC289" s="6"/>
      <c r="WD289" s="6"/>
      <c r="WE289" s="6"/>
      <c r="WF289" s="6"/>
      <c r="WG289" s="6"/>
      <c r="WH289" s="6"/>
      <c r="WI289" s="6"/>
      <c r="WJ289" s="6"/>
      <c r="WK289" s="6"/>
      <c r="WL289" s="6"/>
      <c r="WM289" s="6"/>
      <c r="WN289" s="6"/>
      <c r="WO289" s="6"/>
      <c r="WP289" s="6"/>
      <c r="WQ289" s="6"/>
      <c r="WR289" s="6"/>
      <c r="WS289" s="6"/>
      <c r="WT289" s="6"/>
      <c r="WU289" s="6"/>
      <c r="WV289" s="6"/>
      <c r="WW289" s="6"/>
      <c r="WX289" s="6"/>
      <c r="WY289" s="6"/>
      <c r="WZ289" s="6"/>
      <c r="XA289" s="6"/>
      <c r="XB289" s="6"/>
      <c r="XC289" s="6"/>
      <c r="XD289" s="6"/>
      <c r="XE289" s="6"/>
      <c r="XF289" s="6"/>
      <c r="XG289" s="6"/>
      <c r="XH289" s="6"/>
      <c r="XI289" s="6"/>
      <c r="XJ289" s="6"/>
      <c r="XK289" s="6"/>
      <c r="XL289" s="6"/>
      <c r="XM289" s="6"/>
      <c r="XN289" s="6"/>
      <c r="XO289" s="6"/>
      <c r="XP289" s="6"/>
      <c r="XQ289" s="6"/>
      <c r="XR289" s="6"/>
      <c r="XS289" s="6"/>
      <c r="XT289" s="6"/>
      <c r="XU289" s="6"/>
      <c r="XV289" s="6"/>
      <c r="XW289" s="6"/>
      <c r="XX289" s="6"/>
      <c r="XY289" s="6"/>
      <c r="XZ289" s="6"/>
      <c r="YA289" s="6"/>
      <c r="YB289" s="6"/>
      <c r="YC289" s="6"/>
      <c r="YD289" s="6"/>
      <c r="YE289" s="6"/>
      <c r="YF289" s="6"/>
      <c r="YG289" s="6"/>
      <c r="YH289" s="6"/>
      <c r="YI289" s="6"/>
      <c r="YJ289" s="6"/>
      <c r="YK289" s="6"/>
      <c r="YL289" s="6"/>
      <c r="YM289" s="6"/>
      <c r="YN289" s="6"/>
      <c r="YO289" s="6"/>
      <c r="YP289" s="6"/>
      <c r="YQ289" s="6"/>
      <c r="YR289" s="6"/>
      <c r="YS289" s="6"/>
      <c r="YT289" s="6"/>
      <c r="YU289" s="6"/>
      <c r="YV289" s="6"/>
      <c r="YW289" s="6"/>
      <c r="YX289" s="6"/>
      <c r="YY289" s="6"/>
      <c r="YZ289" s="6"/>
      <c r="ZA289" s="6"/>
      <c r="ZB289" s="6"/>
      <c r="ZC289" s="6"/>
      <c r="ZD289" s="6"/>
      <c r="ZE289" s="6"/>
      <c r="ZF289" s="6"/>
      <c r="ZG289" s="6"/>
      <c r="ZH289" s="6"/>
      <c r="ZI289" s="6"/>
      <c r="ZJ289" s="6"/>
      <c r="ZK289" s="6"/>
      <c r="ZL289" s="6"/>
      <c r="ZM289" s="6"/>
      <c r="ZN289" s="6"/>
      <c r="ZO289" s="6"/>
      <c r="ZP289" s="6"/>
      <c r="ZQ289" s="6"/>
      <c r="ZR289" s="6"/>
      <c r="ZS289" s="6"/>
      <c r="ZT289" s="6"/>
      <c r="ZU289" s="6"/>
      <c r="ZV289" s="6"/>
      <c r="ZW289" s="6"/>
      <c r="ZX289" s="6"/>
      <c r="ZY289" s="6"/>
      <c r="ZZ289" s="6"/>
      <c r="AAA289" s="6"/>
      <c r="AAB289" s="6"/>
      <c r="AAC289" s="6"/>
      <c r="AAD289" s="6"/>
      <c r="AAE289" s="6"/>
      <c r="AAF289" s="6"/>
      <c r="AAG289" s="6"/>
      <c r="AAH289" s="6"/>
      <c r="AAI289" s="6"/>
      <c r="AAJ289" s="6"/>
      <c r="AAK289" s="6"/>
      <c r="AAL289" s="6"/>
      <c r="AAM289" s="6"/>
      <c r="AAN289" s="6"/>
      <c r="AAO289" s="6"/>
      <c r="AAP289" s="6"/>
      <c r="AAQ289" s="6"/>
      <c r="AAR289" s="6"/>
      <c r="AAS289" s="6"/>
      <c r="AAT289" s="6"/>
      <c r="AAU289" s="6"/>
      <c r="AAV289" s="6"/>
      <c r="AAW289" s="6"/>
      <c r="AAX289" s="6"/>
      <c r="AAY289" s="6"/>
      <c r="AAZ289" s="6"/>
      <c r="ABA289" s="6"/>
      <c r="ABB289" s="6"/>
      <c r="ABC289" s="6"/>
      <c r="ABD289" s="6"/>
      <c r="ABE289" s="6"/>
      <c r="ABF289" s="6"/>
      <c r="ABG289" s="6"/>
      <c r="ABH289" s="6"/>
      <c r="ABI289" s="6"/>
      <c r="ABJ289" s="6"/>
      <c r="ABK289" s="6"/>
      <c r="ABL289" s="6"/>
      <c r="ABM289" s="6"/>
      <c r="ABN289" s="6"/>
      <c r="ABO289" s="6"/>
      <c r="ABP289" s="6"/>
      <c r="ABQ289" s="6"/>
      <c r="ABR289" s="6"/>
      <c r="ABS289" s="6"/>
      <c r="ABT289" s="6"/>
      <c r="ABU289" s="6"/>
      <c r="ABV289" s="6"/>
      <c r="ABW289" s="6"/>
      <c r="ABX289" s="6"/>
      <c r="ABY289" s="6"/>
      <c r="ABZ289" s="6"/>
      <c r="ACA289" s="6"/>
      <c r="ACB289" s="6"/>
      <c r="ACC289" s="6"/>
      <c r="ACD289" s="6"/>
      <c r="ACE289" s="6"/>
      <c r="ACF289" s="6"/>
      <c r="ACG289" s="6"/>
      <c r="ACH289" s="6"/>
      <c r="ACI289" s="6"/>
      <c r="ACJ289" s="6"/>
      <c r="ACK289" s="6"/>
      <c r="ACL289" s="6"/>
      <c r="ACM289" s="6"/>
      <c r="ACN289" s="6"/>
      <c r="ACO289" s="6"/>
      <c r="ACP289" s="6"/>
      <c r="ACQ289" s="6"/>
      <c r="ACR289" s="6"/>
      <c r="ACS289" s="6"/>
      <c r="ACT289" s="6"/>
      <c r="ACU289" s="6"/>
      <c r="ACV289" s="6"/>
      <c r="ACW289" s="6"/>
      <c r="ACX289" s="6"/>
      <c r="ACY289" s="6"/>
      <c r="ACZ289" s="6"/>
      <c r="ADA289" s="6"/>
      <c r="ADB289" s="6"/>
      <c r="ADC289" s="6"/>
      <c r="ADD289" s="6"/>
      <c r="ADE289" s="6"/>
      <c r="ADF289" s="6"/>
      <c r="ADG289" s="6"/>
      <c r="ADH289" s="6"/>
      <c r="ADI289" s="6"/>
      <c r="ADJ289" s="6"/>
      <c r="ADK289" s="6"/>
      <c r="ADL289" s="6"/>
      <c r="ADM289" s="6"/>
      <c r="ADN289" s="6"/>
      <c r="ADO289" s="6"/>
      <c r="ADP289" s="6"/>
      <c r="ADQ289" s="6"/>
      <c r="ADR289" s="6"/>
      <c r="ADS289" s="6"/>
      <c r="ADT289" s="6"/>
      <c r="ADU289" s="6"/>
      <c r="ADV289" s="6"/>
      <c r="ADW289" s="6"/>
      <c r="ADX289" s="6"/>
      <c r="ADY289" s="6"/>
      <c r="ADZ289" s="6"/>
      <c r="AEA289" s="6"/>
      <c r="AEB289" s="6"/>
      <c r="AEC289" s="6"/>
      <c r="AED289" s="6"/>
      <c r="AEE289" s="6"/>
      <c r="AEF289" s="6"/>
      <c r="AEG289" s="6"/>
      <c r="AEH289" s="6"/>
      <c r="AEI289" s="6"/>
      <c r="AEJ289" s="6"/>
      <c r="AEK289" s="6"/>
      <c r="AEL289" s="6"/>
      <c r="AEM289" s="6"/>
      <c r="AEN289" s="6"/>
      <c r="AEO289" s="6"/>
      <c r="AEP289" s="6"/>
      <c r="AEQ289" s="6"/>
      <c r="AER289" s="6"/>
      <c r="AES289" s="6"/>
      <c r="AET289" s="6"/>
      <c r="AEU289" s="6"/>
      <c r="AEV289" s="6"/>
      <c r="AEW289" s="6"/>
      <c r="AEX289" s="6"/>
      <c r="AEY289" s="6"/>
      <c r="AEZ289" s="6"/>
      <c r="AFA289" s="6"/>
      <c r="AFB289" s="6"/>
      <c r="AFC289" s="6"/>
      <c r="AFD289" s="6"/>
      <c r="AFE289" s="6"/>
      <c r="AFF289" s="6"/>
      <c r="AFG289" s="6"/>
      <c r="AFH289" s="6"/>
      <c r="AFI289" s="6"/>
      <c r="AFJ289" s="6"/>
      <c r="AFK289" s="6"/>
      <c r="AFL289" s="6"/>
      <c r="AFM289" s="6"/>
      <c r="AFN289" s="6"/>
      <c r="AFO289" s="6"/>
      <c r="AFP289" s="6"/>
      <c r="AFQ289" s="6"/>
      <c r="AFR289" s="6"/>
      <c r="AFS289" s="6"/>
      <c r="AFT289" s="6"/>
      <c r="AFU289" s="6"/>
      <c r="AFV289" s="6"/>
      <c r="AFW289" s="6"/>
      <c r="AFX289" s="6"/>
      <c r="AFY289" s="6"/>
      <c r="AFZ289" s="6"/>
      <c r="AGA289" s="6"/>
      <c r="AGB289" s="6"/>
      <c r="AGC289" s="6"/>
      <c r="AGD289" s="6"/>
      <c r="AGE289" s="6"/>
      <c r="AGF289" s="6"/>
      <c r="AGG289" s="6"/>
      <c r="AGH289" s="6"/>
      <c r="AGI289" s="6"/>
      <c r="AGJ289" s="6"/>
      <c r="AGK289" s="6"/>
      <c r="AGL289" s="6"/>
      <c r="AGM289" s="6"/>
      <c r="AGN289" s="6"/>
      <c r="AGO289" s="6"/>
      <c r="AGP289" s="6"/>
      <c r="AGQ289" s="6"/>
      <c r="AGR289" s="6"/>
      <c r="AGS289" s="6"/>
      <c r="AGT289" s="6"/>
      <c r="AGU289" s="6"/>
      <c r="AGV289" s="6"/>
      <c r="AGW289" s="6"/>
      <c r="AGX289" s="6"/>
      <c r="AGY289" s="6"/>
      <c r="AGZ289" s="6"/>
      <c r="AHA289" s="6"/>
      <c r="AHB289" s="6"/>
      <c r="AHC289" s="6"/>
      <c r="AHD289" s="6"/>
      <c r="AHE289" s="6"/>
      <c r="AHF289" s="6"/>
      <c r="AHG289" s="6"/>
      <c r="AHH289" s="6"/>
      <c r="AHI289" s="6"/>
      <c r="AHJ289" s="6"/>
      <c r="AHK289" s="6"/>
      <c r="AHL289" s="6"/>
      <c r="AHM289" s="6"/>
      <c r="AHN289" s="6"/>
      <c r="AHO289" s="6"/>
      <c r="AHP289" s="6"/>
      <c r="AHQ289" s="6"/>
      <c r="AHR289" s="6"/>
      <c r="AHS289" s="6"/>
      <c r="AHT289" s="6"/>
      <c r="AHU289" s="6"/>
      <c r="AHV289" s="6"/>
      <c r="AHW289" s="6"/>
      <c r="AHX289" s="6"/>
      <c r="AHY289" s="6"/>
      <c r="AHZ289" s="6"/>
      <c r="AIA289" s="6"/>
      <c r="AIB289" s="6"/>
      <c r="AIC289" s="6"/>
      <c r="AID289" s="6"/>
      <c r="AIE289" s="6"/>
      <c r="AIF289" s="6"/>
      <c r="AIG289" s="6"/>
      <c r="AIH289" s="6"/>
      <c r="AII289" s="6"/>
      <c r="AIJ289" s="6"/>
      <c r="AIK289" s="6"/>
      <c r="AIL289" s="6"/>
      <c r="AIM289" s="6"/>
      <c r="AIN289" s="6"/>
      <c r="AIO289" s="6"/>
      <c r="AIP289" s="6"/>
      <c r="AIQ289" s="6"/>
      <c r="AIR289" s="6"/>
      <c r="AIS289" s="6"/>
      <c r="AIT289" s="6"/>
      <c r="AIU289" s="6"/>
      <c r="AIV289" s="6"/>
      <c r="AIW289" s="6"/>
      <c r="AIX289" s="6"/>
      <c r="AIY289" s="6"/>
      <c r="AIZ289" s="6"/>
      <c r="AJA289" s="6"/>
      <c r="AJB289" s="6"/>
      <c r="AJC289" s="6"/>
      <c r="AJD289" s="6"/>
      <c r="AJE289" s="6"/>
      <c r="AJF289" s="6"/>
      <c r="AJG289" s="6"/>
      <c r="AJH289" s="6"/>
      <c r="AJI289" s="6"/>
      <c r="AJJ289" s="6"/>
      <c r="AJK289" s="6"/>
      <c r="AJL289" s="6"/>
      <c r="AJM289" s="6"/>
      <c r="AJN289" s="6"/>
      <c r="AJO289" s="6"/>
      <c r="AJP289" s="6"/>
      <c r="AJQ289" s="6"/>
      <c r="AJR289" s="6"/>
      <c r="AJS289" s="6"/>
      <c r="AJT289" s="6"/>
      <c r="AJU289" s="6"/>
      <c r="AJV289" s="6"/>
      <c r="AJW289" s="6"/>
      <c r="AJX289" s="6"/>
      <c r="AJY289" s="6"/>
      <c r="AJZ289" s="6"/>
      <c r="AKA289" s="6"/>
      <c r="AKB289" s="6"/>
      <c r="AKC289" s="6"/>
      <c r="AKD289" s="6"/>
      <c r="AKE289" s="6"/>
      <c r="AKF289" s="6"/>
      <c r="AKG289" s="6"/>
      <c r="AKH289" s="6"/>
      <c r="AKI289" s="6"/>
      <c r="AKJ289" s="6"/>
      <c r="AKK289" s="6"/>
      <c r="AKL289" s="6"/>
      <c r="AKM289" s="6"/>
      <c r="AKN289" s="6"/>
      <c r="AKO289" s="6"/>
      <c r="AKP289" s="6"/>
      <c r="AKQ289" s="6"/>
      <c r="AKR289" s="6"/>
      <c r="AKS289" s="6"/>
      <c r="AKT289" s="6"/>
      <c r="AKU289" s="6"/>
      <c r="AKV289" s="6"/>
      <c r="AKW289" s="6"/>
      <c r="AKX289" s="6"/>
      <c r="AKY289" s="6"/>
      <c r="AKZ289" s="6"/>
      <c r="ALA289" s="6"/>
      <c r="ALB289" s="6"/>
      <c r="ALC289" s="6"/>
      <c r="ALD289" s="6"/>
      <c r="ALE289" s="6"/>
      <c r="ALF289" s="6"/>
      <c r="ALG289" s="6"/>
      <c r="ALH289" s="6"/>
      <c r="ALI289" s="6"/>
      <c r="ALJ289" s="6"/>
      <c r="ALK289" s="6"/>
      <c r="ALL289" s="6"/>
      <c r="ALM289" s="6"/>
      <c r="ALN289" s="6"/>
      <c r="ALO289" s="6"/>
      <c r="ALP289" s="6"/>
      <c r="ALQ289" s="6"/>
      <c r="ALR289" s="6"/>
      <c r="ALS289" s="6"/>
      <c r="ALT289" s="6"/>
      <c r="ALU289" s="6"/>
      <c r="ALV289" s="6"/>
      <c r="ALW289" s="6"/>
      <c r="ALX289" s="6"/>
      <c r="ALY289" s="6"/>
      <c r="ALZ289" s="6"/>
      <c r="AMA289" s="6"/>
      <c r="AMB289" s="6"/>
      <c r="AMC289" s="6"/>
      <c r="AMD289" s="6"/>
      <c r="AME289" s="6"/>
      <c r="AMF289" s="6"/>
      <c r="AMG289" s="6"/>
      <c r="AMH289" s="6"/>
      <c r="AMI289" s="6"/>
      <c r="AMJ289" s="6"/>
      <c r="AMK289" s="6"/>
      <c r="AML289" s="6"/>
      <c r="AMM289" s="6"/>
      <c r="AMN289" s="6"/>
      <c r="AMO289" s="6"/>
      <c r="AMP289" s="6"/>
      <c r="AMQ289" s="6"/>
      <c r="AMR289" s="6"/>
      <c r="AMS289" s="6"/>
      <c r="AMT289" s="6"/>
      <c r="AMU289" s="6"/>
      <c r="AMV289" s="6"/>
      <c r="AMW289" s="6"/>
      <c r="AMX289" s="6"/>
      <c r="AMY289" s="6"/>
      <c r="AMZ289" s="6"/>
      <c r="ANA289" s="6"/>
      <c r="ANB289" s="6"/>
      <c r="ANC289" s="6"/>
      <c r="AND289" s="6"/>
      <c r="ANE289" s="6"/>
      <c r="ANF289" s="6"/>
      <c r="ANG289" s="6"/>
      <c r="ANH289" s="6"/>
      <c r="ANI289" s="6"/>
      <c r="ANJ289" s="6"/>
      <c r="ANK289" s="6"/>
      <c r="ANL289" s="6"/>
      <c r="ANM289" s="6"/>
      <c r="ANN289" s="6"/>
      <c r="ANO289" s="6"/>
      <c r="ANP289" s="6"/>
      <c r="ANQ289" s="6"/>
      <c r="ANR289" s="6"/>
      <c r="ANS289" s="6"/>
      <c r="ANT289" s="6"/>
      <c r="ANU289" s="6"/>
      <c r="ANV289" s="6"/>
      <c r="ANW289" s="6"/>
      <c r="ANX289" s="6"/>
      <c r="ANY289" s="6"/>
      <c r="ANZ289" s="6"/>
      <c r="AOA289" s="6"/>
      <c r="AOB289" s="6"/>
      <c r="AOC289" s="6"/>
      <c r="AOD289" s="6"/>
      <c r="AOE289" s="6"/>
      <c r="AOF289" s="6"/>
      <c r="AOG289" s="6"/>
      <c r="AOH289" s="6"/>
      <c r="AOI289" s="6"/>
      <c r="AOJ289" s="6"/>
      <c r="AOK289" s="6"/>
      <c r="AOL289" s="6"/>
      <c r="AOM289" s="6"/>
      <c r="AON289" s="6"/>
      <c r="AOO289" s="6"/>
      <c r="AOP289" s="6"/>
      <c r="AOQ289" s="6"/>
      <c r="AOR289" s="6"/>
      <c r="AOS289" s="6"/>
      <c r="AOT289" s="6"/>
      <c r="AOU289" s="6"/>
      <c r="AOV289" s="6"/>
      <c r="AOW289" s="6"/>
      <c r="AOX289" s="6"/>
      <c r="AOY289" s="6"/>
      <c r="AOZ289" s="6"/>
      <c r="APA289" s="6"/>
      <c r="APB289" s="6"/>
      <c r="APC289" s="6"/>
      <c r="APD289" s="6"/>
      <c r="APE289" s="6"/>
      <c r="APF289" s="6"/>
      <c r="APG289" s="6"/>
      <c r="APH289" s="6"/>
      <c r="API289" s="6"/>
      <c r="APJ289" s="6"/>
      <c r="APK289" s="6"/>
      <c r="APL289" s="6"/>
      <c r="APM289" s="6"/>
      <c r="APN289" s="6"/>
      <c r="APO289" s="6"/>
      <c r="APP289" s="6"/>
      <c r="APQ289" s="6"/>
      <c r="APR289" s="6"/>
      <c r="APS289" s="6"/>
      <c r="APT289" s="6"/>
      <c r="APU289" s="6"/>
      <c r="APV289" s="6"/>
      <c r="APW289" s="6"/>
      <c r="APX289" s="6"/>
      <c r="APY289" s="6"/>
      <c r="APZ289" s="6"/>
      <c r="AQA289" s="6"/>
      <c r="AQB289" s="6"/>
      <c r="AQC289" s="6"/>
      <c r="AQD289" s="6"/>
      <c r="AQE289" s="6"/>
      <c r="AQF289" s="6"/>
      <c r="AQG289" s="6"/>
      <c r="AQH289" s="6"/>
      <c r="AQI289" s="6"/>
      <c r="AQJ289" s="6"/>
      <c r="AQK289" s="6"/>
      <c r="AQL289" s="6"/>
      <c r="AQM289" s="6"/>
      <c r="AQN289" s="6"/>
      <c r="AQO289" s="6"/>
      <c r="AQP289" s="6"/>
      <c r="AQQ289" s="6"/>
      <c r="AQR289" s="6"/>
      <c r="AQS289" s="6"/>
      <c r="AQT289" s="6"/>
      <c r="AQU289" s="6"/>
      <c r="AQV289" s="6"/>
      <c r="AQW289" s="6"/>
      <c r="AQX289" s="6"/>
      <c r="AQY289" s="6"/>
      <c r="AQZ289" s="6"/>
      <c r="ARA289" s="6"/>
      <c r="ARB289" s="6"/>
      <c r="ARC289" s="6"/>
      <c r="ARD289" s="6"/>
      <c r="ARE289" s="6"/>
      <c r="ARF289" s="6"/>
      <c r="ARG289" s="6"/>
      <c r="ARH289" s="6"/>
      <c r="ARI289" s="6"/>
      <c r="ARJ289" s="6"/>
      <c r="ARK289" s="6"/>
      <c r="ARL289" s="6"/>
      <c r="ARM289" s="6"/>
      <c r="ARN289" s="6"/>
      <c r="ARO289" s="6"/>
      <c r="ARP289" s="6"/>
      <c r="ARQ289" s="6"/>
      <c r="ARR289" s="6"/>
      <c r="ARS289" s="6"/>
      <c r="ART289" s="6"/>
      <c r="ARU289" s="6"/>
      <c r="ARV289" s="6"/>
      <c r="ARW289" s="6"/>
      <c r="ARX289" s="6"/>
      <c r="ARY289" s="6"/>
      <c r="ARZ289" s="6"/>
      <c r="ASA289" s="6"/>
      <c r="ASB289" s="6"/>
      <c r="ASC289" s="6"/>
      <c r="ASD289" s="6"/>
      <c r="ASE289" s="6"/>
      <c r="ASF289" s="6"/>
      <c r="ASG289" s="6"/>
      <c r="ASH289" s="6"/>
      <c r="ASI289" s="6"/>
      <c r="ASJ289" s="6"/>
      <c r="ASK289" s="6"/>
      <c r="ASL289" s="6"/>
      <c r="ASM289" s="6"/>
      <c r="ASN289" s="6"/>
      <c r="ASO289" s="6"/>
      <c r="ASP289" s="6"/>
      <c r="ASQ289" s="6"/>
      <c r="ASR289" s="6"/>
      <c r="ASS289" s="6"/>
      <c r="AST289" s="6"/>
      <c r="ASU289" s="6"/>
      <c r="ASV289" s="6"/>
      <c r="ASW289" s="6"/>
      <c r="ASX289" s="6"/>
      <c r="ASY289" s="6"/>
      <c r="ASZ289" s="6"/>
      <c r="ATA289" s="6"/>
      <c r="ATB289" s="6"/>
      <c r="ATC289" s="6"/>
      <c r="ATD289" s="6"/>
      <c r="ATE289" s="6"/>
      <c r="ATF289" s="6"/>
      <c r="ATG289" s="6"/>
      <c r="ATH289" s="6"/>
      <c r="ATI289" s="6"/>
      <c r="ATJ289" s="6"/>
      <c r="ATK289" s="6"/>
      <c r="ATL289" s="6"/>
      <c r="ATM289" s="6"/>
      <c r="ATN289" s="6"/>
      <c r="ATO289" s="6"/>
      <c r="ATP289" s="6"/>
      <c r="ATQ289" s="6"/>
      <c r="ATR289" s="6"/>
      <c r="ATS289" s="6"/>
      <c r="ATT289" s="6"/>
      <c r="ATU289" s="6"/>
      <c r="ATV289" s="6"/>
      <c r="ATW289" s="6"/>
      <c r="ATX289" s="6"/>
      <c r="ATY289" s="6"/>
      <c r="ATZ289" s="6"/>
      <c r="AUA289" s="6"/>
      <c r="AUB289" s="6"/>
      <c r="AUC289" s="6"/>
      <c r="AUD289" s="6"/>
      <c r="AUE289" s="6"/>
      <c r="AUF289" s="6"/>
      <c r="AUG289" s="6"/>
      <c r="AUH289" s="6"/>
      <c r="AUI289" s="6"/>
      <c r="AUJ289" s="6"/>
      <c r="AUK289" s="6"/>
      <c r="AUL289" s="6"/>
      <c r="AUM289" s="6"/>
      <c r="AUN289" s="6"/>
      <c r="AUO289" s="6"/>
      <c r="AUP289" s="6"/>
      <c r="AUQ289" s="6"/>
      <c r="AUR289" s="6"/>
      <c r="AUS289" s="6"/>
      <c r="AUT289" s="6"/>
      <c r="AUU289" s="6"/>
      <c r="AUV289" s="6"/>
      <c r="AUW289" s="6"/>
      <c r="AUX289" s="6"/>
      <c r="AUY289" s="6"/>
      <c r="AUZ289" s="6"/>
      <c r="AVA289" s="6"/>
      <c r="AVB289" s="6"/>
      <c r="AVC289" s="6"/>
      <c r="AVD289" s="6"/>
      <c r="AVE289" s="6"/>
      <c r="AVF289" s="6"/>
      <c r="AVG289" s="6"/>
      <c r="AVH289" s="6"/>
      <c r="AVI289" s="6"/>
      <c r="AVJ289" s="6"/>
      <c r="AVK289" s="6"/>
      <c r="AVL289" s="6"/>
      <c r="AVM289" s="6"/>
      <c r="AVN289" s="6"/>
      <c r="AVO289" s="6"/>
      <c r="AVP289" s="6"/>
      <c r="AVQ289" s="6"/>
      <c r="AVR289" s="6"/>
      <c r="AVS289" s="6"/>
      <c r="AVT289" s="6"/>
      <c r="AVU289" s="6"/>
      <c r="AVV289" s="6"/>
      <c r="AVW289" s="6"/>
      <c r="AVX289" s="6"/>
      <c r="AVY289" s="6"/>
      <c r="AVZ289" s="6"/>
      <c r="AWA289" s="6"/>
      <c r="AWB289" s="6"/>
      <c r="AWC289" s="6"/>
      <c r="AWD289" s="6"/>
      <c r="AWE289" s="6"/>
      <c r="AWF289" s="6"/>
      <c r="AWG289" s="6"/>
      <c r="AWH289" s="6"/>
      <c r="AWI289" s="6"/>
      <c r="AWJ289" s="6"/>
      <c r="AWK289" s="6"/>
      <c r="AWL289" s="6"/>
      <c r="AWM289" s="6"/>
      <c r="AWN289" s="6"/>
      <c r="AWO289" s="6"/>
      <c r="AWP289" s="6"/>
      <c r="AWQ289" s="6"/>
      <c r="AWR289" s="6"/>
      <c r="AWS289" s="6"/>
      <c r="AWT289" s="6"/>
      <c r="AWU289" s="6"/>
      <c r="AWV289" s="6"/>
      <c r="AWW289" s="6"/>
      <c r="AWX289" s="6"/>
      <c r="AWY289" s="6"/>
      <c r="AWZ289" s="6"/>
      <c r="AXA289" s="6"/>
      <c r="AXB289" s="6"/>
      <c r="AXC289" s="6"/>
      <c r="AXD289" s="6"/>
      <c r="AXE289" s="6"/>
      <c r="AXF289" s="6"/>
      <c r="AXG289" s="6"/>
      <c r="AXH289" s="6"/>
      <c r="AXI289" s="6"/>
      <c r="AXJ289" s="6"/>
      <c r="AXK289" s="6"/>
      <c r="AXL289" s="6"/>
      <c r="AXM289" s="6"/>
      <c r="AXN289" s="6"/>
      <c r="AXO289" s="6"/>
      <c r="AXP289" s="6"/>
      <c r="AXQ289" s="6"/>
      <c r="AXR289" s="6"/>
      <c r="AXS289" s="6"/>
      <c r="AXT289" s="6"/>
      <c r="AXU289" s="6"/>
      <c r="AXV289" s="6"/>
      <c r="AXW289" s="6"/>
      <c r="AXX289" s="6"/>
      <c r="AXY289" s="6"/>
      <c r="AXZ289" s="6"/>
      <c r="AYA289" s="6"/>
      <c r="AYB289" s="6"/>
      <c r="AYC289" s="6"/>
      <c r="AYD289" s="6"/>
      <c r="AYE289" s="6"/>
      <c r="AYF289" s="6"/>
      <c r="AYG289" s="6"/>
      <c r="AYH289" s="6"/>
      <c r="AYI289" s="6"/>
      <c r="AYJ289" s="6"/>
      <c r="AYK289" s="6"/>
      <c r="AYL289" s="6"/>
      <c r="AYM289" s="6"/>
      <c r="AYN289" s="6"/>
      <c r="AYO289" s="6"/>
      <c r="AYP289" s="6"/>
      <c r="AYQ289" s="6"/>
      <c r="AYR289" s="6"/>
      <c r="AYS289" s="6"/>
      <c r="AYT289" s="6"/>
      <c r="AYU289" s="6"/>
      <c r="AYV289" s="6"/>
      <c r="AYW289" s="6"/>
      <c r="AYX289" s="6"/>
      <c r="AYY289" s="6"/>
      <c r="AYZ289" s="6"/>
      <c r="AZA289" s="6"/>
      <c r="AZB289" s="6"/>
      <c r="AZC289" s="6"/>
      <c r="AZD289" s="6"/>
      <c r="AZE289" s="6"/>
      <c r="AZF289" s="6"/>
      <c r="AZG289" s="6"/>
      <c r="AZH289" s="6"/>
      <c r="AZI289" s="6"/>
      <c r="AZJ289" s="6"/>
      <c r="AZK289" s="6"/>
      <c r="AZL289" s="6"/>
      <c r="AZM289" s="6"/>
      <c r="AZN289" s="6"/>
      <c r="AZO289" s="6"/>
      <c r="AZP289" s="6"/>
      <c r="AZQ289" s="6"/>
      <c r="AZR289" s="6"/>
      <c r="AZS289" s="6"/>
      <c r="AZT289" s="6"/>
      <c r="AZU289" s="6"/>
      <c r="AZV289" s="6"/>
      <c r="AZW289" s="6"/>
      <c r="AZX289" s="6"/>
      <c r="AZY289" s="6"/>
      <c r="AZZ289" s="6"/>
      <c r="BAA289" s="6"/>
      <c r="BAB289" s="6"/>
      <c r="BAC289" s="6"/>
      <c r="BAD289" s="6"/>
      <c r="BAE289" s="6"/>
      <c r="BAF289" s="6"/>
      <c r="BAG289" s="6"/>
      <c r="BAH289" s="6"/>
      <c r="BAI289" s="6"/>
      <c r="BAJ289" s="6"/>
      <c r="BAK289" s="6"/>
      <c r="BAL289" s="6"/>
      <c r="BAM289" s="6"/>
      <c r="BAN289" s="6"/>
      <c r="BAO289" s="6"/>
      <c r="BAP289" s="6"/>
      <c r="BAQ289" s="6"/>
      <c r="BAR289" s="6"/>
      <c r="BAS289" s="6"/>
      <c r="BAT289" s="6"/>
      <c r="BAU289" s="6"/>
      <c r="BAV289" s="6"/>
      <c r="BAW289" s="6"/>
      <c r="BAX289" s="6"/>
      <c r="BAY289" s="6"/>
      <c r="BAZ289" s="6"/>
      <c r="BBA289" s="6"/>
      <c r="BBB289" s="6"/>
      <c r="BBC289" s="6"/>
      <c r="BBD289" s="6"/>
      <c r="BBE289" s="6"/>
      <c r="BBF289" s="6"/>
      <c r="BBG289" s="6"/>
      <c r="BBH289" s="6"/>
      <c r="BBI289" s="6"/>
      <c r="BBJ289" s="6"/>
      <c r="BBK289" s="6"/>
      <c r="BBL289" s="6"/>
      <c r="BBM289" s="6"/>
      <c r="BBN289" s="6"/>
      <c r="BBO289" s="6"/>
      <c r="BBP289" s="6"/>
      <c r="BBQ289" s="6"/>
      <c r="BBR289" s="6"/>
      <c r="BBS289" s="6"/>
      <c r="BBT289" s="6"/>
      <c r="BBU289" s="6"/>
      <c r="BBV289" s="6"/>
      <c r="BBW289" s="6"/>
      <c r="BBX289" s="6"/>
      <c r="BBY289" s="6"/>
      <c r="BBZ289" s="6"/>
      <c r="BCA289" s="6"/>
      <c r="BCB289" s="6"/>
      <c r="BCC289" s="6"/>
      <c r="BCD289" s="6"/>
      <c r="BCE289" s="6"/>
      <c r="BCF289" s="6"/>
      <c r="BCG289" s="6"/>
      <c r="BCH289" s="6"/>
      <c r="BCI289" s="6"/>
      <c r="BCJ289" s="6"/>
      <c r="BCK289" s="6"/>
      <c r="BCL289" s="6"/>
      <c r="BCM289" s="6"/>
      <c r="BCN289" s="6"/>
      <c r="BCO289" s="6"/>
      <c r="BCP289" s="6"/>
      <c r="BCQ289" s="6"/>
      <c r="BCR289" s="6"/>
      <c r="BCS289" s="6"/>
      <c r="BCT289" s="6"/>
      <c r="BCU289" s="6"/>
      <c r="BCV289" s="6"/>
      <c r="BCW289" s="6"/>
      <c r="BCX289" s="6"/>
      <c r="BCY289" s="6"/>
      <c r="BCZ289" s="6"/>
      <c r="BDA289" s="6"/>
      <c r="BDB289" s="6"/>
      <c r="BDC289" s="6"/>
      <c r="BDD289" s="6"/>
      <c r="BDE289" s="6"/>
      <c r="BDF289" s="6"/>
      <c r="BDG289" s="6"/>
      <c r="BDH289" s="6"/>
      <c r="BDI289" s="6"/>
      <c r="BDJ289" s="6"/>
      <c r="BDK289" s="6"/>
      <c r="BDL289" s="6"/>
      <c r="BDM289" s="6"/>
      <c r="BDN289" s="6"/>
      <c r="BDO289" s="6"/>
      <c r="BDP289" s="6"/>
      <c r="BDQ289" s="6"/>
      <c r="BDR289" s="6"/>
      <c r="BDS289" s="6"/>
      <c r="BDT289" s="6"/>
      <c r="BDU289" s="6"/>
      <c r="BDV289" s="6"/>
      <c r="BDW289" s="6"/>
      <c r="BDX289" s="6"/>
      <c r="BDY289" s="6"/>
      <c r="BDZ289" s="6"/>
      <c r="BEA289" s="6"/>
      <c r="BEB289" s="6"/>
      <c r="BEC289" s="6"/>
      <c r="BED289" s="6"/>
      <c r="BEE289" s="6"/>
      <c r="BEF289" s="6"/>
      <c r="BEG289" s="6"/>
      <c r="BEH289" s="6"/>
      <c r="BEI289" s="6"/>
      <c r="BEJ289" s="6"/>
      <c r="BEK289" s="6"/>
      <c r="BEL289" s="6"/>
      <c r="BEM289" s="6"/>
      <c r="BEN289" s="6"/>
      <c r="BEO289" s="6"/>
      <c r="BEP289" s="6"/>
      <c r="BEQ289" s="6"/>
      <c r="BER289" s="6"/>
      <c r="BES289" s="6"/>
      <c r="BET289" s="6"/>
      <c r="BEU289" s="6"/>
      <c r="BEV289" s="6"/>
      <c r="BEW289" s="6"/>
      <c r="BEX289" s="6"/>
      <c r="BEY289" s="6"/>
      <c r="BEZ289" s="6"/>
      <c r="BFA289" s="6"/>
      <c r="BFB289" s="6"/>
      <c r="BFC289" s="6"/>
      <c r="BFD289" s="6"/>
      <c r="BFE289" s="6"/>
      <c r="BFF289" s="6"/>
      <c r="BFG289" s="6"/>
      <c r="BFH289" s="6"/>
      <c r="BFI289" s="6"/>
      <c r="BFJ289" s="6"/>
      <c r="BFK289" s="6"/>
      <c r="BFL289" s="6"/>
      <c r="BFM289" s="6"/>
      <c r="BFN289" s="6"/>
      <c r="BFO289" s="6"/>
      <c r="BFP289" s="6"/>
      <c r="BFQ289" s="6"/>
      <c r="BFR289" s="6"/>
      <c r="BFS289" s="6"/>
      <c r="BFT289" s="6"/>
      <c r="BFU289" s="6"/>
      <c r="BFV289" s="6"/>
      <c r="BFW289" s="6"/>
      <c r="BFX289" s="6"/>
      <c r="BFY289" s="6"/>
      <c r="BFZ289" s="6"/>
      <c r="BGA289" s="6"/>
      <c r="BGB289" s="6"/>
      <c r="BGC289" s="6"/>
      <c r="BGD289" s="6"/>
      <c r="BGE289" s="6"/>
      <c r="BGF289" s="6"/>
      <c r="BGG289" s="6"/>
      <c r="BGH289" s="6"/>
      <c r="BGI289" s="6"/>
      <c r="BGJ289" s="6"/>
      <c r="BGK289" s="6"/>
      <c r="BGL289" s="6"/>
      <c r="BGM289" s="6"/>
      <c r="BGN289" s="6"/>
      <c r="BGO289" s="6"/>
      <c r="BGP289" s="6"/>
      <c r="BGQ289" s="6"/>
      <c r="BGR289" s="6"/>
      <c r="BGS289" s="6"/>
      <c r="BGT289" s="6"/>
      <c r="BGU289" s="6"/>
      <c r="BGV289" s="6"/>
      <c r="BGW289" s="6"/>
      <c r="BGX289" s="6"/>
      <c r="BGY289" s="6"/>
      <c r="BGZ289" s="6"/>
      <c r="BHA289" s="6"/>
      <c r="BHB289" s="6"/>
      <c r="BHC289" s="6"/>
      <c r="BHD289" s="6"/>
      <c r="BHE289" s="6"/>
      <c r="BHF289" s="6"/>
      <c r="BHG289" s="6"/>
      <c r="BHH289" s="6"/>
      <c r="BHI289" s="6"/>
      <c r="BHJ289" s="6"/>
      <c r="BHK289" s="6"/>
      <c r="BHL289" s="6"/>
      <c r="BHM289" s="6"/>
      <c r="BHN289" s="6"/>
      <c r="BHO289" s="6"/>
      <c r="BHP289" s="6"/>
      <c r="BHQ289" s="6"/>
      <c r="BHR289" s="6"/>
      <c r="BHS289" s="6"/>
      <c r="BHT289" s="6"/>
      <c r="BHU289" s="6"/>
      <c r="BHV289" s="6"/>
      <c r="BHW289" s="6"/>
      <c r="BHX289" s="6"/>
      <c r="BHY289" s="6"/>
      <c r="BHZ289" s="6"/>
      <c r="BIA289" s="6"/>
      <c r="BIB289" s="6"/>
      <c r="BIC289" s="6"/>
      <c r="BID289" s="6"/>
      <c r="BIE289" s="6"/>
      <c r="BIF289" s="6"/>
      <c r="BIG289" s="6"/>
      <c r="BIH289" s="6"/>
      <c r="BII289" s="6"/>
      <c r="BIJ289" s="6"/>
      <c r="BIK289" s="6"/>
      <c r="BIL289" s="6"/>
      <c r="BIM289" s="6"/>
      <c r="BIN289" s="6"/>
      <c r="BIO289" s="6"/>
      <c r="BIP289" s="6"/>
      <c r="BIQ289" s="6"/>
      <c r="BIR289" s="6"/>
      <c r="BIS289" s="6"/>
      <c r="BIT289" s="6"/>
      <c r="BIU289" s="6"/>
      <c r="BIV289" s="6"/>
      <c r="BIW289" s="6"/>
      <c r="BIX289" s="6"/>
      <c r="BIY289" s="6"/>
      <c r="BIZ289" s="6"/>
      <c r="BJA289" s="6"/>
      <c r="BJB289" s="6"/>
      <c r="BJC289" s="6"/>
      <c r="BJD289" s="6"/>
      <c r="BJE289" s="6"/>
      <c r="BJF289" s="6"/>
      <c r="BJG289" s="6"/>
      <c r="BJH289" s="6"/>
      <c r="BJI289" s="6"/>
      <c r="BJJ289" s="6"/>
      <c r="BJK289" s="6"/>
      <c r="BJL289" s="6"/>
      <c r="BJM289" s="6"/>
      <c r="BJN289" s="6"/>
      <c r="BJO289" s="6"/>
      <c r="BJP289" s="6"/>
      <c r="BJQ289" s="6"/>
      <c r="BJR289" s="6"/>
      <c r="BJS289" s="6"/>
      <c r="BJT289" s="6"/>
      <c r="BJU289" s="6"/>
      <c r="BJV289" s="6"/>
      <c r="BJW289" s="6"/>
      <c r="BJX289" s="6"/>
      <c r="BJY289" s="6"/>
      <c r="BJZ289" s="6"/>
      <c r="BKA289" s="6"/>
      <c r="BKB289" s="6"/>
      <c r="BKC289" s="6"/>
      <c r="BKD289" s="6"/>
      <c r="BKE289" s="6"/>
      <c r="BKF289" s="6"/>
      <c r="BKG289" s="6"/>
      <c r="BKH289" s="6"/>
      <c r="BKI289" s="6"/>
      <c r="BKJ289" s="6"/>
      <c r="BKK289" s="6"/>
      <c r="BKL289" s="6"/>
      <c r="BKM289" s="6"/>
      <c r="BKN289" s="6"/>
      <c r="BKO289" s="6"/>
      <c r="BKP289" s="6"/>
      <c r="BKQ289" s="6"/>
      <c r="BKR289" s="6"/>
      <c r="BKS289" s="6"/>
      <c r="BKT289" s="6"/>
      <c r="BKU289" s="6"/>
      <c r="BKV289" s="6"/>
      <c r="BKW289" s="6"/>
      <c r="BKX289" s="6"/>
      <c r="BKY289" s="6"/>
      <c r="BKZ289" s="6"/>
      <c r="BLA289" s="6"/>
      <c r="BLB289" s="6"/>
      <c r="BLC289" s="6"/>
      <c r="BLD289" s="6"/>
      <c r="BLE289" s="6"/>
      <c r="BLF289" s="6"/>
      <c r="BLG289" s="6"/>
      <c r="BLH289" s="6"/>
      <c r="BLI289" s="6"/>
      <c r="BLJ289" s="6"/>
      <c r="BLK289" s="6"/>
      <c r="BLL289" s="6"/>
      <c r="BLM289" s="6"/>
      <c r="BLN289" s="6"/>
      <c r="BLO289" s="6"/>
      <c r="BLP289" s="6"/>
      <c r="BLQ289" s="6"/>
      <c r="BLR289" s="6"/>
      <c r="BLS289" s="6"/>
      <c r="BLT289" s="6"/>
      <c r="BLU289" s="6"/>
      <c r="BLV289" s="6"/>
      <c r="BLW289" s="6"/>
      <c r="BLX289" s="6"/>
      <c r="BLY289" s="6"/>
      <c r="BLZ289" s="6"/>
      <c r="BMA289" s="6"/>
      <c r="BMB289" s="6"/>
      <c r="BMC289" s="6"/>
      <c r="BMD289" s="6"/>
      <c r="BME289" s="6"/>
      <c r="BMF289" s="6"/>
      <c r="BMG289" s="6"/>
      <c r="BMH289" s="6"/>
      <c r="BMI289" s="6"/>
      <c r="BMJ289" s="6"/>
      <c r="BMK289" s="6"/>
      <c r="BML289" s="6"/>
      <c r="BMM289" s="6"/>
      <c r="BMN289" s="6"/>
      <c r="BMO289" s="6"/>
      <c r="BMP289" s="6"/>
      <c r="BMQ289" s="6"/>
      <c r="BMR289" s="6"/>
      <c r="BMS289" s="6"/>
      <c r="BMT289" s="6"/>
      <c r="BMU289" s="6"/>
      <c r="BMV289" s="6"/>
      <c r="BMW289" s="6"/>
      <c r="BMX289" s="6"/>
      <c r="BMY289" s="6"/>
      <c r="BMZ289" s="6"/>
      <c r="BNA289" s="6"/>
      <c r="BNB289" s="6"/>
      <c r="BNC289" s="6"/>
      <c r="BND289" s="6"/>
      <c r="BNE289" s="6"/>
      <c r="BNF289" s="6"/>
      <c r="BNG289" s="6"/>
      <c r="BNH289" s="6"/>
      <c r="BNI289" s="6"/>
      <c r="BNJ289" s="6"/>
      <c r="BNK289" s="6"/>
      <c r="BNL289" s="6"/>
      <c r="BNM289" s="6"/>
      <c r="BNN289" s="6"/>
      <c r="BNO289" s="6"/>
      <c r="BNP289" s="6"/>
      <c r="BNQ289" s="6"/>
      <c r="BNR289" s="6"/>
      <c r="BNS289" s="6"/>
      <c r="BNT289" s="6"/>
      <c r="BNU289" s="6"/>
      <c r="BNV289" s="6"/>
      <c r="BNW289" s="6"/>
      <c r="BNX289" s="6"/>
      <c r="BNY289" s="6"/>
      <c r="BNZ289" s="6"/>
      <c r="BOA289" s="6"/>
      <c r="BOB289" s="6"/>
      <c r="BOC289" s="6"/>
      <c r="BOD289" s="6"/>
      <c r="BOE289" s="6"/>
      <c r="BOF289" s="6"/>
      <c r="BOG289" s="6"/>
      <c r="BOH289" s="6"/>
      <c r="BOI289" s="6"/>
      <c r="BOJ289" s="6"/>
      <c r="BOK289" s="6"/>
      <c r="BOL289" s="6"/>
      <c r="BOM289" s="6"/>
      <c r="BON289" s="6"/>
      <c r="BOO289" s="6"/>
      <c r="BOP289" s="6"/>
      <c r="BOQ289" s="6"/>
      <c r="BOR289" s="6"/>
      <c r="BOS289" s="6"/>
      <c r="BOT289" s="6"/>
      <c r="BOU289" s="6"/>
      <c r="BOV289" s="6"/>
      <c r="BOW289" s="6"/>
      <c r="BOX289" s="6"/>
      <c r="BOY289" s="6"/>
      <c r="BOZ289" s="6"/>
      <c r="BPA289" s="6"/>
      <c r="BPB289" s="6"/>
      <c r="BPC289" s="6"/>
      <c r="BPD289" s="6"/>
      <c r="BPE289" s="6"/>
      <c r="BPF289" s="6"/>
      <c r="BPG289" s="6"/>
      <c r="BPH289" s="6"/>
      <c r="BPI289" s="6"/>
      <c r="BPJ289" s="6"/>
      <c r="BPK289" s="6"/>
      <c r="BPL289" s="6"/>
      <c r="BPM289" s="6"/>
      <c r="BPN289" s="6"/>
      <c r="BPO289" s="6"/>
      <c r="BPP289" s="6"/>
      <c r="BPQ289" s="6"/>
      <c r="BPR289" s="6"/>
      <c r="BPS289" s="6"/>
      <c r="BPT289" s="6"/>
      <c r="BPU289" s="6"/>
      <c r="BPV289" s="6"/>
      <c r="BPW289" s="6"/>
      <c r="BPX289" s="6"/>
      <c r="BPY289" s="6"/>
      <c r="BPZ289" s="6"/>
      <c r="BQA289" s="6"/>
      <c r="BQB289" s="6"/>
      <c r="BQC289" s="6"/>
      <c r="BQD289" s="6"/>
      <c r="BQE289" s="6"/>
      <c r="BQF289" s="6"/>
      <c r="BQG289" s="6"/>
      <c r="BQH289" s="6"/>
      <c r="BQI289" s="6"/>
      <c r="BQJ289" s="6"/>
      <c r="BQK289" s="6"/>
      <c r="BQL289" s="6"/>
      <c r="BQM289" s="6"/>
      <c r="BQN289" s="6"/>
      <c r="BQO289" s="6"/>
      <c r="BQP289" s="6"/>
      <c r="BQQ289" s="6"/>
      <c r="BQR289" s="6"/>
      <c r="BQS289" s="6"/>
      <c r="BQT289" s="6"/>
      <c r="BQU289" s="6"/>
      <c r="BQV289" s="6"/>
      <c r="BQW289" s="6"/>
      <c r="BQX289" s="6"/>
      <c r="BQY289" s="6"/>
      <c r="BQZ289" s="6"/>
      <c r="BRA289" s="6"/>
      <c r="BRB289" s="6"/>
      <c r="BRC289" s="6"/>
      <c r="BRD289" s="6"/>
      <c r="BRE289" s="6"/>
      <c r="BRF289" s="6"/>
      <c r="BRG289" s="6"/>
      <c r="BRH289" s="6"/>
      <c r="BRI289" s="6"/>
      <c r="BRJ289" s="6"/>
      <c r="BRK289" s="6"/>
      <c r="BRL289" s="6"/>
      <c r="BRM289" s="6"/>
      <c r="BRN289" s="6"/>
      <c r="BRO289" s="6"/>
      <c r="BRP289" s="6"/>
      <c r="BRQ289" s="6"/>
      <c r="BRR289" s="6"/>
      <c r="BRS289" s="6"/>
      <c r="BRT289" s="6"/>
      <c r="BRU289" s="6"/>
      <c r="BRV289" s="6"/>
      <c r="BRW289" s="6"/>
      <c r="BRX289" s="6"/>
      <c r="BRY289" s="6"/>
      <c r="BRZ289" s="6"/>
      <c r="BSA289" s="6"/>
      <c r="BSB289" s="6"/>
      <c r="BSC289" s="6"/>
      <c r="BSD289" s="6"/>
      <c r="BSE289" s="6"/>
      <c r="BSF289" s="6"/>
      <c r="BSG289" s="6"/>
      <c r="BSH289" s="6"/>
      <c r="BSI289" s="6"/>
      <c r="BSJ289" s="6"/>
      <c r="BSK289" s="6"/>
      <c r="BSL289" s="6"/>
      <c r="BSM289" s="6"/>
      <c r="BSN289" s="6"/>
      <c r="BSO289" s="6"/>
      <c r="BSP289" s="6"/>
      <c r="BSQ289" s="6"/>
      <c r="BSR289" s="6"/>
      <c r="BSS289" s="6"/>
      <c r="BST289" s="6"/>
      <c r="BSU289" s="6"/>
      <c r="BSV289" s="6"/>
      <c r="BSW289" s="6"/>
      <c r="BSX289" s="6"/>
      <c r="BSY289" s="6"/>
      <c r="BSZ289" s="6"/>
      <c r="BTA289" s="6"/>
      <c r="BTB289" s="6"/>
      <c r="BTC289" s="6"/>
      <c r="BTD289" s="6"/>
      <c r="BTE289" s="6"/>
      <c r="BTF289" s="6"/>
      <c r="BTG289" s="6"/>
      <c r="BTH289" s="6"/>
      <c r="BTI289" s="6"/>
      <c r="BTJ289" s="6"/>
      <c r="BTK289" s="6"/>
      <c r="BTL289" s="6"/>
      <c r="BTM289" s="6"/>
      <c r="BTN289" s="6"/>
      <c r="BTO289" s="6"/>
      <c r="BTP289" s="6"/>
      <c r="BTQ289" s="6"/>
      <c r="BTR289" s="6"/>
      <c r="BTS289" s="6"/>
      <c r="BTT289" s="6"/>
      <c r="BTU289" s="6"/>
      <c r="BTV289" s="6"/>
      <c r="BTW289" s="6"/>
      <c r="BTX289" s="6"/>
      <c r="BTY289" s="6"/>
      <c r="BTZ289" s="6"/>
      <c r="BUA289" s="6"/>
      <c r="BUB289" s="6"/>
      <c r="BUC289" s="6"/>
      <c r="BUD289" s="6"/>
      <c r="BUE289" s="6"/>
      <c r="BUF289" s="6"/>
      <c r="BUG289" s="6"/>
      <c r="BUH289" s="6"/>
      <c r="BUI289" s="6"/>
      <c r="BUJ289" s="6"/>
      <c r="BUK289" s="6"/>
      <c r="BUL289" s="6"/>
      <c r="BUM289" s="6"/>
      <c r="BUN289" s="6"/>
      <c r="BUO289" s="6"/>
      <c r="BUP289" s="6"/>
      <c r="BUQ289" s="6"/>
      <c r="BUR289" s="6"/>
      <c r="BUS289" s="6"/>
      <c r="BUT289" s="6"/>
      <c r="BUU289" s="6"/>
      <c r="BUV289" s="6"/>
      <c r="BUW289" s="6"/>
      <c r="BUX289" s="6"/>
      <c r="BUY289" s="6"/>
      <c r="BUZ289" s="6"/>
      <c r="BVA289" s="6"/>
      <c r="BVB289" s="6"/>
      <c r="BVC289" s="6"/>
      <c r="BVD289" s="6"/>
      <c r="BVE289" s="6"/>
      <c r="BVF289" s="6"/>
      <c r="BVG289" s="6"/>
      <c r="BVH289" s="6"/>
      <c r="BVI289" s="6"/>
      <c r="BVJ289" s="6"/>
      <c r="BVK289" s="6"/>
      <c r="BVL289" s="6"/>
      <c r="BVM289" s="6"/>
      <c r="BVN289" s="6"/>
      <c r="BVO289" s="6"/>
      <c r="BVP289" s="6"/>
      <c r="BVQ289" s="6"/>
      <c r="BVR289" s="6"/>
      <c r="BVS289" s="6"/>
      <c r="BVT289" s="6"/>
      <c r="BVU289" s="6"/>
      <c r="BVV289" s="6"/>
      <c r="BVW289" s="6"/>
      <c r="BVX289" s="6"/>
      <c r="BVY289" s="6"/>
      <c r="BVZ289" s="6"/>
      <c r="BWA289" s="6"/>
      <c r="BWB289" s="6"/>
      <c r="BWC289" s="6"/>
      <c r="BWD289" s="6"/>
      <c r="BWE289" s="6"/>
      <c r="BWF289" s="6"/>
      <c r="BWG289" s="6"/>
      <c r="BWH289" s="6"/>
      <c r="BWI289" s="6"/>
      <c r="BWJ289" s="6"/>
      <c r="BWK289" s="6"/>
      <c r="BWL289" s="6"/>
      <c r="BWM289" s="6"/>
      <c r="BWN289" s="6"/>
      <c r="BWO289" s="6"/>
      <c r="BWP289" s="6"/>
      <c r="BWQ289" s="6"/>
      <c r="BWR289" s="6"/>
      <c r="BWS289" s="6"/>
      <c r="BWT289" s="6"/>
      <c r="BWU289" s="6"/>
      <c r="BWV289" s="6"/>
      <c r="BWW289" s="6"/>
      <c r="BWX289" s="6"/>
      <c r="BWY289" s="6"/>
      <c r="BWZ289" s="6"/>
      <c r="BXA289" s="6"/>
      <c r="BXB289" s="6"/>
      <c r="BXC289" s="6"/>
      <c r="BXD289" s="6"/>
      <c r="BXE289" s="6"/>
      <c r="BXF289" s="6"/>
      <c r="BXG289" s="6"/>
      <c r="BXH289" s="6"/>
      <c r="BXI289" s="6"/>
      <c r="BXJ289" s="6"/>
      <c r="BXK289" s="6"/>
      <c r="BXL289" s="6"/>
      <c r="BXM289" s="6"/>
      <c r="BXN289" s="6"/>
      <c r="BXO289" s="6"/>
      <c r="BXP289" s="6"/>
      <c r="BXQ289" s="6"/>
      <c r="BXR289" s="6"/>
      <c r="BXS289" s="6"/>
      <c r="BXT289" s="6"/>
      <c r="BXU289" s="6"/>
      <c r="BXV289" s="6"/>
      <c r="BXW289" s="6"/>
      <c r="BXX289" s="6"/>
      <c r="BXY289" s="6"/>
      <c r="BXZ289" s="6"/>
      <c r="BYA289" s="6"/>
      <c r="BYB289" s="6"/>
      <c r="BYC289" s="6"/>
      <c r="BYD289" s="6"/>
      <c r="BYE289" s="6"/>
      <c r="BYF289" s="6"/>
      <c r="BYG289" s="6"/>
      <c r="BYH289" s="6"/>
      <c r="BYI289" s="6"/>
      <c r="BYJ289" s="6"/>
      <c r="BYK289" s="6"/>
      <c r="BYL289" s="6"/>
      <c r="BYM289" s="6"/>
      <c r="BYN289" s="6"/>
      <c r="BYO289" s="6"/>
      <c r="BYP289" s="6"/>
      <c r="BYQ289" s="6"/>
      <c r="BYR289" s="6"/>
      <c r="BYS289" s="6"/>
      <c r="BYT289" s="6"/>
      <c r="BYU289" s="6"/>
      <c r="BYV289" s="6"/>
      <c r="BYW289" s="6"/>
      <c r="BYX289" s="6"/>
      <c r="BYY289" s="6"/>
      <c r="BYZ289" s="6"/>
      <c r="BZA289" s="6"/>
      <c r="BZB289" s="6"/>
      <c r="BZC289" s="6"/>
      <c r="BZD289" s="6"/>
      <c r="BZE289" s="6"/>
      <c r="BZF289" s="6"/>
      <c r="BZG289" s="6"/>
      <c r="BZH289" s="6"/>
      <c r="BZI289" s="6"/>
      <c r="BZJ289" s="6"/>
      <c r="BZK289" s="6"/>
      <c r="BZL289" s="6"/>
      <c r="BZM289" s="6"/>
      <c r="BZN289" s="6"/>
      <c r="BZO289" s="6"/>
      <c r="BZP289" s="6"/>
      <c r="BZQ289" s="6"/>
      <c r="BZR289" s="6"/>
      <c r="BZS289" s="6"/>
      <c r="BZT289" s="6"/>
      <c r="BZU289" s="6"/>
      <c r="BZV289" s="6"/>
      <c r="BZW289" s="6"/>
      <c r="BZX289" s="6"/>
      <c r="BZY289" s="6"/>
      <c r="BZZ289" s="6"/>
      <c r="CAA289" s="6"/>
      <c r="CAB289" s="6"/>
      <c r="CAC289" s="6"/>
      <c r="CAD289" s="6"/>
      <c r="CAE289" s="6"/>
      <c r="CAF289" s="6"/>
      <c r="CAG289" s="6"/>
      <c r="CAH289" s="6"/>
      <c r="CAI289" s="6"/>
      <c r="CAJ289" s="6"/>
      <c r="CAK289" s="6"/>
      <c r="CAL289" s="6"/>
      <c r="CAM289" s="6"/>
      <c r="CAN289" s="6"/>
      <c r="CAO289" s="6"/>
      <c r="CAP289" s="6"/>
      <c r="CAQ289" s="6"/>
      <c r="CAR289" s="6"/>
      <c r="CAS289" s="6"/>
      <c r="CAT289" s="6"/>
      <c r="CAU289" s="6"/>
      <c r="CAV289" s="6"/>
      <c r="CAW289" s="6"/>
      <c r="CAX289" s="6"/>
      <c r="CAY289" s="6"/>
      <c r="CAZ289" s="6"/>
      <c r="CBA289" s="6"/>
      <c r="CBB289" s="6"/>
      <c r="CBC289" s="6"/>
      <c r="CBD289" s="6"/>
      <c r="CBE289" s="6"/>
      <c r="CBF289" s="6"/>
      <c r="CBG289" s="6"/>
      <c r="CBH289" s="6"/>
      <c r="CBI289" s="6"/>
      <c r="CBJ289" s="6"/>
      <c r="CBK289" s="6"/>
      <c r="CBL289" s="6"/>
      <c r="CBM289" s="6"/>
      <c r="CBN289" s="6"/>
      <c r="CBO289" s="6"/>
      <c r="CBP289" s="6"/>
      <c r="CBQ289" s="6"/>
      <c r="CBR289" s="6"/>
      <c r="CBS289" s="6"/>
      <c r="CBT289" s="6"/>
      <c r="CBU289" s="6"/>
      <c r="CBV289" s="6"/>
      <c r="CBW289" s="6"/>
      <c r="CBX289" s="6"/>
      <c r="CBY289" s="6"/>
      <c r="CBZ289" s="6"/>
      <c r="CCA289" s="6"/>
      <c r="CCB289" s="6"/>
      <c r="CCC289" s="6"/>
      <c r="CCD289" s="6"/>
      <c r="CCE289" s="6"/>
      <c r="CCF289" s="6"/>
      <c r="CCG289" s="6"/>
      <c r="CCH289" s="6"/>
      <c r="CCI289" s="6"/>
      <c r="CCJ289" s="6"/>
      <c r="CCK289" s="6"/>
      <c r="CCL289" s="6"/>
      <c r="CCM289" s="6"/>
      <c r="CCN289" s="6"/>
      <c r="CCO289" s="6"/>
      <c r="CCP289" s="6"/>
      <c r="CCQ289" s="6"/>
      <c r="CCR289" s="6"/>
      <c r="CCS289" s="6"/>
      <c r="CCT289" s="6"/>
      <c r="CCU289" s="6"/>
      <c r="CCV289" s="6"/>
      <c r="CCW289" s="6"/>
      <c r="CCX289" s="6"/>
      <c r="CCY289" s="6"/>
      <c r="CCZ289" s="6"/>
      <c r="CDA289" s="6"/>
      <c r="CDB289" s="6"/>
      <c r="CDC289" s="6"/>
      <c r="CDD289" s="6"/>
      <c r="CDE289" s="6"/>
      <c r="CDF289" s="6"/>
      <c r="CDG289" s="6"/>
      <c r="CDH289" s="6"/>
      <c r="CDI289" s="6"/>
      <c r="CDJ289" s="6"/>
      <c r="CDK289" s="6"/>
      <c r="CDL289" s="6"/>
      <c r="CDM289" s="6"/>
      <c r="CDN289" s="6"/>
      <c r="CDO289" s="6"/>
      <c r="CDP289" s="6"/>
      <c r="CDQ289" s="6"/>
      <c r="CDR289" s="6"/>
      <c r="CDS289" s="6"/>
      <c r="CDT289" s="6"/>
      <c r="CDU289" s="6"/>
      <c r="CDV289" s="6"/>
      <c r="CDW289" s="6"/>
      <c r="CDX289" s="6"/>
      <c r="CDY289" s="6"/>
      <c r="CDZ289" s="6"/>
      <c r="CEA289" s="6"/>
      <c r="CEB289" s="6"/>
      <c r="CEC289" s="6"/>
      <c r="CED289" s="6"/>
      <c r="CEE289" s="6"/>
      <c r="CEF289" s="6"/>
      <c r="CEG289" s="6"/>
      <c r="CEH289" s="6"/>
      <c r="CEI289" s="6"/>
      <c r="CEJ289" s="6"/>
      <c r="CEK289" s="6"/>
      <c r="CEL289" s="6"/>
      <c r="CEM289" s="6"/>
      <c r="CEN289" s="6"/>
      <c r="CEO289" s="6"/>
      <c r="CEP289" s="6"/>
      <c r="CEQ289" s="6"/>
      <c r="CER289" s="6"/>
      <c r="CES289" s="6"/>
      <c r="CET289" s="6"/>
      <c r="CEU289" s="6"/>
      <c r="CEV289" s="6"/>
      <c r="CEW289" s="6"/>
      <c r="CEX289" s="6"/>
      <c r="CEY289" s="6"/>
      <c r="CEZ289" s="6"/>
      <c r="CFA289" s="6"/>
      <c r="CFB289" s="6"/>
      <c r="CFC289" s="6"/>
      <c r="CFD289" s="6"/>
      <c r="CFE289" s="6"/>
      <c r="CFF289" s="6"/>
      <c r="CFG289" s="6"/>
      <c r="CFH289" s="6"/>
      <c r="CFI289" s="6"/>
      <c r="CFJ289" s="6"/>
      <c r="CFK289" s="6"/>
      <c r="CFL289" s="6"/>
      <c r="CFM289" s="6"/>
      <c r="CFN289" s="6"/>
      <c r="CFO289" s="6"/>
      <c r="CFP289" s="6"/>
      <c r="CFQ289" s="6"/>
      <c r="CFR289" s="6"/>
      <c r="CFS289" s="6"/>
      <c r="CFT289" s="6"/>
      <c r="CFU289" s="6"/>
      <c r="CFV289" s="6"/>
      <c r="CFW289" s="6"/>
      <c r="CFX289" s="6"/>
      <c r="CFY289" s="6"/>
      <c r="CFZ289" s="6"/>
      <c r="CGA289" s="6"/>
      <c r="CGB289" s="6"/>
      <c r="CGC289" s="6"/>
      <c r="CGD289" s="6"/>
      <c r="CGE289" s="6"/>
      <c r="CGF289" s="6"/>
      <c r="CGG289" s="6"/>
      <c r="CGH289" s="6"/>
      <c r="CGI289" s="6"/>
      <c r="CGJ289" s="6"/>
      <c r="CGK289" s="6"/>
      <c r="CGL289" s="6"/>
      <c r="CGM289" s="6"/>
      <c r="CGN289" s="6"/>
      <c r="CGO289" s="6"/>
      <c r="CGP289" s="6"/>
      <c r="CGQ289" s="6"/>
      <c r="CGR289" s="6"/>
      <c r="CGS289" s="6"/>
      <c r="CGT289" s="6"/>
      <c r="CGU289" s="6"/>
      <c r="CGV289" s="6"/>
      <c r="CGW289" s="6"/>
      <c r="CGX289" s="6"/>
      <c r="CGY289" s="6"/>
      <c r="CGZ289" s="6"/>
      <c r="CHA289" s="6"/>
      <c r="CHB289" s="6"/>
      <c r="CHC289" s="6"/>
      <c r="CHD289" s="6"/>
      <c r="CHE289" s="6"/>
      <c r="CHF289" s="6"/>
      <c r="CHG289" s="6"/>
      <c r="CHH289" s="6"/>
      <c r="CHI289" s="6"/>
      <c r="CHJ289" s="6"/>
      <c r="CHK289" s="6"/>
      <c r="CHL289" s="6"/>
      <c r="CHM289" s="6"/>
      <c r="CHN289" s="6"/>
      <c r="CHO289" s="6"/>
      <c r="CHP289" s="6"/>
      <c r="CHQ289" s="6"/>
      <c r="CHR289" s="6"/>
      <c r="CHS289" s="6"/>
      <c r="CHT289" s="6"/>
      <c r="CHU289" s="6"/>
      <c r="CHV289" s="6"/>
      <c r="CHW289" s="6"/>
      <c r="CHX289" s="6"/>
      <c r="CHY289" s="6"/>
      <c r="CHZ289" s="6"/>
      <c r="CIA289" s="6"/>
      <c r="CIB289" s="6"/>
      <c r="CIC289" s="6"/>
      <c r="CID289" s="6"/>
      <c r="CIE289" s="6"/>
      <c r="CIF289" s="6"/>
      <c r="CIG289" s="6"/>
      <c r="CIH289" s="6"/>
      <c r="CII289" s="6"/>
      <c r="CIJ289" s="6"/>
      <c r="CIK289" s="6"/>
      <c r="CIL289" s="6"/>
      <c r="CIM289" s="6"/>
      <c r="CIN289" s="6"/>
      <c r="CIO289" s="6"/>
      <c r="CIP289" s="6"/>
      <c r="CIQ289" s="6"/>
      <c r="CIR289" s="6"/>
      <c r="CIS289" s="6"/>
      <c r="CIT289" s="6"/>
      <c r="CIU289" s="6"/>
      <c r="CIV289" s="6"/>
      <c r="CIW289" s="6"/>
      <c r="CIX289" s="6"/>
      <c r="CIY289" s="6"/>
      <c r="CIZ289" s="6"/>
      <c r="CJA289" s="6"/>
      <c r="CJB289" s="6"/>
      <c r="CJC289" s="6"/>
      <c r="CJD289" s="6"/>
      <c r="CJE289" s="6"/>
      <c r="CJF289" s="6"/>
      <c r="CJG289" s="6"/>
      <c r="CJH289" s="6"/>
      <c r="CJI289" s="6"/>
      <c r="CJJ289" s="6"/>
      <c r="CJK289" s="6"/>
      <c r="CJL289" s="6"/>
      <c r="CJM289" s="6"/>
      <c r="CJN289" s="6"/>
      <c r="CJO289" s="6"/>
      <c r="CJP289" s="6"/>
      <c r="CJQ289" s="6"/>
      <c r="CJR289" s="6"/>
      <c r="CJS289" s="6"/>
      <c r="CJT289" s="6"/>
      <c r="CJU289" s="6"/>
      <c r="CJV289" s="6"/>
      <c r="CJW289" s="6"/>
      <c r="CJX289" s="6"/>
      <c r="CJY289" s="6"/>
      <c r="CJZ289" s="6"/>
      <c r="CKA289" s="6"/>
      <c r="CKB289" s="6"/>
      <c r="CKC289" s="6"/>
      <c r="CKD289" s="6"/>
      <c r="CKE289" s="6"/>
      <c r="CKF289" s="6"/>
      <c r="CKG289" s="6"/>
      <c r="CKH289" s="6"/>
      <c r="CKI289" s="6"/>
      <c r="CKJ289" s="6"/>
      <c r="CKK289" s="6"/>
      <c r="CKL289" s="6"/>
      <c r="CKM289" s="6"/>
      <c r="CKN289" s="6"/>
      <c r="CKO289" s="6"/>
      <c r="CKP289" s="6"/>
      <c r="CKQ289" s="6"/>
      <c r="CKR289" s="6"/>
      <c r="CKS289" s="6"/>
      <c r="CKT289" s="6"/>
      <c r="CKU289" s="6"/>
      <c r="CKV289" s="6"/>
      <c r="CKW289" s="6"/>
      <c r="CKX289" s="6"/>
      <c r="CKY289" s="6"/>
      <c r="CKZ289" s="6"/>
      <c r="CLA289" s="6"/>
      <c r="CLB289" s="6"/>
      <c r="CLC289" s="6"/>
      <c r="CLD289" s="6"/>
      <c r="CLE289" s="6"/>
      <c r="CLF289" s="6"/>
      <c r="CLG289" s="6"/>
      <c r="CLH289" s="6"/>
      <c r="CLI289" s="6"/>
      <c r="CLJ289" s="6"/>
      <c r="CLK289" s="6"/>
      <c r="CLL289" s="6"/>
      <c r="CLM289" s="6"/>
      <c r="CLN289" s="6"/>
      <c r="CLO289" s="6"/>
      <c r="CLP289" s="6"/>
      <c r="CLQ289" s="6"/>
      <c r="CLR289" s="6"/>
      <c r="CLS289" s="6"/>
      <c r="CLT289" s="6"/>
      <c r="CLU289" s="6"/>
      <c r="CLV289" s="6"/>
      <c r="CLW289" s="6"/>
      <c r="CLX289" s="6"/>
      <c r="CLY289" s="6"/>
      <c r="CLZ289" s="6"/>
      <c r="CMA289" s="6"/>
      <c r="CMB289" s="6"/>
      <c r="CMC289" s="6"/>
      <c r="CMD289" s="6"/>
      <c r="CME289" s="6"/>
      <c r="CMF289" s="6"/>
      <c r="CMG289" s="6"/>
      <c r="CMH289" s="6"/>
      <c r="CMI289" s="6"/>
      <c r="CMJ289" s="6"/>
      <c r="CMK289" s="6"/>
      <c r="CML289" s="6"/>
      <c r="CMM289" s="6"/>
      <c r="CMN289" s="6"/>
      <c r="CMO289" s="6"/>
      <c r="CMP289" s="6"/>
      <c r="CMQ289" s="6"/>
      <c r="CMR289" s="6"/>
      <c r="CMS289" s="6"/>
      <c r="CMT289" s="6"/>
      <c r="CMU289" s="6"/>
      <c r="CMV289" s="6"/>
      <c r="CMW289" s="6"/>
      <c r="CMX289" s="6"/>
      <c r="CMY289" s="6"/>
      <c r="CMZ289" s="6"/>
      <c r="CNA289" s="6"/>
      <c r="CNB289" s="6"/>
      <c r="CNC289" s="6"/>
      <c r="CND289" s="6"/>
      <c r="CNE289" s="6"/>
      <c r="CNF289" s="6"/>
      <c r="CNG289" s="6"/>
      <c r="CNH289" s="6"/>
      <c r="CNI289" s="6"/>
      <c r="CNJ289" s="6"/>
      <c r="CNK289" s="6"/>
      <c r="CNL289" s="6"/>
      <c r="CNM289" s="6"/>
      <c r="CNN289" s="6"/>
      <c r="CNO289" s="6"/>
      <c r="CNP289" s="6"/>
      <c r="CNQ289" s="6"/>
      <c r="CNR289" s="6"/>
      <c r="CNS289" s="6"/>
      <c r="CNT289" s="6"/>
      <c r="CNU289" s="6"/>
      <c r="CNV289" s="6"/>
      <c r="CNW289" s="6"/>
      <c r="CNX289" s="6"/>
      <c r="CNY289" s="6"/>
      <c r="CNZ289" s="6"/>
      <c r="COA289" s="6"/>
      <c r="COB289" s="6"/>
      <c r="COC289" s="6"/>
      <c r="COD289" s="6"/>
      <c r="COE289" s="6"/>
      <c r="COF289" s="6"/>
      <c r="COG289" s="6"/>
      <c r="COH289" s="6"/>
      <c r="COI289" s="6"/>
      <c r="COJ289" s="6"/>
      <c r="COK289" s="6"/>
      <c r="COL289" s="6"/>
      <c r="COM289" s="6"/>
      <c r="CON289" s="6"/>
      <c r="COO289" s="6"/>
      <c r="COP289" s="6"/>
      <c r="COQ289" s="6"/>
      <c r="COR289" s="6"/>
      <c r="COS289" s="6"/>
      <c r="COT289" s="6"/>
      <c r="COU289" s="6"/>
      <c r="COV289" s="6"/>
      <c r="COW289" s="6"/>
      <c r="COX289" s="6"/>
      <c r="COY289" s="6"/>
      <c r="COZ289" s="6"/>
      <c r="CPA289" s="6"/>
      <c r="CPB289" s="6"/>
      <c r="CPC289" s="6"/>
      <c r="CPD289" s="6"/>
      <c r="CPE289" s="6"/>
      <c r="CPF289" s="6"/>
      <c r="CPG289" s="6"/>
      <c r="CPH289" s="6"/>
      <c r="CPI289" s="6"/>
      <c r="CPJ289" s="6"/>
      <c r="CPK289" s="6"/>
      <c r="CPL289" s="6"/>
      <c r="CPM289" s="6"/>
      <c r="CPN289" s="6"/>
      <c r="CPO289" s="6"/>
      <c r="CPP289" s="6"/>
      <c r="CPQ289" s="6"/>
      <c r="CPR289" s="6"/>
      <c r="CPS289" s="6"/>
      <c r="CPT289" s="6"/>
      <c r="CPU289" s="6"/>
      <c r="CPV289" s="6"/>
      <c r="CPW289" s="6"/>
      <c r="CPX289" s="6"/>
      <c r="CPY289" s="6"/>
      <c r="CPZ289" s="6"/>
      <c r="CQA289" s="6"/>
      <c r="CQB289" s="6"/>
      <c r="CQC289" s="6"/>
      <c r="CQD289" s="6"/>
      <c r="CQE289" s="6"/>
      <c r="CQF289" s="6"/>
      <c r="CQG289" s="6"/>
      <c r="CQH289" s="6"/>
      <c r="CQI289" s="6"/>
      <c r="CQJ289" s="6"/>
      <c r="CQK289" s="6"/>
      <c r="CQL289" s="6"/>
      <c r="CQM289" s="6"/>
      <c r="CQN289" s="6"/>
      <c r="CQO289" s="6"/>
      <c r="CQP289" s="6"/>
      <c r="CQQ289" s="6"/>
      <c r="CQR289" s="6"/>
      <c r="CQS289" s="6"/>
      <c r="CQT289" s="6"/>
      <c r="CQU289" s="6"/>
      <c r="CQV289" s="6"/>
      <c r="CQW289" s="6"/>
      <c r="CQX289" s="6"/>
      <c r="CQY289" s="6"/>
      <c r="CQZ289" s="6"/>
      <c r="CRA289" s="6"/>
      <c r="CRB289" s="6"/>
      <c r="CRC289" s="6"/>
      <c r="CRD289" s="6"/>
      <c r="CRE289" s="6"/>
      <c r="CRF289" s="6"/>
      <c r="CRG289" s="6"/>
      <c r="CRH289" s="6"/>
      <c r="CRI289" s="6"/>
      <c r="CRJ289" s="6"/>
      <c r="CRK289" s="6"/>
      <c r="CRL289" s="6"/>
      <c r="CRM289" s="6"/>
      <c r="CRN289" s="6"/>
      <c r="CRO289" s="6"/>
      <c r="CRP289" s="6"/>
      <c r="CRQ289" s="6"/>
      <c r="CRR289" s="6"/>
      <c r="CRS289" s="6"/>
      <c r="CRT289" s="6"/>
      <c r="CRU289" s="6"/>
      <c r="CRV289" s="6"/>
      <c r="CRW289" s="6"/>
      <c r="CRX289" s="6"/>
      <c r="CRY289" s="6"/>
      <c r="CRZ289" s="6"/>
      <c r="CSA289" s="6"/>
      <c r="CSB289" s="6"/>
      <c r="CSC289" s="6"/>
      <c r="CSD289" s="6"/>
      <c r="CSE289" s="6"/>
      <c r="CSF289" s="6"/>
      <c r="CSG289" s="6"/>
      <c r="CSH289" s="6"/>
      <c r="CSI289" s="6"/>
      <c r="CSJ289" s="6"/>
      <c r="CSK289" s="6"/>
      <c r="CSL289" s="6"/>
      <c r="CSM289" s="6"/>
      <c r="CSN289" s="6"/>
      <c r="CSO289" s="6"/>
      <c r="CSP289" s="6"/>
      <c r="CSQ289" s="6"/>
      <c r="CSR289" s="6"/>
      <c r="CSS289" s="6"/>
      <c r="CST289" s="6"/>
      <c r="CSU289" s="6"/>
      <c r="CSV289" s="6"/>
      <c r="CSW289" s="6"/>
      <c r="CSX289" s="6"/>
      <c r="CSY289" s="6"/>
      <c r="CSZ289" s="6"/>
      <c r="CTA289" s="6"/>
      <c r="CTB289" s="6"/>
      <c r="CTC289" s="6"/>
      <c r="CTD289" s="6"/>
      <c r="CTE289" s="6"/>
      <c r="CTF289" s="6"/>
      <c r="CTG289" s="6"/>
      <c r="CTH289" s="6"/>
      <c r="CTI289" s="6"/>
      <c r="CTJ289" s="6"/>
      <c r="CTK289" s="6"/>
      <c r="CTL289" s="6"/>
      <c r="CTM289" s="6"/>
      <c r="CTN289" s="6"/>
      <c r="CTO289" s="6"/>
      <c r="CTP289" s="6"/>
      <c r="CTQ289" s="6"/>
      <c r="CTR289" s="6"/>
      <c r="CTS289" s="6"/>
      <c r="CTT289" s="6"/>
      <c r="CTU289" s="6"/>
      <c r="CTV289" s="6"/>
      <c r="CTW289" s="6"/>
      <c r="CTX289" s="6"/>
      <c r="CTY289" s="6"/>
      <c r="CTZ289" s="6"/>
      <c r="CUA289" s="6"/>
      <c r="CUB289" s="6"/>
      <c r="CUC289" s="6"/>
      <c r="CUD289" s="6"/>
      <c r="CUE289" s="6"/>
      <c r="CUF289" s="6"/>
      <c r="CUG289" s="6"/>
      <c r="CUH289" s="6"/>
      <c r="CUI289" s="6"/>
      <c r="CUJ289" s="6"/>
      <c r="CUK289" s="6"/>
      <c r="CUL289" s="6"/>
      <c r="CUM289" s="6"/>
      <c r="CUN289" s="6"/>
      <c r="CUO289" s="6"/>
      <c r="CUP289" s="6"/>
      <c r="CUQ289" s="6"/>
      <c r="CUR289" s="6"/>
      <c r="CUS289" s="6"/>
      <c r="CUT289" s="6"/>
      <c r="CUU289" s="6"/>
      <c r="CUV289" s="6"/>
      <c r="CUW289" s="6"/>
      <c r="CUX289" s="6"/>
      <c r="CUY289" s="6"/>
      <c r="CUZ289" s="6"/>
      <c r="CVA289" s="6"/>
      <c r="CVB289" s="6"/>
      <c r="CVC289" s="6"/>
      <c r="CVD289" s="6"/>
      <c r="CVE289" s="6"/>
      <c r="CVF289" s="6"/>
      <c r="CVG289" s="6"/>
      <c r="CVH289" s="6"/>
      <c r="CVI289" s="6"/>
      <c r="CVJ289" s="6"/>
      <c r="CVK289" s="6"/>
      <c r="CVL289" s="6"/>
      <c r="CVM289" s="6"/>
      <c r="CVN289" s="6"/>
      <c r="CVO289" s="6"/>
      <c r="CVP289" s="6"/>
      <c r="CVQ289" s="6"/>
      <c r="CVR289" s="6"/>
      <c r="CVS289" s="6"/>
      <c r="CVT289" s="6"/>
      <c r="CVU289" s="6"/>
      <c r="CVV289" s="6"/>
      <c r="CVW289" s="6"/>
      <c r="CVX289" s="6"/>
      <c r="CVY289" s="6"/>
      <c r="CVZ289" s="6"/>
      <c r="CWA289" s="6"/>
      <c r="CWB289" s="6"/>
      <c r="CWC289" s="6"/>
      <c r="CWD289" s="6"/>
      <c r="CWE289" s="6"/>
      <c r="CWF289" s="6"/>
      <c r="CWG289" s="6"/>
      <c r="CWH289" s="6"/>
      <c r="CWI289" s="6"/>
      <c r="CWJ289" s="6"/>
      <c r="CWK289" s="6"/>
      <c r="CWL289" s="6"/>
      <c r="CWM289" s="6"/>
      <c r="CWN289" s="6"/>
      <c r="CWO289" s="6"/>
      <c r="CWP289" s="6"/>
      <c r="CWQ289" s="6"/>
      <c r="CWR289" s="6"/>
      <c r="CWS289" s="6"/>
      <c r="CWT289" s="6"/>
      <c r="CWU289" s="6"/>
      <c r="CWV289" s="6"/>
      <c r="CWW289" s="6"/>
      <c r="CWX289" s="6"/>
      <c r="CWY289" s="6"/>
      <c r="CWZ289" s="6"/>
      <c r="CXA289" s="6"/>
      <c r="CXB289" s="6"/>
      <c r="CXC289" s="6"/>
      <c r="CXD289" s="6"/>
      <c r="CXE289" s="6"/>
      <c r="CXF289" s="6"/>
      <c r="CXG289" s="6"/>
      <c r="CXH289" s="6"/>
      <c r="CXI289" s="6"/>
      <c r="CXJ289" s="6"/>
      <c r="CXK289" s="6"/>
      <c r="CXL289" s="6"/>
      <c r="CXM289" s="6"/>
      <c r="CXN289" s="6"/>
      <c r="CXO289" s="6"/>
      <c r="CXP289" s="6"/>
      <c r="CXQ289" s="6"/>
      <c r="CXR289" s="6"/>
      <c r="CXS289" s="6"/>
      <c r="CXT289" s="6"/>
      <c r="CXU289" s="6"/>
      <c r="CXV289" s="6"/>
      <c r="CXW289" s="6"/>
      <c r="CXX289" s="6"/>
      <c r="CXY289" s="6"/>
      <c r="CXZ289" s="6"/>
      <c r="CYA289" s="6"/>
      <c r="CYB289" s="6"/>
      <c r="CYC289" s="6"/>
      <c r="CYD289" s="6"/>
      <c r="CYE289" s="6"/>
      <c r="CYF289" s="6"/>
      <c r="CYG289" s="6"/>
      <c r="CYH289" s="6"/>
      <c r="CYI289" s="6"/>
      <c r="CYJ289" s="6"/>
      <c r="CYK289" s="6"/>
      <c r="CYL289" s="6"/>
      <c r="CYM289" s="6"/>
      <c r="CYN289" s="6"/>
      <c r="CYO289" s="6"/>
      <c r="CYP289" s="6"/>
      <c r="CYQ289" s="6"/>
      <c r="CYR289" s="6"/>
      <c r="CYS289" s="6"/>
      <c r="CYT289" s="6"/>
      <c r="CYU289" s="6"/>
      <c r="CYV289" s="6"/>
      <c r="CYW289" s="6"/>
      <c r="CYX289" s="6"/>
      <c r="CYY289" s="6"/>
      <c r="CYZ289" s="6"/>
      <c r="CZA289" s="6"/>
      <c r="CZB289" s="6"/>
      <c r="CZC289" s="6"/>
      <c r="CZD289" s="6"/>
      <c r="CZE289" s="6"/>
      <c r="CZF289" s="6"/>
      <c r="CZG289" s="6"/>
      <c r="CZH289" s="6"/>
      <c r="CZI289" s="6"/>
      <c r="CZJ289" s="6"/>
      <c r="CZK289" s="6"/>
      <c r="CZL289" s="6"/>
      <c r="CZM289" s="6"/>
      <c r="CZN289" s="6"/>
      <c r="CZO289" s="6"/>
      <c r="CZP289" s="6"/>
      <c r="CZQ289" s="6"/>
      <c r="CZR289" s="6"/>
      <c r="CZS289" s="6"/>
      <c r="CZT289" s="6"/>
      <c r="CZU289" s="6"/>
      <c r="CZV289" s="6"/>
      <c r="CZW289" s="6"/>
      <c r="CZX289" s="6"/>
      <c r="CZY289" s="6"/>
      <c r="CZZ289" s="6"/>
      <c r="DAA289" s="6"/>
      <c r="DAB289" s="6"/>
      <c r="DAC289" s="6"/>
      <c r="DAD289" s="6"/>
      <c r="DAE289" s="6"/>
      <c r="DAF289" s="6"/>
      <c r="DAG289" s="6"/>
      <c r="DAH289" s="6"/>
      <c r="DAI289" s="6"/>
      <c r="DAJ289" s="6"/>
      <c r="DAK289" s="6"/>
      <c r="DAL289" s="6"/>
      <c r="DAM289" s="6"/>
      <c r="DAN289" s="6"/>
      <c r="DAO289" s="6"/>
      <c r="DAP289" s="6"/>
      <c r="DAQ289" s="6"/>
      <c r="DAR289" s="6"/>
      <c r="DAS289" s="6"/>
      <c r="DAT289" s="6"/>
      <c r="DAU289" s="6"/>
      <c r="DAV289" s="6"/>
      <c r="DAW289" s="6"/>
      <c r="DAX289" s="6"/>
      <c r="DAY289" s="6"/>
      <c r="DAZ289" s="6"/>
      <c r="DBA289" s="6"/>
      <c r="DBB289" s="6"/>
      <c r="DBC289" s="6"/>
      <c r="DBD289" s="6"/>
      <c r="DBE289" s="6"/>
      <c r="DBF289" s="6"/>
      <c r="DBG289" s="6"/>
      <c r="DBH289" s="6"/>
      <c r="DBI289" s="6"/>
      <c r="DBJ289" s="6"/>
      <c r="DBK289" s="6"/>
      <c r="DBL289" s="6"/>
      <c r="DBM289" s="6"/>
      <c r="DBN289" s="6"/>
      <c r="DBO289" s="6"/>
      <c r="DBP289" s="6"/>
      <c r="DBQ289" s="6"/>
      <c r="DBR289" s="6"/>
      <c r="DBS289" s="6"/>
      <c r="DBT289" s="6"/>
      <c r="DBU289" s="6"/>
      <c r="DBV289" s="6"/>
      <c r="DBW289" s="6"/>
      <c r="DBX289" s="6"/>
      <c r="DBY289" s="6"/>
      <c r="DBZ289" s="6"/>
      <c r="DCA289" s="6"/>
      <c r="DCB289" s="6"/>
      <c r="DCC289" s="6"/>
      <c r="DCD289" s="6"/>
      <c r="DCE289" s="6"/>
      <c r="DCF289" s="6"/>
      <c r="DCG289" s="6"/>
      <c r="DCH289" s="6"/>
      <c r="DCI289" s="6"/>
      <c r="DCJ289" s="6"/>
      <c r="DCK289" s="6"/>
      <c r="DCL289" s="6"/>
      <c r="DCM289" s="6"/>
      <c r="DCN289" s="6"/>
      <c r="DCO289" s="6"/>
      <c r="DCP289" s="6"/>
      <c r="DCQ289" s="6"/>
      <c r="DCR289" s="6"/>
      <c r="DCS289" s="6"/>
      <c r="DCT289" s="6"/>
      <c r="DCU289" s="6"/>
      <c r="DCV289" s="6"/>
      <c r="DCW289" s="6"/>
      <c r="DCX289" s="6"/>
      <c r="DCY289" s="6"/>
      <c r="DCZ289" s="6"/>
      <c r="DDA289" s="6"/>
      <c r="DDB289" s="6"/>
      <c r="DDC289" s="6"/>
      <c r="DDD289" s="6"/>
      <c r="DDE289" s="6"/>
      <c r="DDF289" s="6"/>
      <c r="DDG289" s="6"/>
      <c r="DDH289" s="6"/>
      <c r="DDI289" s="6"/>
      <c r="DDJ289" s="6"/>
      <c r="DDK289" s="6"/>
      <c r="DDL289" s="6"/>
      <c r="DDM289" s="6"/>
      <c r="DDN289" s="6"/>
      <c r="DDO289" s="6"/>
      <c r="DDP289" s="6"/>
      <c r="DDQ289" s="6"/>
      <c r="DDR289" s="6"/>
      <c r="DDS289" s="6"/>
      <c r="DDT289" s="6"/>
      <c r="DDU289" s="6"/>
      <c r="DDV289" s="6"/>
      <c r="DDW289" s="6"/>
      <c r="DDX289" s="6"/>
      <c r="DDY289" s="6"/>
      <c r="DDZ289" s="6"/>
      <c r="DEA289" s="6"/>
      <c r="DEB289" s="6"/>
      <c r="DEC289" s="6"/>
      <c r="DED289" s="6"/>
      <c r="DEE289" s="6"/>
      <c r="DEF289" s="6"/>
      <c r="DEG289" s="6"/>
      <c r="DEH289" s="6"/>
      <c r="DEI289" s="6"/>
      <c r="DEJ289" s="6"/>
      <c r="DEK289" s="6"/>
      <c r="DEL289" s="6"/>
      <c r="DEM289" s="6"/>
      <c r="DEN289" s="6"/>
      <c r="DEO289" s="6"/>
      <c r="DEP289" s="6"/>
      <c r="DEQ289" s="6"/>
      <c r="DER289" s="6"/>
      <c r="DES289" s="6"/>
      <c r="DET289" s="6"/>
      <c r="DEU289" s="6"/>
      <c r="DEV289" s="6"/>
      <c r="DEW289" s="6"/>
      <c r="DEX289" s="6"/>
      <c r="DEY289" s="6"/>
      <c r="DEZ289" s="6"/>
      <c r="DFA289" s="6"/>
      <c r="DFB289" s="6"/>
      <c r="DFC289" s="6"/>
      <c r="DFD289" s="6"/>
      <c r="DFE289" s="6"/>
      <c r="DFF289" s="6"/>
      <c r="DFG289" s="6"/>
      <c r="DFH289" s="6"/>
      <c r="DFI289" s="6"/>
      <c r="DFJ289" s="6"/>
      <c r="DFK289" s="6"/>
      <c r="DFL289" s="6"/>
      <c r="DFM289" s="6"/>
      <c r="DFN289" s="6"/>
      <c r="DFO289" s="6"/>
      <c r="DFP289" s="6"/>
      <c r="DFQ289" s="6"/>
      <c r="DFR289" s="6"/>
      <c r="DFS289" s="6"/>
      <c r="DFT289" s="6"/>
      <c r="DFU289" s="6"/>
      <c r="DFV289" s="6"/>
      <c r="DFW289" s="6"/>
      <c r="DFX289" s="6"/>
      <c r="DFY289" s="6"/>
      <c r="DFZ289" s="6"/>
      <c r="DGA289" s="6"/>
      <c r="DGB289" s="6"/>
      <c r="DGC289" s="6"/>
      <c r="DGD289" s="6"/>
      <c r="DGE289" s="6"/>
      <c r="DGF289" s="6"/>
      <c r="DGG289" s="6"/>
      <c r="DGH289" s="6"/>
      <c r="DGI289" s="6"/>
      <c r="DGJ289" s="6"/>
      <c r="DGK289" s="6"/>
      <c r="DGL289" s="6"/>
      <c r="DGM289" s="6"/>
      <c r="DGN289" s="6"/>
      <c r="DGO289" s="6"/>
      <c r="DGP289" s="6"/>
      <c r="DGQ289" s="6"/>
      <c r="DGR289" s="6"/>
      <c r="DGS289" s="6"/>
      <c r="DGT289" s="6"/>
      <c r="DGU289" s="6"/>
      <c r="DGV289" s="6"/>
      <c r="DGW289" s="6"/>
      <c r="DGX289" s="6"/>
      <c r="DGY289" s="6"/>
      <c r="DGZ289" s="6"/>
      <c r="DHA289" s="6"/>
      <c r="DHB289" s="6"/>
      <c r="DHC289" s="6"/>
      <c r="DHD289" s="6"/>
      <c r="DHE289" s="6"/>
      <c r="DHF289" s="6"/>
      <c r="DHG289" s="6"/>
      <c r="DHH289" s="6"/>
      <c r="DHI289" s="6"/>
      <c r="DHJ289" s="6"/>
      <c r="DHK289" s="6"/>
      <c r="DHL289" s="6"/>
      <c r="DHM289" s="6"/>
      <c r="DHN289" s="6"/>
      <c r="DHO289" s="6"/>
      <c r="DHP289" s="6"/>
      <c r="DHQ289" s="6"/>
      <c r="DHR289" s="6"/>
      <c r="DHS289" s="6"/>
      <c r="DHT289" s="6"/>
      <c r="DHU289" s="6"/>
      <c r="DHV289" s="6"/>
      <c r="DHW289" s="6"/>
      <c r="DHX289" s="6"/>
      <c r="DHY289" s="6"/>
      <c r="DHZ289" s="6"/>
      <c r="DIA289" s="6"/>
      <c r="DIB289" s="6"/>
      <c r="DIC289" s="6"/>
      <c r="DID289" s="6"/>
      <c r="DIE289" s="6"/>
      <c r="DIF289" s="6"/>
      <c r="DIG289" s="6"/>
      <c r="DIH289" s="6"/>
      <c r="DII289" s="6"/>
      <c r="DIJ289" s="6"/>
      <c r="DIK289" s="6"/>
      <c r="DIL289" s="6"/>
      <c r="DIM289" s="6"/>
      <c r="DIN289" s="6"/>
      <c r="DIO289" s="6"/>
      <c r="DIP289" s="6"/>
      <c r="DIQ289" s="6"/>
      <c r="DIR289" s="6"/>
      <c r="DIS289" s="6"/>
      <c r="DIT289" s="6"/>
      <c r="DIU289" s="6"/>
      <c r="DIV289" s="6"/>
      <c r="DIW289" s="6"/>
      <c r="DIX289" s="6"/>
      <c r="DIY289" s="6"/>
      <c r="DIZ289" s="6"/>
      <c r="DJA289" s="6"/>
      <c r="DJB289" s="6"/>
      <c r="DJC289" s="6"/>
      <c r="DJD289" s="6"/>
      <c r="DJE289" s="6"/>
      <c r="DJF289" s="6"/>
      <c r="DJG289" s="6"/>
      <c r="DJH289" s="6"/>
      <c r="DJI289" s="6"/>
      <c r="DJJ289" s="6"/>
      <c r="DJK289" s="6"/>
      <c r="DJL289" s="6"/>
      <c r="DJM289" s="6"/>
      <c r="DJN289" s="6"/>
      <c r="DJO289" s="6"/>
      <c r="DJP289" s="6"/>
      <c r="DJQ289" s="6"/>
      <c r="DJR289" s="6"/>
      <c r="DJS289" s="6"/>
      <c r="DJT289" s="6"/>
      <c r="DJU289" s="6"/>
      <c r="DJV289" s="6"/>
      <c r="DJW289" s="6"/>
      <c r="DJX289" s="6"/>
      <c r="DJY289" s="6"/>
      <c r="DJZ289" s="6"/>
      <c r="DKA289" s="6"/>
      <c r="DKB289" s="6"/>
      <c r="DKC289" s="6"/>
      <c r="DKD289" s="6"/>
      <c r="DKE289" s="6"/>
      <c r="DKF289" s="6"/>
      <c r="DKG289" s="6"/>
      <c r="DKH289" s="6"/>
      <c r="DKI289" s="6"/>
      <c r="DKJ289" s="6"/>
      <c r="DKK289" s="6"/>
      <c r="DKL289" s="6"/>
      <c r="DKM289" s="6"/>
      <c r="DKN289" s="6"/>
      <c r="DKO289" s="6"/>
      <c r="DKP289" s="6"/>
      <c r="DKQ289" s="6"/>
      <c r="DKR289" s="6"/>
      <c r="DKS289" s="6"/>
      <c r="DKT289" s="6"/>
      <c r="DKU289" s="6"/>
      <c r="DKV289" s="6"/>
      <c r="DKW289" s="6"/>
      <c r="DKX289" s="6"/>
      <c r="DKY289" s="6"/>
      <c r="DKZ289" s="6"/>
      <c r="DLA289" s="6"/>
      <c r="DLB289" s="6"/>
      <c r="DLC289" s="6"/>
      <c r="DLD289" s="6"/>
      <c r="DLE289" s="6"/>
      <c r="DLF289" s="6"/>
      <c r="DLG289" s="6"/>
      <c r="DLH289" s="6"/>
      <c r="DLI289" s="6"/>
      <c r="DLJ289" s="6"/>
      <c r="DLK289" s="6"/>
      <c r="DLL289" s="6"/>
      <c r="DLM289" s="6"/>
      <c r="DLN289" s="6"/>
      <c r="DLO289" s="6"/>
      <c r="DLP289" s="6"/>
      <c r="DLQ289" s="6"/>
      <c r="DLR289" s="6"/>
      <c r="DLS289" s="6"/>
      <c r="DLT289" s="6"/>
      <c r="DLU289" s="6"/>
      <c r="DLV289" s="6"/>
      <c r="DLW289" s="6"/>
      <c r="DLX289" s="6"/>
      <c r="DLY289" s="6"/>
      <c r="DLZ289" s="6"/>
      <c r="DMA289" s="6"/>
      <c r="DMB289" s="6"/>
      <c r="DMC289" s="6"/>
      <c r="DMD289" s="6"/>
      <c r="DME289" s="6"/>
      <c r="DMF289" s="6"/>
      <c r="DMG289" s="6"/>
      <c r="DMH289" s="6"/>
      <c r="DMI289" s="6"/>
      <c r="DMJ289" s="6"/>
      <c r="DMK289" s="6"/>
      <c r="DML289" s="6"/>
      <c r="DMM289" s="6"/>
      <c r="DMN289" s="6"/>
      <c r="DMO289" s="6"/>
      <c r="DMP289" s="6"/>
      <c r="DMQ289" s="6"/>
      <c r="DMR289" s="6"/>
      <c r="DMS289" s="6"/>
      <c r="DMT289" s="6"/>
      <c r="DMU289" s="6"/>
      <c r="DMV289" s="6"/>
      <c r="DMW289" s="6"/>
      <c r="DMX289" s="6"/>
      <c r="DMY289" s="6"/>
      <c r="DMZ289" s="6"/>
      <c r="DNA289" s="6"/>
      <c r="DNB289" s="6"/>
      <c r="DNC289" s="6"/>
      <c r="DND289" s="6"/>
      <c r="DNE289" s="6"/>
      <c r="DNF289" s="6"/>
      <c r="DNG289" s="6"/>
      <c r="DNH289" s="6"/>
      <c r="DNI289" s="6"/>
      <c r="DNJ289" s="6"/>
      <c r="DNK289" s="6"/>
      <c r="DNL289" s="6"/>
      <c r="DNM289" s="6"/>
      <c r="DNN289" s="6"/>
      <c r="DNO289" s="6"/>
      <c r="DNP289" s="6"/>
      <c r="DNQ289" s="6"/>
      <c r="DNR289" s="6"/>
      <c r="DNS289" s="6"/>
      <c r="DNT289" s="6"/>
      <c r="DNU289" s="6"/>
      <c r="DNV289" s="6"/>
      <c r="DNW289" s="6"/>
      <c r="DNX289" s="6"/>
      <c r="DNY289" s="6"/>
      <c r="DNZ289" s="6"/>
      <c r="DOA289" s="6"/>
      <c r="DOB289" s="6"/>
      <c r="DOC289" s="6"/>
      <c r="DOD289" s="6"/>
      <c r="DOE289" s="6"/>
      <c r="DOF289" s="6"/>
      <c r="DOG289" s="6"/>
      <c r="DOH289" s="6"/>
      <c r="DOI289" s="6"/>
      <c r="DOJ289" s="6"/>
      <c r="DOK289" s="6"/>
      <c r="DOL289" s="6"/>
      <c r="DOM289" s="6"/>
      <c r="DON289" s="6"/>
      <c r="DOO289" s="6"/>
      <c r="DOP289" s="6"/>
      <c r="DOQ289" s="6"/>
      <c r="DOR289" s="6"/>
      <c r="DOS289" s="6"/>
      <c r="DOT289" s="6"/>
      <c r="DOU289" s="6"/>
      <c r="DOV289" s="6"/>
      <c r="DOW289" s="6"/>
      <c r="DOX289" s="6"/>
      <c r="DOY289" s="6"/>
      <c r="DOZ289" s="6"/>
      <c r="DPA289" s="6"/>
      <c r="DPB289" s="6"/>
      <c r="DPC289" s="6"/>
      <c r="DPD289" s="6"/>
      <c r="DPE289" s="6"/>
      <c r="DPF289" s="6"/>
      <c r="DPG289" s="6"/>
      <c r="DPH289" s="6"/>
      <c r="DPI289" s="6"/>
      <c r="DPJ289" s="6"/>
      <c r="DPK289" s="6"/>
      <c r="DPL289" s="6"/>
      <c r="DPM289" s="6"/>
      <c r="DPN289" s="6"/>
      <c r="DPO289" s="6"/>
      <c r="DPP289" s="6"/>
      <c r="DPQ289" s="6"/>
      <c r="DPR289" s="6"/>
      <c r="DPS289" s="6"/>
      <c r="DPT289" s="6"/>
      <c r="DPU289" s="6"/>
      <c r="DPV289" s="6"/>
      <c r="DPW289" s="6"/>
      <c r="DPX289" s="6"/>
      <c r="DPY289" s="6"/>
      <c r="DPZ289" s="6"/>
      <c r="DQA289" s="6"/>
      <c r="DQB289" s="6"/>
      <c r="DQC289" s="6"/>
      <c r="DQD289" s="6"/>
      <c r="DQE289" s="6"/>
      <c r="DQF289" s="6"/>
      <c r="DQG289" s="6"/>
      <c r="DQH289" s="6"/>
      <c r="DQI289" s="6"/>
      <c r="DQJ289" s="6"/>
      <c r="DQK289" s="6"/>
      <c r="DQL289" s="6"/>
      <c r="DQM289" s="6"/>
      <c r="DQN289" s="6"/>
      <c r="DQO289" s="6"/>
      <c r="DQP289" s="6"/>
      <c r="DQQ289" s="6"/>
      <c r="DQR289" s="6"/>
      <c r="DQS289" s="6"/>
      <c r="DQT289" s="6"/>
      <c r="DQU289" s="6"/>
      <c r="DQV289" s="6"/>
      <c r="DQW289" s="6"/>
      <c r="DQX289" s="6"/>
      <c r="DQY289" s="6"/>
      <c r="DQZ289" s="6"/>
      <c r="DRA289" s="6"/>
      <c r="DRB289" s="6"/>
      <c r="DRC289" s="6"/>
      <c r="DRD289" s="6"/>
      <c r="DRE289" s="6"/>
      <c r="DRF289" s="6"/>
      <c r="DRG289" s="6"/>
      <c r="DRH289" s="6"/>
      <c r="DRI289" s="6"/>
      <c r="DRJ289" s="6"/>
      <c r="DRK289" s="6"/>
      <c r="DRL289" s="6"/>
      <c r="DRM289" s="6"/>
      <c r="DRN289" s="6"/>
      <c r="DRO289" s="6"/>
      <c r="DRP289" s="6"/>
      <c r="DRQ289" s="6"/>
      <c r="DRR289" s="6"/>
      <c r="DRS289" s="6"/>
      <c r="DRT289" s="6"/>
      <c r="DRU289" s="6"/>
      <c r="DRV289" s="6"/>
      <c r="DRW289" s="6"/>
      <c r="DRX289" s="6"/>
      <c r="DRY289" s="6"/>
      <c r="DRZ289" s="6"/>
      <c r="DSA289" s="6"/>
      <c r="DSB289" s="6"/>
      <c r="DSC289" s="6"/>
      <c r="DSD289" s="6"/>
      <c r="DSE289" s="6"/>
      <c r="DSF289" s="6"/>
      <c r="DSG289" s="6"/>
      <c r="DSH289" s="6"/>
      <c r="DSI289" s="6"/>
      <c r="DSJ289" s="6"/>
      <c r="DSK289" s="6"/>
      <c r="DSL289" s="6"/>
      <c r="DSM289" s="6"/>
      <c r="DSN289" s="6"/>
      <c r="DSO289" s="6"/>
      <c r="DSP289" s="6"/>
      <c r="DSQ289" s="6"/>
      <c r="DSR289" s="6"/>
      <c r="DSS289" s="6"/>
      <c r="DST289" s="6"/>
      <c r="DSU289" s="6"/>
      <c r="DSV289" s="6"/>
      <c r="DSW289" s="6"/>
      <c r="DSX289" s="6"/>
      <c r="DSY289" s="6"/>
      <c r="DSZ289" s="6"/>
      <c r="DTA289" s="6"/>
      <c r="DTB289" s="6"/>
      <c r="DTC289" s="6"/>
      <c r="DTD289" s="6"/>
      <c r="DTE289" s="6"/>
      <c r="DTF289" s="6"/>
      <c r="DTG289" s="6"/>
      <c r="DTH289" s="6"/>
      <c r="DTI289" s="6"/>
      <c r="DTJ289" s="6"/>
      <c r="DTK289" s="6"/>
      <c r="DTL289" s="6"/>
      <c r="DTM289" s="6"/>
      <c r="DTN289" s="6"/>
      <c r="DTO289" s="6"/>
      <c r="DTP289" s="6"/>
      <c r="DTQ289" s="6"/>
      <c r="DTR289" s="6"/>
      <c r="DTS289" s="6"/>
      <c r="DTT289" s="6"/>
      <c r="DTU289" s="6"/>
      <c r="DTV289" s="6"/>
      <c r="DTW289" s="6"/>
      <c r="DTX289" s="6"/>
      <c r="DTY289" s="6"/>
      <c r="DTZ289" s="6"/>
      <c r="DUA289" s="6"/>
      <c r="DUB289" s="6"/>
      <c r="DUC289" s="6"/>
      <c r="DUD289" s="6"/>
      <c r="DUE289" s="6"/>
      <c r="DUF289" s="6"/>
      <c r="DUG289" s="6"/>
      <c r="DUH289" s="6"/>
      <c r="DUI289" s="6"/>
      <c r="DUJ289" s="6"/>
      <c r="DUK289" s="6"/>
      <c r="DUL289" s="6"/>
      <c r="DUM289" s="6"/>
      <c r="DUN289" s="6"/>
      <c r="DUO289" s="6"/>
      <c r="DUP289" s="6"/>
      <c r="DUQ289" s="6"/>
      <c r="DUR289" s="6"/>
      <c r="DUS289" s="6"/>
      <c r="DUT289" s="6"/>
      <c r="DUU289" s="6"/>
      <c r="DUV289" s="6"/>
      <c r="DUW289" s="6"/>
      <c r="DUX289" s="6"/>
      <c r="DUY289" s="6"/>
      <c r="DUZ289" s="6"/>
      <c r="DVA289" s="6"/>
      <c r="DVB289" s="6"/>
      <c r="DVC289" s="6"/>
      <c r="DVD289" s="6"/>
      <c r="DVE289" s="6"/>
      <c r="DVF289" s="6"/>
      <c r="DVG289" s="6"/>
      <c r="DVH289" s="6"/>
      <c r="DVI289" s="6"/>
      <c r="DVJ289" s="6"/>
      <c r="DVK289" s="6"/>
      <c r="DVL289" s="6"/>
      <c r="DVM289" s="6"/>
      <c r="DVN289" s="6"/>
      <c r="DVO289" s="6"/>
      <c r="DVP289" s="6"/>
      <c r="DVQ289" s="6"/>
      <c r="DVR289" s="6"/>
      <c r="DVS289" s="6"/>
      <c r="DVT289" s="6"/>
      <c r="DVU289" s="6"/>
      <c r="DVV289" s="6"/>
      <c r="DVW289" s="6"/>
      <c r="DVX289" s="6"/>
      <c r="DVY289" s="6"/>
      <c r="DVZ289" s="6"/>
      <c r="DWA289" s="6"/>
      <c r="DWB289" s="6"/>
      <c r="DWC289" s="6"/>
      <c r="DWD289" s="6"/>
      <c r="DWE289" s="6"/>
      <c r="DWF289" s="6"/>
      <c r="DWG289" s="6"/>
      <c r="DWH289" s="6"/>
      <c r="DWI289" s="6"/>
      <c r="DWJ289" s="6"/>
      <c r="DWK289" s="6"/>
      <c r="DWL289" s="6"/>
      <c r="DWM289" s="6"/>
      <c r="DWN289" s="6"/>
      <c r="DWO289" s="6"/>
      <c r="DWP289" s="6"/>
      <c r="DWQ289" s="6"/>
      <c r="DWR289" s="6"/>
      <c r="DWS289" s="6"/>
      <c r="DWT289" s="6"/>
      <c r="DWU289" s="6"/>
      <c r="DWV289" s="6"/>
      <c r="DWW289" s="6"/>
      <c r="DWX289" s="6"/>
      <c r="DWY289" s="6"/>
      <c r="DWZ289" s="6"/>
      <c r="DXA289" s="6"/>
      <c r="DXB289" s="6"/>
      <c r="DXC289" s="6"/>
      <c r="DXD289" s="6"/>
      <c r="DXE289" s="6"/>
      <c r="DXF289" s="6"/>
      <c r="DXG289" s="6"/>
      <c r="DXH289" s="6"/>
      <c r="DXI289" s="6"/>
      <c r="DXJ289" s="6"/>
      <c r="DXK289" s="6"/>
      <c r="DXL289" s="6"/>
      <c r="DXM289" s="6"/>
      <c r="DXN289" s="6"/>
      <c r="DXO289" s="6"/>
      <c r="DXP289" s="6"/>
      <c r="DXQ289" s="6"/>
      <c r="DXR289" s="6"/>
      <c r="DXS289" s="6"/>
      <c r="DXT289" s="6"/>
      <c r="DXU289" s="6"/>
      <c r="DXV289" s="6"/>
      <c r="DXW289" s="6"/>
      <c r="DXX289" s="6"/>
      <c r="DXY289" s="6"/>
      <c r="DXZ289" s="6"/>
      <c r="DYA289" s="6"/>
      <c r="DYB289" s="6"/>
      <c r="DYC289" s="6"/>
      <c r="DYD289" s="6"/>
      <c r="DYE289" s="6"/>
      <c r="DYF289" s="6"/>
      <c r="DYG289" s="6"/>
      <c r="DYH289" s="6"/>
      <c r="DYI289" s="6"/>
      <c r="DYJ289" s="6"/>
      <c r="DYK289" s="6"/>
      <c r="DYL289" s="6"/>
      <c r="DYM289" s="6"/>
      <c r="DYN289" s="6"/>
      <c r="DYO289" s="6"/>
      <c r="DYP289" s="6"/>
      <c r="DYQ289" s="6"/>
      <c r="DYR289" s="6"/>
      <c r="DYS289" s="6"/>
      <c r="DYT289" s="6"/>
      <c r="DYU289" s="6"/>
      <c r="DYV289" s="6"/>
      <c r="DYW289" s="6"/>
      <c r="DYX289" s="6"/>
      <c r="DYY289" s="6"/>
      <c r="DYZ289" s="6"/>
      <c r="DZA289" s="6"/>
      <c r="DZB289" s="6"/>
      <c r="DZC289" s="6"/>
      <c r="DZD289" s="6"/>
      <c r="DZE289" s="6"/>
      <c r="DZF289" s="6"/>
      <c r="DZG289" s="6"/>
      <c r="DZH289" s="6"/>
      <c r="DZI289" s="6"/>
      <c r="DZJ289" s="6"/>
      <c r="DZK289" s="6"/>
      <c r="DZL289" s="6"/>
      <c r="DZM289" s="6"/>
      <c r="DZN289" s="6"/>
      <c r="DZO289" s="6"/>
      <c r="DZP289" s="6"/>
      <c r="DZQ289" s="6"/>
      <c r="DZR289" s="6"/>
      <c r="DZS289" s="6"/>
      <c r="DZT289" s="6"/>
      <c r="DZU289" s="6"/>
      <c r="DZV289" s="6"/>
      <c r="DZW289" s="6"/>
      <c r="DZX289" s="6"/>
      <c r="DZY289" s="6"/>
      <c r="DZZ289" s="6"/>
      <c r="EAA289" s="6"/>
      <c r="EAB289" s="6"/>
      <c r="EAC289" s="6"/>
      <c r="EAD289" s="6"/>
      <c r="EAE289" s="6"/>
      <c r="EAF289" s="6"/>
      <c r="EAG289" s="6"/>
      <c r="EAH289" s="6"/>
      <c r="EAI289" s="6"/>
      <c r="EAJ289" s="6"/>
      <c r="EAK289" s="6"/>
      <c r="EAL289" s="6"/>
      <c r="EAM289" s="6"/>
      <c r="EAN289" s="6"/>
      <c r="EAO289" s="6"/>
      <c r="EAP289" s="6"/>
      <c r="EAQ289" s="6"/>
      <c r="EAR289" s="6"/>
      <c r="EAS289" s="6"/>
      <c r="EAT289" s="6"/>
      <c r="EAU289" s="6"/>
      <c r="EAV289" s="6"/>
      <c r="EAW289" s="6"/>
      <c r="EAX289" s="6"/>
      <c r="EAY289" s="6"/>
      <c r="EAZ289" s="6"/>
      <c r="EBA289" s="6"/>
      <c r="EBB289" s="6"/>
      <c r="EBC289" s="6"/>
      <c r="EBD289" s="6"/>
      <c r="EBE289" s="6"/>
      <c r="EBF289" s="6"/>
      <c r="EBG289" s="6"/>
      <c r="EBH289" s="6"/>
      <c r="EBI289" s="6"/>
      <c r="EBJ289" s="6"/>
      <c r="EBK289" s="6"/>
      <c r="EBL289" s="6"/>
      <c r="EBM289" s="6"/>
      <c r="EBN289" s="6"/>
      <c r="EBO289" s="6"/>
      <c r="EBP289" s="6"/>
      <c r="EBQ289" s="6"/>
      <c r="EBR289" s="6"/>
      <c r="EBS289" s="6"/>
      <c r="EBT289" s="6"/>
      <c r="EBU289" s="6"/>
      <c r="EBV289" s="6"/>
      <c r="EBW289" s="6"/>
      <c r="EBX289" s="6"/>
      <c r="EBY289" s="6"/>
      <c r="EBZ289" s="6"/>
      <c r="ECA289" s="6"/>
      <c r="ECB289" s="6"/>
      <c r="ECC289" s="6"/>
      <c r="ECD289" s="6"/>
      <c r="ECE289" s="6"/>
      <c r="ECF289" s="6"/>
      <c r="ECG289" s="6"/>
      <c r="ECH289" s="6"/>
      <c r="ECI289" s="6"/>
      <c r="ECJ289" s="6"/>
      <c r="ECK289" s="6"/>
      <c r="ECL289" s="6"/>
      <c r="ECM289" s="6"/>
      <c r="ECN289" s="6"/>
      <c r="ECO289" s="6"/>
      <c r="ECP289" s="6"/>
      <c r="ECQ289" s="6"/>
      <c r="ECR289" s="6"/>
      <c r="ECS289" s="6"/>
      <c r="ECT289" s="6"/>
      <c r="ECU289" s="6"/>
      <c r="ECV289" s="6"/>
      <c r="ECW289" s="6"/>
      <c r="ECX289" s="6"/>
      <c r="ECY289" s="6"/>
      <c r="ECZ289" s="6"/>
      <c r="EDA289" s="6"/>
      <c r="EDB289" s="6"/>
      <c r="EDC289" s="6"/>
      <c r="EDD289" s="6"/>
      <c r="EDE289" s="6"/>
      <c r="EDF289" s="6"/>
      <c r="EDG289" s="6"/>
      <c r="EDH289" s="6"/>
      <c r="EDI289" s="6"/>
      <c r="EDJ289" s="6"/>
      <c r="EDK289" s="6"/>
      <c r="EDL289" s="6"/>
      <c r="EDM289" s="6"/>
      <c r="EDN289" s="6"/>
      <c r="EDO289" s="6"/>
      <c r="EDP289" s="6"/>
      <c r="EDQ289" s="6"/>
      <c r="EDR289" s="6"/>
      <c r="EDS289" s="6"/>
      <c r="EDT289" s="6"/>
      <c r="EDU289" s="6"/>
      <c r="EDV289" s="6"/>
      <c r="EDW289" s="6"/>
      <c r="EDX289" s="6"/>
      <c r="EDY289" s="6"/>
      <c r="EDZ289" s="6"/>
      <c r="EEA289" s="6"/>
      <c r="EEB289" s="6"/>
      <c r="EEC289" s="6"/>
      <c r="EED289" s="6"/>
      <c r="EEE289" s="6"/>
      <c r="EEF289" s="6"/>
      <c r="EEG289" s="6"/>
      <c r="EEH289" s="6"/>
      <c r="EEI289" s="6"/>
      <c r="EEJ289" s="6"/>
      <c r="EEK289" s="6"/>
      <c r="EEL289" s="6"/>
      <c r="EEM289" s="6"/>
      <c r="EEN289" s="6"/>
      <c r="EEO289" s="6"/>
      <c r="EEP289" s="6"/>
      <c r="EEQ289" s="6"/>
      <c r="EER289" s="6"/>
      <c r="EES289" s="6"/>
      <c r="EET289" s="6"/>
      <c r="EEU289" s="6"/>
      <c r="EEV289" s="6"/>
      <c r="EEW289" s="6"/>
      <c r="EEX289" s="6"/>
      <c r="EEY289" s="6"/>
      <c r="EEZ289" s="6"/>
      <c r="EFA289" s="6"/>
      <c r="EFB289" s="6"/>
      <c r="EFC289" s="6"/>
      <c r="EFD289" s="6"/>
      <c r="EFE289" s="6"/>
      <c r="EFF289" s="6"/>
      <c r="EFG289" s="6"/>
      <c r="EFH289" s="6"/>
      <c r="EFI289" s="6"/>
      <c r="EFJ289" s="6"/>
      <c r="EFK289" s="6"/>
      <c r="EFL289" s="6"/>
      <c r="EFM289" s="6"/>
      <c r="EFN289" s="6"/>
      <c r="EFO289" s="6"/>
      <c r="EFP289" s="6"/>
      <c r="EFQ289" s="6"/>
      <c r="EFR289" s="6"/>
      <c r="EFS289" s="6"/>
      <c r="EFT289" s="6"/>
      <c r="EFU289" s="6"/>
      <c r="EFV289" s="6"/>
      <c r="EFW289" s="6"/>
      <c r="EFX289" s="6"/>
      <c r="EFY289" s="6"/>
      <c r="EFZ289" s="6"/>
      <c r="EGA289" s="6"/>
      <c r="EGB289" s="6"/>
      <c r="EGC289" s="6"/>
      <c r="EGD289" s="6"/>
      <c r="EGE289" s="6"/>
      <c r="EGF289" s="6"/>
      <c r="EGG289" s="6"/>
      <c r="EGH289" s="6"/>
      <c r="EGI289" s="6"/>
      <c r="EGJ289" s="6"/>
      <c r="EGK289" s="6"/>
      <c r="EGL289" s="6"/>
      <c r="EGM289" s="6"/>
      <c r="EGN289" s="6"/>
      <c r="EGO289" s="6"/>
      <c r="EGP289" s="6"/>
      <c r="EGQ289" s="6"/>
      <c r="EGR289" s="6"/>
      <c r="EGS289" s="6"/>
      <c r="EGT289" s="6"/>
      <c r="EGU289" s="6"/>
      <c r="EGV289" s="6"/>
      <c r="EGW289" s="6"/>
      <c r="EGX289" s="6"/>
      <c r="EGY289" s="6"/>
      <c r="EGZ289" s="6"/>
      <c r="EHA289" s="6"/>
      <c r="EHB289" s="6"/>
      <c r="EHC289" s="6"/>
      <c r="EHD289" s="6"/>
      <c r="EHE289" s="6"/>
      <c r="EHF289" s="6"/>
      <c r="EHG289" s="6"/>
      <c r="EHH289" s="6"/>
      <c r="EHI289" s="6"/>
      <c r="EHJ289" s="6"/>
      <c r="EHK289" s="6"/>
      <c r="EHL289" s="6"/>
      <c r="EHM289" s="6"/>
      <c r="EHN289" s="6"/>
      <c r="EHO289" s="6"/>
      <c r="EHP289" s="6"/>
      <c r="EHQ289" s="6"/>
      <c r="EHR289" s="6"/>
      <c r="EHS289" s="6"/>
      <c r="EHT289" s="6"/>
      <c r="EHU289" s="6"/>
      <c r="EHV289" s="6"/>
      <c r="EHW289" s="6"/>
      <c r="EHX289" s="6"/>
      <c r="EHY289" s="6"/>
      <c r="EHZ289" s="6"/>
      <c r="EIA289" s="6"/>
      <c r="EIB289" s="6"/>
      <c r="EIC289" s="6"/>
      <c r="EID289" s="6"/>
      <c r="EIE289" s="6"/>
      <c r="EIF289" s="6"/>
      <c r="EIG289" s="6"/>
      <c r="EIH289" s="6"/>
      <c r="EII289" s="6"/>
      <c r="EIJ289" s="6"/>
      <c r="EIK289" s="6"/>
      <c r="EIL289" s="6"/>
      <c r="EIM289" s="6"/>
      <c r="EIN289" s="6"/>
      <c r="EIO289" s="6"/>
      <c r="EIP289" s="6"/>
      <c r="EIQ289" s="6"/>
      <c r="EIR289" s="6"/>
      <c r="EIS289" s="6"/>
      <c r="EIT289" s="6"/>
      <c r="EIU289" s="6"/>
      <c r="EIV289" s="6"/>
      <c r="EIW289" s="6"/>
      <c r="EIX289" s="6"/>
      <c r="EIY289" s="6"/>
      <c r="EIZ289" s="6"/>
      <c r="EJA289" s="6"/>
      <c r="EJB289" s="6"/>
      <c r="EJC289" s="6"/>
      <c r="EJD289" s="6"/>
      <c r="EJE289" s="6"/>
      <c r="EJF289" s="6"/>
      <c r="EJG289" s="6"/>
      <c r="EJH289" s="6"/>
      <c r="EJI289" s="6"/>
      <c r="EJJ289" s="6"/>
      <c r="EJK289" s="6"/>
      <c r="EJL289" s="6"/>
      <c r="EJM289" s="6"/>
      <c r="EJN289" s="6"/>
      <c r="EJO289" s="6"/>
      <c r="EJP289" s="6"/>
      <c r="EJQ289" s="6"/>
      <c r="EJR289" s="6"/>
      <c r="EJS289" s="6"/>
      <c r="EJT289" s="6"/>
      <c r="EJU289" s="6"/>
      <c r="EJV289" s="6"/>
      <c r="EJW289" s="6"/>
      <c r="EJX289" s="6"/>
      <c r="EJY289" s="6"/>
      <c r="EJZ289" s="6"/>
      <c r="EKA289" s="6"/>
      <c r="EKB289" s="6"/>
      <c r="EKC289" s="6"/>
      <c r="EKD289" s="6"/>
      <c r="EKE289" s="6"/>
      <c r="EKF289" s="6"/>
      <c r="EKG289" s="6"/>
      <c r="EKH289" s="6"/>
      <c r="EKI289" s="6"/>
      <c r="EKJ289" s="6"/>
      <c r="EKK289" s="6"/>
      <c r="EKL289" s="6"/>
      <c r="EKM289" s="6"/>
      <c r="EKN289" s="6"/>
      <c r="EKO289" s="6"/>
      <c r="EKP289" s="6"/>
      <c r="EKQ289" s="6"/>
      <c r="EKR289" s="6"/>
      <c r="EKS289" s="6"/>
      <c r="EKT289" s="6"/>
      <c r="EKU289" s="6"/>
      <c r="EKV289" s="6"/>
      <c r="EKW289" s="6"/>
      <c r="EKX289" s="6"/>
      <c r="EKY289" s="6"/>
      <c r="EKZ289" s="6"/>
      <c r="ELA289" s="6"/>
      <c r="ELB289" s="6"/>
      <c r="ELC289" s="6"/>
      <c r="ELD289" s="6"/>
      <c r="ELE289" s="6"/>
      <c r="ELF289" s="6"/>
      <c r="ELG289" s="6"/>
      <c r="ELH289" s="6"/>
      <c r="ELI289" s="6"/>
      <c r="ELJ289" s="6"/>
      <c r="ELK289" s="6"/>
      <c r="ELL289" s="6"/>
      <c r="ELM289" s="6"/>
      <c r="ELN289" s="6"/>
      <c r="ELO289" s="6"/>
      <c r="ELP289" s="6"/>
      <c r="ELQ289" s="6"/>
      <c r="ELR289" s="6"/>
      <c r="ELS289" s="6"/>
      <c r="ELT289" s="6"/>
      <c r="ELU289" s="6"/>
      <c r="ELV289" s="6"/>
      <c r="ELW289" s="6"/>
      <c r="ELX289" s="6"/>
      <c r="ELY289" s="6"/>
      <c r="ELZ289" s="6"/>
      <c r="EMA289" s="6"/>
      <c r="EMB289" s="6"/>
      <c r="EMC289" s="6"/>
      <c r="EMD289" s="6"/>
      <c r="EME289" s="6"/>
      <c r="EMF289" s="6"/>
      <c r="EMG289" s="6"/>
      <c r="EMH289" s="6"/>
      <c r="EMI289" s="6"/>
      <c r="EMJ289" s="6"/>
      <c r="EMK289" s="6"/>
      <c r="EML289" s="6"/>
      <c r="EMM289" s="6"/>
      <c r="EMN289" s="6"/>
      <c r="EMO289" s="6"/>
      <c r="EMP289" s="6"/>
      <c r="EMQ289" s="6"/>
      <c r="EMR289" s="6"/>
      <c r="EMS289" s="6"/>
      <c r="EMT289" s="6"/>
      <c r="EMU289" s="6"/>
      <c r="EMV289" s="6"/>
      <c r="EMW289" s="6"/>
      <c r="EMX289" s="6"/>
      <c r="EMY289" s="6"/>
      <c r="EMZ289" s="6"/>
      <c r="ENA289" s="6"/>
      <c r="ENB289" s="6"/>
      <c r="ENC289" s="6"/>
      <c r="END289" s="6"/>
      <c r="ENE289" s="6"/>
      <c r="ENF289" s="6"/>
      <c r="ENG289" s="6"/>
      <c r="ENH289" s="6"/>
      <c r="ENI289" s="6"/>
      <c r="ENJ289" s="6"/>
      <c r="ENK289" s="6"/>
      <c r="ENL289" s="6"/>
      <c r="ENM289" s="6"/>
      <c r="ENN289" s="6"/>
      <c r="ENO289" s="6"/>
      <c r="ENP289" s="6"/>
      <c r="ENQ289" s="6"/>
      <c r="ENR289" s="6"/>
      <c r="ENS289" s="6"/>
      <c r="ENT289" s="6"/>
      <c r="ENU289" s="6"/>
      <c r="ENV289" s="6"/>
      <c r="ENW289" s="6"/>
      <c r="ENX289" s="6"/>
      <c r="ENY289" s="6"/>
      <c r="ENZ289" s="6"/>
      <c r="EOA289" s="6"/>
      <c r="EOB289" s="6"/>
      <c r="EOC289" s="6"/>
      <c r="EOD289" s="6"/>
      <c r="EOE289" s="6"/>
      <c r="EOF289" s="6"/>
      <c r="EOG289" s="6"/>
      <c r="EOH289" s="6"/>
      <c r="EOI289" s="6"/>
      <c r="EOJ289" s="6"/>
      <c r="EOK289" s="6"/>
      <c r="EOL289" s="6"/>
      <c r="EOM289" s="6"/>
      <c r="EON289" s="6"/>
      <c r="EOO289" s="6"/>
      <c r="EOP289" s="6"/>
      <c r="EOQ289" s="6"/>
      <c r="EOR289" s="6"/>
      <c r="EOS289" s="6"/>
      <c r="EOT289" s="6"/>
      <c r="EOU289" s="6"/>
      <c r="EOV289" s="6"/>
      <c r="EOW289" s="6"/>
      <c r="EOX289" s="6"/>
      <c r="EOY289" s="6"/>
      <c r="EOZ289" s="6"/>
      <c r="EPA289" s="6"/>
      <c r="EPB289" s="6"/>
      <c r="EPC289" s="6"/>
      <c r="EPD289" s="6"/>
      <c r="EPE289" s="6"/>
      <c r="EPF289" s="6"/>
      <c r="EPG289" s="6"/>
      <c r="EPH289" s="6"/>
      <c r="EPI289" s="6"/>
      <c r="EPJ289" s="6"/>
      <c r="EPK289" s="6"/>
      <c r="EPL289" s="6"/>
      <c r="EPM289" s="6"/>
      <c r="EPN289" s="6"/>
      <c r="EPO289" s="6"/>
      <c r="EPP289" s="6"/>
      <c r="EPQ289" s="6"/>
      <c r="EPR289" s="6"/>
      <c r="EPS289" s="6"/>
      <c r="EPT289" s="6"/>
      <c r="EPU289" s="6"/>
      <c r="EPV289" s="6"/>
      <c r="EPW289" s="6"/>
      <c r="EPX289" s="6"/>
      <c r="EPY289" s="6"/>
      <c r="EPZ289" s="6"/>
      <c r="EQA289" s="6"/>
      <c r="EQB289" s="6"/>
      <c r="EQC289" s="6"/>
      <c r="EQD289" s="6"/>
      <c r="EQE289" s="6"/>
      <c r="EQF289" s="6"/>
      <c r="EQG289" s="6"/>
      <c r="EQH289" s="6"/>
      <c r="EQI289" s="6"/>
      <c r="EQJ289" s="6"/>
      <c r="EQK289" s="6"/>
      <c r="EQL289" s="6"/>
      <c r="EQM289" s="6"/>
      <c r="EQN289" s="6"/>
      <c r="EQO289" s="6"/>
      <c r="EQP289" s="6"/>
      <c r="EQQ289" s="6"/>
      <c r="EQR289" s="6"/>
      <c r="EQS289" s="6"/>
      <c r="EQT289" s="6"/>
      <c r="EQU289" s="6"/>
      <c r="EQV289" s="6"/>
      <c r="EQW289" s="6"/>
      <c r="EQX289" s="6"/>
      <c r="EQY289" s="6"/>
      <c r="EQZ289" s="6"/>
      <c r="ERA289" s="6"/>
      <c r="ERB289" s="6"/>
      <c r="ERC289" s="6"/>
      <c r="ERD289" s="6"/>
      <c r="ERE289" s="6"/>
      <c r="ERF289" s="6"/>
      <c r="ERG289" s="6"/>
      <c r="ERH289" s="6"/>
      <c r="ERI289" s="6"/>
      <c r="ERJ289" s="6"/>
      <c r="ERK289" s="6"/>
      <c r="ERL289" s="6"/>
      <c r="ERM289" s="6"/>
      <c r="ERN289" s="6"/>
      <c r="ERO289" s="6"/>
      <c r="ERP289" s="6"/>
      <c r="ERQ289" s="6"/>
      <c r="ERR289" s="6"/>
      <c r="ERS289" s="6"/>
      <c r="ERT289" s="6"/>
      <c r="ERU289" s="6"/>
      <c r="ERV289" s="6"/>
      <c r="ERW289" s="6"/>
      <c r="ERX289" s="6"/>
      <c r="ERY289" s="6"/>
      <c r="ERZ289" s="6"/>
      <c r="ESA289" s="6"/>
      <c r="ESB289" s="6"/>
      <c r="ESC289" s="6"/>
      <c r="ESD289" s="6"/>
      <c r="ESE289" s="6"/>
      <c r="ESF289" s="6"/>
      <c r="ESG289" s="6"/>
      <c r="ESH289" s="6"/>
      <c r="ESI289" s="6"/>
      <c r="ESJ289" s="6"/>
      <c r="ESK289" s="6"/>
      <c r="ESL289" s="6"/>
      <c r="ESM289" s="6"/>
      <c r="ESN289" s="6"/>
      <c r="ESO289" s="6"/>
      <c r="ESP289" s="6"/>
      <c r="ESQ289" s="6"/>
      <c r="ESR289" s="6"/>
      <c r="ESS289" s="6"/>
      <c r="EST289" s="6"/>
      <c r="ESU289" s="6"/>
      <c r="ESV289" s="6"/>
      <c r="ESW289" s="6"/>
      <c r="ESX289" s="6"/>
      <c r="ESY289" s="6"/>
      <c r="ESZ289" s="6"/>
      <c r="ETA289" s="6"/>
      <c r="ETB289" s="6"/>
      <c r="ETC289" s="6"/>
      <c r="ETD289" s="6"/>
      <c r="ETE289" s="6"/>
      <c r="ETF289" s="6"/>
      <c r="ETG289" s="6"/>
      <c r="ETH289" s="6"/>
      <c r="ETI289" s="6"/>
      <c r="ETJ289" s="6"/>
      <c r="ETK289" s="6"/>
      <c r="ETL289" s="6"/>
      <c r="ETM289" s="6"/>
      <c r="ETN289" s="6"/>
      <c r="ETO289" s="6"/>
      <c r="ETP289" s="6"/>
      <c r="ETQ289" s="6"/>
      <c r="ETR289" s="6"/>
      <c r="ETS289" s="6"/>
      <c r="ETT289" s="6"/>
      <c r="ETU289" s="6"/>
      <c r="ETV289" s="6"/>
      <c r="ETW289" s="6"/>
      <c r="ETX289" s="6"/>
      <c r="ETY289" s="6"/>
      <c r="ETZ289" s="6"/>
      <c r="EUA289" s="6"/>
      <c r="EUB289" s="6"/>
      <c r="EUC289" s="6"/>
      <c r="EUD289" s="6"/>
      <c r="EUE289" s="6"/>
      <c r="EUF289" s="6"/>
      <c r="EUG289" s="6"/>
      <c r="EUH289" s="6"/>
      <c r="EUI289" s="6"/>
      <c r="EUJ289" s="6"/>
      <c r="EUK289" s="6"/>
      <c r="EUL289" s="6"/>
      <c r="EUM289" s="6"/>
      <c r="EUN289" s="6"/>
      <c r="EUO289" s="6"/>
      <c r="EUP289" s="6"/>
      <c r="EUQ289" s="6"/>
      <c r="EUR289" s="6"/>
      <c r="EUS289" s="6"/>
      <c r="EUT289" s="6"/>
      <c r="EUU289" s="6"/>
      <c r="EUV289" s="6"/>
      <c r="EUW289" s="6"/>
      <c r="EUX289" s="6"/>
      <c r="EUY289" s="6"/>
      <c r="EUZ289" s="6"/>
      <c r="EVA289" s="6"/>
      <c r="EVB289" s="6"/>
      <c r="EVC289" s="6"/>
      <c r="EVD289" s="6"/>
      <c r="EVE289" s="6"/>
      <c r="EVF289" s="6"/>
      <c r="EVG289" s="6"/>
      <c r="EVH289" s="6"/>
      <c r="EVI289" s="6"/>
      <c r="EVJ289" s="6"/>
      <c r="EVK289" s="6"/>
      <c r="EVL289" s="6"/>
      <c r="EVM289" s="6"/>
      <c r="EVN289" s="6"/>
      <c r="EVO289" s="6"/>
      <c r="EVP289" s="6"/>
      <c r="EVQ289" s="6"/>
      <c r="EVR289" s="6"/>
      <c r="EVS289" s="6"/>
      <c r="EVT289" s="6"/>
      <c r="EVU289" s="6"/>
      <c r="EVV289" s="6"/>
      <c r="EVW289" s="6"/>
      <c r="EVX289" s="6"/>
      <c r="EVY289" s="6"/>
      <c r="EVZ289" s="6"/>
      <c r="EWA289" s="6"/>
      <c r="EWB289" s="6"/>
      <c r="EWC289" s="6"/>
      <c r="EWD289" s="6"/>
      <c r="EWE289" s="6"/>
      <c r="EWF289" s="6"/>
      <c r="EWG289" s="6"/>
      <c r="EWH289" s="6"/>
      <c r="EWI289" s="6"/>
      <c r="EWJ289" s="6"/>
      <c r="EWK289" s="6"/>
      <c r="EWL289" s="6"/>
      <c r="EWM289" s="6"/>
      <c r="EWN289" s="6"/>
      <c r="EWO289" s="6"/>
      <c r="EWP289" s="6"/>
      <c r="EWQ289" s="6"/>
      <c r="EWR289" s="6"/>
      <c r="EWS289" s="6"/>
      <c r="EWT289" s="6"/>
      <c r="EWU289" s="6"/>
      <c r="EWV289" s="6"/>
      <c r="EWW289" s="6"/>
      <c r="EWX289" s="6"/>
      <c r="EWY289" s="6"/>
      <c r="EWZ289" s="6"/>
      <c r="EXA289" s="6"/>
      <c r="EXB289" s="6"/>
      <c r="EXC289" s="6"/>
      <c r="EXD289" s="6"/>
      <c r="EXE289" s="6"/>
      <c r="EXF289" s="6"/>
      <c r="EXG289" s="6"/>
      <c r="EXH289" s="6"/>
      <c r="EXI289" s="6"/>
      <c r="EXJ289" s="6"/>
      <c r="EXK289" s="6"/>
      <c r="EXL289" s="6"/>
      <c r="EXM289" s="6"/>
      <c r="EXN289" s="6"/>
      <c r="EXO289" s="6"/>
      <c r="EXP289" s="6"/>
      <c r="EXQ289" s="6"/>
      <c r="EXR289" s="6"/>
      <c r="EXS289" s="6"/>
      <c r="EXT289" s="6"/>
      <c r="EXU289" s="6"/>
      <c r="EXV289" s="6"/>
      <c r="EXW289" s="6"/>
      <c r="EXX289" s="6"/>
      <c r="EXY289" s="6"/>
      <c r="EXZ289" s="6"/>
      <c r="EYA289" s="6"/>
      <c r="EYB289" s="6"/>
      <c r="EYC289" s="6"/>
      <c r="EYD289" s="6"/>
      <c r="EYE289" s="6"/>
      <c r="EYF289" s="6"/>
      <c r="EYG289" s="6"/>
      <c r="EYH289" s="6"/>
      <c r="EYI289" s="6"/>
      <c r="EYJ289" s="6"/>
      <c r="EYK289" s="6"/>
      <c r="EYL289" s="6"/>
      <c r="EYM289" s="6"/>
      <c r="EYN289" s="6"/>
      <c r="EYO289" s="6"/>
      <c r="EYP289" s="6"/>
      <c r="EYQ289" s="6"/>
      <c r="EYR289" s="6"/>
      <c r="EYS289" s="6"/>
      <c r="EYT289" s="6"/>
      <c r="EYU289" s="6"/>
      <c r="EYV289" s="6"/>
      <c r="EYW289" s="6"/>
      <c r="EYX289" s="6"/>
      <c r="EYY289" s="6"/>
      <c r="EYZ289" s="6"/>
      <c r="EZA289" s="6"/>
      <c r="EZB289" s="6"/>
      <c r="EZC289" s="6"/>
      <c r="EZD289" s="6"/>
      <c r="EZE289" s="6"/>
      <c r="EZF289" s="6"/>
      <c r="EZG289" s="6"/>
      <c r="EZH289" s="6"/>
      <c r="EZI289" s="6"/>
      <c r="EZJ289" s="6"/>
      <c r="EZK289" s="6"/>
      <c r="EZL289" s="6"/>
      <c r="EZM289" s="6"/>
      <c r="EZN289" s="6"/>
      <c r="EZO289" s="6"/>
      <c r="EZP289" s="6"/>
      <c r="EZQ289" s="6"/>
      <c r="EZR289" s="6"/>
      <c r="EZS289" s="6"/>
      <c r="EZT289" s="6"/>
      <c r="EZU289" s="6"/>
      <c r="EZV289" s="6"/>
      <c r="EZW289" s="6"/>
      <c r="EZX289" s="6"/>
      <c r="EZY289" s="6"/>
      <c r="EZZ289" s="6"/>
      <c r="FAA289" s="6"/>
      <c r="FAB289" s="6"/>
      <c r="FAC289" s="6"/>
      <c r="FAD289" s="6"/>
      <c r="FAE289" s="6"/>
      <c r="FAF289" s="6"/>
      <c r="FAG289" s="6"/>
      <c r="FAH289" s="6"/>
      <c r="FAI289" s="6"/>
      <c r="FAJ289" s="6"/>
      <c r="FAK289" s="6"/>
      <c r="FAL289" s="6"/>
      <c r="FAM289" s="6"/>
      <c r="FAN289" s="6"/>
      <c r="FAO289" s="6"/>
      <c r="FAP289" s="6"/>
      <c r="FAQ289" s="6"/>
      <c r="FAR289" s="6"/>
      <c r="FAS289" s="6"/>
      <c r="FAT289" s="6"/>
      <c r="FAU289" s="6"/>
      <c r="FAV289" s="6"/>
      <c r="FAW289" s="6"/>
      <c r="FAX289" s="6"/>
      <c r="FAY289" s="6"/>
      <c r="FAZ289" s="6"/>
      <c r="FBA289" s="6"/>
      <c r="FBB289" s="6"/>
      <c r="FBC289" s="6"/>
      <c r="FBD289" s="6"/>
      <c r="FBE289" s="6"/>
      <c r="FBF289" s="6"/>
      <c r="FBG289" s="6"/>
      <c r="FBH289" s="6"/>
      <c r="FBI289" s="6"/>
      <c r="FBJ289" s="6"/>
      <c r="FBK289" s="6"/>
      <c r="FBL289" s="6"/>
      <c r="FBM289" s="6"/>
      <c r="FBN289" s="6"/>
      <c r="FBO289" s="6"/>
      <c r="FBP289" s="6"/>
      <c r="FBQ289" s="6"/>
      <c r="FBR289" s="6"/>
      <c r="FBS289" s="6"/>
      <c r="FBT289" s="6"/>
      <c r="FBU289" s="6"/>
      <c r="FBV289" s="6"/>
      <c r="FBW289" s="6"/>
      <c r="FBX289" s="6"/>
      <c r="FBY289" s="6"/>
      <c r="FBZ289" s="6"/>
      <c r="FCA289" s="6"/>
      <c r="FCB289" s="6"/>
      <c r="FCC289" s="6"/>
      <c r="FCD289" s="6"/>
      <c r="FCE289" s="6"/>
      <c r="FCF289" s="6"/>
      <c r="FCG289" s="6"/>
      <c r="FCH289" s="6"/>
      <c r="FCI289" s="6"/>
      <c r="FCJ289" s="6"/>
      <c r="FCK289" s="6"/>
      <c r="FCL289" s="6"/>
      <c r="FCM289" s="6"/>
      <c r="FCN289" s="6"/>
      <c r="FCO289" s="6"/>
      <c r="FCP289" s="6"/>
      <c r="FCQ289" s="6"/>
      <c r="FCR289" s="6"/>
      <c r="FCS289" s="6"/>
      <c r="FCT289" s="6"/>
      <c r="FCU289" s="6"/>
      <c r="FCV289" s="6"/>
      <c r="FCW289" s="6"/>
      <c r="FCX289" s="6"/>
      <c r="FCY289" s="6"/>
      <c r="FCZ289" s="6"/>
      <c r="FDA289" s="6"/>
      <c r="FDB289" s="6"/>
      <c r="FDC289" s="6"/>
      <c r="FDD289" s="6"/>
      <c r="FDE289" s="6"/>
      <c r="FDF289" s="6"/>
      <c r="FDG289" s="6"/>
      <c r="FDH289" s="6"/>
      <c r="FDI289" s="6"/>
      <c r="FDJ289" s="6"/>
      <c r="FDK289" s="6"/>
      <c r="FDL289" s="6"/>
      <c r="FDM289" s="6"/>
      <c r="FDN289" s="6"/>
      <c r="FDO289" s="6"/>
      <c r="FDP289" s="6"/>
      <c r="FDQ289" s="6"/>
      <c r="FDR289" s="6"/>
      <c r="FDS289" s="6"/>
      <c r="FDT289" s="6"/>
      <c r="FDU289" s="6"/>
      <c r="FDV289" s="6"/>
      <c r="FDW289" s="6"/>
      <c r="FDX289" s="6"/>
      <c r="FDY289" s="6"/>
      <c r="FDZ289" s="6"/>
      <c r="FEA289" s="6"/>
      <c r="FEB289" s="6"/>
      <c r="FEC289" s="6"/>
      <c r="FED289" s="6"/>
      <c r="FEE289" s="6"/>
      <c r="FEF289" s="6"/>
      <c r="FEG289" s="6"/>
      <c r="FEH289" s="6"/>
      <c r="FEI289" s="6"/>
      <c r="FEJ289" s="6"/>
      <c r="FEK289" s="6"/>
      <c r="FEL289" s="6"/>
      <c r="FEM289" s="6"/>
      <c r="FEN289" s="6"/>
      <c r="FEO289" s="6"/>
      <c r="FEP289" s="6"/>
      <c r="FEQ289" s="6"/>
      <c r="FER289" s="6"/>
      <c r="FES289" s="6"/>
      <c r="FET289" s="6"/>
      <c r="FEU289" s="6"/>
      <c r="FEV289" s="6"/>
      <c r="FEW289" s="6"/>
      <c r="FEX289" s="6"/>
      <c r="FEY289" s="6"/>
      <c r="FEZ289" s="6"/>
      <c r="FFA289" s="6"/>
      <c r="FFB289" s="6"/>
      <c r="FFC289" s="6"/>
      <c r="FFD289" s="6"/>
      <c r="FFE289" s="6"/>
      <c r="FFF289" s="6"/>
      <c r="FFG289" s="6"/>
      <c r="FFH289" s="6"/>
      <c r="FFI289" s="6"/>
      <c r="FFJ289" s="6"/>
      <c r="FFK289" s="6"/>
      <c r="FFL289" s="6"/>
      <c r="FFM289" s="6"/>
      <c r="FFN289" s="6"/>
      <c r="FFO289" s="6"/>
      <c r="FFP289" s="6"/>
      <c r="FFQ289" s="6"/>
      <c r="FFR289" s="6"/>
      <c r="FFS289" s="6"/>
      <c r="FFT289" s="6"/>
      <c r="FFU289" s="6"/>
      <c r="FFV289" s="6"/>
      <c r="FFW289" s="6"/>
      <c r="FFX289" s="6"/>
      <c r="FFY289" s="6"/>
      <c r="FFZ289" s="6"/>
      <c r="FGA289" s="6"/>
      <c r="FGB289" s="6"/>
      <c r="FGC289" s="6"/>
      <c r="FGD289" s="6"/>
      <c r="FGE289" s="6"/>
      <c r="FGF289" s="6"/>
      <c r="FGG289" s="6"/>
      <c r="FGH289" s="6"/>
      <c r="FGI289" s="6"/>
      <c r="FGJ289" s="6"/>
      <c r="FGK289" s="6"/>
      <c r="FGL289" s="6"/>
      <c r="FGM289" s="6"/>
      <c r="FGN289" s="6"/>
      <c r="FGO289" s="6"/>
      <c r="FGP289" s="6"/>
      <c r="FGQ289" s="6"/>
      <c r="FGR289" s="6"/>
      <c r="FGS289" s="6"/>
      <c r="FGT289" s="6"/>
      <c r="FGU289" s="6"/>
      <c r="FGV289" s="6"/>
      <c r="FGW289" s="6"/>
      <c r="FGX289" s="6"/>
      <c r="FGY289" s="6"/>
      <c r="FGZ289" s="6"/>
      <c r="FHA289" s="6"/>
      <c r="FHB289" s="6"/>
      <c r="FHC289" s="6"/>
      <c r="FHD289" s="6"/>
      <c r="FHE289" s="6"/>
      <c r="FHF289" s="6"/>
      <c r="FHG289" s="6"/>
      <c r="FHH289" s="6"/>
      <c r="FHI289" s="6"/>
      <c r="FHJ289" s="6"/>
      <c r="FHK289" s="6"/>
      <c r="FHL289" s="6"/>
      <c r="FHM289" s="6"/>
      <c r="FHN289" s="6"/>
      <c r="FHO289" s="6"/>
      <c r="FHP289" s="6"/>
      <c r="FHQ289" s="6"/>
      <c r="FHR289" s="6"/>
      <c r="FHS289" s="6"/>
      <c r="FHT289" s="6"/>
      <c r="FHU289" s="6"/>
      <c r="FHV289" s="6"/>
      <c r="FHW289" s="6"/>
      <c r="FHX289" s="6"/>
      <c r="FHY289" s="6"/>
      <c r="FHZ289" s="6"/>
      <c r="FIA289" s="6"/>
      <c r="FIB289" s="6"/>
      <c r="FIC289" s="6"/>
      <c r="FID289" s="6"/>
      <c r="FIE289" s="6"/>
      <c r="FIF289" s="6"/>
      <c r="FIG289" s="6"/>
      <c r="FIH289" s="6"/>
      <c r="FII289" s="6"/>
      <c r="FIJ289" s="6"/>
      <c r="FIK289" s="6"/>
      <c r="FIL289" s="6"/>
      <c r="FIM289" s="6"/>
      <c r="FIN289" s="6"/>
      <c r="FIO289" s="6"/>
      <c r="FIP289" s="6"/>
      <c r="FIQ289" s="6"/>
      <c r="FIR289" s="6"/>
      <c r="FIS289" s="6"/>
      <c r="FIT289" s="6"/>
      <c r="FIU289" s="6"/>
      <c r="FIV289" s="6"/>
      <c r="FIW289" s="6"/>
      <c r="FIX289" s="6"/>
      <c r="FIY289" s="6"/>
      <c r="FIZ289" s="6"/>
      <c r="FJA289" s="6"/>
      <c r="FJB289" s="6"/>
      <c r="FJC289" s="6"/>
      <c r="FJD289" s="6"/>
      <c r="FJE289" s="6"/>
      <c r="FJF289" s="6"/>
      <c r="FJG289" s="6"/>
      <c r="FJH289" s="6"/>
      <c r="FJI289" s="6"/>
      <c r="FJJ289" s="6"/>
      <c r="FJK289" s="6"/>
      <c r="FJL289" s="6"/>
      <c r="FJM289" s="6"/>
      <c r="FJN289" s="6"/>
      <c r="FJO289" s="6"/>
      <c r="FJP289" s="6"/>
      <c r="FJQ289" s="6"/>
      <c r="FJR289" s="6"/>
      <c r="FJS289" s="6"/>
      <c r="FJT289" s="6"/>
      <c r="FJU289" s="6"/>
      <c r="FJV289" s="6"/>
      <c r="FJW289" s="6"/>
      <c r="FJX289" s="6"/>
      <c r="FJY289" s="6"/>
      <c r="FJZ289" s="6"/>
      <c r="FKA289" s="6"/>
      <c r="FKB289" s="6"/>
      <c r="FKC289" s="6"/>
      <c r="FKD289" s="6"/>
      <c r="FKE289" s="6"/>
      <c r="FKF289" s="6"/>
      <c r="FKG289" s="6"/>
      <c r="FKH289" s="6"/>
      <c r="FKI289" s="6"/>
      <c r="FKJ289" s="6"/>
      <c r="FKK289" s="6"/>
      <c r="FKL289" s="6"/>
      <c r="FKM289" s="6"/>
      <c r="FKN289" s="6"/>
      <c r="FKO289" s="6"/>
      <c r="FKP289" s="6"/>
      <c r="FKQ289" s="6"/>
      <c r="FKR289" s="6"/>
      <c r="FKS289" s="6"/>
      <c r="FKT289" s="6"/>
      <c r="FKU289" s="6"/>
      <c r="FKV289" s="6"/>
      <c r="FKW289" s="6"/>
      <c r="FKX289" s="6"/>
      <c r="FKY289" s="6"/>
      <c r="FKZ289" s="6"/>
      <c r="FLA289" s="6"/>
      <c r="FLB289" s="6"/>
      <c r="FLC289" s="6"/>
      <c r="FLD289" s="6"/>
      <c r="FLE289" s="6"/>
      <c r="FLF289" s="6"/>
      <c r="FLG289" s="6"/>
      <c r="FLH289" s="6"/>
      <c r="FLI289" s="6"/>
      <c r="FLJ289" s="6"/>
      <c r="FLK289" s="6"/>
      <c r="FLL289" s="6"/>
      <c r="FLM289" s="6"/>
      <c r="FLN289" s="6"/>
      <c r="FLO289" s="6"/>
      <c r="FLP289" s="6"/>
      <c r="FLQ289" s="6"/>
      <c r="FLR289" s="6"/>
      <c r="FLS289" s="6"/>
      <c r="FLT289" s="6"/>
      <c r="FLU289" s="6"/>
      <c r="FLV289" s="6"/>
      <c r="FLW289" s="6"/>
      <c r="FLX289" s="6"/>
      <c r="FLY289" s="6"/>
      <c r="FLZ289" s="6"/>
      <c r="FMA289" s="6"/>
      <c r="FMB289" s="6"/>
      <c r="FMC289" s="6"/>
      <c r="FMD289" s="6"/>
      <c r="FME289" s="6"/>
      <c r="FMF289" s="6"/>
      <c r="FMG289" s="6"/>
      <c r="FMH289" s="6"/>
      <c r="FMI289" s="6"/>
      <c r="FMJ289" s="6"/>
      <c r="FMK289" s="6"/>
      <c r="FML289" s="6"/>
      <c r="FMM289" s="6"/>
      <c r="FMN289" s="6"/>
      <c r="FMO289" s="6"/>
      <c r="FMP289" s="6"/>
      <c r="FMQ289" s="6"/>
      <c r="FMR289" s="6"/>
      <c r="FMS289" s="6"/>
      <c r="FMT289" s="6"/>
      <c r="FMU289" s="6"/>
      <c r="FMV289" s="6"/>
      <c r="FMW289" s="6"/>
      <c r="FMX289" s="6"/>
      <c r="FMY289" s="6"/>
      <c r="FMZ289" s="6"/>
      <c r="FNA289" s="6"/>
      <c r="FNB289" s="6"/>
      <c r="FNC289" s="6"/>
      <c r="FND289" s="6"/>
      <c r="FNE289" s="6"/>
      <c r="FNF289" s="6"/>
      <c r="FNG289" s="6"/>
      <c r="FNH289" s="6"/>
      <c r="FNI289" s="6"/>
      <c r="FNJ289" s="6"/>
      <c r="FNK289" s="6"/>
      <c r="FNL289" s="6"/>
      <c r="FNM289" s="6"/>
      <c r="FNN289" s="6"/>
      <c r="FNO289" s="6"/>
      <c r="FNP289" s="6"/>
      <c r="FNQ289" s="6"/>
      <c r="FNR289" s="6"/>
      <c r="FNS289" s="6"/>
      <c r="FNT289" s="6"/>
      <c r="FNU289" s="6"/>
      <c r="FNV289" s="6"/>
      <c r="FNW289" s="6"/>
      <c r="FNX289" s="6"/>
      <c r="FNY289" s="6"/>
      <c r="FNZ289" s="6"/>
      <c r="FOA289" s="6"/>
      <c r="FOB289" s="6"/>
      <c r="FOC289" s="6"/>
      <c r="FOD289" s="6"/>
      <c r="FOE289" s="6"/>
      <c r="FOF289" s="6"/>
      <c r="FOG289" s="6"/>
      <c r="FOH289" s="6"/>
      <c r="FOI289" s="6"/>
      <c r="FOJ289" s="6"/>
      <c r="FOK289" s="6"/>
      <c r="FOL289" s="6"/>
      <c r="FOM289" s="6"/>
      <c r="FON289" s="6"/>
      <c r="FOO289" s="6"/>
      <c r="FOP289" s="6"/>
      <c r="FOQ289" s="6"/>
      <c r="FOR289" s="6"/>
      <c r="FOS289" s="6"/>
      <c r="FOT289" s="6"/>
      <c r="FOU289" s="6"/>
      <c r="FOV289" s="6"/>
      <c r="FOW289" s="6"/>
      <c r="FOX289" s="6"/>
      <c r="FOY289" s="6"/>
      <c r="FOZ289" s="6"/>
      <c r="FPA289" s="6"/>
      <c r="FPB289" s="6"/>
      <c r="FPC289" s="6"/>
      <c r="FPD289" s="6"/>
      <c r="FPE289" s="6"/>
      <c r="FPF289" s="6"/>
      <c r="FPG289" s="6"/>
      <c r="FPH289" s="6"/>
      <c r="FPI289" s="6"/>
      <c r="FPJ289" s="6"/>
      <c r="FPK289" s="6"/>
      <c r="FPL289" s="6"/>
      <c r="FPM289" s="6"/>
      <c r="FPN289" s="6"/>
      <c r="FPO289" s="6"/>
      <c r="FPP289" s="6"/>
      <c r="FPQ289" s="6"/>
      <c r="FPR289" s="6"/>
      <c r="FPS289" s="6"/>
      <c r="FPT289" s="6"/>
      <c r="FPU289" s="6"/>
      <c r="FPV289" s="6"/>
      <c r="FPW289" s="6"/>
      <c r="FPX289" s="6"/>
      <c r="FPY289" s="6"/>
      <c r="FPZ289" s="6"/>
      <c r="FQA289" s="6"/>
      <c r="FQB289" s="6"/>
      <c r="FQC289" s="6"/>
      <c r="FQD289" s="6"/>
      <c r="FQE289" s="6"/>
      <c r="FQF289" s="6"/>
      <c r="FQG289" s="6"/>
      <c r="FQH289" s="6"/>
      <c r="FQI289" s="6"/>
      <c r="FQJ289" s="6"/>
      <c r="FQK289" s="6"/>
      <c r="FQL289" s="6"/>
      <c r="FQM289" s="6"/>
      <c r="FQN289" s="6"/>
      <c r="FQO289" s="6"/>
      <c r="FQP289" s="6"/>
      <c r="FQQ289" s="6"/>
      <c r="FQR289" s="6"/>
      <c r="FQS289" s="6"/>
      <c r="FQT289" s="6"/>
      <c r="FQU289" s="6"/>
      <c r="FQV289" s="6"/>
      <c r="FQW289" s="6"/>
      <c r="FQX289" s="6"/>
      <c r="FQY289" s="6"/>
      <c r="FQZ289" s="6"/>
      <c r="FRA289" s="6"/>
      <c r="FRB289" s="6"/>
      <c r="FRC289" s="6"/>
      <c r="FRD289" s="6"/>
      <c r="FRE289" s="6"/>
      <c r="FRF289" s="6"/>
      <c r="FRG289" s="6"/>
      <c r="FRH289" s="6"/>
      <c r="FRI289" s="6"/>
      <c r="FRJ289" s="6"/>
      <c r="FRK289" s="6"/>
      <c r="FRL289" s="6"/>
      <c r="FRM289" s="6"/>
      <c r="FRN289" s="6"/>
      <c r="FRO289" s="6"/>
      <c r="FRP289" s="6"/>
      <c r="FRQ289" s="6"/>
      <c r="FRR289" s="6"/>
      <c r="FRS289" s="6"/>
      <c r="FRT289" s="6"/>
      <c r="FRU289" s="6"/>
      <c r="FRV289" s="6"/>
      <c r="FRW289" s="6"/>
      <c r="FRX289" s="6"/>
      <c r="FRY289" s="6"/>
      <c r="FRZ289" s="6"/>
      <c r="FSA289" s="6"/>
      <c r="FSB289" s="6"/>
      <c r="FSC289" s="6"/>
      <c r="FSD289" s="6"/>
      <c r="FSE289" s="6"/>
      <c r="FSF289" s="6"/>
      <c r="FSG289" s="6"/>
      <c r="FSH289" s="6"/>
      <c r="FSI289" s="6"/>
      <c r="FSJ289" s="6"/>
      <c r="FSK289" s="6"/>
      <c r="FSL289" s="6"/>
      <c r="FSM289" s="6"/>
      <c r="FSN289" s="6"/>
      <c r="FSO289" s="6"/>
      <c r="FSP289" s="6"/>
      <c r="FSQ289" s="6"/>
      <c r="FSR289" s="6"/>
      <c r="FSS289" s="6"/>
      <c r="FST289" s="6"/>
      <c r="FSU289" s="6"/>
      <c r="FSV289" s="6"/>
      <c r="FSW289" s="6"/>
      <c r="FSX289" s="6"/>
      <c r="FSY289" s="6"/>
      <c r="FSZ289" s="6"/>
      <c r="FTA289" s="6"/>
      <c r="FTB289" s="6"/>
      <c r="FTC289" s="6"/>
      <c r="FTD289" s="6"/>
      <c r="FTE289" s="6"/>
      <c r="FTF289" s="6"/>
      <c r="FTG289" s="6"/>
      <c r="FTH289" s="6"/>
      <c r="FTI289" s="6"/>
      <c r="FTJ289" s="6"/>
      <c r="FTK289" s="6"/>
      <c r="FTL289" s="6"/>
      <c r="FTM289" s="6"/>
      <c r="FTN289" s="6"/>
      <c r="FTO289" s="6"/>
      <c r="FTP289" s="6"/>
      <c r="FTQ289" s="6"/>
      <c r="FTR289" s="6"/>
      <c r="FTS289" s="6"/>
      <c r="FTT289" s="6"/>
      <c r="FTU289" s="6"/>
      <c r="FTV289" s="6"/>
      <c r="FTW289" s="6"/>
      <c r="FTX289" s="6"/>
      <c r="FTY289" s="6"/>
      <c r="FTZ289" s="6"/>
      <c r="FUA289" s="6"/>
      <c r="FUB289" s="6"/>
      <c r="FUC289" s="6"/>
      <c r="FUD289" s="6"/>
      <c r="FUE289" s="6"/>
      <c r="FUF289" s="6"/>
      <c r="FUG289" s="6"/>
      <c r="FUH289" s="6"/>
      <c r="FUI289" s="6"/>
      <c r="FUJ289" s="6"/>
      <c r="FUK289" s="6"/>
      <c r="FUL289" s="6"/>
      <c r="FUM289" s="6"/>
      <c r="FUN289" s="6"/>
      <c r="FUO289" s="6"/>
      <c r="FUP289" s="6"/>
      <c r="FUQ289" s="6"/>
      <c r="FUR289" s="6"/>
      <c r="FUS289" s="6"/>
      <c r="FUT289" s="6"/>
      <c r="FUU289" s="6"/>
      <c r="FUV289" s="6"/>
      <c r="FUW289" s="6"/>
      <c r="FUX289" s="6"/>
      <c r="FUY289" s="6"/>
      <c r="FUZ289" s="6"/>
      <c r="FVA289" s="6"/>
      <c r="FVB289" s="6"/>
      <c r="FVC289" s="6"/>
      <c r="FVD289" s="6"/>
      <c r="FVE289" s="6"/>
      <c r="FVF289" s="6"/>
      <c r="FVG289" s="6"/>
      <c r="FVH289" s="6"/>
      <c r="FVI289" s="6"/>
      <c r="FVJ289" s="6"/>
      <c r="FVK289" s="6"/>
      <c r="FVL289" s="6"/>
      <c r="FVM289" s="6"/>
      <c r="FVN289" s="6"/>
      <c r="FVO289" s="6"/>
      <c r="FVP289" s="6"/>
      <c r="FVQ289" s="6"/>
      <c r="FVR289" s="6"/>
      <c r="FVS289" s="6"/>
      <c r="FVT289" s="6"/>
      <c r="FVU289" s="6"/>
      <c r="FVV289" s="6"/>
      <c r="FVW289" s="6"/>
      <c r="FVX289" s="6"/>
      <c r="FVY289" s="6"/>
      <c r="FVZ289" s="6"/>
      <c r="FWA289" s="6"/>
      <c r="FWB289" s="6"/>
      <c r="FWC289" s="6"/>
      <c r="FWD289" s="6"/>
      <c r="FWE289" s="6"/>
      <c r="FWF289" s="6"/>
      <c r="FWG289" s="6"/>
      <c r="FWH289" s="6"/>
      <c r="FWI289" s="6"/>
      <c r="FWJ289" s="6"/>
      <c r="FWK289" s="6"/>
      <c r="FWL289" s="6"/>
      <c r="FWM289" s="6"/>
      <c r="FWN289" s="6"/>
      <c r="FWO289" s="6"/>
      <c r="FWP289" s="6"/>
      <c r="FWQ289" s="6"/>
      <c r="FWR289" s="6"/>
      <c r="FWS289" s="6"/>
      <c r="FWT289" s="6"/>
      <c r="FWU289" s="6"/>
      <c r="FWV289" s="6"/>
      <c r="FWW289" s="6"/>
      <c r="FWX289" s="6"/>
      <c r="FWY289" s="6"/>
      <c r="FWZ289" s="6"/>
      <c r="FXA289" s="6"/>
      <c r="FXB289" s="6"/>
      <c r="FXC289" s="6"/>
      <c r="FXD289" s="6"/>
      <c r="FXE289" s="6"/>
      <c r="FXF289" s="6"/>
      <c r="FXG289" s="6"/>
      <c r="FXH289" s="6"/>
      <c r="FXI289" s="6"/>
      <c r="FXJ289" s="6"/>
      <c r="FXK289" s="6"/>
      <c r="FXL289" s="6"/>
      <c r="FXM289" s="6"/>
      <c r="FXN289" s="6"/>
      <c r="FXO289" s="6"/>
      <c r="FXP289" s="6"/>
      <c r="FXQ289" s="6"/>
      <c r="FXR289" s="6"/>
      <c r="FXS289" s="6"/>
      <c r="FXT289" s="6"/>
      <c r="FXU289" s="6"/>
      <c r="FXV289" s="6"/>
      <c r="FXW289" s="6"/>
      <c r="FXX289" s="6"/>
      <c r="FXY289" s="6"/>
      <c r="FXZ289" s="6"/>
      <c r="FYA289" s="6"/>
      <c r="FYB289" s="6"/>
      <c r="FYC289" s="6"/>
      <c r="FYD289" s="6"/>
      <c r="FYE289" s="6"/>
      <c r="FYF289" s="6"/>
      <c r="FYG289" s="6"/>
      <c r="FYH289" s="6"/>
      <c r="FYI289" s="6"/>
      <c r="FYJ289" s="6"/>
      <c r="FYK289" s="6"/>
      <c r="FYL289" s="6"/>
      <c r="FYM289" s="6"/>
      <c r="FYN289" s="6"/>
      <c r="FYO289" s="6"/>
      <c r="FYP289" s="6"/>
      <c r="FYQ289" s="6"/>
      <c r="FYR289" s="6"/>
      <c r="FYS289" s="6"/>
      <c r="FYT289" s="6"/>
      <c r="FYU289" s="6"/>
      <c r="FYV289" s="6"/>
      <c r="FYW289" s="6"/>
      <c r="FYX289" s="6"/>
      <c r="FYY289" s="6"/>
      <c r="FYZ289" s="6"/>
      <c r="FZA289" s="6"/>
      <c r="FZB289" s="6"/>
      <c r="FZC289" s="6"/>
      <c r="FZD289" s="6"/>
      <c r="FZE289" s="6"/>
      <c r="FZF289" s="6"/>
      <c r="FZG289" s="6"/>
      <c r="FZH289" s="6"/>
      <c r="FZI289" s="6"/>
      <c r="FZJ289" s="6"/>
      <c r="FZK289" s="6"/>
      <c r="FZL289" s="6"/>
      <c r="FZM289" s="6"/>
      <c r="FZN289" s="6"/>
      <c r="FZO289" s="6"/>
      <c r="FZP289" s="6"/>
      <c r="FZQ289" s="6"/>
      <c r="FZR289" s="6"/>
      <c r="FZS289" s="6"/>
      <c r="FZT289" s="6"/>
      <c r="FZU289" s="6"/>
      <c r="FZV289" s="6"/>
      <c r="FZW289" s="6"/>
      <c r="FZX289" s="6"/>
      <c r="FZY289" s="6"/>
      <c r="FZZ289" s="6"/>
      <c r="GAA289" s="6"/>
      <c r="GAB289" s="6"/>
      <c r="GAC289" s="6"/>
      <c r="GAD289" s="6"/>
      <c r="GAE289" s="6"/>
      <c r="GAF289" s="6"/>
      <c r="GAG289" s="6"/>
      <c r="GAH289" s="6"/>
      <c r="GAI289" s="6"/>
      <c r="GAJ289" s="6"/>
      <c r="GAK289" s="6"/>
      <c r="GAL289" s="6"/>
      <c r="GAM289" s="6"/>
      <c r="GAN289" s="6"/>
      <c r="GAO289" s="6"/>
      <c r="GAP289" s="6"/>
      <c r="GAQ289" s="6"/>
      <c r="GAR289" s="6"/>
      <c r="GAS289" s="6"/>
      <c r="GAT289" s="6"/>
      <c r="GAU289" s="6"/>
      <c r="GAV289" s="6"/>
      <c r="GAW289" s="6"/>
      <c r="GAX289" s="6"/>
      <c r="GAY289" s="6"/>
      <c r="GAZ289" s="6"/>
      <c r="GBA289" s="6"/>
      <c r="GBB289" s="6"/>
      <c r="GBC289" s="6"/>
      <c r="GBD289" s="6"/>
      <c r="GBE289" s="6"/>
      <c r="GBF289" s="6"/>
      <c r="GBG289" s="6"/>
      <c r="GBH289" s="6"/>
      <c r="GBI289" s="6"/>
      <c r="GBJ289" s="6"/>
      <c r="GBK289" s="6"/>
      <c r="GBL289" s="6"/>
      <c r="GBM289" s="6"/>
      <c r="GBN289" s="6"/>
      <c r="GBO289" s="6"/>
      <c r="GBP289" s="6"/>
      <c r="GBQ289" s="6"/>
      <c r="GBR289" s="6"/>
      <c r="GBS289" s="6"/>
      <c r="GBT289" s="6"/>
      <c r="GBU289" s="6"/>
      <c r="GBV289" s="6"/>
      <c r="GBW289" s="6"/>
      <c r="GBX289" s="6"/>
      <c r="GBY289" s="6"/>
      <c r="GBZ289" s="6"/>
      <c r="GCA289" s="6"/>
      <c r="GCB289" s="6"/>
      <c r="GCC289" s="6"/>
      <c r="GCD289" s="6"/>
      <c r="GCE289" s="6"/>
      <c r="GCF289" s="6"/>
      <c r="GCG289" s="6"/>
      <c r="GCH289" s="6"/>
      <c r="GCI289" s="6"/>
      <c r="GCJ289" s="6"/>
      <c r="GCK289" s="6"/>
      <c r="GCL289" s="6"/>
      <c r="GCM289" s="6"/>
      <c r="GCN289" s="6"/>
      <c r="GCO289" s="6"/>
      <c r="GCP289" s="6"/>
      <c r="GCQ289" s="6"/>
      <c r="GCR289" s="6"/>
      <c r="GCS289" s="6"/>
      <c r="GCT289" s="6"/>
      <c r="GCU289" s="6"/>
      <c r="GCV289" s="6"/>
      <c r="GCW289" s="6"/>
      <c r="GCX289" s="6"/>
      <c r="GCY289" s="6"/>
      <c r="GCZ289" s="6"/>
      <c r="GDA289" s="6"/>
      <c r="GDB289" s="6"/>
      <c r="GDC289" s="6"/>
      <c r="GDD289" s="6"/>
      <c r="GDE289" s="6"/>
      <c r="GDF289" s="6"/>
      <c r="GDG289" s="6"/>
      <c r="GDH289" s="6"/>
      <c r="GDI289" s="6"/>
      <c r="GDJ289" s="6"/>
      <c r="GDK289" s="6"/>
      <c r="GDL289" s="6"/>
      <c r="GDM289" s="6"/>
      <c r="GDN289" s="6"/>
      <c r="GDO289" s="6"/>
      <c r="GDP289" s="6"/>
      <c r="GDQ289" s="6"/>
      <c r="GDR289" s="6"/>
      <c r="GDS289" s="6"/>
      <c r="GDT289" s="6"/>
      <c r="GDU289" s="6"/>
      <c r="GDV289" s="6"/>
      <c r="GDW289" s="6"/>
      <c r="GDX289" s="6"/>
      <c r="GDY289" s="6"/>
      <c r="GDZ289" s="6"/>
      <c r="GEA289" s="6"/>
      <c r="GEB289" s="6"/>
      <c r="GEC289" s="6"/>
      <c r="GED289" s="6"/>
      <c r="GEE289" s="6"/>
      <c r="GEF289" s="6"/>
      <c r="GEG289" s="6"/>
      <c r="GEH289" s="6"/>
      <c r="GEI289" s="6"/>
      <c r="GEJ289" s="6"/>
      <c r="GEK289" s="6"/>
      <c r="GEL289" s="6"/>
      <c r="GEM289" s="6"/>
      <c r="GEN289" s="6"/>
      <c r="GEO289" s="6"/>
      <c r="GEP289" s="6"/>
      <c r="GEQ289" s="6"/>
      <c r="GER289" s="6"/>
      <c r="GES289" s="6"/>
      <c r="GET289" s="6"/>
      <c r="GEU289" s="6"/>
      <c r="GEV289" s="6"/>
      <c r="GEW289" s="6"/>
      <c r="GEX289" s="6"/>
      <c r="GEY289" s="6"/>
      <c r="GEZ289" s="6"/>
      <c r="GFA289" s="6"/>
      <c r="GFB289" s="6"/>
      <c r="GFC289" s="6"/>
      <c r="GFD289" s="6"/>
      <c r="GFE289" s="6"/>
      <c r="GFF289" s="6"/>
      <c r="GFG289" s="6"/>
      <c r="GFH289" s="6"/>
      <c r="GFI289" s="6"/>
      <c r="GFJ289" s="6"/>
      <c r="GFK289" s="6"/>
      <c r="GFL289" s="6"/>
      <c r="GFM289" s="6"/>
      <c r="GFN289" s="6"/>
      <c r="GFO289" s="6"/>
      <c r="GFP289" s="6"/>
      <c r="GFQ289" s="6"/>
      <c r="GFR289" s="6"/>
      <c r="GFS289" s="6"/>
      <c r="GFT289" s="6"/>
      <c r="GFU289" s="6"/>
      <c r="GFV289" s="6"/>
      <c r="GFW289" s="6"/>
      <c r="GFX289" s="6"/>
      <c r="GFY289" s="6"/>
      <c r="GFZ289" s="6"/>
      <c r="GGA289" s="6"/>
      <c r="GGB289" s="6"/>
      <c r="GGC289" s="6"/>
      <c r="GGD289" s="6"/>
      <c r="GGE289" s="6"/>
      <c r="GGF289" s="6"/>
      <c r="GGG289" s="6"/>
      <c r="GGH289" s="6"/>
      <c r="GGI289" s="6"/>
      <c r="GGJ289" s="6"/>
      <c r="GGK289" s="6"/>
      <c r="GGL289" s="6"/>
      <c r="GGM289" s="6"/>
      <c r="GGN289" s="6"/>
      <c r="GGO289" s="6"/>
      <c r="GGP289" s="6"/>
      <c r="GGQ289" s="6"/>
      <c r="GGR289" s="6"/>
      <c r="GGS289" s="6"/>
      <c r="GGT289" s="6"/>
      <c r="GGU289" s="6"/>
      <c r="GGV289" s="6"/>
      <c r="GGW289" s="6"/>
      <c r="GGX289" s="6"/>
      <c r="GGY289" s="6"/>
      <c r="GGZ289" s="6"/>
      <c r="GHA289" s="6"/>
      <c r="GHB289" s="6"/>
      <c r="GHC289" s="6"/>
      <c r="GHD289" s="6"/>
      <c r="GHE289" s="6"/>
      <c r="GHF289" s="6"/>
      <c r="GHG289" s="6"/>
      <c r="GHH289" s="6"/>
      <c r="GHI289" s="6"/>
      <c r="GHJ289" s="6"/>
      <c r="GHK289" s="6"/>
      <c r="GHL289" s="6"/>
      <c r="GHM289" s="6"/>
      <c r="GHN289" s="6"/>
      <c r="GHO289" s="6"/>
      <c r="GHP289" s="6"/>
      <c r="GHQ289" s="6"/>
      <c r="GHR289" s="6"/>
      <c r="GHS289" s="6"/>
      <c r="GHT289" s="6"/>
      <c r="GHU289" s="6"/>
      <c r="GHV289" s="6"/>
      <c r="GHW289" s="6"/>
      <c r="GHX289" s="6"/>
      <c r="GHY289" s="6"/>
      <c r="GHZ289" s="6"/>
      <c r="GIA289" s="6"/>
      <c r="GIB289" s="6"/>
      <c r="GIC289" s="6"/>
      <c r="GID289" s="6"/>
      <c r="GIE289" s="6"/>
      <c r="GIF289" s="6"/>
      <c r="GIG289" s="6"/>
      <c r="GIH289" s="6"/>
      <c r="GII289" s="6"/>
      <c r="GIJ289" s="6"/>
      <c r="GIK289" s="6"/>
      <c r="GIL289" s="6"/>
      <c r="GIM289" s="6"/>
      <c r="GIN289" s="6"/>
      <c r="GIO289" s="6"/>
      <c r="GIP289" s="6"/>
      <c r="GIQ289" s="6"/>
      <c r="GIR289" s="6"/>
      <c r="GIS289" s="6"/>
      <c r="GIT289" s="6"/>
      <c r="GIU289" s="6"/>
      <c r="GIV289" s="6"/>
      <c r="GIW289" s="6"/>
      <c r="GIX289" s="6"/>
      <c r="GIY289" s="6"/>
      <c r="GIZ289" s="6"/>
      <c r="GJA289" s="6"/>
      <c r="GJB289" s="6"/>
      <c r="GJC289" s="6"/>
      <c r="GJD289" s="6"/>
      <c r="GJE289" s="6"/>
      <c r="GJF289" s="6"/>
      <c r="GJG289" s="6"/>
      <c r="GJH289" s="6"/>
      <c r="GJI289" s="6"/>
      <c r="GJJ289" s="6"/>
      <c r="GJK289" s="6"/>
      <c r="GJL289" s="6"/>
      <c r="GJM289" s="6"/>
      <c r="GJN289" s="6"/>
      <c r="GJO289" s="6"/>
      <c r="GJP289" s="6"/>
      <c r="GJQ289" s="6"/>
      <c r="GJR289" s="6"/>
      <c r="GJS289" s="6"/>
      <c r="GJT289" s="6"/>
      <c r="GJU289" s="6"/>
      <c r="GJV289" s="6"/>
      <c r="GJW289" s="6"/>
      <c r="GJX289" s="6"/>
      <c r="GJY289" s="6"/>
      <c r="GJZ289" s="6"/>
      <c r="GKA289" s="6"/>
      <c r="GKB289" s="6"/>
      <c r="GKC289" s="6"/>
      <c r="GKD289" s="6"/>
      <c r="GKE289" s="6"/>
      <c r="GKF289" s="6"/>
      <c r="GKG289" s="6"/>
      <c r="GKH289" s="6"/>
      <c r="GKI289" s="6"/>
      <c r="GKJ289" s="6"/>
      <c r="GKK289" s="6"/>
      <c r="GKL289" s="6"/>
      <c r="GKM289" s="6"/>
      <c r="GKN289" s="6"/>
      <c r="GKO289" s="6"/>
      <c r="GKP289" s="6"/>
      <c r="GKQ289" s="6"/>
      <c r="GKR289" s="6"/>
      <c r="GKS289" s="6"/>
      <c r="GKT289" s="6"/>
      <c r="GKU289" s="6"/>
      <c r="GKV289" s="6"/>
      <c r="GKW289" s="6"/>
      <c r="GKX289" s="6"/>
      <c r="GKY289" s="6"/>
      <c r="GKZ289" s="6"/>
      <c r="GLA289" s="6"/>
      <c r="GLB289" s="6"/>
      <c r="GLC289" s="6"/>
      <c r="GLD289" s="6"/>
      <c r="GLE289" s="6"/>
      <c r="GLF289" s="6"/>
      <c r="GLG289" s="6"/>
      <c r="GLH289" s="6"/>
      <c r="GLI289" s="6"/>
      <c r="GLJ289" s="6"/>
      <c r="GLK289" s="6"/>
      <c r="GLL289" s="6"/>
      <c r="GLM289" s="6"/>
      <c r="GLN289" s="6"/>
      <c r="GLO289" s="6"/>
      <c r="GLP289" s="6"/>
      <c r="GLQ289" s="6"/>
      <c r="GLR289" s="6"/>
      <c r="GLS289" s="6"/>
      <c r="GLT289" s="6"/>
      <c r="GLU289" s="6"/>
      <c r="GLV289" s="6"/>
      <c r="GLW289" s="6"/>
      <c r="GLX289" s="6"/>
      <c r="GLY289" s="6"/>
      <c r="GLZ289" s="6"/>
      <c r="GMA289" s="6"/>
      <c r="GMB289" s="6"/>
      <c r="GMC289" s="6"/>
      <c r="GMD289" s="6"/>
      <c r="GME289" s="6"/>
      <c r="GMF289" s="6"/>
      <c r="GMG289" s="6"/>
      <c r="GMH289" s="6"/>
      <c r="GMI289" s="6"/>
      <c r="GMJ289" s="6"/>
      <c r="GMK289" s="6"/>
      <c r="GML289" s="6"/>
      <c r="GMM289" s="6"/>
      <c r="GMN289" s="6"/>
      <c r="GMO289" s="6"/>
      <c r="GMP289" s="6"/>
      <c r="GMQ289" s="6"/>
      <c r="GMR289" s="6"/>
      <c r="GMS289" s="6"/>
      <c r="GMT289" s="6"/>
      <c r="GMU289" s="6"/>
      <c r="GMV289" s="6"/>
      <c r="GMW289" s="6"/>
      <c r="GMX289" s="6"/>
      <c r="GMY289" s="6"/>
      <c r="GMZ289" s="6"/>
      <c r="GNA289" s="6"/>
      <c r="GNB289" s="6"/>
      <c r="GNC289" s="6"/>
      <c r="GND289" s="6"/>
      <c r="GNE289" s="6"/>
      <c r="GNF289" s="6"/>
      <c r="GNG289" s="6"/>
      <c r="GNH289" s="6"/>
      <c r="GNI289" s="6"/>
      <c r="GNJ289" s="6"/>
      <c r="GNK289" s="6"/>
      <c r="GNL289" s="6"/>
      <c r="GNM289" s="6"/>
      <c r="GNN289" s="6"/>
      <c r="GNO289" s="6"/>
      <c r="GNP289" s="6"/>
      <c r="GNQ289" s="6"/>
      <c r="GNR289" s="6"/>
      <c r="GNS289" s="6"/>
      <c r="GNT289" s="6"/>
      <c r="GNU289" s="6"/>
      <c r="GNV289" s="6"/>
      <c r="GNW289" s="6"/>
      <c r="GNX289" s="6"/>
      <c r="GNY289" s="6"/>
      <c r="GNZ289" s="6"/>
      <c r="GOA289" s="6"/>
      <c r="GOB289" s="6"/>
      <c r="GOC289" s="6"/>
      <c r="GOD289" s="6"/>
      <c r="GOE289" s="6"/>
      <c r="GOF289" s="6"/>
      <c r="GOG289" s="6"/>
      <c r="GOH289" s="6"/>
      <c r="GOI289" s="6"/>
      <c r="GOJ289" s="6"/>
      <c r="GOK289" s="6"/>
      <c r="GOL289" s="6"/>
      <c r="GOM289" s="6"/>
      <c r="GON289" s="6"/>
      <c r="GOO289" s="6"/>
      <c r="GOP289" s="6"/>
      <c r="GOQ289" s="6"/>
      <c r="GOR289" s="6"/>
      <c r="GOS289" s="6"/>
      <c r="GOT289" s="6"/>
      <c r="GOU289" s="6"/>
      <c r="GOV289" s="6"/>
      <c r="GOW289" s="6"/>
      <c r="GOX289" s="6"/>
      <c r="GOY289" s="6"/>
      <c r="GOZ289" s="6"/>
      <c r="GPA289" s="6"/>
      <c r="GPB289" s="6"/>
      <c r="GPC289" s="6"/>
      <c r="GPD289" s="6"/>
      <c r="GPE289" s="6"/>
      <c r="GPF289" s="6"/>
      <c r="GPG289" s="6"/>
      <c r="GPH289" s="6"/>
      <c r="GPI289" s="6"/>
      <c r="GPJ289" s="6"/>
      <c r="GPK289" s="6"/>
      <c r="GPL289" s="6"/>
      <c r="GPM289" s="6"/>
      <c r="GPN289" s="6"/>
      <c r="GPO289" s="6"/>
      <c r="GPP289" s="6"/>
      <c r="GPQ289" s="6"/>
      <c r="GPR289" s="6"/>
      <c r="GPS289" s="6"/>
      <c r="GPT289" s="6"/>
      <c r="GPU289" s="6"/>
      <c r="GPV289" s="6"/>
      <c r="GPW289" s="6"/>
      <c r="GPX289" s="6"/>
      <c r="GPY289" s="6"/>
      <c r="GPZ289" s="6"/>
      <c r="GQA289" s="6"/>
      <c r="GQB289" s="6"/>
      <c r="GQC289" s="6"/>
      <c r="GQD289" s="6"/>
      <c r="GQE289" s="6"/>
      <c r="GQF289" s="6"/>
      <c r="GQG289" s="6"/>
      <c r="GQH289" s="6"/>
      <c r="GQI289" s="6"/>
      <c r="GQJ289" s="6"/>
      <c r="GQK289" s="6"/>
      <c r="GQL289" s="6"/>
      <c r="GQM289" s="6"/>
      <c r="GQN289" s="6"/>
      <c r="GQO289" s="6"/>
      <c r="GQP289" s="6"/>
      <c r="GQQ289" s="6"/>
      <c r="GQR289" s="6"/>
      <c r="GQS289" s="6"/>
      <c r="GQT289" s="6"/>
      <c r="GQU289" s="6"/>
      <c r="GQV289" s="6"/>
      <c r="GQW289" s="6"/>
      <c r="GQX289" s="6"/>
      <c r="GQY289" s="6"/>
      <c r="GQZ289" s="6"/>
      <c r="GRA289" s="6"/>
      <c r="GRB289" s="6"/>
      <c r="GRC289" s="6"/>
      <c r="GRD289" s="6"/>
      <c r="GRE289" s="6"/>
      <c r="GRF289" s="6"/>
      <c r="GRG289" s="6"/>
      <c r="GRH289" s="6"/>
      <c r="GRI289" s="6"/>
      <c r="GRJ289" s="6"/>
      <c r="GRK289" s="6"/>
      <c r="GRL289" s="6"/>
      <c r="GRM289" s="6"/>
      <c r="GRN289" s="6"/>
      <c r="GRO289" s="6"/>
      <c r="GRP289" s="6"/>
      <c r="GRQ289" s="6"/>
      <c r="GRR289" s="6"/>
      <c r="GRS289" s="6"/>
      <c r="GRT289" s="6"/>
      <c r="GRU289" s="6"/>
      <c r="GRV289" s="6"/>
      <c r="GRW289" s="6"/>
      <c r="GRX289" s="6"/>
      <c r="GRY289" s="6"/>
      <c r="GRZ289" s="6"/>
      <c r="GSA289" s="6"/>
      <c r="GSB289" s="6"/>
      <c r="GSC289" s="6"/>
      <c r="GSD289" s="6"/>
      <c r="GSE289" s="6"/>
      <c r="GSF289" s="6"/>
      <c r="GSG289" s="6"/>
      <c r="GSH289" s="6"/>
      <c r="GSI289" s="6"/>
      <c r="GSJ289" s="6"/>
      <c r="GSK289" s="6"/>
      <c r="GSL289" s="6"/>
      <c r="GSM289" s="6"/>
      <c r="GSN289" s="6"/>
      <c r="GSO289" s="6"/>
      <c r="GSP289" s="6"/>
      <c r="GSQ289" s="6"/>
      <c r="GSR289" s="6"/>
      <c r="GSS289" s="6"/>
      <c r="GST289" s="6"/>
      <c r="GSU289" s="6"/>
      <c r="GSV289" s="6"/>
      <c r="GSW289" s="6"/>
      <c r="GSX289" s="6"/>
      <c r="GSY289" s="6"/>
      <c r="GSZ289" s="6"/>
      <c r="GTA289" s="6"/>
      <c r="GTB289" s="6"/>
      <c r="GTC289" s="6"/>
      <c r="GTD289" s="6"/>
      <c r="GTE289" s="6"/>
      <c r="GTF289" s="6"/>
      <c r="GTG289" s="6"/>
      <c r="GTH289" s="6"/>
      <c r="GTI289" s="6"/>
      <c r="GTJ289" s="6"/>
      <c r="GTK289" s="6"/>
      <c r="GTL289" s="6"/>
      <c r="GTM289" s="6"/>
      <c r="GTN289" s="6"/>
      <c r="GTO289" s="6"/>
      <c r="GTP289" s="6"/>
      <c r="GTQ289" s="6"/>
      <c r="GTR289" s="6"/>
      <c r="GTS289" s="6"/>
      <c r="GTT289" s="6"/>
      <c r="GTU289" s="6"/>
      <c r="GTV289" s="6"/>
      <c r="GTW289" s="6"/>
      <c r="GTX289" s="6"/>
      <c r="GTY289" s="6"/>
      <c r="GTZ289" s="6"/>
      <c r="GUA289" s="6"/>
      <c r="GUB289" s="6"/>
      <c r="GUC289" s="6"/>
      <c r="GUD289" s="6"/>
      <c r="GUE289" s="6"/>
      <c r="GUF289" s="6"/>
      <c r="GUG289" s="6"/>
      <c r="GUH289" s="6"/>
      <c r="GUI289" s="6"/>
      <c r="GUJ289" s="6"/>
      <c r="GUK289" s="6"/>
      <c r="GUL289" s="6"/>
      <c r="GUM289" s="6"/>
      <c r="GUN289" s="6"/>
      <c r="GUO289" s="6"/>
      <c r="GUP289" s="6"/>
      <c r="GUQ289" s="6"/>
      <c r="GUR289" s="6"/>
      <c r="GUS289" s="6"/>
      <c r="GUT289" s="6"/>
      <c r="GUU289" s="6"/>
      <c r="GUV289" s="6"/>
      <c r="GUW289" s="6"/>
      <c r="GUX289" s="6"/>
      <c r="GUY289" s="6"/>
      <c r="GUZ289" s="6"/>
      <c r="GVA289" s="6"/>
      <c r="GVB289" s="6"/>
      <c r="GVC289" s="6"/>
      <c r="GVD289" s="6"/>
      <c r="GVE289" s="6"/>
      <c r="GVF289" s="6"/>
      <c r="GVG289" s="6"/>
      <c r="GVH289" s="6"/>
      <c r="GVI289" s="6"/>
      <c r="GVJ289" s="6"/>
      <c r="GVK289" s="6"/>
      <c r="GVL289" s="6"/>
      <c r="GVM289" s="6"/>
      <c r="GVN289" s="6"/>
      <c r="GVO289" s="6"/>
      <c r="GVP289" s="6"/>
      <c r="GVQ289" s="6"/>
      <c r="GVR289" s="6"/>
      <c r="GVS289" s="6"/>
      <c r="GVT289" s="6"/>
      <c r="GVU289" s="6"/>
      <c r="GVV289" s="6"/>
      <c r="GVW289" s="6"/>
      <c r="GVX289" s="6"/>
      <c r="GVY289" s="6"/>
      <c r="GVZ289" s="6"/>
      <c r="GWA289" s="6"/>
      <c r="GWB289" s="6"/>
      <c r="GWC289" s="6"/>
      <c r="GWD289" s="6"/>
      <c r="GWE289" s="6"/>
      <c r="GWF289" s="6"/>
      <c r="GWG289" s="6"/>
      <c r="GWH289" s="6"/>
      <c r="GWI289" s="6"/>
      <c r="GWJ289" s="6"/>
      <c r="GWK289" s="6"/>
      <c r="GWL289" s="6"/>
      <c r="GWM289" s="6"/>
      <c r="GWN289" s="6"/>
      <c r="GWO289" s="6"/>
      <c r="GWP289" s="6"/>
      <c r="GWQ289" s="6"/>
      <c r="GWR289" s="6"/>
      <c r="GWS289" s="6"/>
      <c r="GWT289" s="6"/>
      <c r="GWU289" s="6"/>
      <c r="GWV289" s="6"/>
      <c r="GWW289" s="6"/>
      <c r="GWX289" s="6"/>
      <c r="GWY289" s="6"/>
      <c r="GWZ289" s="6"/>
      <c r="GXA289" s="6"/>
      <c r="GXB289" s="6"/>
      <c r="GXC289" s="6"/>
      <c r="GXD289" s="6"/>
      <c r="GXE289" s="6"/>
      <c r="GXF289" s="6"/>
      <c r="GXG289" s="6"/>
      <c r="GXH289" s="6"/>
      <c r="GXI289" s="6"/>
      <c r="GXJ289" s="6"/>
      <c r="GXK289" s="6"/>
      <c r="GXL289" s="6"/>
      <c r="GXM289" s="6"/>
      <c r="GXN289" s="6"/>
      <c r="GXO289" s="6"/>
      <c r="GXP289" s="6"/>
      <c r="GXQ289" s="6"/>
      <c r="GXR289" s="6"/>
      <c r="GXS289" s="6"/>
      <c r="GXT289" s="6"/>
      <c r="GXU289" s="6"/>
      <c r="GXV289" s="6"/>
      <c r="GXW289" s="6"/>
      <c r="GXX289" s="6"/>
      <c r="GXY289" s="6"/>
      <c r="GXZ289" s="6"/>
      <c r="GYA289" s="6"/>
      <c r="GYB289" s="6"/>
      <c r="GYC289" s="6"/>
      <c r="GYD289" s="6"/>
      <c r="GYE289" s="6"/>
      <c r="GYF289" s="6"/>
      <c r="GYG289" s="6"/>
      <c r="GYH289" s="6"/>
      <c r="GYI289" s="6"/>
      <c r="GYJ289" s="6"/>
      <c r="GYK289" s="6"/>
      <c r="GYL289" s="6"/>
      <c r="GYM289" s="6"/>
      <c r="GYN289" s="6"/>
      <c r="GYO289" s="6"/>
      <c r="GYP289" s="6"/>
      <c r="GYQ289" s="6"/>
      <c r="GYR289" s="6"/>
      <c r="GYS289" s="6"/>
      <c r="GYT289" s="6"/>
      <c r="GYU289" s="6"/>
      <c r="GYV289" s="6"/>
      <c r="GYW289" s="6"/>
      <c r="GYX289" s="6"/>
      <c r="GYY289" s="6"/>
      <c r="GYZ289" s="6"/>
      <c r="GZA289" s="6"/>
      <c r="GZB289" s="6"/>
      <c r="GZC289" s="6"/>
      <c r="GZD289" s="6"/>
      <c r="GZE289" s="6"/>
      <c r="GZF289" s="6"/>
      <c r="GZG289" s="6"/>
      <c r="GZH289" s="6"/>
      <c r="GZI289" s="6"/>
      <c r="GZJ289" s="6"/>
      <c r="GZK289" s="6"/>
      <c r="GZL289" s="6"/>
      <c r="GZM289" s="6"/>
      <c r="GZN289" s="6"/>
      <c r="GZO289" s="6"/>
      <c r="GZP289" s="6"/>
      <c r="GZQ289" s="6"/>
      <c r="GZR289" s="6"/>
      <c r="GZS289" s="6"/>
      <c r="GZT289" s="6"/>
      <c r="GZU289" s="6"/>
      <c r="GZV289" s="6"/>
      <c r="GZW289" s="6"/>
      <c r="GZX289" s="6"/>
      <c r="GZY289" s="6"/>
      <c r="GZZ289" s="6"/>
      <c r="HAA289" s="6"/>
      <c r="HAB289" s="6"/>
      <c r="HAC289" s="6"/>
      <c r="HAD289" s="6"/>
      <c r="HAE289" s="6"/>
      <c r="HAF289" s="6"/>
      <c r="HAG289" s="6"/>
      <c r="HAH289" s="6"/>
      <c r="HAI289" s="6"/>
      <c r="HAJ289" s="6"/>
      <c r="HAK289" s="6"/>
      <c r="HAL289" s="6"/>
      <c r="HAM289" s="6"/>
      <c r="HAN289" s="6"/>
      <c r="HAO289" s="6"/>
      <c r="HAP289" s="6"/>
      <c r="HAQ289" s="6"/>
      <c r="HAR289" s="6"/>
      <c r="HAS289" s="6"/>
      <c r="HAT289" s="6"/>
      <c r="HAU289" s="6"/>
      <c r="HAV289" s="6"/>
      <c r="HAW289" s="6"/>
      <c r="HAX289" s="6"/>
      <c r="HAY289" s="6"/>
      <c r="HAZ289" s="6"/>
      <c r="HBA289" s="6"/>
      <c r="HBB289" s="6"/>
      <c r="HBC289" s="6"/>
      <c r="HBD289" s="6"/>
      <c r="HBE289" s="6"/>
      <c r="HBF289" s="6"/>
      <c r="HBG289" s="6"/>
      <c r="HBH289" s="6"/>
      <c r="HBI289" s="6"/>
      <c r="HBJ289" s="6"/>
      <c r="HBK289" s="6"/>
      <c r="HBL289" s="6"/>
      <c r="HBM289" s="6"/>
      <c r="HBN289" s="6"/>
      <c r="HBO289" s="6"/>
      <c r="HBP289" s="6"/>
      <c r="HBQ289" s="6"/>
      <c r="HBR289" s="6"/>
      <c r="HBS289" s="6"/>
      <c r="HBT289" s="6"/>
      <c r="HBU289" s="6"/>
      <c r="HBV289" s="6"/>
      <c r="HBW289" s="6"/>
      <c r="HBX289" s="6"/>
      <c r="HBY289" s="6"/>
      <c r="HBZ289" s="6"/>
      <c r="HCA289" s="6"/>
      <c r="HCB289" s="6"/>
      <c r="HCC289" s="6"/>
      <c r="HCD289" s="6"/>
      <c r="HCE289" s="6"/>
      <c r="HCF289" s="6"/>
      <c r="HCG289" s="6"/>
      <c r="HCH289" s="6"/>
      <c r="HCI289" s="6"/>
      <c r="HCJ289" s="6"/>
      <c r="HCK289" s="6"/>
      <c r="HCL289" s="6"/>
      <c r="HCM289" s="6"/>
      <c r="HCN289" s="6"/>
      <c r="HCO289" s="6"/>
      <c r="HCP289" s="6"/>
      <c r="HCQ289" s="6"/>
      <c r="HCR289" s="6"/>
      <c r="HCS289" s="6"/>
      <c r="HCT289" s="6"/>
      <c r="HCU289" s="6"/>
      <c r="HCV289" s="6"/>
      <c r="HCW289" s="6"/>
      <c r="HCX289" s="6"/>
      <c r="HCY289" s="6"/>
      <c r="HCZ289" s="6"/>
      <c r="HDA289" s="6"/>
      <c r="HDB289" s="6"/>
      <c r="HDC289" s="6"/>
      <c r="HDD289" s="6"/>
      <c r="HDE289" s="6"/>
      <c r="HDF289" s="6"/>
      <c r="HDG289" s="6"/>
      <c r="HDH289" s="6"/>
      <c r="HDI289" s="6"/>
      <c r="HDJ289" s="6"/>
      <c r="HDK289" s="6"/>
      <c r="HDL289" s="6"/>
      <c r="HDM289" s="6"/>
      <c r="HDN289" s="6"/>
      <c r="HDO289" s="6"/>
      <c r="HDP289" s="6"/>
      <c r="HDQ289" s="6"/>
      <c r="HDR289" s="6"/>
      <c r="HDS289" s="6"/>
      <c r="HDT289" s="6"/>
      <c r="HDU289" s="6"/>
      <c r="HDV289" s="6"/>
      <c r="HDW289" s="6"/>
      <c r="HDX289" s="6"/>
      <c r="HDY289" s="6"/>
      <c r="HDZ289" s="6"/>
      <c r="HEA289" s="6"/>
      <c r="HEB289" s="6"/>
      <c r="HEC289" s="6"/>
      <c r="HED289" s="6"/>
      <c r="HEE289" s="6"/>
      <c r="HEF289" s="6"/>
      <c r="HEG289" s="6"/>
      <c r="HEH289" s="6"/>
      <c r="HEI289" s="6"/>
      <c r="HEJ289" s="6"/>
      <c r="HEK289" s="6"/>
      <c r="HEL289" s="6"/>
      <c r="HEM289" s="6"/>
      <c r="HEN289" s="6"/>
      <c r="HEO289" s="6"/>
      <c r="HEP289" s="6"/>
      <c r="HEQ289" s="6"/>
      <c r="HER289" s="6"/>
      <c r="HES289" s="6"/>
      <c r="HET289" s="6"/>
      <c r="HEU289" s="6"/>
      <c r="HEV289" s="6"/>
      <c r="HEW289" s="6"/>
      <c r="HEX289" s="6"/>
      <c r="HEY289" s="6"/>
      <c r="HEZ289" s="6"/>
      <c r="HFA289" s="6"/>
      <c r="HFB289" s="6"/>
      <c r="HFC289" s="6"/>
      <c r="HFD289" s="6"/>
      <c r="HFE289" s="6"/>
      <c r="HFF289" s="6"/>
      <c r="HFG289" s="6"/>
      <c r="HFH289" s="6"/>
      <c r="HFI289" s="6"/>
      <c r="HFJ289" s="6"/>
      <c r="HFK289" s="6"/>
      <c r="HFL289" s="6"/>
      <c r="HFM289" s="6"/>
      <c r="HFN289" s="6"/>
      <c r="HFO289" s="6"/>
      <c r="HFP289" s="6"/>
      <c r="HFQ289" s="6"/>
      <c r="HFR289" s="6"/>
      <c r="HFS289" s="6"/>
      <c r="HFT289" s="6"/>
      <c r="HFU289" s="6"/>
      <c r="HFV289" s="6"/>
      <c r="HFW289" s="6"/>
      <c r="HFX289" s="6"/>
      <c r="HFY289" s="6"/>
      <c r="HFZ289" s="6"/>
      <c r="HGA289" s="6"/>
      <c r="HGB289" s="6"/>
      <c r="HGC289" s="6"/>
      <c r="HGD289" s="6"/>
      <c r="HGE289" s="6"/>
      <c r="HGF289" s="6"/>
      <c r="HGG289" s="6"/>
      <c r="HGH289" s="6"/>
      <c r="HGI289" s="6"/>
      <c r="HGJ289" s="6"/>
      <c r="HGK289" s="6"/>
      <c r="HGL289" s="6"/>
      <c r="HGM289" s="6"/>
      <c r="HGN289" s="6"/>
      <c r="HGO289" s="6"/>
      <c r="HGP289" s="6"/>
      <c r="HGQ289" s="6"/>
      <c r="HGR289" s="6"/>
      <c r="HGS289" s="6"/>
      <c r="HGT289" s="6"/>
      <c r="HGU289" s="6"/>
      <c r="HGV289" s="6"/>
      <c r="HGW289" s="6"/>
      <c r="HGX289" s="6"/>
      <c r="HGY289" s="6"/>
      <c r="HGZ289" s="6"/>
      <c r="HHA289" s="6"/>
      <c r="HHB289" s="6"/>
      <c r="HHC289" s="6"/>
      <c r="HHD289" s="6"/>
      <c r="HHE289" s="6"/>
      <c r="HHF289" s="6"/>
      <c r="HHG289" s="6"/>
      <c r="HHH289" s="6"/>
      <c r="HHI289" s="6"/>
      <c r="HHJ289" s="6"/>
      <c r="HHK289" s="6"/>
      <c r="HHL289" s="6"/>
      <c r="HHM289" s="6"/>
      <c r="HHN289" s="6"/>
      <c r="HHO289" s="6"/>
      <c r="HHP289" s="6"/>
      <c r="HHQ289" s="6"/>
      <c r="HHR289" s="6"/>
      <c r="HHS289" s="6"/>
      <c r="HHT289" s="6"/>
      <c r="HHU289" s="6"/>
      <c r="HHV289" s="6"/>
      <c r="HHW289" s="6"/>
      <c r="HHX289" s="6"/>
      <c r="HHY289" s="6"/>
      <c r="HHZ289" s="6"/>
      <c r="HIA289" s="6"/>
      <c r="HIB289" s="6"/>
      <c r="HIC289" s="6"/>
      <c r="HID289" s="6"/>
      <c r="HIE289" s="6"/>
      <c r="HIF289" s="6"/>
      <c r="HIG289" s="6"/>
      <c r="HIH289" s="6"/>
      <c r="HII289" s="6"/>
      <c r="HIJ289" s="6"/>
      <c r="HIK289" s="6"/>
      <c r="HIL289" s="6"/>
      <c r="HIM289" s="6"/>
      <c r="HIN289" s="6"/>
      <c r="HIO289" s="6"/>
      <c r="HIP289" s="6"/>
      <c r="HIQ289" s="6"/>
      <c r="HIR289" s="6"/>
      <c r="HIS289" s="6"/>
      <c r="HIT289" s="6"/>
      <c r="HIU289" s="6"/>
      <c r="HIV289" s="6"/>
      <c r="HIW289" s="6"/>
      <c r="HIX289" s="6"/>
      <c r="HIY289" s="6"/>
      <c r="HIZ289" s="6"/>
      <c r="HJA289" s="6"/>
      <c r="HJB289" s="6"/>
      <c r="HJC289" s="6"/>
      <c r="HJD289" s="6"/>
      <c r="HJE289" s="6"/>
      <c r="HJF289" s="6"/>
      <c r="HJG289" s="6"/>
      <c r="HJH289" s="6"/>
      <c r="HJI289" s="6"/>
      <c r="HJJ289" s="6"/>
      <c r="HJK289" s="6"/>
      <c r="HJL289" s="6"/>
      <c r="HJM289" s="6"/>
      <c r="HJN289" s="6"/>
      <c r="HJO289" s="6"/>
      <c r="HJP289" s="6"/>
      <c r="HJQ289" s="6"/>
      <c r="HJR289" s="6"/>
      <c r="HJS289" s="6"/>
      <c r="HJT289" s="6"/>
      <c r="HJU289" s="6"/>
      <c r="HJV289" s="6"/>
      <c r="HJW289" s="6"/>
      <c r="HJX289" s="6"/>
      <c r="HJY289" s="6"/>
      <c r="HJZ289" s="6"/>
      <c r="HKA289" s="6"/>
      <c r="HKB289" s="6"/>
      <c r="HKC289" s="6"/>
      <c r="HKD289" s="6"/>
      <c r="HKE289" s="6"/>
      <c r="HKF289" s="6"/>
      <c r="HKG289" s="6"/>
      <c r="HKH289" s="6"/>
      <c r="HKI289" s="6"/>
      <c r="HKJ289" s="6"/>
      <c r="HKK289" s="6"/>
      <c r="HKL289" s="6"/>
      <c r="HKM289" s="6"/>
      <c r="HKN289" s="6"/>
      <c r="HKO289" s="6"/>
      <c r="HKP289" s="6"/>
      <c r="HKQ289" s="6"/>
      <c r="HKR289" s="6"/>
      <c r="HKS289" s="6"/>
      <c r="HKT289" s="6"/>
      <c r="HKU289" s="6"/>
      <c r="HKV289" s="6"/>
      <c r="HKW289" s="6"/>
      <c r="HKX289" s="6"/>
      <c r="HKY289" s="6"/>
      <c r="HKZ289" s="6"/>
      <c r="HLA289" s="6"/>
      <c r="HLB289" s="6"/>
      <c r="HLC289" s="6"/>
      <c r="HLD289" s="6"/>
      <c r="HLE289" s="6"/>
      <c r="HLF289" s="6"/>
      <c r="HLG289" s="6"/>
      <c r="HLH289" s="6"/>
      <c r="HLI289" s="6"/>
      <c r="HLJ289" s="6"/>
      <c r="HLK289" s="6"/>
      <c r="HLL289" s="6"/>
      <c r="HLM289" s="6"/>
      <c r="HLN289" s="6"/>
      <c r="HLO289" s="6"/>
      <c r="HLP289" s="6"/>
      <c r="HLQ289" s="6"/>
      <c r="HLR289" s="6"/>
      <c r="HLS289" s="6"/>
      <c r="HLT289" s="6"/>
      <c r="HLU289" s="6"/>
      <c r="HLV289" s="6"/>
      <c r="HLW289" s="6"/>
      <c r="HLX289" s="6"/>
      <c r="HLY289" s="6"/>
      <c r="HLZ289" s="6"/>
      <c r="HMA289" s="6"/>
      <c r="HMB289" s="6"/>
      <c r="HMC289" s="6"/>
      <c r="HMD289" s="6"/>
      <c r="HME289" s="6"/>
      <c r="HMF289" s="6"/>
      <c r="HMG289" s="6"/>
      <c r="HMH289" s="6"/>
      <c r="HMI289" s="6"/>
      <c r="HMJ289" s="6"/>
      <c r="HMK289" s="6"/>
      <c r="HML289" s="6"/>
      <c r="HMM289" s="6"/>
      <c r="HMN289" s="6"/>
      <c r="HMO289" s="6"/>
      <c r="HMP289" s="6"/>
      <c r="HMQ289" s="6"/>
      <c r="HMR289" s="6"/>
      <c r="HMS289" s="6"/>
      <c r="HMT289" s="6"/>
      <c r="HMU289" s="6"/>
      <c r="HMV289" s="6"/>
      <c r="HMW289" s="6"/>
      <c r="HMX289" s="6"/>
      <c r="HMY289" s="6"/>
      <c r="HMZ289" s="6"/>
      <c r="HNA289" s="6"/>
      <c r="HNB289" s="6"/>
      <c r="HNC289" s="6"/>
      <c r="HND289" s="6"/>
      <c r="HNE289" s="6"/>
      <c r="HNF289" s="6"/>
      <c r="HNG289" s="6"/>
      <c r="HNH289" s="6"/>
      <c r="HNI289" s="6"/>
      <c r="HNJ289" s="6"/>
      <c r="HNK289" s="6"/>
      <c r="HNL289" s="6"/>
      <c r="HNM289" s="6"/>
      <c r="HNN289" s="6"/>
      <c r="HNO289" s="6"/>
      <c r="HNP289" s="6"/>
      <c r="HNQ289" s="6"/>
      <c r="HNR289" s="6"/>
      <c r="HNS289" s="6"/>
      <c r="HNT289" s="6"/>
      <c r="HNU289" s="6"/>
      <c r="HNV289" s="6"/>
      <c r="HNW289" s="6"/>
      <c r="HNX289" s="6"/>
      <c r="HNY289" s="6"/>
      <c r="HNZ289" s="6"/>
      <c r="HOA289" s="6"/>
      <c r="HOB289" s="6"/>
      <c r="HOC289" s="6"/>
      <c r="HOD289" s="6"/>
      <c r="HOE289" s="6"/>
      <c r="HOF289" s="6"/>
      <c r="HOG289" s="6"/>
      <c r="HOH289" s="6"/>
      <c r="HOI289" s="6"/>
      <c r="HOJ289" s="6"/>
      <c r="HOK289" s="6"/>
      <c r="HOL289" s="6"/>
      <c r="HOM289" s="6"/>
      <c r="HON289" s="6"/>
      <c r="HOO289" s="6"/>
      <c r="HOP289" s="6"/>
      <c r="HOQ289" s="6"/>
      <c r="HOR289" s="6"/>
      <c r="HOS289" s="6"/>
      <c r="HOT289" s="6"/>
      <c r="HOU289" s="6"/>
      <c r="HOV289" s="6"/>
      <c r="HOW289" s="6"/>
      <c r="HOX289" s="6"/>
      <c r="HOY289" s="6"/>
      <c r="HOZ289" s="6"/>
      <c r="HPA289" s="6"/>
      <c r="HPB289" s="6"/>
      <c r="HPC289" s="6"/>
      <c r="HPD289" s="6"/>
      <c r="HPE289" s="6"/>
      <c r="HPF289" s="6"/>
      <c r="HPG289" s="6"/>
      <c r="HPH289" s="6"/>
      <c r="HPI289" s="6"/>
      <c r="HPJ289" s="6"/>
      <c r="HPK289" s="6"/>
      <c r="HPL289" s="6"/>
      <c r="HPM289" s="6"/>
      <c r="HPN289" s="6"/>
      <c r="HPO289" s="6"/>
      <c r="HPP289" s="6"/>
      <c r="HPQ289" s="6"/>
      <c r="HPR289" s="6"/>
      <c r="HPS289" s="6"/>
      <c r="HPT289" s="6"/>
      <c r="HPU289" s="6"/>
      <c r="HPV289" s="6"/>
      <c r="HPW289" s="6"/>
      <c r="HPX289" s="6"/>
      <c r="HPY289" s="6"/>
      <c r="HPZ289" s="6"/>
      <c r="HQA289" s="6"/>
      <c r="HQB289" s="6"/>
      <c r="HQC289" s="6"/>
      <c r="HQD289" s="6"/>
      <c r="HQE289" s="6"/>
      <c r="HQF289" s="6"/>
      <c r="HQG289" s="6"/>
      <c r="HQH289" s="6"/>
      <c r="HQI289" s="6"/>
      <c r="HQJ289" s="6"/>
      <c r="HQK289" s="6"/>
      <c r="HQL289" s="6"/>
      <c r="HQM289" s="6"/>
      <c r="HQN289" s="6"/>
      <c r="HQO289" s="6"/>
      <c r="HQP289" s="6"/>
      <c r="HQQ289" s="6"/>
      <c r="HQR289" s="6"/>
      <c r="HQS289" s="6"/>
      <c r="HQT289" s="6"/>
      <c r="HQU289" s="6"/>
      <c r="HQV289" s="6"/>
      <c r="HQW289" s="6"/>
      <c r="HQX289" s="6"/>
      <c r="HQY289" s="6"/>
      <c r="HQZ289" s="6"/>
      <c r="HRA289" s="6"/>
      <c r="HRB289" s="6"/>
      <c r="HRC289" s="6"/>
      <c r="HRD289" s="6"/>
      <c r="HRE289" s="6"/>
      <c r="HRF289" s="6"/>
      <c r="HRG289" s="6"/>
      <c r="HRH289" s="6"/>
      <c r="HRI289" s="6"/>
      <c r="HRJ289" s="6"/>
      <c r="HRK289" s="6"/>
      <c r="HRL289" s="6"/>
      <c r="HRM289" s="6"/>
      <c r="HRN289" s="6"/>
      <c r="HRO289" s="6"/>
      <c r="HRP289" s="6"/>
      <c r="HRQ289" s="6"/>
      <c r="HRR289" s="6"/>
      <c r="HRS289" s="6"/>
      <c r="HRT289" s="6"/>
      <c r="HRU289" s="6"/>
      <c r="HRV289" s="6"/>
      <c r="HRW289" s="6"/>
      <c r="HRX289" s="6"/>
      <c r="HRY289" s="6"/>
      <c r="HRZ289" s="6"/>
      <c r="HSA289" s="6"/>
      <c r="HSB289" s="6"/>
      <c r="HSC289" s="6"/>
      <c r="HSD289" s="6"/>
      <c r="HSE289" s="6"/>
      <c r="HSF289" s="6"/>
      <c r="HSG289" s="6"/>
      <c r="HSH289" s="6"/>
      <c r="HSI289" s="6"/>
      <c r="HSJ289" s="6"/>
      <c r="HSK289" s="6"/>
      <c r="HSL289" s="6"/>
      <c r="HSM289" s="6"/>
      <c r="HSN289" s="6"/>
      <c r="HSO289" s="6"/>
      <c r="HSP289" s="6"/>
      <c r="HSQ289" s="6"/>
      <c r="HSR289" s="6"/>
      <c r="HSS289" s="6"/>
      <c r="HST289" s="6"/>
      <c r="HSU289" s="6"/>
      <c r="HSV289" s="6"/>
      <c r="HSW289" s="6"/>
      <c r="HSX289" s="6"/>
      <c r="HSY289" s="6"/>
      <c r="HSZ289" s="6"/>
      <c r="HTA289" s="6"/>
      <c r="HTB289" s="6"/>
      <c r="HTC289" s="6"/>
      <c r="HTD289" s="6"/>
      <c r="HTE289" s="6"/>
      <c r="HTF289" s="6"/>
      <c r="HTG289" s="6"/>
      <c r="HTH289" s="6"/>
      <c r="HTI289" s="6"/>
      <c r="HTJ289" s="6"/>
      <c r="HTK289" s="6"/>
      <c r="HTL289" s="6"/>
      <c r="HTM289" s="6"/>
      <c r="HTN289" s="6"/>
      <c r="HTO289" s="6"/>
      <c r="HTP289" s="6"/>
      <c r="HTQ289" s="6"/>
      <c r="HTR289" s="6"/>
      <c r="HTS289" s="6"/>
      <c r="HTT289" s="6"/>
      <c r="HTU289" s="6"/>
      <c r="HTV289" s="6"/>
      <c r="HTW289" s="6"/>
      <c r="HTX289" s="6"/>
      <c r="HTY289" s="6"/>
      <c r="HTZ289" s="6"/>
      <c r="HUA289" s="6"/>
      <c r="HUB289" s="6"/>
      <c r="HUC289" s="6"/>
      <c r="HUD289" s="6"/>
      <c r="HUE289" s="6"/>
      <c r="HUF289" s="6"/>
      <c r="HUG289" s="6"/>
      <c r="HUH289" s="6"/>
      <c r="HUI289" s="6"/>
      <c r="HUJ289" s="6"/>
      <c r="HUK289" s="6"/>
      <c r="HUL289" s="6"/>
      <c r="HUM289" s="6"/>
      <c r="HUN289" s="6"/>
      <c r="HUO289" s="6"/>
      <c r="HUP289" s="6"/>
      <c r="HUQ289" s="6"/>
      <c r="HUR289" s="6"/>
      <c r="HUS289" s="6"/>
      <c r="HUT289" s="6"/>
      <c r="HUU289" s="6"/>
      <c r="HUV289" s="6"/>
      <c r="HUW289" s="6"/>
      <c r="HUX289" s="6"/>
      <c r="HUY289" s="6"/>
      <c r="HUZ289" s="6"/>
      <c r="HVA289" s="6"/>
      <c r="HVB289" s="6"/>
      <c r="HVC289" s="6"/>
      <c r="HVD289" s="6"/>
      <c r="HVE289" s="6"/>
      <c r="HVF289" s="6"/>
      <c r="HVG289" s="6"/>
      <c r="HVH289" s="6"/>
      <c r="HVI289" s="6"/>
      <c r="HVJ289" s="6"/>
      <c r="HVK289" s="6"/>
      <c r="HVL289" s="6"/>
      <c r="HVM289" s="6"/>
      <c r="HVN289" s="6"/>
      <c r="HVO289" s="6"/>
      <c r="HVP289" s="6"/>
      <c r="HVQ289" s="6"/>
      <c r="HVR289" s="6"/>
      <c r="HVS289" s="6"/>
      <c r="HVT289" s="6"/>
      <c r="HVU289" s="6"/>
      <c r="HVV289" s="6"/>
      <c r="HVW289" s="6"/>
      <c r="HVX289" s="6"/>
      <c r="HVY289" s="6"/>
      <c r="HVZ289" s="6"/>
      <c r="HWA289" s="6"/>
      <c r="HWB289" s="6"/>
      <c r="HWC289" s="6"/>
      <c r="HWD289" s="6"/>
      <c r="HWE289" s="6"/>
      <c r="HWF289" s="6"/>
      <c r="HWG289" s="6"/>
      <c r="HWH289" s="6"/>
      <c r="HWI289" s="6"/>
      <c r="HWJ289" s="6"/>
      <c r="HWK289" s="6"/>
      <c r="HWL289" s="6"/>
      <c r="HWM289" s="6"/>
      <c r="HWN289" s="6"/>
      <c r="HWO289" s="6"/>
      <c r="HWP289" s="6"/>
      <c r="HWQ289" s="6"/>
      <c r="HWR289" s="6"/>
      <c r="HWS289" s="6"/>
      <c r="HWT289" s="6"/>
      <c r="HWU289" s="6"/>
      <c r="HWV289" s="6"/>
      <c r="HWW289" s="6"/>
      <c r="HWX289" s="6"/>
      <c r="HWY289" s="6"/>
      <c r="HWZ289" s="6"/>
      <c r="HXA289" s="6"/>
      <c r="HXB289" s="6"/>
      <c r="HXC289" s="6"/>
      <c r="HXD289" s="6"/>
      <c r="HXE289" s="6"/>
      <c r="HXF289" s="6"/>
      <c r="HXG289" s="6"/>
      <c r="HXH289" s="6"/>
      <c r="HXI289" s="6"/>
      <c r="HXJ289" s="6"/>
      <c r="HXK289" s="6"/>
      <c r="HXL289" s="6"/>
      <c r="HXM289" s="6"/>
      <c r="HXN289" s="6"/>
      <c r="HXO289" s="6"/>
      <c r="HXP289" s="6"/>
      <c r="HXQ289" s="6"/>
      <c r="HXR289" s="6"/>
      <c r="HXS289" s="6"/>
      <c r="HXT289" s="6"/>
      <c r="HXU289" s="6"/>
      <c r="HXV289" s="6"/>
      <c r="HXW289" s="6"/>
      <c r="HXX289" s="6"/>
      <c r="HXY289" s="6"/>
      <c r="HXZ289" s="6"/>
      <c r="HYA289" s="6"/>
      <c r="HYB289" s="6"/>
      <c r="HYC289" s="6"/>
      <c r="HYD289" s="6"/>
      <c r="HYE289" s="6"/>
      <c r="HYF289" s="6"/>
      <c r="HYG289" s="6"/>
      <c r="HYH289" s="6"/>
      <c r="HYI289" s="6"/>
      <c r="HYJ289" s="6"/>
      <c r="HYK289" s="6"/>
      <c r="HYL289" s="6"/>
      <c r="HYM289" s="6"/>
      <c r="HYN289" s="6"/>
      <c r="HYO289" s="6"/>
      <c r="HYP289" s="6"/>
      <c r="HYQ289" s="6"/>
      <c r="HYR289" s="6"/>
      <c r="HYS289" s="6"/>
      <c r="HYT289" s="6"/>
      <c r="HYU289" s="6"/>
      <c r="HYV289" s="6"/>
      <c r="HYW289" s="6"/>
      <c r="HYX289" s="6"/>
      <c r="HYY289" s="6"/>
      <c r="HYZ289" s="6"/>
      <c r="HZA289" s="6"/>
      <c r="HZB289" s="6"/>
      <c r="HZC289" s="6"/>
      <c r="HZD289" s="6"/>
      <c r="HZE289" s="6"/>
      <c r="HZF289" s="6"/>
      <c r="HZG289" s="6"/>
      <c r="HZH289" s="6"/>
      <c r="HZI289" s="6"/>
      <c r="HZJ289" s="6"/>
      <c r="HZK289" s="6"/>
      <c r="HZL289" s="6"/>
      <c r="HZM289" s="6"/>
      <c r="HZN289" s="6"/>
      <c r="HZO289" s="6"/>
      <c r="HZP289" s="6"/>
      <c r="HZQ289" s="6"/>
      <c r="HZR289" s="6"/>
      <c r="HZS289" s="6"/>
      <c r="HZT289" s="6"/>
      <c r="HZU289" s="6"/>
      <c r="HZV289" s="6"/>
      <c r="HZW289" s="6"/>
      <c r="HZX289" s="6"/>
      <c r="HZY289" s="6"/>
      <c r="HZZ289" s="6"/>
      <c r="IAA289" s="6"/>
      <c r="IAB289" s="6"/>
      <c r="IAC289" s="6"/>
      <c r="IAD289" s="6"/>
      <c r="IAE289" s="6"/>
      <c r="IAF289" s="6"/>
      <c r="IAG289" s="6"/>
      <c r="IAH289" s="6"/>
      <c r="IAI289" s="6"/>
      <c r="IAJ289" s="6"/>
      <c r="IAK289" s="6"/>
      <c r="IAL289" s="6"/>
      <c r="IAM289" s="6"/>
      <c r="IAN289" s="6"/>
      <c r="IAO289" s="6"/>
      <c r="IAP289" s="6"/>
      <c r="IAQ289" s="6"/>
      <c r="IAR289" s="6"/>
      <c r="IAS289" s="6"/>
      <c r="IAT289" s="6"/>
      <c r="IAU289" s="6"/>
      <c r="IAV289" s="6"/>
      <c r="IAW289" s="6"/>
      <c r="IAX289" s="6"/>
      <c r="IAY289" s="6"/>
      <c r="IAZ289" s="6"/>
      <c r="IBA289" s="6"/>
      <c r="IBB289" s="6"/>
      <c r="IBC289" s="6"/>
      <c r="IBD289" s="6"/>
      <c r="IBE289" s="6"/>
      <c r="IBF289" s="6"/>
      <c r="IBG289" s="6"/>
      <c r="IBH289" s="6"/>
      <c r="IBI289" s="6"/>
      <c r="IBJ289" s="6"/>
      <c r="IBK289" s="6"/>
      <c r="IBL289" s="6"/>
      <c r="IBM289" s="6"/>
      <c r="IBN289" s="6"/>
      <c r="IBO289" s="6"/>
      <c r="IBP289" s="6"/>
      <c r="IBQ289" s="6"/>
      <c r="IBR289" s="6"/>
      <c r="IBS289" s="6"/>
      <c r="IBT289" s="6"/>
      <c r="IBU289" s="6"/>
      <c r="IBV289" s="6"/>
      <c r="IBW289" s="6"/>
      <c r="IBX289" s="6"/>
      <c r="IBY289" s="6"/>
      <c r="IBZ289" s="6"/>
      <c r="ICA289" s="6"/>
      <c r="ICB289" s="6"/>
      <c r="ICC289" s="6"/>
      <c r="ICD289" s="6"/>
      <c r="ICE289" s="6"/>
      <c r="ICF289" s="6"/>
      <c r="ICG289" s="6"/>
      <c r="ICH289" s="6"/>
      <c r="ICI289" s="6"/>
      <c r="ICJ289" s="6"/>
      <c r="ICK289" s="6"/>
      <c r="ICL289" s="6"/>
      <c r="ICM289" s="6"/>
      <c r="ICN289" s="6"/>
      <c r="ICO289" s="6"/>
      <c r="ICP289" s="6"/>
      <c r="ICQ289" s="6"/>
      <c r="ICR289" s="6"/>
      <c r="ICS289" s="6"/>
      <c r="ICT289" s="6"/>
      <c r="ICU289" s="6"/>
      <c r="ICV289" s="6"/>
      <c r="ICW289" s="6"/>
      <c r="ICX289" s="6"/>
      <c r="ICY289" s="6"/>
      <c r="ICZ289" s="6"/>
      <c r="IDA289" s="6"/>
      <c r="IDB289" s="6"/>
      <c r="IDC289" s="6"/>
      <c r="IDD289" s="6"/>
      <c r="IDE289" s="6"/>
      <c r="IDF289" s="6"/>
      <c r="IDG289" s="6"/>
      <c r="IDH289" s="6"/>
      <c r="IDI289" s="6"/>
      <c r="IDJ289" s="6"/>
      <c r="IDK289" s="6"/>
      <c r="IDL289" s="6"/>
      <c r="IDM289" s="6"/>
      <c r="IDN289" s="6"/>
      <c r="IDO289" s="6"/>
      <c r="IDP289" s="6"/>
      <c r="IDQ289" s="6"/>
      <c r="IDR289" s="6"/>
      <c r="IDS289" s="6"/>
      <c r="IDT289" s="6"/>
      <c r="IDU289" s="6"/>
      <c r="IDV289" s="6"/>
      <c r="IDW289" s="6"/>
      <c r="IDX289" s="6"/>
      <c r="IDY289" s="6"/>
      <c r="IDZ289" s="6"/>
      <c r="IEA289" s="6"/>
      <c r="IEB289" s="6"/>
      <c r="IEC289" s="6"/>
      <c r="IED289" s="6"/>
      <c r="IEE289" s="6"/>
      <c r="IEF289" s="6"/>
      <c r="IEG289" s="6"/>
      <c r="IEH289" s="6"/>
      <c r="IEI289" s="6"/>
      <c r="IEJ289" s="6"/>
      <c r="IEK289" s="6"/>
      <c r="IEL289" s="6"/>
      <c r="IEM289" s="6"/>
      <c r="IEN289" s="6"/>
      <c r="IEO289" s="6"/>
      <c r="IEP289" s="6"/>
      <c r="IEQ289" s="6"/>
      <c r="IER289" s="6"/>
      <c r="IES289" s="6"/>
      <c r="IET289" s="6"/>
      <c r="IEU289" s="6"/>
      <c r="IEV289" s="6"/>
      <c r="IEW289" s="6"/>
      <c r="IEX289" s="6"/>
      <c r="IEY289" s="6"/>
      <c r="IEZ289" s="6"/>
      <c r="IFA289" s="6"/>
      <c r="IFB289" s="6"/>
      <c r="IFC289" s="6"/>
      <c r="IFD289" s="6"/>
      <c r="IFE289" s="6"/>
      <c r="IFF289" s="6"/>
      <c r="IFG289" s="6"/>
      <c r="IFH289" s="6"/>
      <c r="IFI289" s="6"/>
      <c r="IFJ289" s="6"/>
      <c r="IFK289" s="6"/>
      <c r="IFL289" s="6"/>
      <c r="IFM289" s="6"/>
      <c r="IFN289" s="6"/>
      <c r="IFO289" s="6"/>
      <c r="IFP289" s="6"/>
      <c r="IFQ289" s="6"/>
      <c r="IFR289" s="6"/>
      <c r="IFS289" s="6"/>
      <c r="IFT289" s="6"/>
      <c r="IFU289" s="6"/>
      <c r="IFV289" s="6"/>
      <c r="IFW289" s="6"/>
      <c r="IFX289" s="6"/>
      <c r="IFY289" s="6"/>
      <c r="IFZ289" s="6"/>
      <c r="IGA289" s="6"/>
      <c r="IGB289" s="6"/>
      <c r="IGC289" s="6"/>
      <c r="IGD289" s="6"/>
      <c r="IGE289" s="6"/>
      <c r="IGF289" s="6"/>
      <c r="IGG289" s="6"/>
      <c r="IGH289" s="6"/>
      <c r="IGI289" s="6"/>
      <c r="IGJ289" s="6"/>
      <c r="IGK289" s="6"/>
      <c r="IGL289" s="6"/>
      <c r="IGM289" s="6"/>
      <c r="IGN289" s="6"/>
      <c r="IGO289" s="6"/>
      <c r="IGP289" s="6"/>
      <c r="IGQ289" s="6"/>
      <c r="IGR289" s="6"/>
      <c r="IGS289" s="6"/>
      <c r="IGT289" s="6"/>
      <c r="IGU289" s="6"/>
      <c r="IGV289" s="6"/>
      <c r="IGW289" s="6"/>
      <c r="IGX289" s="6"/>
      <c r="IGY289" s="6"/>
      <c r="IGZ289" s="6"/>
      <c r="IHA289" s="6"/>
      <c r="IHB289" s="6"/>
      <c r="IHC289" s="6"/>
      <c r="IHD289" s="6"/>
      <c r="IHE289" s="6"/>
      <c r="IHF289" s="6"/>
      <c r="IHG289" s="6"/>
      <c r="IHH289" s="6"/>
      <c r="IHI289" s="6"/>
      <c r="IHJ289" s="6"/>
      <c r="IHK289" s="6"/>
      <c r="IHL289" s="6"/>
      <c r="IHM289" s="6"/>
      <c r="IHN289" s="6"/>
      <c r="IHO289" s="6"/>
      <c r="IHP289" s="6"/>
      <c r="IHQ289" s="6"/>
      <c r="IHR289" s="6"/>
      <c r="IHS289" s="6"/>
      <c r="IHT289" s="6"/>
      <c r="IHU289" s="6"/>
      <c r="IHV289" s="6"/>
      <c r="IHW289" s="6"/>
      <c r="IHX289" s="6"/>
      <c r="IHY289" s="6"/>
      <c r="IHZ289" s="6"/>
      <c r="IIA289" s="6"/>
      <c r="IIB289" s="6"/>
      <c r="IIC289" s="6"/>
      <c r="IID289" s="6"/>
      <c r="IIE289" s="6"/>
      <c r="IIF289" s="6"/>
      <c r="IIG289" s="6"/>
      <c r="IIH289" s="6"/>
      <c r="III289" s="6"/>
      <c r="IIJ289" s="6"/>
      <c r="IIK289" s="6"/>
      <c r="IIL289" s="6"/>
      <c r="IIM289" s="6"/>
      <c r="IIN289" s="6"/>
      <c r="IIO289" s="6"/>
      <c r="IIP289" s="6"/>
      <c r="IIQ289" s="6"/>
      <c r="IIR289" s="6"/>
      <c r="IIS289" s="6"/>
      <c r="IIT289" s="6"/>
      <c r="IIU289" s="6"/>
      <c r="IIV289" s="6"/>
      <c r="IIW289" s="6"/>
      <c r="IIX289" s="6"/>
      <c r="IIY289" s="6"/>
      <c r="IIZ289" s="6"/>
      <c r="IJA289" s="6"/>
      <c r="IJB289" s="6"/>
      <c r="IJC289" s="6"/>
      <c r="IJD289" s="6"/>
      <c r="IJE289" s="6"/>
      <c r="IJF289" s="6"/>
      <c r="IJG289" s="6"/>
      <c r="IJH289" s="6"/>
      <c r="IJI289" s="6"/>
      <c r="IJJ289" s="6"/>
      <c r="IJK289" s="6"/>
      <c r="IJL289" s="6"/>
      <c r="IJM289" s="6"/>
      <c r="IJN289" s="6"/>
      <c r="IJO289" s="6"/>
      <c r="IJP289" s="6"/>
      <c r="IJQ289" s="6"/>
      <c r="IJR289" s="6"/>
      <c r="IJS289" s="6"/>
      <c r="IJT289" s="6"/>
      <c r="IJU289" s="6"/>
      <c r="IJV289" s="6"/>
      <c r="IJW289" s="6"/>
      <c r="IJX289" s="6"/>
      <c r="IJY289" s="6"/>
      <c r="IJZ289" s="6"/>
      <c r="IKA289" s="6"/>
      <c r="IKB289" s="6"/>
      <c r="IKC289" s="6"/>
      <c r="IKD289" s="6"/>
      <c r="IKE289" s="6"/>
      <c r="IKF289" s="6"/>
      <c r="IKG289" s="6"/>
      <c r="IKH289" s="6"/>
      <c r="IKI289" s="6"/>
      <c r="IKJ289" s="6"/>
      <c r="IKK289" s="6"/>
      <c r="IKL289" s="6"/>
      <c r="IKM289" s="6"/>
      <c r="IKN289" s="6"/>
      <c r="IKO289" s="6"/>
      <c r="IKP289" s="6"/>
      <c r="IKQ289" s="6"/>
      <c r="IKR289" s="6"/>
      <c r="IKS289" s="6"/>
      <c r="IKT289" s="6"/>
      <c r="IKU289" s="6"/>
      <c r="IKV289" s="6"/>
      <c r="IKW289" s="6"/>
      <c r="IKX289" s="6"/>
      <c r="IKY289" s="6"/>
      <c r="IKZ289" s="6"/>
      <c r="ILA289" s="6"/>
      <c r="ILB289" s="6"/>
      <c r="ILC289" s="6"/>
      <c r="ILD289" s="6"/>
      <c r="ILE289" s="6"/>
      <c r="ILF289" s="6"/>
      <c r="ILG289" s="6"/>
      <c r="ILH289" s="6"/>
      <c r="ILI289" s="6"/>
      <c r="ILJ289" s="6"/>
      <c r="ILK289" s="6"/>
      <c r="ILL289" s="6"/>
      <c r="ILM289" s="6"/>
      <c r="ILN289" s="6"/>
      <c r="ILO289" s="6"/>
      <c r="ILP289" s="6"/>
      <c r="ILQ289" s="6"/>
      <c r="ILR289" s="6"/>
      <c r="ILS289" s="6"/>
      <c r="ILT289" s="6"/>
      <c r="ILU289" s="6"/>
      <c r="ILV289" s="6"/>
      <c r="ILW289" s="6"/>
      <c r="ILX289" s="6"/>
      <c r="ILY289" s="6"/>
      <c r="ILZ289" s="6"/>
      <c r="IMA289" s="6"/>
      <c r="IMB289" s="6"/>
      <c r="IMC289" s="6"/>
      <c r="IMD289" s="6"/>
      <c r="IME289" s="6"/>
      <c r="IMF289" s="6"/>
      <c r="IMG289" s="6"/>
      <c r="IMH289" s="6"/>
      <c r="IMI289" s="6"/>
      <c r="IMJ289" s="6"/>
      <c r="IMK289" s="6"/>
      <c r="IML289" s="6"/>
      <c r="IMM289" s="6"/>
      <c r="IMN289" s="6"/>
      <c r="IMO289" s="6"/>
      <c r="IMP289" s="6"/>
      <c r="IMQ289" s="6"/>
      <c r="IMR289" s="6"/>
      <c r="IMS289" s="6"/>
      <c r="IMT289" s="6"/>
      <c r="IMU289" s="6"/>
      <c r="IMV289" s="6"/>
      <c r="IMW289" s="6"/>
      <c r="IMX289" s="6"/>
      <c r="IMY289" s="6"/>
      <c r="IMZ289" s="6"/>
      <c r="INA289" s="6"/>
      <c r="INB289" s="6"/>
      <c r="INC289" s="6"/>
      <c r="IND289" s="6"/>
      <c r="INE289" s="6"/>
      <c r="INF289" s="6"/>
      <c r="ING289" s="6"/>
      <c r="INH289" s="6"/>
      <c r="INI289" s="6"/>
      <c r="INJ289" s="6"/>
      <c r="INK289" s="6"/>
      <c r="INL289" s="6"/>
      <c r="INM289" s="6"/>
      <c r="INN289" s="6"/>
      <c r="INO289" s="6"/>
      <c r="INP289" s="6"/>
      <c r="INQ289" s="6"/>
      <c r="INR289" s="6"/>
      <c r="INS289" s="6"/>
      <c r="INT289" s="6"/>
      <c r="INU289" s="6"/>
      <c r="INV289" s="6"/>
      <c r="INW289" s="6"/>
      <c r="INX289" s="6"/>
      <c r="INY289" s="6"/>
      <c r="INZ289" s="6"/>
      <c r="IOA289" s="6"/>
      <c r="IOB289" s="6"/>
      <c r="IOC289" s="6"/>
      <c r="IOD289" s="6"/>
      <c r="IOE289" s="6"/>
      <c r="IOF289" s="6"/>
      <c r="IOG289" s="6"/>
      <c r="IOH289" s="6"/>
      <c r="IOI289" s="6"/>
      <c r="IOJ289" s="6"/>
      <c r="IOK289" s="6"/>
      <c r="IOL289" s="6"/>
      <c r="IOM289" s="6"/>
      <c r="ION289" s="6"/>
      <c r="IOO289" s="6"/>
      <c r="IOP289" s="6"/>
      <c r="IOQ289" s="6"/>
      <c r="IOR289" s="6"/>
      <c r="IOS289" s="6"/>
      <c r="IOT289" s="6"/>
      <c r="IOU289" s="6"/>
      <c r="IOV289" s="6"/>
      <c r="IOW289" s="6"/>
      <c r="IOX289" s="6"/>
      <c r="IOY289" s="6"/>
      <c r="IOZ289" s="6"/>
      <c r="IPA289" s="6"/>
      <c r="IPB289" s="6"/>
      <c r="IPC289" s="6"/>
      <c r="IPD289" s="6"/>
      <c r="IPE289" s="6"/>
      <c r="IPF289" s="6"/>
      <c r="IPG289" s="6"/>
      <c r="IPH289" s="6"/>
      <c r="IPI289" s="6"/>
      <c r="IPJ289" s="6"/>
      <c r="IPK289" s="6"/>
      <c r="IPL289" s="6"/>
      <c r="IPM289" s="6"/>
      <c r="IPN289" s="6"/>
      <c r="IPO289" s="6"/>
      <c r="IPP289" s="6"/>
      <c r="IPQ289" s="6"/>
      <c r="IPR289" s="6"/>
      <c r="IPS289" s="6"/>
      <c r="IPT289" s="6"/>
      <c r="IPU289" s="6"/>
      <c r="IPV289" s="6"/>
      <c r="IPW289" s="6"/>
      <c r="IPX289" s="6"/>
      <c r="IPY289" s="6"/>
      <c r="IPZ289" s="6"/>
      <c r="IQA289" s="6"/>
      <c r="IQB289" s="6"/>
      <c r="IQC289" s="6"/>
      <c r="IQD289" s="6"/>
      <c r="IQE289" s="6"/>
      <c r="IQF289" s="6"/>
      <c r="IQG289" s="6"/>
      <c r="IQH289" s="6"/>
      <c r="IQI289" s="6"/>
      <c r="IQJ289" s="6"/>
      <c r="IQK289" s="6"/>
      <c r="IQL289" s="6"/>
      <c r="IQM289" s="6"/>
      <c r="IQN289" s="6"/>
      <c r="IQO289" s="6"/>
      <c r="IQP289" s="6"/>
      <c r="IQQ289" s="6"/>
      <c r="IQR289" s="6"/>
      <c r="IQS289" s="6"/>
      <c r="IQT289" s="6"/>
      <c r="IQU289" s="6"/>
      <c r="IQV289" s="6"/>
      <c r="IQW289" s="6"/>
      <c r="IQX289" s="6"/>
      <c r="IQY289" s="6"/>
      <c r="IQZ289" s="6"/>
      <c r="IRA289" s="6"/>
      <c r="IRB289" s="6"/>
      <c r="IRC289" s="6"/>
      <c r="IRD289" s="6"/>
      <c r="IRE289" s="6"/>
      <c r="IRF289" s="6"/>
      <c r="IRG289" s="6"/>
      <c r="IRH289" s="6"/>
      <c r="IRI289" s="6"/>
      <c r="IRJ289" s="6"/>
      <c r="IRK289" s="6"/>
      <c r="IRL289" s="6"/>
      <c r="IRM289" s="6"/>
      <c r="IRN289" s="6"/>
      <c r="IRO289" s="6"/>
      <c r="IRP289" s="6"/>
      <c r="IRQ289" s="6"/>
      <c r="IRR289" s="6"/>
      <c r="IRS289" s="6"/>
      <c r="IRT289" s="6"/>
      <c r="IRU289" s="6"/>
      <c r="IRV289" s="6"/>
      <c r="IRW289" s="6"/>
      <c r="IRX289" s="6"/>
      <c r="IRY289" s="6"/>
      <c r="IRZ289" s="6"/>
      <c r="ISA289" s="6"/>
      <c r="ISB289" s="6"/>
      <c r="ISC289" s="6"/>
      <c r="ISD289" s="6"/>
      <c r="ISE289" s="6"/>
      <c r="ISF289" s="6"/>
      <c r="ISG289" s="6"/>
      <c r="ISH289" s="6"/>
      <c r="ISI289" s="6"/>
      <c r="ISJ289" s="6"/>
      <c r="ISK289" s="6"/>
      <c r="ISL289" s="6"/>
      <c r="ISM289" s="6"/>
      <c r="ISN289" s="6"/>
      <c r="ISO289" s="6"/>
      <c r="ISP289" s="6"/>
      <c r="ISQ289" s="6"/>
      <c r="ISR289" s="6"/>
      <c r="ISS289" s="6"/>
      <c r="IST289" s="6"/>
      <c r="ISU289" s="6"/>
      <c r="ISV289" s="6"/>
      <c r="ISW289" s="6"/>
      <c r="ISX289" s="6"/>
      <c r="ISY289" s="6"/>
      <c r="ISZ289" s="6"/>
      <c r="ITA289" s="6"/>
      <c r="ITB289" s="6"/>
      <c r="ITC289" s="6"/>
      <c r="ITD289" s="6"/>
      <c r="ITE289" s="6"/>
      <c r="ITF289" s="6"/>
      <c r="ITG289" s="6"/>
      <c r="ITH289" s="6"/>
      <c r="ITI289" s="6"/>
      <c r="ITJ289" s="6"/>
      <c r="ITK289" s="6"/>
      <c r="ITL289" s="6"/>
      <c r="ITM289" s="6"/>
      <c r="ITN289" s="6"/>
      <c r="ITO289" s="6"/>
      <c r="ITP289" s="6"/>
      <c r="ITQ289" s="6"/>
      <c r="ITR289" s="6"/>
      <c r="ITS289" s="6"/>
      <c r="ITT289" s="6"/>
      <c r="ITU289" s="6"/>
      <c r="ITV289" s="6"/>
      <c r="ITW289" s="6"/>
      <c r="ITX289" s="6"/>
      <c r="ITY289" s="6"/>
      <c r="ITZ289" s="6"/>
      <c r="IUA289" s="6"/>
      <c r="IUB289" s="6"/>
      <c r="IUC289" s="6"/>
      <c r="IUD289" s="6"/>
      <c r="IUE289" s="6"/>
      <c r="IUF289" s="6"/>
      <c r="IUG289" s="6"/>
      <c r="IUH289" s="6"/>
      <c r="IUI289" s="6"/>
      <c r="IUJ289" s="6"/>
      <c r="IUK289" s="6"/>
      <c r="IUL289" s="6"/>
      <c r="IUM289" s="6"/>
      <c r="IUN289" s="6"/>
      <c r="IUO289" s="6"/>
      <c r="IUP289" s="6"/>
      <c r="IUQ289" s="6"/>
      <c r="IUR289" s="6"/>
      <c r="IUS289" s="6"/>
      <c r="IUT289" s="6"/>
      <c r="IUU289" s="6"/>
      <c r="IUV289" s="6"/>
      <c r="IUW289" s="6"/>
      <c r="IUX289" s="6"/>
      <c r="IUY289" s="6"/>
      <c r="IUZ289" s="6"/>
      <c r="IVA289" s="6"/>
      <c r="IVB289" s="6"/>
      <c r="IVC289" s="6"/>
      <c r="IVD289" s="6"/>
      <c r="IVE289" s="6"/>
      <c r="IVF289" s="6"/>
      <c r="IVG289" s="6"/>
      <c r="IVH289" s="6"/>
      <c r="IVI289" s="6"/>
      <c r="IVJ289" s="6"/>
      <c r="IVK289" s="6"/>
      <c r="IVL289" s="6"/>
      <c r="IVM289" s="6"/>
      <c r="IVN289" s="6"/>
      <c r="IVO289" s="6"/>
      <c r="IVP289" s="6"/>
      <c r="IVQ289" s="6"/>
      <c r="IVR289" s="6"/>
      <c r="IVS289" s="6"/>
      <c r="IVT289" s="6"/>
      <c r="IVU289" s="6"/>
      <c r="IVV289" s="6"/>
      <c r="IVW289" s="6"/>
      <c r="IVX289" s="6"/>
      <c r="IVY289" s="6"/>
      <c r="IVZ289" s="6"/>
      <c r="IWA289" s="6"/>
      <c r="IWB289" s="6"/>
      <c r="IWC289" s="6"/>
      <c r="IWD289" s="6"/>
      <c r="IWE289" s="6"/>
      <c r="IWF289" s="6"/>
      <c r="IWG289" s="6"/>
      <c r="IWH289" s="6"/>
      <c r="IWI289" s="6"/>
      <c r="IWJ289" s="6"/>
      <c r="IWK289" s="6"/>
      <c r="IWL289" s="6"/>
      <c r="IWM289" s="6"/>
      <c r="IWN289" s="6"/>
      <c r="IWO289" s="6"/>
      <c r="IWP289" s="6"/>
      <c r="IWQ289" s="6"/>
      <c r="IWR289" s="6"/>
      <c r="IWS289" s="6"/>
      <c r="IWT289" s="6"/>
      <c r="IWU289" s="6"/>
      <c r="IWV289" s="6"/>
      <c r="IWW289" s="6"/>
      <c r="IWX289" s="6"/>
      <c r="IWY289" s="6"/>
      <c r="IWZ289" s="6"/>
      <c r="IXA289" s="6"/>
      <c r="IXB289" s="6"/>
      <c r="IXC289" s="6"/>
      <c r="IXD289" s="6"/>
      <c r="IXE289" s="6"/>
      <c r="IXF289" s="6"/>
      <c r="IXG289" s="6"/>
      <c r="IXH289" s="6"/>
      <c r="IXI289" s="6"/>
      <c r="IXJ289" s="6"/>
      <c r="IXK289" s="6"/>
      <c r="IXL289" s="6"/>
      <c r="IXM289" s="6"/>
      <c r="IXN289" s="6"/>
      <c r="IXO289" s="6"/>
      <c r="IXP289" s="6"/>
      <c r="IXQ289" s="6"/>
      <c r="IXR289" s="6"/>
      <c r="IXS289" s="6"/>
      <c r="IXT289" s="6"/>
      <c r="IXU289" s="6"/>
      <c r="IXV289" s="6"/>
      <c r="IXW289" s="6"/>
      <c r="IXX289" s="6"/>
      <c r="IXY289" s="6"/>
      <c r="IXZ289" s="6"/>
      <c r="IYA289" s="6"/>
      <c r="IYB289" s="6"/>
      <c r="IYC289" s="6"/>
      <c r="IYD289" s="6"/>
      <c r="IYE289" s="6"/>
      <c r="IYF289" s="6"/>
      <c r="IYG289" s="6"/>
      <c r="IYH289" s="6"/>
      <c r="IYI289" s="6"/>
      <c r="IYJ289" s="6"/>
      <c r="IYK289" s="6"/>
      <c r="IYL289" s="6"/>
      <c r="IYM289" s="6"/>
      <c r="IYN289" s="6"/>
      <c r="IYO289" s="6"/>
      <c r="IYP289" s="6"/>
      <c r="IYQ289" s="6"/>
      <c r="IYR289" s="6"/>
      <c r="IYS289" s="6"/>
      <c r="IYT289" s="6"/>
      <c r="IYU289" s="6"/>
      <c r="IYV289" s="6"/>
      <c r="IYW289" s="6"/>
      <c r="IYX289" s="6"/>
      <c r="IYY289" s="6"/>
      <c r="IYZ289" s="6"/>
      <c r="IZA289" s="6"/>
      <c r="IZB289" s="6"/>
      <c r="IZC289" s="6"/>
      <c r="IZD289" s="6"/>
      <c r="IZE289" s="6"/>
      <c r="IZF289" s="6"/>
      <c r="IZG289" s="6"/>
      <c r="IZH289" s="6"/>
      <c r="IZI289" s="6"/>
      <c r="IZJ289" s="6"/>
      <c r="IZK289" s="6"/>
      <c r="IZL289" s="6"/>
      <c r="IZM289" s="6"/>
      <c r="IZN289" s="6"/>
      <c r="IZO289" s="6"/>
      <c r="IZP289" s="6"/>
      <c r="IZQ289" s="6"/>
      <c r="IZR289" s="6"/>
      <c r="IZS289" s="6"/>
      <c r="IZT289" s="6"/>
      <c r="IZU289" s="6"/>
      <c r="IZV289" s="6"/>
      <c r="IZW289" s="6"/>
      <c r="IZX289" s="6"/>
      <c r="IZY289" s="6"/>
      <c r="IZZ289" s="6"/>
      <c r="JAA289" s="6"/>
      <c r="JAB289" s="6"/>
      <c r="JAC289" s="6"/>
      <c r="JAD289" s="6"/>
      <c r="JAE289" s="6"/>
      <c r="JAF289" s="6"/>
      <c r="JAG289" s="6"/>
      <c r="JAH289" s="6"/>
      <c r="JAI289" s="6"/>
      <c r="JAJ289" s="6"/>
      <c r="JAK289" s="6"/>
      <c r="JAL289" s="6"/>
      <c r="JAM289" s="6"/>
      <c r="JAN289" s="6"/>
      <c r="JAO289" s="6"/>
      <c r="JAP289" s="6"/>
      <c r="JAQ289" s="6"/>
      <c r="JAR289" s="6"/>
      <c r="JAS289" s="6"/>
      <c r="JAT289" s="6"/>
      <c r="JAU289" s="6"/>
      <c r="JAV289" s="6"/>
      <c r="JAW289" s="6"/>
      <c r="JAX289" s="6"/>
      <c r="JAY289" s="6"/>
      <c r="JAZ289" s="6"/>
      <c r="JBA289" s="6"/>
      <c r="JBB289" s="6"/>
      <c r="JBC289" s="6"/>
      <c r="JBD289" s="6"/>
      <c r="JBE289" s="6"/>
      <c r="JBF289" s="6"/>
      <c r="JBG289" s="6"/>
      <c r="JBH289" s="6"/>
      <c r="JBI289" s="6"/>
      <c r="JBJ289" s="6"/>
      <c r="JBK289" s="6"/>
      <c r="JBL289" s="6"/>
      <c r="JBM289" s="6"/>
      <c r="JBN289" s="6"/>
      <c r="JBO289" s="6"/>
      <c r="JBP289" s="6"/>
      <c r="JBQ289" s="6"/>
      <c r="JBR289" s="6"/>
      <c r="JBS289" s="6"/>
      <c r="JBT289" s="6"/>
      <c r="JBU289" s="6"/>
      <c r="JBV289" s="6"/>
      <c r="JBW289" s="6"/>
      <c r="JBX289" s="6"/>
      <c r="JBY289" s="6"/>
      <c r="JBZ289" s="6"/>
      <c r="JCA289" s="6"/>
      <c r="JCB289" s="6"/>
      <c r="JCC289" s="6"/>
      <c r="JCD289" s="6"/>
      <c r="JCE289" s="6"/>
      <c r="JCF289" s="6"/>
      <c r="JCG289" s="6"/>
      <c r="JCH289" s="6"/>
      <c r="JCI289" s="6"/>
      <c r="JCJ289" s="6"/>
      <c r="JCK289" s="6"/>
      <c r="JCL289" s="6"/>
      <c r="JCM289" s="6"/>
      <c r="JCN289" s="6"/>
      <c r="JCO289" s="6"/>
      <c r="JCP289" s="6"/>
      <c r="JCQ289" s="6"/>
      <c r="JCR289" s="6"/>
      <c r="JCS289" s="6"/>
      <c r="JCT289" s="6"/>
      <c r="JCU289" s="6"/>
      <c r="JCV289" s="6"/>
      <c r="JCW289" s="6"/>
      <c r="JCX289" s="6"/>
      <c r="JCY289" s="6"/>
      <c r="JCZ289" s="6"/>
      <c r="JDA289" s="6"/>
      <c r="JDB289" s="6"/>
      <c r="JDC289" s="6"/>
      <c r="JDD289" s="6"/>
      <c r="JDE289" s="6"/>
      <c r="JDF289" s="6"/>
      <c r="JDG289" s="6"/>
      <c r="JDH289" s="6"/>
      <c r="JDI289" s="6"/>
      <c r="JDJ289" s="6"/>
      <c r="JDK289" s="6"/>
      <c r="JDL289" s="6"/>
      <c r="JDM289" s="6"/>
      <c r="JDN289" s="6"/>
      <c r="JDO289" s="6"/>
      <c r="JDP289" s="6"/>
      <c r="JDQ289" s="6"/>
      <c r="JDR289" s="6"/>
      <c r="JDS289" s="6"/>
      <c r="JDT289" s="6"/>
      <c r="JDU289" s="6"/>
      <c r="JDV289" s="6"/>
      <c r="JDW289" s="6"/>
      <c r="JDX289" s="6"/>
      <c r="JDY289" s="6"/>
      <c r="JDZ289" s="6"/>
      <c r="JEA289" s="6"/>
      <c r="JEB289" s="6"/>
      <c r="JEC289" s="6"/>
      <c r="JED289" s="6"/>
      <c r="JEE289" s="6"/>
      <c r="JEF289" s="6"/>
      <c r="JEG289" s="6"/>
      <c r="JEH289" s="6"/>
      <c r="JEI289" s="6"/>
      <c r="JEJ289" s="6"/>
      <c r="JEK289" s="6"/>
      <c r="JEL289" s="6"/>
      <c r="JEM289" s="6"/>
      <c r="JEN289" s="6"/>
      <c r="JEO289" s="6"/>
      <c r="JEP289" s="6"/>
      <c r="JEQ289" s="6"/>
      <c r="JER289" s="6"/>
      <c r="JES289" s="6"/>
      <c r="JET289" s="6"/>
      <c r="JEU289" s="6"/>
      <c r="JEV289" s="6"/>
      <c r="JEW289" s="6"/>
      <c r="JEX289" s="6"/>
      <c r="JEY289" s="6"/>
      <c r="JEZ289" s="6"/>
      <c r="JFA289" s="6"/>
      <c r="JFB289" s="6"/>
      <c r="JFC289" s="6"/>
      <c r="JFD289" s="6"/>
      <c r="JFE289" s="6"/>
      <c r="JFF289" s="6"/>
      <c r="JFG289" s="6"/>
      <c r="JFH289" s="6"/>
      <c r="JFI289" s="6"/>
      <c r="JFJ289" s="6"/>
      <c r="JFK289" s="6"/>
      <c r="JFL289" s="6"/>
      <c r="JFM289" s="6"/>
      <c r="JFN289" s="6"/>
      <c r="JFO289" s="6"/>
      <c r="JFP289" s="6"/>
      <c r="JFQ289" s="6"/>
      <c r="JFR289" s="6"/>
      <c r="JFS289" s="6"/>
      <c r="JFT289" s="6"/>
      <c r="JFU289" s="6"/>
      <c r="JFV289" s="6"/>
      <c r="JFW289" s="6"/>
      <c r="JFX289" s="6"/>
      <c r="JFY289" s="6"/>
      <c r="JFZ289" s="6"/>
      <c r="JGA289" s="6"/>
      <c r="JGB289" s="6"/>
      <c r="JGC289" s="6"/>
      <c r="JGD289" s="6"/>
      <c r="JGE289" s="6"/>
      <c r="JGF289" s="6"/>
      <c r="JGG289" s="6"/>
      <c r="JGH289" s="6"/>
      <c r="JGI289" s="6"/>
      <c r="JGJ289" s="6"/>
      <c r="JGK289" s="6"/>
      <c r="JGL289" s="6"/>
      <c r="JGM289" s="6"/>
      <c r="JGN289" s="6"/>
      <c r="JGO289" s="6"/>
      <c r="JGP289" s="6"/>
      <c r="JGQ289" s="6"/>
      <c r="JGR289" s="6"/>
      <c r="JGS289" s="6"/>
      <c r="JGT289" s="6"/>
      <c r="JGU289" s="6"/>
      <c r="JGV289" s="6"/>
      <c r="JGW289" s="6"/>
      <c r="JGX289" s="6"/>
      <c r="JGY289" s="6"/>
      <c r="JGZ289" s="6"/>
      <c r="JHA289" s="6"/>
      <c r="JHB289" s="6"/>
      <c r="JHC289" s="6"/>
      <c r="JHD289" s="6"/>
      <c r="JHE289" s="6"/>
      <c r="JHF289" s="6"/>
      <c r="JHG289" s="6"/>
      <c r="JHH289" s="6"/>
      <c r="JHI289" s="6"/>
      <c r="JHJ289" s="6"/>
      <c r="JHK289" s="6"/>
      <c r="JHL289" s="6"/>
      <c r="JHM289" s="6"/>
      <c r="JHN289" s="6"/>
      <c r="JHO289" s="6"/>
      <c r="JHP289" s="6"/>
      <c r="JHQ289" s="6"/>
      <c r="JHR289" s="6"/>
      <c r="JHS289" s="6"/>
      <c r="JHT289" s="6"/>
      <c r="JHU289" s="6"/>
      <c r="JHV289" s="6"/>
      <c r="JHW289" s="6"/>
      <c r="JHX289" s="6"/>
      <c r="JHY289" s="6"/>
      <c r="JHZ289" s="6"/>
      <c r="JIA289" s="6"/>
      <c r="JIB289" s="6"/>
      <c r="JIC289" s="6"/>
      <c r="JID289" s="6"/>
      <c r="JIE289" s="6"/>
      <c r="JIF289" s="6"/>
      <c r="JIG289" s="6"/>
      <c r="JIH289" s="6"/>
      <c r="JII289" s="6"/>
      <c r="JIJ289" s="6"/>
      <c r="JIK289" s="6"/>
      <c r="JIL289" s="6"/>
      <c r="JIM289" s="6"/>
      <c r="JIN289" s="6"/>
      <c r="JIO289" s="6"/>
      <c r="JIP289" s="6"/>
      <c r="JIQ289" s="6"/>
      <c r="JIR289" s="6"/>
      <c r="JIS289" s="6"/>
      <c r="JIT289" s="6"/>
      <c r="JIU289" s="6"/>
      <c r="JIV289" s="6"/>
      <c r="JIW289" s="6"/>
      <c r="JIX289" s="6"/>
      <c r="JIY289" s="6"/>
      <c r="JIZ289" s="6"/>
      <c r="JJA289" s="6"/>
      <c r="JJB289" s="6"/>
      <c r="JJC289" s="6"/>
      <c r="JJD289" s="6"/>
      <c r="JJE289" s="6"/>
      <c r="JJF289" s="6"/>
      <c r="JJG289" s="6"/>
      <c r="JJH289" s="6"/>
      <c r="JJI289" s="6"/>
      <c r="JJJ289" s="6"/>
      <c r="JJK289" s="6"/>
      <c r="JJL289" s="6"/>
      <c r="JJM289" s="6"/>
      <c r="JJN289" s="6"/>
      <c r="JJO289" s="6"/>
      <c r="JJP289" s="6"/>
      <c r="JJQ289" s="6"/>
      <c r="JJR289" s="6"/>
      <c r="JJS289" s="6"/>
      <c r="JJT289" s="6"/>
      <c r="JJU289" s="6"/>
      <c r="JJV289" s="6"/>
      <c r="JJW289" s="6"/>
      <c r="JJX289" s="6"/>
      <c r="JJY289" s="6"/>
      <c r="JJZ289" s="6"/>
      <c r="JKA289" s="6"/>
      <c r="JKB289" s="6"/>
      <c r="JKC289" s="6"/>
      <c r="JKD289" s="6"/>
      <c r="JKE289" s="6"/>
      <c r="JKF289" s="6"/>
      <c r="JKG289" s="6"/>
      <c r="JKH289" s="6"/>
      <c r="JKI289" s="6"/>
      <c r="JKJ289" s="6"/>
      <c r="JKK289" s="6"/>
      <c r="JKL289" s="6"/>
      <c r="JKM289" s="6"/>
      <c r="JKN289" s="6"/>
      <c r="JKO289" s="6"/>
      <c r="JKP289" s="6"/>
      <c r="JKQ289" s="6"/>
      <c r="JKR289" s="6"/>
      <c r="JKS289" s="6"/>
      <c r="JKT289" s="6"/>
      <c r="JKU289" s="6"/>
      <c r="JKV289" s="6"/>
      <c r="JKW289" s="6"/>
      <c r="JKX289" s="6"/>
      <c r="JKY289" s="6"/>
      <c r="JKZ289" s="6"/>
      <c r="JLA289" s="6"/>
      <c r="JLB289" s="6"/>
      <c r="JLC289" s="6"/>
      <c r="JLD289" s="6"/>
      <c r="JLE289" s="6"/>
      <c r="JLF289" s="6"/>
      <c r="JLG289" s="6"/>
      <c r="JLH289" s="6"/>
      <c r="JLI289" s="6"/>
      <c r="JLJ289" s="6"/>
      <c r="JLK289" s="6"/>
      <c r="JLL289" s="6"/>
      <c r="JLM289" s="6"/>
      <c r="JLN289" s="6"/>
      <c r="JLO289" s="6"/>
      <c r="JLP289" s="6"/>
      <c r="JLQ289" s="6"/>
      <c r="JLR289" s="6"/>
      <c r="JLS289" s="6"/>
      <c r="JLT289" s="6"/>
      <c r="JLU289" s="6"/>
      <c r="JLV289" s="6"/>
      <c r="JLW289" s="6"/>
      <c r="JLX289" s="6"/>
      <c r="JLY289" s="6"/>
      <c r="JLZ289" s="6"/>
      <c r="JMA289" s="6"/>
      <c r="JMB289" s="6"/>
      <c r="JMC289" s="6"/>
      <c r="JMD289" s="6"/>
      <c r="JME289" s="6"/>
      <c r="JMF289" s="6"/>
      <c r="JMG289" s="6"/>
      <c r="JMH289" s="6"/>
      <c r="JMI289" s="6"/>
      <c r="JMJ289" s="6"/>
      <c r="JMK289" s="6"/>
      <c r="JML289" s="6"/>
      <c r="JMM289" s="6"/>
      <c r="JMN289" s="6"/>
      <c r="JMO289" s="6"/>
      <c r="JMP289" s="6"/>
      <c r="JMQ289" s="6"/>
      <c r="JMR289" s="6"/>
      <c r="JMS289" s="6"/>
      <c r="JMT289" s="6"/>
      <c r="JMU289" s="6"/>
      <c r="JMV289" s="6"/>
      <c r="JMW289" s="6"/>
      <c r="JMX289" s="6"/>
      <c r="JMY289" s="6"/>
      <c r="JMZ289" s="6"/>
      <c r="JNA289" s="6"/>
      <c r="JNB289" s="6"/>
      <c r="JNC289" s="6"/>
      <c r="JND289" s="6"/>
      <c r="JNE289" s="6"/>
      <c r="JNF289" s="6"/>
      <c r="JNG289" s="6"/>
      <c r="JNH289" s="6"/>
      <c r="JNI289" s="6"/>
      <c r="JNJ289" s="6"/>
      <c r="JNK289" s="6"/>
      <c r="JNL289" s="6"/>
      <c r="JNM289" s="6"/>
      <c r="JNN289" s="6"/>
      <c r="JNO289" s="6"/>
      <c r="JNP289" s="6"/>
      <c r="JNQ289" s="6"/>
      <c r="JNR289" s="6"/>
      <c r="JNS289" s="6"/>
      <c r="JNT289" s="6"/>
      <c r="JNU289" s="6"/>
      <c r="JNV289" s="6"/>
      <c r="JNW289" s="6"/>
      <c r="JNX289" s="6"/>
      <c r="JNY289" s="6"/>
      <c r="JNZ289" s="6"/>
      <c r="JOA289" s="6"/>
      <c r="JOB289" s="6"/>
      <c r="JOC289" s="6"/>
      <c r="JOD289" s="6"/>
      <c r="JOE289" s="6"/>
      <c r="JOF289" s="6"/>
      <c r="JOG289" s="6"/>
      <c r="JOH289" s="6"/>
      <c r="JOI289" s="6"/>
      <c r="JOJ289" s="6"/>
      <c r="JOK289" s="6"/>
      <c r="JOL289" s="6"/>
      <c r="JOM289" s="6"/>
      <c r="JON289" s="6"/>
      <c r="JOO289" s="6"/>
      <c r="JOP289" s="6"/>
      <c r="JOQ289" s="6"/>
      <c r="JOR289" s="6"/>
      <c r="JOS289" s="6"/>
      <c r="JOT289" s="6"/>
      <c r="JOU289" s="6"/>
      <c r="JOV289" s="6"/>
      <c r="JOW289" s="6"/>
      <c r="JOX289" s="6"/>
      <c r="JOY289" s="6"/>
      <c r="JOZ289" s="6"/>
      <c r="JPA289" s="6"/>
      <c r="JPB289" s="6"/>
      <c r="JPC289" s="6"/>
      <c r="JPD289" s="6"/>
      <c r="JPE289" s="6"/>
      <c r="JPF289" s="6"/>
      <c r="JPG289" s="6"/>
      <c r="JPH289" s="6"/>
      <c r="JPI289" s="6"/>
      <c r="JPJ289" s="6"/>
      <c r="JPK289" s="6"/>
      <c r="JPL289" s="6"/>
      <c r="JPM289" s="6"/>
      <c r="JPN289" s="6"/>
      <c r="JPO289" s="6"/>
      <c r="JPP289" s="6"/>
      <c r="JPQ289" s="6"/>
      <c r="JPR289" s="6"/>
      <c r="JPS289" s="6"/>
      <c r="JPT289" s="6"/>
      <c r="JPU289" s="6"/>
      <c r="JPV289" s="6"/>
      <c r="JPW289" s="6"/>
      <c r="JPX289" s="6"/>
      <c r="JPY289" s="6"/>
      <c r="JPZ289" s="6"/>
      <c r="JQA289" s="6"/>
      <c r="JQB289" s="6"/>
      <c r="JQC289" s="6"/>
      <c r="JQD289" s="6"/>
      <c r="JQE289" s="6"/>
      <c r="JQF289" s="6"/>
      <c r="JQG289" s="6"/>
      <c r="JQH289" s="6"/>
      <c r="JQI289" s="6"/>
      <c r="JQJ289" s="6"/>
      <c r="JQK289" s="6"/>
      <c r="JQL289" s="6"/>
      <c r="JQM289" s="6"/>
      <c r="JQN289" s="6"/>
      <c r="JQO289" s="6"/>
      <c r="JQP289" s="6"/>
      <c r="JQQ289" s="6"/>
      <c r="JQR289" s="6"/>
      <c r="JQS289" s="6"/>
      <c r="JQT289" s="6"/>
      <c r="JQU289" s="6"/>
      <c r="JQV289" s="6"/>
      <c r="JQW289" s="6"/>
      <c r="JQX289" s="6"/>
      <c r="JQY289" s="6"/>
      <c r="JQZ289" s="6"/>
      <c r="JRA289" s="6"/>
      <c r="JRB289" s="6"/>
      <c r="JRC289" s="6"/>
      <c r="JRD289" s="6"/>
      <c r="JRE289" s="6"/>
      <c r="JRF289" s="6"/>
      <c r="JRG289" s="6"/>
      <c r="JRH289" s="6"/>
      <c r="JRI289" s="6"/>
      <c r="JRJ289" s="6"/>
      <c r="JRK289" s="6"/>
      <c r="JRL289" s="6"/>
      <c r="JRM289" s="6"/>
      <c r="JRN289" s="6"/>
      <c r="JRO289" s="6"/>
      <c r="JRP289" s="6"/>
      <c r="JRQ289" s="6"/>
      <c r="JRR289" s="6"/>
      <c r="JRS289" s="6"/>
      <c r="JRT289" s="6"/>
      <c r="JRU289" s="6"/>
      <c r="JRV289" s="6"/>
      <c r="JRW289" s="6"/>
      <c r="JRX289" s="6"/>
      <c r="JRY289" s="6"/>
      <c r="JRZ289" s="6"/>
      <c r="JSA289" s="6"/>
      <c r="JSB289" s="6"/>
      <c r="JSC289" s="6"/>
      <c r="JSD289" s="6"/>
      <c r="JSE289" s="6"/>
      <c r="JSF289" s="6"/>
      <c r="JSG289" s="6"/>
      <c r="JSH289" s="6"/>
      <c r="JSI289" s="6"/>
      <c r="JSJ289" s="6"/>
      <c r="JSK289" s="6"/>
      <c r="JSL289" s="6"/>
      <c r="JSM289" s="6"/>
      <c r="JSN289" s="6"/>
      <c r="JSO289" s="6"/>
      <c r="JSP289" s="6"/>
      <c r="JSQ289" s="6"/>
      <c r="JSR289" s="6"/>
      <c r="JSS289" s="6"/>
      <c r="JST289" s="6"/>
      <c r="JSU289" s="6"/>
      <c r="JSV289" s="6"/>
      <c r="JSW289" s="6"/>
      <c r="JSX289" s="6"/>
      <c r="JSY289" s="6"/>
      <c r="JSZ289" s="6"/>
      <c r="JTA289" s="6"/>
      <c r="JTB289" s="6"/>
      <c r="JTC289" s="6"/>
      <c r="JTD289" s="6"/>
      <c r="JTE289" s="6"/>
      <c r="JTF289" s="6"/>
      <c r="JTG289" s="6"/>
      <c r="JTH289" s="6"/>
      <c r="JTI289" s="6"/>
      <c r="JTJ289" s="6"/>
      <c r="JTK289" s="6"/>
      <c r="JTL289" s="6"/>
      <c r="JTM289" s="6"/>
      <c r="JTN289" s="6"/>
      <c r="JTO289" s="6"/>
      <c r="JTP289" s="6"/>
      <c r="JTQ289" s="6"/>
      <c r="JTR289" s="6"/>
      <c r="JTS289" s="6"/>
      <c r="JTT289" s="6"/>
      <c r="JTU289" s="6"/>
      <c r="JTV289" s="6"/>
      <c r="JTW289" s="6"/>
      <c r="JTX289" s="6"/>
      <c r="JTY289" s="6"/>
      <c r="JTZ289" s="6"/>
      <c r="JUA289" s="6"/>
      <c r="JUB289" s="6"/>
      <c r="JUC289" s="6"/>
      <c r="JUD289" s="6"/>
      <c r="JUE289" s="6"/>
      <c r="JUF289" s="6"/>
      <c r="JUG289" s="6"/>
      <c r="JUH289" s="6"/>
      <c r="JUI289" s="6"/>
      <c r="JUJ289" s="6"/>
      <c r="JUK289" s="6"/>
      <c r="JUL289" s="6"/>
      <c r="JUM289" s="6"/>
      <c r="JUN289" s="6"/>
      <c r="JUO289" s="6"/>
      <c r="JUP289" s="6"/>
      <c r="JUQ289" s="6"/>
      <c r="JUR289" s="6"/>
      <c r="JUS289" s="6"/>
      <c r="JUT289" s="6"/>
      <c r="JUU289" s="6"/>
      <c r="JUV289" s="6"/>
      <c r="JUW289" s="6"/>
      <c r="JUX289" s="6"/>
      <c r="JUY289" s="6"/>
      <c r="JUZ289" s="6"/>
      <c r="JVA289" s="6"/>
      <c r="JVB289" s="6"/>
      <c r="JVC289" s="6"/>
      <c r="JVD289" s="6"/>
      <c r="JVE289" s="6"/>
      <c r="JVF289" s="6"/>
      <c r="JVG289" s="6"/>
      <c r="JVH289" s="6"/>
      <c r="JVI289" s="6"/>
      <c r="JVJ289" s="6"/>
      <c r="JVK289" s="6"/>
      <c r="JVL289" s="6"/>
      <c r="JVM289" s="6"/>
      <c r="JVN289" s="6"/>
      <c r="JVO289" s="6"/>
      <c r="JVP289" s="6"/>
      <c r="JVQ289" s="6"/>
      <c r="JVR289" s="6"/>
      <c r="JVS289" s="6"/>
      <c r="JVT289" s="6"/>
      <c r="JVU289" s="6"/>
      <c r="JVV289" s="6"/>
      <c r="JVW289" s="6"/>
      <c r="JVX289" s="6"/>
      <c r="JVY289" s="6"/>
      <c r="JVZ289" s="6"/>
      <c r="JWA289" s="6"/>
      <c r="JWB289" s="6"/>
      <c r="JWC289" s="6"/>
      <c r="JWD289" s="6"/>
      <c r="JWE289" s="6"/>
      <c r="JWF289" s="6"/>
      <c r="JWG289" s="6"/>
      <c r="JWH289" s="6"/>
      <c r="JWI289" s="6"/>
      <c r="JWJ289" s="6"/>
      <c r="JWK289" s="6"/>
      <c r="JWL289" s="6"/>
      <c r="JWM289" s="6"/>
      <c r="JWN289" s="6"/>
      <c r="JWO289" s="6"/>
      <c r="JWP289" s="6"/>
      <c r="JWQ289" s="6"/>
      <c r="JWR289" s="6"/>
      <c r="JWS289" s="6"/>
      <c r="JWT289" s="6"/>
      <c r="JWU289" s="6"/>
      <c r="JWV289" s="6"/>
      <c r="JWW289" s="6"/>
      <c r="JWX289" s="6"/>
      <c r="JWY289" s="6"/>
      <c r="JWZ289" s="6"/>
      <c r="JXA289" s="6"/>
      <c r="JXB289" s="6"/>
      <c r="JXC289" s="6"/>
      <c r="JXD289" s="6"/>
      <c r="JXE289" s="6"/>
      <c r="JXF289" s="6"/>
      <c r="JXG289" s="6"/>
      <c r="JXH289" s="6"/>
      <c r="JXI289" s="6"/>
      <c r="JXJ289" s="6"/>
      <c r="JXK289" s="6"/>
      <c r="JXL289" s="6"/>
      <c r="JXM289" s="6"/>
      <c r="JXN289" s="6"/>
      <c r="JXO289" s="6"/>
      <c r="JXP289" s="6"/>
      <c r="JXQ289" s="6"/>
      <c r="JXR289" s="6"/>
      <c r="JXS289" s="6"/>
      <c r="JXT289" s="6"/>
      <c r="JXU289" s="6"/>
      <c r="JXV289" s="6"/>
      <c r="JXW289" s="6"/>
      <c r="JXX289" s="6"/>
      <c r="JXY289" s="6"/>
      <c r="JXZ289" s="6"/>
      <c r="JYA289" s="6"/>
      <c r="JYB289" s="6"/>
      <c r="JYC289" s="6"/>
      <c r="JYD289" s="6"/>
      <c r="JYE289" s="6"/>
      <c r="JYF289" s="6"/>
      <c r="JYG289" s="6"/>
      <c r="JYH289" s="6"/>
      <c r="JYI289" s="6"/>
      <c r="JYJ289" s="6"/>
      <c r="JYK289" s="6"/>
      <c r="JYL289" s="6"/>
      <c r="JYM289" s="6"/>
      <c r="JYN289" s="6"/>
      <c r="JYO289" s="6"/>
      <c r="JYP289" s="6"/>
      <c r="JYQ289" s="6"/>
      <c r="JYR289" s="6"/>
      <c r="JYS289" s="6"/>
      <c r="JYT289" s="6"/>
      <c r="JYU289" s="6"/>
      <c r="JYV289" s="6"/>
      <c r="JYW289" s="6"/>
      <c r="JYX289" s="6"/>
      <c r="JYY289" s="6"/>
      <c r="JYZ289" s="6"/>
      <c r="JZA289" s="6"/>
      <c r="JZB289" s="6"/>
      <c r="JZC289" s="6"/>
      <c r="JZD289" s="6"/>
      <c r="JZE289" s="6"/>
      <c r="JZF289" s="6"/>
      <c r="JZG289" s="6"/>
      <c r="JZH289" s="6"/>
      <c r="JZI289" s="6"/>
      <c r="JZJ289" s="6"/>
      <c r="JZK289" s="6"/>
      <c r="JZL289" s="6"/>
      <c r="JZM289" s="6"/>
      <c r="JZN289" s="6"/>
      <c r="JZO289" s="6"/>
      <c r="JZP289" s="6"/>
      <c r="JZQ289" s="6"/>
      <c r="JZR289" s="6"/>
      <c r="JZS289" s="6"/>
      <c r="JZT289" s="6"/>
      <c r="JZU289" s="6"/>
      <c r="JZV289" s="6"/>
      <c r="JZW289" s="6"/>
      <c r="JZX289" s="6"/>
      <c r="JZY289" s="6"/>
      <c r="JZZ289" s="6"/>
      <c r="KAA289" s="6"/>
      <c r="KAB289" s="6"/>
      <c r="KAC289" s="6"/>
      <c r="KAD289" s="6"/>
      <c r="KAE289" s="6"/>
      <c r="KAF289" s="6"/>
      <c r="KAG289" s="6"/>
      <c r="KAH289" s="6"/>
      <c r="KAI289" s="6"/>
      <c r="KAJ289" s="6"/>
      <c r="KAK289" s="6"/>
      <c r="KAL289" s="6"/>
      <c r="KAM289" s="6"/>
      <c r="KAN289" s="6"/>
      <c r="KAO289" s="6"/>
      <c r="KAP289" s="6"/>
      <c r="KAQ289" s="6"/>
      <c r="KAR289" s="6"/>
      <c r="KAS289" s="6"/>
      <c r="KAT289" s="6"/>
      <c r="KAU289" s="6"/>
      <c r="KAV289" s="6"/>
      <c r="KAW289" s="6"/>
      <c r="KAX289" s="6"/>
      <c r="KAY289" s="6"/>
      <c r="KAZ289" s="6"/>
      <c r="KBA289" s="6"/>
      <c r="KBB289" s="6"/>
      <c r="KBC289" s="6"/>
      <c r="KBD289" s="6"/>
      <c r="KBE289" s="6"/>
      <c r="KBF289" s="6"/>
      <c r="KBG289" s="6"/>
      <c r="KBH289" s="6"/>
      <c r="KBI289" s="6"/>
      <c r="KBJ289" s="6"/>
      <c r="KBK289" s="6"/>
      <c r="KBL289" s="6"/>
      <c r="KBM289" s="6"/>
      <c r="KBN289" s="6"/>
      <c r="KBO289" s="6"/>
      <c r="KBP289" s="6"/>
      <c r="KBQ289" s="6"/>
      <c r="KBR289" s="6"/>
      <c r="KBS289" s="6"/>
      <c r="KBT289" s="6"/>
      <c r="KBU289" s="6"/>
      <c r="KBV289" s="6"/>
      <c r="KBW289" s="6"/>
      <c r="KBX289" s="6"/>
      <c r="KBY289" s="6"/>
      <c r="KBZ289" s="6"/>
      <c r="KCA289" s="6"/>
      <c r="KCB289" s="6"/>
      <c r="KCC289" s="6"/>
      <c r="KCD289" s="6"/>
      <c r="KCE289" s="6"/>
      <c r="KCF289" s="6"/>
      <c r="KCG289" s="6"/>
      <c r="KCH289" s="6"/>
      <c r="KCI289" s="6"/>
      <c r="KCJ289" s="6"/>
      <c r="KCK289" s="6"/>
      <c r="KCL289" s="6"/>
      <c r="KCM289" s="6"/>
      <c r="KCN289" s="6"/>
      <c r="KCO289" s="6"/>
      <c r="KCP289" s="6"/>
      <c r="KCQ289" s="6"/>
      <c r="KCR289" s="6"/>
      <c r="KCS289" s="6"/>
      <c r="KCT289" s="6"/>
      <c r="KCU289" s="6"/>
      <c r="KCV289" s="6"/>
      <c r="KCW289" s="6"/>
      <c r="KCX289" s="6"/>
      <c r="KCY289" s="6"/>
      <c r="KCZ289" s="6"/>
      <c r="KDA289" s="6"/>
      <c r="KDB289" s="6"/>
      <c r="KDC289" s="6"/>
      <c r="KDD289" s="6"/>
      <c r="KDE289" s="6"/>
      <c r="KDF289" s="6"/>
      <c r="KDG289" s="6"/>
      <c r="KDH289" s="6"/>
      <c r="KDI289" s="6"/>
      <c r="KDJ289" s="6"/>
      <c r="KDK289" s="6"/>
      <c r="KDL289" s="6"/>
      <c r="KDM289" s="6"/>
      <c r="KDN289" s="6"/>
      <c r="KDO289" s="6"/>
      <c r="KDP289" s="6"/>
      <c r="KDQ289" s="6"/>
      <c r="KDR289" s="6"/>
      <c r="KDS289" s="6"/>
      <c r="KDT289" s="6"/>
      <c r="KDU289" s="6"/>
      <c r="KDV289" s="6"/>
      <c r="KDW289" s="6"/>
      <c r="KDX289" s="6"/>
      <c r="KDY289" s="6"/>
      <c r="KDZ289" s="6"/>
      <c r="KEA289" s="6"/>
      <c r="KEB289" s="6"/>
      <c r="KEC289" s="6"/>
      <c r="KED289" s="6"/>
      <c r="KEE289" s="6"/>
      <c r="KEF289" s="6"/>
      <c r="KEG289" s="6"/>
      <c r="KEH289" s="6"/>
      <c r="KEI289" s="6"/>
      <c r="KEJ289" s="6"/>
      <c r="KEK289" s="6"/>
      <c r="KEL289" s="6"/>
      <c r="KEM289" s="6"/>
      <c r="KEN289" s="6"/>
      <c r="KEO289" s="6"/>
      <c r="KEP289" s="6"/>
      <c r="KEQ289" s="6"/>
      <c r="KER289" s="6"/>
      <c r="KES289" s="6"/>
      <c r="KET289" s="6"/>
      <c r="KEU289" s="6"/>
      <c r="KEV289" s="6"/>
      <c r="KEW289" s="6"/>
      <c r="KEX289" s="6"/>
      <c r="KEY289" s="6"/>
      <c r="KEZ289" s="6"/>
      <c r="KFA289" s="6"/>
      <c r="KFB289" s="6"/>
      <c r="KFC289" s="6"/>
      <c r="KFD289" s="6"/>
      <c r="KFE289" s="6"/>
      <c r="KFF289" s="6"/>
      <c r="KFG289" s="6"/>
      <c r="KFH289" s="6"/>
      <c r="KFI289" s="6"/>
      <c r="KFJ289" s="6"/>
      <c r="KFK289" s="6"/>
      <c r="KFL289" s="6"/>
      <c r="KFM289" s="6"/>
      <c r="KFN289" s="6"/>
      <c r="KFO289" s="6"/>
      <c r="KFP289" s="6"/>
      <c r="KFQ289" s="6"/>
      <c r="KFR289" s="6"/>
      <c r="KFS289" s="6"/>
      <c r="KFT289" s="6"/>
      <c r="KFU289" s="6"/>
      <c r="KFV289" s="6"/>
      <c r="KFW289" s="6"/>
      <c r="KFX289" s="6"/>
      <c r="KFY289" s="6"/>
      <c r="KFZ289" s="6"/>
      <c r="KGA289" s="6"/>
      <c r="KGB289" s="6"/>
      <c r="KGC289" s="6"/>
      <c r="KGD289" s="6"/>
      <c r="KGE289" s="6"/>
      <c r="KGF289" s="6"/>
      <c r="KGG289" s="6"/>
      <c r="KGH289" s="6"/>
      <c r="KGI289" s="6"/>
      <c r="KGJ289" s="6"/>
      <c r="KGK289" s="6"/>
      <c r="KGL289" s="6"/>
      <c r="KGM289" s="6"/>
      <c r="KGN289" s="6"/>
      <c r="KGO289" s="6"/>
      <c r="KGP289" s="6"/>
      <c r="KGQ289" s="6"/>
      <c r="KGR289" s="6"/>
      <c r="KGS289" s="6"/>
      <c r="KGT289" s="6"/>
      <c r="KGU289" s="6"/>
      <c r="KGV289" s="6"/>
      <c r="KGW289" s="6"/>
      <c r="KGX289" s="6"/>
      <c r="KGY289" s="6"/>
      <c r="KGZ289" s="6"/>
      <c r="KHA289" s="6"/>
      <c r="KHB289" s="6"/>
      <c r="KHC289" s="6"/>
      <c r="KHD289" s="6"/>
      <c r="KHE289" s="6"/>
      <c r="KHF289" s="6"/>
      <c r="KHG289" s="6"/>
      <c r="KHH289" s="6"/>
      <c r="KHI289" s="6"/>
      <c r="KHJ289" s="6"/>
      <c r="KHK289" s="6"/>
      <c r="KHL289" s="6"/>
      <c r="KHM289" s="6"/>
      <c r="KHN289" s="6"/>
      <c r="KHO289" s="6"/>
      <c r="KHP289" s="6"/>
      <c r="KHQ289" s="6"/>
      <c r="KHR289" s="6"/>
      <c r="KHS289" s="6"/>
      <c r="KHT289" s="6"/>
      <c r="KHU289" s="6"/>
      <c r="KHV289" s="6"/>
      <c r="KHW289" s="6"/>
      <c r="KHX289" s="6"/>
      <c r="KHY289" s="6"/>
      <c r="KHZ289" s="6"/>
      <c r="KIA289" s="6"/>
      <c r="KIB289" s="6"/>
      <c r="KIC289" s="6"/>
      <c r="KID289" s="6"/>
      <c r="KIE289" s="6"/>
      <c r="KIF289" s="6"/>
      <c r="KIG289" s="6"/>
      <c r="KIH289" s="6"/>
      <c r="KII289" s="6"/>
      <c r="KIJ289" s="6"/>
      <c r="KIK289" s="6"/>
      <c r="KIL289" s="6"/>
      <c r="KIM289" s="6"/>
      <c r="KIN289" s="6"/>
      <c r="KIO289" s="6"/>
      <c r="KIP289" s="6"/>
      <c r="KIQ289" s="6"/>
      <c r="KIR289" s="6"/>
      <c r="KIS289" s="6"/>
      <c r="KIT289" s="6"/>
      <c r="KIU289" s="6"/>
      <c r="KIV289" s="6"/>
      <c r="KIW289" s="6"/>
      <c r="KIX289" s="6"/>
      <c r="KIY289" s="6"/>
      <c r="KIZ289" s="6"/>
      <c r="KJA289" s="6"/>
      <c r="KJB289" s="6"/>
      <c r="KJC289" s="6"/>
      <c r="KJD289" s="6"/>
      <c r="KJE289" s="6"/>
      <c r="KJF289" s="6"/>
      <c r="KJG289" s="6"/>
      <c r="KJH289" s="6"/>
      <c r="KJI289" s="6"/>
      <c r="KJJ289" s="6"/>
      <c r="KJK289" s="6"/>
      <c r="KJL289" s="6"/>
      <c r="KJM289" s="6"/>
      <c r="KJN289" s="6"/>
      <c r="KJO289" s="6"/>
      <c r="KJP289" s="6"/>
      <c r="KJQ289" s="6"/>
      <c r="KJR289" s="6"/>
      <c r="KJS289" s="6"/>
      <c r="KJT289" s="6"/>
      <c r="KJU289" s="6"/>
      <c r="KJV289" s="6"/>
      <c r="KJW289" s="6"/>
      <c r="KJX289" s="6"/>
      <c r="KJY289" s="6"/>
      <c r="KJZ289" s="6"/>
      <c r="KKA289" s="6"/>
      <c r="KKB289" s="6"/>
      <c r="KKC289" s="6"/>
      <c r="KKD289" s="6"/>
      <c r="KKE289" s="6"/>
      <c r="KKF289" s="6"/>
      <c r="KKG289" s="6"/>
      <c r="KKH289" s="6"/>
      <c r="KKI289" s="6"/>
      <c r="KKJ289" s="6"/>
      <c r="KKK289" s="6"/>
      <c r="KKL289" s="6"/>
      <c r="KKM289" s="6"/>
      <c r="KKN289" s="6"/>
      <c r="KKO289" s="6"/>
      <c r="KKP289" s="6"/>
      <c r="KKQ289" s="6"/>
      <c r="KKR289" s="6"/>
      <c r="KKS289" s="6"/>
      <c r="KKT289" s="6"/>
      <c r="KKU289" s="6"/>
      <c r="KKV289" s="6"/>
      <c r="KKW289" s="6"/>
      <c r="KKX289" s="6"/>
      <c r="KKY289" s="6"/>
      <c r="KKZ289" s="6"/>
      <c r="KLA289" s="6"/>
      <c r="KLB289" s="6"/>
      <c r="KLC289" s="6"/>
      <c r="KLD289" s="6"/>
      <c r="KLE289" s="6"/>
      <c r="KLF289" s="6"/>
      <c r="KLG289" s="6"/>
      <c r="KLH289" s="6"/>
      <c r="KLI289" s="6"/>
      <c r="KLJ289" s="6"/>
      <c r="KLK289" s="6"/>
      <c r="KLL289" s="6"/>
      <c r="KLM289" s="6"/>
      <c r="KLN289" s="6"/>
      <c r="KLO289" s="6"/>
      <c r="KLP289" s="6"/>
      <c r="KLQ289" s="6"/>
      <c r="KLR289" s="6"/>
      <c r="KLS289" s="6"/>
      <c r="KLT289" s="6"/>
      <c r="KLU289" s="6"/>
      <c r="KLV289" s="6"/>
      <c r="KLW289" s="6"/>
      <c r="KLX289" s="6"/>
      <c r="KLY289" s="6"/>
      <c r="KLZ289" s="6"/>
      <c r="KMA289" s="6"/>
      <c r="KMB289" s="6"/>
      <c r="KMC289" s="6"/>
      <c r="KMD289" s="6"/>
      <c r="KME289" s="6"/>
      <c r="KMF289" s="6"/>
      <c r="KMG289" s="6"/>
      <c r="KMH289" s="6"/>
      <c r="KMI289" s="6"/>
      <c r="KMJ289" s="6"/>
      <c r="KMK289" s="6"/>
      <c r="KML289" s="6"/>
      <c r="KMM289" s="6"/>
      <c r="KMN289" s="6"/>
      <c r="KMO289" s="6"/>
      <c r="KMP289" s="6"/>
      <c r="KMQ289" s="6"/>
      <c r="KMR289" s="6"/>
      <c r="KMS289" s="6"/>
      <c r="KMT289" s="6"/>
      <c r="KMU289" s="6"/>
      <c r="KMV289" s="6"/>
      <c r="KMW289" s="6"/>
      <c r="KMX289" s="6"/>
      <c r="KMY289" s="6"/>
      <c r="KMZ289" s="6"/>
      <c r="KNA289" s="6"/>
      <c r="KNB289" s="6"/>
      <c r="KNC289" s="6"/>
      <c r="KND289" s="6"/>
      <c r="KNE289" s="6"/>
      <c r="KNF289" s="6"/>
      <c r="KNG289" s="6"/>
      <c r="KNH289" s="6"/>
      <c r="KNI289" s="6"/>
      <c r="KNJ289" s="6"/>
      <c r="KNK289" s="6"/>
      <c r="KNL289" s="6"/>
      <c r="KNM289" s="6"/>
      <c r="KNN289" s="6"/>
      <c r="KNO289" s="6"/>
      <c r="KNP289" s="6"/>
      <c r="KNQ289" s="6"/>
      <c r="KNR289" s="6"/>
      <c r="KNS289" s="6"/>
      <c r="KNT289" s="6"/>
      <c r="KNU289" s="6"/>
      <c r="KNV289" s="6"/>
      <c r="KNW289" s="6"/>
      <c r="KNX289" s="6"/>
      <c r="KNY289" s="6"/>
      <c r="KNZ289" s="6"/>
      <c r="KOA289" s="6"/>
      <c r="KOB289" s="6"/>
      <c r="KOC289" s="6"/>
      <c r="KOD289" s="6"/>
      <c r="KOE289" s="6"/>
      <c r="KOF289" s="6"/>
      <c r="KOG289" s="6"/>
      <c r="KOH289" s="6"/>
      <c r="KOI289" s="6"/>
      <c r="KOJ289" s="6"/>
      <c r="KOK289" s="6"/>
      <c r="KOL289" s="6"/>
      <c r="KOM289" s="6"/>
      <c r="KON289" s="6"/>
      <c r="KOO289" s="6"/>
      <c r="KOP289" s="6"/>
      <c r="KOQ289" s="6"/>
      <c r="KOR289" s="6"/>
      <c r="KOS289" s="6"/>
      <c r="KOT289" s="6"/>
      <c r="KOU289" s="6"/>
      <c r="KOV289" s="6"/>
      <c r="KOW289" s="6"/>
      <c r="KOX289" s="6"/>
      <c r="KOY289" s="6"/>
      <c r="KOZ289" s="6"/>
      <c r="KPA289" s="6"/>
      <c r="KPB289" s="6"/>
      <c r="KPC289" s="6"/>
      <c r="KPD289" s="6"/>
      <c r="KPE289" s="6"/>
      <c r="KPF289" s="6"/>
      <c r="KPG289" s="6"/>
      <c r="KPH289" s="6"/>
      <c r="KPI289" s="6"/>
      <c r="KPJ289" s="6"/>
      <c r="KPK289" s="6"/>
      <c r="KPL289" s="6"/>
      <c r="KPM289" s="6"/>
      <c r="KPN289" s="6"/>
      <c r="KPO289" s="6"/>
      <c r="KPP289" s="6"/>
      <c r="KPQ289" s="6"/>
      <c r="KPR289" s="6"/>
      <c r="KPS289" s="6"/>
      <c r="KPT289" s="6"/>
      <c r="KPU289" s="6"/>
      <c r="KPV289" s="6"/>
      <c r="KPW289" s="6"/>
      <c r="KPX289" s="6"/>
      <c r="KPY289" s="6"/>
      <c r="KPZ289" s="6"/>
      <c r="KQA289" s="6"/>
      <c r="KQB289" s="6"/>
      <c r="KQC289" s="6"/>
      <c r="KQD289" s="6"/>
      <c r="KQE289" s="6"/>
      <c r="KQF289" s="6"/>
      <c r="KQG289" s="6"/>
      <c r="KQH289" s="6"/>
      <c r="KQI289" s="6"/>
      <c r="KQJ289" s="6"/>
      <c r="KQK289" s="6"/>
      <c r="KQL289" s="6"/>
      <c r="KQM289" s="6"/>
      <c r="KQN289" s="6"/>
      <c r="KQO289" s="6"/>
      <c r="KQP289" s="6"/>
      <c r="KQQ289" s="6"/>
      <c r="KQR289" s="6"/>
      <c r="KQS289" s="6"/>
      <c r="KQT289" s="6"/>
      <c r="KQU289" s="6"/>
      <c r="KQV289" s="6"/>
      <c r="KQW289" s="6"/>
      <c r="KQX289" s="6"/>
      <c r="KQY289" s="6"/>
      <c r="KQZ289" s="6"/>
      <c r="KRA289" s="6"/>
      <c r="KRB289" s="6"/>
      <c r="KRC289" s="6"/>
      <c r="KRD289" s="6"/>
      <c r="KRE289" s="6"/>
      <c r="KRF289" s="6"/>
      <c r="KRG289" s="6"/>
      <c r="KRH289" s="6"/>
      <c r="KRI289" s="6"/>
      <c r="KRJ289" s="6"/>
      <c r="KRK289" s="6"/>
      <c r="KRL289" s="6"/>
      <c r="KRM289" s="6"/>
      <c r="KRN289" s="6"/>
      <c r="KRO289" s="6"/>
      <c r="KRP289" s="6"/>
      <c r="KRQ289" s="6"/>
      <c r="KRR289" s="6"/>
      <c r="KRS289" s="6"/>
      <c r="KRT289" s="6"/>
      <c r="KRU289" s="6"/>
      <c r="KRV289" s="6"/>
      <c r="KRW289" s="6"/>
      <c r="KRX289" s="6"/>
      <c r="KRY289" s="6"/>
      <c r="KRZ289" s="6"/>
      <c r="KSA289" s="6"/>
      <c r="KSB289" s="6"/>
      <c r="KSC289" s="6"/>
      <c r="KSD289" s="6"/>
      <c r="KSE289" s="6"/>
      <c r="KSF289" s="6"/>
      <c r="KSG289" s="6"/>
      <c r="KSH289" s="6"/>
      <c r="KSI289" s="6"/>
      <c r="KSJ289" s="6"/>
      <c r="KSK289" s="6"/>
      <c r="KSL289" s="6"/>
      <c r="KSM289" s="6"/>
      <c r="KSN289" s="6"/>
      <c r="KSO289" s="6"/>
      <c r="KSP289" s="6"/>
      <c r="KSQ289" s="6"/>
      <c r="KSR289" s="6"/>
      <c r="KSS289" s="6"/>
      <c r="KST289" s="6"/>
      <c r="KSU289" s="6"/>
      <c r="KSV289" s="6"/>
      <c r="KSW289" s="6"/>
      <c r="KSX289" s="6"/>
      <c r="KSY289" s="6"/>
      <c r="KSZ289" s="6"/>
      <c r="KTA289" s="6"/>
      <c r="KTB289" s="6"/>
      <c r="KTC289" s="6"/>
      <c r="KTD289" s="6"/>
      <c r="KTE289" s="6"/>
      <c r="KTF289" s="6"/>
      <c r="KTG289" s="6"/>
      <c r="KTH289" s="6"/>
      <c r="KTI289" s="6"/>
      <c r="KTJ289" s="6"/>
      <c r="KTK289" s="6"/>
      <c r="KTL289" s="6"/>
      <c r="KTM289" s="6"/>
      <c r="KTN289" s="6"/>
      <c r="KTO289" s="6"/>
      <c r="KTP289" s="6"/>
      <c r="KTQ289" s="6"/>
      <c r="KTR289" s="6"/>
      <c r="KTS289" s="6"/>
      <c r="KTT289" s="6"/>
      <c r="KTU289" s="6"/>
      <c r="KTV289" s="6"/>
      <c r="KTW289" s="6"/>
      <c r="KTX289" s="6"/>
      <c r="KTY289" s="6"/>
      <c r="KTZ289" s="6"/>
      <c r="KUA289" s="6"/>
      <c r="KUB289" s="6"/>
      <c r="KUC289" s="6"/>
      <c r="KUD289" s="6"/>
      <c r="KUE289" s="6"/>
      <c r="KUF289" s="6"/>
      <c r="KUG289" s="6"/>
      <c r="KUH289" s="6"/>
      <c r="KUI289" s="6"/>
      <c r="KUJ289" s="6"/>
      <c r="KUK289" s="6"/>
      <c r="KUL289" s="6"/>
      <c r="KUM289" s="6"/>
      <c r="KUN289" s="6"/>
      <c r="KUO289" s="6"/>
      <c r="KUP289" s="6"/>
      <c r="KUQ289" s="6"/>
      <c r="KUR289" s="6"/>
      <c r="KUS289" s="6"/>
      <c r="KUT289" s="6"/>
      <c r="KUU289" s="6"/>
      <c r="KUV289" s="6"/>
      <c r="KUW289" s="6"/>
      <c r="KUX289" s="6"/>
      <c r="KUY289" s="6"/>
      <c r="KUZ289" s="6"/>
      <c r="KVA289" s="6"/>
      <c r="KVB289" s="6"/>
      <c r="KVC289" s="6"/>
      <c r="KVD289" s="6"/>
      <c r="KVE289" s="6"/>
      <c r="KVF289" s="6"/>
      <c r="KVG289" s="6"/>
      <c r="KVH289" s="6"/>
      <c r="KVI289" s="6"/>
      <c r="KVJ289" s="6"/>
      <c r="KVK289" s="6"/>
      <c r="KVL289" s="6"/>
      <c r="KVM289" s="6"/>
      <c r="KVN289" s="6"/>
      <c r="KVO289" s="6"/>
      <c r="KVP289" s="6"/>
      <c r="KVQ289" s="6"/>
      <c r="KVR289" s="6"/>
      <c r="KVS289" s="6"/>
      <c r="KVT289" s="6"/>
      <c r="KVU289" s="6"/>
      <c r="KVV289" s="6"/>
      <c r="KVW289" s="6"/>
      <c r="KVX289" s="6"/>
      <c r="KVY289" s="6"/>
      <c r="KVZ289" s="6"/>
      <c r="KWA289" s="6"/>
      <c r="KWB289" s="6"/>
      <c r="KWC289" s="6"/>
      <c r="KWD289" s="6"/>
      <c r="KWE289" s="6"/>
      <c r="KWF289" s="6"/>
      <c r="KWG289" s="6"/>
      <c r="KWH289" s="6"/>
      <c r="KWI289" s="6"/>
      <c r="KWJ289" s="6"/>
      <c r="KWK289" s="6"/>
      <c r="KWL289" s="6"/>
      <c r="KWM289" s="6"/>
      <c r="KWN289" s="6"/>
      <c r="KWO289" s="6"/>
      <c r="KWP289" s="6"/>
      <c r="KWQ289" s="6"/>
      <c r="KWR289" s="6"/>
      <c r="KWS289" s="6"/>
      <c r="KWT289" s="6"/>
      <c r="KWU289" s="6"/>
      <c r="KWV289" s="6"/>
      <c r="KWW289" s="6"/>
      <c r="KWX289" s="6"/>
      <c r="KWY289" s="6"/>
      <c r="KWZ289" s="6"/>
      <c r="KXA289" s="6"/>
      <c r="KXB289" s="6"/>
      <c r="KXC289" s="6"/>
      <c r="KXD289" s="6"/>
      <c r="KXE289" s="6"/>
      <c r="KXF289" s="6"/>
      <c r="KXG289" s="6"/>
      <c r="KXH289" s="6"/>
      <c r="KXI289" s="6"/>
      <c r="KXJ289" s="6"/>
      <c r="KXK289" s="6"/>
      <c r="KXL289" s="6"/>
      <c r="KXM289" s="6"/>
      <c r="KXN289" s="6"/>
      <c r="KXO289" s="6"/>
      <c r="KXP289" s="6"/>
      <c r="KXQ289" s="6"/>
      <c r="KXR289" s="6"/>
      <c r="KXS289" s="6"/>
      <c r="KXT289" s="6"/>
      <c r="KXU289" s="6"/>
      <c r="KXV289" s="6"/>
      <c r="KXW289" s="6"/>
      <c r="KXX289" s="6"/>
      <c r="KXY289" s="6"/>
      <c r="KXZ289" s="6"/>
      <c r="KYA289" s="6"/>
      <c r="KYB289" s="6"/>
      <c r="KYC289" s="6"/>
      <c r="KYD289" s="6"/>
      <c r="KYE289" s="6"/>
      <c r="KYF289" s="6"/>
      <c r="KYG289" s="6"/>
      <c r="KYH289" s="6"/>
      <c r="KYI289" s="6"/>
      <c r="KYJ289" s="6"/>
      <c r="KYK289" s="6"/>
      <c r="KYL289" s="6"/>
      <c r="KYM289" s="6"/>
      <c r="KYN289" s="6"/>
      <c r="KYO289" s="6"/>
      <c r="KYP289" s="6"/>
      <c r="KYQ289" s="6"/>
      <c r="KYR289" s="6"/>
      <c r="KYS289" s="6"/>
      <c r="KYT289" s="6"/>
      <c r="KYU289" s="6"/>
      <c r="KYV289" s="6"/>
      <c r="KYW289" s="6"/>
      <c r="KYX289" s="6"/>
      <c r="KYY289" s="6"/>
      <c r="KYZ289" s="6"/>
      <c r="KZA289" s="6"/>
      <c r="KZB289" s="6"/>
      <c r="KZC289" s="6"/>
      <c r="KZD289" s="6"/>
      <c r="KZE289" s="6"/>
      <c r="KZF289" s="6"/>
      <c r="KZG289" s="6"/>
      <c r="KZH289" s="6"/>
      <c r="KZI289" s="6"/>
      <c r="KZJ289" s="6"/>
      <c r="KZK289" s="6"/>
      <c r="KZL289" s="6"/>
      <c r="KZM289" s="6"/>
      <c r="KZN289" s="6"/>
      <c r="KZO289" s="6"/>
      <c r="KZP289" s="6"/>
      <c r="KZQ289" s="6"/>
      <c r="KZR289" s="6"/>
      <c r="KZS289" s="6"/>
      <c r="KZT289" s="6"/>
      <c r="KZU289" s="6"/>
      <c r="KZV289" s="6"/>
      <c r="KZW289" s="6"/>
      <c r="KZX289" s="6"/>
      <c r="KZY289" s="6"/>
      <c r="KZZ289" s="6"/>
      <c r="LAA289" s="6"/>
      <c r="LAB289" s="6"/>
      <c r="LAC289" s="6"/>
      <c r="LAD289" s="6"/>
      <c r="LAE289" s="6"/>
      <c r="LAF289" s="6"/>
      <c r="LAG289" s="6"/>
      <c r="LAH289" s="6"/>
      <c r="LAI289" s="6"/>
      <c r="LAJ289" s="6"/>
      <c r="LAK289" s="6"/>
      <c r="LAL289" s="6"/>
      <c r="LAM289" s="6"/>
      <c r="LAN289" s="6"/>
      <c r="LAO289" s="6"/>
      <c r="LAP289" s="6"/>
      <c r="LAQ289" s="6"/>
      <c r="LAR289" s="6"/>
      <c r="LAS289" s="6"/>
      <c r="LAT289" s="6"/>
      <c r="LAU289" s="6"/>
      <c r="LAV289" s="6"/>
      <c r="LAW289" s="6"/>
      <c r="LAX289" s="6"/>
      <c r="LAY289" s="6"/>
      <c r="LAZ289" s="6"/>
      <c r="LBA289" s="6"/>
      <c r="LBB289" s="6"/>
      <c r="LBC289" s="6"/>
      <c r="LBD289" s="6"/>
      <c r="LBE289" s="6"/>
      <c r="LBF289" s="6"/>
      <c r="LBG289" s="6"/>
      <c r="LBH289" s="6"/>
      <c r="LBI289" s="6"/>
      <c r="LBJ289" s="6"/>
      <c r="LBK289" s="6"/>
      <c r="LBL289" s="6"/>
      <c r="LBM289" s="6"/>
      <c r="LBN289" s="6"/>
      <c r="LBO289" s="6"/>
      <c r="LBP289" s="6"/>
      <c r="LBQ289" s="6"/>
      <c r="LBR289" s="6"/>
      <c r="LBS289" s="6"/>
      <c r="LBT289" s="6"/>
      <c r="LBU289" s="6"/>
      <c r="LBV289" s="6"/>
      <c r="LBW289" s="6"/>
      <c r="LBX289" s="6"/>
      <c r="LBY289" s="6"/>
      <c r="LBZ289" s="6"/>
      <c r="LCA289" s="6"/>
      <c r="LCB289" s="6"/>
      <c r="LCC289" s="6"/>
      <c r="LCD289" s="6"/>
      <c r="LCE289" s="6"/>
      <c r="LCF289" s="6"/>
      <c r="LCG289" s="6"/>
      <c r="LCH289" s="6"/>
      <c r="LCI289" s="6"/>
      <c r="LCJ289" s="6"/>
      <c r="LCK289" s="6"/>
      <c r="LCL289" s="6"/>
      <c r="LCM289" s="6"/>
      <c r="LCN289" s="6"/>
      <c r="LCO289" s="6"/>
      <c r="LCP289" s="6"/>
      <c r="LCQ289" s="6"/>
      <c r="LCR289" s="6"/>
      <c r="LCS289" s="6"/>
      <c r="LCT289" s="6"/>
      <c r="LCU289" s="6"/>
      <c r="LCV289" s="6"/>
      <c r="LCW289" s="6"/>
      <c r="LCX289" s="6"/>
      <c r="LCY289" s="6"/>
      <c r="LCZ289" s="6"/>
      <c r="LDA289" s="6"/>
      <c r="LDB289" s="6"/>
      <c r="LDC289" s="6"/>
      <c r="LDD289" s="6"/>
      <c r="LDE289" s="6"/>
      <c r="LDF289" s="6"/>
      <c r="LDG289" s="6"/>
      <c r="LDH289" s="6"/>
      <c r="LDI289" s="6"/>
      <c r="LDJ289" s="6"/>
      <c r="LDK289" s="6"/>
      <c r="LDL289" s="6"/>
      <c r="LDM289" s="6"/>
      <c r="LDN289" s="6"/>
      <c r="LDO289" s="6"/>
      <c r="LDP289" s="6"/>
      <c r="LDQ289" s="6"/>
      <c r="LDR289" s="6"/>
      <c r="LDS289" s="6"/>
      <c r="LDT289" s="6"/>
      <c r="LDU289" s="6"/>
      <c r="LDV289" s="6"/>
      <c r="LDW289" s="6"/>
      <c r="LDX289" s="6"/>
      <c r="LDY289" s="6"/>
      <c r="LDZ289" s="6"/>
      <c r="LEA289" s="6"/>
      <c r="LEB289" s="6"/>
      <c r="LEC289" s="6"/>
      <c r="LED289" s="6"/>
      <c r="LEE289" s="6"/>
      <c r="LEF289" s="6"/>
      <c r="LEG289" s="6"/>
      <c r="LEH289" s="6"/>
      <c r="LEI289" s="6"/>
      <c r="LEJ289" s="6"/>
      <c r="LEK289" s="6"/>
      <c r="LEL289" s="6"/>
      <c r="LEM289" s="6"/>
      <c r="LEN289" s="6"/>
      <c r="LEO289" s="6"/>
      <c r="LEP289" s="6"/>
      <c r="LEQ289" s="6"/>
      <c r="LER289" s="6"/>
      <c r="LES289" s="6"/>
      <c r="LET289" s="6"/>
      <c r="LEU289" s="6"/>
      <c r="LEV289" s="6"/>
      <c r="LEW289" s="6"/>
      <c r="LEX289" s="6"/>
      <c r="LEY289" s="6"/>
      <c r="LEZ289" s="6"/>
      <c r="LFA289" s="6"/>
      <c r="LFB289" s="6"/>
      <c r="LFC289" s="6"/>
      <c r="LFD289" s="6"/>
      <c r="LFE289" s="6"/>
      <c r="LFF289" s="6"/>
      <c r="LFG289" s="6"/>
      <c r="LFH289" s="6"/>
      <c r="LFI289" s="6"/>
      <c r="LFJ289" s="6"/>
      <c r="LFK289" s="6"/>
      <c r="LFL289" s="6"/>
      <c r="LFM289" s="6"/>
      <c r="LFN289" s="6"/>
      <c r="LFO289" s="6"/>
      <c r="LFP289" s="6"/>
      <c r="LFQ289" s="6"/>
      <c r="LFR289" s="6"/>
      <c r="LFS289" s="6"/>
      <c r="LFT289" s="6"/>
      <c r="LFU289" s="6"/>
      <c r="LFV289" s="6"/>
      <c r="LFW289" s="6"/>
      <c r="LFX289" s="6"/>
      <c r="LFY289" s="6"/>
      <c r="LFZ289" s="6"/>
      <c r="LGA289" s="6"/>
      <c r="LGB289" s="6"/>
      <c r="LGC289" s="6"/>
      <c r="LGD289" s="6"/>
      <c r="LGE289" s="6"/>
      <c r="LGF289" s="6"/>
      <c r="LGG289" s="6"/>
      <c r="LGH289" s="6"/>
      <c r="LGI289" s="6"/>
      <c r="LGJ289" s="6"/>
      <c r="LGK289" s="6"/>
      <c r="LGL289" s="6"/>
      <c r="LGM289" s="6"/>
      <c r="LGN289" s="6"/>
      <c r="LGO289" s="6"/>
      <c r="LGP289" s="6"/>
      <c r="LGQ289" s="6"/>
      <c r="LGR289" s="6"/>
      <c r="LGS289" s="6"/>
      <c r="LGT289" s="6"/>
      <c r="LGU289" s="6"/>
      <c r="LGV289" s="6"/>
      <c r="LGW289" s="6"/>
      <c r="LGX289" s="6"/>
      <c r="LGY289" s="6"/>
      <c r="LGZ289" s="6"/>
      <c r="LHA289" s="6"/>
      <c r="LHB289" s="6"/>
      <c r="LHC289" s="6"/>
      <c r="LHD289" s="6"/>
      <c r="LHE289" s="6"/>
      <c r="LHF289" s="6"/>
      <c r="LHG289" s="6"/>
      <c r="LHH289" s="6"/>
      <c r="LHI289" s="6"/>
      <c r="LHJ289" s="6"/>
      <c r="LHK289" s="6"/>
      <c r="LHL289" s="6"/>
      <c r="LHM289" s="6"/>
      <c r="LHN289" s="6"/>
      <c r="LHO289" s="6"/>
      <c r="LHP289" s="6"/>
      <c r="LHQ289" s="6"/>
      <c r="LHR289" s="6"/>
      <c r="LHS289" s="6"/>
      <c r="LHT289" s="6"/>
      <c r="LHU289" s="6"/>
      <c r="LHV289" s="6"/>
      <c r="LHW289" s="6"/>
      <c r="LHX289" s="6"/>
      <c r="LHY289" s="6"/>
      <c r="LHZ289" s="6"/>
      <c r="LIA289" s="6"/>
      <c r="LIB289" s="6"/>
      <c r="LIC289" s="6"/>
      <c r="LID289" s="6"/>
      <c r="LIE289" s="6"/>
      <c r="LIF289" s="6"/>
      <c r="LIG289" s="6"/>
      <c r="LIH289" s="6"/>
      <c r="LII289" s="6"/>
      <c r="LIJ289" s="6"/>
      <c r="LIK289" s="6"/>
      <c r="LIL289" s="6"/>
      <c r="LIM289" s="6"/>
      <c r="LIN289" s="6"/>
      <c r="LIO289" s="6"/>
      <c r="LIP289" s="6"/>
      <c r="LIQ289" s="6"/>
      <c r="LIR289" s="6"/>
      <c r="LIS289" s="6"/>
      <c r="LIT289" s="6"/>
      <c r="LIU289" s="6"/>
      <c r="LIV289" s="6"/>
      <c r="LIW289" s="6"/>
      <c r="LIX289" s="6"/>
      <c r="LIY289" s="6"/>
      <c r="LIZ289" s="6"/>
      <c r="LJA289" s="6"/>
      <c r="LJB289" s="6"/>
      <c r="LJC289" s="6"/>
      <c r="LJD289" s="6"/>
      <c r="LJE289" s="6"/>
      <c r="LJF289" s="6"/>
      <c r="LJG289" s="6"/>
      <c r="LJH289" s="6"/>
      <c r="LJI289" s="6"/>
      <c r="LJJ289" s="6"/>
      <c r="LJK289" s="6"/>
      <c r="LJL289" s="6"/>
      <c r="LJM289" s="6"/>
      <c r="LJN289" s="6"/>
      <c r="LJO289" s="6"/>
      <c r="LJP289" s="6"/>
      <c r="LJQ289" s="6"/>
      <c r="LJR289" s="6"/>
      <c r="LJS289" s="6"/>
      <c r="LJT289" s="6"/>
      <c r="LJU289" s="6"/>
      <c r="LJV289" s="6"/>
      <c r="LJW289" s="6"/>
      <c r="LJX289" s="6"/>
      <c r="LJY289" s="6"/>
      <c r="LJZ289" s="6"/>
      <c r="LKA289" s="6"/>
      <c r="LKB289" s="6"/>
      <c r="LKC289" s="6"/>
      <c r="LKD289" s="6"/>
      <c r="LKE289" s="6"/>
      <c r="LKF289" s="6"/>
      <c r="LKG289" s="6"/>
      <c r="LKH289" s="6"/>
      <c r="LKI289" s="6"/>
      <c r="LKJ289" s="6"/>
      <c r="LKK289" s="6"/>
      <c r="LKL289" s="6"/>
      <c r="LKM289" s="6"/>
      <c r="LKN289" s="6"/>
      <c r="LKO289" s="6"/>
      <c r="LKP289" s="6"/>
      <c r="LKQ289" s="6"/>
      <c r="LKR289" s="6"/>
      <c r="LKS289" s="6"/>
      <c r="LKT289" s="6"/>
      <c r="LKU289" s="6"/>
      <c r="LKV289" s="6"/>
      <c r="LKW289" s="6"/>
      <c r="LKX289" s="6"/>
      <c r="LKY289" s="6"/>
      <c r="LKZ289" s="6"/>
      <c r="LLA289" s="6"/>
      <c r="LLB289" s="6"/>
      <c r="LLC289" s="6"/>
      <c r="LLD289" s="6"/>
      <c r="LLE289" s="6"/>
      <c r="LLF289" s="6"/>
      <c r="LLG289" s="6"/>
      <c r="LLH289" s="6"/>
      <c r="LLI289" s="6"/>
      <c r="LLJ289" s="6"/>
      <c r="LLK289" s="6"/>
      <c r="LLL289" s="6"/>
      <c r="LLM289" s="6"/>
      <c r="LLN289" s="6"/>
      <c r="LLO289" s="6"/>
      <c r="LLP289" s="6"/>
      <c r="LLQ289" s="6"/>
      <c r="LLR289" s="6"/>
      <c r="LLS289" s="6"/>
      <c r="LLT289" s="6"/>
      <c r="LLU289" s="6"/>
      <c r="LLV289" s="6"/>
      <c r="LLW289" s="6"/>
      <c r="LLX289" s="6"/>
      <c r="LLY289" s="6"/>
      <c r="LLZ289" s="6"/>
      <c r="LMA289" s="6"/>
      <c r="LMB289" s="6"/>
      <c r="LMC289" s="6"/>
      <c r="LMD289" s="6"/>
      <c r="LME289" s="6"/>
      <c r="LMF289" s="6"/>
      <c r="LMG289" s="6"/>
      <c r="LMH289" s="6"/>
      <c r="LMI289" s="6"/>
      <c r="LMJ289" s="6"/>
      <c r="LMK289" s="6"/>
      <c r="LML289" s="6"/>
      <c r="LMM289" s="6"/>
      <c r="LMN289" s="6"/>
      <c r="LMO289" s="6"/>
      <c r="LMP289" s="6"/>
      <c r="LMQ289" s="6"/>
      <c r="LMR289" s="6"/>
      <c r="LMS289" s="6"/>
      <c r="LMT289" s="6"/>
      <c r="LMU289" s="6"/>
      <c r="LMV289" s="6"/>
      <c r="LMW289" s="6"/>
      <c r="LMX289" s="6"/>
      <c r="LMY289" s="6"/>
      <c r="LMZ289" s="6"/>
      <c r="LNA289" s="6"/>
      <c r="LNB289" s="6"/>
      <c r="LNC289" s="6"/>
      <c r="LND289" s="6"/>
      <c r="LNE289" s="6"/>
      <c r="LNF289" s="6"/>
      <c r="LNG289" s="6"/>
      <c r="LNH289" s="6"/>
      <c r="LNI289" s="6"/>
      <c r="LNJ289" s="6"/>
      <c r="LNK289" s="6"/>
      <c r="LNL289" s="6"/>
      <c r="LNM289" s="6"/>
      <c r="LNN289" s="6"/>
      <c r="LNO289" s="6"/>
      <c r="LNP289" s="6"/>
      <c r="LNQ289" s="6"/>
      <c r="LNR289" s="6"/>
      <c r="LNS289" s="6"/>
      <c r="LNT289" s="6"/>
      <c r="LNU289" s="6"/>
      <c r="LNV289" s="6"/>
      <c r="LNW289" s="6"/>
      <c r="LNX289" s="6"/>
      <c r="LNY289" s="6"/>
      <c r="LNZ289" s="6"/>
      <c r="LOA289" s="6"/>
      <c r="LOB289" s="6"/>
      <c r="LOC289" s="6"/>
      <c r="LOD289" s="6"/>
      <c r="LOE289" s="6"/>
      <c r="LOF289" s="6"/>
      <c r="LOG289" s="6"/>
      <c r="LOH289" s="6"/>
      <c r="LOI289" s="6"/>
      <c r="LOJ289" s="6"/>
      <c r="LOK289" s="6"/>
      <c r="LOL289" s="6"/>
      <c r="LOM289" s="6"/>
      <c r="LON289" s="6"/>
      <c r="LOO289" s="6"/>
      <c r="LOP289" s="6"/>
      <c r="LOQ289" s="6"/>
      <c r="LOR289" s="6"/>
      <c r="LOS289" s="6"/>
      <c r="LOT289" s="6"/>
      <c r="LOU289" s="6"/>
      <c r="LOV289" s="6"/>
      <c r="LOW289" s="6"/>
      <c r="LOX289" s="6"/>
      <c r="LOY289" s="6"/>
      <c r="LOZ289" s="6"/>
      <c r="LPA289" s="6"/>
      <c r="LPB289" s="6"/>
      <c r="LPC289" s="6"/>
      <c r="LPD289" s="6"/>
      <c r="LPE289" s="6"/>
      <c r="LPF289" s="6"/>
      <c r="LPG289" s="6"/>
      <c r="LPH289" s="6"/>
      <c r="LPI289" s="6"/>
      <c r="LPJ289" s="6"/>
      <c r="LPK289" s="6"/>
      <c r="LPL289" s="6"/>
      <c r="LPM289" s="6"/>
      <c r="LPN289" s="6"/>
      <c r="LPO289" s="6"/>
      <c r="LPP289" s="6"/>
      <c r="LPQ289" s="6"/>
      <c r="LPR289" s="6"/>
      <c r="LPS289" s="6"/>
      <c r="LPT289" s="6"/>
      <c r="LPU289" s="6"/>
      <c r="LPV289" s="6"/>
      <c r="LPW289" s="6"/>
      <c r="LPX289" s="6"/>
      <c r="LPY289" s="6"/>
      <c r="LPZ289" s="6"/>
      <c r="LQA289" s="6"/>
      <c r="LQB289" s="6"/>
      <c r="LQC289" s="6"/>
      <c r="LQD289" s="6"/>
      <c r="LQE289" s="6"/>
      <c r="LQF289" s="6"/>
      <c r="LQG289" s="6"/>
      <c r="LQH289" s="6"/>
      <c r="LQI289" s="6"/>
      <c r="LQJ289" s="6"/>
      <c r="LQK289" s="6"/>
      <c r="LQL289" s="6"/>
      <c r="LQM289" s="6"/>
      <c r="LQN289" s="6"/>
      <c r="LQO289" s="6"/>
      <c r="LQP289" s="6"/>
      <c r="LQQ289" s="6"/>
      <c r="LQR289" s="6"/>
      <c r="LQS289" s="6"/>
      <c r="LQT289" s="6"/>
      <c r="LQU289" s="6"/>
      <c r="LQV289" s="6"/>
      <c r="LQW289" s="6"/>
      <c r="LQX289" s="6"/>
      <c r="LQY289" s="6"/>
      <c r="LQZ289" s="6"/>
      <c r="LRA289" s="6"/>
      <c r="LRB289" s="6"/>
      <c r="LRC289" s="6"/>
      <c r="LRD289" s="6"/>
      <c r="LRE289" s="6"/>
      <c r="LRF289" s="6"/>
      <c r="LRG289" s="6"/>
      <c r="LRH289" s="6"/>
      <c r="LRI289" s="6"/>
      <c r="LRJ289" s="6"/>
      <c r="LRK289" s="6"/>
      <c r="LRL289" s="6"/>
      <c r="LRM289" s="6"/>
      <c r="LRN289" s="6"/>
      <c r="LRO289" s="6"/>
      <c r="LRP289" s="6"/>
      <c r="LRQ289" s="6"/>
      <c r="LRR289" s="6"/>
      <c r="LRS289" s="6"/>
      <c r="LRT289" s="6"/>
      <c r="LRU289" s="6"/>
      <c r="LRV289" s="6"/>
      <c r="LRW289" s="6"/>
      <c r="LRX289" s="6"/>
      <c r="LRY289" s="6"/>
      <c r="LRZ289" s="6"/>
      <c r="LSA289" s="6"/>
      <c r="LSB289" s="6"/>
      <c r="LSC289" s="6"/>
      <c r="LSD289" s="6"/>
      <c r="LSE289" s="6"/>
      <c r="LSF289" s="6"/>
      <c r="LSG289" s="6"/>
      <c r="LSH289" s="6"/>
      <c r="LSI289" s="6"/>
      <c r="LSJ289" s="6"/>
      <c r="LSK289" s="6"/>
      <c r="LSL289" s="6"/>
      <c r="LSM289" s="6"/>
      <c r="LSN289" s="6"/>
      <c r="LSO289" s="6"/>
      <c r="LSP289" s="6"/>
      <c r="LSQ289" s="6"/>
      <c r="LSR289" s="6"/>
      <c r="LSS289" s="6"/>
      <c r="LST289" s="6"/>
      <c r="LSU289" s="6"/>
      <c r="LSV289" s="6"/>
      <c r="LSW289" s="6"/>
      <c r="LSX289" s="6"/>
      <c r="LSY289" s="6"/>
      <c r="LSZ289" s="6"/>
      <c r="LTA289" s="6"/>
      <c r="LTB289" s="6"/>
      <c r="LTC289" s="6"/>
      <c r="LTD289" s="6"/>
      <c r="LTE289" s="6"/>
      <c r="LTF289" s="6"/>
      <c r="LTG289" s="6"/>
      <c r="LTH289" s="6"/>
      <c r="LTI289" s="6"/>
      <c r="LTJ289" s="6"/>
      <c r="LTK289" s="6"/>
      <c r="LTL289" s="6"/>
      <c r="LTM289" s="6"/>
      <c r="LTN289" s="6"/>
      <c r="LTO289" s="6"/>
      <c r="LTP289" s="6"/>
      <c r="LTQ289" s="6"/>
      <c r="LTR289" s="6"/>
      <c r="LTS289" s="6"/>
      <c r="LTT289" s="6"/>
      <c r="LTU289" s="6"/>
      <c r="LTV289" s="6"/>
      <c r="LTW289" s="6"/>
      <c r="LTX289" s="6"/>
      <c r="LTY289" s="6"/>
      <c r="LTZ289" s="6"/>
      <c r="LUA289" s="6"/>
      <c r="LUB289" s="6"/>
      <c r="LUC289" s="6"/>
      <c r="LUD289" s="6"/>
      <c r="LUE289" s="6"/>
      <c r="LUF289" s="6"/>
      <c r="LUG289" s="6"/>
      <c r="LUH289" s="6"/>
      <c r="LUI289" s="6"/>
      <c r="LUJ289" s="6"/>
      <c r="LUK289" s="6"/>
      <c r="LUL289" s="6"/>
      <c r="LUM289" s="6"/>
      <c r="LUN289" s="6"/>
      <c r="LUO289" s="6"/>
      <c r="LUP289" s="6"/>
      <c r="LUQ289" s="6"/>
      <c r="LUR289" s="6"/>
      <c r="LUS289" s="6"/>
      <c r="LUT289" s="6"/>
      <c r="LUU289" s="6"/>
      <c r="LUV289" s="6"/>
      <c r="LUW289" s="6"/>
      <c r="LUX289" s="6"/>
      <c r="LUY289" s="6"/>
      <c r="LUZ289" s="6"/>
      <c r="LVA289" s="6"/>
      <c r="LVB289" s="6"/>
      <c r="LVC289" s="6"/>
      <c r="LVD289" s="6"/>
      <c r="LVE289" s="6"/>
      <c r="LVF289" s="6"/>
      <c r="LVG289" s="6"/>
      <c r="LVH289" s="6"/>
      <c r="LVI289" s="6"/>
      <c r="LVJ289" s="6"/>
      <c r="LVK289" s="6"/>
      <c r="LVL289" s="6"/>
      <c r="LVM289" s="6"/>
      <c r="LVN289" s="6"/>
      <c r="LVO289" s="6"/>
      <c r="LVP289" s="6"/>
      <c r="LVQ289" s="6"/>
      <c r="LVR289" s="6"/>
      <c r="LVS289" s="6"/>
      <c r="LVT289" s="6"/>
      <c r="LVU289" s="6"/>
      <c r="LVV289" s="6"/>
      <c r="LVW289" s="6"/>
      <c r="LVX289" s="6"/>
      <c r="LVY289" s="6"/>
      <c r="LVZ289" s="6"/>
      <c r="LWA289" s="6"/>
      <c r="LWB289" s="6"/>
      <c r="LWC289" s="6"/>
      <c r="LWD289" s="6"/>
      <c r="LWE289" s="6"/>
      <c r="LWF289" s="6"/>
      <c r="LWG289" s="6"/>
      <c r="LWH289" s="6"/>
      <c r="LWI289" s="6"/>
      <c r="LWJ289" s="6"/>
      <c r="LWK289" s="6"/>
      <c r="LWL289" s="6"/>
      <c r="LWM289" s="6"/>
      <c r="LWN289" s="6"/>
      <c r="LWO289" s="6"/>
      <c r="LWP289" s="6"/>
      <c r="LWQ289" s="6"/>
      <c r="LWR289" s="6"/>
      <c r="LWS289" s="6"/>
      <c r="LWT289" s="6"/>
      <c r="LWU289" s="6"/>
      <c r="LWV289" s="6"/>
      <c r="LWW289" s="6"/>
      <c r="LWX289" s="6"/>
      <c r="LWY289" s="6"/>
      <c r="LWZ289" s="6"/>
      <c r="LXA289" s="6"/>
      <c r="LXB289" s="6"/>
      <c r="LXC289" s="6"/>
      <c r="LXD289" s="6"/>
      <c r="LXE289" s="6"/>
      <c r="LXF289" s="6"/>
      <c r="LXG289" s="6"/>
      <c r="LXH289" s="6"/>
      <c r="LXI289" s="6"/>
      <c r="LXJ289" s="6"/>
      <c r="LXK289" s="6"/>
      <c r="LXL289" s="6"/>
      <c r="LXM289" s="6"/>
      <c r="LXN289" s="6"/>
      <c r="LXO289" s="6"/>
      <c r="LXP289" s="6"/>
      <c r="LXQ289" s="6"/>
      <c r="LXR289" s="6"/>
      <c r="LXS289" s="6"/>
      <c r="LXT289" s="6"/>
      <c r="LXU289" s="6"/>
      <c r="LXV289" s="6"/>
      <c r="LXW289" s="6"/>
      <c r="LXX289" s="6"/>
      <c r="LXY289" s="6"/>
      <c r="LXZ289" s="6"/>
      <c r="LYA289" s="6"/>
      <c r="LYB289" s="6"/>
      <c r="LYC289" s="6"/>
      <c r="LYD289" s="6"/>
      <c r="LYE289" s="6"/>
      <c r="LYF289" s="6"/>
      <c r="LYG289" s="6"/>
      <c r="LYH289" s="6"/>
      <c r="LYI289" s="6"/>
      <c r="LYJ289" s="6"/>
      <c r="LYK289" s="6"/>
      <c r="LYL289" s="6"/>
      <c r="LYM289" s="6"/>
      <c r="LYN289" s="6"/>
      <c r="LYO289" s="6"/>
      <c r="LYP289" s="6"/>
      <c r="LYQ289" s="6"/>
      <c r="LYR289" s="6"/>
      <c r="LYS289" s="6"/>
      <c r="LYT289" s="6"/>
      <c r="LYU289" s="6"/>
      <c r="LYV289" s="6"/>
      <c r="LYW289" s="6"/>
      <c r="LYX289" s="6"/>
      <c r="LYY289" s="6"/>
      <c r="LYZ289" s="6"/>
      <c r="LZA289" s="6"/>
      <c r="LZB289" s="6"/>
      <c r="LZC289" s="6"/>
      <c r="LZD289" s="6"/>
      <c r="LZE289" s="6"/>
      <c r="LZF289" s="6"/>
      <c r="LZG289" s="6"/>
      <c r="LZH289" s="6"/>
      <c r="LZI289" s="6"/>
      <c r="LZJ289" s="6"/>
      <c r="LZK289" s="6"/>
      <c r="LZL289" s="6"/>
      <c r="LZM289" s="6"/>
      <c r="LZN289" s="6"/>
      <c r="LZO289" s="6"/>
      <c r="LZP289" s="6"/>
      <c r="LZQ289" s="6"/>
      <c r="LZR289" s="6"/>
      <c r="LZS289" s="6"/>
      <c r="LZT289" s="6"/>
      <c r="LZU289" s="6"/>
      <c r="LZV289" s="6"/>
      <c r="LZW289" s="6"/>
      <c r="LZX289" s="6"/>
      <c r="LZY289" s="6"/>
      <c r="LZZ289" s="6"/>
      <c r="MAA289" s="6"/>
      <c r="MAB289" s="6"/>
      <c r="MAC289" s="6"/>
      <c r="MAD289" s="6"/>
      <c r="MAE289" s="6"/>
      <c r="MAF289" s="6"/>
      <c r="MAG289" s="6"/>
      <c r="MAH289" s="6"/>
      <c r="MAI289" s="6"/>
      <c r="MAJ289" s="6"/>
      <c r="MAK289" s="6"/>
      <c r="MAL289" s="6"/>
      <c r="MAM289" s="6"/>
      <c r="MAN289" s="6"/>
      <c r="MAO289" s="6"/>
      <c r="MAP289" s="6"/>
      <c r="MAQ289" s="6"/>
      <c r="MAR289" s="6"/>
      <c r="MAS289" s="6"/>
      <c r="MAT289" s="6"/>
      <c r="MAU289" s="6"/>
      <c r="MAV289" s="6"/>
      <c r="MAW289" s="6"/>
      <c r="MAX289" s="6"/>
      <c r="MAY289" s="6"/>
      <c r="MAZ289" s="6"/>
      <c r="MBA289" s="6"/>
      <c r="MBB289" s="6"/>
      <c r="MBC289" s="6"/>
      <c r="MBD289" s="6"/>
      <c r="MBE289" s="6"/>
      <c r="MBF289" s="6"/>
      <c r="MBG289" s="6"/>
      <c r="MBH289" s="6"/>
      <c r="MBI289" s="6"/>
      <c r="MBJ289" s="6"/>
      <c r="MBK289" s="6"/>
      <c r="MBL289" s="6"/>
      <c r="MBM289" s="6"/>
      <c r="MBN289" s="6"/>
      <c r="MBO289" s="6"/>
      <c r="MBP289" s="6"/>
      <c r="MBQ289" s="6"/>
      <c r="MBR289" s="6"/>
      <c r="MBS289" s="6"/>
      <c r="MBT289" s="6"/>
      <c r="MBU289" s="6"/>
      <c r="MBV289" s="6"/>
      <c r="MBW289" s="6"/>
      <c r="MBX289" s="6"/>
      <c r="MBY289" s="6"/>
      <c r="MBZ289" s="6"/>
      <c r="MCA289" s="6"/>
      <c r="MCB289" s="6"/>
      <c r="MCC289" s="6"/>
      <c r="MCD289" s="6"/>
      <c r="MCE289" s="6"/>
      <c r="MCF289" s="6"/>
      <c r="MCG289" s="6"/>
      <c r="MCH289" s="6"/>
      <c r="MCI289" s="6"/>
      <c r="MCJ289" s="6"/>
      <c r="MCK289" s="6"/>
      <c r="MCL289" s="6"/>
      <c r="MCM289" s="6"/>
      <c r="MCN289" s="6"/>
      <c r="MCO289" s="6"/>
      <c r="MCP289" s="6"/>
      <c r="MCQ289" s="6"/>
      <c r="MCR289" s="6"/>
      <c r="MCS289" s="6"/>
      <c r="MCT289" s="6"/>
      <c r="MCU289" s="6"/>
      <c r="MCV289" s="6"/>
      <c r="MCW289" s="6"/>
      <c r="MCX289" s="6"/>
      <c r="MCY289" s="6"/>
      <c r="MCZ289" s="6"/>
      <c r="MDA289" s="6"/>
      <c r="MDB289" s="6"/>
      <c r="MDC289" s="6"/>
      <c r="MDD289" s="6"/>
      <c r="MDE289" s="6"/>
      <c r="MDF289" s="6"/>
      <c r="MDG289" s="6"/>
      <c r="MDH289" s="6"/>
      <c r="MDI289" s="6"/>
      <c r="MDJ289" s="6"/>
      <c r="MDK289" s="6"/>
      <c r="MDL289" s="6"/>
      <c r="MDM289" s="6"/>
      <c r="MDN289" s="6"/>
      <c r="MDO289" s="6"/>
      <c r="MDP289" s="6"/>
      <c r="MDQ289" s="6"/>
      <c r="MDR289" s="6"/>
      <c r="MDS289" s="6"/>
      <c r="MDT289" s="6"/>
      <c r="MDU289" s="6"/>
      <c r="MDV289" s="6"/>
      <c r="MDW289" s="6"/>
      <c r="MDX289" s="6"/>
      <c r="MDY289" s="6"/>
      <c r="MDZ289" s="6"/>
      <c r="MEA289" s="6"/>
      <c r="MEB289" s="6"/>
      <c r="MEC289" s="6"/>
      <c r="MED289" s="6"/>
      <c r="MEE289" s="6"/>
      <c r="MEF289" s="6"/>
      <c r="MEG289" s="6"/>
      <c r="MEH289" s="6"/>
      <c r="MEI289" s="6"/>
      <c r="MEJ289" s="6"/>
      <c r="MEK289" s="6"/>
      <c r="MEL289" s="6"/>
      <c r="MEM289" s="6"/>
      <c r="MEN289" s="6"/>
      <c r="MEO289" s="6"/>
      <c r="MEP289" s="6"/>
      <c r="MEQ289" s="6"/>
      <c r="MER289" s="6"/>
      <c r="MES289" s="6"/>
      <c r="MET289" s="6"/>
      <c r="MEU289" s="6"/>
      <c r="MEV289" s="6"/>
      <c r="MEW289" s="6"/>
      <c r="MEX289" s="6"/>
      <c r="MEY289" s="6"/>
      <c r="MEZ289" s="6"/>
      <c r="MFA289" s="6"/>
      <c r="MFB289" s="6"/>
      <c r="MFC289" s="6"/>
      <c r="MFD289" s="6"/>
      <c r="MFE289" s="6"/>
      <c r="MFF289" s="6"/>
      <c r="MFG289" s="6"/>
      <c r="MFH289" s="6"/>
      <c r="MFI289" s="6"/>
      <c r="MFJ289" s="6"/>
      <c r="MFK289" s="6"/>
      <c r="MFL289" s="6"/>
      <c r="MFM289" s="6"/>
      <c r="MFN289" s="6"/>
      <c r="MFO289" s="6"/>
      <c r="MFP289" s="6"/>
      <c r="MFQ289" s="6"/>
      <c r="MFR289" s="6"/>
      <c r="MFS289" s="6"/>
      <c r="MFT289" s="6"/>
      <c r="MFU289" s="6"/>
      <c r="MFV289" s="6"/>
      <c r="MFW289" s="6"/>
      <c r="MFX289" s="6"/>
      <c r="MFY289" s="6"/>
      <c r="MFZ289" s="6"/>
      <c r="MGA289" s="6"/>
      <c r="MGB289" s="6"/>
      <c r="MGC289" s="6"/>
      <c r="MGD289" s="6"/>
      <c r="MGE289" s="6"/>
      <c r="MGF289" s="6"/>
      <c r="MGG289" s="6"/>
      <c r="MGH289" s="6"/>
      <c r="MGI289" s="6"/>
      <c r="MGJ289" s="6"/>
      <c r="MGK289" s="6"/>
      <c r="MGL289" s="6"/>
      <c r="MGM289" s="6"/>
      <c r="MGN289" s="6"/>
      <c r="MGO289" s="6"/>
      <c r="MGP289" s="6"/>
      <c r="MGQ289" s="6"/>
      <c r="MGR289" s="6"/>
      <c r="MGS289" s="6"/>
      <c r="MGT289" s="6"/>
      <c r="MGU289" s="6"/>
      <c r="MGV289" s="6"/>
      <c r="MGW289" s="6"/>
      <c r="MGX289" s="6"/>
      <c r="MGY289" s="6"/>
      <c r="MGZ289" s="6"/>
      <c r="MHA289" s="6"/>
      <c r="MHB289" s="6"/>
      <c r="MHC289" s="6"/>
      <c r="MHD289" s="6"/>
      <c r="MHE289" s="6"/>
      <c r="MHF289" s="6"/>
      <c r="MHG289" s="6"/>
      <c r="MHH289" s="6"/>
      <c r="MHI289" s="6"/>
      <c r="MHJ289" s="6"/>
      <c r="MHK289" s="6"/>
      <c r="MHL289" s="6"/>
      <c r="MHM289" s="6"/>
      <c r="MHN289" s="6"/>
      <c r="MHO289" s="6"/>
      <c r="MHP289" s="6"/>
      <c r="MHQ289" s="6"/>
      <c r="MHR289" s="6"/>
      <c r="MHS289" s="6"/>
      <c r="MHT289" s="6"/>
      <c r="MHU289" s="6"/>
      <c r="MHV289" s="6"/>
      <c r="MHW289" s="6"/>
      <c r="MHX289" s="6"/>
      <c r="MHY289" s="6"/>
      <c r="MHZ289" s="6"/>
      <c r="MIA289" s="6"/>
      <c r="MIB289" s="6"/>
      <c r="MIC289" s="6"/>
      <c r="MID289" s="6"/>
      <c r="MIE289" s="6"/>
      <c r="MIF289" s="6"/>
      <c r="MIG289" s="6"/>
      <c r="MIH289" s="6"/>
      <c r="MII289" s="6"/>
      <c r="MIJ289" s="6"/>
      <c r="MIK289" s="6"/>
      <c r="MIL289" s="6"/>
      <c r="MIM289" s="6"/>
      <c r="MIN289" s="6"/>
      <c r="MIO289" s="6"/>
      <c r="MIP289" s="6"/>
      <c r="MIQ289" s="6"/>
      <c r="MIR289" s="6"/>
      <c r="MIS289" s="6"/>
      <c r="MIT289" s="6"/>
      <c r="MIU289" s="6"/>
      <c r="MIV289" s="6"/>
      <c r="MIW289" s="6"/>
      <c r="MIX289" s="6"/>
      <c r="MIY289" s="6"/>
      <c r="MIZ289" s="6"/>
      <c r="MJA289" s="6"/>
      <c r="MJB289" s="6"/>
      <c r="MJC289" s="6"/>
      <c r="MJD289" s="6"/>
      <c r="MJE289" s="6"/>
      <c r="MJF289" s="6"/>
      <c r="MJG289" s="6"/>
      <c r="MJH289" s="6"/>
      <c r="MJI289" s="6"/>
      <c r="MJJ289" s="6"/>
      <c r="MJK289" s="6"/>
      <c r="MJL289" s="6"/>
      <c r="MJM289" s="6"/>
      <c r="MJN289" s="6"/>
      <c r="MJO289" s="6"/>
      <c r="MJP289" s="6"/>
      <c r="MJQ289" s="6"/>
      <c r="MJR289" s="6"/>
      <c r="MJS289" s="6"/>
      <c r="MJT289" s="6"/>
      <c r="MJU289" s="6"/>
      <c r="MJV289" s="6"/>
      <c r="MJW289" s="6"/>
      <c r="MJX289" s="6"/>
      <c r="MJY289" s="6"/>
      <c r="MJZ289" s="6"/>
      <c r="MKA289" s="6"/>
      <c r="MKB289" s="6"/>
      <c r="MKC289" s="6"/>
      <c r="MKD289" s="6"/>
      <c r="MKE289" s="6"/>
      <c r="MKF289" s="6"/>
      <c r="MKG289" s="6"/>
      <c r="MKH289" s="6"/>
      <c r="MKI289" s="6"/>
      <c r="MKJ289" s="6"/>
      <c r="MKK289" s="6"/>
      <c r="MKL289" s="6"/>
      <c r="MKM289" s="6"/>
      <c r="MKN289" s="6"/>
      <c r="MKO289" s="6"/>
      <c r="MKP289" s="6"/>
      <c r="MKQ289" s="6"/>
      <c r="MKR289" s="6"/>
      <c r="MKS289" s="6"/>
      <c r="MKT289" s="6"/>
      <c r="MKU289" s="6"/>
      <c r="MKV289" s="6"/>
      <c r="MKW289" s="6"/>
      <c r="MKX289" s="6"/>
      <c r="MKY289" s="6"/>
      <c r="MKZ289" s="6"/>
      <c r="MLA289" s="6"/>
      <c r="MLB289" s="6"/>
      <c r="MLC289" s="6"/>
      <c r="MLD289" s="6"/>
      <c r="MLE289" s="6"/>
      <c r="MLF289" s="6"/>
      <c r="MLG289" s="6"/>
      <c r="MLH289" s="6"/>
      <c r="MLI289" s="6"/>
      <c r="MLJ289" s="6"/>
      <c r="MLK289" s="6"/>
      <c r="MLL289" s="6"/>
      <c r="MLM289" s="6"/>
      <c r="MLN289" s="6"/>
      <c r="MLO289" s="6"/>
      <c r="MLP289" s="6"/>
      <c r="MLQ289" s="6"/>
      <c r="MLR289" s="6"/>
      <c r="MLS289" s="6"/>
      <c r="MLT289" s="6"/>
      <c r="MLU289" s="6"/>
      <c r="MLV289" s="6"/>
      <c r="MLW289" s="6"/>
      <c r="MLX289" s="6"/>
      <c r="MLY289" s="6"/>
      <c r="MLZ289" s="6"/>
      <c r="MMA289" s="6"/>
      <c r="MMB289" s="6"/>
      <c r="MMC289" s="6"/>
      <c r="MMD289" s="6"/>
      <c r="MME289" s="6"/>
      <c r="MMF289" s="6"/>
      <c r="MMG289" s="6"/>
      <c r="MMH289" s="6"/>
      <c r="MMI289" s="6"/>
      <c r="MMJ289" s="6"/>
      <c r="MMK289" s="6"/>
      <c r="MML289" s="6"/>
      <c r="MMM289" s="6"/>
      <c r="MMN289" s="6"/>
      <c r="MMO289" s="6"/>
      <c r="MMP289" s="6"/>
      <c r="MMQ289" s="6"/>
      <c r="MMR289" s="6"/>
      <c r="MMS289" s="6"/>
      <c r="MMT289" s="6"/>
      <c r="MMU289" s="6"/>
      <c r="MMV289" s="6"/>
      <c r="MMW289" s="6"/>
      <c r="MMX289" s="6"/>
      <c r="MMY289" s="6"/>
      <c r="MMZ289" s="6"/>
      <c r="MNA289" s="6"/>
      <c r="MNB289" s="6"/>
      <c r="MNC289" s="6"/>
      <c r="MND289" s="6"/>
      <c r="MNE289" s="6"/>
      <c r="MNF289" s="6"/>
      <c r="MNG289" s="6"/>
      <c r="MNH289" s="6"/>
      <c r="MNI289" s="6"/>
      <c r="MNJ289" s="6"/>
      <c r="MNK289" s="6"/>
      <c r="MNL289" s="6"/>
      <c r="MNM289" s="6"/>
      <c r="MNN289" s="6"/>
      <c r="MNO289" s="6"/>
      <c r="MNP289" s="6"/>
      <c r="MNQ289" s="6"/>
      <c r="MNR289" s="6"/>
      <c r="MNS289" s="6"/>
      <c r="MNT289" s="6"/>
      <c r="MNU289" s="6"/>
      <c r="MNV289" s="6"/>
      <c r="MNW289" s="6"/>
      <c r="MNX289" s="6"/>
      <c r="MNY289" s="6"/>
      <c r="MNZ289" s="6"/>
      <c r="MOA289" s="6"/>
      <c r="MOB289" s="6"/>
      <c r="MOC289" s="6"/>
      <c r="MOD289" s="6"/>
      <c r="MOE289" s="6"/>
      <c r="MOF289" s="6"/>
      <c r="MOG289" s="6"/>
      <c r="MOH289" s="6"/>
      <c r="MOI289" s="6"/>
      <c r="MOJ289" s="6"/>
      <c r="MOK289" s="6"/>
      <c r="MOL289" s="6"/>
      <c r="MOM289" s="6"/>
      <c r="MON289" s="6"/>
      <c r="MOO289" s="6"/>
      <c r="MOP289" s="6"/>
      <c r="MOQ289" s="6"/>
      <c r="MOR289" s="6"/>
      <c r="MOS289" s="6"/>
      <c r="MOT289" s="6"/>
      <c r="MOU289" s="6"/>
      <c r="MOV289" s="6"/>
      <c r="MOW289" s="6"/>
      <c r="MOX289" s="6"/>
      <c r="MOY289" s="6"/>
      <c r="MOZ289" s="6"/>
      <c r="MPA289" s="6"/>
      <c r="MPB289" s="6"/>
      <c r="MPC289" s="6"/>
      <c r="MPD289" s="6"/>
      <c r="MPE289" s="6"/>
      <c r="MPF289" s="6"/>
      <c r="MPG289" s="6"/>
      <c r="MPH289" s="6"/>
      <c r="MPI289" s="6"/>
      <c r="MPJ289" s="6"/>
      <c r="MPK289" s="6"/>
      <c r="MPL289" s="6"/>
      <c r="MPM289" s="6"/>
      <c r="MPN289" s="6"/>
      <c r="MPO289" s="6"/>
      <c r="MPP289" s="6"/>
      <c r="MPQ289" s="6"/>
      <c r="MPR289" s="6"/>
      <c r="MPS289" s="6"/>
      <c r="MPT289" s="6"/>
      <c r="MPU289" s="6"/>
      <c r="MPV289" s="6"/>
      <c r="MPW289" s="6"/>
      <c r="MPX289" s="6"/>
      <c r="MPY289" s="6"/>
      <c r="MPZ289" s="6"/>
      <c r="MQA289" s="6"/>
      <c r="MQB289" s="6"/>
      <c r="MQC289" s="6"/>
      <c r="MQD289" s="6"/>
      <c r="MQE289" s="6"/>
      <c r="MQF289" s="6"/>
      <c r="MQG289" s="6"/>
      <c r="MQH289" s="6"/>
      <c r="MQI289" s="6"/>
      <c r="MQJ289" s="6"/>
      <c r="MQK289" s="6"/>
      <c r="MQL289" s="6"/>
      <c r="MQM289" s="6"/>
      <c r="MQN289" s="6"/>
      <c r="MQO289" s="6"/>
      <c r="MQP289" s="6"/>
      <c r="MQQ289" s="6"/>
      <c r="MQR289" s="6"/>
      <c r="MQS289" s="6"/>
      <c r="MQT289" s="6"/>
      <c r="MQU289" s="6"/>
      <c r="MQV289" s="6"/>
      <c r="MQW289" s="6"/>
      <c r="MQX289" s="6"/>
      <c r="MQY289" s="6"/>
      <c r="MQZ289" s="6"/>
      <c r="MRA289" s="6"/>
      <c r="MRB289" s="6"/>
      <c r="MRC289" s="6"/>
      <c r="MRD289" s="6"/>
      <c r="MRE289" s="6"/>
      <c r="MRF289" s="6"/>
      <c r="MRG289" s="6"/>
      <c r="MRH289" s="6"/>
      <c r="MRI289" s="6"/>
      <c r="MRJ289" s="6"/>
      <c r="MRK289" s="6"/>
      <c r="MRL289" s="6"/>
      <c r="MRM289" s="6"/>
      <c r="MRN289" s="6"/>
      <c r="MRO289" s="6"/>
      <c r="MRP289" s="6"/>
      <c r="MRQ289" s="6"/>
      <c r="MRR289" s="6"/>
      <c r="MRS289" s="6"/>
      <c r="MRT289" s="6"/>
      <c r="MRU289" s="6"/>
      <c r="MRV289" s="6"/>
      <c r="MRW289" s="6"/>
      <c r="MRX289" s="6"/>
      <c r="MRY289" s="6"/>
      <c r="MRZ289" s="6"/>
      <c r="MSA289" s="6"/>
      <c r="MSB289" s="6"/>
      <c r="MSC289" s="6"/>
      <c r="MSD289" s="6"/>
      <c r="MSE289" s="6"/>
      <c r="MSF289" s="6"/>
      <c r="MSG289" s="6"/>
      <c r="MSH289" s="6"/>
      <c r="MSI289" s="6"/>
      <c r="MSJ289" s="6"/>
      <c r="MSK289" s="6"/>
      <c r="MSL289" s="6"/>
      <c r="MSM289" s="6"/>
      <c r="MSN289" s="6"/>
      <c r="MSO289" s="6"/>
      <c r="MSP289" s="6"/>
      <c r="MSQ289" s="6"/>
      <c r="MSR289" s="6"/>
      <c r="MSS289" s="6"/>
      <c r="MST289" s="6"/>
      <c r="MSU289" s="6"/>
      <c r="MSV289" s="6"/>
      <c r="MSW289" s="6"/>
      <c r="MSX289" s="6"/>
      <c r="MSY289" s="6"/>
      <c r="MSZ289" s="6"/>
      <c r="MTA289" s="6"/>
      <c r="MTB289" s="6"/>
      <c r="MTC289" s="6"/>
      <c r="MTD289" s="6"/>
      <c r="MTE289" s="6"/>
      <c r="MTF289" s="6"/>
      <c r="MTG289" s="6"/>
      <c r="MTH289" s="6"/>
      <c r="MTI289" s="6"/>
      <c r="MTJ289" s="6"/>
      <c r="MTK289" s="6"/>
      <c r="MTL289" s="6"/>
      <c r="MTM289" s="6"/>
      <c r="MTN289" s="6"/>
      <c r="MTO289" s="6"/>
      <c r="MTP289" s="6"/>
      <c r="MTQ289" s="6"/>
      <c r="MTR289" s="6"/>
      <c r="MTS289" s="6"/>
      <c r="MTT289" s="6"/>
      <c r="MTU289" s="6"/>
      <c r="MTV289" s="6"/>
      <c r="MTW289" s="6"/>
      <c r="MTX289" s="6"/>
      <c r="MTY289" s="6"/>
      <c r="MTZ289" s="6"/>
      <c r="MUA289" s="6"/>
      <c r="MUB289" s="6"/>
      <c r="MUC289" s="6"/>
      <c r="MUD289" s="6"/>
      <c r="MUE289" s="6"/>
      <c r="MUF289" s="6"/>
      <c r="MUG289" s="6"/>
      <c r="MUH289" s="6"/>
      <c r="MUI289" s="6"/>
      <c r="MUJ289" s="6"/>
      <c r="MUK289" s="6"/>
      <c r="MUL289" s="6"/>
      <c r="MUM289" s="6"/>
      <c r="MUN289" s="6"/>
      <c r="MUO289" s="6"/>
      <c r="MUP289" s="6"/>
      <c r="MUQ289" s="6"/>
      <c r="MUR289" s="6"/>
      <c r="MUS289" s="6"/>
      <c r="MUT289" s="6"/>
      <c r="MUU289" s="6"/>
      <c r="MUV289" s="6"/>
      <c r="MUW289" s="6"/>
      <c r="MUX289" s="6"/>
      <c r="MUY289" s="6"/>
      <c r="MUZ289" s="6"/>
      <c r="MVA289" s="6"/>
      <c r="MVB289" s="6"/>
      <c r="MVC289" s="6"/>
      <c r="MVD289" s="6"/>
      <c r="MVE289" s="6"/>
      <c r="MVF289" s="6"/>
      <c r="MVG289" s="6"/>
      <c r="MVH289" s="6"/>
      <c r="MVI289" s="6"/>
      <c r="MVJ289" s="6"/>
      <c r="MVK289" s="6"/>
      <c r="MVL289" s="6"/>
      <c r="MVM289" s="6"/>
      <c r="MVN289" s="6"/>
      <c r="MVO289" s="6"/>
      <c r="MVP289" s="6"/>
      <c r="MVQ289" s="6"/>
      <c r="MVR289" s="6"/>
      <c r="MVS289" s="6"/>
      <c r="MVT289" s="6"/>
      <c r="MVU289" s="6"/>
      <c r="MVV289" s="6"/>
      <c r="MVW289" s="6"/>
      <c r="MVX289" s="6"/>
      <c r="MVY289" s="6"/>
      <c r="MVZ289" s="6"/>
      <c r="MWA289" s="6"/>
      <c r="MWB289" s="6"/>
      <c r="MWC289" s="6"/>
      <c r="MWD289" s="6"/>
      <c r="MWE289" s="6"/>
      <c r="MWF289" s="6"/>
      <c r="MWG289" s="6"/>
      <c r="MWH289" s="6"/>
      <c r="MWI289" s="6"/>
      <c r="MWJ289" s="6"/>
      <c r="MWK289" s="6"/>
      <c r="MWL289" s="6"/>
      <c r="MWM289" s="6"/>
      <c r="MWN289" s="6"/>
      <c r="MWO289" s="6"/>
      <c r="MWP289" s="6"/>
      <c r="MWQ289" s="6"/>
      <c r="MWR289" s="6"/>
      <c r="MWS289" s="6"/>
      <c r="MWT289" s="6"/>
      <c r="MWU289" s="6"/>
      <c r="MWV289" s="6"/>
      <c r="MWW289" s="6"/>
      <c r="MWX289" s="6"/>
      <c r="MWY289" s="6"/>
      <c r="MWZ289" s="6"/>
      <c r="MXA289" s="6"/>
      <c r="MXB289" s="6"/>
      <c r="MXC289" s="6"/>
      <c r="MXD289" s="6"/>
      <c r="MXE289" s="6"/>
      <c r="MXF289" s="6"/>
      <c r="MXG289" s="6"/>
      <c r="MXH289" s="6"/>
      <c r="MXI289" s="6"/>
      <c r="MXJ289" s="6"/>
      <c r="MXK289" s="6"/>
      <c r="MXL289" s="6"/>
      <c r="MXM289" s="6"/>
      <c r="MXN289" s="6"/>
      <c r="MXO289" s="6"/>
      <c r="MXP289" s="6"/>
      <c r="MXQ289" s="6"/>
      <c r="MXR289" s="6"/>
      <c r="MXS289" s="6"/>
      <c r="MXT289" s="6"/>
      <c r="MXU289" s="6"/>
      <c r="MXV289" s="6"/>
      <c r="MXW289" s="6"/>
      <c r="MXX289" s="6"/>
      <c r="MXY289" s="6"/>
      <c r="MXZ289" s="6"/>
      <c r="MYA289" s="6"/>
      <c r="MYB289" s="6"/>
      <c r="MYC289" s="6"/>
      <c r="MYD289" s="6"/>
      <c r="MYE289" s="6"/>
      <c r="MYF289" s="6"/>
      <c r="MYG289" s="6"/>
      <c r="MYH289" s="6"/>
      <c r="MYI289" s="6"/>
      <c r="MYJ289" s="6"/>
      <c r="MYK289" s="6"/>
      <c r="MYL289" s="6"/>
      <c r="MYM289" s="6"/>
      <c r="MYN289" s="6"/>
      <c r="MYO289" s="6"/>
      <c r="MYP289" s="6"/>
      <c r="MYQ289" s="6"/>
      <c r="MYR289" s="6"/>
      <c r="MYS289" s="6"/>
      <c r="MYT289" s="6"/>
      <c r="MYU289" s="6"/>
      <c r="MYV289" s="6"/>
      <c r="MYW289" s="6"/>
      <c r="MYX289" s="6"/>
      <c r="MYY289" s="6"/>
      <c r="MYZ289" s="6"/>
      <c r="MZA289" s="6"/>
      <c r="MZB289" s="6"/>
      <c r="MZC289" s="6"/>
      <c r="MZD289" s="6"/>
      <c r="MZE289" s="6"/>
      <c r="MZF289" s="6"/>
      <c r="MZG289" s="6"/>
      <c r="MZH289" s="6"/>
      <c r="MZI289" s="6"/>
      <c r="MZJ289" s="6"/>
      <c r="MZK289" s="6"/>
      <c r="MZL289" s="6"/>
      <c r="MZM289" s="6"/>
      <c r="MZN289" s="6"/>
      <c r="MZO289" s="6"/>
      <c r="MZP289" s="6"/>
      <c r="MZQ289" s="6"/>
      <c r="MZR289" s="6"/>
      <c r="MZS289" s="6"/>
      <c r="MZT289" s="6"/>
      <c r="MZU289" s="6"/>
      <c r="MZV289" s="6"/>
      <c r="MZW289" s="6"/>
      <c r="MZX289" s="6"/>
      <c r="MZY289" s="6"/>
      <c r="MZZ289" s="6"/>
      <c r="NAA289" s="6"/>
      <c r="NAB289" s="6"/>
      <c r="NAC289" s="6"/>
      <c r="NAD289" s="6"/>
      <c r="NAE289" s="6"/>
      <c r="NAF289" s="6"/>
      <c r="NAG289" s="6"/>
      <c r="NAH289" s="6"/>
      <c r="NAI289" s="6"/>
      <c r="NAJ289" s="6"/>
      <c r="NAK289" s="6"/>
      <c r="NAL289" s="6"/>
      <c r="NAM289" s="6"/>
      <c r="NAN289" s="6"/>
      <c r="NAO289" s="6"/>
      <c r="NAP289" s="6"/>
      <c r="NAQ289" s="6"/>
      <c r="NAR289" s="6"/>
      <c r="NAS289" s="6"/>
      <c r="NAT289" s="6"/>
      <c r="NAU289" s="6"/>
      <c r="NAV289" s="6"/>
      <c r="NAW289" s="6"/>
      <c r="NAX289" s="6"/>
      <c r="NAY289" s="6"/>
      <c r="NAZ289" s="6"/>
      <c r="NBA289" s="6"/>
      <c r="NBB289" s="6"/>
      <c r="NBC289" s="6"/>
      <c r="NBD289" s="6"/>
      <c r="NBE289" s="6"/>
      <c r="NBF289" s="6"/>
      <c r="NBG289" s="6"/>
      <c r="NBH289" s="6"/>
      <c r="NBI289" s="6"/>
      <c r="NBJ289" s="6"/>
      <c r="NBK289" s="6"/>
      <c r="NBL289" s="6"/>
      <c r="NBM289" s="6"/>
      <c r="NBN289" s="6"/>
      <c r="NBO289" s="6"/>
      <c r="NBP289" s="6"/>
      <c r="NBQ289" s="6"/>
      <c r="NBR289" s="6"/>
      <c r="NBS289" s="6"/>
      <c r="NBT289" s="6"/>
      <c r="NBU289" s="6"/>
      <c r="NBV289" s="6"/>
      <c r="NBW289" s="6"/>
      <c r="NBX289" s="6"/>
      <c r="NBY289" s="6"/>
      <c r="NBZ289" s="6"/>
      <c r="NCA289" s="6"/>
      <c r="NCB289" s="6"/>
      <c r="NCC289" s="6"/>
      <c r="NCD289" s="6"/>
      <c r="NCE289" s="6"/>
      <c r="NCF289" s="6"/>
      <c r="NCG289" s="6"/>
      <c r="NCH289" s="6"/>
      <c r="NCI289" s="6"/>
      <c r="NCJ289" s="6"/>
      <c r="NCK289" s="6"/>
      <c r="NCL289" s="6"/>
      <c r="NCM289" s="6"/>
      <c r="NCN289" s="6"/>
      <c r="NCO289" s="6"/>
      <c r="NCP289" s="6"/>
      <c r="NCQ289" s="6"/>
      <c r="NCR289" s="6"/>
      <c r="NCS289" s="6"/>
      <c r="NCT289" s="6"/>
      <c r="NCU289" s="6"/>
      <c r="NCV289" s="6"/>
      <c r="NCW289" s="6"/>
      <c r="NCX289" s="6"/>
      <c r="NCY289" s="6"/>
      <c r="NCZ289" s="6"/>
      <c r="NDA289" s="6"/>
      <c r="NDB289" s="6"/>
      <c r="NDC289" s="6"/>
      <c r="NDD289" s="6"/>
      <c r="NDE289" s="6"/>
      <c r="NDF289" s="6"/>
      <c r="NDG289" s="6"/>
      <c r="NDH289" s="6"/>
      <c r="NDI289" s="6"/>
      <c r="NDJ289" s="6"/>
      <c r="NDK289" s="6"/>
      <c r="NDL289" s="6"/>
      <c r="NDM289" s="6"/>
      <c r="NDN289" s="6"/>
      <c r="NDO289" s="6"/>
      <c r="NDP289" s="6"/>
      <c r="NDQ289" s="6"/>
      <c r="NDR289" s="6"/>
      <c r="NDS289" s="6"/>
      <c r="NDT289" s="6"/>
      <c r="NDU289" s="6"/>
      <c r="NDV289" s="6"/>
      <c r="NDW289" s="6"/>
      <c r="NDX289" s="6"/>
      <c r="NDY289" s="6"/>
      <c r="NDZ289" s="6"/>
      <c r="NEA289" s="6"/>
      <c r="NEB289" s="6"/>
      <c r="NEC289" s="6"/>
      <c r="NED289" s="6"/>
      <c r="NEE289" s="6"/>
      <c r="NEF289" s="6"/>
      <c r="NEG289" s="6"/>
      <c r="NEH289" s="6"/>
      <c r="NEI289" s="6"/>
      <c r="NEJ289" s="6"/>
      <c r="NEK289" s="6"/>
      <c r="NEL289" s="6"/>
      <c r="NEM289" s="6"/>
      <c r="NEN289" s="6"/>
      <c r="NEO289" s="6"/>
      <c r="NEP289" s="6"/>
      <c r="NEQ289" s="6"/>
      <c r="NER289" s="6"/>
      <c r="NES289" s="6"/>
      <c r="NET289" s="6"/>
      <c r="NEU289" s="6"/>
      <c r="NEV289" s="6"/>
      <c r="NEW289" s="6"/>
      <c r="NEX289" s="6"/>
      <c r="NEY289" s="6"/>
      <c r="NEZ289" s="6"/>
      <c r="NFA289" s="6"/>
      <c r="NFB289" s="6"/>
      <c r="NFC289" s="6"/>
      <c r="NFD289" s="6"/>
      <c r="NFE289" s="6"/>
      <c r="NFF289" s="6"/>
      <c r="NFG289" s="6"/>
      <c r="NFH289" s="6"/>
      <c r="NFI289" s="6"/>
      <c r="NFJ289" s="6"/>
      <c r="NFK289" s="6"/>
      <c r="NFL289" s="6"/>
      <c r="NFM289" s="6"/>
      <c r="NFN289" s="6"/>
      <c r="NFO289" s="6"/>
      <c r="NFP289" s="6"/>
      <c r="NFQ289" s="6"/>
      <c r="NFR289" s="6"/>
      <c r="NFS289" s="6"/>
      <c r="NFT289" s="6"/>
      <c r="NFU289" s="6"/>
      <c r="NFV289" s="6"/>
      <c r="NFW289" s="6"/>
      <c r="NFX289" s="6"/>
      <c r="NFY289" s="6"/>
      <c r="NFZ289" s="6"/>
      <c r="NGA289" s="6"/>
      <c r="NGB289" s="6"/>
      <c r="NGC289" s="6"/>
      <c r="NGD289" s="6"/>
      <c r="NGE289" s="6"/>
      <c r="NGF289" s="6"/>
      <c r="NGG289" s="6"/>
      <c r="NGH289" s="6"/>
      <c r="NGI289" s="6"/>
      <c r="NGJ289" s="6"/>
      <c r="NGK289" s="6"/>
      <c r="NGL289" s="6"/>
      <c r="NGM289" s="6"/>
      <c r="NGN289" s="6"/>
      <c r="NGO289" s="6"/>
      <c r="NGP289" s="6"/>
      <c r="NGQ289" s="6"/>
      <c r="NGR289" s="6"/>
      <c r="NGS289" s="6"/>
      <c r="NGT289" s="6"/>
      <c r="NGU289" s="6"/>
      <c r="NGV289" s="6"/>
      <c r="NGW289" s="6"/>
      <c r="NGX289" s="6"/>
      <c r="NGY289" s="6"/>
      <c r="NGZ289" s="6"/>
      <c r="NHA289" s="6"/>
      <c r="NHB289" s="6"/>
      <c r="NHC289" s="6"/>
      <c r="NHD289" s="6"/>
      <c r="NHE289" s="6"/>
      <c r="NHF289" s="6"/>
      <c r="NHG289" s="6"/>
      <c r="NHH289" s="6"/>
      <c r="NHI289" s="6"/>
      <c r="NHJ289" s="6"/>
      <c r="NHK289" s="6"/>
      <c r="NHL289" s="6"/>
      <c r="NHM289" s="6"/>
      <c r="NHN289" s="6"/>
      <c r="NHO289" s="6"/>
      <c r="NHP289" s="6"/>
      <c r="NHQ289" s="6"/>
      <c r="NHR289" s="6"/>
      <c r="NHS289" s="6"/>
      <c r="NHT289" s="6"/>
      <c r="NHU289" s="6"/>
      <c r="NHV289" s="6"/>
      <c r="NHW289" s="6"/>
      <c r="NHX289" s="6"/>
      <c r="NHY289" s="6"/>
      <c r="NHZ289" s="6"/>
      <c r="NIA289" s="6"/>
      <c r="NIB289" s="6"/>
      <c r="NIC289" s="6"/>
      <c r="NID289" s="6"/>
      <c r="NIE289" s="6"/>
      <c r="NIF289" s="6"/>
      <c r="NIG289" s="6"/>
      <c r="NIH289" s="6"/>
      <c r="NII289" s="6"/>
      <c r="NIJ289" s="6"/>
      <c r="NIK289" s="6"/>
      <c r="NIL289" s="6"/>
      <c r="NIM289" s="6"/>
      <c r="NIN289" s="6"/>
      <c r="NIO289" s="6"/>
      <c r="NIP289" s="6"/>
      <c r="NIQ289" s="6"/>
      <c r="NIR289" s="6"/>
      <c r="NIS289" s="6"/>
      <c r="NIT289" s="6"/>
      <c r="NIU289" s="6"/>
      <c r="NIV289" s="6"/>
      <c r="NIW289" s="6"/>
      <c r="NIX289" s="6"/>
      <c r="NIY289" s="6"/>
      <c r="NIZ289" s="6"/>
      <c r="NJA289" s="6"/>
      <c r="NJB289" s="6"/>
      <c r="NJC289" s="6"/>
      <c r="NJD289" s="6"/>
      <c r="NJE289" s="6"/>
      <c r="NJF289" s="6"/>
      <c r="NJG289" s="6"/>
      <c r="NJH289" s="6"/>
      <c r="NJI289" s="6"/>
      <c r="NJJ289" s="6"/>
      <c r="NJK289" s="6"/>
      <c r="NJL289" s="6"/>
      <c r="NJM289" s="6"/>
      <c r="NJN289" s="6"/>
      <c r="NJO289" s="6"/>
      <c r="NJP289" s="6"/>
      <c r="NJQ289" s="6"/>
      <c r="NJR289" s="6"/>
      <c r="NJS289" s="6"/>
      <c r="NJT289" s="6"/>
      <c r="NJU289" s="6"/>
      <c r="NJV289" s="6"/>
      <c r="NJW289" s="6"/>
      <c r="NJX289" s="6"/>
      <c r="NJY289" s="6"/>
      <c r="NJZ289" s="6"/>
      <c r="NKA289" s="6"/>
      <c r="NKB289" s="6"/>
      <c r="NKC289" s="6"/>
      <c r="NKD289" s="6"/>
      <c r="NKE289" s="6"/>
      <c r="NKF289" s="6"/>
      <c r="NKG289" s="6"/>
      <c r="NKH289" s="6"/>
      <c r="NKI289" s="6"/>
      <c r="NKJ289" s="6"/>
      <c r="NKK289" s="6"/>
      <c r="NKL289" s="6"/>
      <c r="NKM289" s="6"/>
      <c r="NKN289" s="6"/>
      <c r="NKO289" s="6"/>
      <c r="NKP289" s="6"/>
      <c r="NKQ289" s="6"/>
      <c r="NKR289" s="6"/>
      <c r="NKS289" s="6"/>
      <c r="NKT289" s="6"/>
      <c r="NKU289" s="6"/>
      <c r="NKV289" s="6"/>
      <c r="NKW289" s="6"/>
      <c r="NKX289" s="6"/>
      <c r="NKY289" s="6"/>
      <c r="NKZ289" s="6"/>
      <c r="NLA289" s="6"/>
      <c r="NLB289" s="6"/>
      <c r="NLC289" s="6"/>
      <c r="NLD289" s="6"/>
      <c r="NLE289" s="6"/>
      <c r="NLF289" s="6"/>
      <c r="NLG289" s="6"/>
      <c r="NLH289" s="6"/>
      <c r="NLI289" s="6"/>
      <c r="NLJ289" s="6"/>
      <c r="NLK289" s="6"/>
      <c r="NLL289" s="6"/>
      <c r="NLM289" s="6"/>
      <c r="NLN289" s="6"/>
      <c r="NLO289" s="6"/>
      <c r="NLP289" s="6"/>
      <c r="NLQ289" s="6"/>
      <c r="NLR289" s="6"/>
      <c r="NLS289" s="6"/>
      <c r="NLT289" s="6"/>
      <c r="NLU289" s="6"/>
      <c r="NLV289" s="6"/>
      <c r="NLW289" s="6"/>
      <c r="NLX289" s="6"/>
      <c r="NLY289" s="6"/>
      <c r="NLZ289" s="6"/>
      <c r="NMA289" s="6"/>
      <c r="NMB289" s="6"/>
      <c r="NMC289" s="6"/>
      <c r="NMD289" s="6"/>
      <c r="NME289" s="6"/>
      <c r="NMF289" s="6"/>
      <c r="NMG289" s="6"/>
      <c r="NMH289" s="6"/>
      <c r="NMI289" s="6"/>
      <c r="NMJ289" s="6"/>
      <c r="NMK289" s="6"/>
      <c r="NML289" s="6"/>
      <c r="NMM289" s="6"/>
      <c r="NMN289" s="6"/>
      <c r="NMO289" s="6"/>
      <c r="NMP289" s="6"/>
      <c r="NMQ289" s="6"/>
      <c r="NMR289" s="6"/>
      <c r="NMS289" s="6"/>
      <c r="NMT289" s="6"/>
      <c r="NMU289" s="6"/>
      <c r="NMV289" s="6"/>
      <c r="NMW289" s="6"/>
      <c r="NMX289" s="6"/>
      <c r="NMY289" s="6"/>
      <c r="NMZ289" s="6"/>
      <c r="NNA289" s="6"/>
      <c r="NNB289" s="6"/>
      <c r="NNC289" s="6"/>
      <c r="NND289" s="6"/>
      <c r="NNE289" s="6"/>
      <c r="NNF289" s="6"/>
      <c r="NNG289" s="6"/>
      <c r="NNH289" s="6"/>
      <c r="NNI289" s="6"/>
      <c r="NNJ289" s="6"/>
      <c r="NNK289" s="6"/>
      <c r="NNL289" s="6"/>
      <c r="NNM289" s="6"/>
      <c r="NNN289" s="6"/>
      <c r="NNO289" s="6"/>
      <c r="NNP289" s="6"/>
      <c r="NNQ289" s="6"/>
      <c r="NNR289" s="6"/>
      <c r="NNS289" s="6"/>
      <c r="NNT289" s="6"/>
      <c r="NNU289" s="6"/>
      <c r="NNV289" s="6"/>
      <c r="NNW289" s="6"/>
      <c r="NNX289" s="6"/>
      <c r="NNY289" s="6"/>
      <c r="NNZ289" s="6"/>
      <c r="NOA289" s="6"/>
      <c r="NOB289" s="6"/>
      <c r="NOC289" s="6"/>
      <c r="NOD289" s="6"/>
      <c r="NOE289" s="6"/>
      <c r="NOF289" s="6"/>
      <c r="NOG289" s="6"/>
      <c r="NOH289" s="6"/>
      <c r="NOI289" s="6"/>
      <c r="NOJ289" s="6"/>
      <c r="NOK289" s="6"/>
      <c r="NOL289" s="6"/>
      <c r="NOM289" s="6"/>
      <c r="NON289" s="6"/>
      <c r="NOO289" s="6"/>
      <c r="NOP289" s="6"/>
      <c r="NOQ289" s="6"/>
      <c r="NOR289" s="6"/>
      <c r="NOS289" s="6"/>
      <c r="NOT289" s="6"/>
      <c r="NOU289" s="6"/>
      <c r="NOV289" s="6"/>
      <c r="NOW289" s="6"/>
      <c r="NOX289" s="6"/>
      <c r="NOY289" s="6"/>
      <c r="NOZ289" s="6"/>
      <c r="NPA289" s="6"/>
      <c r="NPB289" s="6"/>
      <c r="NPC289" s="6"/>
      <c r="NPD289" s="6"/>
      <c r="NPE289" s="6"/>
      <c r="NPF289" s="6"/>
      <c r="NPG289" s="6"/>
      <c r="NPH289" s="6"/>
      <c r="NPI289" s="6"/>
      <c r="NPJ289" s="6"/>
      <c r="NPK289" s="6"/>
      <c r="NPL289" s="6"/>
      <c r="NPM289" s="6"/>
      <c r="NPN289" s="6"/>
      <c r="NPO289" s="6"/>
      <c r="NPP289" s="6"/>
      <c r="NPQ289" s="6"/>
      <c r="NPR289" s="6"/>
      <c r="NPS289" s="6"/>
      <c r="NPT289" s="6"/>
      <c r="NPU289" s="6"/>
      <c r="NPV289" s="6"/>
      <c r="NPW289" s="6"/>
      <c r="NPX289" s="6"/>
      <c r="NPY289" s="6"/>
      <c r="NPZ289" s="6"/>
      <c r="NQA289" s="6"/>
      <c r="NQB289" s="6"/>
      <c r="NQC289" s="6"/>
      <c r="NQD289" s="6"/>
      <c r="NQE289" s="6"/>
      <c r="NQF289" s="6"/>
      <c r="NQG289" s="6"/>
      <c r="NQH289" s="6"/>
      <c r="NQI289" s="6"/>
      <c r="NQJ289" s="6"/>
      <c r="NQK289" s="6"/>
      <c r="NQL289" s="6"/>
      <c r="NQM289" s="6"/>
      <c r="NQN289" s="6"/>
      <c r="NQO289" s="6"/>
      <c r="NQP289" s="6"/>
      <c r="NQQ289" s="6"/>
      <c r="NQR289" s="6"/>
      <c r="NQS289" s="6"/>
      <c r="NQT289" s="6"/>
      <c r="NQU289" s="6"/>
      <c r="NQV289" s="6"/>
      <c r="NQW289" s="6"/>
      <c r="NQX289" s="6"/>
      <c r="NQY289" s="6"/>
      <c r="NQZ289" s="6"/>
      <c r="NRA289" s="6"/>
      <c r="NRB289" s="6"/>
      <c r="NRC289" s="6"/>
      <c r="NRD289" s="6"/>
      <c r="NRE289" s="6"/>
      <c r="NRF289" s="6"/>
      <c r="NRG289" s="6"/>
      <c r="NRH289" s="6"/>
      <c r="NRI289" s="6"/>
      <c r="NRJ289" s="6"/>
      <c r="NRK289" s="6"/>
      <c r="NRL289" s="6"/>
      <c r="NRM289" s="6"/>
      <c r="NRN289" s="6"/>
      <c r="NRO289" s="6"/>
      <c r="NRP289" s="6"/>
      <c r="NRQ289" s="6"/>
      <c r="NRR289" s="6"/>
      <c r="NRS289" s="6"/>
      <c r="NRT289" s="6"/>
      <c r="NRU289" s="6"/>
      <c r="NRV289" s="6"/>
      <c r="NRW289" s="6"/>
      <c r="NRX289" s="6"/>
      <c r="NRY289" s="6"/>
      <c r="NRZ289" s="6"/>
      <c r="NSA289" s="6"/>
      <c r="NSB289" s="6"/>
      <c r="NSC289" s="6"/>
      <c r="NSD289" s="6"/>
      <c r="NSE289" s="6"/>
      <c r="NSF289" s="6"/>
      <c r="NSG289" s="6"/>
      <c r="NSH289" s="6"/>
      <c r="NSI289" s="6"/>
      <c r="NSJ289" s="6"/>
      <c r="NSK289" s="6"/>
      <c r="NSL289" s="6"/>
      <c r="NSM289" s="6"/>
      <c r="NSN289" s="6"/>
      <c r="NSO289" s="6"/>
      <c r="NSP289" s="6"/>
      <c r="NSQ289" s="6"/>
      <c r="NSR289" s="6"/>
      <c r="NSS289" s="6"/>
      <c r="NST289" s="6"/>
      <c r="NSU289" s="6"/>
      <c r="NSV289" s="6"/>
      <c r="NSW289" s="6"/>
      <c r="NSX289" s="6"/>
      <c r="NSY289" s="6"/>
      <c r="NSZ289" s="6"/>
      <c r="NTA289" s="6"/>
      <c r="NTB289" s="6"/>
      <c r="NTC289" s="6"/>
      <c r="NTD289" s="6"/>
      <c r="NTE289" s="6"/>
      <c r="NTF289" s="6"/>
      <c r="NTG289" s="6"/>
      <c r="NTH289" s="6"/>
      <c r="NTI289" s="6"/>
      <c r="NTJ289" s="6"/>
      <c r="NTK289" s="6"/>
      <c r="NTL289" s="6"/>
      <c r="NTM289" s="6"/>
      <c r="NTN289" s="6"/>
      <c r="NTO289" s="6"/>
      <c r="NTP289" s="6"/>
      <c r="NTQ289" s="6"/>
      <c r="NTR289" s="6"/>
      <c r="NTS289" s="6"/>
      <c r="NTT289" s="6"/>
      <c r="NTU289" s="6"/>
      <c r="NTV289" s="6"/>
      <c r="NTW289" s="6"/>
      <c r="NTX289" s="6"/>
      <c r="NTY289" s="6"/>
      <c r="NTZ289" s="6"/>
      <c r="NUA289" s="6"/>
      <c r="NUB289" s="6"/>
      <c r="NUC289" s="6"/>
      <c r="NUD289" s="6"/>
      <c r="NUE289" s="6"/>
      <c r="NUF289" s="6"/>
      <c r="NUG289" s="6"/>
      <c r="NUH289" s="6"/>
      <c r="NUI289" s="6"/>
      <c r="NUJ289" s="6"/>
      <c r="NUK289" s="6"/>
      <c r="NUL289" s="6"/>
      <c r="NUM289" s="6"/>
      <c r="NUN289" s="6"/>
      <c r="NUO289" s="6"/>
      <c r="NUP289" s="6"/>
      <c r="NUQ289" s="6"/>
      <c r="NUR289" s="6"/>
      <c r="NUS289" s="6"/>
      <c r="NUT289" s="6"/>
      <c r="NUU289" s="6"/>
      <c r="NUV289" s="6"/>
      <c r="NUW289" s="6"/>
      <c r="NUX289" s="6"/>
      <c r="NUY289" s="6"/>
      <c r="NUZ289" s="6"/>
      <c r="NVA289" s="6"/>
      <c r="NVB289" s="6"/>
      <c r="NVC289" s="6"/>
      <c r="NVD289" s="6"/>
      <c r="NVE289" s="6"/>
      <c r="NVF289" s="6"/>
      <c r="NVG289" s="6"/>
      <c r="NVH289" s="6"/>
      <c r="NVI289" s="6"/>
      <c r="NVJ289" s="6"/>
      <c r="NVK289" s="6"/>
      <c r="NVL289" s="6"/>
      <c r="NVM289" s="6"/>
      <c r="NVN289" s="6"/>
      <c r="NVO289" s="6"/>
      <c r="NVP289" s="6"/>
      <c r="NVQ289" s="6"/>
      <c r="NVR289" s="6"/>
      <c r="NVS289" s="6"/>
      <c r="NVT289" s="6"/>
      <c r="NVU289" s="6"/>
      <c r="NVV289" s="6"/>
      <c r="NVW289" s="6"/>
      <c r="NVX289" s="6"/>
      <c r="NVY289" s="6"/>
      <c r="NVZ289" s="6"/>
      <c r="NWA289" s="6"/>
      <c r="NWB289" s="6"/>
      <c r="NWC289" s="6"/>
      <c r="NWD289" s="6"/>
      <c r="NWE289" s="6"/>
      <c r="NWF289" s="6"/>
      <c r="NWG289" s="6"/>
      <c r="NWH289" s="6"/>
      <c r="NWI289" s="6"/>
      <c r="NWJ289" s="6"/>
      <c r="NWK289" s="6"/>
      <c r="NWL289" s="6"/>
      <c r="NWM289" s="6"/>
      <c r="NWN289" s="6"/>
      <c r="NWO289" s="6"/>
      <c r="NWP289" s="6"/>
      <c r="NWQ289" s="6"/>
      <c r="NWR289" s="6"/>
      <c r="NWS289" s="6"/>
      <c r="NWT289" s="6"/>
      <c r="NWU289" s="6"/>
      <c r="NWV289" s="6"/>
      <c r="NWW289" s="6"/>
      <c r="NWX289" s="6"/>
      <c r="NWY289" s="6"/>
      <c r="NWZ289" s="6"/>
      <c r="NXA289" s="6"/>
      <c r="NXB289" s="6"/>
      <c r="NXC289" s="6"/>
      <c r="NXD289" s="6"/>
      <c r="NXE289" s="6"/>
      <c r="NXF289" s="6"/>
      <c r="NXG289" s="6"/>
      <c r="NXH289" s="6"/>
      <c r="NXI289" s="6"/>
      <c r="NXJ289" s="6"/>
      <c r="NXK289" s="6"/>
      <c r="NXL289" s="6"/>
      <c r="NXM289" s="6"/>
      <c r="NXN289" s="6"/>
      <c r="NXO289" s="6"/>
      <c r="NXP289" s="6"/>
      <c r="NXQ289" s="6"/>
      <c r="NXR289" s="6"/>
      <c r="NXS289" s="6"/>
      <c r="NXT289" s="6"/>
      <c r="NXU289" s="6"/>
      <c r="NXV289" s="6"/>
      <c r="NXW289" s="6"/>
      <c r="NXX289" s="6"/>
      <c r="NXY289" s="6"/>
      <c r="NXZ289" s="6"/>
      <c r="NYA289" s="6"/>
      <c r="NYB289" s="6"/>
      <c r="NYC289" s="6"/>
      <c r="NYD289" s="6"/>
      <c r="NYE289" s="6"/>
      <c r="NYF289" s="6"/>
      <c r="NYG289" s="6"/>
      <c r="NYH289" s="6"/>
      <c r="NYI289" s="6"/>
      <c r="NYJ289" s="6"/>
      <c r="NYK289" s="6"/>
      <c r="NYL289" s="6"/>
      <c r="NYM289" s="6"/>
      <c r="NYN289" s="6"/>
      <c r="NYO289" s="6"/>
      <c r="NYP289" s="6"/>
      <c r="NYQ289" s="6"/>
      <c r="NYR289" s="6"/>
      <c r="NYS289" s="6"/>
      <c r="NYT289" s="6"/>
      <c r="NYU289" s="6"/>
      <c r="NYV289" s="6"/>
      <c r="NYW289" s="6"/>
      <c r="NYX289" s="6"/>
      <c r="NYY289" s="6"/>
      <c r="NYZ289" s="6"/>
      <c r="NZA289" s="6"/>
      <c r="NZB289" s="6"/>
      <c r="NZC289" s="6"/>
      <c r="NZD289" s="6"/>
      <c r="NZE289" s="6"/>
      <c r="NZF289" s="6"/>
      <c r="NZG289" s="6"/>
      <c r="NZH289" s="6"/>
      <c r="NZI289" s="6"/>
      <c r="NZJ289" s="6"/>
      <c r="NZK289" s="6"/>
      <c r="NZL289" s="6"/>
      <c r="NZM289" s="6"/>
      <c r="NZN289" s="6"/>
      <c r="NZO289" s="6"/>
      <c r="NZP289" s="6"/>
      <c r="NZQ289" s="6"/>
      <c r="NZR289" s="6"/>
      <c r="NZS289" s="6"/>
      <c r="NZT289" s="6"/>
      <c r="NZU289" s="6"/>
      <c r="NZV289" s="6"/>
      <c r="NZW289" s="6"/>
      <c r="NZX289" s="6"/>
      <c r="NZY289" s="6"/>
      <c r="NZZ289" s="6"/>
      <c r="OAA289" s="6"/>
      <c r="OAB289" s="6"/>
      <c r="OAC289" s="6"/>
      <c r="OAD289" s="6"/>
      <c r="OAE289" s="6"/>
      <c r="OAF289" s="6"/>
      <c r="OAG289" s="6"/>
      <c r="OAH289" s="6"/>
      <c r="OAI289" s="6"/>
      <c r="OAJ289" s="6"/>
      <c r="OAK289" s="6"/>
      <c r="OAL289" s="6"/>
      <c r="OAM289" s="6"/>
      <c r="OAN289" s="6"/>
      <c r="OAO289" s="6"/>
      <c r="OAP289" s="6"/>
      <c r="OAQ289" s="6"/>
      <c r="OAR289" s="6"/>
      <c r="OAS289" s="6"/>
      <c r="OAT289" s="6"/>
      <c r="OAU289" s="6"/>
      <c r="OAV289" s="6"/>
      <c r="OAW289" s="6"/>
      <c r="OAX289" s="6"/>
      <c r="OAY289" s="6"/>
      <c r="OAZ289" s="6"/>
      <c r="OBA289" s="6"/>
      <c r="OBB289" s="6"/>
      <c r="OBC289" s="6"/>
      <c r="OBD289" s="6"/>
      <c r="OBE289" s="6"/>
      <c r="OBF289" s="6"/>
      <c r="OBG289" s="6"/>
      <c r="OBH289" s="6"/>
      <c r="OBI289" s="6"/>
      <c r="OBJ289" s="6"/>
      <c r="OBK289" s="6"/>
      <c r="OBL289" s="6"/>
      <c r="OBM289" s="6"/>
      <c r="OBN289" s="6"/>
      <c r="OBO289" s="6"/>
      <c r="OBP289" s="6"/>
      <c r="OBQ289" s="6"/>
      <c r="OBR289" s="6"/>
      <c r="OBS289" s="6"/>
      <c r="OBT289" s="6"/>
      <c r="OBU289" s="6"/>
      <c r="OBV289" s="6"/>
      <c r="OBW289" s="6"/>
      <c r="OBX289" s="6"/>
      <c r="OBY289" s="6"/>
      <c r="OBZ289" s="6"/>
      <c r="OCA289" s="6"/>
      <c r="OCB289" s="6"/>
      <c r="OCC289" s="6"/>
      <c r="OCD289" s="6"/>
      <c r="OCE289" s="6"/>
      <c r="OCF289" s="6"/>
      <c r="OCG289" s="6"/>
      <c r="OCH289" s="6"/>
      <c r="OCI289" s="6"/>
      <c r="OCJ289" s="6"/>
      <c r="OCK289" s="6"/>
      <c r="OCL289" s="6"/>
      <c r="OCM289" s="6"/>
      <c r="OCN289" s="6"/>
      <c r="OCO289" s="6"/>
      <c r="OCP289" s="6"/>
      <c r="OCQ289" s="6"/>
      <c r="OCR289" s="6"/>
      <c r="OCS289" s="6"/>
      <c r="OCT289" s="6"/>
      <c r="OCU289" s="6"/>
      <c r="OCV289" s="6"/>
      <c r="OCW289" s="6"/>
      <c r="OCX289" s="6"/>
      <c r="OCY289" s="6"/>
      <c r="OCZ289" s="6"/>
      <c r="ODA289" s="6"/>
      <c r="ODB289" s="6"/>
      <c r="ODC289" s="6"/>
      <c r="ODD289" s="6"/>
      <c r="ODE289" s="6"/>
      <c r="ODF289" s="6"/>
      <c r="ODG289" s="6"/>
      <c r="ODH289" s="6"/>
      <c r="ODI289" s="6"/>
      <c r="ODJ289" s="6"/>
      <c r="ODK289" s="6"/>
      <c r="ODL289" s="6"/>
      <c r="ODM289" s="6"/>
      <c r="ODN289" s="6"/>
      <c r="ODO289" s="6"/>
      <c r="ODP289" s="6"/>
      <c r="ODQ289" s="6"/>
      <c r="ODR289" s="6"/>
      <c r="ODS289" s="6"/>
      <c r="ODT289" s="6"/>
      <c r="ODU289" s="6"/>
      <c r="ODV289" s="6"/>
      <c r="ODW289" s="6"/>
      <c r="ODX289" s="6"/>
      <c r="ODY289" s="6"/>
      <c r="ODZ289" s="6"/>
      <c r="OEA289" s="6"/>
      <c r="OEB289" s="6"/>
      <c r="OEC289" s="6"/>
      <c r="OED289" s="6"/>
      <c r="OEE289" s="6"/>
      <c r="OEF289" s="6"/>
      <c r="OEG289" s="6"/>
      <c r="OEH289" s="6"/>
      <c r="OEI289" s="6"/>
      <c r="OEJ289" s="6"/>
      <c r="OEK289" s="6"/>
      <c r="OEL289" s="6"/>
      <c r="OEM289" s="6"/>
      <c r="OEN289" s="6"/>
      <c r="OEO289" s="6"/>
      <c r="OEP289" s="6"/>
      <c r="OEQ289" s="6"/>
      <c r="OER289" s="6"/>
      <c r="OES289" s="6"/>
      <c r="OET289" s="6"/>
      <c r="OEU289" s="6"/>
      <c r="OEV289" s="6"/>
      <c r="OEW289" s="6"/>
      <c r="OEX289" s="6"/>
      <c r="OEY289" s="6"/>
      <c r="OEZ289" s="6"/>
      <c r="OFA289" s="6"/>
      <c r="OFB289" s="6"/>
      <c r="OFC289" s="6"/>
      <c r="OFD289" s="6"/>
      <c r="OFE289" s="6"/>
      <c r="OFF289" s="6"/>
      <c r="OFG289" s="6"/>
      <c r="OFH289" s="6"/>
      <c r="OFI289" s="6"/>
      <c r="OFJ289" s="6"/>
      <c r="OFK289" s="6"/>
      <c r="OFL289" s="6"/>
      <c r="OFM289" s="6"/>
      <c r="OFN289" s="6"/>
      <c r="OFO289" s="6"/>
      <c r="OFP289" s="6"/>
      <c r="OFQ289" s="6"/>
      <c r="OFR289" s="6"/>
      <c r="OFS289" s="6"/>
      <c r="OFT289" s="6"/>
      <c r="OFU289" s="6"/>
      <c r="OFV289" s="6"/>
      <c r="OFW289" s="6"/>
      <c r="OFX289" s="6"/>
      <c r="OFY289" s="6"/>
      <c r="OFZ289" s="6"/>
      <c r="OGA289" s="6"/>
      <c r="OGB289" s="6"/>
      <c r="OGC289" s="6"/>
      <c r="OGD289" s="6"/>
      <c r="OGE289" s="6"/>
      <c r="OGF289" s="6"/>
      <c r="OGG289" s="6"/>
      <c r="OGH289" s="6"/>
      <c r="OGI289" s="6"/>
      <c r="OGJ289" s="6"/>
      <c r="OGK289" s="6"/>
      <c r="OGL289" s="6"/>
      <c r="OGM289" s="6"/>
      <c r="OGN289" s="6"/>
      <c r="OGO289" s="6"/>
      <c r="OGP289" s="6"/>
      <c r="OGQ289" s="6"/>
      <c r="OGR289" s="6"/>
      <c r="OGS289" s="6"/>
      <c r="OGT289" s="6"/>
      <c r="OGU289" s="6"/>
      <c r="OGV289" s="6"/>
      <c r="OGW289" s="6"/>
      <c r="OGX289" s="6"/>
      <c r="OGY289" s="6"/>
      <c r="OGZ289" s="6"/>
      <c r="OHA289" s="6"/>
      <c r="OHB289" s="6"/>
      <c r="OHC289" s="6"/>
      <c r="OHD289" s="6"/>
      <c r="OHE289" s="6"/>
      <c r="OHF289" s="6"/>
      <c r="OHG289" s="6"/>
      <c r="OHH289" s="6"/>
      <c r="OHI289" s="6"/>
      <c r="OHJ289" s="6"/>
      <c r="OHK289" s="6"/>
      <c r="OHL289" s="6"/>
      <c r="OHM289" s="6"/>
      <c r="OHN289" s="6"/>
      <c r="OHO289" s="6"/>
      <c r="OHP289" s="6"/>
      <c r="OHQ289" s="6"/>
      <c r="OHR289" s="6"/>
      <c r="OHS289" s="6"/>
      <c r="OHT289" s="6"/>
      <c r="OHU289" s="6"/>
      <c r="OHV289" s="6"/>
      <c r="OHW289" s="6"/>
      <c r="OHX289" s="6"/>
      <c r="OHY289" s="6"/>
      <c r="OHZ289" s="6"/>
      <c r="OIA289" s="6"/>
      <c r="OIB289" s="6"/>
      <c r="OIC289" s="6"/>
      <c r="OID289" s="6"/>
      <c r="OIE289" s="6"/>
      <c r="OIF289" s="6"/>
      <c r="OIG289" s="6"/>
      <c r="OIH289" s="6"/>
      <c r="OII289" s="6"/>
      <c r="OIJ289" s="6"/>
      <c r="OIK289" s="6"/>
      <c r="OIL289" s="6"/>
      <c r="OIM289" s="6"/>
      <c r="OIN289" s="6"/>
      <c r="OIO289" s="6"/>
      <c r="OIP289" s="6"/>
      <c r="OIQ289" s="6"/>
      <c r="OIR289" s="6"/>
      <c r="OIS289" s="6"/>
      <c r="OIT289" s="6"/>
      <c r="OIU289" s="6"/>
      <c r="OIV289" s="6"/>
      <c r="OIW289" s="6"/>
      <c r="OIX289" s="6"/>
      <c r="OIY289" s="6"/>
      <c r="OIZ289" s="6"/>
      <c r="OJA289" s="6"/>
      <c r="OJB289" s="6"/>
      <c r="OJC289" s="6"/>
      <c r="OJD289" s="6"/>
      <c r="OJE289" s="6"/>
      <c r="OJF289" s="6"/>
      <c r="OJG289" s="6"/>
      <c r="OJH289" s="6"/>
      <c r="OJI289" s="6"/>
      <c r="OJJ289" s="6"/>
      <c r="OJK289" s="6"/>
      <c r="OJL289" s="6"/>
      <c r="OJM289" s="6"/>
      <c r="OJN289" s="6"/>
      <c r="OJO289" s="6"/>
      <c r="OJP289" s="6"/>
      <c r="OJQ289" s="6"/>
      <c r="OJR289" s="6"/>
      <c r="OJS289" s="6"/>
      <c r="OJT289" s="6"/>
      <c r="OJU289" s="6"/>
      <c r="OJV289" s="6"/>
      <c r="OJW289" s="6"/>
      <c r="OJX289" s="6"/>
      <c r="OJY289" s="6"/>
      <c r="OJZ289" s="6"/>
      <c r="OKA289" s="6"/>
      <c r="OKB289" s="6"/>
      <c r="OKC289" s="6"/>
      <c r="OKD289" s="6"/>
      <c r="OKE289" s="6"/>
      <c r="OKF289" s="6"/>
      <c r="OKG289" s="6"/>
      <c r="OKH289" s="6"/>
      <c r="OKI289" s="6"/>
      <c r="OKJ289" s="6"/>
      <c r="OKK289" s="6"/>
      <c r="OKL289" s="6"/>
      <c r="OKM289" s="6"/>
      <c r="OKN289" s="6"/>
      <c r="OKO289" s="6"/>
      <c r="OKP289" s="6"/>
      <c r="OKQ289" s="6"/>
      <c r="OKR289" s="6"/>
      <c r="OKS289" s="6"/>
      <c r="OKT289" s="6"/>
      <c r="OKU289" s="6"/>
      <c r="OKV289" s="6"/>
      <c r="OKW289" s="6"/>
      <c r="OKX289" s="6"/>
      <c r="OKY289" s="6"/>
      <c r="OKZ289" s="6"/>
      <c r="OLA289" s="6"/>
      <c r="OLB289" s="6"/>
      <c r="OLC289" s="6"/>
      <c r="OLD289" s="6"/>
      <c r="OLE289" s="6"/>
      <c r="OLF289" s="6"/>
      <c r="OLG289" s="6"/>
      <c r="OLH289" s="6"/>
      <c r="OLI289" s="6"/>
      <c r="OLJ289" s="6"/>
      <c r="OLK289" s="6"/>
      <c r="OLL289" s="6"/>
      <c r="OLM289" s="6"/>
      <c r="OLN289" s="6"/>
      <c r="OLO289" s="6"/>
      <c r="OLP289" s="6"/>
      <c r="OLQ289" s="6"/>
      <c r="OLR289" s="6"/>
      <c r="OLS289" s="6"/>
      <c r="OLT289" s="6"/>
      <c r="OLU289" s="6"/>
      <c r="OLV289" s="6"/>
      <c r="OLW289" s="6"/>
      <c r="OLX289" s="6"/>
      <c r="OLY289" s="6"/>
      <c r="OLZ289" s="6"/>
      <c r="OMA289" s="6"/>
      <c r="OMB289" s="6"/>
      <c r="OMC289" s="6"/>
      <c r="OMD289" s="6"/>
      <c r="OME289" s="6"/>
      <c r="OMF289" s="6"/>
      <c r="OMG289" s="6"/>
      <c r="OMH289" s="6"/>
      <c r="OMI289" s="6"/>
      <c r="OMJ289" s="6"/>
      <c r="OMK289" s="6"/>
      <c r="OML289" s="6"/>
      <c r="OMM289" s="6"/>
      <c r="OMN289" s="6"/>
      <c r="OMO289" s="6"/>
      <c r="OMP289" s="6"/>
      <c r="OMQ289" s="6"/>
      <c r="OMR289" s="6"/>
      <c r="OMS289" s="6"/>
      <c r="OMT289" s="6"/>
      <c r="OMU289" s="6"/>
      <c r="OMV289" s="6"/>
      <c r="OMW289" s="6"/>
      <c r="OMX289" s="6"/>
      <c r="OMY289" s="6"/>
      <c r="OMZ289" s="6"/>
      <c r="ONA289" s="6"/>
      <c r="ONB289" s="6"/>
      <c r="ONC289" s="6"/>
      <c r="OND289" s="6"/>
      <c r="ONE289" s="6"/>
      <c r="ONF289" s="6"/>
      <c r="ONG289" s="6"/>
      <c r="ONH289" s="6"/>
      <c r="ONI289" s="6"/>
      <c r="ONJ289" s="6"/>
      <c r="ONK289" s="6"/>
      <c r="ONL289" s="6"/>
      <c r="ONM289" s="6"/>
      <c r="ONN289" s="6"/>
      <c r="ONO289" s="6"/>
      <c r="ONP289" s="6"/>
      <c r="ONQ289" s="6"/>
      <c r="ONR289" s="6"/>
      <c r="ONS289" s="6"/>
      <c r="ONT289" s="6"/>
      <c r="ONU289" s="6"/>
      <c r="ONV289" s="6"/>
      <c r="ONW289" s="6"/>
      <c r="ONX289" s="6"/>
      <c r="ONY289" s="6"/>
      <c r="ONZ289" s="6"/>
      <c r="OOA289" s="6"/>
      <c r="OOB289" s="6"/>
      <c r="OOC289" s="6"/>
      <c r="OOD289" s="6"/>
      <c r="OOE289" s="6"/>
      <c r="OOF289" s="6"/>
      <c r="OOG289" s="6"/>
      <c r="OOH289" s="6"/>
      <c r="OOI289" s="6"/>
      <c r="OOJ289" s="6"/>
      <c r="OOK289" s="6"/>
      <c r="OOL289" s="6"/>
      <c r="OOM289" s="6"/>
      <c r="OON289" s="6"/>
      <c r="OOO289" s="6"/>
      <c r="OOP289" s="6"/>
      <c r="OOQ289" s="6"/>
      <c r="OOR289" s="6"/>
      <c r="OOS289" s="6"/>
      <c r="OOT289" s="6"/>
      <c r="OOU289" s="6"/>
      <c r="OOV289" s="6"/>
      <c r="OOW289" s="6"/>
      <c r="OOX289" s="6"/>
      <c r="OOY289" s="6"/>
      <c r="OOZ289" s="6"/>
      <c r="OPA289" s="6"/>
      <c r="OPB289" s="6"/>
      <c r="OPC289" s="6"/>
      <c r="OPD289" s="6"/>
      <c r="OPE289" s="6"/>
      <c r="OPF289" s="6"/>
      <c r="OPG289" s="6"/>
      <c r="OPH289" s="6"/>
      <c r="OPI289" s="6"/>
      <c r="OPJ289" s="6"/>
      <c r="OPK289" s="6"/>
      <c r="OPL289" s="6"/>
      <c r="OPM289" s="6"/>
      <c r="OPN289" s="6"/>
      <c r="OPO289" s="6"/>
      <c r="OPP289" s="6"/>
      <c r="OPQ289" s="6"/>
      <c r="OPR289" s="6"/>
      <c r="OPS289" s="6"/>
      <c r="OPT289" s="6"/>
      <c r="OPU289" s="6"/>
      <c r="OPV289" s="6"/>
      <c r="OPW289" s="6"/>
      <c r="OPX289" s="6"/>
      <c r="OPY289" s="6"/>
      <c r="OPZ289" s="6"/>
      <c r="OQA289" s="6"/>
      <c r="OQB289" s="6"/>
      <c r="OQC289" s="6"/>
      <c r="OQD289" s="6"/>
      <c r="OQE289" s="6"/>
      <c r="OQF289" s="6"/>
      <c r="OQG289" s="6"/>
      <c r="OQH289" s="6"/>
      <c r="OQI289" s="6"/>
      <c r="OQJ289" s="6"/>
      <c r="OQK289" s="6"/>
      <c r="OQL289" s="6"/>
      <c r="OQM289" s="6"/>
      <c r="OQN289" s="6"/>
      <c r="OQO289" s="6"/>
      <c r="OQP289" s="6"/>
      <c r="OQQ289" s="6"/>
      <c r="OQR289" s="6"/>
      <c r="OQS289" s="6"/>
      <c r="OQT289" s="6"/>
      <c r="OQU289" s="6"/>
      <c r="OQV289" s="6"/>
      <c r="OQW289" s="6"/>
      <c r="OQX289" s="6"/>
      <c r="OQY289" s="6"/>
      <c r="OQZ289" s="6"/>
      <c r="ORA289" s="6"/>
      <c r="ORB289" s="6"/>
      <c r="ORC289" s="6"/>
      <c r="ORD289" s="6"/>
      <c r="ORE289" s="6"/>
      <c r="ORF289" s="6"/>
      <c r="ORG289" s="6"/>
      <c r="ORH289" s="6"/>
      <c r="ORI289" s="6"/>
      <c r="ORJ289" s="6"/>
      <c r="ORK289" s="6"/>
      <c r="ORL289" s="6"/>
      <c r="ORM289" s="6"/>
      <c r="ORN289" s="6"/>
      <c r="ORO289" s="6"/>
      <c r="ORP289" s="6"/>
      <c r="ORQ289" s="6"/>
      <c r="ORR289" s="6"/>
      <c r="ORS289" s="6"/>
      <c r="ORT289" s="6"/>
      <c r="ORU289" s="6"/>
      <c r="ORV289" s="6"/>
      <c r="ORW289" s="6"/>
      <c r="ORX289" s="6"/>
      <c r="ORY289" s="6"/>
      <c r="ORZ289" s="6"/>
      <c r="OSA289" s="6"/>
      <c r="OSB289" s="6"/>
      <c r="OSC289" s="6"/>
      <c r="OSD289" s="6"/>
      <c r="OSE289" s="6"/>
      <c r="OSF289" s="6"/>
      <c r="OSG289" s="6"/>
      <c r="OSH289" s="6"/>
      <c r="OSI289" s="6"/>
      <c r="OSJ289" s="6"/>
      <c r="OSK289" s="6"/>
      <c r="OSL289" s="6"/>
      <c r="OSM289" s="6"/>
      <c r="OSN289" s="6"/>
      <c r="OSO289" s="6"/>
      <c r="OSP289" s="6"/>
      <c r="OSQ289" s="6"/>
      <c r="OSR289" s="6"/>
      <c r="OSS289" s="6"/>
      <c r="OST289" s="6"/>
      <c r="OSU289" s="6"/>
      <c r="OSV289" s="6"/>
      <c r="OSW289" s="6"/>
      <c r="OSX289" s="6"/>
      <c r="OSY289" s="6"/>
      <c r="OSZ289" s="6"/>
      <c r="OTA289" s="6"/>
      <c r="OTB289" s="6"/>
      <c r="OTC289" s="6"/>
      <c r="OTD289" s="6"/>
      <c r="OTE289" s="6"/>
      <c r="OTF289" s="6"/>
      <c r="OTG289" s="6"/>
      <c r="OTH289" s="6"/>
      <c r="OTI289" s="6"/>
      <c r="OTJ289" s="6"/>
      <c r="OTK289" s="6"/>
      <c r="OTL289" s="6"/>
      <c r="OTM289" s="6"/>
      <c r="OTN289" s="6"/>
      <c r="OTO289" s="6"/>
      <c r="OTP289" s="6"/>
      <c r="OTQ289" s="6"/>
      <c r="OTR289" s="6"/>
      <c r="OTS289" s="6"/>
      <c r="OTT289" s="6"/>
      <c r="OTU289" s="6"/>
      <c r="OTV289" s="6"/>
      <c r="OTW289" s="6"/>
      <c r="OTX289" s="6"/>
      <c r="OTY289" s="6"/>
      <c r="OTZ289" s="6"/>
      <c r="OUA289" s="6"/>
      <c r="OUB289" s="6"/>
      <c r="OUC289" s="6"/>
      <c r="OUD289" s="6"/>
      <c r="OUE289" s="6"/>
      <c r="OUF289" s="6"/>
      <c r="OUG289" s="6"/>
      <c r="OUH289" s="6"/>
      <c r="OUI289" s="6"/>
      <c r="OUJ289" s="6"/>
      <c r="OUK289" s="6"/>
      <c r="OUL289" s="6"/>
      <c r="OUM289" s="6"/>
      <c r="OUN289" s="6"/>
      <c r="OUO289" s="6"/>
      <c r="OUP289" s="6"/>
      <c r="OUQ289" s="6"/>
      <c r="OUR289" s="6"/>
      <c r="OUS289" s="6"/>
      <c r="OUT289" s="6"/>
      <c r="OUU289" s="6"/>
      <c r="OUV289" s="6"/>
      <c r="OUW289" s="6"/>
      <c r="OUX289" s="6"/>
      <c r="OUY289" s="6"/>
      <c r="OUZ289" s="6"/>
      <c r="OVA289" s="6"/>
      <c r="OVB289" s="6"/>
      <c r="OVC289" s="6"/>
      <c r="OVD289" s="6"/>
      <c r="OVE289" s="6"/>
      <c r="OVF289" s="6"/>
      <c r="OVG289" s="6"/>
      <c r="OVH289" s="6"/>
      <c r="OVI289" s="6"/>
      <c r="OVJ289" s="6"/>
      <c r="OVK289" s="6"/>
      <c r="OVL289" s="6"/>
      <c r="OVM289" s="6"/>
      <c r="OVN289" s="6"/>
      <c r="OVO289" s="6"/>
      <c r="OVP289" s="6"/>
      <c r="OVQ289" s="6"/>
      <c r="OVR289" s="6"/>
      <c r="OVS289" s="6"/>
      <c r="OVT289" s="6"/>
      <c r="OVU289" s="6"/>
      <c r="OVV289" s="6"/>
      <c r="OVW289" s="6"/>
      <c r="OVX289" s="6"/>
      <c r="OVY289" s="6"/>
      <c r="OVZ289" s="6"/>
      <c r="OWA289" s="6"/>
      <c r="OWB289" s="6"/>
      <c r="OWC289" s="6"/>
      <c r="OWD289" s="6"/>
      <c r="OWE289" s="6"/>
      <c r="OWF289" s="6"/>
      <c r="OWG289" s="6"/>
      <c r="OWH289" s="6"/>
      <c r="OWI289" s="6"/>
      <c r="OWJ289" s="6"/>
      <c r="OWK289" s="6"/>
      <c r="OWL289" s="6"/>
      <c r="OWM289" s="6"/>
      <c r="OWN289" s="6"/>
      <c r="OWO289" s="6"/>
      <c r="OWP289" s="6"/>
      <c r="OWQ289" s="6"/>
      <c r="OWR289" s="6"/>
      <c r="OWS289" s="6"/>
      <c r="OWT289" s="6"/>
      <c r="OWU289" s="6"/>
      <c r="OWV289" s="6"/>
      <c r="OWW289" s="6"/>
      <c r="OWX289" s="6"/>
      <c r="OWY289" s="6"/>
      <c r="OWZ289" s="6"/>
      <c r="OXA289" s="6"/>
      <c r="OXB289" s="6"/>
      <c r="OXC289" s="6"/>
      <c r="OXD289" s="6"/>
      <c r="OXE289" s="6"/>
      <c r="OXF289" s="6"/>
      <c r="OXG289" s="6"/>
      <c r="OXH289" s="6"/>
      <c r="OXI289" s="6"/>
      <c r="OXJ289" s="6"/>
      <c r="OXK289" s="6"/>
      <c r="OXL289" s="6"/>
      <c r="OXM289" s="6"/>
      <c r="OXN289" s="6"/>
      <c r="OXO289" s="6"/>
      <c r="OXP289" s="6"/>
      <c r="OXQ289" s="6"/>
      <c r="OXR289" s="6"/>
      <c r="OXS289" s="6"/>
      <c r="OXT289" s="6"/>
      <c r="OXU289" s="6"/>
      <c r="OXV289" s="6"/>
      <c r="OXW289" s="6"/>
      <c r="OXX289" s="6"/>
      <c r="OXY289" s="6"/>
      <c r="OXZ289" s="6"/>
      <c r="OYA289" s="6"/>
      <c r="OYB289" s="6"/>
      <c r="OYC289" s="6"/>
      <c r="OYD289" s="6"/>
      <c r="OYE289" s="6"/>
      <c r="OYF289" s="6"/>
      <c r="OYG289" s="6"/>
      <c r="OYH289" s="6"/>
      <c r="OYI289" s="6"/>
      <c r="OYJ289" s="6"/>
      <c r="OYK289" s="6"/>
      <c r="OYL289" s="6"/>
      <c r="OYM289" s="6"/>
      <c r="OYN289" s="6"/>
      <c r="OYO289" s="6"/>
      <c r="OYP289" s="6"/>
      <c r="OYQ289" s="6"/>
      <c r="OYR289" s="6"/>
      <c r="OYS289" s="6"/>
      <c r="OYT289" s="6"/>
      <c r="OYU289" s="6"/>
      <c r="OYV289" s="6"/>
      <c r="OYW289" s="6"/>
      <c r="OYX289" s="6"/>
      <c r="OYY289" s="6"/>
      <c r="OYZ289" s="6"/>
      <c r="OZA289" s="6"/>
      <c r="OZB289" s="6"/>
      <c r="OZC289" s="6"/>
      <c r="OZD289" s="6"/>
      <c r="OZE289" s="6"/>
      <c r="OZF289" s="6"/>
      <c r="OZG289" s="6"/>
      <c r="OZH289" s="6"/>
      <c r="OZI289" s="6"/>
      <c r="OZJ289" s="6"/>
      <c r="OZK289" s="6"/>
      <c r="OZL289" s="6"/>
      <c r="OZM289" s="6"/>
      <c r="OZN289" s="6"/>
      <c r="OZO289" s="6"/>
      <c r="OZP289" s="6"/>
      <c r="OZQ289" s="6"/>
      <c r="OZR289" s="6"/>
      <c r="OZS289" s="6"/>
      <c r="OZT289" s="6"/>
      <c r="OZU289" s="6"/>
      <c r="OZV289" s="6"/>
      <c r="OZW289" s="6"/>
      <c r="OZX289" s="6"/>
      <c r="OZY289" s="6"/>
      <c r="OZZ289" s="6"/>
      <c r="PAA289" s="6"/>
      <c r="PAB289" s="6"/>
      <c r="PAC289" s="6"/>
      <c r="PAD289" s="6"/>
      <c r="PAE289" s="6"/>
      <c r="PAF289" s="6"/>
      <c r="PAG289" s="6"/>
      <c r="PAH289" s="6"/>
      <c r="PAI289" s="6"/>
      <c r="PAJ289" s="6"/>
      <c r="PAK289" s="6"/>
      <c r="PAL289" s="6"/>
      <c r="PAM289" s="6"/>
      <c r="PAN289" s="6"/>
      <c r="PAO289" s="6"/>
      <c r="PAP289" s="6"/>
      <c r="PAQ289" s="6"/>
      <c r="PAR289" s="6"/>
      <c r="PAS289" s="6"/>
      <c r="PAT289" s="6"/>
      <c r="PAU289" s="6"/>
      <c r="PAV289" s="6"/>
      <c r="PAW289" s="6"/>
      <c r="PAX289" s="6"/>
      <c r="PAY289" s="6"/>
      <c r="PAZ289" s="6"/>
      <c r="PBA289" s="6"/>
      <c r="PBB289" s="6"/>
      <c r="PBC289" s="6"/>
      <c r="PBD289" s="6"/>
      <c r="PBE289" s="6"/>
      <c r="PBF289" s="6"/>
      <c r="PBG289" s="6"/>
      <c r="PBH289" s="6"/>
      <c r="PBI289" s="6"/>
      <c r="PBJ289" s="6"/>
      <c r="PBK289" s="6"/>
      <c r="PBL289" s="6"/>
      <c r="PBM289" s="6"/>
      <c r="PBN289" s="6"/>
      <c r="PBO289" s="6"/>
      <c r="PBP289" s="6"/>
      <c r="PBQ289" s="6"/>
      <c r="PBR289" s="6"/>
      <c r="PBS289" s="6"/>
      <c r="PBT289" s="6"/>
      <c r="PBU289" s="6"/>
      <c r="PBV289" s="6"/>
      <c r="PBW289" s="6"/>
      <c r="PBX289" s="6"/>
      <c r="PBY289" s="6"/>
      <c r="PBZ289" s="6"/>
      <c r="PCA289" s="6"/>
      <c r="PCB289" s="6"/>
      <c r="PCC289" s="6"/>
      <c r="PCD289" s="6"/>
      <c r="PCE289" s="6"/>
      <c r="PCF289" s="6"/>
      <c r="PCG289" s="6"/>
      <c r="PCH289" s="6"/>
      <c r="PCI289" s="6"/>
      <c r="PCJ289" s="6"/>
      <c r="PCK289" s="6"/>
      <c r="PCL289" s="6"/>
      <c r="PCM289" s="6"/>
      <c r="PCN289" s="6"/>
      <c r="PCO289" s="6"/>
      <c r="PCP289" s="6"/>
      <c r="PCQ289" s="6"/>
      <c r="PCR289" s="6"/>
      <c r="PCS289" s="6"/>
      <c r="PCT289" s="6"/>
      <c r="PCU289" s="6"/>
      <c r="PCV289" s="6"/>
      <c r="PCW289" s="6"/>
      <c r="PCX289" s="6"/>
      <c r="PCY289" s="6"/>
      <c r="PCZ289" s="6"/>
      <c r="PDA289" s="6"/>
      <c r="PDB289" s="6"/>
      <c r="PDC289" s="6"/>
      <c r="PDD289" s="6"/>
      <c r="PDE289" s="6"/>
      <c r="PDF289" s="6"/>
      <c r="PDG289" s="6"/>
      <c r="PDH289" s="6"/>
      <c r="PDI289" s="6"/>
      <c r="PDJ289" s="6"/>
      <c r="PDK289" s="6"/>
      <c r="PDL289" s="6"/>
      <c r="PDM289" s="6"/>
      <c r="PDN289" s="6"/>
      <c r="PDO289" s="6"/>
      <c r="PDP289" s="6"/>
      <c r="PDQ289" s="6"/>
      <c r="PDR289" s="6"/>
      <c r="PDS289" s="6"/>
      <c r="PDT289" s="6"/>
      <c r="PDU289" s="6"/>
      <c r="PDV289" s="6"/>
      <c r="PDW289" s="6"/>
      <c r="PDX289" s="6"/>
      <c r="PDY289" s="6"/>
      <c r="PDZ289" s="6"/>
      <c r="PEA289" s="6"/>
      <c r="PEB289" s="6"/>
      <c r="PEC289" s="6"/>
      <c r="PED289" s="6"/>
      <c r="PEE289" s="6"/>
      <c r="PEF289" s="6"/>
      <c r="PEG289" s="6"/>
      <c r="PEH289" s="6"/>
      <c r="PEI289" s="6"/>
      <c r="PEJ289" s="6"/>
      <c r="PEK289" s="6"/>
      <c r="PEL289" s="6"/>
      <c r="PEM289" s="6"/>
      <c r="PEN289" s="6"/>
      <c r="PEO289" s="6"/>
      <c r="PEP289" s="6"/>
      <c r="PEQ289" s="6"/>
      <c r="PER289" s="6"/>
      <c r="PES289" s="6"/>
      <c r="PET289" s="6"/>
      <c r="PEU289" s="6"/>
      <c r="PEV289" s="6"/>
      <c r="PEW289" s="6"/>
      <c r="PEX289" s="6"/>
      <c r="PEY289" s="6"/>
      <c r="PEZ289" s="6"/>
      <c r="PFA289" s="6"/>
      <c r="PFB289" s="6"/>
      <c r="PFC289" s="6"/>
      <c r="PFD289" s="6"/>
      <c r="PFE289" s="6"/>
      <c r="PFF289" s="6"/>
      <c r="PFG289" s="6"/>
      <c r="PFH289" s="6"/>
      <c r="PFI289" s="6"/>
      <c r="PFJ289" s="6"/>
      <c r="PFK289" s="6"/>
      <c r="PFL289" s="6"/>
      <c r="PFM289" s="6"/>
      <c r="PFN289" s="6"/>
      <c r="PFO289" s="6"/>
      <c r="PFP289" s="6"/>
      <c r="PFQ289" s="6"/>
      <c r="PFR289" s="6"/>
      <c r="PFS289" s="6"/>
      <c r="PFT289" s="6"/>
      <c r="PFU289" s="6"/>
      <c r="PFV289" s="6"/>
      <c r="PFW289" s="6"/>
      <c r="PFX289" s="6"/>
      <c r="PFY289" s="6"/>
      <c r="PFZ289" s="6"/>
      <c r="PGA289" s="6"/>
      <c r="PGB289" s="6"/>
      <c r="PGC289" s="6"/>
      <c r="PGD289" s="6"/>
      <c r="PGE289" s="6"/>
      <c r="PGF289" s="6"/>
      <c r="PGG289" s="6"/>
      <c r="PGH289" s="6"/>
      <c r="PGI289" s="6"/>
      <c r="PGJ289" s="6"/>
      <c r="PGK289" s="6"/>
      <c r="PGL289" s="6"/>
      <c r="PGM289" s="6"/>
      <c r="PGN289" s="6"/>
      <c r="PGO289" s="6"/>
      <c r="PGP289" s="6"/>
      <c r="PGQ289" s="6"/>
      <c r="PGR289" s="6"/>
      <c r="PGS289" s="6"/>
      <c r="PGT289" s="6"/>
      <c r="PGU289" s="6"/>
      <c r="PGV289" s="6"/>
      <c r="PGW289" s="6"/>
      <c r="PGX289" s="6"/>
      <c r="PGY289" s="6"/>
      <c r="PGZ289" s="6"/>
      <c r="PHA289" s="6"/>
      <c r="PHB289" s="6"/>
      <c r="PHC289" s="6"/>
      <c r="PHD289" s="6"/>
      <c r="PHE289" s="6"/>
      <c r="PHF289" s="6"/>
      <c r="PHG289" s="6"/>
      <c r="PHH289" s="6"/>
      <c r="PHI289" s="6"/>
      <c r="PHJ289" s="6"/>
      <c r="PHK289" s="6"/>
      <c r="PHL289" s="6"/>
      <c r="PHM289" s="6"/>
      <c r="PHN289" s="6"/>
      <c r="PHO289" s="6"/>
      <c r="PHP289" s="6"/>
      <c r="PHQ289" s="6"/>
      <c r="PHR289" s="6"/>
      <c r="PHS289" s="6"/>
      <c r="PHT289" s="6"/>
      <c r="PHU289" s="6"/>
      <c r="PHV289" s="6"/>
      <c r="PHW289" s="6"/>
      <c r="PHX289" s="6"/>
      <c r="PHY289" s="6"/>
      <c r="PHZ289" s="6"/>
      <c r="PIA289" s="6"/>
      <c r="PIB289" s="6"/>
      <c r="PIC289" s="6"/>
      <c r="PID289" s="6"/>
      <c r="PIE289" s="6"/>
      <c r="PIF289" s="6"/>
      <c r="PIG289" s="6"/>
      <c r="PIH289" s="6"/>
      <c r="PII289" s="6"/>
      <c r="PIJ289" s="6"/>
      <c r="PIK289" s="6"/>
      <c r="PIL289" s="6"/>
      <c r="PIM289" s="6"/>
      <c r="PIN289" s="6"/>
      <c r="PIO289" s="6"/>
      <c r="PIP289" s="6"/>
      <c r="PIQ289" s="6"/>
      <c r="PIR289" s="6"/>
      <c r="PIS289" s="6"/>
      <c r="PIT289" s="6"/>
      <c r="PIU289" s="6"/>
      <c r="PIV289" s="6"/>
      <c r="PIW289" s="6"/>
      <c r="PIX289" s="6"/>
      <c r="PIY289" s="6"/>
      <c r="PIZ289" s="6"/>
      <c r="PJA289" s="6"/>
      <c r="PJB289" s="6"/>
      <c r="PJC289" s="6"/>
      <c r="PJD289" s="6"/>
      <c r="PJE289" s="6"/>
      <c r="PJF289" s="6"/>
      <c r="PJG289" s="6"/>
      <c r="PJH289" s="6"/>
      <c r="PJI289" s="6"/>
      <c r="PJJ289" s="6"/>
      <c r="PJK289" s="6"/>
      <c r="PJL289" s="6"/>
      <c r="PJM289" s="6"/>
      <c r="PJN289" s="6"/>
      <c r="PJO289" s="6"/>
      <c r="PJP289" s="6"/>
      <c r="PJQ289" s="6"/>
      <c r="PJR289" s="6"/>
      <c r="PJS289" s="6"/>
      <c r="PJT289" s="6"/>
      <c r="PJU289" s="6"/>
      <c r="PJV289" s="6"/>
      <c r="PJW289" s="6"/>
      <c r="PJX289" s="6"/>
      <c r="PJY289" s="6"/>
      <c r="PJZ289" s="6"/>
      <c r="PKA289" s="6"/>
      <c r="PKB289" s="6"/>
      <c r="PKC289" s="6"/>
      <c r="PKD289" s="6"/>
      <c r="PKE289" s="6"/>
      <c r="PKF289" s="6"/>
      <c r="PKG289" s="6"/>
      <c r="PKH289" s="6"/>
      <c r="PKI289" s="6"/>
      <c r="PKJ289" s="6"/>
      <c r="PKK289" s="6"/>
      <c r="PKL289" s="6"/>
      <c r="PKM289" s="6"/>
      <c r="PKN289" s="6"/>
      <c r="PKO289" s="6"/>
      <c r="PKP289" s="6"/>
      <c r="PKQ289" s="6"/>
      <c r="PKR289" s="6"/>
      <c r="PKS289" s="6"/>
      <c r="PKT289" s="6"/>
      <c r="PKU289" s="6"/>
      <c r="PKV289" s="6"/>
      <c r="PKW289" s="6"/>
      <c r="PKX289" s="6"/>
      <c r="PKY289" s="6"/>
      <c r="PKZ289" s="6"/>
      <c r="PLA289" s="6"/>
      <c r="PLB289" s="6"/>
      <c r="PLC289" s="6"/>
      <c r="PLD289" s="6"/>
      <c r="PLE289" s="6"/>
      <c r="PLF289" s="6"/>
      <c r="PLG289" s="6"/>
      <c r="PLH289" s="6"/>
      <c r="PLI289" s="6"/>
      <c r="PLJ289" s="6"/>
      <c r="PLK289" s="6"/>
      <c r="PLL289" s="6"/>
      <c r="PLM289" s="6"/>
      <c r="PLN289" s="6"/>
      <c r="PLO289" s="6"/>
      <c r="PLP289" s="6"/>
      <c r="PLQ289" s="6"/>
      <c r="PLR289" s="6"/>
      <c r="PLS289" s="6"/>
      <c r="PLT289" s="6"/>
      <c r="PLU289" s="6"/>
      <c r="PLV289" s="6"/>
      <c r="PLW289" s="6"/>
      <c r="PLX289" s="6"/>
      <c r="PLY289" s="6"/>
      <c r="PLZ289" s="6"/>
      <c r="PMA289" s="6"/>
      <c r="PMB289" s="6"/>
      <c r="PMC289" s="6"/>
      <c r="PMD289" s="6"/>
      <c r="PME289" s="6"/>
      <c r="PMF289" s="6"/>
      <c r="PMG289" s="6"/>
      <c r="PMH289" s="6"/>
      <c r="PMI289" s="6"/>
      <c r="PMJ289" s="6"/>
      <c r="PMK289" s="6"/>
      <c r="PML289" s="6"/>
      <c r="PMM289" s="6"/>
      <c r="PMN289" s="6"/>
      <c r="PMO289" s="6"/>
      <c r="PMP289" s="6"/>
      <c r="PMQ289" s="6"/>
      <c r="PMR289" s="6"/>
      <c r="PMS289" s="6"/>
      <c r="PMT289" s="6"/>
      <c r="PMU289" s="6"/>
      <c r="PMV289" s="6"/>
      <c r="PMW289" s="6"/>
      <c r="PMX289" s="6"/>
      <c r="PMY289" s="6"/>
      <c r="PMZ289" s="6"/>
      <c r="PNA289" s="6"/>
      <c r="PNB289" s="6"/>
      <c r="PNC289" s="6"/>
      <c r="PND289" s="6"/>
      <c r="PNE289" s="6"/>
      <c r="PNF289" s="6"/>
      <c r="PNG289" s="6"/>
      <c r="PNH289" s="6"/>
      <c r="PNI289" s="6"/>
      <c r="PNJ289" s="6"/>
      <c r="PNK289" s="6"/>
      <c r="PNL289" s="6"/>
      <c r="PNM289" s="6"/>
      <c r="PNN289" s="6"/>
      <c r="PNO289" s="6"/>
      <c r="PNP289" s="6"/>
      <c r="PNQ289" s="6"/>
      <c r="PNR289" s="6"/>
      <c r="PNS289" s="6"/>
      <c r="PNT289" s="6"/>
      <c r="PNU289" s="6"/>
      <c r="PNV289" s="6"/>
      <c r="PNW289" s="6"/>
      <c r="PNX289" s="6"/>
      <c r="PNY289" s="6"/>
      <c r="PNZ289" s="6"/>
      <c r="POA289" s="6"/>
      <c r="POB289" s="6"/>
      <c r="POC289" s="6"/>
      <c r="POD289" s="6"/>
      <c r="POE289" s="6"/>
      <c r="POF289" s="6"/>
      <c r="POG289" s="6"/>
      <c r="POH289" s="6"/>
      <c r="POI289" s="6"/>
      <c r="POJ289" s="6"/>
      <c r="POK289" s="6"/>
      <c r="POL289" s="6"/>
      <c r="POM289" s="6"/>
      <c r="PON289" s="6"/>
      <c r="POO289" s="6"/>
      <c r="POP289" s="6"/>
      <c r="POQ289" s="6"/>
      <c r="POR289" s="6"/>
      <c r="POS289" s="6"/>
      <c r="POT289" s="6"/>
      <c r="POU289" s="6"/>
      <c r="POV289" s="6"/>
      <c r="POW289" s="6"/>
      <c r="POX289" s="6"/>
      <c r="POY289" s="6"/>
      <c r="POZ289" s="6"/>
      <c r="PPA289" s="6"/>
      <c r="PPB289" s="6"/>
      <c r="PPC289" s="6"/>
      <c r="PPD289" s="6"/>
      <c r="PPE289" s="6"/>
      <c r="PPF289" s="6"/>
      <c r="PPG289" s="6"/>
      <c r="PPH289" s="6"/>
      <c r="PPI289" s="6"/>
      <c r="PPJ289" s="6"/>
      <c r="PPK289" s="6"/>
      <c r="PPL289" s="6"/>
      <c r="PPM289" s="6"/>
      <c r="PPN289" s="6"/>
      <c r="PPO289" s="6"/>
      <c r="PPP289" s="6"/>
      <c r="PPQ289" s="6"/>
      <c r="PPR289" s="6"/>
      <c r="PPS289" s="6"/>
      <c r="PPT289" s="6"/>
      <c r="PPU289" s="6"/>
      <c r="PPV289" s="6"/>
      <c r="PPW289" s="6"/>
      <c r="PPX289" s="6"/>
      <c r="PPY289" s="6"/>
      <c r="PPZ289" s="6"/>
      <c r="PQA289" s="6"/>
      <c r="PQB289" s="6"/>
      <c r="PQC289" s="6"/>
      <c r="PQD289" s="6"/>
      <c r="PQE289" s="6"/>
      <c r="PQF289" s="6"/>
      <c r="PQG289" s="6"/>
      <c r="PQH289" s="6"/>
      <c r="PQI289" s="6"/>
      <c r="PQJ289" s="6"/>
      <c r="PQK289" s="6"/>
      <c r="PQL289" s="6"/>
      <c r="PQM289" s="6"/>
      <c r="PQN289" s="6"/>
      <c r="PQO289" s="6"/>
      <c r="PQP289" s="6"/>
      <c r="PQQ289" s="6"/>
      <c r="PQR289" s="6"/>
      <c r="PQS289" s="6"/>
      <c r="PQT289" s="6"/>
      <c r="PQU289" s="6"/>
      <c r="PQV289" s="6"/>
      <c r="PQW289" s="6"/>
      <c r="PQX289" s="6"/>
      <c r="PQY289" s="6"/>
      <c r="PQZ289" s="6"/>
      <c r="PRA289" s="6"/>
      <c r="PRB289" s="6"/>
      <c r="PRC289" s="6"/>
      <c r="PRD289" s="6"/>
      <c r="PRE289" s="6"/>
      <c r="PRF289" s="6"/>
      <c r="PRG289" s="6"/>
      <c r="PRH289" s="6"/>
      <c r="PRI289" s="6"/>
      <c r="PRJ289" s="6"/>
      <c r="PRK289" s="6"/>
      <c r="PRL289" s="6"/>
      <c r="PRM289" s="6"/>
      <c r="PRN289" s="6"/>
      <c r="PRO289" s="6"/>
      <c r="PRP289" s="6"/>
      <c r="PRQ289" s="6"/>
      <c r="PRR289" s="6"/>
      <c r="PRS289" s="6"/>
      <c r="PRT289" s="6"/>
      <c r="PRU289" s="6"/>
      <c r="PRV289" s="6"/>
      <c r="PRW289" s="6"/>
      <c r="PRX289" s="6"/>
      <c r="PRY289" s="6"/>
      <c r="PRZ289" s="6"/>
      <c r="PSA289" s="6"/>
      <c r="PSB289" s="6"/>
      <c r="PSC289" s="6"/>
      <c r="PSD289" s="6"/>
      <c r="PSE289" s="6"/>
      <c r="PSF289" s="6"/>
      <c r="PSG289" s="6"/>
      <c r="PSH289" s="6"/>
      <c r="PSI289" s="6"/>
      <c r="PSJ289" s="6"/>
      <c r="PSK289" s="6"/>
      <c r="PSL289" s="6"/>
      <c r="PSM289" s="6"/>
      <c r="PSN289" s="6"/>
      <c r="PSO289" s="6"/>
      <c r="PSP289" s="6"/>
      <c r="PSQ289" s="6"/>
      <c r="PSR289" s="6"/>
      <c r="PSS289" s="6"/>
      <c r="PST289" s="6"/>
      <c r="PSU289" s="6"/>
      <c r="PSV289" s="6"/>
      <c r="PSW289" s="6"/>
      <c r="PSX289" s="6"/>
      <c r="PSY289" s="6"/>
      <c r="PSZ289" s="6"/>
      <c r="PTA289" s="6"/>
      <c r="PTB289" s="6"/>
      <c r="PTC289" s="6"/>
      <c r="PTD289" s="6"/>
      <c r="PTE289" s="6"/>
      <c r="PTF289" s="6"/>
      <c r="PTG289" s="6"/>
      <c r="PTH289" s="6"/>
      <c r="PTI289" s="6"/>
      <c r="PTJ289" s="6"/>
      <c r="PTK289" s="6"/>
      <c r="PTL289" s="6"/>
      <c r="PTM289" s="6"/>
      <c r="PTN289" s="6"/>
      <c r="PTO289" s="6"/>
      <c r="PTP289" s="6"/>
      <c r="PTQ289" s="6"/>
      <c r="PTR289" s="6"/>
      <c r="PTS289" s="6"/>
      <c r="PTT289" s="6"/>
      <c r="PTU289" s="6"/>
      <c r="PTV289" s="6"/>
      <c r="PTW289" s="6"/>
      <c r="PTX289" s="6"/>
      <c r="PTY289" s="6"/>
      <c r="PTZ289" s="6"/>
      <c r="PUA289" s="6"/>
      <c r="PUB289" s="6"/>
      <c r="PUC289" s="6"/>
      <c r="PUD289" s="6"/>
      <c r="PUE289" s="6"/>
      <c r="PUF289" s="6"/>
      <c r="PUG289" s="6"/>
      <c r="PUH289" s="6"/>
      <c r="PUI289" s="6"/>
      <c r="PUJ289" s="6"/>
      <c r="PUK289" s="6"/>
      <c r="PUL289" s="6"/>
      <c r="PUM289" s="6"/>
      <c r="PUN289" s="6"/>
      <c r="PUO289" s="6"/>
      <c r="PUP289" s="6"/>
      <c r="PUQ289" s="6"/>
      <c r="PUR289" s="6"/>
      <c r="PUS289" s="6"/>
      <c r="PUT289" s="6"/>
      <c r="PUU289" s="6"/>
      <c r="PUV289" s="6"/>
      <c r="PUW289" s="6"/>
      <c r="PUX289" s="6"/>
      <c r="PUY289" s="6"/>
      <c r="PUZ289" s="6"/>
      <c r="PVA289" s="6"/>
      <c r="PVB289" s="6"/>
      <c r="PVC289" s="6"/>
      <c r="PVD289" s="6"/>
      <c r="PVE289" s="6"/>
      <c r="PVF289" s="6"/>
      <c r="PVG289" s="6"/>
      <c r="PVH289" s="6"/>
      <c r="PVI289" s="6"/>
      <c r="PVJ289" s="6"/>
      <c r="PVK289" s="6"/>
      <c r="PVL289" s="6"/>
      <c r="PVM289" s="6"/>
      <c r="PVN289" s="6"/>
      <c r="PVO289" s="6"/>
      <c r="PVP289" s="6"/>
      <c r="PVQ289" s="6"/>
      <c r="PVR289" s="6"/>
      <c r="PVS289" s="6"/>
      <c r="PVT289" s="6"/>
      <c r="PVU289" s="6"/>
      <c r="PVV289" s="6"/>
      <c r="PVW289" s="6"/>
      <c r="PVX289" s="6"/>
      <c r="PVY289" s="6"/>
      <c r="PVZ289" s="6"/>
      <c r="PWA289" s="6"/>
      <c r="PWB289" s="6"/>
      <c r="PWC289" s="6"/>
      <c r="PWD289" s="6"/>
      <c r="PWE289" s="6"/>
      <c r="PWF289" s="6"/>
      <c r="PWG289" s="6"/>
      <c r="PWH289" s="6"/>
      <c r="PWI289" s="6"/>
      <c r="PWJ289" s="6"/>
      <c r="PWK289" s="6"/>
      <c r="PWL289" s="6"/>
      <c r="PWM289" s="6"/>
      <c r="PWN289" s="6"/>
      <c r="PWO289" s="6"/>
      <c r="PWP289" s="6"/>
      <c r="PWQ289" s="6"/>
      <c r="PWR289" s="6"/>
      <c r="PWS289" s="6"/>
      <c r="PWT289" s="6"/>
      <c r="PWU289" s="6"/>
      <c r="PWV289" s="6"/>
      <c r="PWW289" s="6"/>
      <c r="PWX289" s="6"/>
      <c r="PWY289" s="6"/>
      <c r="PWZ289" s="6"/>
      <c r="PXA289" s="6"/>
      <c r="PXB289" s="6"/>
      <c r="PXC289" s="6"/>
      <c r="PXD289" s="6"/>
      <c r="PXE289" s="6"/>
      <c r="PXF289" s="6"/>
      <c r="PXG289" s="6"/>
      <c r="PXH289" s="6"/>
      <c r="PXI289" s="6"/>
      <c r="PXJ289" s="6"/>
      <c r="PXK289" s="6"/>
      <c r="PXL289" s="6"/>
      <c r="PXM289" s="6"/>
      <c r="PXN289" s="6"/>
      <c r="PXO289" s="6"/>
      <c r="PXP289" s="6"/>
      <c r="PXQ289" s="6"/>
      <c r="PXR289" s="6"/>
      <c r="PXS289" s="6"/>
      <c r="PXT289" s="6"/>
      <c r="PXU289" s="6"/>
      <c r="PXV289" s="6"/>
      <c r="PXW289" s="6"/>
      <c r="PXX289" s="6"/>
      <c r="PXY289" s="6"/>
      <c r="PXZ289" s="6"/>
      <c r="PYA289" s="6"/>
      <c r="PYB289" s="6"/>
      <c r="PYC289" s="6"/>
      <c r="PYD289" s="6"/>
      <c r="PYE289" s="6"/>
      <c r="PYF289" s="6"/>
      <c r="PYG289" s="6"/>
      <c r="PYH289" s="6"/>
      <c r="PYI289" s="6"/>
      <c r="PYJ289" s="6"/>
      <c r="PYK289" s="6"/>
      <c r="PYL289" s="6"/>
      <c r="PYM289" s="6"/>
      <c r="PYN289" s="6"/>
      <c r="PYO289" s="6"/>
      <c r="PYP289" s="6"/>
      <c r="PYQ289" s="6"/>
      <c r="PYR289" s="6"/>
      <c r="PYS289" s="6"/>
      <c r="PYT289" s="6"/>
      <c r="PYU289" s="6"/>
      <c r="PYV289" s="6"/>
      <c r="PYW289" s="6"/>
      <c r="PYX289" s="6"/>
      <c r="PYY289" s="6"/>
      <c r="PYZ289" s="6"/>
      <c r="PZA289" s="6"/>
      <c r="PZB289" s="6"/>
      <c r="PZC289" s="6"/>
      <c r="PZD289" s="6"/>
      <c r="PZE289" s="6"/>
      <c r="PZF289" s="6"/>
      <c r="PZG289" s="6"/>
      <c r="PZH289" s="6"/>
      <c r="PZI289" s="6"/>
      <c r="PZJ289" s="6"/>
      <c r="PZK289" s="6"/>
      <c r="PZL289" s="6"/>
      <c r="PZM289" s="6"/>
      <c r="PZN289" s="6"/>
      <c r="PZO289" s="6"/>
      <c r="PZP289" s="6"/>
      <c r="PZQ289" s="6"/>
      <c r="PZR289" s="6"/>
      <c r="PZS289" s="6"/>
      <c r="PZT289" s="6"/>
      <c r="PZU289" s="6"/>
      <c r="PZV289" s="6"/>
      <c r="PZW289" s="6"/>
      <c r="PZX289" s="6"/>
      <c r="PZY289" s="6"/>
      <c r="PZZ289" s="6"/>
      <c r="QAA289" s="6"/>
      <c r="QAB289" s="6"/>
      <c r="QAC289" s="6"/>
      <c r="QAD289" s="6"/>
      <c r="QAE289" s="6"/>
      <c r="QAF289" s="6"/>
      <c r="QAG289" s="6"/>
      <c r="QAH289" s="6"/>
      <c r="QAI289" s="6"/>
      <c r="QAJ289" s="6"/>
      <c r="QAK289" s="6"/>
      <c r="QAL289" s="6"/>
      <c r="QAM289" s="6"/>
      <c r="QAN289" s="6"/>
      <c r="QAO289" s="6"/>
      <c r="QAP289" s="6"/>
      <c r="QAQ289" s="6"/>
      <c r="QAR289" s="6"/>
      <c r="QAS289" s="6"/>
      <c r="QAT289" s="6"/>
      <c r="QAU289" s="6"/>
      <c r="QAV289" s="6"/>
      <c r="QAW289" s="6"/>
      <c r="QAX289" s="6"/>
      <c r="QAY289" s="6"/>
      <c r="QAZ289" s="6"/>
      <c r="QBA289" s="6"/>
      <c r="QBB289" s="6"/>
      <c r="QBC289" s="6"/>
      <c r="QBD289" s="6"/>
      <c r="QBE289" s="6"/>
      <c r="QBF289" s="6"/>
      <c r="QBG289" s="6"/>
      <c r="QBH289" s="6"/>
      <c r="QBI289" s="6"/>
      <c r="QBJ289" s="6"/>
      <c r="QBK289" s="6"/>
      <c r="QBL289" s="6"/>
      <c r="QBM289" s="6"/>
      <c r="QBN289" s="6"/>
      <c r="QBO289" s="6"/>
      <c r="QBP289" s="6"/>
      <c r="QBQ289" s="6"/>
      <c r="QBR289" s="6"/>
      <c r="QBS289" s="6"/>
      <c r="QBT289" s="6"/>
      <c r="QBU289" s="6"/>
      <c r="QBV289" s="6"/>
      <c r="QBW289" s="6"/>
      <c r="QBX289" s="6"/>
      <c r="QBY289" s="6"/>
      <c r="QBZ289" s="6"/>
      <c r="QCA289" s="6"/>
      <c r="QCB289" s="6"/>
      <c r="QCC289" s="6"/>
      <c r="QCD289" s="6"/>
      <c r="QCE289" s="6"/>
      <c r="QCF289" s="6"/>
      <c r="QCG289" s="6"/>
      <c r="QCH289" s="6"/>
      <c r="QCI289" s="6"/>
      <c r="QCJ289" s="6"/>
      <c r="QCK289" s="6"/>
      <c r="QCL289" s="6"/>
      <c r="QCM289" s="6"/>
      <c r="QCN289" s="6"/>
      <c r="QCO289" s="6"/>
      <c r="QCP289" s="6"/>
      <c r="QCQ289" s="6"/>
      <c r="QCR289" s="6"/>
      <c r="QCS289" s="6"/>
      <c r="QCT289" s="6"/>
      <c r="QCU289" s="6"/>
      <c r="QCV289" s="6"/>
      <c r="QCW289" s="6"/>
      <c r="QCX289" s="6"/>
      <c r="QCY289" s="6"/>
      <c r="QCZ289" s="6"/>
      <c r="QDA289" s="6"/>
      <c r="QDB289" s="6"/>
      <c r="QDC289" s="6"/>
      <c r="QDD289" s="6"/>
      <c r="QDE289" s="6"/>
      <c r="QDF289" s="6"/>
      <c r="QDG289" s="6"/>
      <c r="QDH289" s="6"/>
      <c r="QDI289" s="6"/>
      <c r="QDJ289" s="6"/>
      <c r="QDK289" s="6"/>
      <c r="QDL289" s="6"/>
      <c r="QDM289" s="6"/>
      <c r="QDN289" s="6"/>
      <c r="QDO289" s="6"/>
      <c r="QDP289" s="6"/>
      <c r="QDQ289" s="6"/>
      <c r="QDR289" s="6"/>
      <c r="QDS289" s="6"/>
      <c r="QDT289" s="6"/>
      <c r="QDU289" s="6"/>
      <c r="QDV289" s="6"/>
      <c r="QDW289" s="6"/>
      <c r="QDX289" s="6"/>
      <c r="QDY289" s="6"/>
      <c r="QDZ289" s="6"/>
      <c r="QEA289" s="6"/>
      <c r="QEB289" s="6"/>
      <c r="QEC289" s="6"/>
      <c r="QED289" s="6"/>
      <c r="QEE289" s="6"/>
      <c r="QEF289" s="6"/>
      <c r="QEG289" s="6"/>
      <c r="QEH289" s="6"/>
      <c r="QEI289" s="6"/>
      <c r="QEJ289" s="6"/>
      <c r="QEK289" s="6"/>
      <c r="QEL289" s="6"/>
      <c r="QEM289" s="6"/>
      <c r="QEN289" s="6"/>
      <c r="QEO289" s="6"/>
      <c r="QEP289" s="6"/>
      <c r="QEQ289" s="6"/>
      <c r="QER289" s="6"/>
      <c r="QES289" s="6"/>
      <c r="QET289" s="6"/>
      <c r="QEU289" s="6"/>
      <c r="QEV289" s="6"/>
      <c r="QEW289" s="6"/>
      <c r="QEX289" s="6"/>
      <c r="QEY289" s="6"/>
      <c r="QEZ289" s="6"/>
      <c r="QFA289" s="6"/>
      <c r="QFB289" s="6"/>
      <c r="QFC289" s="6"/>
      <c r="QFD289" s="6"/>
      <c r="QFE289" s="6"/>
      <c r="QFF289" s="6"/>
      <c r="QFG289" s="6"/>
      <c r="QFH289" s="6"/>
      <c r="QFI289" s="6"/>
      <c r="QFJ289" s="6"/>
      <c r="QFK289" s="6"/>
      <c r="QFL289" s="6"/>
      <c r="QFM289" s="6"/>
      <c r="QFN289" s="6"/>
      <c r="QFO289" s="6"/>
      <c r="QFP289" s="6"/>
      <c r="QFQ289" s="6"/>
      <c r="QFR289" s="6"/>
      <c r="QFS289" s="6"/>
      <c r="QFT289" s="6"/>
      <c r="QFU289" s="6"/>
      <c r="QFV289" s="6"/>
      <c r="QFW289" s="6"/>
      <c r="QFX289" s="6"/>
      <c r="QFY289" s="6"/>
      <c r="QFZ289" s="6"/>
      <c r="QGA289" s="6"/>
      <c r="QGB289" s="6"/>
      <c r="QGC289" s="6"/>
      <c r="QGD289" s="6"/>
      <c r="QGE289" s="6"/>
      <c r="QGF289" s="6"/>
      <c r="QGG289" s="6"/>
      <c r="QGH289" s="6"/>
      <c r="QGI289" s="6"/>
      <c r="QGJ289" s="6"/>
      <c r="QGK289" s="6"/>
      <c r="QGL289" s="6"/>
      <c r="QGM289" s="6"/>
      <c r="QGN289" s="6"/>
      <c r="QGO289" s="6"/>
      <c r="QGP289" s="6"/>
      <c r="QGQ289" s="6"/>
      <c r="QGR289" s="6"/>
      <c r="QGS289" s="6"/>
      <c r="QGT289" s="6"/>
      <c r="QGU289" s="6"/>
      <c r="QGV289" s="6"/>
      <c r="QGW289" s="6"/>
      <c r="QGX289" s="6"/>
      <c r="QGY289" s="6"/>
      <c r="QGZ289" s="6"/>
      <c r="QHA289" s="6"/>
      <c r="QHB289" s="6"/>
      <c r="QHC289" s="6"/>
      <c r="QHD289" s="6"/>
      <c r="QHE289" s="6"/>
      <c r="QHF289" s="6"/>
      <c r="QHG289" s="6"/>
      <c r="QHH289" s="6"/>
      <c r="QHI289" s="6"/>
      <c r="QHJ289" s="6"/>
      <c r="QHK289" s="6"/>
      <c r="QHL289" s="6"/>
      <c r="QHM289" s="6"/>
      <c r="QHN289" s="6"/>
      <c r="QHO289" s="6"/>
      <c r="QHP289" s="6"/>
      <c r="QHQ289" s="6"/>
      <c r="QHR289" s="6"/>
      <c r="QHS289" s="6"/>
      <c r="QHT289" s="6"/>
      <c r="QHU289" s="6"/>
      <c r="QHV289" s="6"/>
      <c r="QHW289" s="6"/>
      <c r="QHX289" s="6"/>
      <c r="QHY289" s="6"/>
      <c r="QHZ289" s="6"/>
      <c r="QIA289" s="6"/>
      <c r="QIB289" s="6"/>
      <c r="QIC289" s="6"/>
      <c r="QID289" s="6"/>
      <c r="QIE289" s="6"/>
      <c r="QIF289" s="6"/>
      <c r="QIG289" s="6"/>
      <c r="QIH289" s="6"/>
      <c r="QII289" s="6"/>
      <c r="QIJ289" s="6"/>
      <c r="QIK289" s="6"/>
      <c r="QIL289" s="6"/>
      <c r="QIM289" s="6"/>
      <c r="QIN289" s="6"/>
      <c r="QIO289" s="6"/>
      <c r="QIP289" s="6"/>
      <c r="QIQ289" s="6"/>
      <c r="QIR289" s="6"/>
      <c r="QIS289" s="6"/>
      <c r="QIT289" s="6"/>
      <c r="QIU289" s="6"/>
      <c r="QIV289" s="6"/>
      <c r="QIW289" s="6"/>
      <c r="QIX289" s="6"/>
      <c r="QIY289" s="6"/>
      <c r="QIZ289" s="6"/>
      <c r="QJA289" s="6"/>
      <c r="QJB289" s="6"/>
      <c r="QJC289" s="6"/>
      <c r="QJD289" s="6"/>
      <c r="QJE289" s="6"/>
      <c r="QJF289" s="6"/>
      <c r="QJG289" s="6"/>
      <c r="QJH289" s="6"/>
      <c r="QJI289" s="6"/>
      <c r="QJJ289" s="6"/>
      <c r="QJK289" s="6"/>
      <c r="QJL289" s="6"/>
      <c r="QJM289" s="6"/>
      <c r="QJN289" s="6"/>
      <c r="QJO289" s="6"/>
      <c r="QJP289" s="6"/>
      <c r="QJQ289" s="6"/>
      <c r="QJR289" s="6"/>
      <c r="QJS289" s="6"/>
      <c r="QJT289" s="6"/>
      <c r="QJU289" s="6"/>
      <c r="QJV289" s="6"/>
      <c r="QJW289" s="6"/>
      <c r="QJX289" s="6"/>
      <c r="QJY289" s="6"/>
      <c r="QJZ289" s="6"/>
      <c r="QKA289" s="6"/>
      <c r="QKB289" s="6"/>
      <c r="QKC289" s="6"/>
      <c r="QKD289" s="6"/>
      <c r="QKE289" s="6"/>
      <c r="QKF289" s="6"/>
      <c r="QKG289" s="6"/>
      <c r="QKH289" s="6"/>
      <c r="QKI289" s="6"/>
      <c r="QKJ289" s="6"/>
      <c r="QKK289" s="6"/>
      <c r="QKL289" s="6"/>
      <c r="QKM289" s="6"/>
      <c r="QKN289" s="6"/>
      <c r="QKO289" s="6"/>
      <c r="QKP289" s="6"/>
      <c r="QKQ289" s="6"/>
      <c r="QKR289" s="6"/>
      <c r="QKS289" s="6"/>
      <c r="QKT289" s="6"/>
      <c r="QKU289" s="6"/>
      <c r="QKV289" s="6"/>
      <c r="QKW289" s="6"/>
      <c r="QKX289" s="6"/>
      <c r="QKY289" s="6"/>
      <c r="QKZ289" s="6"/>
      <c r="QLA289" s="6"/>
      <c r="QLB289" s="6"/>
      <c r="QLC289" s="6"/>
      <c r="QLD289" s="6"/>
      <c r="QLE289" s="6"/>
      <c r="QLF289" s="6"/>
      <c r="QLG289" s="6"/>
      <c r="QLH289" s="6"/>
      <c r="QLI289" s="6"/>
      <c r="QLJ289" s="6"/>
      <c r="QLK289" s="6"/>
      <c r="QLL289" s="6"/>
      <c r="QLM289" s="6"/>
      <c r="QLN289" s="6"/>
      <c r="QLO289" s="6"/>
      <c r="QLP289" s="6"/>
      <c r="QLQ289" s="6"/>
      <c r="QLR289" s="6"/>
      <c r="QLS289" s="6"/>
      <c r="QLT289" s="6"/>
      <c r="QLU289" s="6"/>
      <c r="QLV289" s="6"/>
      <c r="QLW289" s="6"/>
      <c r="QLX289" s="6"/>
      <c r="QLY289" s="6"/>
      <c r="QLZ289" s="6"/>
      <c r="QMA289" s="6"/>
      <c r="QMB289" s="6"/>
      <c r="QMC289" s="6"/>
      <c r="QMD289" s="6"/>
      <c r="QME289" s="6"/>
      <c r="QMF289" s="6"/>
      <c r="QMG289" s="6"/>
      <c r="QMH289" s="6"/>
      <c r="QMI289" s="6"/>
      <c r="QMJ289" s="6"/>
      <c r="QMK289" s="6"/>
      <c r="QML289" s="6"/>
      <c r="QMM289" s="6"/>
      <c r="QMN289" s="6"/>
      <c r="QMO289" s="6"/>
      <c r="QMP289" s="6"/>
      <c r="QMQ289" s="6"/>
      <c r="QMR289" s="6"/>
      <c r="QMS289" s="6"/>
      <c r="QMT289" s="6"/>
      <c r="QMU289" s="6"/>
      <c r="QMV289" s="6"/>
      <c r="QMW289" s="6"/>
      <c r="QMX289" s="6"/>
      <c r="QMY289" s="6"/>
      <c r="QMZ289" s="6"/>
      <c r="QNA289" s="6"/>
      <c r="QNB289" s="6"/>
      <c r="QNC289" s="6"/>
      <c r="QND289" s="6"/>
      <c r="QNE289" s="6"/>
      <c r="QNF289" s="6"/>
      <c r="QNG289" s="6"/>
      <c r="QNH289" s="6"/>
      <c r="QNI289" s="6"/>
      <c r="QNJ289" s="6"/>
      <c r="QNK289" s="6"/>
      <c r="QNL289" s="6"/>
      <c r="QNM289" s="6"/>
      <c r="QNN289" s="6"/>
      <c r="QNO289" s="6"/>
      <c r="QNP289" s="6"/>
      <c r="QNQ289" s="6"/>
      <c r="QNR289" s="6"/>
      <c r="QNS289" s="6"/>
      <c r="QNT289" s="6"/>
      <c r="QNU289" s="6"/>
      <c r="QNV289" s="6"/>
      <c r="QNW289" s="6"/>
      <c r="QNX289" s="6"/>
      <c r="QNY289" s="6"/>
      <c r="QNZ289" s="6"/>
      <c r="QOA289" s="6"/>
      <c r="QOB289" s="6"/>
      <c r="QOC289" s="6"/>
      <c r="QOD289" s="6"/>
      <c r="QOE289" s="6"/>
      <c r="QOF289" s="6"/>
      <c r="QOG289" s="6"/>
      <c r="QOH289" s="6"/>
      <c r="QOI289" s="6"/>
      <c r="QOJ289" s="6"/>
      <c r="QOK289" s="6"/>
      <c r="QOL289" s="6"/>
      <c r="QOM289" s="6"/>
      <c r="QON289" s="6"/>
      <c r="QOO289" s="6"/>
      <c r="QOP289" s="6"/>
      <c r="QOQ289" s="6"/>
      <c r="QOR289" s="6"/>
      <c r="QOS289" s="6"/>
      <c r="QOT289" s="6"/>
      <c r="QOU289" s="6"/>
      <c r="QOV289" s="6"/>
      <c r="QOW289" s="6"/>
      <c r="QOX289" s="6"/>
      <c r="QOY289" s="6"/>
      <c r="QOZ289" s="6"/>
      <c r="QPA289" s="6"/>
      <c r="QPB289" s="6"/>
      <c r="QPC289" s="6"/>
      <c r="QPD289" s="6"/>
      <c r="QPE289" s="6"/>
      <c r="QPF289" s="6"/>
      <c r="QPG289" s="6"/>
      <c r="QPH289" s="6"/>
      <c r="QPI289" s="6"/>
      <c r="QPJ289" s="6"/>
      <c r="QPK289" s="6"/>
      <c r="QPL289" s="6"/>
      <c r="QPM289" s="6"/>
      <c r="QPN289" s="6"/>
      <c r="QPO289" s="6"/>
      <c r="QPP289" s="6"/>
      <c r="QPQ289" s="6"/>
      <c r="QPR289" s="6"/>
      <c r="QPS289" s="6"/>
      <c r="QPT289" s="6"/>
      <c r="QPU289" s="6"/>
      <c r="QPV289" s="6"/>
      <c r="QPW289" s="6"/>
      <c r="QPX289" s="6"/>
      <c r="QPY289" s="6"/>
      <c r="QPZ289" s="6"/>
      <c r="QQA289" s="6"/>
      <c r="QQB289" s="6"/>
      <c r="QQC289" s="6"/>
      <c r="QQD289" s="6"/>
      <c r="QQE289" s="6"/>
      <c r="QQF289" s="6"/>
      <c r="QQG289" s="6"/>
      <c r="QQH289" s="6"/>
      <c r="QQI289" s="6"/>
      <c r="QQJ289" s="6"/>
      <c r="QQK289" s="6"/>
      <c r="QQL289" s="6"/>
      <c r="QQM289" s="6"/>
      <c r="QQN289" s="6"/>
      <c r="QQO289" s="6"/>
      <c r="QQP289" s="6"/>
      <c r="QQQ289" s="6"/>
      <c r="QQR289" s="6"/>
      <c r="QQS289" s="6"/>
      <c r="QQT289" s="6"/>
      <c r="QQU289" s="6"/>
      <c r="QQV289" s="6"/>
      <c r="QQW289" s="6"/>
      <c r="QQX289" s="6"/>
      <c r="QQY289" s="6"/>
      <c r="QQZ289" s="6"/>
      <c r="QRA289" s="6"/>
      <c r="QRB289" s="6"/>
      <c r="QRC289" s="6"/>
      <c r="QRD289" s="6"/>
      <c r="QRE289" s="6"/>
      <c r="QRF289" s="6"/>
      <c r="QRG289" s="6"/>
      <c r="QRH289" s="6"/>
      <c r="QRI289" s="6"/>
      <c r="QRJ289" s="6"/>
      <c r="QRK289" s="6"/>
      <c r="QRL289" s="6"/>
      <c r="QRM289" s="6"/>
      <c r="QRN289" s="6"/>
      <c r="QRO289" s="6"/>
      <c r="QRP289" s="6"/>
      <c r="QRQ289" s="6"/>
      <c r="QRR289" s="6"/>
      <c r="QRS289" s="6"/>
      <c r="QRT289" s="6"/>
      <c r="QRU289" s="6"/>
      <c r="QRV289" s="6"/>
      <c r="QRW289" s="6"/>
      <c r="QRX289" s="6"/>
      <c r="QRY289" s="6"/>
      <c r="QRZ289" s="6"/>
      <c r="QSA289" s="6"/>
      <c r="QSB289" s="6"/>
      <c r="QSC289" s="6"/>
      <c r="QSD289" s="6"/>
      <c r="QSE289" s="6"/>
      <c r="QSF289" s="6"/>
      <c r="QSG289" s="6"/>
      <c r="QSH289" s="6"/>
      <c r="QSI289" s="6"/>
      <c r="QSJ289" s="6"/>
      <c r="QSK289" s="6"/>
      <c r="QSL289" s="6"/>
      <c r="QSM289" s="6"/>
      <c r="QSN289" s="6"/>
      <c r="QSO289" s="6"/>
      <c r="QSP289" s="6"/>
      <c r="QSQ289" s="6"/>
      <c r="QSR289" s="6"/>
      <c r="QSS289" s="6"/>
      <c r="QST289" s="6"/>
      <c r="QSU289" s="6"/>
      <c r="QSV289" s="6"/>
      <c r="QSW289" s="6"/>
      <c r="QSX289" s="6"/>
      <c r="QSY289" s="6"/>
      <c r="QSZ289" s="6"/>
      <c r="QTA289" s="6"/>
      <c r="QTB289" s="6"/>
      <c r="QTC289" s="6"/>
      <c r="QTD289" s="6"/>
      <c r="QTE289" s="6"/>
      <c r="QTF289" s="6"/>
      <c r="QTG289" s="6"/>
      <c r="QTH289" s="6"/>
      <c r="QTI289" s="6"/>
      <c r="QTJ289" s="6"/>
      <c r="QTK289" s="6"/>
      <c r="QTL289" s="6"/>
      <c r="QTM289" s="6"/>
      <c r="QTN289" s="6"/>
      <c r="QTO289" s="6"/>
      <c r="QTP289" s="6"/>
      <c r="QTQ289" s="6"/>
      <c r="QTR289" s="6"/>
      <c r="QTS289" s="6"/>
      <c r="QTT289" s="6"/>
      <c r="QTU289" s="6"/>
      <c r="QTV289" s="6"/>
      <c r="QTW289" s="6"/>
      <c r="QTX289" s="6"/>
      <c r="QTY289" s="6"/>
      <c r="QTZ289" s="6"/>
      <c r="QUA289" s="6"/>
      <c r="QUB289" s="6"/>
      <c r="QUC289" s="6"/>
      <c r="QUD289" s="6"/>
      <c r="QUE289" s="6"/>
      <c r="QUF289" s="6"/>
      <c r="QUG289" s="6"/>
      <c r="QUH289" s="6"/>
      <c r="QUI289" s="6"/>
      <c r="QUJ289" s="6"/>
      <c r="QUK289" s="6"/>
      <c r="QUL289" s="6"/>
      <c r="QUM289" s="6"/>
      <c r="QUN289" s="6"/>
      <c r="QUO289" s="6"/>
      <c r="QUP289" s="6"/>
      <c r="QUQ289" s="6"/>
      <c r="QUR289" s="6"/>
      <c r="QUS289" s="6"/>
      <c r="QUT289" s="6"/>
      <c r="QUU289" s="6"/>
      <c r="QUV289" s="6"/>
      <c r="QUW289" s="6"/>
      <c r="QUX289" s="6"/>
      <c r="QUY289" s="6"/>
      <c r="QUZ289" s="6"/>
      <c r="QVA289" s="6"/>
      <c r="QVB289" s="6"/>
      <c r="QVC289" s="6"/>
      <c r="QVD289" s="6"/>
      <c r="QVE289" s="6"/>
      <c r="QVF289" s="6"/>
      <c r="QVG289" s="6"/>
      <c r="QVH289" s="6"/>
      <c r="QVI289" s="6"/>
      <c r="QVJ289" s="6"/>
      <c r="QVK289" s="6"/>
      <c r="QVL289" s="6"/>
      <c r="QVM289" s="6"/>
      <c r="QVN289" s="6"/>
      <c r="QVO289" s="6"/>
      <c r="QVP289" s="6"/>
      <c r="QVQ289" s="6"/>
      <c r="QVR289" s="6"/>
      <c r="QVS289" s="6"/>
      <c r="QVT289" s="6"/>
      <c r="QVU289" s="6"/>
      <c r="QVV289" s="6"/>
      <c r="QVW289" s="6"/>
      <c r="QVX289" s="6"/>
      <c r="QVY289" s="6"/>
      <c r="QVZ289" s="6"/>
      <c r="QWA289" s="6"/>
      <c r="QWB289" s="6"/>
      <c r="QWC289" s="6"/>
      <c r="QWD289" s="6"/>
      <c r="QWE289" s="6"/>
      <c r="QWF289" s="6"/>
      <c r="QWG289" s="6"/>
      <c r="QWH289" s="6"/>
      <c r="QWI289" s="6"/>
      <c r="QWJ289" s="6"/>
      <c r="QWK289" s="6"/>
      <c r="QWL289" s="6"/>
      <c r="QWM289" s="6"/>
      <c r="QWN289" s="6"/>
      <c r="QWO289" s="6"/>
      <c r="QWP289" s="6"/>
      <c r="QWQ289" s="6"/>
      <c r="QWR289" s="6"/>
      <c r="QWS289" s="6"/>
      <c r="QWT289" s="6"/>
      <c r="QWU289" s="6"/>
      <c r="QWV289" s="6"/>
      <c r="QWW289" s="6"/>
      <c r="QWX289" s="6"/>
      <c r="QWY289" s="6"/>
      <c r="QWZ289" s="6"/>
      <c r="QXA289" s="6"/>
      <c r="QXB289" s="6"/>
      <c r="QXC289" s="6"/>
      <c r="QXD289" s="6"/>
      <c r="QXE289" s="6"/>
      <c r="QXF289" s="6"/>
      <c r="QXG289" s="6"/>
      <c r="QXH289" s="6"/>
      <c r="QXI289" s="6"/>
      <c r="QXJ289" s="6"/>
      <c r="QXK289" s="6"/>
      <c r="QXL289" s="6"/>
      <c r="QXM289" s="6"/>
      <c r="QXN289" s="6"/>
      <c r="QXO289" s="6"/>
      <c r="QXP289" s="6"/>
      <c r="QXQ289" s="6"/>
      <c r="QXR289" s="6"/>
      <c r="QXS289" s="6"/>
      <c r="QXT289" s="6"/>
      <c r="QXU289" s="6"/>
      <c r="QXV289" s="6"/>
      <c r="QXW289" s="6"/>
      <c r="QXX289" s="6"/>
      <c r="QXY289" s="6"/>
      <c r="QXZ289" s="6"/>
      <c r="QYA289" s="6"/>
      <c r="QYB289" s="6"/>
      <c r="QYC289" s="6"/>
      <c r="QYD289" s="6"/>
      <c r="QYE289" s="6"/>
      <c r="QYF289" s="6"/>
      <c r="QYG289" s="6"/>
      <c r="QYH289" s="6"/>
      <c r="QYI289" s="6"/>
      <c r="QYJ289" s="6"/>
      <c r="QYK289" s="6"/>
      <c r="QYL289" s="6"/>
      <c r="QYM289" s="6"/>
      <c r="QYN289" s="6"/>
      <c r="QYO289" s="6"/>
      <c r="QYP289" s="6"/>
      <c r="QYQ289" s="6"/>
      <c r="QYR289" s="6"/>
      <c r="QYS289" s="6"/>
      <c r="QYT289" s="6"/>
      <c r="QYU289" s="6"/>
      <c r="QYV289" s="6"/>
      <c r="QYW289" s="6"/>
      <c r="QYX289" s="6"/>
      <c r="QYY289" s="6"/>
      <c r="QYZ289" s="6"/>
      <c r="QZA289" s="6"/>
      <c r="QZB289" s="6"/>
      <c r="QZC289" s="6"/>
      <c r="QZD289" s="6"/>
      <c r="QZE289" s="6"/>
      <c r="QZF289" s="6"/>
      <c r="QZG289" s="6"/>
      <c r="QZH289" s="6"/>
      <c r="QZI289" s="6"/>
      <c r="QZJ289" s="6"/>
      <c r="QZK289" s="6"/>
      <c r="QZL289" s="6"/>
      <c r="QZM289" s="6"/>
      <c r="QZN289" s="6"/>
      <c r="QZO289" s="6"/>
      <c r="QZP289" s="6"/>
      <c r="QZQ289" s="6"/>
      <c r="QZR289" s="6"/>
      <c r="QZS289" s="6"/>
      <c r="QZT289" s="6"/>
      <c r="QZU289" s="6"/>
      <c r="QZV289" s="6"/>
      <c r="QZW289" s="6"/>
      <c r="QZX289" s="6"/>
      <c r="QZY289" s="6"/>
      <c r="QZZ289" s="6"/>
      <c r="RAA289" s="6"/>
      <c r="RAB289" s="6"/>
      <c r="RAC289" s="6"/>
      <c r="RAD289" s="6"/>
      <c r="RAE289" s="6"/>
      <c r="RAF289" s="6"/>
      <c r="RAG289" s="6"/>
      <c r="RAH289" s="6"/>
      <c r="RAI289" s="6"/>
      <c r="RAJ289" s="6"/>
      <c r="RAK289" s="6"/>
      <c r="RAL289" s="6"/>
      <c r="RAM289" s="6"/>
      <c r="RAN289" s="6"/>
      <c r="RAO289" s="6"/>
      <c r="RAP289" s="6"/>
      <c r="RAQ289" s="6"/>
      <c r="RAR289" s="6"/>
      <c r="RAS289" s="6"/>
      <c r="RAT289" s="6"/>
      <c r="RAU289" s="6"/>
      <c r="RAV289" s="6"/>
      <c r="RAW289" s="6"/>
      <c r="RAX289" s="6"/>
      <c r="RAY289" s="6"/>
      <c r="RAZ289" s="6"/>
      <c r="RBA289" s="6"/>
      <c r="RBB289" s="6"/>
      <c r="RBC289" s="6"/>
      <c r="RBD289" s="6"/>
      <c r="RBE289" s="6"/>
      <c r="RBF289" s="6"/>
      <c r="RBG289" s="6"/>
      <c r="RBH289" s="6"/>
      <c r="RBI289" s="6"/>
      <c r="RBJ289" s="6"/>
      <c r="RBK289" s="6"/>
      <c r="RBL289" s="6"/>
      <c r="RBM289" s="6"/>
      <c r="RBN289" s="6"/>
      <c r="RBO289" s="6"/>
      <c r="RBP289" s="6"/>
      <c r="RBQ289" s="6"/>
      <c r="RBR289" s="6"/>
      <c r="RBS289" s="6"/>
      <c r="RBT289" s="6"/>
      <c r="RBU289" s="6"/>
      <c r="RBV289" s="6"/>
      <c r="RBW289" s="6"/>
      <c r="RBX289" s="6"/>
      <c r="RBY289" s="6"/>
      <c r="RBZ289" s="6"/>
      <c r="RCA289" s="6"/>
      <c r="RCB289" s="6"/>
      <c r="RCC289" s="6"/>
      <c r="RCD289" s="6"/>
      <c r="RCE289" s="6"/>
      <c r="RCF289" s="6"/>
      <c r="RCG289" s="6"/>
      <c r="RCH289" s="6"/>
      <c r="RCI289" s="6"/>
      <c r="RCJ289" s="6"/>
      <c r="RCK289" s="6"/>
      <c r="RCL289" s="6"/>
      <c r="RCM289" s="6"/>
      <c r="RCN289" s="6"/>
      <c r="RCO289" s="6"/>
      <c r="RCP289" s="6"/>
      <c r="RCQ289" s="6"/>
      <c r="RCR289" s="6"/>
      <c r="RCS289" s="6"/>
      <c r="RCT289" s="6"/>
      <c r="RCU289" s="6"/>
      <c r="RCV289" s="6"/>
      <c r="RCW289" s="6"/>
      <c r="RCX289" s="6"/>
      <c r="RCY289" s="6"/>
      <c r="RCZ289" s="6"/>
      <c r="RDA289" s="6"/>
      <c r="RDB289" s="6"/>
      <c r="RDC289" s="6"/>
      <c r="RDD289" s="6"/>
      <c r="RDE289" s="6"/>
      <c r="RDF289" s="6"/>
      <c r="RDG289" s="6"/>
      <c r="RDH289" s="6"/>
      <c r="RDI289" s="6"/>
      <c r="RDJ289" s="6"/>
      <c r="RDK289" s="6"/>
      <c r="RDL289" s="6"/>
      <c r="RDM289" s="6"/>
      <c r="RDN289" s="6"/>
      <c r="RDO289" s="6"/>
      <c r="RDP289" s="6"/>
      <c r="RDQ289" s="6"/>
      <c r="RDR289" s="6"/>
      <c r="RDS289" s="6"/>
      <c r="RDT289" s="6"/>
      <c r="RDU289" s="6"/>
      <c r="RDV289" s="6"/>
      <c r="RDW289" s="6"/>
      <c r="RDX289" s="6"/>
      <c r="RDY289" s="6"/>
      <c r="RDZ289" s="6"/>
      <c r="REA289" s="6"/>
      <c r="REB289" s="6"/>
      <c r="REC289" s="6"/>
      <c r="RED289" s="6"/>
      <c r="REE289" s="6"/>
      <c r="REF289" s="6"/>
      <c r="REG289" s="6"/>
      <c r="REH289" s="6"/>
      <c r="REI289" s="6"/>
      <c r="REJ289" s="6"/>
      <c r="REK289" s="6"/>
      <c r="REL289" s="6"/>
      <c r="REM289" s="6"/>
      <c r="REN289" s="6"/>
      <c r="REO289" s="6"/>
      <c r="REP289" s="6"/>
      <c r="REQ289" s="6"/>
      <c r="RER289" s="6"/>
      <c r="RES289" s="6"/>
      <c r="RET289" s="6"/>
      <c r="REU289" s="6"/>
      <c r="REV289" s="6"/>
      <c r="REW289" s="6"/>
      <c r="REX289" s="6"/>
      <c r="REY289" s="6"/>
      <c r="REZ289" s="6"/>
      <c r="RFA289" s="6"/>
      <c r="RFB289" s="6"/>
      <c r="RFC289" s="6"/>
      <c r="RFD289" s="6"/>
      <c r="RFE289" s="6"/>
      <c r="RFF289" s="6"/>
      <c r="RFG289" s="6"/>
      <c r="RFH289" s="6"/>
      <c r="RFI289" s="6"/>
      <c r="RFJ289" s="6"/>
      <c r="RFK289" s="6"/>
      <c r="RFL289" s="6"/>
      <c r="RFM289" s="6"/>
      <c r="RFN289" s="6"/>
      <c r="RFO289" s="6"/>
      <c r="RFP289" s="6"/>
      <c r="RFQ289" s="6"/>
      <c r="RFR289" s="6"/>
      <c r="RFS289" s="6"/>
      <c r="RFT289" s="6"/>
      <c r="RFU289" s="6"/>
      <c r="RFV289" s="6"/>
      <c r="RFW289" s="6"/>
      <c r="RFX289" s="6"/>
      <c r="RFY289" s="6"/>
      <c r="RFZ289" s="6"/>
      <c r="RGA289" s="6"/>
      <c r="RGB289" s="6"/>
      <c r="RGC289" s="6"/>
      <c r="RGD289" s="6"/>
      <c r="RGE289" s="6"/>
      <c r="RGF289" s="6"/>
      <c r="RGG289" s="6"/>
      <c r="RGH289" s="6"/>
      <c r="RGI289" s="6"/>
      <c r="RGJ289" s="6"/>
      <c r="RGK289" s="6"/>
      <c r="RGL289" s="6"/>
      <c r="RGM289" s="6"/>
      <c r="RGN289" s="6"/>
      <c r="RGO289" s="6"/>
      <c r="RGP289" s="6"/>
      <c r="RGQ289" s="6"/>
      <c r="RGR289" s="6"/>
      <c r="RGS289" s="6"/>
      <c r="RGT289" s="6"/>
      <c r="RGU289" s="6"/>
      <c r="RGV289" s="6"/>
      <c r="RGW289" s="6"/>
      <c r="RGX289" s="6"/>
      <c r="RGY289" s="6"/>
      <c r="RGZ289" s="6"/>
      <c r="RHA289" s="6"/>
      <c r="RHB289" s="6"/>
      <c r="RHC289" s="6"/>
      <c r="RHD289" s="6"/>
      <c r="RHE289" s="6"/>
      <c r="RHF289" s="6"/>
      <c r="RHG289" s="6"/>
      <c r="RHH289" s="6"/>
      <c r="RHI289" s="6"/>
      <c r="RHJ289" s="6"/>
      <c r="RHK289" s="6"/>
      <c r="RHL289" s="6"/>
      <c r="RHM289" s="6"/>
      <c r="RHN289" s="6"/>
      <c r="RHO289" s="6"/>
      <c r="RHP289" s="6"/>
      <c r="RHQ289" s="6"/>
      <c r="RHR289" s="6"/>
      <c r="RHS289" s="6"/>
      <c r="RHT289" s="6"/>
      <c r="RHU289" s="6"/>
      <c r="RHV289" s="6"/>
      <c r="RHW289" s="6"/>
      <c r="RHX289" s="6"/>
      <c r="RHY289" s="6"/>
      <c r="RHZ289" s="6"/>
      <c r="RIA289" s="6"/>
      <c r="RIB289" s="6"/>
      <c r="RIC289" s="6"/>
      <c r="RID289" s="6"/>
      <c r="RIE289" s="6"/>
      <c r="RIF289" s="6"/>
      <c r="RIG289" s="6"/>
      <c r="RIH289" s="6"/>
      <c r="RII289" s="6"/>
      <c r="RIJ289" s="6"/>
      <c r="RIK289" s="6"/>
      <c r="RIL289" s="6"/>
      <c r="RIM289" s="6"/>
      <c r="RIN289" s="6"/>
      <c r="RIO289" s="6"/>
      <c r="RIP289" s="6"/>
      <c r="RIQ289" s="6"/>
      <c r="RIR289" s="6"/>
      <c r="RIS289" s="6"/>
      <c r="RIT289" s="6"/>
      <c r="RIU289" s="6"/>
      <c r="RIV289" s="6"/>
      <c r="RIW289" s="6"/>
      <c r="RIX289" s="6"/>
      <c r="RIY289" s="6"/>
      <c r="RIZ289" s="6"/>
      <c r="RJA289" s="6"/>
      <c r="RJB289" s="6"/>
      <c r="RJC289" s="6"/>
      <c r="RJD289" s="6"/>
      <c r="RJE289" s="6"/>
      <c r="RJF289" s="6"/>
      <c r="RJG289" s="6"/>
      <c r="RJH289" s="6"/>
      <c r="RJI289" s="6"/>
      <c r="RJJ289" s="6"/>
      <c r="RJK289" s="6"/>
      <c r="RJL289" s="6"/>
      <c r="RJM289" s="6"/>
      <c r="RJN289" s="6"/>
      <c r="RJO289" s="6"/>
      <c r="RJP289" s="6"/>
      <c r="RJQ289" s="6"/>
      <c r="RJR289" s="6"/>
      <c r="RJS289" s="6"/>
      <c r="RJT289" s="6"/>
      <c r="RJU289" s="6"/>
      <c r="RJV289" s="6"/>
      <c r="RJW289" s="6"/>
      <c r="RJX289" s="6"/>
      <c r="RJY289" s="6"/>
      <c r="RJZ289" s="6"/>
      <c r="RKA289" s="6"/>
      <c r="RKB289" s="6"/>
      <c r="RKC289" s="6"/>
      <c r="RKD289" s="6"/>
      <c r="RKE289" s="6"/>
      <c r="RKF289" s="6"/>
      <c r="RKG289" s="6"/>
      <c r="RKH289" s="6"/>
      <c r="RKI289" s="6"/>
      <c r="RKJ289" s="6"/>
      <c r="RKK289" s="6"/>
      <c r="RKL289" s="6"/>
      <c r="RKM289" s="6"/>
      <c r="RKN289" s="6"/>
      <c r="RKO289" s="6"/>
      <c r="RKP289" s="6"/>
      <c r="RKQ289" s="6"/>
      <c r="RKR289" s="6"/>
      <c r="RKS289" s="6"/>
      <c r="RKT289" s="6"/>
      <c r="RKU289" s="6"/>
      <c r="RKV289" s="6"/>
      <c r="RKW289" s="6"/>
      <c r="RKX289" s="6"/>
      <c r="RKY289" s="6"/>
      <c r="RKZ289" s="6"/>
      <c r="RLA289" s="6"/>
      <c r="RLB289" s="6"/>
      <c r="RLC289" s="6"/>
      <c r="RLD289" s="6"/>
      <c r="RLE289" s="6"/>
      <c r="RLF289" s="6"/>
      <c r="RLG289" s="6"/>
      <c r="RLH289" s="6"/>
      <c r="RLI289" s="6"/>
      <c r="RLJ289" s="6"/>
      <c r="RLK289" s="6"/>
      <c r="RLL289" s="6"/>
      <c r="RLM289" s="6"/>
      <c r="RLN289" s="6"/>
      <c r="RLO289" s="6"/>
      <c r="RLP289" s="6"/>
      <c r="RLQ289" s="6"/>
      <c r="RLR289" s="6"/>
      <c r="RLS289" s="6"/>
      <c r="RLT289" s="6"/>
      <c r="RLU289" s="6"/>
      <c r="RLV289" s="6"/>
      <c r="RLW289" s="6"/>
      <c r="RLX289" s="6"/>
      <c r="RLY289" s="6"/>
      <c r="RLZ289" s="6"/>
      <c r="RMA289" s="6"/>
      <c r="RMB289" s="6"/>
      <c r="RMC289" s="6"/>
      <c r="RMD289" s="6"/>
      <c r="RME289" s="6"/>
      <c r="RMF289" s="6"/>
      <c r="RMG289" s="6"/>
      <c r="RMH289" s="6"/>
      <c r="RMI289" s="6"/>
      <c r="RMJ289" s="6"/>
      <c r="RMK289" s="6"/>
      <c r="RML289" s="6"/>
      <c r="RMM289" s="6"/>
      <c r="RMN289" s="6"/>
      <c r="RMO289" s="6"/>
      <c r="RMP289" s="6"/>
      <c r="RMQ289" s="6"/>
      <c r="RMR289" s="6"/>
      <c r="RMS289" s="6"/>
      <c r="RMT289" s="6"/>
      <c r="RMU289" s="6"/>
      <c r="RMV289" s="6"/>
      <c r="RMW289" s="6"/>
      <c r="RMX289" s="6"/>
      <c r="RMY289" s="6"/>
      <c r="RMZ289" s="6"/>
      <c r="RNA289" s="6"/>
      <c r="RNB289" s="6"/>
      <c r="RNC289" s="6"/>
      <c r="RND289" s="6"/>
      <c r="RNE289" s="6"/>
      <c r="RNF289" s="6"/>
      <c r="RNG289" s="6"/>
      <c r="RNH289" s="6"/>
      <c r="RNI289" s="6"/>
      <c r="RNJ289" s="6"/>
      <c r="RNK289" s="6"/>
      <c r="RNL289" s="6"/>
      <c r="RNM289" s="6"/>
      <c r="RNN289" s="6"/>
      <c r="RNO289" s="6"/>
      <c r="RNP289" s="6"/>
      <c r="RNQ289" s="6"/>
      <c r="RNR289" s="6"/>
      <c r="RNS289" s="6"/>
      <c r="RNT289" s="6"/>
      <c r="RNU289" s="6"/>
      <c r="RNV289" s="6"/>
      <c r="RNW289" s="6"/>
      <c r="RNX289" s="6"/>
      <c r="RNY289" s="6"/>
      <c r="RNZ289" s="6"/>
      <c r="ROA289" s="6"/>
      <c r="ROB289" s="6"/>
      <c r="ROC289" s="6"/>
      <c r="ROD289" s="6"/>
      <c r="ROE289" s="6"/>
      <c r="ROF289" s="6"/>
      <c r="ROG289" s="6"/>
      <c r="ROH289" s="6"/>
      <c r="ROI289" s="6"/>
      <c r="ROJ289" s="6"/>
      <c r="ROK289" s="6"/>
      <c r="ROL289" s="6"/>
      <c r="ROM289" s="6"/>
      <c r="RON289" s="6"/>
      <c r="ROO289" s="6"/>
      <c r="ROP289" s="6"/>
      <c r="ROQ289" s="6"/>
      <c r="ROR289" s="6"/>
      <c r="ROS289" s="6"/>
      <c r="ROT289" s="6"/>
      <c r="ROU289" s="6"/>
      <c r="ROV289" s="6"/>
      <c r="ROW289" s="6"/>
      <c r="ROX289" s="6"/>
      <c r="ROY289" s="6"/>
      <c r="ROZ289" s="6"/>
      <c r="RPA289" s="6"/>
      <c r="RPB289" s="6"/>
      <c r="RPC289" s="6"/>
      <c r="RPD289" s="6"/>
      <c r="RPE289" s="6"/>
      <c r="RPF289" s="6"/>
      <c r="RPG289" s="6"/>
      <c r="RPH289" s="6"/>
      <c r="RPI289" s="6"/>
      <c r="RPJ289" s="6"/>
      <c r="RPK289" s="6"/>
      <c r="RPL289" s="6"/>
      <c r="RPM289" s="6"/>
      <c r="RPN289" s="6"/>
      <c r="RPO289" s="6"/>
      <c r="RPP289" s="6"/>
      <c r="RPQ289" s="6"/>
      <c r="RPR289" s="6"/>
      <c r="RPS289" s="6"/>
      <c r="RPT289" s="6"/>
      <c r="RPU289" s="6"/>
      <c r="RPV289" s="6"/>
      <c r="RPW289" s="6"/>
      <c r="RPX289" s="6"/>
      <c r="RPY289" s="6"/>
      <c r="RPZ289" s="6"/>
      <c r="RQA289" s="6"/>
      <c r="RQB289" s="6"/>
      <c r="RQC289" s="6"/>
      <c r="RQD289" s="6"/>
      <c r="RQE289" s="6"/>
      <c r="RQF289" s="6"/>
      <c r="RQG289" s="6"/>
      <c r="RQH289" s="6"/>
      <c r="RQI289" s="6"/>
      <c r="RQJ289" s="6"/>
      <c r="RQK289" s="6"/>
      <c r="RQL289" s="6"/>
      <c r="RQM289" s="6"/>
      <c r="RQN289" s="6"/>
      <c r="RQO289" s="6"/>
      <c r="RQP289" s="6"/>
      <c r="RQQ289" s="6"/>
      <c r="RQR289" s="6"/>
      <c r="RQS289" s="6"/>
      <c r="RQT289" s="6"/>
      <c r="RQU289" s="6"/>
      <c r="RQV289" s="6"/>
      <c r="RQW289" s="6"/>
      <c r="RQX289" s="6"/>
      <c r="RQY289" s="6"/>
      <c r="RQZ289" s="6"/>
      <c r="RRA289" s="6"/>
      <c r="RRB289" s="6"/>
      <c r="RRC289" s="6"/>
      <c r="RRD289" s="6"/>
      <c r="RRE289" s="6"/>
      <c r="RRF289" s="6"/>
      <c r="RRG289" s="6"/>
      <c r="RRH289" s="6"/>
      <c r="RRI289" s="6"/>
      <c r="RRJ289" s="6"/>
      <c r="RRK289" s="6"/>
      <c r="RRL289" s="6"/>
      <c r="RRM289" s="6"/>
      <c r="RRN289" s="6"/>
      <c r="RRO289" s="6"/>
      <c r="RRP289" s="6"/>
      <c r="RRQ289" s="6"/>
      <c r="RRR289" s="6"/>
      <c r="RRS289" s="6"/>
      <c r="RRT289" s="6"/>
      <c r="RRU289" s="6"/>
      <c r="RRV289" s="6"/>
      <c r="RRW289" s="6"/>
      <c r="RRX289" s="6"/>
      <c r="RRY289" s="6"/>
      <c r="RRZ289" s="6"/>
      <c r="RSA289" s="6"/>
      <c r="RSB289" s="6"/>
      <c r="RSC289" s="6"/>
      <c r="RSD289" s="6"/>
      <c r="RSE289" s="6"/>
      <c r="RSF289" s="6"/>
      <c r="RSG289" s="6"/>
      <c r="RSH289" s="6"/>
      <c r="RSI289" s="6"/>
      <c r="RSJ289" s="6"/>
      <c r="RSK289" s="6"/>
      <c r="RSL289" s="6"/>
      <c r="RSM289" s="6"/>
      <c r="RSN289" s="6"/>
      <c r="RSO289" s="6"/>
      <c r="RSP289" s="6"/>
      <c r="RSQ289" s="6"/>
      <c r="RSR289" s="6"/>
      <c r="RSS289" s="6"/>
      <c r="RST289" s="6"/>
      <c r="RSU289" s="6"/>
      <c r="RSV289" s="6"/>
      <c r="RSW289" s="6"/>
      <c r="RSX289" s="6"/>
      <c r="RSY289" s="6"/>
      <c r="RSZ289" s="6"/>
      <c r="RTA289" s="6"/>
      <c r="RTB289" s="6"/>
      <c r="RTC289" s="6"/>
      <c r="RTD289" s="6"/>
      <c r="RTE289" s="6"/>
      <c r="RTF289" s="6"/>
      <c r="RTG289" s="6"/>
      <c r="RTH289" s="6"/>
      <c r="RTI289" s="6"/>
      <c r="RTJ289" s="6"/>
      <c r="RTK289" s="6"/>
      <c r="RTL289" s="6"/>
      <c r="RTM289" s="6"/>
      <c r="RTN289" s="6"/>
      <c r="RTO289" s="6"/>
      <c r="RTP289" s="6"/>
      <c r="RTQ289" s="6"/>
      <c r="RTR289" s="6"/>
      <c r="RTS289" s="6"/>
      <c r="RTT289" s="6"/>
      <c r="RTU289" s="6"/>
      <c r="RTV289" s="6"/>
      <c r="RTW289" s="6"/>
      <c r="RTX289" s="6"/>
      <c r="RTY289" s="6"/>
      <c r="RTZ289" s="6"/>
      <c r="RUA289" s="6"/>
      <c r="RUB289" s="6"/>
      <c r="RUC289" s="6"/>
      <c r="RUD289" s="6"/>
      <c r="RUE289" s="6"/>
      <c r="RUF289" s="6"/>
      <c r="RUG289" s="6"/>
      <c r="RUH289" s="6"/>
      <c r="RUI289" s="6"/>
      <c r="RUJ289" s="6"/>
      <c r="RUK289" s="6"/>
      <c r="RUL289" s="6"/>
      <c r="RUM289" s="6"/>
      <c r="RUN289" s="6"/>
      <c r="RUO289" s="6"/>
      <c r="RUP289" s="6"/>
      <c r="RUQ289" s="6"/>
      <c r="RUR289" s="6"/>
      <c r="RUS289" s="6"/>
      <c r="RUT289" s="6"/>
      <c r="RUU289" s="6"/>
      <c r="RUV289" s="6"/>
      <c r="RUW289" s="6"/>
      <c r="RUX289" s="6"/>
      <c r="RUY289" s="6"/>
      <c r="RUZ289" s="6"/>
      <c r="RVA289" s="6"/>
      <c r="RVB289" s="6"/>
      <c r="RVC289" s="6"/>
      <c r="RVD289" s="6"/>
      <c r="RVE289" s="6"/>
      <c r="RVF289" s="6"/>
      <c r="RVG289" s="6"/>
      <c r="RVH289" s="6"/>
      <c r="RVI289" s="6"/>
      <c r="RVJ289" s="6"/>
      <c r="RVK289" s="6"/>
      <c r="RVL289" s="6"/>
      <c r="RVM289" s="6"/>
      <c r="RVN289" s="6"/>
      <c r="RVO289" s="6"/>
      <c r="RVP289" s="6"/>
      <c r="RVQ289" s="6"/>
      <c r="RVR289" s="6"/>
      <c r="RVS289" s="6"/>
      <c r="RVT289" s="6"/>
      <c r="RVU289" s="6"/>
      <c r="RVV289" s="6"/>
      <c r="RVW289" s="6"/>
      <c r="RVX289" s="6"/>
      <c r="RVY289" s="6"/>
      <c r="RVZ289" s="6"/>
      <c r="RWA289" s="6"/>
      <c r="RWB289" s="6"/>
      <c r="RWC289" s="6"/>
      <c r="RWD289" s="6"/>
      <c r="RWE289" s="6"/>
      <c r="RWF289" s="6"/>
      <c r="RWG289" s="6"/>
      <c r="RWH289" s="6"/>
      <c r="RWI289" s="6"/>
      <c r="RWJ289" s="6"/>
      <c r="RWK289" s="6"/>
      <c r="RWL289" s="6"/>
      <c r="RWM289" s="6"/>
      <c r="RWN289" s="6"/>
      <c r="RWO289" s="6"/>
      <c r="RWP289" s="6"/>
      <c r="RWQ289" s="6"/>
      <c r="RWR289" s="6"/>
      <c r="RWS289" s="6"/>
      <c r="RWT289" s="6"/>
      <c r="RWU289" s="6"/>
      <c r="RWV289" s="6"/>
      <c r="RWW289" s="6"/>
      <c r="RWX289" s="6"/>
      <c r="RWY289" s="6"/>
      <c r="RWZ289" s="6"/>
      <c r="RXA289" s="6"/>
      <c r="RXB289" s="6"/>
      <c r="RXC289" s="6"/>
      <c r="RXD289" s="6"/>
      <c r="RXE289" s="6"/>
      <c r="RXF289" s="6"/>
      <c r="RXG289" s="6"/>
      <c r="RXH289" s="6"/>
      <c r="RXI289" s="6"/>
      <c r="RXJ289" s="6"/>
      <c r="RXK289" s="6"/>
      <c r="RXL289" s="6"/>
      <c r="RXM289" s="6"/>
      <c r="RXN289" s="6"/>
      <c r="RXO289" s="6"/>
      <c r="RXP289" s="6"/>
      <c r="RXQ289" s="6"/>
      <c r="RXR289" s="6"/>
      <c r="RXS289" s="6"/>
      <c r="RXT289" s="6"/>
      <c r="RXU289" s="6"/>
      <c r="RXV289" s="6"/>
      <c r="RXW289" s="6"/>
      <c r="RXX289" s="6"/>
      <c r="RXY289" s="6"/>
      <c r="RXZ289" s="6"/>
      <c r="RYA289" s="6"/>
      <c r="RYB289" s="6"/>
      <c r="RYC289" s="6"/>
      <c r="RYD289" s="6"/>
      <c r="RYE289" s="6"/>
      <c r="RYF289" s="6"/>
      <c r="RYG289" s="6"/>
      <c r="RYH289" s="6"/>
      <c r="RYI289" s="6"/>
      <c r="RYJ289" s="6"/>
      <c r="RYK289" s="6"/>
      <c r="RYL289" s="6"/>
      <c r="RYM289" s="6"/>
      <c r="RYN289" s="6"/>
      <c r="RYO289" s="6"/>
      <c r="RYP289" s="6"/>
      <c r="RYQ289" s="6"/>
      <c r="RYR289" s="6"/>
      <c r="RYS289" s="6"/>
      <c r="RYT289" s="6"/>
      <c r="RYU289" s="6"/>
      <c r="RYV289" s="6"/>
      <c r="RYW289" s="6"/>
      <c r="RYX289" s="6"/>
      <c r="RYY289" s="6"/>
      <c r="RYZ289" s="6"/>
      <c r="RZA289" s="6"/>
      <c r="RZB289" s="6"/>
      <c r="RZC289" s="6"/>
      <c r="RZD289" s="6"/>
      <c r="RZE289" s="6"/>
      <c r="RZF289" s="6"/>
      <c r="RZG289" s="6"/>
      <c r="RZH289" s="6"/>
      <c r="RZI289" s="6"/>
      <c r="RZJ289" s="6"/>
      <c r="RZK289" s="6"/>
      <c r="RZL289" s="6"/>
      <c r="RZM289" s="6"/>
      <c r="RZN289" s="6"/>
      <c r="RZO289" s="6"/>
      <c r="RZP289" s="6"/>
      <c r="RZQ289" s="6"/>
      <c r="RZR289" s="6"/>
      <c r="RZS289" s="6"/>
      <c r="RZT289" s="6"/>
      <c r="RZU289" s="6"/>
      <c r="RZV289" s="6"/>
      <c r="RZW289" s="6"/>
      <c r="RZX289" s="6"/>
      <c r="RZY289" s="6"/>
      <c r="RZZ289" s="6"/>
      <c r="SAA289" s="6"/>
      <c r="SAB289" s="6"/>
      <c r="SAC289" s="6"/>
      <c r="SAD289" s="6"/>
      <c r="SAE289" s="6"/>
      <c r="SAF289" s="6"/>
      <c r="SAG289" s="6"/>
      <c r="SAH289" s="6"/>
      <c r="SAI289" s="6"/>
      <c r="SAJ289" s="6"/>
      <c r="SAK289" s="6"/>
      <c r="SAL289" s="6"/>
      <c r="SAM289" s="6"/>
      <c r="SAN289" s="6"/>
      <c r="SAO289" s="6"/>
      <c r="SAP289" s="6"/>
      <c r="SAQ289" s="6"/>
      <c r="SAR289" s="6"/>
      <c r="SAS289" s="6"/>
      <c r="SAT289" s="6"/>
      <c r="SAU289" s="6"/>
      <c r="SAV289" s="6"/>
      <c r="SAW289" s="6"/>
      <c r="SAX289" s="6"/>
      <c r="SAY289" s="6"/>
      <c r="SAZ289" s="6"/>
      <c r="SBA289" s="6"/>
      <c r="SBB289" s="6"/>
      <c r="SBC289" s="6"/>
      <c r="SBD289" s="6"/>
      <c r="SBE289" s="6"/>
      <c r="SBF289" s="6"/>
      <c r="SBG289" s="6"/>
      <c r="SBH289" s="6"/>
      <c r="SBI289" s="6"/>
      <c r="SBJ289" s="6"/>
      <c r="SBK289" s="6"/>
      <c r="SBL289" s="6"/>
      <c r="SBM289" s="6"/>
      <c r="SBN289" s="6"/>
      <c r="SBO289" s="6"/>
      <c r="SBP289" s="6"/>
      <c r="SBQ289" s="6"/>
      <c r="SBR289" s="6"/>
      <c r="SBS289" s="6"/>
      <c r="SBT289" s="6"/>
      <c r="SBU289" s="6"/>
      <c r="SBV289" s="6"/>
      <c r="SBW289" s="6"/>
      <c r="SBX289" s="6"/>
      <c r="SBY289" s="6"/>
      <c r="SBZ289" s="6"/>
      <c r="SCA289" s="6"/>
      <c r="SCB289" s="6"/>
      <c r="SCC289" s="6"/>
      <c r="SCD289" s="6"/>
      <c r="SCE289" s="6"/>
      <c r="SCF289" s="6"/>
      <c r="SCG289" s="6"/>
      <c r="SCH289" s="6"/>
      <c r="SCI289" s="6"/>
      <c r="SCJ289" s="6"/>
      <c r="SCK289" s="6"/>
      <c r="SCL289" s="6"/>
      <c r="SCM289" s="6"/>
      <c r="SCN289" s="6"/>
      <c r="SCO289" s="6"/>
      <c r="SCP289" s="6"/>
      <c r="SCQ289" s="6"/>
      <c r="SCR289" s="6"/>
      <c r="SCS289" s="6"/>
      <c r="SCT289" s="6"/>
      <c r="SCU289" s="6"/>
      <c r="SCV289" s="6"/>
      <c r="SCW289" s="6"/>
      <c r="SCX289" s="6"/>
      <c r="SCY289" s="6"/>
      <c r="SCZ289" s="6"/>
      <c r="SDA289" s="6"/>
      <c r="SDB289" s="6"/>
      <c r="SDC289" s="6"/>
      <c r="SDD289" s="6"/>
      <c r="SDE289" s="6"/>
      <c r="SDF289" s="6"/>
      <c r="SDG289" s="6"/>
      <c r="SDH289" s="6"/>
      <c r="SDI289" s="6"/>
      <c r="SDJ289" s="6"/>
      <c r="SDK289" s="6"/>
      <c r="SDL289" s="6"/>
      <c r="SDM289" s="6"/>
      <c r="SDN289" s="6"/>
      <c r="SDO289" s="6"/>
      <c r="SDP289" s="6"/>
      <c r="SDQ289" s="6"/>
      <c r="SDR289" s="6"/>
      <c r="SDS289" s="6"/>
      <c r="SDT289" s="6"/>
      <c r="SDU289" s="6"/>
      <c r="SDV289" s="6"/>
      <c r="SDW289" s="6"/>
      <c r="SDX289" s="6"/>
      <c r="SDY289" s="6"/>
      <c r="SDZ289" s="6"/>
      <c r="SEA289" s="6"/>
      <c r="SEB289" s="6"/>
      <c r="SEC289" s="6"/>
      <c r="SED289" s="6"/>
      <c r="SEE289" s="6"/>
      <c r="SEF289" s="6"/>
      <c r="SEG289" s="6"/>
      <c r="SEH289" s="6"/>
      <c r="SEI289" s="6"/>
      <c r="SEJ289" s="6"/>
      <c r="SEK289" s="6"/>
      <c r="SEL289" s="6"/>
      <c r="SEM289" s="6"/>
      <c r="SEN289" s="6"/>
      <c r="SEO289" s="6"/>
      <c r="SEP289" s="6"/>
      <c r="SEQ289" s="6"/>
      <c r="SER289" s="6"/>
      <c r="SES289" s="6"/>
      <c r="SET289" s="6"/>
      <c r="SEU289" s="6"/>
      <c r="SEV289" s="6"/>
      <c r="SEW289" s="6"/>
      <c r="SEX289" s="6"/>
      <c r="SEY289" s="6"/>
      <c r="SEZ289" s="6"/>
      <c r="SFA289" s="6"/>
      <c r="SFB289" s="6"/>
      <c r="SFC289" s="6"/>
      <c r="SFD289" s="6"/>
      <c r="SFE289" s="6"/>
      <c r="SFF289" s="6"/>
      <c r="SFG289" s="6"/>
      <c r="SFH289" s="6"/>
      <c r="SFI289" s="6"/>
      <c r="SFJ289" s="6"/>
      <c r="SFK289" s="6"/>
      <c r="SFL289" s="6"/>
      <c r="SFM289" s="6"/>
      <c r="SFN289" s="6"/>
      <c r="SFO289" s="6"/>
      <c r="SFP289" s="6"/>
      <c r="SFQ289" s="6"/>
      <c r="SFR289" s="6"/>
      <c r="SFS289" s="6"/>
      <c r="SFT289" s="6"/>
      <c r="SFU289" s="6"/>
      <c r="SFV289" s="6"/>
      <c r="SFW289" s="6"/>
      <c r="SFX289" s="6"/>
      <c r="SFY289" s="6"/>
      <c r="SFZ289" s="6"/>
      <c r="SGA289" s="6"/>
      <c r="SGB289" s="6"/>
      <c r="SGC289" s="6"/>
      <c r="SGD289" s="6"/>
      <c r="SGE289" s="6"/>
      <c r="SGF289" s="6"/>
      <c r="SGG289" s="6"/>
      <c r="SGH289" s="6"/>
      <c r="SGI289" s="6"/>
      <c r="SGJ289" s="6"/>
      <c r="SGK289" s="6"/>
      <c r="SGL289" s="6"/>
      <c r="SGM289" s="6"/>
      <c r="SGN289" s="6"/>
      <c r="SGO289" s="6"/>
      <c r="SGP289" s="6"/>
      <c r="SGQ289" s="6"/>
      <c r="SGR289" s="6"/>
      <c r="SGS289" s="6"/>
      <c r="SGT289" s="6"/>
      <c r="SGU289" s="6"/>
      <c r="SGV289" s="6"/>
      <c r="SGW289" s="6"/>
      <c r="SGX289" s="6"/>
      <c r="SGY289" s="6"/>
      <c r="SGZ289" s="6"/>
      <c r="SHA289" s="6"/>
      <c r="SHB289" s="6"/>
      <c r="SHC289" s="6"/>
      <c r="SHD289" s="6"/>
      <c r="SHE289" s="6"/>
      <c r="SHF289" s="6"/>
      <c r="SHG289" s="6"/>
      <c r="SHH289" s="6"/>
      <c r="SHI289" s="6"/>
      <c r="SHJ289" s="6"/>
      <c r="SHK289" s="6"/>
      <c r="SHL289" s="6"/>
      <c r="SHM289" s="6"/>
      <c r="SHN289" s="6"/>
      <c r="SHO289" s="6"/>
      <c r="SHP289" s="6"/>
      <c r="SHQ289" s="6"/>
      <c r="SHR289" s="6"/>
      <c r="SHS289" s="6"/>
      <c r="SHT289" s="6"/>
      <c r="SHU289" s="6"/>
      <c r="SHV289" s="6"/>
      <c r="SHW289" s="6"/>
      <c r="SHX289" s="6"/>
      <c r="SHY289" s="6"/>
      <c r="SHZ289" s="6"/>
      <c r="SIA289" s="6"/>
      <c r="SIB289" s="6"/>
      <c r="SIC289" s="6"/>
      <c r="SID289" s="6"/>
      <c r="SIE289" s="6"/>
      <c r="SIF289" s="6"/>
      <c r="SIG289" s="6"/>
      <c r="SIH289" s="6"/>
      <c r="SII289" s="6"/>
      <c r="SIJ289" s="6"/>
      <c r="SIK289" s="6"/>
      <c r="SIL289" s="6"/>
      <c r="SIM289" s="6"/>
      <c r="SIN289" s="6"/>
      <c r="SIO289" s="6"/>
      <c r="SIP289" s="6"/>
      <c r="SIQ289" s="6"/>
      <c r="SIR289" s="6"/>
      <c r="SIS289" s="6"/>
      <c r="SIT289" s="6"/>
      <c r="SIU289" s="6"/>
      <c r="SIV289" s="6"/>
      <c r="SIW289" s="6"/>
      <c r="SIX289" s="6"/>
      <c r="SIY289" s="6"/>
      <c r="SIZ289" s="6"/>
      <c r="SJA289" s="6"/>
      <c r="SJB289" s="6"/>
      <c r="SJC289" s="6"/>
      <c r="SJD289" s="6"/>
      <c r="SJE289" s="6"/>
      <c r="SJF289" s="6"/>
      <c r="SJG289" s="6"/>
      <c r="SJH289" s="6"/>
      <c r="SJI289" s="6"/>
      <c r="SJJ289" s="6"/>
      <c r="SJK289" s="6"/>
      <c r="SJL289" s="6"/>
      <c r="SJM289" s="6"/>
      <c r="SJN289" s="6"/>
      <c r="SJO289" s="6"/>
      <c r="SJP289" s="6"/>
      <c r="SJQ289" s="6"/>
      <c r="SJR289" s="6"/>
      <c r="SJS289" s="6"/>
      <c r="SJT289" s="6"/>
      <c r="SJU289" s="6"/>
      <c r="SJV289" s="6"/>
      <c r="SJW289" s="6"/>
      <c r="SJX289" s="6"/>
      <c r="SJY289" s="6"/>
      <c r="SJZ289" s="6"/>
      <c r="SKA289" s="6"/>
      <c r="SKB289" s="6"/>
      <c r="SKC289" s="6"/>
      <c r="SKD289" s="6"/>
      <c r="SKE289" s="6"/>
      <c r="SKF289" s="6"/>
      <c r="SKG289" s="6"/>
      <c r="SKH289" s="6"/>
      <c r="SKI289" s="6"/>
      <c r="SKJ289" s="6"/>
      <c r="SKK289" s="6"/>
      <c r="SKL289" s="6"/>
      <c r="SKM289" s="6"/>
      <c r="SKN289" s="6"/>
      <c r="SKO289" s="6"/>
      <c r="SKP289" s="6"/>
      <c r="SKQ289" s="6"/>
      <c r="SKR289" s="6"/>
      <c r="SKS289" s="6"/>
      <c r="SKT289" s="6"/>
      <c r="SKU289" s="6"/>
      <c r="SKV289" s="6"/>
      <c r="SKW289" s="6"/>
      <c r="SKX289" s="6"/>
      <c r="SKY289" s="6"/>
      <c r="SKZ289" s="6"/>
      <c r="SLA289" s="6"/>
      <c r="SLB289" s="6"/>
      <c r="SLC289" s="6"/>
      <c r="SLD289" s="6"/>
      <c r="SLE289" s="6"/>
      <c r="SLF289" s="6"/>
      <c r="SLG289" s="6"/>
      <c r="SLH289" s="6"/>
      <c r="SLI289" s="6"/>
      <c r="SLJ289" s="6"/>
      <c r="SLK289" s="6"/>
      <c r="SLL289" s="6"/>
      <c r="SLM289" s="6"/>
      <c r="SLN289" s="6"/>
      <c r="SLO289" s="6"/>
      <c r="SLP289" s="6"/>
      <c r="SLQ289" s="6"/>
      <c r="SLR289" s="6"/>
      <c r="SLS289" s="6"/>
      <c r="SLT289" s="6"/>
      <c r="SLU289" s="6"/>
      <c r="SLV289" s="6"/>
      <c r="SLW289" s="6"/>
      <c r="SLX289" s="6"/>
      <c r="SLY289" s="6"/>
      <c r="SLZ289" s="6"/>
      <c r="SMA289" s="6"/>
      <c r="SMB289" s="6"/>
      <c r="SMC289" s="6"/>
      <c r="SMD289" s="6"/>
      <c r="SME289" s="6"/>
      <c r="SMF289" s="6"/>
      <c r="SMG289" s="6"/>
      <c r="SMH289" s="6"/>
      <c r="SMI289" s="6"/>
      <c r="SMJ289" s="6"/>
      <c r="SMK289" s="6"/>
      <c r="SML289" s="6"/>
      <c r="SMM289" s="6"/>
      <c r="SMN289" s="6"/>
      <c r="SMO289" s="6"/>
      <c r="SMP289" s="6"/>
      <c r="SMQ289" s="6"/>
      <c r="SMR289" s="6"/>
      <c r="SMS289" s="6"/>
      <c r="SMT289" s="6"/>
      <c r="SMU289" s="6"/>
      <c r="SMV289" s="6"/>
      <c r="SMW289" s="6"/>
      <c r="SMX289" s="6"/>
      <c r="SMY289" s="6"/>
      <c r="SMZ289" s="6"/>
      <c r="SNA289" s="6"/>
      <c r="SNB289" s="6"/>
      <c r="SNC289" s="6"/>
      <c r="SND289" s="6"/>
      <c r="SNE289" s="6"/>
      <c r="SNF289" s="6"/>
      <c r="SNG289" s="6"/>
      <c r="SNH289" s="6"/>
      <c r="SNI289" s="6"/>
      <c r="SNJ289" s="6"/>
      <c r="SNK289" s="6"/>
      <c r="SNL289" s="6"/>
      <c r="SNM289" s="6"/>
      <c r="SNN289" s="6"/>
      <c r="SNO289" s="6"/>
      <c r="SNP289" s="6"/>
      <c r="SNQ289" s="6"/>
      <c r="SNR289" s="6"/>
      <c r="SNS289" s="6"/>
      <c r="SNT289" s="6"/>
      <c r="SNU289" s="6"/>
      <c r="SNV289" s="6"/>
      <c r="SNW289" s="6"/>
      <c r="SNX289" s="6"/>
      <c r="SNY289" s="6"/>
      <c r="SNZ289" s="6"/>
      <c r="SOA289" s="6"/>
      <c r="SOB289" s="6"/>
      <c r="SOC289" s="6"/>
      <c r="SOD289" s="6"/>
      <c r="SOE289" s="6"/>
      <c r="SOF289" s="6"/>
      <c r="SOG289" s="6"/>
      <c r="SOH289" s="6"/>
      <c r="SOI289" s="6"/>
      <c r="SOJ289" s="6"/>
      <c r="SOK289" s="6"/>
      <c r="SOL289" s="6"/>
      <c r="SOM289" s="6"/>
      <c r="SON289" s="6"/>
      <c r="SOO289" s="6"/>
      <c r="SOP289" s="6"/>
      <c r="SOQ289" s="6"/>
      <c r="SOR289" s="6"/>
      <c r="SOS289" s="6"/>
      <c r="SOT289" s="6"/>
      <c r="SOU289" s="6"/>
      <c r="SOV289" s="6"/>
      <c r="SOW289" s="6"/>
      <c r="SOX289" s="6"/>
      <c r="SOY289" s="6"/>
      <c r="SOZ289" s="6"/>
      <c r="SPA289" s="6"/>
      <c r="SPB289" s="6"/>
      <c r="SPC289" s="6"/>
      <c r="SPD289" s="6"/>
      <c r="SPE289" s="6"/>
      <c r="SPF289" s="6"/>
      <c r="SPG289" s="6"/>
      <c r="SPH289" s="6"/>
      <c r="SPI289" s="6"/>
      <c r="SPJ289" s="6"/>
      <c r="SPK289" s="6"/>
      <c r="SPL289" s="6"/>
      <c r="SPM289" s="6"/>
      <c r="SPN289" s="6"/>
      <c r="SPO289" s="6"/>
      <c r="SPP289" s="6"/>
      <c r="SPQ289" s="6"/>
      <c r="SPR289" s="6"/>
      <c r="SPS289" s="6"/>
      <c r="SPT289" s="6"/>
      <c r="SPU289" s="6"/>
      <c r="SPV289" s="6"/>
      <c r="SPW289" s="6"/>
      <c r="SPX289" s="6"/>
      <c r="SPY289" s="6"/>
      <c r="SPZ289" s="6"/>
      <c r="SQA289" s="6"/>
      <c r="SQB289" s="6"/>
      <c r="SQC289" s="6"/>
      <c r="SQD289" s="6"/>
      <c r="SQE289" s="6"/>
      <c r="SQF289" s="6"/>
      <c r="SQG289" s="6"/>
      <c r="SQH289" s="6"/>
      <c r="SQI289" s="6"/>
      <c r="SQJ289" s="6"/>
      <c r="SQK289" s="6"/>
      <c r="SQL289" s="6"/>
      <c r="SQM289" s="6"/>
      <c r="SQN289" s="6"/>
      <c r="SQO289" s="6"/>
      <c r="SQP289" s="6"/>
      <c r="SQQ289" s="6"/>
      <c r="SQR289" s="6"/>
      <c r="SQS289" s="6"/>
      <c r="SQT289" s="6"/>
      <c r="SQU289" s="6"/>
      <c r="SQV289" s="6"/>
      <c r="SQW289" s="6"/>
      <c r="SQX289" s="6"/>
      <c r="SQY289" s="6"/>
      <c r="SQZ289" s="6"/>
      <c r="SRA289" s="6"/>
      <c r="SRB289" s="6"/>
      <c r="SRC289" s="6"/>
      <c r="SRD289" s="6"/>
      <c r="SRE289" s="6"/>
      <c r="SRF289" s="6"/>
      <c r="SRG289" s="6"/>
      <c r="SRH289" s="6"/>
      <c r="SRI289" s="6"/>
      <c r="SRJ289" s="6"/>
      <c r="SRK289" s="6"/>
      <c r="SRL289" s="6"/>
      <c r="SRM289" s="6"/>
      <c r="SRN289" s="6"/>
      <c r="SRO289" s="6"/>
      <c r="SRP289" s="6"/>
      <c r="SRQ289" s="6"/>
      <c r="SRR289" s="6"/>
      <c r="SRS289" s="6"/>
      <c r="SRT289" s="6"/>
      <c r="SRU289" s="6"/>
      <c r="SRV289" s="6"/>
      <c r="SRW289" s="6"/>
      <c r="SRX289" s="6"/>
      <c r="SRY289" s="6"/>
      <c r="SRZ289" s="6"/>
      <c r="SSA289" s="6"/>
      <c r="SSB289" s="6"/>
      <c r="SSC289" s="6"/>
      <c r="SSD289" s="6"/>
      <c r="SSE289" s="6"/>
      <c r="SSF289" s="6"/>
      <c r="SSG289" s="6"/>
      <c r="SSH289" s="6"/>
      <c r="SSI289" s="6"/>
      <c r="SSJ289" s="6"/>
      <c r="SSK289" s="6"/>
      <c r="SSL289" s="6"/>
      <c r="SSM289" s="6"/>
      <c r="SSN289" s="6"/>
      <c r="SSO289" s="6"/>
      <c r="SSP289" s="6"/>
      <c r="SSQ289" s="6"/>
      <c r="SSR289" s="6"/>
      <c r="SSS289" s="6"/>
      <c r="SST289" s="6"/>
      <c r="SSU289" s="6"/>
      <c r="SSV289" s="6"/>
      <c r="SSW289" s="6"/>
      <c r="SSX289" s="6"/>
      <c r="SSY289" s="6"/>
      <c r="SSZ289" s="6"/>
      <c r="STA289" s="6"/>
      <c r="STB289" s="6"/>
      <c r="STC289" s="6"/>
      <c r="STD289" s="6"/>
      <c r="STE289" s="6"/>
      <c r="STF289" s="6"/>
      <c r="STG289" s="6"/>
      <c r="STH289" s="6"/>
      <c r="STI289" s="6"/>
      <c r="STJ289" s="6"/>
      <c r="STK289" s="6"/>
      <c r="STL289" s="6"/>
      <c r="STM289" s="6"/>
      <c r="STN289" s="6"/>
      <c r="STO289" s="6"/>
      <c r="STP289" s="6"/>
      <c r="STQ289" s="6"/>
      <c r="STR289" s="6"/>
      <c r="STS289" s="6"/>
      <c r="STT289" s="6"/>
      <c r="STU289" s="6"/>
      <c r="STV289" s="6"/>
      <c r="STW289" s="6"/>
      <c r="STX289" s="6"/>
      <c r="STY289" s="6"/>
      <c r="STZ289" s="6"/>
      <c r="SUA289" s="6"/>
      <c r="SUB289" s="6"/>
      <c r="SUC289" s="6"/>
      <c r="SUD289" s="6"/>
      <c r="SUE289" s="6"/>
      <c r="SUF289" s="6"/>
      <c r="SUG289" s="6"/>
      <c r="SUH289" s="6"/>
      <c r="SUI289" s="6"/>
      <c r="SUJ289" s="6"/>
      <c r="SUK289" s="6"/>
      <c r="SUL289" s="6"/>
      <c r="SUM289" s="6"/>
      <c r="SUN289" s="6"/>
      <c r="SUO289" s="6"/>
      <c r="SUP289" s="6"/>
      <c r="SUQ289" s="6"/>
      <c r="SUR289" s="6"/>
      <c r="SUS289" s="6"/>
      <c r="SUT289" s="6"/>
      <c r="SUU289" s="6"/>
      <c r="SUV289" s="6"/>
      <c r="SUW289" s="6"/>
      <c r="SUX289" s="6"/>
      <c r="SUY289" s="6"/>
      <c r="SUZ289" s="6"/>
      <c r="SVA289" s="6"/>
      <c r="SVB289" s="6"/>
      <c r="SVC289" s="6"/>
      <c r="SVD289" s="6"/>
      <c r="SVE289" s="6"/>
      <c r="SVF289" s="6"/>
      <c r="SVG289" s="6"/>
      <c r="SVH289" s="6"/>
      <c r="SVI289" s="6"/>
      <c r="SVJ289" s="6"/>
      <c r="SVK289" s="6"/>
      <c r="SVL289" s="6"/>
      <c r="SVM289" s="6"/>
      <c r="SVN289" s="6"/>
      <c r="SVO289" s="6"/>
      <c r="SVP289" s="6"/>
      <c r="SVQ289" s="6"/>
      <c r="SVR289" s="6"/>
      <c r="SVS289" s="6"/>
      <c r="SVT289" s="6"/>
      <c r="SVU289" s="6"/>
      <c r="SVV289" s="6"/>
      <c r="SVW289" s="6"/>
      <c r="SVX289" s="6"/>
      <c r="SVY289" s="6"/>
      <c r="SVZ289" s="6"/>
      <c r="SWA289" s="6"/>
      <c r="SWB289" s="6"/>
      <c r="SWC289" s="6"/>
      <c r="SWD289" s="6"/>
      <c r="SWE289" s="6"/>
      <c r="SWF289" s="6"/>
      <c r="SWG289" s="6"/>
      <c r="SWH289" s="6"/>
      <c r="SWI289" s="6"/>
      <c r="SWJ289" s="6"/>
      <c r="SWK289" s="6"/>
      <c r="SWL289" s="6"/>
      <c r="SWM289" s="6"/>
      <c r="SWN289" s="6"/>
      <c r="SWO289" s="6"/>
      <c r="SWP289" s="6"/>
      <c r="SWQ289" s="6"/>
      <c r="SWR289" s="6"/>
      <c r="SWS289" s="6"/>
      <c r="SWT289" s="6"/>
      <c r="SWU289" s="6"/>
      <c r="SWV289" s="6"/>
      <c r="SWW289" s="6"/>
      <c r="SWX289" s="6"/>
      <c r="SWY289" s="6"/>
      <c r="SWZ289" s="6"/>
      <c r="SXA289" s="6"/>
      <c r="SXB289" s="6"/>
      <c r="SXC289" s="6"/>
      <c r="SXD289" s="6"/>
      <c r="SXE289" s="6"/>
      <c r="SXF289" s="6"/>
      <c r="SXG289" s="6"/>
      <c r="SXH289" s="6"/>
      <c r="SXI289" s="6"/>
      <c r="SXJ289" s="6"/>
      <c r="SXK289" s="6"/>
      <c r="SXL289" s="6"/>
      <c r="SXM289" s="6"/>
      <c r="SXN289" s="6"/>
      <c r="SXO289" s="6"/>
      <c r="SXP289" s="6"/>
      <c r="SXQ289" s="6"/>
      <c r="SXR289" s="6"/>
      <c r="SXS289" s="6"/>
      <c r="SXT289" s="6"/>
      <c r="SXU289" s="6"/>
      <c r="SXV289" s="6"/>
      <c r="SXW289" s="6"/>
      <c r="SXX289" s="6"/>
      <c r="SXY289" s="6"/>
      <c r="SXZ289" s="6"/>
      <c r="SYA289" s="6"/>
      <c r="SYB289" s="6"/>
      <c r="SYC289" s="6"/>
      <c r="SYD289" s="6"/>
      <c r="SYE289" s="6"/>
      <c r="SYF289" s="6"/>
      <c r="SYG289" s="6"/>
      <c r="SYH289" s="6"/>
      <c r="SYI289" s="6"/>
      <c r="SYJ289" s="6"/>
      <c r="SYK289" s="6"/>
      <c r="SYL289" s="6"/>
      <c r="SYM289" s="6"/>
      <c r="SYN289" s="6"/>
      <c r="SYO289" s="6"/>
      <c r="SYP289" s="6"/>
      <c r="SYQ289" s="6"/>
      <c r="SYR289" s="6"/>
      <c r="SYS289" s="6"/>
      <c r="SYT289" s="6"/>
      <c r="SYU289" s="6"/>
      <c r="SYV289" s="6"/>
      <c r="SYW289" s="6"/>
      <c r="SYX289" s="6"/>
      <c r="SYY289" s="6"/>
      <c r="SYZ289" s="6"/>
      <c r="SZA289" s="6"/>
      <c r="SZB289" s="6"/>
      <c r="SZC289" s="6"/>
      <c r="SZD289" s="6"/>
      <c r="SZE289" s="6"/>
      <c r="SZF289" s="6"/>
      <c r="SZG289" s="6"/>
      <c r="SZH289" s="6"/>
      <c r="SZI289" s="6"/>
      <c r="SZJ289" s="6"/>
      <c r="SZK289" s="6"/>
      <c r="SZL289" s="6"/>
      <c r="SZM289" s="6"/>
      <c r="SZN289" s="6"/>
      <c r="SZO289" s="6"/>
      <c r="SZP289" s="6"/>
      <c r="SZQ289" s="6"/>
      <c r="SZR289" s="6"/>
      <c r="SZS289" s="6"/>
      <c r="SZT289" s="6"/>
      <c r="SZU289" s="6"/>
      <c r="SZV289" s="6"/>
      <c r="SZW289" s="6"/>
      <c r="SZX289" s="6"/>
      <c r="SZY289" s="6"/>
      <c r="SZZ289" s="6"/>
      <c r="TAA289" s="6"/>
      <c r="TAB289" s="6"/>
      <c r="TAC289" s="6"/>
      <c r="TAD289" s="6"/>
      <c r="TAE289" s="6"/>
      <c r="TAF289" s="6"/>
      <c r="TAG289" s="6"/>
      <c r="TAH289" s="6"/>
      <c r="TAI289" s="6"/>
      <c r="TAJ289" s="6"/>
      <c r="TAK289" s="6"/>
      <c r="TAL289" s="6"/>
      <c r="TAM289" s="6"/>
      <c r="TAN289" s="6"/>
      <c r="TAO289" s="6"/>
      <c r="TAP289" s="6"/>
      <c r="TAQ289" s="6"/>
      <c r="TAR289" s="6"/>
      <c r="TAS289" s="6"/>
      <c r="TAT289" s="6"/>
      <c r="TAU289" s="6"/>
      <c r="TAV289" s="6"/>
      <c r="TAW289" s="6"/>
      <c r="TAX289" s="6"/>
      <c r="TAY289" s="6"/>
      <c r="TAZ289" s="6"/>
      <c r="TBA289" s="6"/>
      <c r="TBB289" s="6"/>
      <c r="TBC289" s="6"/>
      <c r="TBD289" s="6"/>
      <c r="TBE289" s="6"/>
      <c r="TBF289" s="6"/>
      <c r="TBG289" s="6"/>
      <c r="TBH289" s="6"/>
      <c r="TBI289" s="6"/>
      <c r="TBJ289" s="6"/>
      <c r="TBK289" s="6"/>
      <c r="TBL289" s="6"/>
      <c r="TBM289" s="6"/>
      <c r="TBN289" s="6"/>
      <c r="TBO289" s="6"/>
      <c r="TBP289" s="6"/>
      <c r="TBQ289" s="6"/>
      <c r="TBR289" s="6"/>
      <c r="TBS289" s="6"/>
      <c r="TBT289" s="6"/>
      <c r="TBU289" s="6"/>
      <c r="TBV289" s="6"/>
      <c r="TBW289" s="6"/>
      <c r="TBX289" s="6"/>
      <c r="TBY289" s="6"/>
      <c r="TBZ289" s="6"/>
      <c r="TCA289" s="6"/>
      <c r="TCB289" s="6"/>
      <c r="TCC289" s="6"/>
      <c r="TCD289" s="6"/>
      <c r="TCE289" s="6"/>
      <c r="TCF289" s="6"/>
      <c r="TCG289" s="6"/>
      <c r="TCH289" s="6"/>
      <c r="TCI289" s="6"/>
      <c r="TCJ289" s="6"/>
      <c r="TCK289" s="6"/>
      <c r="TCL289" s="6"/>
      <c r="TCM289" s="6"/>
      <c r="TCN289" s="6"/>
      <c r="TCO289" s="6"/>
      <c r="TCP289" s="6"/>
      <c r="TCQ289" s="6"/>
      <c r="TCR289" s="6"/>
      <c r="TCS289" s="6"/>
      <c r="TCT289" s="6"/>
      <c r="TCU289" s="6"/>
      <c r="TCV289" s="6"/>
      <c r="TCW289" s="6"/>
      <c r="TCX289" s="6"/>
      <c r="TCY289" s="6"/>
      <c r="TCZ289" s="6"/>
      <c r="TDA289" s="6"/>
      <c r="TDB289" s="6"/>
      <c r="TDC289" s="6"/>
      <c r="TDD289" s="6"/>
      <c r="TDE289" s="6"/>
      <c r="TDF289" s="6"/>
      <c r="TDG289" s="6"/>
      <c r="TDH289" s="6"/>
      <c r="TDI289" s="6"/>
      <c r="TDJ289" s="6"/>
      <c r="TDK289" s="6"/>
      <c r="TDL289" s="6"/>
      <c r="TDM289" s="6"/>
      <c r="TDN289" s="6"/>
      <c r="TDO289" s="6"/>
      <c r="TDP289" s="6"/>
      <c r="TDQ289" s="6"/>
      <c r="TDR289" s="6"/>
      <c r="TDS289" s="6"/>
      <c r="TDT289" s="6"/>
      <c r="TDU289" s="6"/>
      <c r="TDV289" s="6"/>
      <c r="TDW289" s="6"/>
      <c r="TDX289" s="6"/>
      <c r="TDY289" s="6"/>
      <c r="TDZ289" s="6"/>
      <c r="TEA289" s="6"/>
      <c r="TEB289" s="6"/>
      <c r="TEC289" s="6"/>
      <c r="TED289" s="6"/>
      <c r="TEE289" s="6"/>
      <c r="TEF289" s="6"/>
      <c r="TEG289" s="6"/>
      <c r="TEH289" s="6"/>
      <c r="TEI289" s="6"/>
      <c r="TEJ289" s="6"/>
      <c r="TEK289" s="6"/>
      <c r="TEL289" s="6"/>
      <c r="TEM289" s="6"/>
      <c r="TEN289" s="6"/>
      <c r="TEO289" s="6"/>
      <c r="TEP289" s="6"/>
      <c r="TEQ289" s="6"/>
      <c r="TER289" s="6"/>
      <c r="TES289" s="6"/>
      <c r="TET289" s="6"/>
      <c r="TEU289" s="6"/>
      <c r="TEV289" s="6"/>
      <c r="TEW289" s="6"/>
      <c r="TEX289" s="6"/>
      <c r="TEY289" s="6"/>
      <c r="TEZ289" s="6"/>
      <c r="TFA289" s="6"/>
      <c r="TFB289" s="6"/>
      <c r="TFC289" s="6"/>
      <c r="TFD289" s="6"/>
      <c r="TFE289" s="6"/>
      <c r="TFF289" s="6"/>
      <c r="TFG289" s="6"/>
      <c r="TFH289" s="6"/>
      <c r="TFI289" s="6"/>
      <c r="TFJ289" s="6"/>
      <c r="TFK289" s="6"/>
      <c r="TFL289" s="6"/>
      <c r="TFM289" s="6"/>
      <c r="TFN289" s="6"/>
      <c r="TFO289" s="6"/>
      <c r="TFP289" s="6"/>
      <c r="TFQ289" s="6"/>
      <c r="TFR289" s="6"/>
      <c r="TFS289" s="6"/>
      <c r="TFT289" s="6"/>
      <c r="TFU289" s="6"/>
      <c r="TFV289" s="6"/>
      <c r="TFW289" s="6"/>
      <c r="TFX289" s="6"/>
      <c r="TFY289" s="6"/>
      <c r="TFZ289" s="6"/>
      <c r="TGA289" s="6"/>
      <c r="TGB289" s="6"/>
      <c r="TGC289" s="6"/>
      <c r="TGD289" s="6"/>
      <c r="TGE289" s="6"/>
      <c r="TGF289" s="6"/>
      <c r="TGG289" s="6"/>
      <c r="TGH289" s="6"/>
      <c r="TGI289" s="6"/>
      <c r="TGJ289" s="6"/>
      <c r="TGK289" s="6"/>
      <c r="TGL289" s="6"/>
      <c r="TGM289" s="6"/>
      <c r="TGN289" s="6"/>
      <c r="TGO289" s="6"/>
      <c r="TGP289" s="6"/>
      <c r="TGQ289" s="6"/>
      <c r="TGR289" s="6"/>
      <c r="TGS289" s="6"/>
      <c r="TGT289" s="6"/>
      <c r="TGU289" s="6"/>
      <c r="TGV289" s="6"/>
      <c r="TGW289" s="6"/>
      <c r="TGX289" s="6"/>
      <c r="TGY289" s="6"/>
      <c r="TGZ289" s="6"/>
      <c r="THA289" s="6"/>
      <c r="THB289" s="6"/>
      <c r="THC289" s="6"/>
      <c r="THD289" s="6"/>
      <c r="THE289" s="6"/>
      <c r="THF289" s="6"/>
      <c r="THG289" s="6"/>
      <c r="THH289" s="6"/>
      <c r="THI289" s="6"/>
      <c r="THJ289" s="6"/>
      <c r="THK289" s="6"/>
      <c r="THL289" s="6"/>
      <c r="THM289" s="6"/>
      <c r="THN289" s="6"/>
      <c r="THO289" s="6"/>
      <c r="THP289" s="6"/>
      <c r="THQ289" s="6"/>
      <c r="THR289" s="6"/>
      <c r="THS289" s="6"/>
      <c r="THT289" s="6"/>
      <c r="THU289" s="6"/>
      <c r="THV289" s="6"/>
      <c r="THW289" s="6"/>
      <c r="THX289" s="6"/>
      <c r="THY289" s="6"/>
      <c r="THZ289" s="6"/>
      <c r="TIA289" s="6"/>
      <c r="TIB289" s="6"/>
      <c r="TIC289" s="6"/>
      <c r="TID289" s="6"/>
      <c r="TIE289" s="6"/>
      <c r="TIF289" s="6"/>
      <c r="TIG289" s="6"/>
      <c r="TIH289" s="6"/>
      <c r="TII289" s="6"/>
      <c r="TIJ289" s="6"/>
      <c r="TIK289" s="6"/>
      <c r="TIL289" s="6"/>
      <c r="TIM289" s="6"/>
      <c r="TIN289" s="6"/>
      <c r="TIO289" s="6"/>
      <c r="TIP289" s="6"/>
      <c r="TIQ289" s="6"/>
      <c r="TIR289" s="6"/>
      <c r="TIS289" s="6"/>
      <c r="TIT289" s="6"/>
      <c r="TIU289" s="6"/>
      <c r="TIV289" s="6"/>
      <c r="TIW289" s="6"/>
      <c r="TIX289" s="6"/>
      <c r="TIY289" s="6"/>
      <c r="TIZ289" s="6"/>
      <c r="TJA289" s="6"/>
      <c r="TJB289" s="6"/>
      <c r="TJC289" s="6"/>
      <c r="TJD289" s="6"/>
      <c r="TJE289" s="6"/>
      <c r="TJF289" s="6"/>
      <c r="TJG289" s="6"/>
      <c r="TJH289" s="6"/>
      <c r="TJI289" s="6"/>
      <c r="TJJ289" s="6"/>
      <c r="TJK289" s="6"/>
      <c r="TJL289" s="6"/>
      <c r="TJM289" s="6"/>
      <c r="TJN289" s="6"/>
      <c r="TJO289" s="6"/>
      <c r="TJP289" s="6"/>
      <c r="TJQ289" s="6"/>
      <c r="TJR289" s="6"/>
      <c r="TJS289" s="6"/>
      <c r="TJT289" s="6"/>
      <c r="TJU289" s="6"/>
      <c r="TJV289" s="6"/>
      <c r="TJW289" s="6"/>
      <c r="TJX289" s="6"/>
      <c r="TJY289" s="6"/>
      <c r="TJZ289" s="6"/>
      <c r="TKA289" s="6"/>
      <c r="TKB289" s="6"/>
      <c r="TKC289" s="6"/>
      <c r="TKD289" s="6"/>
      <c r="TKE289" s="6"/>
      <c r="TKF289" s="6"/>
      <c r="TKG289" s="6"/>
      <c r="TKH289" s="6"/>
      <c r="TKI289" s="6"/>
      <c r="TKJ289" s="6"/>
      <c r="TKK289" s="6"/>
      <c r="TKL289" s="6"/>
      <c r="TKM289" s="6"/>
      <c r="TKN289" s="6"/>
      <c r="TKO289" s="6"/>
      <c r="TKP289" s="6"/>
      <c r="TKQ289" s="6"/>
      <c r="TKR289" s="6"/>
      <c r="TKS289" s="6"/>
      <c r="TKT289" s="6"/>
      <c r="TKU289" s="6"/>
      <c r="TKV289" s="6"/>
      <c r="TKW289" s="6"/>
      <c r="TKX289" s="6"/>
      <c r="TKY289" s="6"/>
      <c r="TKZ289" s="6"/>
      <c r="TLA289" s="6"/>
      <c r="TLB289" s="6"/>
      <c r="TLC289" s="6"/>
      <c r="TLD289" s="6"/>
      <c r="TLE289" s="6"/>
      <c r="TLF289" s="6"/>
      <c r="TLG289" s="6"/>
      <c r="TLH289" s="6"/>
      <c r="TLI289" s="6"/>
      <c r="TLJ289" s="6"/>
      <c r="TLK289" s="6"/>
      <c r="TLL289" s="6"/>
      <c r="TLM289" s="6"/>
      <c r="TLN289" s="6"/>
      <c r="TLO289" s="6"/>
      <c r="TLP289" s="6"/>
      <c r="TLQ289" s="6"/>
      <c r="TLR289" s="6"/>
      <c r="TLS289" s="6"/>
      <c r="TLT289" s="6"/>
      <c r="TLU289" s="6"/>
      <c r="TLV289" s="6"/>
      <c r="TLW289" s="6"/>
      <c r="TLX289" s="6"/>
      <c r="TLY289" s="6"/>
      <c r="TLZ289" s="6"/>
      <c r="TMA289" s="6"/>
      <c r="TMB289" s="6"/>
      <c r="TMC289" s="6"/>
      <c r="TMD289" s="6"/>
      <c r="TME289" s="6"/>
      <c r="TMF289" s="6"/>
      <c r="TMG289" s="6"/>
      <c r="TMH289" s="6"/>
      <c r="TMI289" s="6"/>
      <c r="TMJ289" s="6"/>
      <c r="TMK289" s="6"/>
      <c r="TML289" s="6"/>
      <c r="TMM289" s="6"/>
      <c r="TMN289" s="6"/>
      <c r="TMO289" s="6"/>
      <c r="TMP289" s="6"/>
      <c r="TMQ289" s="6"/>
      <c r="TMR289" s="6"/>
      <c r="TMS289" s="6"/>
      <c r="TMT289" s="6"/>
      <c r="TMU289" s="6"/>
      <c r="TMV289" s="6"/>
      <c r="TMW289" s="6"/>
      <c r="TMX289" s="6"/>
      <c r="TMY289" s="6"/>
      <c r="TMZ289" s="6"/>
      <c r="TNA289" s="6"/>
      <c r="TNB289" s="6"/>
      <c r="TNC289" s="6"/>
      <c r="TND289" s="6"/>
      <c r="TNE289" s="6"/>
      <c r="TNF289" s="6"/>
      <c r="TNG289" s="6"/>
      <c r="TNH289" s="6"/>
      <c r="TNI289" s="6"/>
      <c r="TNJ289" s="6"/>
      <c r="TNK289" s="6"/>
      <c r="TNL289" s="6"/>
      <c r="TNM289" s="6"/>
      <c r="TNN289" s="6"/>
      <c r="TNO289" s="6"/>
      <c r="TNP289" s="6"/>
      <c r="TNQ289" s="6"/>
      <c r="TNR289" s="6"/>
      <c r="TNS289" s="6"/>
      <c r="TNT289" s="6"/>
      <c r="TNU289" s="6"/>
      <c r="TNV289" s="6"/>
      <c r="TNW289" s="6"/>
      <c r="TNX289" s="6"/>
      <c r="TNY289" s="6"/>
      <c r="TNZ289" s="6"/>
      <c r="TOA289" s="6"/>
      <c r="TOB289" s="6"/>
      <c r="TOC289" s="6"/>
      <c r="TOD289" s="6"/>
      <c r="TOE289" s="6"/>
      <c r="TOF289" s="6"/>
      <c r="TOG289" s="6"/>
      <c r="TOH289" s="6"/>
      <c r="TOI289" s="6"/>
      <c r="TOJ289" s="6"/>
      <c r="TOK289" s="6"/>
      <c r="TOL289" s="6"/>
      <c r="TOM289" s="6"/>
      <c r="TON289" s="6"/>
      <c r="TOO289" s="6"/>
      <c r="TOP289" s="6"/>
      <c r="TOQ289" s="6"/>
      <c r="TOR289" s="6"/>
      <c r="TOS289" s="6"/>
      <c r="TOT289" s="6"/>
      <c r="TOU289" s="6"/>
      <c r="TOV289" s="6"/>
      <c r="TOW289" s="6"/>
      <c r="TOX289" s="6"/>
      <c r="TOY289" s="6"/>
      <c r="TOZ289" s="6"/>
      <c r="TPA289" s="6"/>
      <c r="TPB289" s="6"/>
      <c r="TPC289" s="6"/>
      <c r="TPD289" s="6"/>
      <c r="TPE289" s="6"/>
      <c r="TPF289" s="6"/>
      <c r="TPG289" s="6"/>
      <c r="TPH289" s="6"/>
      <c r="TPI289" s="6"/>
      <c r="TPJ289" s="6"/>
      <c r="TPK289" s="6"/>
      <c r="TPL289" s="6"/>
      <c r="TPM289" s="6"/>
      <c r="TPN289" s="6"/>
      <c r="TPO289" s="6"/>
      <c r="TPP289" s="6"/>
      <c r="TPQ289" s="6"/>
      <c r="TPR289" s="6"/>
      <c r="TPS289" s="6"/>
      <c r="TPT289" s="6"/>
      <c r="TPU289" s="6"/>
      <c r="TPV289" s="6"/>
      <c r="TPW289" s="6"/>
      <c r="TPX289" s="6"/>
      <c r="TPY289" s="6"/>
      <c r="TPZ289" s="6"/>
      <c r="TQA289" s="6"/>
      <c r="TQB289" s="6"/>
      <c r="TQC289" s="6"/>
      <c r="TQD289" s="6"/>
      <c r="TQE289" s="6"/>
      <c r="TQF289" s="6"/>
      <c r="TQG289" s="6"/>
      <c r="TQH289" s="6"/>
      <c r="TQI289" s="6"/>
      <c r="TQJ289" s="6"/>
      <c r="TQK289" s="6"/>
      <c r="TQL289" s="6"/>
      <c r="TQM289" s="6"/>
      <c r="TQN289" s="6"/>
      <c r="TQO289" s="6"/>
      <c r="TQP289" s="6"/>
      <c r="TQQ289" s="6"/>
      <c r="TQR289" s="6"/>
      <c r="TQS289" s="6"/>
      <c r="TQT289" s="6"/>
      <c r="TQU289" s="6"/>
      <c r="TQV289" s="6"/>
      <c r="TQW289" s="6"/>
      <c r="TQX289" s="6"/>
      <c r="TQY289" s="6"/>
      <c r="TQZ289" s="6"/>
      <c r="TRA289" s="6"/>
      <c r="TRB289" s="6"/>
      <c r="TRC289" s="6"/>
      <c r="TRD289" s="6"/>
      <c r="TRE289" s="6"/>
      <c r="TRF289" s="6"/>
      <c r="TRG289" s="6"/>
      <c r="TRH289" s="6"/>
      <c r="TRI289" s="6"/>
      <c r="TRJ289" s="6"/>
      <c r="TRK289" s="6"/>
      <c r="TRL289" s="6"/>
      <c r="TRM289" s="6"/>
      <c r="TRN289" s="6"/>
      <c r="TRO289" s="6"/>
      <c r="TRP289" s="6"/>
      <c r="TRQ289" s="6"/>
      <c r="TRR289" s="6"/>
      <c r="TRS289" s="6"/>
      <c r="TRT289" s="6"/>
      <c r="TRU289" s="6"/>
      <c r="TRV289" s="6"/>
      <c r="TRW289" s="6"/>
      <c r="TRX289" s="6"/>
      <c r="TRY289" s="6"/>
      <c r="TRZ289" s="6"/>
      <c r="TSA289" s="6"/>
      <c r="TSB289" s="6"/>
      <c r="TSC289" s="6"/>
      <c r="TSD289" s="6"/>
      <c r="TSE289" s="6"/>
      <c r="TSF289" s="6"/>
      <c r="TSG289" s="6"/>
      <c r="TSH289" s="6"/>
      <c r="TSI289" s="6"/>
      <c r="TSJ289" s="6"/>
      <c r="TSK289" s="6"/>
      <c r="TSL289" s="6"/>
      <c r="TSM289" s="6"/>
      <c r="TSN289" s="6"/>
      <c r="TSO289" s="6"/>
      <c r="TSP289" s="6"/>
      <c r="TSQ289" s="6"/>
      <c r="TSR289" s="6"/>
      <c r="TSS289" s="6"/>
      <c r="TST289" s="6"/>
      <c r="TSU289" s="6"/>
      <c r="TSV289" s="6"/>
      <c r="TSW289" s="6"/>
      <c r="TSX289" s="6"/>
      <c r="TSY289" s="6"/>
      <c r="TSZ289" s="6"/>
      <c r="TTA289" s="6"/>
      <c r="TTB289" s="6"/>
      <c r="TTC289" s="6"/>
      <c r="TTD289" s="6"/>
      <c r="TTE289" s="6"/>
      <c r="TTF289" s="6"/>
      <c r="TTG289" s="6"/>
      <c r="TTH289" s="6"/>
      <c r="TTI289" s="6"/>
      <c r="TTJ289" s="6"/>
      <c r="TTK289" s="6"/>
      <c r="TTL289" s="6"/>
      <c r="TTM289" s="6"/>
      <c r="TTN289" s="6"/>
      <c r="TTO289" s="6"/>
      <c r="TTP289" s="6"/>
      <c r="TTQ289" s="6"/>
      <c r="TTR289" s="6"/>
      <c r="TTS289" s="6"/>
      <c r="TTT289" s="6"/>
      <c r="TTU289" s="6"/>
      <c r="TTV289" s="6"/>
      <c r="TTW289" s="6"/>
      <c r="TTX289" s="6"/>
      <c r="TTY289" s="6"/>
      <c r="TTZ289" s="6"/>
      <c r="TUA289" s="6"/>
      <c r="TUB289" s="6"/>
      <c r="TUC289" s="6"/>
      <c r="TUD289" s="6"/>
      <c r="TUE289" s="6"/>
      <c r="TUF289" s="6"/>
      <c r="TUG289" s="6"/>
      <c r="TUH289" s="6"/>
      <c r="TUI289" s="6"/>
      <c r="TUJ289" s="6"/>
      <c r="TUK289" s="6"/>
      <c r="TUL289" s="6"/>
      <c r="TUM289" s="6"/>
      <c r="TUN289" s="6"/>
      <c r="TUO289" s="6"/>
      <c r="TUP289" s="6"/>
      <c r="TUQ289" s="6"/>
      <c r="TUR289" s="6"/>
      <c r="TUS289" s="6"/>
      <c r="TUT289" s="6"/>
      <c r="TUU289" s="6"/>
      <c r="TUV289" s="6"/>
      <c r="TUW289" s="6"/>
      <c r="TUX289" s="6"/>
      <c r="TUY289" s="6"/>
      <c r="TUZ289" s="6"/>
      <c r="TVA289" s="6"/>
      <c r="TVB289" s="6"/>
      <c r="TVC289" s="6"/>
      <c r="TVD289" s="6"/>
      <c r="TVE289" s="6"/>
      <c r="TVF289" s="6"/>
      <c r="TVG289" s="6"/>
      <c r="TVH289" s="6"/>
      <c r="TVI289" s="6"/>
      <c r="TVJ289" s="6"/>
      <c r="TVK289" s="6"/>
      <c r="TVL289" s="6"/>
      <c r="TVM289" s="6"/>
      <c r="TVN289" s="6"/>
      <c r="TVO289" s="6"/>
      <c r="TVP289" s="6"/>
      <c r="TVQ289" s="6"/>
      <c r="TVR289" s="6"/>
      <c r="TVS289" s="6"/>
      <c r="TVT289" s="6"/>
      <c r="TVU289" s="6"/>
      <c r="TVV289" s="6"/>
      <c r="TVW289" s="6"/>
      <c r="TVX289" s="6"/>
      <c r="TVY289" s="6"/>
      <c r="TVZ289" s="6"/>
      <c r="TWA289" s="6"/>
      <c r="TWB289" s="6"/>
      <c r="TWC289" s="6"/>
      <c r="TWD289" s="6"/>
      <c r="TWE289" s="6"/>
      <c r="TWF289" s="6"/>
      <c r="TWG289" s="6"/>
      <c r="TWH289" s="6"/>
      <c r="TWI289" s="6"/>
      <c r="TWJ289" s="6"/>
      <c r="TWK289" s="6"/>
      <c r="TWL289" s="6"/>
      <c r="TWM289" s="6"/>
      <c r="TWN289" s="6"/>
      <c r="TWO289" s="6"/>
      <c r="TWP289" s="6"/>
      <c r="TWQ289" s="6"/>
      <c r="TWR289" s="6"/>
      <c r="TWS289" s="6"/>
      <c r="TWT289" s="6"/>
      <c r="TWU289" s="6"/>
      <c r="TWV289" s="6"/>
      <c r="TWW289" s="6"/>
      <c r="TWX289" s="6"/>
      <c r="TWY289" s="6"/>
      <c r="TWZ289" s="6"/>
      <c r="TXA289" s="6"/>
      <c r="TXB289" s="6"/>
      <c r="TXC289" s="6"/>
      <c r="TXD289" s="6"/>
      <c r="TXE289" s="6"/>
      <c r="TXF289" s="6"/>
      <c r="TXG289" s="6"/>
      <c r="TXH289" s="6"/>
      <c r="TXI289" s="6"/>
      <c r="TXJ289" s="6"/>
      <c r="TXK289" s="6"/>
      <c r="TXL289" s="6"/>
      <c r="TXM289" s="6"/>
      <c r="TXN289" s="6"/>
      <c r="TXO289" s="6"/>
      <c r="TXP289" s="6"/>
      <c r="TXQ289" s="6"/>
      <c r="TXR289" s="6"/>
      <c r="TXS289" s="6"/>
      <c r="TXT289" s="6"/>
      <c r="TXU289" s="6"/>
      <c r="TXV289" s="6"/>
      <c r="TXW289" s="6"/>
      <c r="TXX289" s="6"/>
      <c r="TXY289" s="6"/>
      <c r="TXZ289" s="6"/>
      <c r="TYA289" s="6"/>
      <c r="TYB289" s="6"/>
      <c r="TYC289" s="6"/>
      <c r="TYD289" s="6"/>
      <c r="TYE289" s="6"/>
      <c r="TYF289" s="6"/>
      <c r="TYG289" s="6"/>
      <c r="TYH289" s="6"/>
      <c r="TYI289" s="6"/>
      <c r="TYJ289" s="6"/>
      <c r="TYK289" s="6"/>
      <c r="TYL289" s="6"/>
      <c r="TYM289" s="6"/>
      <c r="TYN289" s="6"/>
      <c r="TYO289" s="6"/>
      <c r="TYP289" s="6"/>
      <c r="TYQ289" s="6"/>
      <c r="TYR289" s="6"/>
      <c r="TYS289" s="6"/>
      <c r="TYT289" s="6"/>
      <c r="TYU289" s="6"/>
      <c r="TYV289" s="6"/>
      <c r="TYW289" s="6"/>
      <c r="TYX289" s="6"/>
      <c r="TYY289" s="6"/>
      <c r="TYZ289" s="6"/>
      <c r="TZA289" s="6"/>
      <c r="TZB289" s="6"/>
      <c r="TZC289" s="6"/>
      <c r="TZD289" s="6"/>
      <c r="TZE289" s="6"/>
      <c r="TZF289" s="6"/>
      <c r="TZG289" s="6"/>
      <c r="TZH289" s="6"/>
      <c r="TZI289" s="6"/>
      <c r="TZJ289" s="6"/>
      <c r="TZK289" s="6"/>
      <c r="TZL289" s="6"/>
      <c r="TZM289" s="6"/>
      <c r="TZN289" s="6"/>
      <c r="TZO289" s="6"/>
      <c r="TZP289" s="6"/>
      <c r="TZQ289" s="6"/>
      <c r="TZR289" s="6"/>
      <c r="TZS289" s="6"/>
      <c r="TZT289" s="6"/>
      <c r="TZU289" s="6"/>
      <c r="TZV289" s="6"/>
      <c r="TZW289" s="6"/>
      <c r="TZX289" s="6"/>
      <c r="TZY289" s="6"/>
      <c r="TZZ289" s="6"/>
      <c r="UAA289" s="6"/>
      <c r="UAB289" s="6"/>
      <c r="UAC289" s="6"/>
      <c r="UAD289" s="6"/>
      <c r="UAE289" s="6"/>
      <c r="UAF289" s="6"/>
      <c r="UAG289" s="6"/>
      <c r="UAH289" s="6"/>
      <c r="UAI289" s="6"/>
      <c r="UAJ289" s="6"/>
      <c r="UAK289" s="6"/>
      <c r="UAL289" s="6"/>
      <c r="UAM289" s="6"/>
      <c r="UAN289" s="6"/>
      <c r="UAO289" s="6"/>
      <c r="UAP289" s="6"/>
      <c r="UAQ289" s="6"/>
      <c r="UAR289" s="6"/>
      <c r="UAS289" s="6"/>
      <c r="UAT289" s="6"/>
      <c r="UAU289" s="6"/>
      <c r="UAV289" s="6"/>
      <c r="UAW289" s="6"/>
      <c r="UAX289" s="6"/>
      <c r="UAY289" s="6"/>
      <c r="UAZ289" s="6"/>
      <c r="UBA289" s="6"/>
      <c r="UBB289" s="6"/>
      <c r="UBC289" s="6"/>
      <c r="UBD289" s="6"/>
      <c r="UBE289" s="6"/>
      <c r="UBF289" s="6"/>
      <c r="UBG289" s="6"/>
      <c r="UBH289" s="6"/>
      <c r="UBI289" s="6"/>
      <c r="UBJ289" s="6"/>
      <c r="UBK289" s="6"/>
      <c r="UBL289" s="6"/>
      <c r="UBM289" s="6"/>
      <c r="UBN289" s="6"/>
      <c r="UBO289" s="6"/>
      <c r="UBP289" s="6"/>
      <c r="UBQ289" s="6"/>
      <c r="UBR289" s="6"/>
      <c r="UBS289" s="6"/>
      <c r="UBT289" s="6"/>
      <c r="UBU289" s="6"/>
      <c r="UBV289" s="6"/>
      <c r="UBW289" s="6"/>
      <c r="UBX289" s="6"/>
      <c r="UBY289" s="6"/>
      <c r="UBZ289" s="6"/>
      <c r="UCA289" s="6"/>
      <c r="UCB289" s="6"/>
      <c r="UCC289" s="6"/>
      <c r="UCD289" s="6"/>
      <c r="UCE289" s="6"/>
      <c r="UCF289" s="6"/>
      <c r="UCG289" s="6"/>
      <c r="UCH289" s="6"/>
      <c r="UCI289" s="6"/>
      <c r="UCJ289" s="6"/>
      <c r="UCK289" s="6"/>
      <c r="UCL289" s="6"/>
      <c r="UCM289" s="6"/>
      <c r="UCN289" s="6"/>
      <c r="UCO289" s="6"/>
      <c r="UCP289" s="6"/>
      <c r="UCQ289" s="6"/>
      <c r="UCR289" s="6"/>
      <c r="UCS289" s="6"/>
      <c r="UCT289" s="6"/>
      <c r="UCU289" s="6"/>
      <c r="UCV289" s="6"/>
      <c r="UCW289" s="6"/>
      <c r="UCX289" s="6"/>
      <c r="UCY289" s="6"/>
      <c r="UCZ289" s="6"/>
      <c r="UDA289" s="6"/>
      <c r="UDB289" s="6"/>
      <c r="UDC289" s="6"/>
      <c r="UDD289" s="6"/>
      <c r="UDE289" s="6"/>
      <c r="UDF289" s="6"/>
      <c r="UDG289" s="6"/>
      <c r="UDH289" s="6"/>
      <c r="UDI289" s="6"/>
      <c r="UDJ289" s="6"/>
      <c r="UDK289" s="6"/>
      <c r="UDL289" s="6"/>
      <c r="UDM289" s="6"/>
      <c r="UDN289" s="6"/>
      <c r="UDO289" s="6"/>
      <c r="UDP289" s="6"/>
      <c r="UDQ289" s="6"/>
      <c r="UDR289" s="6"/>
      <c r="UDS289" s="6"/>
      <c r="UDT289" s="6"/>
      <c r="UDU289" s="6"/>
      <c r="UDV289" s="6"/>
      <c r="UDW289" s="6"/>
      <c r="UDX289" s="6"/>
      <c r="UDY289" s="6"/>
      <c r="UDZ289" s="6"/>
      <c r="UEA289" s="6"/>
      <c r="UEB289" s="6"/>
      <c r="UEC289" s="6"/>
      <c r="UED289" s="6"/>
      <c r="UEE289" s="6"/>
      <c r="UEF289" s="6"/>
      <c r="UEG289" s="6"/>
      <c r="UEH289" s="6"/>
      <c r="UEI289" s="6"/>
      <c r="UEJ289" s="6"/>
      <c r="UEK289" s="6"/>
      <c r="UEL289" s="6"/>
      <c r="UEM289" s="6"/>
      <c r="UEN289" s="6"/>
      <c r="UEO289" s="6"/>
      <c r="UEP289" s="6"/>
      <c r="UEQ289" s="6"/>
      <c r="UER289" s="6"/>
      <c r="UES289" s="6"/>
      <c r="UET289" s="6"/>
      <c r="UEU289" s="6"/>
      <c r="UEV289" s="6"/>
      <c r="UEW289" s="6"/>
      <c r="UEX289" s="6"/>
      <c r="UEY289" s="6"/>
      <c r="UEZ289" s="6"/>
      <c r="UFA289" s="6"/>
      <c r="UFB289" s="6"/>
      <c r="UFC289" s="6"/>
      <c r="UFD289" s="6"/>
      <c r="UFE289" s="6"/>
      <c r="UFF289" s="6"/>
      <c r="UFG289" s="6"/>
      <c r="UFH289" s="6"/>
      <c r="UFI289" s="6"/>
      <c r="UFJ289" s="6"/>
      <c r="UFK289" s="6"/>
      <c r="UFL289" s="6"/>
      <c r="UFM289" s="6"/>
      <c r="UFN289" s="6"/>
      <c r="UFO289" s="6"/>
      <c r="UFP289" s="6"/>
      <c r="UFQ289" s="6"/>
      <c r="UFR289" s="6"/>
      <c r="UFS289" s="6"/>
      <c r="UFT289" s="6"/>
      <c r="UFU289" s="6"/>
      <c r="UFV289" s="6"/>
      <c r="UFW289" s="6"/>
      <c r="UFX289" s="6"/>
      <c r="UFY289" s="6"/>
      <c r="UFZ289" s="6"/>
      <c r="UGA289" s="6"/>
      <c r="UGB289" s="6"/>
      <c r="UGC289" s="6"/>
      <c r="UGD289" s="6"/>
      <c r="UGE289" s="6"/>
      <c r="UGF289" s="6"/>
      <c r="UGG289" s="6"/>
      <c r="UGH289" s="6"/>
      <c r="UGI289" s="6"/>
      <c r="UGJ289" s="6"/>
      <c r="UGK289" s="6"/>
      <c r="UGL289" s="6"/>
      <c r="UGM289" s="6"/>
      <c r="UGN289" s="6"/>
      <c r="UGO289" s="6"/>
      <c r="UGP289" s="6"/>
      <c r="UGQ289" s="6"/>
      <c r="UGR289" s="6"/>
      <c r="UGS289" s="6"/>
      <c r="UGT289" s="6"/>
      <c r="UGU289" s="6"/>
      <c r="UGV289" s="6"/>
      <c r="UGW289" s="6"/>
      <c r="UGX289" s="6"/>
      <c r="UGY289" s="6"/>
      <c r="UGZ289" s="6"/>
      <c r="UHA289" s="6"/>
      <c r="UHB289" s="6"/>
      <c r="UHC289" s="6"/>
      <c r="UHD289" s="6"/>
      <c r="UHE289" s="6"/>
      <c r="UHF289" s="6"/>
      <c r="UHG289" s="6"/>
      <c r="UHH289" s="6"/>
      <c r="UHI289" s="6"/>
      <c r="UHJ289" s="6"/>
      <c r="UHK289" s="6"/>
      <c r="UHL289" s="6"/>
      <c r="UHM289" s="6"/>
      <c r="UHN289" s="6"/>
      <c r="UHO289" s="6"/>
      <c r="UHP289" s="6"/>
      <c r="UHQ289" s="6"/>
      <c r="UHR289" s="6"/>
      <c r="UHS289" s="6"/>
      <c r="UHT289" s="6"/>
      <c r="UHU289" s="6"/>
      <c r="UHV289" s="6"/>
      <c r="UHW289" s="6"/>
      <c r="UHX289" s="6"/>
      <c r="UHY289" s="6"/>
      <c r="UHZ289" s="6"/>
      <c r="UIA289" s="6"/>
      <c r="UIB289" s="6"/>
      <c r="UIC289" s="6"/>
      <c r="UID289" s="6"/>
      <c r="UIE289" s="6"/>
      <c r="UIF289" s="6"/>
      <c r="UIG289" s="6"/>
      <c r="UIH289" s="6"/>
      <c r="UII289" s="6"/>
      <c r="UIJ289" s="6"/>
      <c r="UIK289" s="6"/>
      <c r="UIL289" s="6"/>
      <c r="UIM289" s="6"/>
      <c r="UIN289" s="6"/>
      <c r="UIO289" s="6"/>
      <c r="UIP289" s="6"/>
      <c r="UIQ289" s="6"/>
      <c r="UIR289" s="6"/>
      <c r="UIS289" s="6"/>
      <c r="UIT289" s="6"/>
      <c r="UIU289" s="6"/>
      <c r="UIV289" s="6"/>
      <c r="UIW289" s="6"/>
      <c r="UIX289" s="6"/>
      <c r="UIY289" s="6"/>
      <c r="UIZ289" s="6"/>
      <c r="UJA289" s="6"/>
      <c r="UJB289" s="6"/>
      <c r="UJC289" s="6"/>
      <c r="UJD289" s="6"/>
      <c r="UJE289" s="6"/>
      <c r="UJF289" s="6"/>
      <c r="UJG289" s="6"/>
      <c r="UJH289" s="6"/>
      <c r="UJI289" s="6"/>
      <c r="UJJ289" s="6"/>
      <c r="UJK289" s="6"/>
      <c r="UJL289" s="6"/>
      <c r="UJM289" s="6"/>
      <c r="UJN289" s="6"/>
      <c r="UJO289" s="6"/>
      <c r="UJP289" s="6"/>
      <c r="UJQ289" s="6"/>
      <c r="UJR289" s="6"/>
      <c r="UJS289" s="6"/>
      <c r="UJT289" s="6"/>
      <c r="UJU289" s="6"/>
      <c r="UJV289" s="6"/>
      <c r="UJW289" s="6"/>
      <c r="UJX289" s="6"/>
      <c r="UJY289" s="6"/>
      <c r="UJZ289" s="6"/>
      <c r="UKA289" s="6"/>
      <c r="UKB289" s="6"/>
      <c r="UKC289" s="6"/>
      <c r="UKD289" s="6"/>
      <c r="UKE289" s="6"/>
      <c r="UKF289" s="6"/>
      <c r="UKG289" s="6"/>
      <c r="UKH289" s="6"/>
      <c r="UKI289" s="6"/>
      <c r="UKJ289" s="6"/>
      <c r="UKK289" s="6"/>
      <c r="UKL289" s="6"/>
      <c r="UKM289" s="6"/>
      <c r="UKN289" s="6"/>
      <c r="UKO289" s="6"/>
      <c r="UKP289" s="6"/>
      <c r="UKQ289" s="6"/>
      <c r="UKR289" s="6"/>
      <c r="UKS289" s="6"/>
      <c r="UKT289" s="6"/>
      <c r="UKU289" s="6"/>
      <c r="UKV289" s="6"/>
      <c r="UKW289" s="6"/>
      <c r="UKX289" s="6"/>
      <c r="UKY289" s="6"/>
      <c r="UKZ289" s="6"/>
      <c r="ULA289" s="6"/>
      <c r="ULB289" s="6"/>
      <c r="ULC289" s="6"/>
      <c r="ULD289" s="6"/>
      <c r="ULE289" s="6"/>
      <c r="ULF289" s="6"/>
      <c r="ULG289" s="6"/>
      <c r="ULH289" s="6"/>
      <c r="ULI289" s="6"/>
      <c r="ULJ289" s="6"/>
      <c r="ULK289" s="6"/>
      <c r="ULL289" s="6"/>
      <c r="ULM289" s="6"/>
      <c r="ULN289" s="6"/>
      <c r="ULO289" s="6"/>
      <c r="ULP289" s="6"/>
      <c r="ULQ289" s="6"/>
      <c r="ULR289" s="6"/>
      <c r="ULS289" s="6"/>
      <c r="ULT289" s="6"/>
      <c r="ULU289" s="6"/>
      <c r="ULV289" s="6"/>
      <c r="ULW289" s="6"/>
      <c r="ULX289" s="6"/>
      <c r="ULY289" s="6"/>
      <c r="ULZ289" s="6"/>
      <c r="UMA289" s="6"/>
      <c r="UMB289" s="6"/>
      <c r="UMC289" s="6"/>
      <c r="UMD289" s="6"/>
      <c r="UME289" s="6"/>
      <c r="UMF289" s="6"/>
      <c r="UMG289" s="6"/>
      <c r="UMH289" s="6"/>
      <c r="UMI289" s="6"/>
      <c r="UMJ289" s="6"/>
      <c r="UMK289" s="6"/>
      <c r="UML289" s="6"/>
      <c r="UMM289" s="6"/>
      <c r="UMN289" s="6"/>
      <c r="UMO289" s="6"/>
      <c r="UMP289" s="6"/>
      <c r="UMQ289" s="6"/>
      <c r="UMR289" s="6"/>
      <c r="UMS289" s="6"/>
      <c r="UMT289" s="6"/>
      <c r="UMU289" s="6"/>
      <c r="UMV289" s="6"/>
      <c r="UMW289" s="6"/>
      <c r="UMX289" s="6"/>
      <c r="UMY289" s="6"/>
      <c r="UMZ289" s="6"/>
      <c r="UNA289" s="6"/>
      <c r="UNB289" s="6"/>
      <c r="UNC289" s="6"/>
      <c r="UND289" s="6"/>
      <c r="UNE289" s="6"/>
      <c r="UNF289" s="6"/>
      <c r="UNG289" s="6"/>
      <c r="UNH289" s="6"/>
      <c r="UNI289" s="6"/>
      <c r="UNJ289" s="6"/>
      <c r="UNK289" s="6"/>
      <c r="UNL289" s="6"/>
      <c r="UNM289" s="6"/>
      <c r="UNN289" s="6"/>
      <c r="UNO289" s="6"/>
      <c r="UNP289" s="6"/>
      <c r="UNQ289" s="6"/>
      <c r="UNR289" s="6"/>
      <c r="UNS289" s="6"/>
      <c r="UNT289" s="6"/>
      <c r="UNU289" s="6"/>
      <c r="UNV289" s="6"/>
      <c r="UNW289" s="6"/>
      <c r="UNX289" s="6"/>
      <c r="UNY289" s="6"/>
      <c r="UNZ289" s="6"/>
      <c r="UOA289" s="6"/>
      <c r="UOB289" s="6"/>
      <c r="UOC289" s="6"/>
      <c r="UOD289" s="6"/>
      <c r="UOE289" s="6"/>
      <c r="UOF289" s="6"/>
      <c r="UOG289" s="6"/>
      <c r="UOH289" s="6"/>
      <c r="UOI289" s="6"/>
      <c r="UOJ289" s="6"/>
      <c r="UOK289" s="6"/>
      <c r="UOL289" s="6"/>
      <c r="UOM289" s="6"/>
      <c r="UON289" s="6"/>
      <c r="UOO289" s="6"/>
      <c r="UOP289" s="6"/>
      <c r="UOQ289" s="6"/>
      <c r="UOR289" s="6"/>
      <c r="UOS289" s="6"/>
      <c r="UOT289" s="6"/>
      <c r="UOU289" s="6"/>
      <c r="UOV289" s="6"/>
      <c r="UOW289" s="6"/>
      <c r="UOX289" s="6"/>
      <c r="UOY289" s="6"/>
      <c r="UOZ289" s="6"/>
      <c r="UPA289" s="6"/>
      <c r="UPB289" s="6"/>
      <c r="UPC289" s="6"/>
      <c r="UPD289" s="6"/>
      <c r="UPE289" s="6"/>
      <c r="UPF289" s="6"/>
      <c r="UPG289" s="6"/>
      <c r="UPH289" s="6"/>
      <c r="UPI289" s="6"/>
      <c r="UPJ289" s="6"/>
      <c r="UPK289" s="6"/>
      <c r="UPL289" s="6"/>
      <c r="UPM289" s="6"/>
      <c r="UPN289" s="6"/>
      <c r="UPO289" s="6"/>
      <c r="UPP289" s="6"/>
      <c r="UPQ289" s="6"/>
      <c r="UPR289" s="6"/>
      <c r="UPS289" s="6"/>
      <c r="UPT289" s="6"/>
      <c r="UPU289" s="6"/>
      <c r="UPV289" s="6"/>
      <c r="UPW289" s="6"/>
      <c r="UPX289" s="6"/>
      <c r="UPY289" s="6"/>
      <c r="UPZ289" s="6"/>
      <c r="UQA289" s="6"/>
      <c r="UQB289" s="6"/>
      <c r="UQC289" s="6"/>
      <c r="UQD289" s="6"/>
      <c r="UQE289" s="6"/>
      <c r="UQF289" s="6"/>
      <c r="UQG289" s="6"/>
      <c r="UQH289" s="6"/>
      <c r="UQI289" s="6"/>
      <c r="UQJ289" s="6"/>
      <c r="UQK289" s="6"/>
      <c r="UQL289" s="6"/>
      <c r="UQM289" s="6"/>
      <c r="UQN289" s="6"/>
      <c r="UQO289" s="6"/>
      <c r="UQP289" s="6"/>
      <c r="UQQ289" s="6"/>
      <c r="UQR289" s="6"/>
      <c r="UQS289" s="6"/>
      <c r="UQT289" s="6"/>
      <c r="UQU289" s="6"/>
      <c r="UQV289" s="6"/>
      <c r="UQW289" s="6"/>
      <c r="UQX289" s="6"/>
      <c r="UQY289" s="6"/>
      <c r="UQZ289" s="6"/>
      <c r="URA289" s="6"/>
      <c r="URB289" s="6"/>
      <c r="URC289" s="6"/>
      <c r="URD289" s="6"/>
      <c r="URE289" s="6"/>
      <c r="URF289" s="6"/>
      <c r="URG289" s="6"/>
      <c r="URH289" s="6"/>
      <c r="URI289" s="6"/>
      <c r="URJ289" s="6"/>
      <c r="URK289" s="6"/>
      <c r="URL289" s="6"/>
      <c r="URM289" s="6"/>
      <c r="URN289" s="6"/>
      <c r="URO289" s="6"/>
      <c r="URP289" s="6"/>
      <c r="URQ289" s="6"/>
      <c r="URR289" s="6"/>
      <c r="URS289" s="6"/>
      <c r="URT289" s="6"/>
      <c r="URU289" s="6"/>
      <c r="URV289" s="6"/>
      <c r="URW289" s="6"/>
      <c r="URX289" s="6"/>
      <c r="URY289" s="6"/>
      <c r="URZ289" s="6"/>
      <c r="USA289" s="6"/>
      <c r="USB289" s="6"/>
      <c r="USC289" s="6"/>
      <c r="USD289" s="6"/>
      <c r="USE289" s="6"/>
      <c r="USF289" s="6"/>
      <c r="USG289" s="6"/>
      <c r="USH289" s="6"/>
      <c r="USI289" s="6"/>
      <c r="USJ289" s="6"/>
      <c r="USK289" s="6"/>
      <c r="USL289" s="6"/>
      <c r="USM289" s="6"/>
      <c r="USN289" s="6"/>
      <c r="USO289" s="6"/>
      <c r="USP289" s="6"/>
      <c r="USQ289" s="6"/>
      <c r="USR289" s="6"/>
      <c r="USS289" s="6"/>
      <c r="UST289" s="6"/>
      <c r="USU289" s="6"/>
      <c r="USV289" s="6"/>
      <c r="USW289" s="6"/>
      <c r="USX289" s="6"/>
      <c r="USY289" s="6"/>
      <c r="USZ289" s="6"/>
      <c r="UTA289" s="6"/>
      <c r="UTB289" s="6"/>
      <c r="UTC289" s="6"/>
      <c r="UTD289" s="6"/>
      <c r="UTE289" s="6"/>
      <c r="UTF289" s="6"/>
      <c r="UTG289" s="6"/>
      <c r="UTH289" s="6"/>
      <c r="UTI289" s="6"/>
      <c r="UTJ289" s="6"/>
      <c r="UTK289" s="6"/>
      <c r="UTL289" s="6"/>
      <c r="UTM289" s="6"/>
      <c r="UTN289" s="6"/>
      <c r="UTO289" s="6"/>
      <c r="UTP289" s="6"/>
      <c r="UTQ289" s="6"/>
      <c r="UTR289" s="6"/>
      <c r="UTS289" s="6"/>
      <c r="UTT289" s="6"/>
      <c r="UTU289" s="6"/>
      <c r="UTV289" s="6"/>
      <c r="UTW289" s="6"/>
      <c r="UTX289" s="6"/>
      <c r="UTY289" s="6"/>
      <c r="UTZ289" s="6"/>
      <c r="UUA289" s="6"/>
      <c r="UUB289" s="6"/>
      <c r="UUC289" s="6"/>
      <c r="UUD289" s="6"/>
      <c r="UUE289" s="6"/>
      <c r="UUF289" s="6"/>
      <c r="UUG289" s="6"/>
      <c r="UUH289" s="6"/>
      <c r="UUI289" s="6"/>
      <c r="UUJ289" s="6"/>
      <c r="UUK289" s="6"/>
      <c r="UUL289" s="6"/>
      <c r="UUM289" s="6"/>
      <c r="UUN289" s="6"/>
      <c r="UUO289" s="6"/>
      <c r="UUP289" s="6"/>
      <c r="UUQ289" s="6"/>
      <c r="UUR289" s="6"/>
      <c r="UUS289" s="6"/>
      <c r="UUT289" s="6"/>
      <c r="UUU289" s="6"/>
      <c r="UUV289" s="6"/>
      <c r="UUW289" s="6"/>
      <c r="UUX289" s="6"/>
      <c r="UUY289" s="6"/>
      <c r="UUZ289" s="6"/>
      <c r="UVA289" s="6"/>
      <c r="UVB289" s="6"/>
      <c r="UVC289" s="6"/>
      <c r="UVD289" s="6"/>
      <c r="UVE289" s="6"/>
      <c r="UVF289" s="6"/>
      <c r="UVG289" s="6"/>
      <c r="UVH289" s="6"/>
      <c r="UVI289" s="6"/>
      <c r="UVJ289" s="6"/>
      <c r="UVK289" s="6"/>
      <c r="UVL289" s="6"/>
      <c r="UVM289" s="6"/>
      <c r="UVN289" s="6"/>
      <c r="UVO289" s="6"/>
      <c r="UVP289" s="6"/>
      <c r="UVQ289" s="6"/>
      <c r="UVR289" s="6"/>
      <c r="UVS289" s="6"/>
      <c r="UVT289" s="6"/>
      <c r="UVU289" s="6"/>
      <c r="UVV289" s="6"/>
      <c r="UVW289" s="6"/>
      <c r="UVX289" s="6"/>
      <c r="UVY289" s="6"/>
      <c r="UVZ289" s="6"/>
      <c r="UWA289" s="6"/>
      <c r="UWB289" s="6"/>
      <c r="UWC289" s="6"/>
      <c r="UWD289" s="6"/>
      <c r="UWE289" s="6"/>
      <c r="UWF289" s="6"/>
      <c r="UWG289" s="6"/>
      <c r="UWH289" s="6"/>
      <c r="UWI289" s="6"/>
      <c r="UWJ289" s="6"/>
      <c r="UWK289" s="6"/>
      <c r="UWL289" s="6"/>
      <c r="UWM289" s="6"/>
      <c r="UWN289" s="6"/>
      <c r="UWO289" s="6"/>
      <c r="UWP289" s="6"/>
      <c r="UWQ289" s="6"/>
      <c r="UWR289" s="6"/>
      <c r="UWS289" s="6"/>
      <c r="UWT289" s="6"/>
      <c r="UWU289" s="6"/>
      <c r="UWV289" s="6"/>
      <c r="UWW289" s="6"/>
      <c r="UWX289" s="6"/>
      <c r="UWY289" s="6"/>
      <c r="UWZ289" s="6"/>
      <c r="UXA289" s="6"/>
      <c r="UXB289" s="6"/>
      <c r="UXC289" s="6"/>
      <c r="UXD289" s="6"/>
      <c r="UXE289" s="6"/>
      <c r="UXF289" s="6"/>
      <c r="UXG289" s="6"/>
      <c r="UXH289" s="6"/>
      <c r="UXI289" s="6"/>
      <c r="UXJ289" s="6"/>
      <c r="UXK289" s="6"/>
      <c r="UXL289" s="6"/>
      <c r="UXM289" s="6"/>
      <c r="UXN289" s="6"/>
      <c r="UXO289" s="6"/>
      <c r="UXP289" s="6"/>
      <c r="UXQ289" s="6"/>
      <c r="UXR289" s="6"/>
      <c r="UXS289" s="6"/>
      <c r="UXT289" s="6"/>
      <c r="UXU289" s="6"/>
      <c r="UXV289" s="6"/>
      <c r="UXW289" s="6"/>
      <c r="UXX289" s="6"/>
      <c r="UXY289" s="6"/>
      <c r="UXZ289" s="6"/>
      <c r="UYA289" s="6"/>
      <c r="UYB289" s="6"/>
      <c r="UYC289" s="6"/>
      <c r="UYD289" s="6"/>
      <c r="UYE289" s="6"/>
      <c r="UYF289" s="6"/>
      <c r="UYG289" s="6"/>
      <c r="UYH289" s="6"/>
      <c r="UYI289" s="6"/>
      <c r="UYJ289" s="6"/>
      <c r="UYK289" s="6"/>
      <c r="UYL289" s="6"/>
      <c r="UYM289" s="6"/>
      <c r="UYN289" s="6"/>
      <c r="UYO289" s="6"/>
      <c r="UYP289" s="6"/>
      <c r="UYQ289" s="6"/>
      <c r="UYR289" s="6"/>
      <c r="UYS289" s="6"/>
      <c r="UYT289" s="6"/>
      <c r="UYU289" s="6"/>
      <c r="UYV289" s="6"/>
      <c r="UYW289" s="6"/>
      <c r="UYX289" s="6"/>
      <c r="UYY289" s="6"/>
      <c r="UYZ289" s="6"/>
      <c r="UZA289" s="6"/>
      <c r="UZB289" s="6"/>
      <c r="UZC289" s="6"/>
      <c r="UZD289" s="6"/>
      <c r="UZE289" s="6"/>
      <c r="UZF289" s="6"/>
      <c r="UZG289" s="6"/>
      <c r="UZH289" s="6"/>
      <c r="UZI289" s="6"/>
      <c r="UZJ289" s="6"/>
      <c r="UZK289" s="6"/>
      <c r="UZL289" s="6"/>
      <c r="UZM289" s="6"/>
      <c r="UZN289" s="6"/>
      <c r="UZO289" s="6"/>
      <c r="UZP289" s="6"/>
      <c r="UZQ289" s="6"/>
      <c r="UZR289" s="6"/>
      <c r="UZS289" s="6"/>
      <c r="UZT289" s="6"/>
      <c r="UZU289" s="6"/>
      <c r="UZV289" s="6"/>
      <c r="UZW289" s="6"/>
      <c r="UZX289" s="6"/>
      <c r="UZY289" s="6"/>
      <c r="UZZ289" s="6"/>
      <c r="VAA289" s="6"/>
      <c r="VAB289" s="6"/>
      <c r="VAC289" s="6"/>
      <c r="VAD289" s="6"/>
      <c r="VAE289" s="6"/>
      <c r="VAF289" s="6"/>
      <c r="VAG289" s="6"/>
      <c r="VAH289" s="6"/>
      <c r="VAI289" s="6"/>
      <c r="VAJ289" s="6"/>
      <c r="VAK289" s="6"/>
      <c r="VAL289" s="6"/>
      <c r="VAM289" s="6"/>
      <c r="VAN289" s="6"/>
      <c r="VAO289" s="6"/>
      <c r="VAP289" s="6"/>
      <c r="VAQ289" s="6"/>
      <c r="VAR289" s="6"/>
      <c r="VAS289" s="6"/>
      <c r="VAT289" s="6"/>
      <c r="VAU289" s="6"/>
      <c r="VAV289" s="6"/>
      <c r="VAW289" s="6"/>
      <c r="VAX289" s="6"/>
      <c r="VAY289" s="6"/>
      <c r="VAZ289" s="6"/>
      <c r="VBA289" s="6"/>
      <c r="VBB289" s="6"/>
      <c r="VBC289" s="6"/>
      <c r="VBD289" s="6"/>
      <c r="VBE289" s="6"/>
      <c r="VBF289" s="6"/>
      <c r="VBG289" s="6"/>
      <c r="VBH289" s="6"/>
      <c r="VBI289" s="6"/>
      <c r="VBJ289" s="6"/>
      <c r="VBK289" s="6"/>
      <c r="VBL289" s="6"/>
      <c r="VBM289" s="6"/>
      <c r="VBN289" s="6"/>
      <c r="VBO289" s="6"/>
      <c r="VBP289" s="6"/>
      <c r="VBQ289" s="6"/>
      <c r="VBR289" s="6"/>
      <c r="VBS289" s="6"/>
      <c r="VBT289" s="6"/>
      <c r="VBU289" s="6"/>
      <c r="VBV289" s="6"/>
      <c r="VBW289" s="6"/>
      <c r="VBX289" s="6"/>
      <c r="VBY289" s="6"/>
      <c r="VBZ289" s="6"/>
      <c r="VCA289" s="6"/>
      <c r="VCB289" s="6"/>
      <c r="VCC289" s="6"/>
      <c r="VCD289" s="6"/>
      <c r="VCE289" s="6"/>
      <c r="VCF289" s="6"/>
      <c r="VCG289" s="6"/>
      <c r="VCH289" s="6"/>
      <c r="VCI289" s="6"/>
      <c r="VCJ289" s="6"/>
      <c r="VCK289" s="6"/>
      <c r="VCL289" s="6"/>
      <c r="VCM289" s="6"/>
      <c r="VCN289" s="6"/>
      <c r="VCO289" s="6"/>
      <c r="VCP289" s="6"/>
      <c r="VCQ289" s="6"/>
      <c r="VCR289" s="6"/>
      <c r="VCS289" s="6"/>
      <c r="VCT289" s="6"/>
      <c r="VCU289" s="6"/>
      <c r="VCV289" s="6"/>
      <c r="VCW289" s="6"/>
      <c r="VCX289" s="6"/>
      <c r="VCY289" s="6"/>
      <c r="VCZ289" s="6"/>
      <c r="VDA289" s="6"/>
      <c r="VDB289" s="6"/>
      <c r="VDC289" s="6"/>
      <c r="VDD289" s="6"/>
      <c r="VDE289" s="6"/>
      <c r="VDF289" s="6"/>
      <c r="VDG289" s="6"/>
      <c r="VDH289" s="6"/>
      <c r="VDI289" s="6"/>
      <c r="VDJ289" s="6"/>
      <c r="VDK289" s="6"/>
      <c r="VDL289" s="6"/>
      <c r="VDM289" s="6"/>
      <c r="VDN289" s="6"/>
      <c r="VDO289" s="6"/>
      <c r="VDP289" s="6"/>
      <c r="VDQ289" s="6"/>
      <c r="VDR289" s="6"/>
      <c r="VDS289" s="6"/>
      <c r="VDT289" s="6"/>
      <c r="VDU289" s="6"/>
      <c r="VDV289" s="6"/>
      <c r="VDW289" s="6"/>
      <c r="VDX289" s="6"/>
      <c r="VDY289" s="6"/>
      <c r="VDZ289" s="6"/>
      <c r="VEA289" s="6"/>
      <c r="VEB289" s="6"/>
      <c r="VEC289" s="6"/>
      <c r="VED289" s="6"/>
      <c r="VEE289" s="6"/>
      <c r="VEF289" s="6"/>
      <c r="VEG289" s="6"/>
      <c r="VEH289" s="6"/>
      <c r="VEI289" s="6"/>
      <c r="VEJ289" s="6"/>
      <c r="VEK289" s="6"/>
      <c r="VEL289" s="6"/>
      <c r="VEM289" s="6"/>
      <c r="VEN289" s="6"/>
      <c r="VEO289" s="6"/>
      <c r="VEP289" s="6"/>
      <c r="VEQ289" s="6"/>
      <c r="VER289" s="6"/>
      <c r="VES289" s="6"/>
      <c r="VET289" s="6"/>
      <c r="VEU289" s="6"/>
      <c r="VEV289" s="6"/>
      <c r="VEW289" s="6"/>
      <c r="VEX289" s="6"/>
      <c r="VEY289" s="6"/>
      <c r="VEZ289" s="6"/>
      <c r="VFA289" s="6"/>
      <c r="VFB289" s="6"/>
      <c r="VFC289" s="6"/>
      <c r="VFD289" s="6"/>
      <c r="VFE289" s="6"/>
      <c r="VFF289" s="6"/>
      <c r="VFG289" s="6"/>
      <c r="VFH289" s="6"/>
      <c r="VFI289" s="6"/>
      <c r="VFJ289" s="6"/>
      <c r="VFK289" s="6"/>
      <c r="VFL289" s="6"/>
      <c r="VFM289" s="6"/>
      <c r="VFN289" s="6"/>
      <c r="VFO289" s="6"/>
      <c r="VFP289" s="6"/>
      <c r="VFQ289" s="6"/>
      <c r="VFR289" s="6"/>
      <c r="VFS289" s="6"/>
      <c r="VFT289" s="6"/>
      <c r="VFU289" s="6"/>
      <c r="VFV289" s="6"/>
      <c r="VFW289" s="6"/>
      <c r="VFX289" s="6"/>
      <c r="VFY289" s="6"/>
      <c r="VFZ289" s="6"/>
      <c r="VGA289" s="6"/>
      <c r="VGB289" s="6"/>
      <c r="VGC289" s="6"/>
      <c r="VGD289" s="6"/>
      <c r="VGE289" s="6"/>
      <c r="VGF289" s="6"/>
      <c r="VGG289" s="6"/>
      <c r="VGH289" s="6"/>
      <c r="VGI289" s="6"/>
      <c r="VGJ289" s="6"/>
      <c r="VGK289" s="6"/>
      <c r="VGL289" s="6"/>
      <c r="VGM289" s="6"/>
      <c r="VGN289" s="6"/>
      <c r="VGO289" s="6"/>
      <c r="VGP289" s="6"/>
      <c r="VGQ289" s="6"/>
      <c r="VGR289" s="6"/>
      <c r="VGS289" s="6"/>
      <c r="VGT289" s="6"/>
      <c r="VGU289" s="6"/>
      <c r="VGV289" s="6"/>
      <c r="VGW289" s="6"/>
      <c r="VGX289" s="6"/>
      <c r="VGY289" s="6"/>
      <c r="VGZ289" s="6"/>
      <c r="VHA289" s="6"/>
      <c r="VHB289" s="6"/>
      <c r="VHC289" s="6"/>
      <c r="VHD289" s="6"/>
      <c r="VHE289" s="6"/>
      <c r="VHF289" s="6"/>
      <c r="VHG289" s="6"/>
      <c r="VHH289" s="6"/>
      <c r="VHI289" s="6"/>
      <c r="VHJ289" s="6"/>
      <c r="VHK289" s="6"/>
      <c r="VHL289" s="6"/>
      <c r="VHM289" s="6"/>
      <c r="VHN289" s="6"/>
      <c r="VHO289" s="6"/>
      <c r="VHP289" s="6"/>
      <c r="VHQ289" s="6"/>
      <c r="VHR289" s="6"/>
      <c r="VHS289" s="6"/>
      <c r="VHT289" s="6"/>
      <c r="VHU289" s="6"/>
      <c r="VHV289" s="6"/>
      <c r="VHW289" s="6"/>
      <c r="VHX289" s="6"/>
      <c r="VHY289" s="6"/>
      <c r="VHZ289" s="6"/>
      <c r="VIA289" s="6"/>
      <c r="VIB289" s="6"/>
      <c r="VIC289" s="6"/>
      <c r="VID289" s="6"/>
      <c r="VIE289" s="6"/>
      <c r="VIF289" s="6"/>
      <c r="VIG289" s="6"/>
      <c r="VIH289" s="6"/>
      <c r="VII289" s="6"/>
      <c r="VIJ289" s="6"/>
      <c r="VIK289" s="6"/>
      <c r="VIL289" s="6"/>
      <c r="VIM289" s="6"/>
      <c r="VIN289" s="6"/>
      <c r="VIO289" s="6"/>
      <c r="VIP289" s="6"/>
      <c r="VIQ289" s="6"/>
      <c r="VIR289" s="6"/>
      <c r="VIS289" s="6"/>
      <c r="VIT289" s="6"/>
      <c r="VIU289" s="6"/>
      <c r="VIV289" s="6"/>
      <c r="VIW289" s="6"/>
      <c r="VIX289" s="6"/>
      <c r="VIY289" s="6"/>
      <c r="VIZ289" s="6"/>
      <c r="VJA289" s="6"/>
      <c r="VJB289" s="6"/>
      <c r="VJC289" s="6"/>
      <c r="VJD289" s="6"/>
      <c r="VJE289" s="6"/>
      <c r="VJF289" s="6"/>
      <c r="VJG289" s="6"/>
      <c r="VJH289" s="6"/>
      <c r="VJI289" s="6"/>
      <c r="VJJ289" s="6"/>
      <c r="VJK289" s="6"/>
      <c r="VJL289" s="6"/>
      <c r="VJM289" s="6"/>
      <c r="VJN289" s="6"/>
      <c r="VJO289" s="6"/>
      <c r="VJP289" s="6"/>
      <c r="VJQ289" s="6"/>
      <c r="VJR289" s="6"/>
      <c r="VJS289" s="6"/>
      <c r="VJT289" s="6"/>
      <c r="VJU289" s="6"/>
      <c r="VJV289" s="6"/>
      <c r="VJW289" s="6"/>
      <c r="VJX289" s="6"/>
      <c r="VJY289" s="6"/>
      <c r="VJZ289" s="6"/>
      <c r="VKA289" s="6"/>
      <c r="VKB289" s="6"/>
      <c r="VKC289" s="6"/>
      <c r="VKD289" s="6"/>
      <c r="VKE289" s="6"/>
      <c r="VKF289" s="6"/>
      <c r="VKG289" s="6"/>
      <c r="VKH289" s="6"/>
      <c r="VKI289" s="6"/>
      <c r="VKJ289" s="6"/>
      <c r="VKK289" s="6"/>
      <c r="VKL289" s="6"/>
      <c r="VKM289" s="6"/>
      <c r="VKN289" s="6"/>
      <c r="VKO289" s="6"/>
      <c r="VKP289" s="6"/>
      <c r="VKQ289" s="6"/>
      <c r="VKR289" s="6"/>
      <c r="VKS289" s="6"/>
      <c r="VKT289" s="6"/>
      <c r="VKU289" s="6"/>
      <c r="VKV289" s="6"/>
      <c r="VKW289" s="6"/>
      <c r="VKX289" s="6"/>
      <c r="VKY289" s="6"/>
      <c r="VKZ289" s="6"/>
      <c r="VLA289" s="6"/>
      <c r="VLB289" s="6"/>
      <c r="VLC289" s="6"/>
      <c r="VLD289" s="6"/>
      <c r="VLE289" s="6"/>
      <c r="VLF289" s="6"/>
      <c r="VLG289" s="6"/>
      <c r="VLH289" s="6"/>
      <c r="VLI289" s="6"/>
      <c r="VLJ289" s="6"/>
      <c r="VLK289" s="6"/>
      <c r="VLL289" s="6"/>
      <c r="VLM289" s="6"/>
      <c r="VLN289" s="6"/>
      <c r="VLO289" s="6"/>
      <c r="VLP289" s="6"/>
      <c r="VLQ289" s="6"/>
      <c r="VLR289" s="6"/>
      <c r="VLS289" s="6"/>
      <c r="VLT289" s="6"/>
      <c r="VLU289" s="6"/>
      <c r="VLV289" s="6"/>
      <c r="VLW289" s="6"/>
      <c r="VLX289" s="6"/>
      <c r="VLY289" s="6"/>
      <c r="VLZ289" s="6"/>
      <c r="VMA289" s="6"/>
      <c r="VMB289" s="6"/>
      <c r="VMC289" s="6"/>
      <c r="VMD289" s="6"/>
      <c r="VME289" s="6"/>
      <c r="VMF289" s="6"/>
      <c r="VMG289" s="6"/>
      <c r="VMH289" s="6"/>
      <c r="VMI289" s="6"/>
      <c r="VMJ289" s="6"/>
      <c r="VMK289" s="6"/>
      <c r="VML289" s="6"/>
      <c r="VMM289" s="6"/>
      <c r="VMN289" s="6"/>
      <c r="VMO289" s="6"/>
      <c r="VMP289" s="6"/>
      <c r="VMQ289" s="6"/>
      <c r="VMR289" s="6"/>
      <c r="VMS289" s="6"/>
      <c r="VMT289" s="6"/>
      <c r="VMU289" s="6"/>
      <c r="VMV289" s="6"/>
      <c r="VMW289" s="6"/>
      <c r="VMX289" s="6"/>
      <c r="VMY289" s="6"/>
      <c r="VMZ289" s="6"/>
      <c r="VNA289" s="6"/>
      <c r="VNB289" s="6"/>
      <c r="VNC289" s="6"/>
      <c r="VND289" s="6"/>
      <c r="VNE289" s="6"/>
      <c r="VNF289" s="6"/>
      <c r="VNG289" s="6"/>
      <c r="VNH289" s="6"/>
      <c r="VNI289" s="6"/>
      <c r="VNJ289" s="6"/>
      <c r="VNK289" s="6"/>
      <c r="VNL289" s="6"/>
      <c r="VNM289" s="6"/>
      <c r="VNN289" s="6"/>
      <c r="VNO289" s="6"/>
      <c r="VNP289" s="6"/>
      <c r="VNQ289" s="6"/>
      <c r="VNR289" s="6"/>
      <c r="VNS289" s="6"/>
      <c r="VNT289" s="6"/>
      <c r="VNU289" s="6"/>
      <c r="VNV289" s="6"/>
      <c r="VNW289" s="6"/>
      <c r="VNX289" s="6"/>
      <c r="VNY289" s="6"/>
      <c r="VNZ289" s="6"/>
      <c r="VOA289" s="6"/>
      <c r="VOB289" s="6"/>
      <c r="VOC289" s="6"/>
      <c r="VOD289" s="6"/>
      <c r="VOE289" s="6"/>
      <c r="VOF289" s="6"/>
      <c r="VOG289" s="6"/>
      <c r="VOH289" s="6"/>
      <c r="VOI289" s="6"/>
      <c r="VOJ289" s="6"/>
      <c r="VOK289" s="6"/>
      <c r="VOL289" s="6"/>
      <c r="VOM289" s="6"/>
      <c r="VON289" s="6"/>
      <c r="VOO289" s="6"/>
      <c r="VOP289" s="6"/>
      <c r="VOQ289" s="6"/>
      <c r="VOR289" s="6"/>
      <c r="VOS289" s="6"/>
      <c r="VOT289" s="6"/>
      <c r="VOU289" s="6"/>
      <c r="VOV289" s="6"/>
      <c r="VOW289" s="6"/>
      <c r="VOX289" s="6"/>
      <c r="VOY289" s="6"/>
      <c r="VOZ289" s="6"/>
      <c r="VPA289" s="6"/>
      <c r="VPB289" s="6"/>
      <c r="VPC289" s="6"/>
      <c r="VPD289" s="6"/>
      <c r="VPE289" s="6"/>
      <c r="VPF289" s="6"/>
      <c r="VPG289" s="6"/>
      <c r="VPH289" s="6"/>
      <c r="VPI289" s="6"/>
      <c r="VPJ289" s="6"/>
      <c r="VPK289" s="6"/>
      <c r="VPL289" s="6"/>
      <c r="VPM289" s="6"/>
      <c r="VPN289" s="6"/>
      <c r="VPO289" s="6"/>
      <c r="VPP289" s="6"/>
      <c r="VPQ289" s="6"/>
      <c r="VPR289" s="6"/>
      <c r="VPS289" s="6"/>
      <c r="VPT289" s="6"/>
      <c r="VPU289" s="6"/>
      <c r="VPV289" s="6"/>
      <c r="VPW289" s="6"/>
      <c r="VPX289" s="6"/>
      <c r="VPY289" s="6"/>
      <c r="VPZ289" s="6"/>
      <c r="VQA289" s="6"/>
      <c r="VQB289" s="6"/>
      <c r="VQC289" s="6"/>
      <c r="VQD289" s="6"/>
      <c r="VQE289" s="6"/>
      <c r="VQF289" s="6"/>
      <c r="VQG289" s="6"/>
      <c r="VQH289" s="6"/>
      <c r="VQI289" s="6"/>
      <c r="VQJ289" s="6"/>
      <c r="VQK289" s="6"/>
      <c r="VQL289" s="6"/>
      <c r="VQM289" s="6"/>
      <c r="VQN289" s="6"/>
      <c r="VQO289" s="6"/>
      <c r="VQP289" s="6"/>
      <c r="VQQ289" s="6"/>
      <c r="VQR289" s="6"/>
      <c r="VQS289" s="6"/>
      <c r="VQT289" s="6"/>
      <c r="VQU289" s="6"/>
      <c r="VQV289" s="6"/>
      <c r="VQW289" s="6"/>
      <c r="VQX289" s="6"/>
      <c r="VQY289" s="6"/>
      <c r="VQZ289" s="6"/>
      <c r="VRA289" s="6"/>
      <c r="VRB289" s="6"/>
      <c r="VRC289" s="6"/>
      <c r="VRD289" s="6"/>
      <c r="VRE289" s="6"/>
      <c r="VRF289" s="6"/>
      <c r="VRG289" s="6"/>
      <c r="VRH289" s="6"/>
      <c r="VRI289" s="6"/>
      <c r="VRJ289" s="6"/>
      <c r="VRK289" s="6"/>
      <c r="VRL289" s="6"/>
      <c r="VRM289" s="6"/>
      <c r="VRN289" s="6"/>
      <c r="VRO289" s="6"/>
      <c r="VRP289" s="6"/>
      <c r="VRQ289" s="6"/>
      <c r="VRR289" s="6"/>
      <c r="VRS289" s="6"/>
      <c r="VRT289" s="6"/>
      <c r="VRU289" s="6"/>
      <c r="VRV289" s="6"/>
      <c r="VRW289" s="6"/>
      <c r="VRX289" s="6"/>
      <c r="VRY289" s="6"/>
      <c r="VRZ289" s="6"/>
      <c r="VSA289" s="6"/>
      <c r="VSB289" s="6"/>
      <c r="VSC289" s="6"/>
      <c r="VSD289" s="6"/>
      <c r="VSE289" s="6"/>
      <c r="VSF289" s="6"/>
      <c r="VSG289" s="6"/>
      <c r="VSH289" s="6"/>
      <c r="VSI289" s="6"/>
      <c r="VSJ289" s="6"/>
      <c r="VSK289" s="6"/>
      <c r="VSL289" s="6"/>
      <c r="VSM289" s="6"/>
      <c r="VSN289" s="6"/>
      <c r="VSO289" s="6"/>
      <c r="VSP289" s="6"/>
      <c r="VSQ289" s="6"/>
      <c r="VSR289" s="6"/>
      <c r="VSS289" s="6"/>
      <c r="VST289" s="6"/>
      <c r="VSU289" s="6"/>
      <c r="VSV289" s="6"/>
      <c r="VSW289" s="6"/>
      <c r="VSX289" s="6"/>
      <c r="VSY289" s="6"/>
      <c r="VSZ289" s="6"/>
      <c r="VTA289" s="6"/>
      <c r="VTB289" s="6"/>
      <c r="VTC289" s="6"/>
      <c r="VTD289" s="6"/>
      <c r="VTE289" s="6"/>
      <c r="VTF289" s="6"/>
      <c r="VTG289" s="6"/>
      <c r="VTH289" s="6"/>
      <c r="VTI289" s="6"/>
      <c r="VTJ289" s="6"/>
      <c r="VTK289" s="6"/>
      <c r="VTL289" s="6"/>
      <c r="VTM289" s="6"/>
      <c r="VTN289" s="6"/>
      <c r="VTO289" s="6"/>
      <c r="VTP289" s="6"/>
      <c r="VTQ289" s="6"/>
      <c r="VTR289" s="6"/>
      <c r="VTS289" s="6"/>
      <c r="VTT289" s="6"/>
      <c r="VTU289" s="6"/>
      <c r="VTV289" s="6"/>
      <c r="VTW289" s="6"/>
      <c r="VTX289" s="6"/>
      <c r="VTY289" s="6"/>
      <c r="VTZ289" s="6"/>
      <c r="VUA289" s="6"/>
      <c r="VUB289" s="6"/>
      <c r="VUC289" s="6"/>
      <c r="VUD289" s="6"/>
      <c r="VUE289" s="6"/>
      <c r="VUF289" s="6"/>
      <c r="VUG289" s="6"/>
      <c r="VUH289" s="6"/>
      <c r="VUI289" s="6"/>
      <c r="VUJ289" s="6"/>
      <c r="VUK289" s="6"/>
      <c r="VUL289" s="6"/>
      <c r="VUM289" s="6"/>
      <c r="VUN289" s="6"/>
      <c r="VUO289" s="6"/>
      <c r="VUP289" s="6"/>
      <c r="VUQ289" s="6"/>
      <c r="VUR289" s="6"/>
      <c r="VUS289" s="6"/>
      <c r="VUT289" s="6"/>
      <c r="VUU289" s="6"/>
      <c r="VUV289" s="6"/>
      <c r="VUW289" s="6"/>
      <c r="VUX289" s="6"/>
      <c r="VUY289" s="6"/>
      <c r="VUZ289" s="6"/>
      <c r="VVA289" s="6"/>
      <c r="VVB289" s="6"/>
      <c r="VVC289" s="6"/>
      <c r="VVD289" s="6"/>
      <c r="VVE289" s="6"/>
      <c r="VVF289" s="6"/>
      <c r="VVG289" s="6"/>
      <c r="VVH289" s="6"/>
      <c r="VVI289" s="6"/>
      <c r="VVJ289" s="6"/>
      <c r="VVK289" s="6"/>
      <c r="VVL289" s="6"/>
      <c r="VVM289" s="6"/>
      <c r="VVN289" s="6"/>
      <c r="VVO289" s="6"/>
      <c r="VVP289" s="6"/>
      <c r="VVQ289" s="6"/>
      <c r="VVR289" s="6"/>
      <c r="VVS289" s="6"/>
      <c r="VVT289" s="6"/>
      <c r="VVU289" s="6"/>
      <c r="VVV289" s="6"/>
      <c r="VVW289" s="6"/>
      <c r="VVX289" s="6"/>
      <c r="VVY289" s="6"/>
      <c r="VVZ289" s="6"/>
      <c r="VWA289" s="6"/>
      <c r="VWB289" s="6"/>
      <c r="VWC289" s="6"/>
      <c r="VWD289" s="6"/>
      <c r="VWE289" s="6"/>
      <c r="VWF289" s="6"/>
      <c r="VWG289" s="6"/>
      <c r="VWH289" s="6"/>
      <c r="VWI289" s="6"/>
      <c r="VWJ289" s="6"/>
      <c r="VWK289" s="6"/>
      <c r="VWL289" s="6"/>
      <c r="VWM289" s="6"/>
      <c r="VWN289" s="6"/>
      <c r="VWO289" s="6"/>
      <c r="VWP289" s="6"/>
      <c r="VWQ289" s="6"/>
      <c r="VWR289" s="6"/>
      <c r="VWS289" s="6"/>
      <c r="VWT289" s="6"/>
      <c r="VWU289" s="6"/>
      <c r="VWV289" s="6"/>
      <c r="VWW289" s="6"/>
      <c r="VWX289" s="6"/>
      <c r="VWY289" s="6"/>
      <c r="VWZ289" s="6"/>
      <c r="VXA289" s="6"/>
      <c r="VXB289" s="6"/>
      <c r="VXC289" s="6"/>
      <c r="VXD289" s="6"/>
      <c r="VXE289" s="6"/>
      <c r="VXF289" s="6"/>
      <c r="VXG289" s="6"/>
      <c r="VXH289" s="6"/>
      <c r="VXI289" s="6"/>
      <c r="VXJ289" s="6"/>
      <c r="VXK289" s="6"/>
      <c r="VXL289" s="6"/>
      <c r="VXM289" s="6"/>
      <c r="VXN289" s="6"/>
      <c r="VXO289" s="6"/>
      <c r="VXP289" s="6"/>
      <c r="VXQ289" s="6"/>
      <c r="VXR289" s="6"/>
      <c r="VXS289" s="6"/>
      <c r="VXT289" s="6"/>
      <c r="VXU289" s="6"/>
      <c r="VXV289" s="6"/>
      <c r="VXW289" s="6"/>
      <c r="VXX289" s="6"/>
      <c r="VXY289" s="6"/>
      <c r="VXZ289" s="6"/>
      <c r="VYA289" s="6"/>
      <c r="VYB289" s="6"/>
      <c r="VYC289" s="6"/>
      <c r="VYD289" s="6"/>
      <c r="VYE289" s="6"/>
      <c r="VYF289" s="6"/>
      <c r="VYG289" s="6"/>
      <c r="VYH289" s="6"/>
      <c r="VYI289" s="6"/>
      <c r="VYJ289" s="6"/>
      <c r="VYK289" s="6"/>
      <c r="VYL289" s="6"/>
      <c r="VYM289" s="6"/>
      <c r="VYN289" s="6"/>
      <c r="VYO289" s="6"/>
      <c r="VYP289" s="6"/>
      <c r="VYQ289" s="6"/>
      <c r="VYR289" s="6"/>
      <c r="VYS289" s="6"/>
      <c r="VYT289" s="6"/>
      <c r="VYU289" s="6"/>
      <c r="VYV289" s="6"/>
      <c r="VYW289" s="6"/>
      <c r="VYX289" s="6"/>
      <c r="VYY289" s="6"/>
      <c r="VYZ289" s="6"/>
      <c r="VZA289" s="6"/>
      <c r="VZB289" s="6"/>
      <c r="VZC289" s="6"/>
      <c r="VZD289" s="6"/>
      <c r="VZE289" s="6"/>
      <c r="VZF289" s="6"/>
      <c r="VZG289" s="6"/>
      <c r="VZH289" s="6"/>
      <c r="VZI289" s="6"/>
      <c r="VZJ289" s="6"/>
      <c r="VZK289" s="6"/>
      <c r="VZL289" s="6"/>
      <c r="VZM289" s="6"/>
      <c r="VZN289" s="6"/>
      <c r="VZO289" s="6"/>
      <c r="VZP289" s="6"/>
      <c r="VZQ289" s="6"/>
      <c r="VZR289" s="6"/>
      <c r="VZS289" s="6"/>
      <c r="VZT289" s="6"/>
      <c r="VZU289" s="6"/>
      <c r="VZV289" s="6"/>
      <c r="VZW289" s="6"/>
      <c r="VZX289" s="6"/>
      <c r="VZY289" s="6"/>
      <c r="VZZ289" s="6"/>
      <c r="WAA289" s="6"/>
      <c r="WAB289" s="6"/>
      <c r="WAC289" s="6"/>
      <c r="WAD289" s="6"/>
      <c r="WAE289" s="6"/>
      <c r="WAF289" s="6"/>
      <c r="WAG289" s="6"/>
      <c r="WAH289" s="6"/>
      <c r="WAI289" s="6"/>
      <c r="WAJ289" s="6"/>
      <c r="WAK289" s="6"/>
      <c r="WAL289" s="6"/>
      <c r="WAM289" s="6"/>
      <c r="WAN289" s="6"/>
      <c r="WAO289" s="6"/>
      <c r="WAP289" s="6"/>
      <c r="WAQ289" s="6"/>
      <c r="WAR289" s="6"/>
      <c r="WAS289" s="6"/>
      <c r="WAT289" s="6"/>
      <c r="WAU289" s="6"/>
      <c r="WAV289" s="6"/>
      <c r="WAW289" s="6"/>
      <c r="WAX289" s="6"/>
      <c r="WAY289" s="6"/>
      <c r="WAZ289" s="6"/>
      <c r="WBA289" s="6"/>
      <c r="WBB289" s="6"/>
      <c r="WBC289" s="6"/>
      <c r="WBD289" s="6"/>
      <c r="WBE289" s="6"/>
      <c r="WBF289" s="6"/>
      <c r="WBG289" s="6"/>
      <c r="WBH289" s="6"/>
      <c r="WBI289" s="6"/>
      <c r="WBJ289" s="6"/>
      <c r="WBK289" s="6"/>
      <c r="WBL289" s="6"/>
      <c r="WBM289" s="6"/>
      <c r="WBN289" s="6"/>
      <c r="WBO289" s="6"/>
      <c r="WBP289" s="6"/>
      <c r="WBQ289" s="6"/>
      <c r="WBR289" s="6"/>
      <c r="WBS289" s="6"/>
      <c r="WBT289" s="6"/>
      <c r="WBU289" s="6"/>
      <c r="WBV289" s="6"/>
      <c r="WBW289" s="6"/>
      <c r="WBX289" s="6"/>
      <c r="WBY289" s="6"/>
      <c r="WBZ289" s="6"/>
      <c r="WCA289" s="6"/>
      <c r="WCB289" s="6"/>
      <c r="WCC289" s="6"/>
      <c r="WCD289" s="6"/>
      <c r="WCE289" s="6"/>
      <c r="WCF289" s="6"/>
      <c r="WCG289" s="6"/>
      <c r="WCH289" s="6"/>
      <c r="WCI289" s="6"/>
      <c r="WCJ289" s="6"/>
      <c r="WCK289" s="6"/>
      <c r="WCL289" s="6"/>
      <c r="WCM289" s="6"/>
      <c r="WCN289" s="6"/>
      <c r="WCO289" s="6"/>
      <c r="WCP289" s="6"/>
      <c r="WCQ289" s="6"/>
      <c r="WCR289" s="6"/>
      <c r="WCS289" s="6"/>
      <c r="WCT289" s="6"/>
      <c r="WCU289" s="6"/>
      <c r="WCV289" s="6"/>
      <c r="WCW289" s="6"/>
      <c r="WCX289" s="6"/>
      <c r="WCY289" s="6"/>
      <c r="WCZ289" s="6"/>
      <c r="WDA289" s="6"/>
      <c r="WDB289" s="6"/>
      <c r="WDC289" s="6"/>
      <c r="WDD289" s="6"/>
      <c r="WDE289" s="6"/>
      <c r="WDF289" s="6"/>
      <c r="WDG289" s="6"/>
      <c r="WDH289" s="6"/>
      <c r="WDI289" s="6"/>
      <c r="WDJ289" s="6"/>
      <c r="WDK289" s="6"/>
      <c r="WDL289" s="6"/>
      <c r="WDM289" s="6"/>
      <c r="WDN289" s="6"/>
      <c r="WDO289" s="6"/>
      <c r="WDP289" s="6"/>
      <c r="WDQ289" s="6"/>
      <c r="WDR289" s="6"/>
      <c r="WDS289" s="6"/>
      <c r="WDT289" s="6"/>
      <c r="WDU289" s="6"/>
      <c r="WDV289" s="6"/>
      <c r="WDW289" s="6"/>
      <c r="WDX289" s="6"/>
      <c r="WDY289" s="6"/>
      <c r="WDZ289" s="6"/>
      <c r="WEA289" s="6"/>
      <c r="WEB289" s="6"/>
      <c r="WEC289" s="6"/>
      <c r="WED289" s="6"/>
      <c r="WEE289" s="6"/>
      <c r="WEF289" s="6"/>
      <c r="WEG289" s="6"/>
      <c r="WEH289" s="6"/>
      <c r="WEI289" s="6"/>
      <c r="WEJ289" s="6"/>
      <c r="WEK289" s="6"/>
      <c r="WEL289" s="6"/>
      <c r="WEM289" s="6"/>
      <c r="WEN289" s="6"/>
      <c r="WEO289" s="6"/>
      <c r="WEP289" s="6"/>
      <c r="WEQ289" s="6"/>
      <c r="WER289" s="6"/>
      <c r="WES289" s="6"/>
      <c r="WET289" s="6"/>
      <c r="WEU289" s="6"/>
      <c r="WEV289" s="6"/>
      <c r="WEW289" s="6"/>
      <c r="WEX289" s="6"/>
      <c r="WEY289" s="6"/>
      <c r="WEZ289" s="6"/>
      <c r="WFA289" s="6"/>
      <c r="WFB289" s="6"/>
      <c r="WFC289" s="6"/>
      <c r="WFD289" s="6"/>
      <c r="WFE289" s="6"/>
      <c r="WFF289" s="6"/>
      <c r="WFG289" s="6"/>
      <c r="WFH289" s="6"/>
      <c r="WFI289" s="6"/>
      <c r="WFJ289" s="6"/>
      <c r="WFK289" s="6"/>
      <c r="WFL289" s="6"/>
      <c r="WFM289" s="6"/>
      <c r="WFN289" s="6"/>
      <c r="WFO289" s="6"/>
      <c r="WFP289" s="6"/>
      <c r="WFQ289" s="6"/>
      <c r="WFR289" s="6"/>
      <c r="WFS289" s="6"/>
      <c r="WFT289" s="6"/>
      <c r="WFU289" s="6"/>
      <c r="WFV289" s="6"/>
      <c r="WFW289" s="6"/>
      <c r="WFX289" s="6"/>
      <c r="WFY289" s="6"/>
      <c r="WFZ289" s="6"/>
      <c r="WGA289" s="6"/>
      <c r="WGB289" s="6"/>
      <c r="WGC289" s="6"/>
      <c r="WGD289" s="6"/>
      <c r="WGE289" s="6"/>
      <c r="WGF289" s="6"/>
      <c r="WGG289" s="6"/>
      <c r="WGH289" s="6"/>
      <c r="WGI289" s="6"/>
      <c r="WGJ289" s="6"/>
      <c r="WGK289" s="6"/>
      <c r="WGL289" s="6"/>
      <c r="WGM289" s="6"/>
      <c r="WGN289" s="6"/>
      <c r="WGO289" s="6"/>
      <c r="WGP289" s="6"/>
      <c r="WGQ289" s="6"/>
      <c r="WGR289" s="6"/>
      <c r="WGS289" s="6"/>
      <c r="WGT289" s="6"/>
      <c r="WGU289" s="6"/>
      <c r="WGV289" s="6"/>
      <c r="WGW289" s="6"/>
      <c r="WGX289" s="6"/>
      <c r="WGY289" s="6"/>
      <c r="WGZ289" s="6"/>
      <c r="WHA289" s="6"/>
      <c r="WHB289" s="6"/>
      <c r="WHC289" s="6"/>
      <c r="WHD289" s="6"/>
      <c r="WHE289" s="6"/>
      <c r="WHF289" s="6"/>
      <c r="WHG289" s="6"/>
      <c r="WHH289" s="6"/>
      <c r="WHI289" s="6"/>
      <c r="WHJ289" s="6"/>
      <c r="WHK289" s="6"/>
      <c r="WHL289" s="6"/>
      <c r="WHM289" s="6"/>
      <c r="WHN289" s="6"/>
      <c r="WHO289" s="6"/>
      <c r="WHP289" s="6"/>
      <c r="WHQ289" s="6"/>
      <c r="WHR289" s="6"/>
      <c r="WHS289" s="6"/>
      <c r="WHT289" s="6"/>
      <c r="WHU289" s="6"/>
      <c r="WHV289" s="6"/>
      <c r="WHW289" s="6"/>
      <c r="WHX289" s="6"/>
      <c r="WHY289" s="6"/>
      <c r="WHZ289" s="6"/>
      <c r="WIA289" s="6"/>
      <c r="WIB289" s="6"/>
      <c r="WIC289" s="6"/>
      <c r="WID289" s="6"/>
      <c r="WIE289" s="6"/>
      <c r="WIF289" s="6"/>
      <c r="WIG289" s="6"/>
      <c r="WIH289" s="6"/>
      <c r="WII289" s="6"/>
      <c r="WIJ289" s="6"/>
      <c r="WIK289" s="6"/>
      <c r="WIL289" s="6"/>
      <c r="WIM289" s="6"/>
      <c r="WIN289" s="6"/>
      <c r="WIO289" s="6"/>
      <c r="WIP289" s="6"/>
      <c r="WIQ289" s="6"/>
      <c r="WIR289" s="6"/>
      <c r="WIS289" s="6"/>
      <c r="WIT289" s="6"/>
      <c r="WIU289" s="6"/>
      <c r="WIV289" s="6"/>
      <c r="WIW289" s="6"/>
      <c r="WIX289" s="6"/>
      <c r="WIY289" s="6"/>
      <c r="WIZ289" s="6"/>
      <c r="WJA289" s="6"/>
      <c r="WJB289" s="6"/>
      <c r="WJC289" s="6"/>
      <c r="WJD289" s="6"/>
      <c r="WJE289" s="6"/>
      <c r="WJF289" s="6"/>
      <c r="WJG289" s="6"/>
      <c r="WJH289" s="6"/>
      <c r="WJI289" s="6"/>
      <c r="WJJ289" s="6"/>
      <c r="WJK289" s="6"/>
      <c r="WJL289" s="6"/>
      <c r="WJM289" s="6"/>
      <c r="WJN289" s="6"/>
      <c r="WJO289" s="6"/>
      <c r="WJP289" s="6"/>
      <c r="WJQ289" s="6"/>
      <c r="WJR289" s="6"/>
      <c r="WJS289" s="6"/>
      <c r="WJT289" s="6"/>
      <c r="WJU289" s="6"/>
      <c r="WJV289" s="6"/>
      <c r="WJW289" s="6"/>
      <c r="WJX289" s="6"/>
      <c r="WJY289" s="6"/>
      <c r="WJZ289" s="6"/>
      <c r="WKA289" s="6"/>
      <c r="WKB289" s="6"/>
      <c r="WKC289" s="6"/>
      <c r="WKD289" s="6"/>
      <c r="WKE289" s="6"/>
      <c r="WKF289" s="6"/>
      <c r="WKG289" s="6"/>
      <c r="WKH289" s="6"/>
      <c r="WKI289" s="6"/>
      <c r="WKJ289" s="6"/>
      <c r="WKK289" s="6"/>
      <c r="WKL289" s="6"/>
      <c r="WKM289" s="6"/>
      <c r="WKN289" s="6"/>
      <c r="WKO289" s="6"/>
      <c r="WKP289" s="6"/>
      <c r="WKQ289" s="6"/>
      <c r="WKR289" s="6"/>
      <c r="WKS289" s="6"/>
      <c r="WKT289" s="6"/>
      <c r="WKU289" s="6"/>
      <c r="WKV289" s="6"/>
      <c r="WKW289" s="6"/>
      <c r="WKX289" s="6"/>
      <c r="WKY289" s="6"/>
      <c r="WKZ289" s="6"/>
      <c r="WLA289" s="6"/>
      <c r="WLB289" s="6"/>
      <c r="WLC289" s="6"/>
      <c r="WLD289" s="6"/>
      <c r="WLE289" s="6"/>
      <c r="WLF289" s="6"/>
      <c r="WLG289" s="6"/>
      <c r="WLH289" s="6"/>
      <c r="WLI289" s="6"/>
      <c r="WLJ289" s="6"/>
      <c r="WLK289" s="6"/>
      <c r="WLL289" s="6"/>
      <c r="WLM289" s="6"/>
      <c r="WLN289" s="6"/>
      <c r="WLO289" s="6"/>
      <c r="WLP289" s="6"/>
      <c r="WLQ289" s="6"/>
      <c r="WLR289" s="6"/>
      <c r="WLS289" s="6"/>
      <c r="WLT289" s="6"/>
      <c r="WLU289" s="6"/>
      <c r="WLV289" s="6"/>
      <c r="WLW289" s="6"/>
      <c r="WLX289" s="6"/>
      <c r="WLY289" s="6"/>
      <c r="WLZ289" s="6"/>
      <c r="WMA289" s="6"/>
      <c r="WMB289" s="6"/>
      <c r="WMC289" s="6"/>
      <c r="WMD289" s="6"/>
      <c r="WME289" s="6"/>
      <c r="WMF289" s="6"/>
      <c r="WMG289" s="6"/>
      <c r="WMH289" s="6"/>
      <c r="WMI289" s="6"/>
      <c r="WMJ289" s="6"/>
      <c r="WMK289" s="6"/>
      <c r="WML289" s="6"/>
      <c r="WMM289" s="6"/>
      <c r="WMN289" s="6"/>
      <c r="WMO289" s="6"/>
      <c r="WMP289" s="6"/>
      <c r="WMQ289" s="6"/>
      <c r="WMR289" s="6"/>
      <c r="WMS289" s="6"/>
      <c r="WMT289" s="6"/>
      <c r="WMU289" s="6"/>
      <c r="WMV289" s="6"/>
      <c r="WMW289" s="6"/>
      <c r="WMX289" s="6"/>
      <c r="WMY289" s="6"/>
      <c r="WMZ289" s="6"/>
      <c r="WNA289" s="6"/>
      <c r="WNB289" s="6"/>
      <c r="WNC289" s="6"/>
      <c r="WND289" s="6"/>
      <c r="WNE289" s="6"/>
      <c r="WNF289" s="6"/>
      <c r="WNG289" s="6"/>
      <c r="WNH289" s="6"/>
      <c r="WNI289" s="6"/>
      <c r="WNJ289" s="6"/>
      <c r="WNK289" s="6"/>
      <c r="WNL289" s="6"/>
      <c r="WNM289" s="6"/>
      <c r="WNN289" s="6"/>
      <c r="WNO289" s="6"/>
      <c r="WNP289" s="6"/>
      <c r="WNQ289" s="6"/>
      <c r="WNR289" s="6"/>
      <c r="WNS289" s="6"/>
      <c r="WNT289" s="6"/>
      <c r="WNU289" s="6"/>
      <c r="WNV289" s="6"/>
      <c r="WNW289" s="6"/>
      <c r="WNX289" s="6"/>
      <c r="WNY289" s="6"/>
      <c r="WNZ289" s="6"/>
      <c r="WOA289" s="6"/>
      <c r="WOB289" s="6"/>
      <c r="WOC289" s="6"/>
      <c r="WOD289" s="6"/>
      <c r="WOE289" s="6"/>
      <c r="WOF289" s="6"/>
      <c r="WOG289" s="6"/>
      <c r="WOH289" s="6"/>
      <c r="WOI289" s="6"/>
      <c r="WOJ289" s="6"/>
      <c r="WOK289" s="6"/>
      <c r="WOL289" s="6"/>
      <c r="WOM289" s="6"/>
      <c r="WON289" s="6"/>
      <c r="WOO289" s="6"/>
      <c r="WOP289" s="6"/>
      <c r="WOQ289" s="6"/>
      <c r="WOR289" s="6"/>
      <c r="WOS289" s="6"/>
      <c r="WOT289" s="6"/>
      <c r="WOU289" s="6"/>
      <c r="WOV289" s="6"/>
      <c r="WOW289" s="6"/>
      <c r="WOX289" s="6"/>
      <c r="WOY289" s="6"/>
      <c r="WOZ289" s="6"/>
      <c r="WPA289" s="6"/>
      <c r="WPB289" s="6"/>
      <c r="WPC289" s="6"/>
      <c r="WPD289" s="6"/>
      <c r="WPE289" s="6"/>
      <c r="WPF289" s="6"/>
      <c r="WPG289" s="6"/>
      <c r="WPH289" s="6"/>
      <c r="WPI289" s="6"/>
      <c r="WPJ289" s="6"/>
      <c r="WPK289" s="6"/>
      <c r="WPL289" s="6"/>
      <c r="WPM289" s="6"/>
      <c r="WPN289" s="6"/>
      <c r="WPO289" s="6"/>
      <c r="WPP289" s="6"/>
      <c r="WPQ289" s="6"/>
      <c r="WPR289" s="6"/>
      <c r="WPS289" s="6"/>
      <c r="WPT289" s="6"/>
      <c r="WPU289" s="6"/>
      <c r="WPV289" s="6"/>
      <c r="WPW289" s="6"/>
      <c r="WPX289" s="6"/>
      <c r="WPY289" s="6"/>
      <c r="WPZ289" s="6"/>
      <c r="WQA289" s="6"/>
      <c r="WQB289" s="6"/>
      <c r="WQC289" s="6"/>
      <c r="WQD289" s="6"/>
      <c r="WQE289" s="6"/>
      <c r="WQF289" s="6"/>
      <c r="WQG289" s="6"/>
      <c r="WQH289" s="6"/>
      <c r="WQI289" s="6"/>
      <c r="WQJ289" s="6"/>
      <c r="WQK289" s="6"/>
      <c r="WQL289" s="6"/>
      <c r="WQM289" s="6"/>
      <c r="WQN289" s="6"/>
      <c r="WQO289" s="6"/>
      <c r="WQP289" s="6"/>
      <c r="WQQ289" s="6"/>
      <c r="WQR289" s="6"/>
      <c r="WQS289" s="6"/>
      <c r="WQT289" s="6"/>
      <c r="WQU289" s="6"/>
      <c r="WQV289" s="6"/>
      <c r="WQW289" s="6"/>
      <c r="WQX289" s="6"/>
      <c r="WQY289" s="6"/>
      <c r="WQZ289" s="6"/>
      <c r="WRA289" s="6"/>
      <c r="WRB289" s="6"/>
      <c r="WRC289" s="6"/>
      <c r="WRD289" s="6"/>
      <c r="WRE289" s="6"/>
      <c r="WRF289" s="6"/>
      <c r="WRG289" s="6"/>
      <c r="WRH289" s="6"/>
      <c r="WRI289" s="6"/>
      <c r="WRJ289" s="6"/>
      <c r="WRK289" s="6"/>
      <c r="WRL289" s="6"/>
      <c r="WRM289" s="6"/>
      <c r="WRN289" s="6"/>
      <c r="WRO289" s="6"/>
      <c r="WRP289" s="6"/>
      <c r="WRQ289" s="6"/>
      <c r="WRR289" s="6"/>
      <c r="WRS289" s="6"/>
      <c r="WRT289" s="6"/>
      <c r="WRU289" s="6"/>
      <c r="WRV289" s="6"/>
      <c r="WRW289" s="6"/>
      <c r="WRX289" s="6"/>
      <c r="WRY289" s="6"/>
      <c r="WRZ289" s="6"/>
      <c r="WSA289" s="6"/>
      <c r="WSB289" s="6"/>
      <c r="WSC289" s="6"/>
      <c r="WSD289" s="6"/>
      <c r="WSE289" s="6"/>
      <c r="WSF289" s="6"/>
      <c r="WSG289" s="6"/>
      <c r="WSH289" s="6"/>
      <c r="WSI289" s="6"/>
      <c r="WSJ289" s="6"/>
      <c r="WSK289" s="6"/>
      <c r="WSL289" s="6"/>
      <c r="WSM289" s="6"/>
      <c r="WSN289" s="6"/>
      <c r="WSO289" s="6"/>
      <c r="WSP289" s="6"/>
      <c r="WSQ289" s="6"/>
      <c r="WSR289" s="6"/>
      <c r="WSS289" s="6"/>
      <c r="WST289" s="6"/>
      <c r="WSU289" s="6"/>
      <c r="WSV289" s="6"/>
      <c r="WSW289" s="6"/>
      <c r="WSX289" s="6"/>
      <c r="WSY289" s="6"/>
      <c r="WSZ289" s="6"/>
      <c r="WTA289" s="6"/>
      <c r="WTB289" s="6"/>
      <c r="WTC289" s="6"/>
      <c r="WTD289" s="6"/>
      <c r="WTE289" s="6"/>
      <c r="WTF289" s="6"/>
      <c r="WTG289" s="6"/>
      <c r="WTH289" s="6"/>
      <c r="WTI289" s="6"/>
      <c r="WTJ289" s="6"/>
      <c r="WTK289" s="6"/>
      <c r="WTL289" s="6"/>
      <c r="WTM289" s="6"/>
      <c r="WTN289" s="6"/>
      <c r="WTO289" s="6"/>
      <c r="WTP289" s="6"/>
      <c r="WTQ289" s="6"/>
      <c r="WTR289" s="6"/>
      <c r="WTS289" s="6"/>
      <c r="WTT289" s="6"/>
      <c r="WTU289" s="6"/>
      <c r="WTV289" s="6"/>
      <c r="WTW289" s="6"/>
      <c r="WTX289" s="6"/>
      <c r="WTY289" s="6"/>
      <c r="WTZ289" s="6"/>
      <c r="WUA289" s="6"/>
      <c r="WUB289" s="6"/>
      <c r="WUC289" s="6"/>
      <c r="WUD289" s="6"/>
      <c r="WUE289" s="6"/>
      <c r="WUF289" s="6"/>
      <c r="WUG289" s="6"/>
      <c r="WUH289" s="6"/>
      <c r="WUI289" s="6"/>
      <c r="WUJ289" s="6"/>
      <c r="WUK289" s="6"/>
      <c r="WUL289" s="6"/>
      <c r="WUM289" s="6"/>
      <c r="WUN289" s="6"/>
      <c r="WUO289" s="6"/>
      <c r="WUP289" s="6"/>
      <c r="WUQ289" s="6"/>
      <c r="WUR289" s="6"/>
      <c r="WUS289" s="6"/>
      <c r="WUT289" s="6"/>
      <c r="WUU289" s="6"/>
      <c r="WUV289" s="6"/>
      <c r="WUW289" s="6"/>
      <c r="WUX289" s="6"/>
      <c r="WUY289" s="6"/>
      <c r="WUZ289" s="6"/>
      <c r="WVA289" s="6"/>
      <c r="WVB289" s="6"/>
      <c r="WVC289" s="6"/>
      <c r="WVD289" s="6"/>
      <c r="WVE289" s="6"/>
      <c r="WVF289" s="6"/>
      <c r="WVG289" s="6"/>
      <c r="WVH289" s="6"/>
      <c r="WVI289" s="6"/>
      <c r="WVJ289" s="6"/>
      <c r="WVK289" s="6"/>
      <c r="WVL289" s="6"/>
      <c r="WVM289" s="6"/>
      <c r="WVN289" s="6"/>
      <c r="WVO289" s="6"/>
      <c r="WVP289" s="6"/>
      <c r="WVQ289" s="6"/>
      <c r="WVR289" s="6"/>
      <c r="WVS289" s="6"/>
      <c r="WVT289" s="6"/>
      <c r="WVU289" s="6"/>
      <c r="WVV289" s="6"/>
      <c r="WVW289" s="6"/>
      <c r="WVX289" s="6"/>
      <c r="WVY289" s="6"/>
      <c r="WVZ289" s="6"/>
      <c r="WWA289" s="6"/>
      <c r="WWB289" s="6"/>
      <c r="WWC289" s="6"/>
      <c r="WWD289" s="6"/>
      <c r="WWE289" s="6"/>
      <c r="WWF289" s="6"/>
      <c r="WWG289" s="6"/>
      <c r="WWH289" s="6"/>
      <c r="WWI289" s="6"/>
      <c r="WWJ289" s="6"/>
      <c r="WWK289" s="6"/>
      <c r="WWL289" s="6"/>
      <c r="WWM289" s="6"/>
      <c r="WWN289" s="6"/>
      <c r="WWO289" s="6"/>
      <c r="WWP289" s="6"/>
      <c r="WWQ289" s="6"/>
      <c r="WWR289" s="6"/>
      <c r="WWS289" s="6"/>
      <c r="WWT289" s="6"/>
      <c r="WWU289" s="6"/>
      <c r="WWV289" s="6"/>
      <c r="WWW289" s="6"/>
      <c r="WWX289" s="6"/>
      <c r="WWY289" s="6"/>
      <c r="WWZ289" s="6"/>
      <c r="WXA289" s="6"/>
      <c r="WXB289" s="6"/>
      <c r="WXC289" s="6"/>
      <c r="WXD289" s="6"/>
      <c r="WXE289" s="6"/>
      <c r="WXF289" s="6"/>
      <c r="WXG289" s="6"/>
      <c r="WXH289" s="6"/>
      <c r="WXI289" s="6"/>
      <c r="WXJ289" s="6"/>
      <c r="WXK289" s="6"/>
      <c r="WXL289" s="6"/>
      <c r="WXM289" s="6"/>
      <c r="WXN289" s="6"/>
      <c r="WXO289" s="6"/>
      <c r="WXP289" s="6"/>
      <c r="WXQ289" s="6"/>
      <c r="WXR289" s="6"/>
      <c r="WXS289" s="6"/>
      <c r="WXT289" s="6"/>
      <c r="WXU289" s="6"/>
      <c r="WXV289" s="6"/>
      <c r="WXW289" s="6"/>
      <c r="WXX289" s="6"/>
      <c r="WXY289" s="6"/>
      <c r="WXZ289" s="6"/>
      <c r="WYA289" s="6"/>
      <c r="WYB289" s="6"/>
      <c r="WYC289" s="6"/>
      <c r="WYD289" s="6"/>
      <c r="WYE289" s="6"/>
      <c r="WYF289" s="6"/>
      <c r="WYG289" s="6"/>
      <c r="WYH289" s="6"/>
      <c r="WYI289" s="6"/>
      <c r="WYJ289" s="6"/>
      <c r="WYK289" s="6"/>
      <c r="WYL289" s="6"/>
      <c r="WYM289" s="6"/>
      <c r="WYN289" s="6"/>
      <c r="WYO289" s="6"/>
      <c r="WYP289" s="6"/>
      <c r="WYQ289" s="6"/>
      <c r="WYR289" s="6"/>
      <c r="WYS289" s="6"/>
      <c r="WYT289" s="6"/>
      <c r="WYU289" s="6"/>
      <c r="WYV289" s="6"/>
      <c r="WYW289" s="6"/>
      <c r="WYX289" s="6"/>
      <c r="WYY289" s="6"/>
      <c r="WYZ289" s="6"/>
      <c r="WZA289" s="6"/>
      <c r="WZB289" s="6"/>
      <c r="WZC289" s="6"/>
      <c r="WZD289" s="6"/>
      <c r="WZE289" s="6"/>
      <c r="WZF289" s="6"/>
      <c r="WZG289" s="6"/>
      <c r="WZH289" s="6"/>
      <c r="WZI289" s="6"/>
      <c r="WZJ289" s="6"/>
      <c r="WZK289" s="6"/>
      <c r="WZL289" s="6"/>
      <c r="WZM289" s="6"/>
      <c r="WZN289" s="6"/>
      <c r="WZO289" s="6"/>
      <c r="WZP289" s="6"/>
      <c r="WZQ289" s="6"/>
      <c r="WZR289" s="6"/>
      <c r="WZS289" s="6"/>
      <c r="WZT289" s="6"/>
      <c r="WZU289" s="6"/>
      <c r="WZV289" s="6"/>
      <c r="WZW289" s="6"/>
      <c r="WZX289" s="6"/>
      <c r="WZY289" s="6"/>
      <c r="WZZ289" s="6"/>
      <c r="XAA289" s="6"/>
      <c r="XAB289" s="6"/>
      <c r="XAC289" s="6"/>
      <c r="XAD289" s="6"/>
      <c r="XAE289" s="6"/>
      <c r="XAF289" s="6"/>
      <c r="XAG289" s="6"/>
      <c r="XAH289" s="6"/>
      <c r="XAI289" s="6"/>
      <c r="XAJ289" s="6"/>
      <c r="XAK289" s="6"/>
      <c r="XAL289" s="6"/>
      <c r="XAM289" s="6"/>
      <c r="XAN289" s="6"/>
      <c r="XAO289" s="6"/>
      <c r="XAP289" s="6"/>
      <c r="XAQ289" s="6"/>
      <c r="XAR289" s="6"/>
      <c r="XAS289" s="6"/>
      <c r="XAT289" s="6"/>
      <c r="XAU289" s="6"/>
      <c r="XAV289" s="6"/>
      <c r="XAW289" s="6"/>
      <c r="XAX289" s="6"/>
      <c r="XAY289" s="6"/>
      <c r="XAZ289" s="6"/>
      <c r="XBA289" s="6"/>
      <c r="XBB289" s="6"/>
      <c r="XBC289" s="6"/>
      <c r="XBD289" s="6"/>
      <c r="XBE289" s="6"/>
      <c r="XBF289" s="6"/>
      <c r="XBG289" s="6"/>
      <c r="XBH289" s="6"/>
      <c r="XBI289" s="6"/>
      <c r="XBJ289" s="6"/>
      <c r="XBK289" s="6"/>
      <c r="XBL289" s="6"/>
      <c r="XBM289" s="6"/>
      <c r="XBN289" s="6"/>
      <c r="XBO289" s="6"/>
      <c r="XBP289" s="6"/>
      <c r="XBQ289" s="6"/>
      <c r="XBR289" s="6"/>
      <c r="XBS289" s="6"/>
      <c r="XBT289" s="6"/>
      <c r="XBU289" s="6"/>
      <c r="XBV289" s="6"/>
      <c r="XBW289" s="6"/>
      <c r="XBX289" s="6"/>
      <c r="XBY289" s="6"/>
      <c r="XBZ289" s="6"/>
      <c r="XCA289" s="6"/>
      <c r="XCB289" s="6"/>
      <c r="XCC289" s="6"/>
      <c r="XCD289" s="6"/>
      <c r="XCE289" s="6"/>
      <c r="XCF289" s="6"/>
      <c r="XCG289" s="6"/>
      <c r="XCH289" s="6"/>
      <c r="XCI289" s="6"/>
      <c r="XCJ289" s="6"/>
      <c r="XCK289" s="6"/>
      <c r="XCL289" s="6"/>
      <c r="XCM289" s="6"/>
      <c r="XCN289" s="6"/>
      <c r="XCO289" s="6"/>
      <c r="XCP289" s="6"/>
      <c r="XCQ289" s="6"/>
      <c r="XCR289" s="6"/>
      <c r="XCS289" s="6"/>
      <c r="XCT289" s="6"/>
      <c r="XCU289" s="6"/>
      <c r="XCV289" s="6"/>
      <c r="XCW289" s="6"/>
      <c r="XCX289" s="6"/>
      <c r="XCY289" s="6"/>
      <c r="XCZ289" s="6"/>
      <c r="XDA289" s="6"/>
      <c r="XDB289" s="6"/>
    </row>
    <row r="290" spans="1:16330" s="2" customFormat="1">
      <c r="A290" s="146">
        <v>63908</v>
      </c>
      <c r="B290" s="146">
        <v>2630</v>
      </c>
      <c r="C290" s="146">
        <v>608</v>
      </c>
      <c r="D290" s="147">
        <v>64385</v>
      </c>
      <c r="E290" s="148">
        <f t="shared" si="426"/>
        <v>2639.7850000000003</v>
      </c>
      <c r="F290" s="149">
        <f t="shared" si="427"/>
        <v>607.15055000000007</v>
      </c>
      <c r="G290" s="150">
        <v>10</v>
      </c>
      <c r="H290" s="150">
        <f t="shared" si="428"/>
        <v>3299.7312500000003</v>
      </c>
      <c r="I290" s="150">
        <f t="shared" si="429"/>
        <v>758.93818750000014</v>
      </c>
      <c r="J290" s="150">
        <f t="shared" si="430"/>
        <v>3959.6775000000007</v>
      </c>
      <c r="K290" s="150">
        <f t="shared" si="431"/>
        <v>910.7258250000001</v>
      </c>
      <c r="L290" s="150">
        <v>8</v>
      </c>
      <c r="M290" s="151">
        <v>9</v>
      </c>
      <c r="N290" s="152">
        <v>11</v>
      </c>
      <c r="O290" s="169" t="s">
        <v>396</v>
      </c>
      <c r="P290" s="8">
        <v>54831</v>
      </c>
      <c r="Q290" s="8" t="s">
        <v>59</v>
      </c>
      <c r="R290" s="8" t="s">
        <v>60</v>
      </c>
      <c r="S290" s="181">
        <v>44757</v>
      </c>
      <c r="T290" s="181">
        <f>VLOOKUP(P290,'[3]Monitor Schedule'!$A:$J,10,FALSE)</f>
        <v>44708</v>
      </c>
      <c r="U290" s="181">
        <v>44784</v>
      </c>
      <c r="V290" s="181" t="e">
        <f>VLOOKUP(P290,'[3]Monitor Schedule'!$A:$K,11,FALSE)</f>
        <v>#N/A</v>
      </c>
      <c r="W290" s="181" t="s">
        <v>28</v>
      </c>
      <c r="X290" s="8" t="s">
        <v>58</v>
      </c>
      <c r="Y290" s="2" t="s">
        <v>30</v>
      </c>
      <c r="Z290" s="2" t="s">
        <v>28</v>
      </c>
      <c r="AA290" s="2" t="s">
        <v>28</v>
      </c>
      <c r="AB290" s="2" t="s">
        <v>28</v>
      </c>
      <c r="AC290" s="2" t="s">
        <v>28</v>
      </c>
      <c r="AD290" s="2" t="s">
        <v>28</v>
      </c>
      <c r="AE290" s="2" t="s">
        <v>28</v>
      </c>
      <c r="AF290" s="2" t="s">
        <v>30</v>
      </c>
      <c r="AG290" s="2" t="s">
        <v>30</v>
      </c>
      <c r="AH290" s="2" t="str">
        <f>VLOOKUP(P290,'[3]Monitor Schedule'!$A:$BM,22,FALSE)</f>
        <v>Yes</v>
      </c>
      <c r="AI290" s="2" t="str">
        <f>VLOOKUP(P290,'[3]Monitor Schedule'!$A:$BM,23,FALSE)</f>
        <v>Yes</v>
      </c>
      <c r="AJ290" s="2" t="str">
        <f>VLOOKUP(P290,'[3]Monitor Schedule'!$A:$BM,24,FALSE)</f>
        <v>Yes</v>
      </c>
      <c r="AK290" s="2" t="s">
        <v>28</v>
      </c>
      <c r="AL290" s="2" t="str">
        <f>VLOOKUP(P290,'[3]Monitor Schedule'!$A:$BM,26,FALSE)</f>
        <v>Yes</v>
      </c>
      <c r="AM290" s="2" t="str">
        <f>VLOOKUP(P290,'[3]Monitor Schedule'!$A:$BM,27,FALSE)</f>
        <v>Yes</v>
      </c>
      <c r="AN290" s="2" t="str">
        <f>VLOOKUP(P290,'[3]Monitor Schedule'!$A:$BM,28,FALSE)</f>
        <v>No</v>
      </c>
      <c r="AO290" s="2" t="str">
        <f>VLOOKUP(P290,'[3]Monitor Schedule'!$A:$BM,29,FALSE)</f>
        <v>Yes</v>
      </c>
      <c r="AP290" s="2" t="str">
        <f>VLOOKUP(P290,'[3]Monitor Schedule'!$A:$BM,30,FALSE)</f>
        <v>Yes</v>
      </c>
      <c r="AQ290" s="2" t="s">
        <v>28</v>
      </c>
      <c r="AR290" s="2" t="s">
        <v>28</v>
      </c>
      <c r="AS290" s="2" t="s">
        <v>28</v>
      </c>
      <c r="AT290" s="2" t="str">
        <f>VLOOKUP(P290,'[3]Monitor Schedule'!$A:$BM,34,FALSE)</f>
        <v>Yes</v>
      </c>
      <c r="AU290" s="2" t="str">
        <f>VLOOKUP(P290,'[3]Monitor Schedule'!$A:$BM,35,FALSE)</f>
        <v>No</v>
      </c>
      <c r="AV290" s="2" t="str">
        <f>VLOOKUP(P290,'[3]Monitor Schedule'!$A:$BM,36,FALSE)</f>
        <v>No</v>
      </c>
      <c r="AW290" s="2" t="s">
        <v>28</v>
      </c>
      <c r="AX290" s="2" t="str">
        <f>VLOOKUP(P290,'[3]Monitor Schedule'!$A:$BM,38,FALSE)</f>
        <v>Yes</v>
      </c>
      <c r="AY290" s="2" t="str">
        <f>VLOOKUP(P290,'[3]Monitor Schedule'!$A:$BM,39,FALSE)</f>
        <v>Yes</v>
      </c>
      <c r="AZ290" s="2" t="str">
        <f>VLOOKUP(P290,'[3]Monitor Schedule'!$A:$BM,40,FALSE)</f>
        <v>Yes</v>
      </c>
      <c r="BA290" s="2" t="s">
        <v>28</v>
      </c>
      <c r="BB290" s="2" t="str">
        <f>VLOOKUP(P290,'[3]Monitor Schedule'!$A:$BM,42,FALSE)</f>
        <v>No</v>
      </c>
      <c r="BC290" s="2" t="str">
        <f>VLOOKUP(P290,'[3]Monitor Schedule'!$A:$BM,43,FALSE)</f>
        <v>No</v>
      </c>
      <c r="BD290" s="2" t="str">
        <f>VLOOKUP(P290,'[3]Monitor Schedule'!$A:$BM,44,FALSE)</f>
        <v>Yes</v>
      </c>
      <c r="BE290" s="2" t="str">
        <f>VLOOKUP(P290,'[3]Monitor Schedule'!$A:$BM,45,FALSE)</f>
        <v>Yes</v>
      </c>
      <c r="BF290" s="2" t="str">
        <f>VLOOKUP(P290,'[3]Monitor Schedule'!$A:$BM,46,FALSE)</f>
        <v>Yes</v>
      </c>
      <c r="BG290" s="2" t="str">
        <f>VLOOKUP(P290,'[3]Monitor Schedule'!$A:$BM,47,FALSE)</f>
        <v>Yes</v>
      </c>
      <c r="BH290" s="2" t="str">
        <f>VLOOKUP(P290,'[3]Monitor Schedule'!$A:$BM,48,FALSE)</f>
        <v>Yes</v>
      </c>
      <c r="BI290" s="2" t="str">
        <f>VLOOKUP(P290,'[3]Monitor Schedule'!$A:$BM,49,FALSE)</f>
        <v>No</v>
      </c>
      <c r="BJ290" s="2" t="str">
        <f>VLOOKUP(P290,'[3]Monitor Schedule'!$A:$BM,50,FALSE)</f>
        <v>No</v>
      </c>
      <c r="BK290" s="2" t="str">
        <f>VLOOKUP(P290,'[3]Monitor Schedule'!$A:$BM,51,FALSE)</f>
        <v>No</v>
      </c>
      <c r="BL290" s="2" t="str">
        <f>VLOOKUP(P290,'[3]Monitor Schedule'!$A:$BM,52,FALSE)</f>
        <v>No</v>
      </c>
      <c r="BM290" s="2" t="str">
        <f>VLOOKUP(P290,'[3]Monitor Schedule'!$A:$BM,53,FALSE)</f>
        <v>No</v>
      </c>
      <c r="BN290" s="2" t="str">
        <f>VLOOKUP(P290,'[3]Monitor Schedule'!$A:$BM,54,FALSE)</f>
        <v>Yes</v>
      </c>
      <c r="BO290" s="2" t="str">
        <f>VLOOKUP(P290,'[3]Monitor Schedule'!$A:$BM,55,FALSE)</f>
        <v>No</v>
      </c>
      <c r="BP290" s="2" t="str">
        <f>VLOOKUP(P290,'[3]Monitor Schedule'!$A:$BM,56,FALSE)</f>
        <v>No</v>
      </c>
      <c r="BQ290" s="2" t="str">
        <f>VLOOKUP(P290,'[3]Monitor Schedule'!$A:$BM,57,FALSE)</f>
        <v>No</v>
      </c>
      <c r="BR290" s="2" t="str">
        <f>VLOOKUP(P290,'[3]Monitor Schedule'!$A:$BM,58,FALSE)</f>
        <v>No</v>
      </c>
      <c r="BS290" s="2" t="str">
        <f>VLOOKUP(P290,'[3]Monitor Schedule'!$A:$BM,59,FALSE)</f>
        <v>No</v>
      </c>
      <c r="BT290" s="2" t="str">
        <f>VLOOKUP(P290,'[3]Monitor Schedule'!$A:$BM,60,FALSE)</f>
        <v>No</v>
      </c>
      <c r="BU290" s="2" t="str">
        <f>VLOOKUP(P290,'[3]Monitor Schedule'!$A:$BM,61,FALSE)</f>
        <v>No</v>
      </c>
      <c r="BV290" s="2" t="str">
        <f>VLOOKUP(P290,'[3]Monitor Schedule'!$A:$BM,62,FALSE)</f>
        <v>No</v>
      </c>
      <c r="BW290" s="2" t="s">
        <v>28</v>
      </c>
      <c r="BX290" s="2" t="s">
        <v>28</v>
      </c>
      <c r="BY290" s="2">
        <f>VLOOKUP(P290,'[3]Monitor Schedule'!$A:$BM,65,FALSE)</f>
        <v>0</v>
      </c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 s="6"/>
      <c r="QS290" s="6"/>
      <c r="QT290" s="6"/>
      <c r="QU290" s="6"/>
      <c r="QV290" s="6"/>
      <c r="QW290" s="6"/>
      <c r="QX290" s="6"/>
      <c r="QY290" s="6"/>
      <c r="QZ290" s="6"/>
      <c r="RA290" s="6"/>
      <c r="RB290" s="6"/>
      <c r="RC290" s="6"/>
      <c r="RD290" s="6"/>
      <c r="RE290" s="6"/>
      <c r="RF290" s="6"/>
      <c r="RG290" s="6"/>
      <c r="RH290" s="6"/>
      <c r="RI290" s="6"/>
      <c r="RJ290" s="6"/>
      <c r="RK290" s="6"/>
      <c r="RL290" s="6"/>
      <c r="RM290" s="6"/>
      <c r="RN290" s="6"/>
      <c r="RO290" s="6"/>
      <c r="RP290" s="6"/>
      <c r="RQ290" s="6"/>
      <c r="RR290" s="6"/>
      <c r="RS290" s="6"/>
      <c r="RT290" s="6"/>
      <c r="RU290" s="6"/>
      <c r="RV290" s="6"/>
      <c r="RW290" s="6"/>
      <c r="RX290" s="6"/>
      <c r="RY290" s="6"/>
      <c r="RZ290" s="6"/>
      <c r="SA290" s="6"/>
      <c r="SB290" s="6"/>
      <c r="SC290" s="6"/>
      <c r="SD290" s="6"/>
      <c r="SE290" s="6"/>
      <c r="SF290" s="6"/>
      <c r="SG290" s="6"/>
      <c r="SH290" s="6"/>
      <c r="SI290" s="6"/>
      <c r="SJ290" s="6"/>
      <c r="SK290" s="6"/>
      <c r="SL290" s="6"/>
      <c r="SM290" s="6"/>
      <c r="SN290" s="6"/>
      <c r="SO290" s="6"/>
      <c r="SP290" s="6"/>
      <c r="SQ290" s="6"/>
      <c r="SR290" s="6"/>
      <c r="SS290" s="6"/>
      <c r="ST290" s="6"/>
      <c r="SU290" s="6"/>
      <c r="SV290" s="6"/>
      <c r="SW290" s="6"/>
      <c r="SX290" s="6"/>
      <c r="SY290" s="6"/>
      <c r="SZ290" s="6"/>
      <c r="TA290" s="6"/>
      <c r="TB290" s="6"/>
      <c r="TC290" s="6"/>
      <c r="TD290" s="6"/>
      <c r="TE290" s="6"/>
      <c r="TF290" s="6"/>
      <c r="TG290" s="6"/>
      <c r="TH290" s="6"/>
      <c r="TI290" s="6"/>
      <c r="TJ290" s="6"/>
      <c r="TK290" s="6"/>
      <c r="TL290" s="6"/>
      <c r="TM290" s="6"/>
      <c r="TN290" s="6"/>
      <c r="TO290" s="6"/>
      <c r="TP290" s="6"/>
      <c r="TQ290" s="6"/>
      <c r="TR290" s="6"/>
      <c r="TS290" s="6"/>
      <c r="TT290" s="6"/>
      <c r="TU290" s="6"/>
      <c r="TV290" s="6"/>
      <c r="TW290" s="6"/>
      <c r="TX290" s="6"/>
      <c r="TY290" s="6"/>
      <c r="TZ290" s="6"/>
      <c r="UA290" s="6"/>
      <c r="UB290" s="6"/>
      <c r="UC290" s="6"/>
      <c r="UD290" s="6"/>
      <c r="UE290" s="6"/>
      <c r="UF290" s="6"/>
      <c r="UG290" s="6"/>
      <c r="UH290" s="6"/>
      <c r="UI290" s="6"/>
      <c r="UJ290" s="6"/>
      <c r="UK290" s="6"/>
      <c r="UL290" s="6"/>
      <c r="UM290" s="6"/>
      <c r="UN290" s="6"/>
      <c r="UO290" s="6"/>
      <c r="UP290" s="6"/>
      <c r="UQ290" s="6"/>
      <c r="UR290" s="6"/>
      <c r="US290" s="6"/>
      <c r="UT290" s="6"/>
      <c r="UU290" s="6"/>
      <c r="UV290" s="6"/>
      <c r="UW290" s="6"/>
      <c r="UX290" s="6"/>
      <c r="UY290" s="6"/>
      <c r="UZ290" s="6"/>
      <c r="VA290" s="6"/>
      <c r="VB290" s="6"/>
      <c r="VC290" s="6"/>
      <c r="VD290" s="6"/>
      <c r="VE290" s="6"/>
      <c r="VF290" s="6"/>
      <c r="VG290" s="6"/>
      <c r="VH290" s="6"/>
      <c r="VI290" s="6"/>
      <c r="VJ290" s="6"/>
      <c r="VK290" s="6"/>
      <c r="VL290" s="6"/>
      <c r="VM290" s="6"/>
      <c r="VN290" s="6"/>
      <c r="VO290" s="6"/>
      <c r="VP290" s="6"/>
      <c r="VQ290" s="6"/>
      <c r="VR290" s="6"/>
      <c r="VS290" s="6"/>
      <c r="VT290" s="6"/>
      <c r="VU290" s="6"/>
      <c r="VV290" s="6"/>
      <c r="VW290" s="6"/>
      <c r="VX290" s="6"/>
      <c r="VY290" s="6"/>
      <c r="VZ290" s="6"/>
      <c r="WA290" s="6"/>
      <c r="WB290" s="6"/>
      <c r="WC290" s="6"/>
      <c r="WD290" s="6"/>
      <c r="WE290" s="6"/>
      <c r="WF290" s="6"/>
      <c r="WG290" s="6"/>
      <c r="WH290" s="6"/>
      <c r="WI290" s="6"/>
      <c r="WJ290" s="6"/>
      <c r="WK290" s="6"/>
      <c r="WL290" s="6"/>
      <c r="WM290" s="6"/>
      <c r="WN290" s="6"/>
      <c r="WO290" s="6"/>
      <c r="WP290" s="6"/>
      <c r="WQ290" s="6"/>
      <c r="WR290" s="6"/>
      <c r="WS290" s="6"/>
      <c r="WT290" s="6"/>
      <c r="WU290" s="6"/>
      <c r="WV290" s="6"/>
      <c r="WW290" s="6"/>
      <c r="WX290" s="6"/>
      <c r="WY290" s="6"/>
      <c r="WZ290" s="6"/>
      <c r="XA290" s="6"/>
      <c r="XB290" s="6"/>
      <c r="XC290" s="6"/>
      <c r="XD290" s="6"/>
      <c r="XE290" s="6"/>
      <c r="XF290" s="6"/>
      <c r="XG290" s="6"/>
      <c r="XH290" s="6"/>
      <c r="XI290" s="6"/>
      <c r="XJ290" s="6"/>
      <c r="XK290" s="6"/>
      <c r="XL290" s="6"/>
      <c r="XM290" s="6"/>
      <c r="XN290" s="6"/>
      <c r="XO290" s="6"/>
      <c r="XP290" s="6"/>
      <c r="XQ290" s="6"/>
      <c r="XR290" s="6"/>
      <c r="XS290" s="6"/>
      <c r="XT290" s="6"/>
      <c r="XU290" s="6"/>
      <c r="XV290" s="6"/>
      <c r="XW290" s="6"/>
      <c r="XX290" s="6"/>
      <c r="XY290" s="6"/>
      <c r="XZ290" s="6"/>
      <c r="YA290" s="6"/>
      <c r="YB290" s="6"/>
      <c r="YC290" s="6"/>
      <c r="YD290" s="6"/>
      <c r="YE290" s="6"/>
      <c r="YF290" s="6"/>
      <c r="YG290" s="6"/>
      <c r="YH290" s="6"/>
      <c r="YI290" s="6"/>
      <c r="YJ290" s="6"/>
      <c r="YK290" s="6"/>
      <c r="YL290" s="6"/>
      <c r="YM290" s="6"/>
      <c r="YN290" s="6"/>
      <c r="YO290" s="6"/>
      <c r="YP290" s="6"/>
      <c r="YQ290" s="6"/>
      <c r="YR290" s="6"/>
      <c r="YS290" s="6"/>
      <c r="YT290" s="6"/>
      <c r="YU290" s="6"/>
      <c r="YV290" s="6"/>
      <c r="YW290" s="6"/>
      <c r="YX290" s="6"/>
      <c r="YY290" s="6"/>
      <c r="YZ290" s="6"/>
      <c r="ZA290" s="6"/>
      <c r="ZB290" s="6"/>
      <c r="ZC290" s="6"/>
      <c r="ZD290" s="6"/>
      <c r="ZE290" s="6"/>
      <c r="ZF290" s="6"/>
      <c r="ZG290" s="6"/>
      <c r="ZH290" s="6"/>
      <c r="ZI290" s="6"/>
      <c r="ZJ290" s="6"/>
      <c r="ZK290" s="6"/>
      <c r="ZL290" s="6"/>
      <c r="ZM290" s="6"/>
      <c r="ZN290" s="6"/>
      <c r="ZO290" s="6"/>
      <c r="ZP290" s="6"/>
      <c r="ZQ290" s="6"/>
      <c r="ZR290" s="6"/>
      <c r="ZS290" s="6"/>
      <c r="ZT290" s="6"/>
      <c r="ZU290" s="6"/>
      <c r="ZV290" s="6"/>
      <c r="ZW290" s="6"/>
      <c r="ZX290" s="6"/>
      <c r="ZY290" s="6"/>
      <c r="ZZ290" s="6"/>
      <c r="AAA290" s="6"/>
      <c r="AAB290" s="6"/>
      <c r="AAC290" s="6"/>
      <c r="AAD290" s="6"/>
      <c r="AAE290" s="6"/>
      <c r="AAF290" s="6"/>
      <c r="AAG290" s="6"/>
      <c r="AAH290" s="6"/>
      <c r="AAI290" s="6"/>
      <c r="AAJ290" s="6"/>
      <c r="AAK290" s="6"/>
      <c r="AAL290" s="6"/>
      <c r="AAM290" s="6"/>
      <c r="AAN290" s="6"/>
      <c r="AAO290" s="6"/>
      <c r="AAP290" s="6"/>
      <c r="AAQ290" s="6"/>
      <c r="AAR290" s="6"/>
      <c r="AAS290" s="6"/>
      <c r="AAT290" s="6"/>
      <c r="AAU290" s="6"/>
      <c r="AAV290" s="6"/>
      <c r="AAW290" s="6"/>
      <c r="AAX290" s="6"/>
      <c r="AAY290" s="6"/>
      <c r="AAZ290" s="6"/>
      <c r="ABA290" s="6"/>
      <c r="ABB290" s="6"/>
      <c r="ABC290" s="6"/>
      <c r="ABD290" s="6"/>
      <c r="ABE290" s="6"/>
      <c r="ABF290" s="6"/>
      <c r="ABG290" s="6"/>
      <c r="ABH290" s="6"/>
      <c r="ABI290" s="6"/>
      <c r="ABJ290" s="6"/>
      <c r="ABK290" s="6"/>
      <c r="ABL290" s="6"/>
      <c r="ABM290" s="6"/>
      <c r="ABN290" s="6"/>
      <c r="ABO290" s="6"/>
      <c r="ABP290" s="6"/>
      <c r="ABQ290" s="6"/>
      <c r="ABR290" s="6"/>
      <c r="ABS290" s="6"/>
      <c r="ABT290" s="6"/>
      <c r="ABU290" s="6"/>
      <c r="ABV290" s="6"/>
      <c r="ABW290" s="6"/>
      <c r="ABX290" s="6"/>
      <c r="ABY290" s="6"/>
      <c r="ABZ290" s="6"/>
      <c r="ACA290" s="6"/>
      <c r="ACB290" s="6"/>
      <c r="ACC290" s="6"/>
      <c r="ACD290" s="6"/>
      <c r="ACE290" s="6"/>
      <c r="ACF290" s="6"/>
      <c r="ACG290" s="6"/>
      <c r="ACH290" s="6"/>
      <c r="ACI290" s="6"/>
      <c r="ACJ290" s="6"/>
      <c r="ACK290" s="6"/>
      <c r="ACL290" s="6"/>
      <c r="ACM290" s="6"/>
      <c r="ACN290" s="6"/>
      <c r="ACO290" s="6"/>
      <c r="ACP290" s="6"/>
      <c r="ACQ290" s="6"/>
      <c r="ACR290" s="6"/>
      <c r="ACS290" s="6"/>
      <c r="ACT290" s="6"/>
      <c r="ACU290" s="6"/>
      <c r="ACV290" s="6"/>
      <c r="ACW290" s="6"/>
      <c r="ACX290" s="6"/>
      <c r="ACY290" s="6"/>
      <c r="ACZ290" s="6"/>
      <c r="ADA290" s="6"/>
      <c r="ADB290" s="6"/>
      <c r="ADC290" s="6"/>
      <c r="ADD290" s="6"/>
      <c r="ADE290" s="6"/>
      <c r="ADF290" s="6"/>
      <c r="ADG290" s="6"/>
      <c r="ADH290" s="6"/>
      <c r="ADI290" s="6"/>
      <c r="ADJ290" s="6"/>
      <c r="ADK290" s="6"/>
      <c r="ADL290" s="6"/>
      <c r="ADM290" s="6"/>
      <c r="ADN290" s="6"/>
      <c r="ADO290" s="6"/>
      <c r="ADP290" s="6"/>
      <c r="ADQ290" s="6"/>
      <c r="ADR290" s="6"/>
      <c r="ADS290" s="6"/>
      <c r="ADT290" s="6"/>
      <c r="ADU290" s="6"/>
      <c r="ADV290" s="6"/>
      <c r="ADW290" s="6"/>
      <c r="ADX290" s="6"/>
      <c r="ADY290" s="6"/>
      <c r="ADZ290" s="6"/>
      <c r="AEA290" s="6"/>
      <c r="AEB290" s="6"/>
      <c r="AEC290" s="6"/>
      <c r="AED290" s="6"/>
      <c r="AEE290" s="6"/>
      <c r="AEF290" s="6"/>
      <c r="AEG290" s="6"/>
      <c r="AEH290" s="6"/>
      <c r="AEI290" s="6"/>
      <c r="AEJ290" s="6"/>
      <c r="AEK290" s="6"/>
      <c r="AEL290" s="6"/>
      <c r="AEM290" s="6"/>
      <c r="AEN290" s="6"/>
      <c r="AEO290" s="6"/>
      <c r="AEP290" s="6"/>
      <c r="AEQ290" s="6"/>
      <c r="AER290" s="6"/>
      <c r="AES290" s="6"/>
      <c r="AET290" s="6"/>
      <c r="AEU290" s="6"/>
      <c r="AEV290" s="6"/>
      <c r="AEW290" s="6"/>
      <c r="AEX290" s="6"/>
      <c r="AEY290" s="6"/>
      <c r="AEZ290" s="6"/>
      <c r="AFA290" s="6"/>
      <c r="AFB290" s="6"/>
      <c r="AFC290" s="6"/>
      <c r="AFD290" s="6"/>
      <c r="AFE290" s="6"/>
      <c r="AFF290" s="6"/>
      <c r="AFG290" s="6"/>
      <c r="AFH290" s="6"/>
      <c r="AFI290" s="6"/>
      <c r="AFJ290" s="6"/>
      <c r="AFK290" s="6"/>
      <c r="AFL290" s="6"/>
      <c r="AFM290" s="6"/>
      <c r="AFN290" s="6"/>
      <c r="AFO290" s="6"/>
      <c r="AFP290" s="6"/>
      <c r="AFQ290" s="6"/>
      <c r="AFR290" s="6"/>
      <c r="AFS290" s="6"/>
      <c r="AFT290" s="6"/>
      <c r="AFU290" s="6"/>
      <c r="AFV290" s="6"/>
      <c r="AFW290" s="6"/>
      <c r="AFX290" s="6"/>
      <c r="AFY290" s="6"/>
      <c r="AFZ290" s="6"/>
      <c r="AGA290" s="6"/>
      <c r="AGB290" s="6"/>
      <c r="AGC290" s="6"/>
      <c r="AGD290" s="6"/>
      <c r="AGE290" s="6"/>
      <c r="AGF290" s="6"/>
      <c r="AGG290" s="6"/>
      <c r="AGH290" s="6"/>
      <c r="AGI290" s="6"/>
      <c r="AGJ290" s="6"/>
      <c r="AGK290" s="6"/>
      <c r="AGL290" s="6"/>
      <c r="AGM290" s="6"/>
      <c r="AGN290" s="6"/>
      <c r="AGO290" s="6"/>
      <c r="AGP290" s="6"/>
      <c r="AGQ290" s="6"/>
      <c r="AGR290" s="6"/>
      <c r="AGS290" s="6"/>
      <c r="AGT290" s="6"/>
      <c r="AGU290" s="6"/>
      <c r="AGV290" s="6"/>
      <c r="AGW290" s="6"/>
      <c r="AGX290" s="6"/>
      <c r="AGY290" s="6"/>
      <c r="AGZ290" s="6"/>
      <c r="AHA290" s="6"/>
      <c r="AHB290" s="6"/>
      <c r="AHC290" s="6"/>
      <c r="AHD290" s="6"/>
      <c r="AHE290" s="6"/>
      <c r="AHF290" s="6"/>
      <c r="AHG290" s="6"/>
      <c r="AHH290" s="6"/>
      <c r="AHI290" s="6"/>
      <c r="AHJ290" s="6"/>
      <c r="AHK290" s="6"/>
      <c r="AHL290" s="6"/>
      <c r="AHM290" s="6"/>
      <c r="AHN290" s="6"/>
      <c r="AHO290" s="6"/>
      <c r="AHP290" s="6"/>
      <c r="AHQ290" s="6"/>
      <c r="AHR290" s="6"/>
      <c r="AHS290" s="6"/>
      <c r="AHT290" s="6"/>
      <c r="AHU290" s="6"/>
      <c r="AHV290" s="6"/>
      <c r="AHW290" s="6"/>
      <c r="AHX290" s="6"/>
      <c r="AHY290" s="6"/>
      <c r="AHZ290" s="6"/>
      <c r="AIA290" s="6"/>
      <c r="AIB290" s="6"/>
      <c r="AIC290" s="6"/>
      <c r="AID290" s="6"/>
      <c r="AIE290" s="6"/>
      <c r="AIF290" s="6"/>
      <c r="AIG290" s="6"/>
      <c r="AIH290" s="6"/>
      <c r="AII290" s="6"/>
      <c r="AIJ290" s="6"/>
      <c r="AIK290" s="6"/>
      <c r="AIL290" s="6"/>
      <c r="AIM290" s="6"/>
      <c r="AIN290" s="6"/>
      <c r="AIO290" s="6"/>
      <c r="AIP290" s="6"/>
      <c r="AIQ290" s="6"/>
      <c r="AIR290" s="6"/>
      <c r="AIS290" s="6"/>
      <c r="AIT290" s="6"/>
      <c r="AIU290" s="6"/>
      <c r="AIV290" s="6"/>
      <c r="AIW290" s="6"/>
      <c r="AIX290" s="6"/>
      <c r="AIY290" s="6"/>
      <c r="AIZ290" s="6"/>
      <c r="AJA290" s="6"/>
      <c r="AJB290" s="6"/>
      <c r="AJC290" s="6"/>
      <c r="AJD290" s="6"/>
      <c r="AJE290" s="6"/>
      <c r="AJF290" s="6"/>
      <c r="AJG290" s="6"/>
      <c r="AJH290" s="6"/>
      <c r="AJI290" s="6"/>
      <c r="AJJ290" s="6"/>
      <c r="AJK290" s="6"/>
      <c r="AJL290" s="6"/>
      <c r="AJM290" s="6"/>
      <c r="AJN290" s="6"/>
      <c r="AJO290" s="6"/>
      <c r="AJP290" s="6"/>
      <c r="AJQ290" s="6"/>
      <c r="AJR290" s="6"/>
      <c r="AJS290" s="6"/>
      <c r="AJT290" s="6"/>
      <c r="AJU290" s="6"/>
      <c r="AJV290" s="6"/>
      <c r="AJW290" s="6"/>
      <c r="AJX290" s="6"/>
      <c r="AJY290" s="6"/>
      <c r="AJZ290" s="6"/>
      <c r="AKA290" s="6"/>
      <c r="AKB290" s="6"/>
      <c r="AKC290" s="6"/>
      <c r="AKD290" s="6"/>
      <c r="AKE290" s="6"/>
      <c r="AKF290" s="6"/>
      <c r="AKG290" s="6"/>
      <c r="AKH290" s="6"/>
      <c r="AKI290" s="6"/>
      <c r="AKJ290" s="6"/>
      <c r="AKK290" s="6"/>
      <c r="AKL290" s="6"/>
      <c r="AKM290" s="6"/>
      <c r="AKN290" s="6"/>
      <c r="AKO290" s="6"/>
      <c r="AKP290" s="6"/>
      <c r="AKQ290" s="6"/>
      <c r="AKR290" s="6"/>
      <c r="AKS290" s="6"/>
      <c r="AKT290" s="6"/>
      <c r="AKU290" s="6"/>
      <c r="AKV290" s="6"/>
      <c r="AKW290" s="6"/>
      <c r="AKX290" s="6"/>
      <c r="AKY290" s="6"/>
      <c r="AKZ290" s="6"/>
      <c r="ALA290" s="6"/>
      <c r="ALB290" s="6"/>
      <c r="ALC290" s="6"/>
      <c r="ALD290" s="6"/>
      <c r="ALE290" s="6"/>
      <c r="ALF290" s="6"/>
      <c r="ALG290" s="6"/>
      <c r="ALH290" s="6"/>
      <c r="ALI290" s="6"/>
      <c r="ALJ290" s="6"/>
      <c r="ALK290" s="6"/>
      <c r="ALL290" s="6"/>
      <c r="ALM290" s="6"/>
      <c r="ALN290" s="6"/>
      <c r="ALO290" s="6"/>
      <c r="ALP290" s="6"/>
      <c r="ALQ290" s="6"/>
      <c r="ALR290" s="6"/>
      <c r="ALS290" s="6"/>
      <c r="ALT290" s="6"/>
      <c r="ALU290" s="6"/>
      <c r="ALV290" s="6"/>
      <c r="ALW290" s="6"/>
      <c r="ALX290" s="6"/>
      <c r="ALY290" s="6"/>
      <c r="ALZ290" s="6"/>
      <c r="AMA290" s="6"/>
      <c r="AMB290" s="6"/>
      <c r="AMC290" s="6"/>
      <c r="AMD290" s="6"/>
      <c r="AME290" s="6"/>
      <c r="AMF290" s="6"/>
      <c r="AMG290" s="6"/>
      <c r="AMH290" s="6"/>
      <c r="AMI290" s="6"/>
      <c r="AMJ290" s="6"/>
      <c r="AMK290" s="6"/>
      <c r="AML290" s="6"/>
      <c r="AMM290" s="6"/>
      <c r="AMN290" s="6"/>
      <c r="AMO290" s="6"/>
      <c r="AMP290" s="6"/>
      <c r="AMQ290" s="6"/>
      <c r="AMR290" s="6"/>
      <c r="AMS290" s="6"/>
      <c r="AMT290" s="6"/>
      <c r="AMU290" s="6"/>
      <c r="AMV290" s="6"/>
      <c r="AMW290" s="6"/>
      <c r="AMX290" s="6"/>
      <c r="AMY290" s="6"/>
      <c r="AMZ290" s="6"/>
      <c r="ANA290" s="6"/>
      <c r="ANB290" s="6"/>
      <c r="ANC290" s="6"/>
      <c r="AND290" s="6"/>
      <c r="ANE290" s="6"/>
      <c r="ANF290" s="6"/>
      <c r="ANG290" s="6"/>
      <c r="ANH290" s="6"/>
      <c r="ANI290" s="6"/>
      <c r="ANJ290" s="6"/>
      <c r="ANK290" s="6"/>
      <c r="ANL290" s="6"/>
      <c r="ANM290" s="6"/>
      <c r="ANN290" s="6"/>
      <c r="ANO290" s="6"/>
      <c r="ANP290" s="6"/>
      <c r="ANQ290" s="6"/>
      <c r="ANR290" s="6"/>
      <c r="ANS290" s="6"/>
      <c r="ANT290" s="6"/>
      <c r="ANU290" s="6"/>
      <c r="ANV290" s="6"/>
      <c r="ANW290" s="6"/>
      <c r="ANX290" s="6"/>
      <c r="ANY290" s="6"/>
      <c r="ANZ290" s="6"/>
      <c r="AOA290" s="6"/>
      <c r="AOB290" s="6"/>
      <c r="AOC290" s="6"/>
      <c r="AOD290" s="6"/>
      <c r="AOE290" s="6"/>
      <c r="AOF290" s="6"/>
      <c r="AOG290" s="6"/>
      <c r="AOH290" s="6"/>
      <c r="AOI290" s="6"/>
      <c r="AOJ290" s="6"/>
      <c r="AOK290" s="6"/>
      <c r="AOL290" s="6"/>
      <c r="AOM290" s="6"/>
      <c r="AON290" s="6"/>
      <c r="AOO290" s="6"/>
      <c r="AOP290" s="6"/>
      <c r="AOQ290" s="6"/>
      <c r="AOR290" s="6"/>
      <c r="AOS290" s="6"/>
      <c r="AOT290" s="6"/>
      <c r="AOU290" s="6"/>
      <c r="AOV290" s="6"/>
      <c r="AOW290" s="6"/>
      <c r="AOX290" s="6"/>
      <c r="AOY290" s="6"/>
      <c r="AOZ290" s="6"/>
      <c r="APA290" s="6"/>
      <c r="APB290" s="6"/>
      <c r="APC290" s="6"/>
      <c r="APD290" s="6"/>
      <c r="APE290" s="6"/>
      <c r="APF290" s="6"/>
      <c r="APG290" s="6"/>
      <c r="APH290" s="6"/>
      <c r="API290" s="6"/>
      <c r="APJ290" s="6"/>
      <c r="APK290" s="6"/>
      <c r="APL290" s="6"/>
      <c r="APM290" s="6"/>
      <c r="APN290" s="6"/>
      <c r="APO290" s="6"/>
      <c r="APP290" s="6"/>
      <c r="APQ290" s="6"/>
      <c r="APR290" s="6"/>
      <c r="APS290" s="6"/>
      <c r="APT290" s="6"/>
      <c r="APU290" s="6"/>
      <c r="APV290" s="6"/>
      <c r="APW290" s="6"/>
      <c r="APX290" s="6"/>
      <c r="APY290" s="6"/>
      <c r="APZ290" s="6"/>
      <c r="AQA290" s="6"/>
      <c r="AQB290" s="6"/>
      <c r="AQC290" s="6"/>
      <c r="AQD290" s="6"/>
      <c r="AQE290" s="6"/>
      <c r="AQF290" s="6"/>
      <c r="AQG290" s="6"/>
      <c r="AQH290" s="6"/>
      <c r="AQI290" s="6"/>
      <c r="AQJ290" s="6"/>
      <c r="AQK290" s="6"/>
      <c r="AQL290" s="6"/>
      <c r="AQM290" s="6"/>
      <c r="AQN290" s="6"/>
      <c r="AQO290" s="6"/>
      <c r="AQP290" s="6"/>
      <c r="AQQ290" s="6"/>
      <c r="AQR290" s="6"/>
      <c r="AQS290" s="6"/>
      <c r="AQT290" s="6"/>
      <c r="AQU290" s="6"/>
      <c r="AQV290" s="6"/>
      <c r="AQW290" s="6"/>
      <c r="AQX290" s="6"/>
      <c r="AQY290" s="6"/>
      <c r="AQZ290" s="6"/>
      <c r="ARA290" s="6"/>
      <c r="ARB290" s="6"/>
      <c r="ARC290" s="6"/>
      <c r="ARD290" s="6"/>
      <c r="ARE290" s="6"/>
      <c r="ARF290" s="6"/>
      <c r="ARG290" s="6"/>
      <c r="ARH290" s="6"/>
      <c r="ARI290" s="6"/>
      <c r="ARJ290" s="6"/>
      <c r="ARK290" s="6"/>
      <c r="ARL290" s="6"/>
      <c r="ARM290" s="6"/>
      <c r="ARN290" s="6"/>
      <c r="ARO290" s="6"/>
      <c r="ARP290" s="6"/>
      <c r="ARQ290" s="6"/>
      <c r="ARR290" s="6"/>
      <c r="ARS290" s="6"/>
      <c r="ART290" s="6"/>
      <c r="ARU290" s="6"/>
      <c r="ARV290" s="6"/>
      <c r="ARW290" s="6"/>
      <c r="ARX290" s="6"/>
      <c r="ARY290" s="6"/>
      <c r="ARZ290" s="6"/>
      <c r="ASA290" s="6"/>
      <c r="ASB290" s="6"/>
      <c r="ASC290" s="6"/>
      <c r="ASD290" s="6"/>
      <c r="ASE290" s="6"/>
      <c r="ASF290" s="6"/>
      <c r="ASG290" s="6"/>
      <c r="ASH290" s="6"/>
      <c r="ASI290" s="6"/>
      <c r="ASJ290" s="6"/>
      <c r="ASK290" s="6"/>
      <c r="ASL290" s="6"/>
      <c r="ASM290" s="6"/>
      <c r="ASN290" s="6"/>
      <c r="ASO290" s="6"/>
      <c r="ASP290" s="6"/>
      <c r="ASQ290" s="6"/>
      <c r="ASR290" s="6"/>
      <c r="ASS290" s="6"/>
      <c r="AST290" s="6"/>
      <c r="ASU290" s="6"/>
      <c r="ASV290" s="6"/>
      <c r="ASW290" s="6"/>
      <c r="ASX290" s="6"/>
      <c r="ASY290" s="6"/>
      <c r="ASZ290" s="6"/>
      <c r="ATA290" s="6"/>
      <c r="ATB290" s="6"/>
      <c r="ATC290" s="6"/>
      <c r="ATD290" s="6"/>
      <c r="ATE290" s="6"/>
      <c r="ATF290" s="6"/>
      <c r="ATG290" s="6"/>
      <c r="ATH290" s="6"/>
      <c r="ATI290" s="6"/>
      <c r="ATJ290" s="6"/>
      <c r="ATK290" s="6"/>
      <c r="ATL290" s="6"/>
      <c r="ATM290" s="6"/>
      <c r="ATN290" s="6"/>
      <c r="ATO290" s="6"/>
      <c r="ATP290" s="6"/>
      <c r="ATQ290" s="6"/>
      <c r="ATR290" s="6"/>
      <c r="ATS290" s="6"/>
      <c r="ATT290" s="6"/>
      <c r="ATU290" s="6"/>
      <c r="ATV290" s="6"/>
      <c r="ATW290" s="6"/>
      <c r="ATX290" s="6"/>
      <c r="ATY290" s="6"/>
      <c r="ATZ290" s="6"/>
      <c r="AUA290" s="6"/>
      <c r="AUB290" s="6"/>
      <c r="AUC290" s="6"/>
      <c r="AUD290" s="6"/>
      <c r="AUE290" s="6"/>
      <c r="AUF290" s="6"/>
      <c r="AUG290" s="6"/>
      <c r="AUH290" s="6"/>
      <c r="AUI290" s="6"/>
      <c r="AUJ290" s="6"/>
      <c r="AUK290" s="6"/>
      <c r="AUL290" s="6"/>
      <c r="AUM290" s="6"/>
      <c r="AUN290" s="6"/>
      <c r="AUO290" s="6"/>
      <c r="AUP290" s="6"/>
      <c r="AUQ290" s="6"/>
      <c r="AUR290" s="6"/>
      <c r="AUS290" s="6"/>
      <c r="AUT290" s="6"/>
      <c r="AUU290" s="6"/>
      <c r="AUV290" s="6"/>
      <c r="AUW290" s="6"/>
      <c r="AUX290" s="6"/>
      <c r="AUY290" s="6"/>
      <c r="AUZ290" s="6"/>
      <c r="AVA290" s="6"/>
      <c r="AVB290" s="6"/>
      <c r="AVC290" s="6"/>
      <c r="AVD290" s="6"/>
      <c r="AVE290" s="6"/>
      <c r="AVF290" s="6"/>
      <c r="AVG290" s="6"/>
      <c r="AVH290" s="6"/>
      <c r="AVI290" s="6"/>
      <c r="AVJ290" s="6"/>
      <c r="AVK290" s="6"/>
      <c r="AVL290" s="6"/>
      <c r="AVM290" s="6"/>
      <c r="AVN290" s="6"/>
      <c r="AVO290" s="6"/>
      <c r="AVP290" s="6"/>
      <c r="AVQ290" s="6"/>
      <c r="AVR290" s="6"/>
      <c r="AVS290" s="6"/>
      <c r="AVT290" s="6"/>
      <c r="AVU290" s="6"/>
      <c r="AVV290" s="6"/>
      <c r="AVW290" s="6"/>
      <c r="AVX290" s="6"/>
      <c r="AVY290" s="6"/>
      <c r="AVZ290" s="6"/>
      <c r="AWA290" s="6"/>
      <c r="AWB290" s="6"/>
      <c r="AWC290" s="6"/>
      <c r="AWD290" s="6"/>
      <c r="AWE290" s="6"/>
      <c r="AWF290" s="6"/>
      <c r="AWG290" s="6"/>
      <c r="AWH290" s="6"/>
      <c r="AWI290" s="6"/>
      <c r="AWJ290" s="6"/>
      <c r="AWK290" s="6"/>
      <c r="AWL290" s="6"/>
      <c r="AWM290" s="6"/>
      <c r="AWN290" s="6"/>
      <c r="AWO290" s="6"/>
      <c r="AWP290" s="6"/>
      <c r="AWQ290" s="6"/>
      <c r="AWR290" s="6"/>
      <c r="AWS290" s="6"/>
      <c r="AWT290" s="6"/>
      <c r="AWU290" s="6"/>
      <c r="AWV290" s="6"/>
      <c r="AWW290" s="6"/>
      <c r="AWX290" s="6"/>
      <c r="AWY290" s="6"/>
      <c r="AWZ290" s="6"/>
      <c r="AXA290" s="6"/>
      <c r="AXB290" s="6"/>
      <c r="AXC290" s="6"/>
      <c r="AXD290" s="6"/>
      <c r="AXE290" s="6"/>
      <c r="AXF290" s="6"/>
      <c r="AXG290" s="6"/>
      <c r="AXH290" s="6"/>
      <c r="AXI290" s="6"/>
      <c r="AXJ290" s="6"/>
      <c r="AXK290" s="6"/>
      <c r="AXL290" s="6"/>
      <c r="AXM290" s="6"/>
      <c r="AXN290" s="6"/>
      <c r="AXO290" s="6"/>
      <c r="AXP290" s="6"/>
      <c r="AXQ290" s="6"/>
      <c r="AXR290" s="6"/>
      <c r="AXS290" s="6"/>
      <c r="AXT290" s="6"/>
      <c r="AXU290" s="6"/>
      <c r="AXV290" s="6"/>
      <c r="AXW290" s="6"/>
      <c r="AXX290" s="6"/>
      <c r="AXY290" s="6"/>
      <c r="AXZ290" s="6"/>
      <c r="AYA290" s="6"/>
      <c r="AYB290" s="6"/>
      <c r="AYC290" s="6"/>
      <c r="AYD290" s="6"/>
      <c r="AYE290" s="6"/>
      <c r="AYF290" s="6"/>
      <c r="AYG290" s="6"/>
      <c r="AYH290" s="6"/>
      <c r="AYI290" s="6"/>
      <c r="AYJ290" s="6"/>
      <c r="AYK290" s="6"/>
      <c r="AYL290" s="6"/>
      <c r="AYM290" s="6"/>
      <c r="AYN290" s="6"/>
      <c r="AYO290" s="6"/>
      <c r="AYP290" s="6"/>
      <c r="AYQ290" s="6"/>
      <c r="AYR290" s="6"/>
      <c r="AYS290" s="6"/>
      <c r="AYT290" s="6"/>
      <c r="AYU290" s="6"/>
      <c r="AYV290" s="6"/>
      <c r="AYW290" s="6"/>
      <c r="AYX290" s="6"/>
      <c r="AYY290" s="6"/>
      <c r="AYZ290" s="6"/>
      <c r="AZA290" s="6"/>
      <c r="AZB290" s="6"/>
      <c r="AZC290" s="6"/>
      <c r="AZD290" s="6"/>
      <c r="AZE290" s="6"/>
      <c r="AZF290" s="6"/>
      <c r="AZG290" s="6"/>
      <c r="AZH290" s="6"/>
      <c r="AZI290" s="6"/>
      <c r="AZJ290" s="6"/>
      <c r="AZK290" s="6"/>
      <c r="AZL290" s="6"/>
      <c r="AZM290" s="6"/>
      <c r="AZN290" s="6"/>
      <c r="AZO290" s="6"/>
      <c r="AZP290" s="6"/>
      <c r="AZQ290" s="6"/>
      <c r="AZR290" s="6"/>
      <c r="AZS290" s="6"/>
      <c r="AZT290" s="6"/>
      <c r="AZU290" s="6"/>
      <c r="AZV290" s="6"/>
      <c r="AZW290" s="6"/>
      <c r="AZX290" s="6"/>
      <c r="AZY290" s="6"/>
      <c r="AZZ290" s="6"/>
      <c r="BAA290" s="6"/>
      <c r="BAB290" s="6"/>
      <c r="BAC290" s="6"/>
      <c r="BAD290" s="6"/>
      <c r="BAE290" s="6"/>
      <c r="BAF290" s="6"/>
      <c r="BAG290" s="6"/>
      <c r="BAH290" s="6"/>
      <c r="BAI290" s="6"/>
      <c r="BAJ290" s="6"/>
      <c r="BAK290" s="6"/>
      <c r="BAL290" s="6"/>
      <c r="BAM290" s="6"/>
      <c r="BAN290" s="6"/>
      <c r="BAO290" s="6"/>
      <c r="BAP290" s="6"/>
      <c r="BAQ290" s="6"/>
      <c r="BAR290" s="6"/>
      <c r="BAS290" s="6"/>
      <c r="BAT290" s="6"/>
      <c r="BAU290" s="6"/>
      <c r="BAV290" s="6"/>
      <c r="BAW290" s="6"/>
      <c r="BAX290" s="6"/>
      <c r="BAY290" s="6"/>
      <c r="BAZ290" s="6"/>
      <c r="BBA290" s="6"/>
      <c r="BBB290" s="6"/>
      <c r="BBC290" s="6"/>
      <c r="BBD290" s="6"/>
      <c r="BBE290" s="6"/>
      <c r="BBF290" s="6"/>
      <c r="BBG290" s="6"/>
      <c r="BBH290" s="6"/>
      <c r="BBI290" s="6"/>
      <c r="BBJ290" s="6"/>
      <c r="BBK290" s="6"/>
      <c r="BBL290" s="6"/>
      <c r="BBM290" s="6"/>
      <c r="BBN290" s="6"/>
      <c r="BBO290" s="6"/>
      <c r="BBP290" s="6"/>
      <c r="BBQ290" s="6"/>
      <c r="BBR290" s="6"/>
      <c r="BBS290" s="6"/>
      <c r="BBT290" s="6"/>
      <c r="BBU290" s="6"/>
      <c r="BBV290" s="6"/>
      <c r="BBW290" s="6"/>
      <c r="BBX290" s="6"/>
      <c r="BBY290" s="6"/>
      <c r="BBZ290" s="6"/>
      <c r="BCA290" s="6"/>
      <c r="BCB290" s="6"/>
      <c r="BCC290" s="6"/>
      <c r="BCD290" s="6"/>
      <c r="BCE290" s="6"/>
      <c r="BCF290" s="6"/>
      <c r="BCG290" s="6"/>
      <c r="BCH290" s="6"/>
      <c r="BCI290" s="6"/>
      <c r="BCJ290" s="6"/>
      <c r="BCK290" s="6"/>
      <c r="BCL290" s="6"/>
      <c r="BCM290" s="6"/>
      <c r="BCN290" s="6"/>
      <c r="BCO290" s="6"/>
      <c r="BCP290" s="6"/>
      <c r="BCQ290" s="6"/>
      <c r="BCR290" s="6"/>
      <c r="BCS290" s="6"/>
      <c r="BCT290" s="6"/>
      <c r="BCU290" s="6"/>
      <c r="BCV290" s="6"/>
      <c r="BCW290" s="6"/>
      <c r="BCX290" s="6"/>
      <c r="BCY290" s="6"/>
      <c r="BCZ290" s="6"/>
      <c r="BDA290" s="6"/>
      <c r="BDB290" s="6"/>
      <c r="BDC290" s="6"/>
      <c r="BDD290" s="6"/>
      <c r="BDE290" s="6"/>
      <c r="BDF290" s="6"/>
      <c r="BDG290" s="6"/>
      <c r="BDH290" s="6"/>
      <c r="BDI290" s="6"/>
      <c r="BDJ290" s="6"/>
      <c r="BDK290" s="6"/>
      <c r="BDL290" s="6"/>
      <c r="BDM290" s="6"/>
      <c r="BDN290" s="6"/>
      <c r="BDO290" s="6"/>
      <c r="BDP290" s="6"/>
      <c r="BDQ290" s="6"/>
      <c r="BDR290" s="6"/>
      <c r="BDS290" s="6"/>
      <c r="BDT290" s="6"/>
      <c r="BDU290" s="6"/>
      <c r="BDV290" s="6"/>
      <c r="BDW290" s="6"/>
      <c r="BDX290" s="6"/>
      <c r="BDY290" s="6"/>
      <c r="BDZ290" s="6"/>
      <c r="BEA290" s="6"/>
      <c r="BEB290" s="6"/>
      <c r="BEC290" s="6"/>
      <c r="BED290" s="6"/>
      <c r="BEE290" s="6"/>
      <c r="BEF290" s="6"/>
      <c r="BEG290" s="6"/>
      <c r="BEH290" s="6"/>
      <c r="BEI290" s="6"/>
      <c r="BEJ290" s="6"/>
      <c r="BEK290" s="6"/>
      <c r="BEL290" s="6"/>
      <c r="BEM290" s="6"/>
      <c r="BEN290" s="6"/>
      <c r="BEO290" s="6"/>
      <c r="BEP290" s="6"/>
      <c r="BEQ290" s="6"/>
      <c r="BER290" s="6"/>
      <c r="BES290" s="6"/>
      <c r="BET290" s="6"/>
      <c r="BEU290" s="6"/>
      <c r="BEV290" s="6"/>
      <c r="BEW290" s="6"/>
      <c r="BEX290" s="6"/>
      <c r="BEY290" s="6"/>
      <c r="BEZ290" s="6"/>
      <c r="BFA290" s="6"/>
      <c r="BFB290" s="6"/>
      <c r="BFC290" s="6"/>
      <c r="BFD290" s="6"/>
      <c r="BFE290" s="6"/>
      <c r="BFF290" s="6"/>
      <c r="BFG290" s="6"/>
      <c r="BFH290" s="6"/>
      <c r="BFI290" s="6"/>
      <c r="BFJ290" s="6"/>
      <c r="BFK290" s="6"/>
      <c r="BFL290" s="6"/>
      <c r="BFM290" s="6"/>
      <c r="BFN290" s="6"/>
      <c r="BFO290" s="6"/>
      <c r="BFP290" s="6"/>
      <c r="BFQ290" s="6"/>
      <c r="BFR290" s="6"/>
      <c r="BFS290" s="6"/>
      <c r="BFT290" s="6"/>
      <c r="BFU290" s="6"/>
      <c r="BFV290" s="6"/>
      <c r="BFW290" s="6"/>
      <c r="BFX290" s="6"/>
      <c r="BFY290" s="6"/>
      <c r="BFZ290" s="6"/>
      <c r="BGA290" s="6"/>
      <c r="BGB290" s="6"/>
      <c r="BGC290" s="6"/>
      <c r="BGD290" s="6"/>
      <c r="BGE290" s="6"/>
      <c r="BGF290" s="6"/>
      <c r="BGG290" s="6"/>
      <c r="BGH290" s="6"/>
      <c r="BGI290" s="6"/>
      <c r="BGJ290" s="6"/>
      <c r="BGK290" s="6"/>
      <c r="BGL290" s="6"/>
      <c r="BGM290" s="6"/>
      <c r="BGN290" s="6"/>
      <c r="BGO290" s="6"/>
      <c r="BGP290" s="6"/>
      <c r="BGQ290" s="6"/>
      <c r="BGR290" s="6"/>
      <c r="BGS290" s="6"/>
      <c r="BGT290" s="6"/>
      <c r="BGU290" s="6"/>
      <c r="BGV290" s="6"/>
      <c r="BGW290" s="6"/>
      <c r="BGX290" s="6"/>
      <c r="BGY290" s="6"/>
      <c r="BGZ290" s="6"/>
      <c r="BHA290" s="6"/>
      <c r="BHB290" s="6"/>
      <c r="BHC290" s="6"/>
      <c r="BHD290" s="6"/>
      <c r="BHE290" s="6"/>
      <c r="BHF290" s="6"/>
      <c r="BHG290" s="6"/>
      <c r="BHH290" s="6"/>
      <c r="BHI290" s="6"/>
      <c r="BHJ290" s="6"/>
      <c r="BHK290" s="6"/>
      <c r="BHL290" s="6"/>
      <c r="BHM290" s="6"/>
      <c r="BHN290" s="6"/>
      <c r="BHO290" s="6"/>
      <c r="BHP290" s="6"/>
      <c r="BHQ290" s="6"/>
      <c r="BHR290" s="6"/>
      <c r="BHS290" s="6"/>
      <c r="BHT290" s="6"/>
      <c r="BHU290" s="6"/>
      <c r="BHV290" s="6"/>
      <c r="BHW290" s="6"/>
      <c r="BHX290" s="6"/>
      <c r="BHY290" s="6"/>
      <c r="BHZ290" s="6"/>
      <c r="BIA290" s="6"/>
      <c r="BIB290" s="6"/>
      <c r="BIC290" s="6"/>
      <c r="BID290" s="6"/>
      <c r="BIE290" s="6"/>
      <c r="BIF290" s="6"/>
      <c r="BIG290" s="6"/>
      <c r="BIH290" s="6"/>
      <c r="BII290" s="6"/>
      <c r="BIJ290" s="6"/>
      <c r="BIK290" s="6"/>
      <c r="BIL290" s="6"/>
      <c r="BIM290" s="6"/>
      <c r="BIN290" s="6"/>
      <c r="BIO290" s="6"/>
      <c r="BIP290" s="6"/>
      <c r="BIQ290" s="6"/>
      <c r="BIR290" s="6"/>
      <c r="BIS290" s="6"/>
      <c r="BIT290" s="6"/>
      <c r="BIU290" s="6"/>
      <c r="BIV290" s="6"/>
      <c r="BIW290" s="6"/>
      <c r="BIX290" s="6"/>
      <c r="BIY290" s="6"/>
      <c r="BIZ290" s="6"/>
      <c r="BJA290" s="6"/>
      <c r="BJB290" s="6"/>
      <c r="BJC290" s="6"/>
      <c r="BJD290" s="6"/>
      <c r="BJE290" s="6"/>
      <c r="BJF290" s="6"/>
      <c r="BJG290" s="6"/>
      <c r="BJH290" s="6"/>
      <c r="BJI290" s="6"/>
      <c r="BJJ290" s="6"/>
      <c r="BJK290" s="6"/>
      <c r="BJL290" s="6"/>
      <c r="BJM290" s="6"/>
      <c r="BJN290" s="6"/>
      <c r="BJO290" s="6"/>
      <c r="BJP290" s="6"/>
      <c r="BJQ290" s="6"/>
      <c r="BJR290" s="6"/>
      <c r="BJS290" s="6"/>
      <c r="BJT290" s="6"/>
      <c r="BJU290" s="6"/>
      <c r="BJV290" s="6"/>
      <c r="BJW290" s="6"/>
      <c r="BJX290" s="6"/>
      <c r="BJY290" s="6"/>
      <c r="BJZ290" s="6"/>
      <c r="BKA290" s="6"/>
      <c r="BKB290" s="6"/>
      <c r="BKC290" s="6"/>
      <c r="BKD290" s="6"/>
      <c r="BKE290" s="6"/>
      <c r="BKF290" s="6"/>
      <c r="BKG290" s="6"/>
      <c r="BKH290" s="6"/>
      <c r="BKI290" s="6"/>
      <c r="BKJ290" s="6"/>
      <c r="BKK290" s="6"/>
      <c r="BKL290" s="6"/>
      <c r="BKM290" s="6"/>
      <c r="BKN290" s="6"/>
      <c r="BKO290" s="6"/>
      <c r="BKP290" s="6"/>
      <c r="BKQ290" s="6"/>
      <c r="BKR290" s="6"/>
      <c r="BKS290" s="6"/>
      <c r="BKT290" s="6"/>
      <c r="BKU290" s="6"/>
      <c r="BKV290" s="6"/>
      <c r="BKW290" s="6"/>
      <c r="BKX290" s="6"/>
      <c r="BKY290" s="6"/>
      <c r="BKZ290" s="6"/>
      <c r="BLA290" s="6"/>
      <c r="BLB290" s="6"/>
      <c r="BLC290" s="6"/>
      <c r="BLD290" s="6"/>
      <c r="BLE290" s="6"/>
      <c r="BLF290" s="6"/>
      <c r="BLG290" s="6"/>
      <c r="BLH290" s="6"/>
      <c r="BLI290" s="6"/>
      <c r="BLJ290" s="6"/>
      <c r="BLK290" s="6"/>
      <c r="BLL290" s="6"/>
      <c r="BLM290" s="6"/>
      <c r="BLN290" s="6"/>
      <c r="BLO290" s="6"/>
      <c r="BLP290" s="6"/>
      <c r="BLQ290" s="6"/>
      <c r="BLR290" s="6"/>
      <c r="BLS290" s="6"/>
      <c r="BLT290" s="6"/>
      <c r="BLU290" s="6"/>
      <c r="BLV290" s="6"/>
      <c r="BLW290" s="6"/>
      <c r="BLX290" s="6"/>
      <c r="BLY290" s="6"/>
      <c r="BLZ290" s="6"/>
      <c r="BMA290" s="6"/>
      <c r="BMB290" s="6"/>
      <c r="BMC290" s="6"/>
      <c r="BMD290" s="6"/>
      <c r="BME290" s="6"/>
      <c r="BMF290" s="6"/>
      <c r="BMG290" s="6"/>
      <c r="BMH290" s="6"/>
      <c r="BMI290" s="6"/>
      <c r="BMJ290" s="6"/>
      <c r="BMK290" s="6"/>
      <c r="BML290" s="6"/>
      <c r="BMM290" s="6"/>
      <c r="BMN290" s="6"/>
      <c r="BMO290" s="6"/>
      <c r="BMP290" s="6"/>
      <c r="BMQ290" s="6"/>
      <c r="BMR290" s="6"/>
      <c r="BMS290" s="6"/>
      <c r="BMT290" s="6"/>
      <c r="BMU290" s="6"/>
      <c r="BMV290" s="6"/>
      <c r="BMW290" s="6"/>
      <c r="BMX290" s="6"/>
      <c r="BMY290" s="6"/>
      <c r="BMZ290" s="6"/>
      <c r="BNA290" s="6"/>
      <c r="BNB290" s="6"/>
      <c r="BNC290" s="6"/>
      <c r="BND290" s="6"/>
      <c r="BNE290" s="6"/>
      <c r="BNF290" s="6"/>
      <c r="BNG290" s="6"/>
      <c r="BNH290" s="6"/>
      <c r="BNI290" s="6"/>
      <c r="BNJ290" s="6"/>
      <c r="BNK290" s="6"/>
      <c r="BNL290" s="6"/>
      <c r="BNM290" s="6"/>
      <c r="BNN290" s="6"/>
      <c r="BNO290" s="6"/>
      <c r="BNP290" s="6"/>
      <c r="BNQ290" s="6"/>
      <c r="BNR290" s="6"/>
      <c r="BNS290" s="6"/>
      <c r="BNT290" s="6"/>
      <c r="BNU290" s="6"/>
      <c r="BNV290" s="6"/>
      <c r="BNW290" s="6"/>
      <c r="BNX290" s="6"/>
      <c r="BNY290" s="6"/>
      <c r="BNZ290" s="6"/>
      <c r="BOA290" s="6"/>
      <c r="BOB290" s="6"/>
      <c r="BOC290" s="6"/>
      <c r="BOD290" s="6"/>
      <c r="BOE290" s="6"/>
      <c r="BOF290" s="6"/>
      <c r="BOG290" s="6"/>
      <c r="BOH290" s="6"/>
      <c r="BOI290" s="6"/>
      <c r="BOJ290" s="6"/>
      <c r="BOK290" s="6"/>
      <c r="BOL290" s="6"/>
      <c r="BOM290" s="6"/>
      <c r="BON290" s="6"/>
      <c r="BOO290" s="6"/>
      <c r="BOP290" s="6"/>
      <c r="BOQ290" s="6"/>
      <c r="BOR290" s="6"/>
      <c r="BOS290" s="6"/>
      <c r="BOT290" s="6"/>
      <c r="BOU290" s="6"/>
      <c r="BOV290" s="6"/>
      <c r="BOW290" s="6"/>
      <c r="BOX290" s="6"/>
      <c r="BOY290" s="6"/>
      <c r="BOZ290" s="6"/>
      <c r="BPA290" s="6"/>
      <c r="BPB290" s="6"/>
      <c r="BPC290" s="6"/>
      <c r="BPD290" s="6"/>
      <c r="BPE290" s="6"/>
      <c r="BPF290" s="6"/>
      <c r="BPG290" s="6"/>
      <c r="BPH290" s="6"/>
      <c r="BPI290" s="6"/>
      <c r="BPJ290" s="6"/>
      <c r="BPK290" s="6"/>
      <c r="BPL290" s="6"/>
      <c r="BPM290" s="6"/>
      <c r="BPN290" s="6"/>
      <c r="BPO290" s="6"/>
      <c r="BPP290" s="6"/>
      <c r="BPQ290" s="6"/>
      <c r="BPR290" s="6"/>
      <c r="BPS290" s="6"/>
      <c r="BPT290" s="6"/>
      <c r="BPU290" s="6"/>
      <c r="BPV290" s="6"/>
      <c r="BPW290" s="6"/>
      <c r="BPX290" s="6"/>
      <c r="BPY290" s="6"/>
      <c r="BPZ290" s="6"/>
      <c r="BQA290" s="6"/>
      <c r="BQB290" s="6"/>
      <c r="BQC290" s="6"/>
      <c r="BQD290" s="6"/>
      <c r="BQE290" s="6"/>
      <c r="BQF290" s="6"/>
      <c r="BQG290" s="6"/>
      <c r="BQH290" s="6"/>
      <c r="BQI290" s="6"/>
      <c r="BQJ290" s="6"/>
      <c r="BQK290" s="6"/>
      <c r="BQL290" s="6"/>
      <c r="BQM290" s="6"/>
      <c r="BQN290" s="6"/>
      <c r="BQO290" s="6"/>
      <c r="BQP290" s="6"/>
      <c r="BQQ290" s="6"/>
      <c r="BQR290" s="6"/>
      <c r="BQS290" s="6"/>
      <c r="BQT290" s="6"/>
      <c r="BQU290" s="6"/>
      <c r="BQV290" s="6"/>
      <c r="BQW290" s="6"/>
      <c r="BQX290" s="6"/>
      <c r="BQY290" s="6"/>
      <c r="BQZ290" s="6"/>
      <c r="BRA290" s="6"/>
      <c r="BRB290" s="6"/>
      <c r="BRC290" s="6"/>
      <c r="BRD290" s="6"/>
      <c r="BRE290" s="6"/>
      <c r="BRF290" s="6"/>
      <c r="BRG290" s="6"/>
      <c r="BRH290" s="6"/>
      <c r="BRI290" s="6"/>
      <c r="BRJ290" s="6"/>
      <c r="BRK290" s="6"/>
      <c r="BRL290" s="6"/>
      <c r="BRM290" s="6"/>
      <c r="BRN290" s="6"/>
      <c r="BRO290" s="6"/>
      <c r="BRP290" s="6"/>
      <c r="BRQ290" s="6"/>
      <c r="BRR290" s="6"/>
      <c r="BRS290" s="6"/>
      <c r="BRT290" s="6"/>
      <c r="BRU290" s="6"/>
      <c r="BRV290" s="6"/>
      <c r="BRW290" s="6"/>
      <c r="BRX290" s="6"/>
      <c r="BRY290" s="6"/>
      <c r="BRZ290" s="6"/>
      <c r="BSA290" s="6"/>
      <c r="BSB290" s="6"/>
      <c r="BSC290" s="6"/>
      <c r="BSD290" s="6"/>
      <c r="BSE290" s="6"/>
      <c r="BSF290" s="6"/>
      <c r="BSG290" s="6"/>
      <c r="BSH290" s="6"/>
      <c r="BSI290" s="6"/>
      <c r="BSJ290" s="6"/>
      <c r="BSK290" s="6"/>
      <c r="BSL290" s="6"/>
      <c r="BSM290" s="6"/>
      <c r="BSN290" s="6"/>
      <c r="BSO290" s="6"/>
      <c r="BSP290" s="6"/>
      <c r="BSQ290" s="6"/>
      <c r="BSR290" s="6"/>
      <c r="BSS290" s="6"/>
      <c r="BST290" s="6"/>
      <c r="BSU290" s="6"/>
      <c r="BSV290" s="6"/>
      <c r="BSW290" s="6"/>
      <c r="BSX290" s="6"/>
      <c r="BSY290" s="6"/>
      <c r="BSZ290" s="6"/>
      <c r="BTA290" s="6"/>
      <c r="BTB290" s="6"/>
      <c r="BTC290" s="6"/>
      <c r="BTD290" s="6"/>
      <c r="BTE290" s="6"/>
      <c r="BTF290" s="6"/>
      <c r="BTG290" s="6"/>
      <c r="BTH290" s="6"/>
      <c r="BTI290" s="6"/>
      <c r="BTJ290" s="6"/>
      <c r="BTK290" s="6"/>
      <c r="BTL290" s="6"/>
      <c r="BTM290" s="6"/>
      <c r="BTN290" s="6"/>
      <c r="BTO290" s="6"/>
      <c r="BTP290" s="6"/>
      <c r="BTQ290" s="6"/>
      <c r="BTR290" s="6"/>
      <c r="BTS290" s="6"/>
      <c r="BTT290" s="6"/>
      <c r="BTU290" s="6"/>
      <c r="BTV290" s="6"/>
      <c r="BTW290" s="6"/>
      <c r="BTX290" s="6"/>
      <c r="BTY290" s="6"/>
      <c r="BTZ290" s="6"/>
      <c r="BUA290" s="6"/>
      <c r="BUB290" s="6"/>
      <c r="BUC290" s="6"/>
      <c r="BUD290" s="6"/>
      <c r="BUE290" s="6"/>
      <c r="BUF290" s="6"/>
      <c r="BUG290" s="6"/>
      <c r="BUH290" s="6"/>
      <c r="BUI290" s="6"/>
      <c r="BUJ290" s="6"/>
      <c r="BUK290" s="6"/>
      <c r="BUL290" s="6"/>
      <c r="BUM290" s="6"/>
      <c r="BUN290" s="6"/>
      <c r="BUO290" s="6"/>
      <c r="BUP290" s="6"/>
      <c r="BUQ290" s="6"/>
      <c r="BUR290" s="6"/>
      <c r="BUS290" s="6"/>
      <c r="BUT290" s="6"/>
      <c r="BUU290" s="6"/>
      <c r="BUV290" s="6"/>
      <c r="BUW290" s="6"/>
      <c r="BUX290" s="6"/>
      <c r="BUY290" s="6"/>
      <c r="BUZ290" s="6"/>
      <c r="BVA290" s="6"/>
      <c r="BVB290" s="6"/>
      <c r="BVC290" s="6"/>
      <c r="BVD290" s="6"/>
      <c r="BVE290" s="6"/>
      <c r="BVF290" s="6"/>
      <c r="BVG290" s="6"/>
      <c r="BVH290" s="6"/>
      <c r="BVI290" s="6"/>
      <c r="BVJ290" s="6"/>
      <c r="BVK290" s="6"/>
      <c r="BVL290" s="6"/>
      <c r="BVM290" s="6"/>
      <c r="BVN290" s="6"/>
      <c r="BVO290" s="6"/>
      <c r="BVP290" s="6"/>
      <c r="BVQ290" s="6"/>
      <c r="BVR290" s="6"/>
      <c r="BVS290" s="6"/>
      <c r="BVT290" s="6"/>
      <c r="BVU290" s="6"/>
      <c r="BVV290" s="6"/>
      <c r="BVW290" s="6"/>
      <c r="BVX290" s="6"/>
      <c r="BVY290" s="6"/>
      <c r="BVZ290" s="6"/>
      <c r="BWA290" s="6"/>
      <c r="BWB290" s="6"/>
      <c r="BWC290" s="6"/>
      <c r="BWD290" s="6"/>
      <c r="BWE290" s="6"/>
      <c r="BWF290" s="6"/>
      <c r="BWG290" s="6"/>
      <c r="BWH290" s="6"/>
      <c r="BWI290" s="6"/>
      <c r="BWJ290" s="6"/>
      <c r="BWK290" s="6"/>
      <c r="BWL290" s="6"/>
      <c r="BWM290" s="6"/>
      <c r="BWN290" s="6"/>
      <c r="BWO290" s="6"/>
      <c r="BWP290" s="6"/>
      <c r="BWQ290" s="6"/>
      <c r="BWR290" s="6"/>
      <c r="BWS290" s="6"/>
      <c r="BWT290" s="6"/>
      <c r="BWU290" s="6"/>
      <c r="BWV290" s="6"/>
      <c r="BWW290" s="6"/>
      <c r="BWX290" s="6"/>
      <c r="BWY290" s="6"/>
      <c r="BWZ290" s="6"/>
      <c r="BXA290" s="6"/>
      <c r="BXB290" s="6"/>
      <c r="BXC290" s="6"/>
      <c r="BXD290" s="6"/>
      <c r="BXE290" s="6"/>
      <c r="BXF290" s="6"/>
      <c r="BXG290" s="6"/>
      <c r="BXH290" s="6"/>
      <c r="BXI290" s="6"/>
      <c r="BXJ290" s="6"/>
      <c r="BXK290" s="6"/>
      <c r="BXL290" s="6"/>
      <c r="BXM290" s="6"/>
      <c r="BXN290" s="6"/>
      <c r="BXO290" s="6"/>
      <c r="BXP290" s="6"/>
      <c r="BXQ290" s="6"/>
      <c r="BXR290" s="6"/>
      <c r="BXS290" s="6"/>
      <c r="BXT290" s="6"/>
      <c r="BXU290" s="6"/>
      <c r="BXV290" s="6"/>
      <c r="BXW290" s="6"/>
      <c r="BXX290" s="6"/>
      <c r="BXY290" s="6"/>
      <c r="BXZ290" s="6"/>
      <c r="BYA290" s="6"/>
      <c r="BYB290" s="6"/>
      <c r="BYC290" s="6"/>
      <c r="BYD290" s="6"/>
      <c r="BYE290" s="6"/>
      <c r="BYF290" s="6"/>
      <c r="BYG290" s="6"/>
      <c r="BYH290" s="6"/>
      <c r="BYI290" s="6"/>
      <c r="BYJ290" s="6"/>
      <c r="BYK290" s="6"/>
      <c r="BYL290" s="6"/>
      <c r="BYM290" s="6"/>
      <c r="BYN290" s="6"/>
      <c r="BYO290" s="6"/>
      <c r="BYP290" s="6"/>
      <c r="BYQ290" s="6"/>
      <c r="BYR290" s="6"/>
      <c r="BYS290" s="6"/>
      <c r="BYT290" s="6"/>
      <c r="BYU290" s="6"/>
      <c r="BYV290" s="6"/>
      <c r="BYW290" s="6"/>
      <c r="BYX290" s="6"/>
      <c r="BYY290" s="6"/>
      <c r="BYZ290" s="6"/>
      <c r="BZA290" s="6"/>
      <c r="BZB290" s="6"/>
      <c r="BZC290" s="6"/>
      <c r="BZD290" s="6"/>
      <c r="BZE290" s="6"/>
      <c r="BZF290" s="6"/>
      <c r="BZG290" s="6"/>
      <c r="BZH290" s="6"/>
      <c r="BZI290" s="6"/>
      <c r="BZJ290" s="6"/>
      <c r="BZK290" s="6"/>
      <c r="BZL290" s="6"/>
      <c r="BZM290" s="6"/>
      <c r="BZN290" s="6"/>
      <c r="BZO290" s="6"/>
      <c r="BZP290" s="6"/>
      <c r="BZQ290" s="6"/>
      <c r="BZR290" s="6"/>
      <c r="BZS290" s="6"/>
      <c r="BZT290" s="6"/>
      <c r="BZU290" s="6"/>
      <c r="BZV290" s="6"/>
      <c r="BZW290" s="6"/>
      <c r="BZX290" s="6"/>
      <c r="BZY290" s="6"/>
      <c r="BZZ290" s="6"/>
      <c r="CAA290" s="6"/>
      <c r="CAB290" s="6"/>
      <c r="CAC290" s="6"/>
      <c r="CAD290" s="6"/>
      <c r="CAE290" s="6"/>
      <c r="CAF290" s="6"/>
      <c r="CAG290" s="6"/>
      <c r="CAH290" s="6"/>
      <c r="CAI290" s="6"/>
      <c r="CAJ290" s="6"/>
      <c r="CAK290" s="6"/>
      <c r="CAL290" s="6"/>
      <c r="CAM290" s="6"/>
      <c r="CAN290" s="6"/>
      <c r="CAO290" s="6"/>
      <c r="CAP290" s="6"/>
      <c r="CAQ290" s="6"/>
      <c r="CAR290" s="6"/>
      <c r="CAS290" s="6"/>
      <c r="CAT290" s="6"/>
      <c r="CAU290" s="6"/>
      <c r="CAV290" s="6"/>
      <c r="CAW290" s="6"/>
      <c r="CAX290" s="6"/>
      <c r="CAY290" s="6"/>
      <c r="CAZ290" s="6"/>
      <c r="CBA290" s="6"/>
      <c r="CBB290" s="6"/>
      <c r="CBC290" s="6"/>
      <c r="CBD290" s="6"/>
      <c r="CBE290" s="6"/>
      <c r="CBF290" s="6"/>
      <c r="CBG290" s="6"/>
      <c r="CBH290" s="6"/>
      <c r="CBI290" s="6"/>
      <c r="CBJ290" s="6"/>
      <c r="CBK290" s="6"/>
      <c r="CBL290" s="6"/>
      <c r="CBM290" s="6"/>
      <c r="CBN290" s="6"/>
      <c r="CBO290" s="6"/>
      <c r="CBP290" s="6"/>
      <c r="CBQ290" s="6"/>
      <c r="CBR290" s="6"/>
      <c r="CBS290" s="6"/>
      <c r="CBT290" s="6"/>
      <c r="CBU290" s="6"/>
      <c r="CBV290" s="6"/>
      <c r="CBW290" s="6"/>
      <c r="CBX290" s="6"/>
      <c r="CBY290" s="6"/>
      <c r="CBZ290" s="6"/>
      <c r="CCA290" s="6"/>
      <c r="CCB290" s="6"/>
      <c r="CCC290" s="6"/>
      <c r="CCD290" s="6"/>
      <c r="CCE290" s="6"/>
      <c r="CCF290" s="6"/>
      <c r="CCG290" s="6"/>
      <c r="CCH290" s="6"/>
      <c r="CCI290" s="6"/>
      <c r="CCJ290" s="6"/>
      <c r="CCK290" s="6"/>
      <c r="CCL290" s="6"/>
      <c r="CCM290" s="6"/>
      <c r="CCN290" s="6"/>
      <c r="CCO290" s="6"/>
      <c r="CCP290" s="6"/>
      <c r="CCQ290" s="6"/>
      <c r="CCR290" s="6"/>
      <c r="CCS290" s="6"/>
      <c r="CCT290" s="6"/>
      <c r="CCU290" s="6"/>
      <c r="CCV290" s="6"/>
      <c r="CCW290" s="6"/>
      <c r="CCX290" s="6"/>
      <c r="CCY290" s="6"/>
      <c r="CCZ290" s="6"/>
      <c r="CDA290" s="6"/>
      <c r="CDB290" s="6"/>
      <c r="CDC290" s="6"/>
      <c r="CDD290" s="6"/>
      <c r="CDE290" s="6"/>
      <c r="CDF290" s="6"/>
      <c r="CDG290" s="6"/>
      <c r="CDH290" s="6"/>
      <c r="CDI290" s="6"/>
      <c r="CDJ290" s="6"/>
      <c r="CDK290" s="6"/>
      <c r="CDL290" s="6"/>
      <c r="CDM290" s="6"/>
      <c r="CDN290" s="6"/>
      <c r="CDO290" s="6"/>
      <c r="CDP290" s="6"/>
      <c r="CDQ290" s="6"/>
      <c r="CDR290" s="6"/>
      <c r="CDS290" s="6"/>
      <c r="CDT290" s="6"/>
      <c r="CDU290" s="6"/>
      <c r="CDV290" s="6"/>
      <c r="CDW290" s="6"/>
      <c r="CDX290" s="6"/>
      <c r="CDY290" s="6"/>
      <c r="CDZ290" s="6"/>
      <c r="CEA290" s="6"/>
      <c r="CEB290" s="6"/>
      <c r="CEC290" s="6"/>
      <c r="CED290" s="6"/>
      <c r="CEE290" s="6"/>
      <c r="CEF290" s="6"/>
      <c r="CEG290" s="6"/>
      <c r="CEH290" s="6"/>
      <c r="CEI290" s="6"/>
      <c r="CEJ290" s="6"/>
      <c r="CEK290" s="6"/>
      <c r="CEL290" s="6"/>
      <c r="CEM290" s="6"/>
      <c r="CEN290" s="6"/>
      <c r="CEO290" s="6"/>
      <c r="CEP290" s="6"/>
      <c r="CEQ290" s="6"/>
      <c r="CER290" s="6"/>
      <c r="CES290" s="6"/>
      <c r="CET290" s="6"/>
      <c r="CEU290" s="6"/>
      <c r="CEV290" s="6"/>
      <c r="CEW290" s="6"/>
      <c r="CEX290" s="6"/>
      <c r="CEY290" s="6"/>
      <c r="CEZ290" s="6"/>
      <c r="CFA290" s="6"/>
      <c r="CFB290" s="6"/>
      <c r="CFC290" s="6"/>
      <c r="CFD290" s="6"/>
      <c r="CFE290" s="6"/>
      <c r="CFF290" s="6"/>
      <c r="CFG290" s="6"/>
      <c r="CFH290" s="6"/>
      <c r="CFI290" s="6"/>
      <c r="CFJ290" s="6"/>
      <c r="CFK290" s="6"/>
      <c r="CFL290" s="6"/>
      <c r="CFM290" s="6"/>
      <c r="CFN290" s="6"/>
      <c r="CFO290" s="6"/>
      <c r="CFP290" s="6"/>
      <c r="CFQ290" s="6"/>
      <c r="CFR290" s="6"/>
      <c r="CFS290" s="6"/>
      <c r="CFT290" s="6"/>
      <c r="CFU290" s="6"/>
      <c r="CFV290" s="6"/>
      <c r="CFW290" s="6"/>
      <c r="CFX290" s="6"/>
      <c r="CFY290" s="6"/>
      <c r="CFZ290" s="6"/>
      <c r="CGA290" s="6"/>
      <c r="CGB290" s="6"/>
      <c r="CGC290" s="6"/>
      <c r="CGD290" s="6"/>
      <c r="CGE290" s="6"/>
      <c r="CGF290" s="6"/>
      <c r="CGG290" s="6"/>
      <c r="CGH290" s="6"/>
      <c r="CGI290" s="6"/>
      <c r="CGJ290" s="6"/>
      <c r="CGK290" s="6"/>
      <c r="CGL290" s="6"/>
      <c r="CGM290" s="6"/>
      <c r="CGN290" s="6"/>
      <c r="CGO290" s="6"/>
      <c r="CGP290" s="6"/>
      <c r="CGQ290" s="6"/>
      <c r="CGR290" s="6"/>
      <c r="CGS290" s="6"/>
      <c r="CGT290" s="6"/>
      <c r="CGU290" s="6"/>
      <c r="CGV290" s="6"/>
      <c r="CGW290" s="6"/>
      <c r="CGX290" s="6"/>
      <c r="CGY290" s="6"/>
      <c r="CGZ290" s="6"/>
      <c r="CHA290" s="6"/>
      <c r="CHB290" s="6"/>
      <c r="CHC290" s="6"/>
      <c r="CHD290" s="6"/>
      <c r="CHE290" s="6"/>
      <c r="CHF290" s="6"/>
      <c r="CHG290" s="6"/>
      <c r="CHH290" s="6"/>
      <c r="CHI290" s="6"/>
      <c r="CHJ290" s="6"/>
      <c r="CHK290" s="6"/>
      <c r="CHL290" s="6"/>
      <c r="CHM290" s="6"/>
      <c r="CHN290" s="6"/>
      <c r="CHO290" s="6"/>
      <c r="CHP290" s="6"/>
      <c r="CHQ290" s="6"/>
      <c r="CHR290" s="6"/>
      <c r="CHS290" s="6"/>
      <c r="CHT290" s="6"/>
      <c r="CHU290" s="6"/>
      <c r="CHV290" s="6"/>
      <c r="CHW290" s="6"/>
      <c r="CHX290" s="6"/>
      <c r="CHY290" s="6"/>
      <c r="CHZ290" s="6"/>
      <c r="CIA290" s="6"/>
      <c r="CIB290" s="6"/>
      <c r="CIC290" s="6"/>
      <c r="CID290" s="6"/>
      <c r="CIE290" s="6"/>
      <c r="CIF290" s="6"/>
      <c r="CIG290" s="6"/>
      <c r="CIH290" s="6"/>
      <c r="CII290" s="6"/>
      <c r="CIJ290" s="6"/>
      <c r="CIK290" s="6"/>
      <c r="CIL290" s="6"/>
      <c r="CIM290" s="6"/>
      <c r="CIN290" s="6"/>
      <c r="CIO290" s="6"/>
      <c r="CIP290" s="6"/>
      <c r="CIQ290" s="6"/>
      <c r="CIR290" s="6"/>
      <c r="CIS290" s="6"/>
      <c r="CIT290" s="6"/>
      <c r="CIU290" s="6"/>
      <c r="CIV290" s="6"/>
      <c r="CIW290" s="6"/>
      <c r="CIX290" s="6"/>
      <c r="CIY290" s="6"/>
      <c r="CIZ290" s="6"/>
      <c r="CJA290" s="6"/>
      <c r="CJB290" s="6"/>
      <c r="CJC290" s="6"/>
      <c r="CJD290" s="6"/>
      <c r="CJE290" s="6"/>
      <c r="CJF290" s="6"/>
      <c r="CJG290" s="6"/>
      <c r="CJH290" s="6"/>
      <c r="CJI290" s="6"/>
      <c r="CJJ290" s="6"/>
      <c r="CJK290" s="6"/>
      <c r="CJL290" s="6"/>
      <c r="CJM290" s="6"/>
      <c r="CJN290" s="6"/>
      <c r="CJO290" s="6"/>
      <c r="CJP290" s="6"/>
      <c r="CJQ290" s="6"/>
      <c r="CJR290" s="6"/>
      <c r="CJS290" s="6"/>
      <c r="CJT290" s="6"/>
      <c r="CJU290" s="6"/>
      <c r="CJV290" s="6"/>
      <c r="CJW290" s="6"/>
      <c r="CJX290" s="6"/>
      <c r="CJY290" s="6"/>
      <c r="CJZ290" s="6"/>
      <c r="CKA290" s="6"/>
      <c r="CKB290" s="6"/>
      <c r="CKC290" s="6"/>
      <c r="CKD290" s="6"/>
      <c r="CKE290" s="6"/>
      <c r="CKF290" s="6"/>
      <c r="CKG290" s="6"/>
      <c r="CKH290" s="6"/>
      <c r="CKI290" s="6"/>
      <c r="CKJ290" s="6"/>
      <c r="CKK290" s="6"/>
      <c r="CKL290" s="6"/>
      <c r="CKM290" s="6"/>
      <c r="CKN290" s="6"/>
      <c r="CKO290" s="6"/>
      <c r="CKP290" s="6"/>
      <c r="CKQ290" s="6"/>
      <c r="CKR290" s="6"/>
      <c r="CKS290" s="6"/>
      <c r="CKT290" s="6"/>
      <c r="CKU290" s="6"/>
      <c r="CKV290" s="6"/>
      <c r="CKW290" s="6"/>
      <c r="CKX290" s="6"/>
      <c r="CKY290" s="6"/>
      <c r="CKZ290" s="6"/>
      <c r="CLA290" s="6"/>
      <c r="CLB290" s="6"/>
      <c r="CLC290" s="6"/>
      <c r="CLD290" s="6"/>
      <c r="CLE290" s="6"/>
      <c r="CLF290" s="6"/>
      <c r="CLG290" s="6"/>
      <c r="CLH290" s="6"/>
      <c r="CLI290" s="6"/>
      <c r="CLJ290" s="6"/>
      <c r="CLK290" s="6"/>
      <c r="CLL290" s="6"/>
      <c r="CLM290" s="6"/>
      <c r="CLN290" s="6"/>
      <c r="CLO290" s="6"/>
      <c r="CLP290" s="6"/>
      <c r="CLQ290" s="6"/>
      <c r="CLR290" s="6"/>
      <c r="CLS290" s="6"/>
      <c r="CLT290" s="6"/>
      <c r="CLU290" s="6"/>
      <c r="CLV290" s="6"/>
      <c r="CLW290" s="6"/>
      <c r="CLX290" s="6"/>
      <c r="CLY290" s="6"/>
      <c r="CLZ290" s="6"/>
      <c r="CMA290" s="6"/>
      <c r="CMB290" s="6"/>
      <c r="CMC290" s="6"/>
      <c r="CMD290" s="6"/>
      <c r="CME290" s="6"/>
      <c r="CMF290" s="6"/>
      <c r="CMG290" s="6"/>
      <c r="CMH290" s="6"/>
      <c r="CMI290" s="6"/>
      <c r="CMJ290" s="6"/>
      <c r="CMK290" s="6"/>
      <c r="CML290" s="6"/>
      <c r="CMM290" s="6"/>
      <c r="CMN290" s="6"/>
      <c r="CMO290" s="6"/>
      <c r="CMP290" s="6"/>
      <c r="CMQ290" s="6"/>
      <c r="CMR290" s="6"/>
      <c r="CMS290" s="6"/>
      <c r="CMT290" s="6"/>
      <c r="CMU290" s="6"/>
      <c r="CMV290" s="6"/>
      <c r="CMW290" s="6"/>
      <c r="CMX290" s="6"/>
      <c r="CMY290" s="6"/>
      <c r="CMZ290" s="6"/>
      <c r="CNA290" s="6"/>
      <c r="CNB290" s="6"/>
      <c r="CNC290" s="6"/>
      <c r="CND290" s="6"/>
      <c r="CNE290" s="6"/>
      <c r="CNF290" s="6"/>
      <c r="CNG290" s="6"/>
      <c r="CNH290" s="6"/>
      <c r="CNI290" s="6"/>
      <c r="CNJ290" s="6"/>
      <c r="CNK290" s="6"/>
      <c r="CNL290" s="6"/>
      <c r="CNM290" s="6"/>
      <c r="CNN290" s="6"/>
      <c r="CNO290" s="6"/>
      <c r="CNP290" s="6"/>
      <c r="CNQ290" s="6"/>
      <c r="CNR290" s="6"/>
      <c r="CNS290" s="6"/>
      <c r="CNT290" s="6"/>
      <c r="CNU290" s="6"/>
      <c r="CNV290" s="6"/>
      <c r="CNW290" s="6"/>
      <c r="CNX290" s="6"/>
      <c r="CNY290" s="6"/>
      <c r="CNZ290" s="6"/>
      <c r="COA290" s="6"/>
      <c r="COB290" s="6"/>
      <c r="COC290" s="6"/>
      <c r="COD290" s="6"/>
      <c r="COE290" s="6"/>
      <c r="COF290" s="6"/>
      <c r="COG290" s="6"/>
      <c r="COH290" s="6"/>
      <c r="COI290" s="6"/>
      <c r="COJ290" s="6"/>
      <c r="COK290" s="6"/>
      <c r="COL290" s="6"/>
      <c r="COM290" s="6"/>
      <c r="CON290" s="6"/>
      <c r="COO290" s="6"/>
      <c r="COP290" s="6"/>
      <c r="COQ290" s="6"/>
      <c r="COR290" s="6"/>
      <c r="COS290" s="6"/>
      <c r="COT290" s="6"/>
      <c r="COU290" s="6"/>
      <c r="COV290" s="6"/>
      <c r="COW290" s="6"/>
      <c r="COX290" s="6"/>
      <c r="COY290" s="6"/>
      <c r="COZ290" s="6"/>
      <c r="CPA290" s="6"/>
      <c r="CPB290" s="6"/>
      <c r="CPC290" s="6"/>
      <c r="CPD290" s="6"/>
      <c r="CPE290" s="6"/>
      <c r="CPF290" s="6"/>
      <c r="CPG290" s="6"/>
      <c r="CPH290" s="6"/>
      <c r="CPI290" s="6"/>
      <c r="CPJ290" s="6"/>
      <c r="CPK290" s="6"/>
      <c r="CPL290" s="6"/>
      <c r="CPM290" s="6"/>
      <c r="CPN290" s="6"/>
      <c r="CPO290" s="6"/>
      <c r="CPP290" s="6"/>
      <c r="CPQ290" s="6"/>
      <c r="CPR290" s="6"/>
      <c r="CPS290" s="6"/>
      <c r="CPT290" s="6"/>
      <c r="CPU290" s="6"/>
      <c r="CPV290" s="6"/>
      <c r="CPW290" s="6"/>
      <c r="CPX290" s="6"/>
      <c r="CPY290" s="6"/>
      <c r="CPZ290" s="6"/>
      <c r="CQA290" s="6"/>
      <c r="CQB290" s="6"/>
      <c r="CQC290" s="6"/>
      <c r="CQD290" s="6"/>
      <c r="CQE290" s="6"/>
      <c r="CQF290" s="6"/>
      <c r="CQG290" s="6"/>
      <c r="CQH290" s="6"/>
      <c r="CQI290" s="6"/>
      <c r="CQJ290" s="6"/>
      <c r="CQK290" s="6"/>
      <c r="CQL290" s="6"/>
      <c r="CQM290" s="6"/>
      <c r="CQN290" s="6"/>
      <c r="CQO290" s="6"/>
      <c r="CQP290" s="6"/>
      <c r="CQQ290" s="6"/>
      <c r="CQR290" s="6"/>
      <c r="CQS290" s="6"/>
      <c r="CQT290" s="6"/>
      <c r="CQU290" s="6"/>
      <c r="CQV290" s="6"/>
      <c r="CQW290" s="6"/>
      <c r="CQX290" s="6"/>
      <c r="CQY290" s="6"/>
      <c r="CQZ290" s="6"/>
      <c r="CRA290" s="6"/>
      <c r="CRB290" s="6"/>
      <c r="CRC290" s="6"/>
      <c r="CRD290" s="6"/>
      <c r="CRE290" s="6"/>
      <c r="CRF290" s="6"/>
      <c r="CRG290" s="6"/>
      <c r="CRH290" s="6"/>
      <c r="CRI290" s="6"/>
      <c r="CRJ290" s="6"/>
      <c r="CRK290" s="6"/>
      <c r="CRL290" s="6"/>
      <c r="CRM290" s="6"/>
      <c r="CRN290" s="6"/>
      <c r="CRO290" s="6"/>
      <c r="CRP290" s="6"/>
      <c r="CRQ290" s="6"/>
      <c r="CRR290" s="6"/>
      <c r="CRS290" s="6"/>
      <c r="CRT290" s="6"/>
      <c r="CRU290" s="6"/>
      <c r="CRV290" s="6"/>
      <c r="CRW290" s="6"/>
      <c r="CRX290" s="6"/>
      <c r="CRY290" s="6"/>
      <c r="CRZ290" s="6"/>
      <c r="CSA290" s="6"/>
      <c r="CSB290" s="6"/>
      <c r="CSC290" s="6"/>
      <c r="CSD290" s="6"/>
      <c r="CSE290" s="6"/>
      <c r="CSF290" s="6"/>
      <c r="CSG290" s="6"/>
      <c r="CSH290" s="6"/>
      <c r="CSI290" s="6"/>
      <c r="CSJ290" s="6"/>
      <c r="CSK290" s="6"/>
      <c r="CSL290" s="6"/>
      <c r="CSM290" s="6"/>
      <c r="CSN290" s="6"/>
      <c r="CSO290" s="6"/>
      <c r="CSP290" s="6"/>
      <c r="CSQ290" s="6"/>
      <c r="CSR290" s="6"/>
      <c r="CSS290" s="6"/>
      <c r="CST290" s="6"/>
      <c r="CSU290" s="6"/>
      <c r="CSV290" s="6"/>
      <c r="CSW290" s="6"/>
      <c r="CSX290" s="6"/>
      <c r="CSY290" s="6"/>
      <c r="CSZ290" s="6"/>
      <c r="CTA290" s="6"/>
      <c r="CTB290" s="6"/>
      <c r="CTC290" s="6"/>
      <c r="CTD290" s="6"/>
      <c r="CTE290" s="6"/>
      <c r="CTF290" s="6"/>
      <c r="CTG290" s="6"/>
      <c r="CTH290" s="6"/>
      <c r="CTI290" s="6"/>
      <c r="CTJ290" s="6"/>
      <c r="CTK290" s="6"/>
      <c r="CTL290" s="6"/>
      <c r="CTM290" s="6"/>
      <c r="CTN290" s="6"/>
      <c r="CTO290" s="6"/>
      <c r="CTP290" s="6"/>
      <c r="CTQ290" s="6"/>
      <c r="CTR290" s="6"/>
      <c r="CTS290" s="6"/>
      <c r="CTT290" s="6"/>
      <c r="CTU290" s="6"/>
      <c r="CTV290" s="6"/>
      <c r="CTW290" s="6"/>
      <c r="CTX290" s="6"/>
      <c r="CTY290" s="6"/>
      <c r="CTZ290" s="6"/>
      <c r="CUA290" s="6"/>
      <c r="CUB290" s="6"/>
      <c r="CUC290" s="6"/>
      <c r="CUD290" s="6"/>
      <c r="CUE290" s="6"/>
      <c r="CUF290" s="6"/>
      <c r="CUG290" s="6"/>
      <c r="CUH290" s="6"/>
      <c r="CUI290" s="6"/>
      <c r="CUJ290" s="6"/>
      <c r="CUK290" s="6"/>
      <c r="CUL290" s="6"/>
      <c r="CUM290" s="6"/>
      <c r="CUN290" s="6"/>
      <c r="CUO290" s="6"/>
      <c r="CUP290" s="6"/>
      <c r="CUQ290" s="6"/>
      <c r="CUR290" s="6"/>
      <c r="CUS290" s="6"/>
      <c r="CUT290" s="6"/>
      <c r="CUU290" s="6"/>
      <c r="CUV290" s="6"/>
      <c r="CUW290" s="6"/>
      <c r="CUX290" s="6"/>
      <c r="CUY290" s="6"/>
      <c r="CUZ290" s="6"/>
      <c r="CVA290" s="6"/>
      <c r="CVB290" s="6"/>
      <c r="CVC290" s="6"/>
      <c r="CVD290" s="6"/>
      <c r="CVE290" s="6"/>
      <c r="CVF290" s="6"/>
      <c r="CVG290" s="6"/>
      <c r="CVH290" s="6"/>
      <c r="CVI290" s="6"/>
      <c r="CVJ290" s="6"/>
      <c r="CVK290" s="6"/>
      <c r="CVL290" s="6"/>
      <c r="CVM290" s="6"/>
      <c r="CVN290" s="6"/>
      <c r="CVO290" s="6"/>
      <c r="CVP290" s="6"/>
      <c r="CVQ290" s="6"/>
      <c r="CVR290" s="6"/>
      <c r="CVS290" s="6"/>
      <c r="CVT290" s="6"/>
      <c r="CVU290" s="6"/>
      <c r="CVV290" s="6"/>
      <c r="CVW290" s="6"/>
      <c r="CVX290" s="6"/>
      <c r="CVY290" s="6"/>
      <c r="CVZ290" s="6"/>
      <c r="CWA290" s="6"/>
      <c r="CWB290" s="6"/>
      <c r="CWC290" s="6"/>
      <c r="CWD290" s="6"/>
      <c r="CWE290" s="6"/>
      <c r="CWF290" s="6"/>
      <c r="CWG290" s="6"/>
      <c r="CWH290" s="6"/>
      <c r="CWI290" s="6"/>
      <c r="CWJ290" s="6"/>
      <c r="CWK290" s="6"/>
      <c r="CWL290" s="6"/>
      <c r="CWM290" s="6"/>
      <c r="CWN290" s="6"/>
      <c r="CWO290" s="6"/>
      <c r="CWP290" s="6"/>
      <c r="CWQ290" s="6"/>
      <c r="CWR290" s="6"/>
      <c r="CWS290" s="6"/>
      <c r="CWT290" s="6"/>
      <c r="CWU290" s="6"/>
      <c r="CWV290" s="6"/>
      <c r="CWW290" s="6"/>
      <c r="CWX290" s="6"/>
      <c r="CWY290" s="6"/>
      <c r="CWZ290" s="6"/>
      <c r="CXA290" s="6"/>
      <c r="CXB290" s="6"/>
      <c r="CXC290" s="6"/>
      <c r="CXD290" s="6"/>
      <c r="CXE290" s="6"/>
      <c r="CXF290" s="6"/>
      <c r="CXG290" s="6"/>
      <c r="CXH290" s="6"/>
      <c r="CXI290" s="6"/>
      <c r="CXJ290" s="6"/>
      <c r="CXK290" s="6"/>
      <c r="CXL290" s="6"/>
      <c r="CXM290" s="6"/>
      <c r="CXN290" s="6"/>
      <c r="CXO290" s="6"/>
      <c r="CXP290" s="6"/>
      <c r="CXQ290" s="6"/>
      <c r="CXR290" s="6"/>
      <c r="CXS290" s="6"/>
      <c r="CXT290" s="6"/>
      <c r="CXU290" s="6"/>
      <c r="CXV290" s="6"/>
      <c r="CXW290" s="6"/>
      <c r="CXX290" s="6"/>
      <c r="CXY290" s="6"/>
      <c r="CXZ290" s="6"/>
      <c r="CYA290" s="6"/>
      <c r="CYB290" s="6"/>
      <c r="CYC290" s="6"/>
      <c r="CYD290" s="6"/>
      <c r="CYE290" s="6"/>
      <c r="CYF290" s="6"/>
      <c r="CYG290" s="6"/>
      <c r="CYH290" s="6"/>
      <c r="CYI290" s="6"/>
      <c r="CYJ290" s="6"/>
      <c r="CYK290" s="6"/>
      <c r="CYL290" s="6"/>
      <c r="CYM290" s="6"/>
      <c r="CYN290" s="6"/>
      <c r="CYO290" s="6"/>
      <c r="CYP290" s="6"/>
      <c r="CYQ290" s="6"/>
      <c r="CYR290" s="6"/>
      <c r="CYS290" s="6"/>
      <c r="CYT290" s="6"/>
      <c r="CYU290" s="6"/>
      <c r="CYV290" s="6"/>
      <c r="CYW290" s="6"/>
      <c r="CYX290" s="6"/>
      <c r="CYY290" s="6"/>
      <c r="CYZ290" s="6"/>
      <c r="CZA290" s="6"/>
      <c r="CZB290" s="6"/>
      <c r="CZC290" s="6"/>
      <c r="CZD290" s="6"/>
      <c r="CZE290" s="6"/>
      <c r="CZF290" s="6"/>
      <c r="CZG290" s="6"/>
      <c r="CZH290" s="6"/>
      <c r="CZI290" s="6"/>
      <c r="CZJ290" s="6"/>
      <c r="CZK290" s="6"/>
      <c r="CZL290" s="6"/>
      <c r="CZM290" s="6"/>
      <c r="CZN290" s="6"/>
      <c r="CZO290" s="6"/>
      <c r="CZP290" s="6"/>
      <c r="CZQ290" s="6"/>
      <c r="CZR290" s="6"/>
      <c r="CZS290" s="6"/>
      <c r="CZT290" s="6"/>
      <c r="CZU290" s="6"/>
      <c r="CZV290" s="6"/>
      <c r="CZW290" s="6"/>
      <c r="CZX290" s="6"/>
      <c r="CZY290" s="6"/>
      <c r="CZZ290" s="6"/>
      <c r="DAA290" s="6"/>
      <c r="DAB290" s="6"/>
      <c r="DAC290" s="6"/>
      <c r="DAD290" s="6"/>
      <c r="DAE290" s="6"/>
      <c r="DAF290" s="6"/>
      <c r="DAG290" s="6"/>
      <c r="DAH290" s="6"/>
      <c r="DAI290" s="6"/>
      <c r="DAJ290" s="6"/>
      <c r="DAK290" s="6"/>
      <c r="DAL290" s="6"/>
      <c r="DAM290" s="6"/>
      <c r="DAN290" s="6"/>
      <c r="DAO290" s="6"/>
      <c r="DAP290" s="6"/>
      <c r="DAQ290" s="6"/>
      <c r="DAR290" s="6"/>
      <c r="DAS290" s="6"/>
      <c r="DAT290" s="6"/>
      <c r="DAU290" s="6"/>
      <c r="DAV290" s="6"/>
      <c r="DAW290" s="6"/>
      <c r="DAX290" s="6"/>
      <c r="DAY290" s="6"/>
      <c r="DAZ290" s="6"/>
      <c r="DBA290" s="6"/>
      <c r="DBB290" s="6"/>
      <c r="DBC290" s="6"/>
      <c r="DBD290" s="6"/>
      <c r="DBE290" s="6"/>
      <c r="DBF290" s="6"/>
      <c r="DBG290" s="6"/>
      <c r="DBH290" s="6"/>
      <c r="DBI290" s="6"/>
      <c r="DBJ290" s="6"/>
      <c r="DBK290" s="6"/>
      <c r="DBL290" s="6"/>
      <c r="DBM290" s="6"/>
      <c r="DBN290" s="6"/>
      <c r="DBO290" s="6"/>
      <c r="DBP290" s="6"/>
      <c r="DBQ290" s="6"/>
      <c r="DBR290" s="6"/>
      <c r="DBS290" s="6"/>
      <c r="DBT290" s="6"/>
      <c r="DBU290" s="6"/>
      <c r="DBV290" s="6"/>
      <c r="DBW290" s="6"/>
      <c r="DBX290" s="6"/>
      <c r="DBY290" s="6"/>
      <c r="DBZ290" s="6"/>
      <c r="DCA290" s="6"/>
      <c r="DCB290" s="6"/>
      <c r="DCC290" s="6"/>
      <c r="DCD290" s="6"/>
      <c r="DCE290" s="6"/>
      <c r="DCF290" s="6"/>
      <c r="DCG290" s="6"/>
      <c r="DCH290" s="6"/>
      <c r="DCI290" s="6"/>
      <c r="DCJ290" s="6"/>
      <c r="DCK290" s="6"/>
      <c r="DCL290" s="6"/>
      <c r="DCM290" s="6"/>
      <c r="DCN290" s="6"/>
      <c r="DCO290" s="6"/>
      <c r="DCP290" s="6"/>
      <c r="DCQ290" s="6"/>
      <c r="DCR290" s="6"/>
      <c r="DCS290" s="6"/>
      <c r="DCT290" s="6"/>
      <c r="DCU290" s="6"/>
      <c r="DCV290" s="6"/>
      <c r="DCW290" s="6"/>
      <c r="DCX290" s="6"/>
      <c r="DCY290" s="6"/>
      <c r="DCZ290" s="6"/>
      <c r="DDA290" s="6"/>
      <c r="DDB290" s="6"/>
      <c r="DDC290" s="6"/>
      <c r="DDD290" s="6"/>
      <c r="DDE290" s="6"/>
      <c r="DDF290" s="6"/>
      <c r="DDG290" s="6"/>
      <c r="DDH290" s="6"/>
      <c r="DDI290" s="6"/>
      <c r="DDJ290" s="6"/>
      <c r="DDK290" s="6"/>
      <c r="DDL290" s="6"/>
      <c r="DDM290" s="6"/>
      <c r="DDN290" s="6"/>
      <c r="DDO290" s="6"/>
      <c r="DDP290" s="6"/>
      <c r="DDQ290" s="6"/>
      <c r="DDR290" s="6"/>
      <c r="DDS290" s="6"/>
      <c r="DDT290" s="6"/>
      <c r="DDU290" s="6"/>
      <c r="DDV290" s="6"/>
      <c r="DDW290" s="6"/>
      <c r="DDX290" s="6"/>
      <c r="DDY290" s="6"/>
      <c r="DDZ290" s="6"/>
      <c r="DEA290" s="6"/>
      <c r="DEB290" s="6"/>
      <c r="DEC290" s="6"/>
      <c r="DED290" s="6"/>
      <c r="DEE290" s="6"/>
      <c r="DEF290" s="6"/>
      <c r="DEG290" s="6"/>
      <c r="DEH290" s="6"/>
      <c r="DEI290" s="6"/>
      <c r="DEJ290" s="6"/>
      <c r="DEK290" s="6"/>
      <c r="DEL290" s="6"/>
      <c r="DEM290" s="6"/>
      <c r="DEN290" s="6"/>
      <c r="DEO290" s="6"/>
      <c r="DEP290" s="6"/>
      <c r="DEQ290" s="6"/>
      <c r="DER290" s="6"/>
      <c r="DES290" s="6"/>
      <c r="DET290" s="6"/>
      <c r="DEU290" s="6"/>
      <c r="DEV290" s="6"/>
      <c r="DEW290" s="6"/>
      <c r="DEX290" s="6"/>
      <c r="DEY290" s="6"/>
      <c r="DEZ290" s="6"/>
      <c r="DFA290" s="6"/>
      <c r="DFB290" s="6"/>
      <c r="DFC290" s="6"/>
      <c r="DFD290" s="6"/>
      <c r="DFE290" s="6"/>
      <c r="DFF290" s="6"/>
      <c r="DFG290" s="6"/>
      <c r="DFH290" s="6"/>
      <c r="DFI290" s="6"/>
      <c r="DFJ290" s="6"/>
      <c r="DFK290" s="6"/>
      <c r="DFL290" s="6"/>
      <c r="DFM290" s="6"/>
      <c r="DFN290" s="6"/>
      <c r="DFO290" s="6"/>
      <c r="DFP290" s="6"/>
      <c r="DFQ290" s="6"/>
      <c r="DFR290" s="6"/>
      <c r="DFS290" s="6"/>
      <c r="DFT290" s="6"/>
      <c r="DFU290" s="6"/>
      <c r="DFV290" s="6"/>
      <c r="DFW290" s="6"/>
      <c r="DFX290" s="6"/>
      <c r="DFY290" s="6"/>
      <c r="DFZ290" s="6"/>
      <c r="DGA290" s="6"/>
      <c r="DGB290" s="6"/>
      <c r="DGC290" s="6"/>
      <c r="DGD290" s="6"/>
      <c r="DGE290" s="6"/>
      <c r="DGF290" s="6"/>
      <c r="DGG290" s="6"/>
      <c r="DGH290" s="6"/>
      <c r="DGI290" s="6"/>
      <c r="DGJ290" s="6"/>
      <c r="DGK290" s="6"/>
      <c r="DGL290" s="6"/>
      <c r="DGM290" s="6"/>
      <c r="DGN290" s="6"/>
      <c r="DGO290" s="6"/>
      <c r="DGP290" s="6"/>
      <c r="DGQ290" s="6"/>
      <c r="DGR290" s="6"/>
      <c r="DGS290" s="6"/>
      <c r="DGT290" s="6"/>
      <c r="DGU290" s="6"/>
      <c r="DGV290" s="6"/>
      <c r="DGW290" s="6"/>
      <c r="DGX290" s="6"/>
      <c r="DGY290" s="6"/>
      <c r="DGZ290" s="6"/>
      <c r="DHA290" s="6"/>
      <c r="DHB290" s="6"/>
      <c r="DHC290" s="6"/>
      <c r="DHD290" s="6"/>
      <c r="DHE290" s="6"/>
      <c r="DHF290" s="6"/>
      <c r="DHG290" s="6"/>
      <c r="DHH290" s="6"/>
      <c r="DHI290" s="6"/>
      <c r="DHJ290" s="6"/>
      <c r="DHK290" s="6"/>
      <c r="DHL290" s="6"/>
      <c r="DHM290" s="6"/>
      <c r="DHN290" s="6"/>
      <c r="DHO290" s="6"/>
      <c r="DHP290" s="6"/>
      <c r="DHQ290" s="6"/>
      <c r="DHR290" s="6"/>
      <c r="DHS290" s="6"/>
      <c r="DHT290" s="6"/>
      <c r="DHU290" s="6"/>
      <c r="DHV290" s="6"/>
      <c r="DHW290" s="6"/>
      <c r="DHX290" s="6"/>
      <c r="DHY290" s="6"/>
      <c r="DHZ290" s="6"/>
      <c r="DIA290" s="6"/>
      <c r="DIB290" s="6"/>
      <c r="DIC290" s="6"/>
      <c r="DID290" s="6"/>
      <c r="DIE290" s="6"/>
      <c r="DIF290" s="6"/>
      <c r="DIG290" s="6"/>
      <c r="DIH290" s="6"/>
      <c r="DII290" s="6"/>
      <c r="DIJ290" s="6"/>
      <c r="DIK290" s="6"/>
      <c r="DIL290" s="6"/>
      <c r="DIM290" s="6"/>
      <c r="DIN290" s="6"/>
      <c r="DIO290" s="6"/>
      <c r="DIP290" s="6"/>
      <c r="DIQ290" s="6"/>
      <c r="DIR290" s="6"/>
      <c r="DIS290" s="6"/>
      <c r="DIT290" s="6"/>
      <c r="DIU290" s="6"/>
      <c r="DIV290" s="6"/>
      <c r="DIW290" s="6"/>
      <c r="DIX290" s="6"/>
      <c r="DIY290" s="6"/>
      <c r="DIZ290" s="6"/>
      <c r="DJA290" s="6"/>
      <c r="DJB290" s="6"/>
      <c r="DJC290" s="6"/>
      <c r="DJD290" s="6"/>
      <c r="DJE290" s="6"/>
      <c r="DJF290" s="6"/>
      <c r="DJG290" s="6"/>
      <c r="DJH290" s="6"/>
      <c r="DJI290" s="6"/>
      <c r="DJJ290" s="6"/>
      <c r="DJK290" s="6"/>
      <c r="DJL290" s="6"/>
      <c r="DJM290" s="6"/>
      <c r="DJN290" s="6"/>
      <c r="DJO290" s="6"/>
      <c r="DJP290" s="6"/>
      <c r="DJQ290" s="6"/>
      <c r="DJR290" s="6"/>
      <c r="DJS290" s="6"/>
      <c r="DJT290" s="6"/>
      <c r="DJU290" s="6"/>
      <c r="DJV290" s="6"/>
      <c r="DJW290" s="6"/>
      <c r="DJX290" s="6"/>
      <c r="DJY290" s="6"/>
      <c r="DJZ290" s="6"/>
      <c r="DKA290" s="6"/>
      <c r="DKB290" s="6"/>
      <c r="DKC290" s="6"/>
      <c r="DKD290" s="6"/>
      <c r="DKE290" s="6"/>
      <c r="DKF290" s="6"/>
      <c r="DKG290" s="6"/>
      <c r="DKH290" s="6"/>
      <c r="DKI290" s="6"/>
      <c r="DKJ290" s="6"/>
      <c r="DKK290" s="6"/>
      <c r="DKL290" s="6"/>
      <c r="DKM290" s="6"/>
      <c r="DKN290" s="6"/>
      <c r="DKO290" s="6"/>
      <c r="DKP290" s="6"/>
      <c r="DKQ290" s="6"/>
      <c r="DKR290" s="6"/>
      <c r="DKS290" s="6"/>
      <c r="DKT290" s="6"/>
      <c r="DKU290" s="6"/>
      <c r="DKV290" s="6"/>
      <c r="DKW290" s="6"/>
      <c r="DKX290" s="6"/>
      <c r="DKY290" s="6"/>
      <c r="DKZ290" s="6"/>
      <c r="DLA290" s="6"/>
      <c r="DLB290" s="6"/>
      <c r="DLC290" s="6"/>
      <c r="DLD290" s="6"/>
      <c r="DLE290" s="6"/>
      <c r="DLF290" s="6"/>
      <c r="DLG290" s="6"/>
      <c r="DLH290" s="6"/>
      <c r="DLI290" s="6"/>
      <c r="DLJ290" s="6"/>
      <c r="DLK290" s="6"/>
      <c r="DLL290" s="6"/>
      <c r="DLM290" s="6"/>
      <c r="DLN290" s="6"/>
      <c r="DLO290" s="6"/>
      <c r="DLP290" s="6"/>
      <c r="DLQ290" s="6"/>
      <c r="DLR290" s="6"/>
      <c r="DLS290" s="6"/>
      <c r="DLT290" s="6"/>
      <c r="DLU290" s="6"/>
      <c r="DLV290" s="6"/>
      <c r="DLW290" s="6"/>
      <c r="DLX290" s="6"/>
      <c r="DLY290" s="6"/>
      <c r="DLZ290" s="6"/>
      <c r="DMA290" s="6"/>
      <c r="DMB290" s="6"/>
      <c r="DMC290" s="6"/>
      <c r="DMD290" s="6"/>
      <c r="DME290" s="6"/>
      <c r="DMF290" s="6"/>
      <c r="DMG290" s="6"/>
      <c r="DMH290" s="6"/>
      <c r="DMI290" s="6"/>
      <c r="DMJ290" s="6"/>
      <c r="DMK290" s="6"/>
      <c r="DML290" s="6"/>
      <c r="DMM290" s="6"/>
      <c r="DMN290" s="6"/>
      <c r="DMO290" s="6"/>
      <c r="DMP290" s="6"/>
      <c r="DMQ290" s="6"/>
      <c r="DMR290" s="6"/>
      <c r="DMS290" s="6"/>
      <c r="DMT290" s="6"/>
      <c r="DMU290" s="6"/>
      <c r="DMV290" s="6"/>
      <c r="DMW290" s="6"/>
      <c r="DMX290" s="6"/>
      <c r="DMY290" s="6"/>
      <c r="DMZ290" s="6"/>
      <c r="DNA290" s="6"/>
      <c r="DNB290" s="6"/>
      <c r="DNC290" s="6"/>
      <c r="DND290" s="6"/>
      <c r="DNE290" s="6"/>
      <c r="DNF290" s="6"/>
      <c r="DNG290" s="6"/>
      <c r="DNH290" s="6"/>
      <c r="DNI290" s="6"/>
      <c r="DNJ290" s="6"/>
      <c r="DNK290" s="6"/>
      <c r="DNL290" s="6"/>
      <c r="DNM290" s="6"/>
      <c r="DNN290" s="6"/>
      <c r="DNO290" s="6"/>
      <c r="DNP290" s="6"/>
      <c r="DNQ290" s="6"/>
      <c r="DNR290" s="6"/>
      <c r="DNS290" s="6"/>
      <c r="DNT290" s="6"/>
      <c r="DNU290" s="6"/>
      <c r="DNV290" s="6"/>
      <c r="DNW290" s="6"/>
      <c r="DNX290" s="6"/>
      <c r="DNY290" s="6"/>
      <c r="DNZ290" s="6"/>
      <c r="DOA290" s="6"/>
      <c r="DOB290" s="6"/>
      <c r="DOC290" s="6"/>
      <c r="DOD290" s="6"/>
      <c r="DOE290" s="6"/>
      <c r="DOF290" s="6"/>
      <c r="DOG290" s="6"/>
      <c r="DOH290" s="6"/>
      <c r="DOI290" s="6"/>
      <c r="DOJ290" s="6"/>
      <c r="DOK290" s="6"/>
      <c r="DOL290" s="6"/>
      <c r="DOM290" s="6"/>
      <c r="DON290" s="6"/>
      <c r="DOO290" s="6"/>
      <c r="DOP290" s="6"/>
      <c r="DOQ290" s="6"/>
      <c r="DOR290" s="6"/>
      <c r="DOS290" s="6"/>
      <c r="DOT290" s="6"/>
      <c r="DOU290" s="6"/>
      <c r="DOV290" s="6"/>
      <c r="DOW290" s="6"/>
      <c r="DOX290" s="6"/>
      <c r="DOY290" s="6"/>
      <c r="DOZ290" s="6"/>
      <c r="DPA290" s="6"/>
      <c r="DPB290" s="6"/>
      <c r="DPC290" s="6"/>
      <c r="DPD290" s="6"/>
      <c r="DPE290" s="6"/>
      <c r="DPF290" s="6"/>
      <c r="DPG290" s="6"/>
      <c r="DPH290" s="6"/>
      <c r="DPI290" s="6"/>
      <c r="DPJ290" s="6"/>
      <c r="DPK290" s="6"/>
      <c r="DPL290" s="6"/>
      <c r="DPM290" s="6"/>
      <c r="DPN290" s="6"/>
      <c r="DPO290" s="6"/>
      <c r="DPP290" s="6"/>
      <c r="DPQ290" s="6"/>
      <c r="DPR290" s="6"/>
      <c r="DPS290" s="6"/>
      <c r="DPT290" s="6"/>
      <c r="DPU290" s="6"/>
      <c r="DPV290" s="6"/>
      <c r="DPW290" s="6"/>
      <c r="DPX290" s="6"/>
      <c r="DPY290" s="6"/>
      <c r="DPZ290" s="6"/>
      <c r="DQA290" s="6"/>
      <c r="DQB290" s="6"/>
      <c r="DQC290" s="6"/>
      <c r="DQD290" s="6"/>
      <c r="DQE290" s="6"/>
      <c r="DQF290" s="6"/>
      <c r="DQG290" s="6"/>
      <c r="DQH290" s="6"/>
      <c r="DQI290" s="6"/>
      <c r="DQJ290" s="6"/>
      <c r="DQK290" s="6"/>
      <c r="DQL290" s="6"/>
      <c r="DQM290" s="6"/>
      <c r="DQN290" s="6"/>
      <c r="DQO290" s="6"/>
      <c r="DQP290" s="6"/>
      <c r="DQQ290" s="6"/>
      <c r="DQR290" s="6"/>
      <c r="DQS290" s="6"/>
      <c r="DQT290" s="6"/>
      <c r="DQU290" s="6"/>
      <c r="DQV290" s="6"/>
      <c r="DQW290" s="6"/>
      <c r="DQX290" s="6"/>
      <c r="DQY290" s="6"/>
      <c r="DQZ290" s="6"/>
      <c r="DRA290" s="6"/>
      <c r="DRB290" s="6"/>
      <c r="DRC290" s="6"/>
      <c r="DRD290" s="6"/>
      <c r="DRE290" s="6"/>
      <c r="DRF290" s="6"/>
      <c r="DRG290" s="6"/>
      <c r="DRH290" s="6"/>
      <c r="DRI290" s="6"/>
      <c r="DRJ290" s="6"/>
      <c r="DRK290" s="6"/>
      <c r="DRL290" s="6"/>
      <c r="DRM290" s="6"/>
      <c r="DRN290" s="6"/>
      <c r="DRO290" s="6"/>
      <c r="DRP290" s="6"/>
      <c r="DRQ290" s="6"/>
      <c r="DRR290" s="6"/>
      <c r="DRS290" s="6"/>
      <c r="DRT290" s="6"/>
      <c r="DRU290" s="6"/>
      <c r="DRV290" s="6"/>
      <c r="DRW290" s="6"/>
      <c r="DRX290" s="6"/>
      <c r="DRY290" s="6"/>
      <c r="DRZ290" s="6"/>
      <c r="DSA290" s="6"/>
      <c r="DSB290" s="6"/>
      <c r="DSC290" s="6"/>
      <c r="DSD290" s="6"/>
      <c r="DSE290" s="6"/>
      <c r="DSF290" s="6"/>
      <c r="DSG290" s="6"/>
      <c r="DSH290" s="6"/>
      <c r="DSI290" s="6"/>
      <c r="DSJ290" s="6"/>
      <c r="DSK290" s="6"/>
      <c r="DSL290" s="6"/>
      <c r="DSM290" s="6"/>
      <c r="DSN290" s="6"/>
      <c r="DSO290" s="6"/>
      <c r="DSP290" s="6"/>
      <c r="DSQ290" s="6"/>
      <c r="DSR290" s="6"/>
      <c r="DSS290" s="6"/>
      <c r="DST290" s="6"/>
      <c r="DSU290" s="6"/>
      <c r="DSV290" s="6"/>
      <c r="DSW290" s="6"/>
      <c r="DSX290" s="6"/>
      <c r="DSY290" s="6"/>
      <c r="DSZ290" s="6"/>
      <c r="DTA290" s="6"/>
      <c r="DTB290" s="6"/>
      <c r="DTC290" s="6"/>
      <c r="DTD290" s="6"/>
      <c r="DTE290" s="6"/>
      <c r="DTF290" s="6"/>
      <c r="DTG290" s="6"/>
      <c r="DTH290" s="6"/>
      <c r="DTI290" s="6"/>
      <c r="DTJ290" s="6"/>
      <c r="DTK290" s="6"/>
      <c r="DTL290" s="6"/>
      <c r="DTM290" s="6"/>
      <c r="DTN290" s="6"/>
      <c r="DTO290" s="6"/>
      <c r="DTP290" s="6"/>
      <c r="DTQ290" s="6"/>
      <c r="DTR290" s="6"/>
      <c r="DTS290" s="6"/>
      <c r="DTT290" s="6"/>
      <c r="DTU290" s="6"/>
      <c r="DTV290" s="6"/>
      <c r="DTW290" s="6"/>
      <c r="DTX290" s="6"/>
      <c r="DTY290" s="6"/>
      <c r="DTZ290" s="6"/>
      <c r="DUA290" s="6"/>
      <c r="DUB290" s="6"/>
      <c r="DUC290" s="6"/>
      <c r="DUD290" s="6"/>
      <c r="DUE290" s="6"/>
      <c r="DUF290" s="6"/>
      <c r="DUG290" s="6"/>
      <c r="DUH290" s="6"/>
      <c r="DUI290" s="6"/>
      <c r="DUJ290" s="6"/>
      <c r="DUK290" s="6"/>
      <c r="DUL290" s="6"/>
      <c r="DUM290" s="6"/>
      <c r="DUN290" s="6"/>
      <c r="DUO290" s="6"/>
      <c r="DUP290" s="6"/>
      <c r="DUQ290" s="6"/>
      <c r="DUR290" s="6"/>
      <c r="DUS290" s="6"/>
      <c r="DUT290" s="6"/>
      <c r="DUU290" s="6"/>
      <c r="DUV290" s="6"/>
      <c r="DUW290" s="6"/>
      <c r="DUX290" s="6"/>
      <c r="DUY290" s="6"/>
      <c r="DUZ290" s="6"/>
      <c r="DVA290" s="6"/>
      <c r="DVB290" s="6"/>
      <c r="DVC290" s="6"/>
      <c r="DVD290" s="6"/>
      <c r="DVE290" s="6"/>
      <c r="DVF290" s="6"/>
      <c r="DVG290" s="6"/>
      <c r="DVH290" s="6"/>
      <c r="DVI290" s="6"/>
      <c r="DVJ290" s="6"/>
      <c r="DVK290" s="6"/>
      <c r="DVL290" s="6"/>
      <c r="DVM290" s="6"/>
      <c r="DVN290" s="6"/>
      <c r="DVO290" s="6"/>
      <c r="DVP290" s="6"/>
      <c r="DVQ290" s="6"/>
      <c r="DVR290" s="6"/>
      <c r="DVS290" s="6"/>
      <c r="DVT290" s="6"/>
      <c r="DVU290" s="6"/>
      <c r="DVV290" s="6"/>
      <c r="DVW290" s="6"/>
      <c r="DVX290" s="6"/>
      <c r="DVY290" s="6"/>
      <c r="DVZ290" s="6"/>
      <c r="DWA290" s="6"/>
      <c r="DWB290" s="6"/>
      <c r="DWC290" s="6"/>
      <c r="DWD290" s="6"/>
      <c r="DWE290" s="6"/>
      <c r="DWF290" s="6"/>
      <c r="DWG290" s="6"/>
      <c r="DWH290" s="6"/>
      <c r="DWI290" s="6"/>
      <c r="DWJ290" s="6"/>
      <c r="DWK290" s="6"/>
      <c r="DWL290" s="6"/>
      <c r="DWM290" s="6"/>
      <c r="DWN290" s="6"/>
      <c r="DWO290" s="6"/>
      <c r="DWP290" s="6"/>
      <c r="DWQ290" s="6"/>
      <c r="DWR290" s="6"/>
      <c r="DWS290" s="6"/>
      <c r="DWT290" s="6"/>
      <c r="DWU290" s="6"/>
      <c r="DWV290" s="6"/>
      <c r="DWW290" s="6"/>
      <c r="DWX290" s="6"/>
      <c r="DWY290" s="6"/>
      <c r="DWZ290" s="6"/>
      <c r="DXA290" s="6"/>
      <c r="DXB290" s="6"/>
      <c r="DXC290" s="6"/>
      <c r="DXD290" s="6"/>
      <c r="DXE290" s="6"/>
      <c r="DXF290" s="6"/>
      <c r="DXG290" s="6"/>
      <c r="DXH290" s="6"/>
      <c r="DXI290" s="6"/>
      <c r="DXJ290" s="6"/>
      <c r="DXK290" s="6"/>
      <c r="DXL290" s="6"/>
      <c r="DXM290" s="6"/>
      <c r="DXN290" s="6"/>
      <c r="DXO290" s="6"/>
      <c r="DXP290" s="6"/>
      <c r="DXQ290" s="6"/>
      <c r="DXR290" s="6"/>
      <c r="DXS290" s="6"/>
      <c r="DXT290" s="6"/>
      <c r="DXU290" s="6"/>
      <c r="DXV290" s="6"/>
      <c r="DXW290" s="6"/>
      <c r="DXX290" s="6"/>
      <c r="DXY290" s="6"/>
      <c r="DXZ290" s="6"/>
      <c r="DYA290" s="6"/>
      <c r="DYB290" s="6"/>
      <c r="DYC290" s="6"/>
      <c r="DYD290" s="6"/>
      <c r="DYE290" s="6"/>
      <c r="DYF290" s="6"/>
      <c r="DYG290" s="6"/>
      <c r="DYH290" s="6"/>
      <c r="DYI290" s="6"/>
      <c r="DYJ290" s="6"/>
      <c r="DYK290" s="6"/>
      <c r="DYL290" s="6"/>
      <c r="DYM290" s="6"/>
      <c r="DYN290" s="6"/>
      <c r="DYO290" s="6"/>
      <c r="DYP290" s="6"/>
      <c r="DYQ290" s="6"/>
      <c r="DYR290" s="6"/>
      <c r="DYS290" s="6"/>
      <c r="DYT290" s="6"/>
      <c r="DYU290" s="6"/>
      <c r="DYV290" s="6"/>
      <c r="DYW290" s="6"/>
      <c r="DYX290" s="6"/>
      <c r="DYY290" s="6"/>
      <c r="DYZ290" s="6"/>
      <c r="DZA290" s="6"/>
      <c r="DZB290" s="6"/>
      <c r="DZC290" s="6"/>
      <c r="DZD290" s="6"/>
      <c r="DZE290" s="6"/>
      <c r="DZF290" s="6"/>
      <c r="DZG290" s="6"/>
      <c r="DZH290" s="6"/>
      <c r="DZI290" s="6"/>
      <c r="DZJ290" s="6"/>
      <c r="DZK290" s="6"/>
      <c r="DZL290" s="6"/>
      <c r="DZM290" s="6"/>
      <c r="DZN290" s="6"/>
      <c r="DZO290" s="6"/>
      <c r="DZP290" s="6"/>
      <c r="DZQ290" s="6"/>
      <c r="DZR290" s="6"/>
      <c r="DZS290" s="6"/>
      <c r="DZT290" s="6"/>
      <c r="DZU290" s="6"/>
      <c r="DZV290" s="6"/>
      <c r="DZW290" s="6"/>
      <c r="DZX290" s="6"/>
      <c r="DZY290" s="6"/>
      <c r="DZZ290" s="6"/>
      <c r="EAA290" s="6"/>
      <c r="EAB290" s="6"/>
      <c r="EAC290" s="6"/>
      <c r="EAD290" s="6"/>
      <c r="EAE290" s="6"/>
      <c r="EAF290" s="6"/>
      <c r="EAG290" s="6"/>
      <c r="EAH290" s="6"/>
      <c r="EAI290" s="6"/>
      <c r="EAJ290" s="6"/>
      <c r="EAK290" s="6"/>
      <c r="EAL290" s="6"/>
      <c r="EAM290" s="6"/>
      <c r="EAN290" s="6"/>
      <c r="EAO290" s="6"/>
      <c r="EAP290" s="6"/>
      <c r="EAQ290" s="6"/>
      <c r="EAR290" s="6"/>
      <c r="EAS290" s="6"/>
      <c r="EAT290" s="6"/>
      <c r="EAU290" s="6"/>
      <c r="EAV290" s="6"/>
      <c r="EAW290" s="6"/>
      <c r="EAX290" s="6"/>
      <c r="EAY290" s="6"/>
      <c r="EAZ290" s="6"/>
      <c r="EBA290" s="6"/>
      <c r="EBB290" s="6"/>
      <c r="EBC290" s="6"/>
      <c r="EBD290" s="6"/>
      <c r="EBE290" s="6"/>
      <c r="EBF290" s="6"/>
      <c r="EBG290" s="6"/>
      <c r="EBH290" s="6"/>
      <c r="EBI290" s="6"/>
      <c r="EBJ290" s="6"/>
      <c r="EBK290" s="6"/>
      <c r="EBL290" s="6"/>
      <c r="EBM290" s="6"/>
      <c r="EBN290" s="6"/>
      <c r="EBO290" s="6"/>
      <c r="EBP290" s="6"/>
      <c r="EBQ290" s="6"/>
      <c r="EBR290" s="6"/>
      <c r="EBS290" s="6"/>
      <c r="EBT290" s="6"/>
      <c r="EBU290" s="6"/>
      <c r="EBV290" s="6"/>
      <c r="EBW290" s="6"/>
      <c r="EBX290" s="6"/>
      <c r="EBY290" s="6"/>
      <c r="EBZ290" s="6"/>
      <c r="ECA290" s="6"/>
      <c r="ECB290" s="6"/>
      <c r="ECC290" s="6"/>
      <c r="ECD290" s="6"/>
      <c r="ECE290" s="6"/>
      <c r="ECF290" s="6"/>
      <c r="ECG290" s="6"/>
      <c r="ECH290" s="6"/>
      <c r="ECI290" s="6"/>
      <c r="ECJ290" s="6"/>
      <c r="ECK290" s="6"/>
      <c r="ECL290" s="6"/>
      <c r="ECM290" s="6"/>
      <c r="ECN290" s="6"/>
      <c r="ECO290" s="6"/>
      <c r="ECP290" s="6"/>
      <c r="ECQ290" s="6"/>
      <c r="ECR290" s="6"/>
      <c r="ECS290" s="6"/>
      <c r="ECT290" s="6"/>
      <c r="ECU290" s="6"/>
      <c r="ECV290" s="6"/>
      <c r="ECW290" s="6"/>
      <c r="ECX290" s="6"/>
      <c r="ECY290" s="6"/>
      <c r="ECZ290" s="6"/>
      <c r="EDA290" s="6"/>
      <c r="EDB290" s="6"/>
      <c r="EDC290" s="6"/>
      <c r="EDD290" s="6"/>
      <c r="EDE290" s="6"/>
      <c r="EDF290" s="6"/>
      <c r="EDG290" s="6"/>
      <c r="EDH290" s="6"/>
      <c r="EDI290" s="6"/>
      <c r="EDJ290" s="6"/>
      <c r="EDK290" s="6"/>
      <c r="EDL290" s="6"/>
      <c r="EDM290" s="6"/>
      <c r="EDN290" s="6"/>
      <c r="EDO290" s="6"/>
      <c r="EDP290" s="6"/>
      <c r="EDQ290" s="6"/>
      <c r="EDR290" s="6"/>
      <c r="EDS290" s="6"/>
      <c r="EDT290" s="6"/>
      <c r="EDU290" s="6"/>
      <c r="EDV290" s="6"/>
      <c r="EDW290" s="6"/>
      <c r="EDX290" s="6"/>
      <c r="EDY290" s="6"/>
      <c r="EDZ290" s="6"/>
      <c r="EEA290" s="6"/>
      <c r="EEB290" s="6"/>
      <c r="EEC290" s="6"/>
      <c r="EED290" s="6"/>
      <c r="EEE290" s="6"/>
      <c r="EEF290" s="6"/>
      <c r="EEG290" s="6"/>
      <c r="EEH290" s="6"/>
      <c r="EEI290" s="6"/>
      <c r="EEJ290" s="6"/>
      <c r="EEK290" s="6"/>
      <c r="EEL290" s="6"/>
      <c r="EEM290" s="6"/>
      <c r="EEN290" s="6"/>
      <c r="EEO290" s="6"/>
      <c r="EEP290" s="6"/>
      <c r="EEQ290" s="6"/>
      <c r="EER290" s="6"/>
      <c r="EES290" s="6"/>
      <c r="EET290" s="6"/>
      <c r="EEU290" s="6"/>
      <c r="EEV290" s="6"/>
      <c r="EEW290" s="6"/>
      <c r="EEX290" s="6"/>
      <c r="EEY290" s="6"/>
      <c r="EEZ290" s="6"/>
      <c r="EFA290" s="6"/>
      <c r="EFB290" s="6"/>
      <c r="EFC290" s="6"/>
      <c r="EFD290" s="6"/>
      <c r="EFE290" s="6"/>
      <c r="EFF290" s="6"/>
      <c r="EFG290" s="6"/>
      <c r="EFH290" s="6"/>
      <c r="EFI290" s="6"/>
      <c r="EFJ290" s="6"/>
      <c r="EFK290" s="6"/>
      <c r="EFL290" s="6"/>
      <c r="EFM290" s="6"/>
      <c r="EFN290" s="6"/>
      <c r="EFO290" s="6"/>
      <c r="EFP290" s="6"/>
      <c r="EFQ290" s="6"/>
      <c r="EFR290" s="6"/>
      <c r="EFS290" s="6"/>
      <c r="EFT290" s="6"/>
      <c r="EFU290" s="6"/>
      <c r="EFV290" s="6"/>
      <c r="EFW290" s="6"/>
      <c r="EFX290" s="6"/>
      <c r="EFY290" s="6"/>
      <c r="EFZ290" s="6"/>
      <c r="EGA290" s="6"/>
      <c r="EGB290" s="6"/>
      <c r="EGC290" s="6"/>
      <c r="EGD290" s="6"/>
      <c r="EGE290" s="6"/>
      <c r="EGF290" s="6"/>
      <c r="EGG290" s="6"/>
      <c r="EGH290" s="6"/>
      <c r="EGI290" s="6"/>
      <c r="EGJ290" s="6"/>
      <c r="EGK290" s="6"/>
      <c r="EGL290" s="6"/>
      <c r="EGM290" s="6"/>
      <c r="EGN290" s="6"/>
      <c r="EGO290" s="6"/>
      <c r="EGP290" s="6"/>
      <c r="EGQ290" s="6"/>
      <c r="EGR290" s="6"/>
      <c r="EGS290" s="6"/>
      <c r="EGT290" s="6"/>
      <c r="EGU290" s="6"/>
      <c r="EGV290" s="6"/>
      <c r="EGW290" s="6"/>
      <c r="EGX290" s="6"/>
      <c r="EGY290" s="6"/>
      <c r="EGZ290" s="6"/>
      <c r="EHA290" s="6"/>
      <c r="EHB290" s="6"/>
      <c r="EHC290" s="6"/>
      <c r="EHD290" s="6"/>
      <c r="EHE290" s="6"/>
      <c r="EHF290" s="6"/>
      <c r="EHG290" s="6"/>
      <c r="EHH290" s="6"/>
      <c r="EHI290" s="6"/>
      <c r="EHJ290" s="6"/>
      <c r="EHK290" s="6"/>
      <c r="EHL290" s="6"/>
      <c r="EHM290" s="6"/>
      <c r="EHN290" s="6"/>
      <c r="EHO290" s="6"/>
      <c r="EHP290" s="6"/>
      <c r="EHQ290" s="6"/>
      <c r="EHR290" s="6"/>
      <c r="EHS290" s="6"/>
      <c r="EHT290" s="6"/>
      <c r="EHU290" s="6"/>
      <c r="EHV290" s="6"/>
      <c r="EHW290" s="6"/>
      <c r="EHX290" s="6"/>
      <c r="EHY290" s="6"/>
      <c r="EHZ290" s="6"/>
      <c r="EIA290" s="6"/>
      <c r="EIB290" s="6"/>
      <c r="EIC290" s="6"/>
      <c r="EID290" s="6"/>
      <c r="EIE290" s="6"/>
      <c r="EIF290" s="6"/>
      <c r="EIG290" s="6"/>
      <c r="EIH290" s="6"/>
      <c r="EII290" s="6"/>
      <c r="EIJ290" s="6"/>
      <c r="EIK290" s="6"/>
      <c r="EIL290" s="6"/>
      <c r="EIM290" s="6"/>
      <c r="EIN290" s="6"/>
      <c r="EIO290" s="6"/>
      <c r="EIP290" s="6"/>
      <c r="EIQ290" s="6"/>
      <c r="EIR290" s="6"/>
      <c r="EIS290" s="6"/>
      <c r="EIT290" s="6"/>
      <c r="EIU290" s="6"/>
      <c r="EIV290" s="6"/>
      <c r="EIW290" s="6"/>
      <c r="EIX290" s="6"/>
      <c r="EIY290" s="6"/>
      <c r="EIZ290" s="6"/>
      <c r="EJA290" s="6"/>
      <c r="EJB290" s="6"/>
      <c r="EJC290" s="6"/>
      <c r="EJD290" s="6"/>
      <c r="EJE290" s="6"/>
      <c r="EJF290" s="6"/>
      <c r="EJG290" s="6"/>
      <c r="EJH290" s="6"/>
      <c r="EJI290" s="6"/>
      <c r="EJJ290" s="6"/>
      <c r="EJK290" s="6"/>
      <c r="EJL290" s="6"/>
      <c r="EJM290" s="6"/>
      <c r="EJN290" s="6"/>
      <c r="EJO290" s="6"/>
      <c r="EJP290" s="6"/>
      <c r="EJQ290" s="6"/>
      <c r="EJR290" s="6"/>
      <c r="EJS290" s="6"/>
      <c r="EJT290" s="6"/>
      <c r="EJU290" s="6"/>
      <c r="EJV290" s="6"/>
      <c r="EJW290" s="6"/>
      <c r="EJX290" s="6"/>
      <c r="EJY290" s="6"/>
      <c r="EJZ290" s="6"/>
      <c r="EKA290" s="6"/>
      <c r="EKB290" s="6"/>
      <c r="EKC290" s="6"/>
      <c r="EKD290" s="6"/>
      <c r="EKE290" s="6"/>
      <c r="EKF290" s="6"/>
      <c r="EKG290" s="6"/>
      <c r="EKH290" s="6"/>
      <c r="EKI290" s="6"/>
      <c r="EKJ290" s="6"/>
      <c r="EKK290" s="6"/>
      <c r="EKL290" s="6"/>
      <c r="EKM290" s="6"/>
      <c r="EKN290" s="6"/>
      <c r="EKO290" s="6"/>
      <c r="EKP290" s="6"/>
      <c r="EKQ290" s="6"/>
      <c r="EKR290" s="6"/>
      <c r="EKS290" s="6"/>
      <c r="EKT290" s="6"/>
      <c r="EKU290" s="6"/>
      <c r="EKV290" s="6"/>
      <c r="EKW290" s="6"/>
      <c r="EKX290" s="6"/>
      <c r="EKY290" s="6"/>
      <c r="EKZ290" s="6"/>
      <c r="ELA290" s="6"/>
      <c r="ELB290" s="6"/>
      <c r="ELC290" s="6"/>
      <c r="ELD290" s="6"/>
      <c r="ELE290" s="6"/>
      <c r="ELF290" s="6"/>
      <c r="ELG290" s="6"/>
      <c r="ELH290" s="6"/>
      <c r="ELI290" s="6"/>
      <c r="ELJ290" s="6"/>
      <c r="ELK290" s="6"/>
      <c r="ELL290" s="6"/>
      <c r="ELM290" s="6"/>
      <c r="ELN290" s="6"/>
      <c r="ELO290" s="6"/>
      <c r="ELP290" s="6"/>
      <c r="ELQ290" s="6"/>
      <c r="ELR290" s="6"/>
      <c r="ELS290" s="6"/>
      <c r="ELT290" s="6"/>
      <c r="ELU290" s="6"/>
      <c r="ELV290" s="6"/>
      <c r="ELW290" s="6"/>
      <c r="ELX290" s="6"/>
      <c r="ELY290" s="6"/>
      <c r="ELZ290" s="6"/>
      <c r="EMA290" s="6"/>
      <c r="EMB290" s="6"/>
      <c r="EMC290" s="6"/>
      <c r="EMD290" s="6"/>
      <c r="EME290" s="6"/>
      <c r="EMF290" s="6"/>
      <c r="EMG290" s="6"/>
      <c r="EMH290" s="6"/>
      <c r="EMI290" s="6"/>
      <c r="EMJ290" s="6"/>
      <c r="EMK290" s="6"/>
      <c r="EML290" s="6"/>
      <c r="EMM290" s="6"/>
      <c r="EMN290" s="6"/>
      <c r="EMO290" s="6"/>
      <c r="EMP290" s="6"/>
      <c r="EMQ290" s="6"/>
      <c r="EMR290" s="6"/>
      <c r="EMS290" s="6"/>
      <c r="EMT290" s="6"/>
      <c r="EMU290" s="6"/>
      <c r="EMV290" s="6"/>
      <c r="EMW290" s="6"/>
      <c r="EMX290" s="6"/>
      <c r="EMY290" s="6"/>
      <c r="EMZ290" s="6"/>
      <c r="ENA290" s="6"/>
      <c r="ENB290" s="6"/>
      <c r="ENC290" s="6"/>
      <c r="END290" s="6"/>
      <c r="ENE290" s="6"/>
      <c r="ENF290" s="6"/>
      <c r="ENG290" s="6"/>
      <c r="ENH290" s="6"/>
      <c r="ENI290" s="6"/>
      <c r="ENJ290" s="6"/>
      <c r="ENK290" s="6"/>
      <c r="ENL290" s="6"/>
      <c r="ENM290" s="6"/>
      <c r="ENN290" s="6"/>
      <c r="ENO290" s="6"/>
      <c r="ENP290" s="6"/>
      <c r="ENQ290" s="6"/>
      <c r="ENR290" s="6"/>
      <c r="ENS290" s="6"/>
      <c r="ENT290" s="6"/>
      <c r="ENU290" s="6"/>
      <c r="ENV290" s="6"/>
      <c r="ENW290" s="6"/>
      <c r="ENX290" s="6"/>
      <c r="ENY290" s="6"/>
      <c r="ENZ290" s="6"/>
      <c r="EOA290" s="6"/>
      <c r="EOB290" s="6"/>
      <c r="EOC290" s="6"/>
      <c r="EOD290" s="6"/>
      <c r="EOE290" s="6"/>
      <c r="EOF290" s="6"/>
      <c r="EOG290" s="6"/>
      <c r="EOH290" s="6"/>
      <c r="EOI290" s="6"/>
      <c r="EOJ290" s="6"/>
      <c r="EOK290" s="6"/>
      <c r="EOL290" s="6"/>
      <c r="EOM290" s="6"/>
      <c r="EON290" s="6"/>
      <c r="EOO290" s="6"/>
      <c r="EOP290" s="6"/>
      <c r="EOQ290" s="6"/>
      <c r="EOR290" s="6"/>
      <c r="EOS290" s="6"/>
      <c r="EOT290" s="6"/>
      <c r="EOU290" s="6"/>
      <c r="EOV290" s="6"/>
      <c r="EOW290" s="6"/>
      <c r="EOX290" s="6"/>
      <c r="EOY290" s="6"/>
      <c r="EOZ290" s="6"/>
      <c r="EPA290" s="6"/>
      <c r="EPB290" s="6"/>
      <c r="EPC290" s="6"/>
      <c r="EPD290" s="6"/>
      <c r="EPE290" s="6"/>
      <c r="EPF290" s="6"/>
      <c r="EPG290" s="6"/>
      <c r="EPH290" s="6"/>
      <c r="EPI290" s="6"/>
      <c r="EPJ290" s="6"/>
      <c r="EPK290" s="6"/>
      <c r="EPL290" s="6"/>
      <c r="EPM290" s="6"/>
      <c r="EPN290" s="6"/>
      <c r="EPO290" s="6"/>
      <c r="EPP290" s="6"/>
      <c r="EPQ290" s="6"/>
      <c r="EPR290" s="6"/>
      <c r="EPS290" s="6"/>
      <c r="EPT290" s="6"/>
      <c r="EPU290" s="6"/>
      <c r="EPV290" s="6"/>
      <c r="EPW290" s="6"/>
      <c r="EPX290" s="6"/>
      <c r="EPY290" s="6"/>
      <c r="EPZ290" s="6"/>
      <c r="EQA290" s="6"/>
      <c r="EQB290" s="6"/>
      <c r="EQC290" s="6"/>
      <c r="EQD290" s="6"/>
      <c r="EQE290" s="6"/>
      <c r="EQF290" s="6"/>
      <c r="EQG290" s="6"/>
      <c r="EQH290" s="6"/>
      <c r="EQI290" s="6"/>
      <c r="EQJ290" s="6"/>
      <c r="EQK290" s="6"/>
      <c r="EQL290" s="6"/>
      <c r="EQM290" s="6"/>
      <c r="EQN290" s="6"/>
      <c r="EQO290" s="6"/>
      <c r="EQP290" s="6"/>
      <c r="EQQ290" s="6"/>
      <c r="EQR290" s="6"/>
      <c r="EQS290" s="6"/>
      <c r="EQT290" s="6"/>
      <c r="EQU290" s="6"/>
      <c r="EQV290" s="6"/>
      <c r="EQW290" s="6"/>
      <c r="EQX290" s="6"/>
      <c r="EQY290" s="6"/>
      <c r="EQZ290" s="6"/>
      <c r="ERA290" s="6"/>
      <c r="ERB290" s="6"/>
      <c r="ERC290" s="6"/>
      <c r="ERD290" s="6"/>
      <c r="ERE290" s="6"/>
      <c r="ERF290" s="6"/>
      <c r="ERG290" s="6"/>
      <c r="ERH290" s="6"/>
      <c r="ERI290" s="6"/>
      <c r="ERJ290" s="6"/>
      <c r="ERK290" s="6"/>
      <c r="ERL290" s="6"/>
      <c r="ERM290" s="6"/>
      <c r="ERN290" s="6"/>
      <c r="ERO290" s="6"/>
      <c r="ERP290" s="6"/>
      <c r="ERQ290" s="6"/>
      <c r="ERR290" s="6"/>
      <c r="ERS290" s="6"/>
      <c r="ERT290" s="6"/>
      <c r="ERU290" s="6"/>
      <c r="ERV290" s="6"/>
      <c r="ERW290" s="6"/>
      <c r="ERX290" s="6"/>
      <c r="ERY290" s="6"/>
      <c r="ERZ290" s="6"/>
      <c r="ESA290" s="6"/>
      <c r="ESB290" s="6"/>
      <c r="ESC290" s="6"/>
      <c r="ESD290" s="6"/>
      <c r="ESE290" s="6"/>
      <c r="ESF290" s="6"/>
      <c r="ESG290" s="6"/>
      <c r="ESH290" s="6"/>
      <c r="ESI290" s="6"/>
      <c r="ESJ290" s="6"/>
      <c r="ESK290" s="6"/>
      <c r="ESL290" s="6"/>
      <c r="ESM290" s="6"/>
      <c r="ESN290" s="6"/>
      <c r="ESO290" s="6"/>
      <c r="ESP290" s="6"/>
      <c r="ESQ290" s="6"/>
      <c r="ESR290" s="6"/>
      <c r="ESS290" s="6"/>
      <c r="EST290" s="6"/>
      <c r="ESU290" s="6"/>
      <c r="ESV290" s="6"/>
      <c r="ESW290" s="6"/>
      <c r="ESX290" s="6"/>
      <c r="ESY290" s="6"/>
      <c r="ESZ290" s="6"/>
      <c r="ETA290" s="6"/>
      <c r="ETB290" s="6"/>
      <c r="ETC290" s="6"/>
      <c r="ETD290" s="6"/>
      <c r="ETE290" s="6"/>
      <c r="ETF290" s="6"/>
      <c r="ETG290" s="6"/>
      <c r="ETH290" s="6"/>
      <c r="ETI290" s="6"/>
      <c r="ETJ290" s="6"/>
      <c r="ETK290" s="6"/>
      <c r="ETL290" s="6"/>
      <c r="ETM290" s="6"/>
      <c r="ETN290" s="6"/>
      <c r="ETO290" s="6"/>
      <c r="ETP290" s="6"/>
      <c r="ETQ290" s="6"/>
      <c r="ETR290" s="6"/>
      <c r="ETS290" s="6"/>
      <c r="ETT290" s="6"/>
      <c r="ETU290" s="6"/>
      <c r="ETV290" s="6"/>
      <c r="ETW290" s="6"/>
      <c r="ETX290" s="6"/>
      <c r="ETY290" s="6"/>
      <c r="ETZ290" s="6"/>
      <c r="EUA290" s="6"/>
      <c r="EUB290" s="6"/>
      <c r="EUC290" s="6"/>
      <c r="EUD290" s="6"/>
      <c r="EUE290" s="6"/>
      <c r="EUF290" s="6"/>
      <c r="EUG290" s="6"/>
      <c r="EUH290" s="6"/>
      <c r="EUI290" s="6"/>
      <c r="EUJ290" s="6"/>
      <c r="EUK290" s="6"/>
      <c r="EUL290" s="6"/>
      <c r="EUM290" s="6"/>
      <c r="EUN290" s="6"/>
      <c r="EUO290" s="6"/>
      <c r="EUP290" s="6"/>
      <c r="EUQ290" s="6"/>
      <c r="EUR290" s="6"/>
      <c r="EUS290" s="6"/>
      <c r="EUT290" s="6"/>
      <c r="EUU290" s="6"/>
      <c r="EUV290" s="6"/>
      <c r="EUW290" s="6"/>
      <c r="EUX290" s="6"/>
      <c r="EUY290" s="6"/>
      <c r="EUZ290" s="6"/>
      <c r="EVA290" s="6"/>
      <c r="EVB290" s="6"/>
      <c r="EVC290" s="6"/>
      <c r="EVD290" s="6"/>
      <c r="EVE290" s="6"/>
      <c r="EVF290" s="6"/>
      <c r="EVG290" s="6"/>
      <c r="EVH290" s="6"/>
      <c r="EVI290" s="6"/>
      <c r="EVJ290" s="6"/>
      <c r="EVK290" s="6"/>
      <c r="EVL290" s="6"/>
      <c r="EVM290" s="6"/>
      <c r="EVN290" s="6"/>
      <c r="EVO290" s="6"/>
      <c r="EVP290" s="6"/>
      <c r="EVQ290" s="6"/>
      <c r="EVR290" s="6"/>
      <c r="EVS290" s="6"/>
      <c r="EVT290" s="6"/>
      <c r="EVU290" s="6"/>
      <c r="EVV290" s="6"/>
      <c r="EVW290" s="6"/>
      <c r="EVX290" s="6"/>
      <c r="EVY290" s="6"/>
      <c r="EVZ290" s="6"/>
      <c r="EWA290" s="6"/>
      <c r="EWB290" s="6"/>
      <c r="EWC290" s="6"/>
      <c r="EWD290" s="6"/>
      <c r="EWE290" s="6"/>
      <c r="EWF290" s="6"/>
      <c r="EWG290" s="6"/>
      <c r="EWH290" s="6"/>
      <c r="EWI290" s="6"/>
      <c r="EWJ290" s="6"/>
      <c r="EWK290" s="6"/>
      <c r="EWL290" s="6"/>
      <c r="EWM290" s="6"/>
      <c r="EWN290" s="6"/>
      <c r="EWO290" s="6"/>
      <c r="EWP290" s="6"/>
      <c r="EWQ290" s="6"/>
      <c r="EWR290" s="6"/>
      <c r="EWS290" s="6"/>
      <c r="EWT290" s="6"/>
      <c r="EWU290" s="6"/>
      <c r="EWV290" s="6"/>
      <c r="EWW290" s="6"/>
      <c r="EWX290" s="6"/>
      <c r="EWY290" s="6"/>
      <c r="EWZ290" s="6"/>
      <c r="EXA290" s="6"/>
      <c r="EXB290" s="6"/>
      <c r="EXC290" s="6"/>
      <c r="EXD290" s="6"/>
      <c r="EXE290" s="6"/>
      <c r="EXF290" s="6"/>
      <c r="EXG290" s="6"/>
      <c r="EXH290" s="6"/>
      <c r="EXI290" s="6"/>
      <c r="EXJ290" s="6"/>
      <c r="EXK290" s="6"/>
      <c r="EXL290" s="6"/>
      <c r="EXM290" s="6"/>
      <c r="EXN290" s="6"/>
      <c r="EXO290" s="6"/>
      <c r="EXP290" s="6"/>
      <c r="EXQ290" s="6"/>
      <c r="EXR290" s="6"/>
      <c r="EXS290" s="6"/>
      <c r="EXT290" s="6"/>
      <c r="EXU290" s="6"/>
      <c r="EXV290" s="6"/>
      <c r="EXW290" s="6"/>
      <c r="EXX290" s="6"/>
      <c r="EXY290" s="6"/>
      <c r="EXZ290" s="6"/>
      <c r="EYA290" s="6"/>
      <c r="EYB290" s="6"/>
      <c r="EYC290" s="6"/>
      <c r="EYD290" s="6"/>
      <c r="EYE290" s="6"/>
      <c r="EYF290" s="6"/>
      <c r="EYG290" s="6"/>
      <c r="EYH290" s="6"/>
      <c r="EYI290" s="6"/>
      <c r="EYJ290" s="6"/>
      <c r="EYK290" s="6"/>
      <c r="EYL290" s="6"/>
      <c r="EYM290" s="6"/>
      <c r="EYN290" s="6"/>
      <c r="EYO290" s="6"/>
      <c r="EYP290" s="6"/>
      <c r="EYQ290" s="6"/>
      <c r="EYR290" s="6"/>
      <c r="EYS290" s="6"/>
      <c r="EYT290" s="6"/>
      <c r="EYU290" s="6"/>
      <c r="EYV290" s="6"/>
      <c r="EYW290" s="6"/>
      <c r="EYX290" s="6"/>
      <c r="EYY290" s="6"/>
      <c r="EYZ290" s="6"/>
      <c r="EZA290" s="6"/>
      <c r="EZB290" s="6"/>
      <c r="EZC290" s="6"/>
      <c r="EZD290" s="6"/>
      <c r="EZE290" s="6"/>
      <c r="EZF290" s="6"/>
      <c r="EZG290" s="6"/>
      <c r="EZH290" s="6"/>
      <c r="EZI290" s="6"/>
      <c r="EZJ290" s="6"/>
      <c r="EZK290" s="6"/>
      <c r="EZL290" s="6"/>
      <c r="EZM290" s="6"/>
      <c r="EZN290" s="6"/>
      <c r="EZO290" s="6"/>
      <c r="EZP290" s="6"/>
      <c r="EZQ290" s="6"/>
      <c r="EZR290" s="6"/>
      <c r="EZS290" s="6"/>
      <c r="EZT290" s="6"/>
      <c r="EZU290" s="6"/>
      <c r="EZV290" s="6"/>
      <c r="EZW290" s="6"/>
      <c r="EZX290" s="6"/>
      <c r="EZY290" s="6"/>
      <c r="EZZ290" s="6"/>
      <c r="FAA290" s="6"/>
      <c r="FAB290" s="6"/>
      <c r="FAC290" s="6"/>
      <c r="FAD290" s="6"/>
      <c r="FAE290" s="6"/>
      <c r="FAF290" s="6"/>
      <c r="FAG290" s="6"/>
      <c r="FAH290" s="6"/>
      <c r="FAI290" s="6"/>
      <c r="FAJ290" s="6"/>
      <c r="FAK290" s="6"/>
      <c r="FAL290" s="6"/>
      <c r="FAM290" s="6"/>
      <c r="FAN290" s="6"/>
      <c r="FAO290" s="6"/>
      <c r="FAP290" s="6"/>
      <c r="FAQ290" s="6"/>
      <c r="FAR290" s="6"/>
      <c r="FAS290" s="6"/>
      <c r="FAT290" s="6"/>
      <c r="FAU290" s="6"/>
      <c r="FAV290" s="6"/>
      <c r="FAW290" s="6"/>
      <c r="FAX290" s="6"/>
      <c r="FAY290" s="6"/>
      <c r="FAZ290" s="6"/>
      <c r="FBA290" s="6"/>
      <c r="FBB290" s="6"/>
      <c r="FBC290" s="6"/>
      <c r="FBD290" s="6"/>
      <c r="FBE290" s="6"/>
      <c r="FBF290" s="6"/>
      <c r="FBG290" s="6"/>
      <c r="FBH290" s="6"/>
      <c r="FBI290" s="6"/>
      <c r="FBJ290" s="6"/>
      <c r="FBK290" s="6"/>
      <c r="FBL290" s="6"/>
      <c r="FBM290" s="6"/>
      <c r="FBN290" s="6"/>
      <c r="FBO290" s="6"/>
      <c r="FBP290" s="6"/>
      <c r="FBQ290" s="6"/>
      <c r="FBR290" s="6"/>
      <c r="FBS290" s="6"/>
      <c r="FBT290" s="6"/>
      <c r="FBU290" s="6"/>
      <c r="FBV290" s="6"/>
      <c r="FBW290" s="6"/>
      <c r="FBX290" s="6"/>
      <c r="FBY290" s="6"/>
      <c r="FBZ290" s="6"/>
      <c r="FCA290" s="6"/>
      <c r="FCB290" s="6"/>
      <c r="FCC290" s="6"/>
      <c r="FCD290" s="6"/>
      <c r="FCE290" s="6"/>
      <c r="FCF290" s="6"/>
      <c r="FCG290" s="6"/>
      <c r="FCH290" s="6"/>
      <c r="FCI290" s="6"/>
      <c r="FCJ290" s="6"/>
      <c r="FCK290" s="6"/>
      <c r="FCL290" s="6"/>
      <c r="FCM290" s="6"/>
      <c r="FCN290" s="6"/>
      <c r="FCO290" s="6"/>
      <c r="FCP290" s="6"/>
      <c r="FCQ290" s="6"/>
      <c r="FCR290" s="6"/>
      <c r="FCS290" s="6"/>
      <c r="FCT290" s="6"/>
      <c r="FCU290" s="6"/>
      <c r="FCV290" s="6"/>
      <c r="FCW290" s="6"/>
      <c r="FCX290" s="6"/>
      <c r="FCY290" s="6"/>
      <c r="FCZ290" s="6"/>
      <c r="FDA290" s="6"/>
      <c r="FDB290" s="6"/>
      <c r="FDC290" s="6"/>
      <c r="FDD290" s="6"/>
      <c r="FDE290" s="6"/>
      <c r="FDF290" s="6"/>
      <c r="FDG290" s="6"/>
      <c r="FDH290" s="6"/>
      <c r="FDI290" s="6"/>
      <c r="FDJ290" s="6"/>
      <c r="FDK290" s="6"/>
      <c r="FDL290" s="6"/>
      <c r="FDM290" s="6"/>
      <c r="FDN290" s="6"/>
      <c r="FDO290" s="6"/>
      <c r="FDP290" s="6"/>
      <c r="FDQ290" s="6"/>
      <c r="FDR290" s="6"/>
      <c r="FDS290" s="6"/>
      <c r="FDT290" s="6"/>
      <c r="FDU290" s="6"/>
      <c r="FDV290" s="6"/>
      <c r="FDW290" s="6"/>
      <c r="FDX290" s="6"/>
      <c r="FDY290" s="6"/>
      <c r="FDZ290" s="6"/>
      <c r="FEA290" s="6"/>
      <c r="FEB290" s="6"/>
      <c r="FEC290" s="6"/>
      <c r="FED290" s="6"/>
      <c r="FEE290" s="6"/>
      <c r="FEF290" s="6"/>
      <c r="FEG290" s="6"/>
      <c r="FEH290" s="6"/>
      <c r="FEI290" s="6"/>
      <c r="FEJ290" s="6"/>
      <c r="FEK290" s="6"/>
      <c r="FEL290" s="6"/>
      <c r="FEM290" s="6"/>
      <c r="FEN290" s="6"/>
      <c r="FEO290" s="6"/>
      <c r="FEP290" s="6"/>
      <c r="FEQ290" s="6"/>
      <c r="FER290" s="6"/>
      <c r="FES290" s="6"/>
      <c r="FET290" s="6"/>
      <c r="FEU290" s="6"/>
      <c r="FEV290" s="6"/>
      <c r="FEW290" s="6"/>
      <c r="FEX290" s="6"/>
      <c r="FEY290" s="6"/>
      <c r="FEZ290" s="6"/>
      <c r="FFA290" s="6"/>
      <c r="FFB290" s="6"/>
      <c r="FFC290" s="6"/>
      <c r="FFD290" s="6"/>
      <c r="FFE290" s="6"/>
      <c r="FFF290" s="6"/>
      <c r="FFG290" s="6"/>
      <c r="FFH290" s="6"/>
      <c r="FFI290" s="6"/>
      <c r="FFJ290" s="6"/>
      <c r="FFK290" s="6"/>
      <c r="FFL290" s="6"/>
      <c r="FFM290" s="6"/>
      <c r="FFN290" s="6"/>
      <c r="FFO290" s="6"/>
      <c r="FFP290" s="6"/>
      <c r="FFQ290" s="6"/>
      <c r="FFR290" s="6"/>
      <c r="FFS290" s="6"/>
      <c r="FFT290" s="6"/>
      <c r="FFU290" s="6"/>
      <c r="FFV290" s="6"/>
      <c r="FFW290" s="6"/>
      <c r="FFX290" s="6"/>
      <c r="FFY290" s="6"/>
      <c r="FFZ290" s="6"/>
      <c r="FGA290" s="6"/>
      <c r="FGB290" s="6"/>
      <c r="FGC290" s="6"/>
      <c r="FGD290" s="6"/>
      <c r="FGE290" s="6"/>
      <c r="FGF290" s="6"/>
      <c r="FGG290" s="6"/>
      <c r="FGH290" s="6"/>
      <c r="FGI290" s="6"/>
      <c r="FGJ290" s="6"/>
      <c r="FGK290" s="6"/>
      <c r="FGL290" s="6"/>
      <c r="FGM290" s="6"/>
      <c r="FGN290" s="6"/>
      <c r="FGO290" s="6"/>
      <c r="FGP290" s="6"/>
      <c r="FGQ290" s="6"/>
      <c r="FGR290" s="6"/>
      <c r="FGS290" s="6"/>
      <c r="FGT290" s="6"/>
      <c r="FGU290" s="6"/>
      <c r="FGV290" s="6"/>
      <c r="FGW290" s="6"/>
      <c r="FGX290" s="6"/>
      <c r="FGY290" s="6"/>
      <c r="FGZ290" s="6"/>
      <c r="FHA290" s="6"/>
      <c r="FHB290" s="6"/>
      <c r="FHC290" s="6"/>
      <c r="FHD290" s="6"/>
      <c r="FHE290" s="6"/>
      <c r="FHF290" s="6"/>
      <c r="FHG290" s="6"/>
      <c r="FHH290" s="6"/>
      <c r="FHI290" s="6"/>
      <c r="FHJ290" s="6"/>
      <c r="FHK290" s="6"/>
      <c r="FHL290" s="6"/>
      <c r="FHM290" s="6"/>
      <c r="FHN290" s="6"/>
      <c r="FHO290" s="6"/>
      <c r="FHP290" s="6"/>
      <c r="FHQ290" s="6"/>
      <c r="FHR290" s="6"/>
      <c r="FHS290" s="6"/>
      <c r="FHT290" s="6"/>
      <c r="FHU290" s="6"/>
      <c r="FHV290" s="6"/>
      <c r="FHW290" s="6"/>
      <c r="FHX290" s="6"/>
      <c r="FHY290" s="6"/>
      <c r="FHZ290" s="6"/>
      <c r="FIA290" s="6"/>
      <c r="FIB290" s="6"/>
      <c r="FIC290" s="6"/>
      <c r="FID290" s="6"/>
      <c r="FIE290" s="6"/>
      <c r="FIF290" s="6"/>
      <c r="FIG290" s="6"/>
      <c r="FIH290" s="6"/>
      <c r="FII290" s="6"/>
      <c r="FIJ290" s="6"/>
      <c r="FIK290" s="6"/>
      <c r="FIL290" s="6"/>
      <c r="FIM290" s="6"/>
      <c r="FIN290" s="6"/>
      <c r="FIO290" s="6"/>
      <c r="FIP290" s="6"/>
      <c r="FIQ290" s="6"/>
      <c r="FIR290" s="6"/>
      <c r="FIS290" s="6"/>
      <c r="FIT290" s="6"/>
      <c r="FIU290" s="6"/>
      <c r="FIV290" s="6"/>
      <c r="FIW290" s="6"/>
      <c r="FIX290" s="6"/>
      <c r="FIY290" s="6"/>
      <c r="FIZ290" s="6"/>
      <c r="FJA290" s="6"/>
      <c r="FJB290" s="6"/>
      <c r="FJC290" s="6"/>
      <c r="FJD290" s="6"/>
      <c r="FJE290" s="6"/>
      <c r="FJF290" s="6"/>
      <c r="FJG290" s="6"/>
      <c r="FJH290" s="6"/>
      <c r="FJI290" s="6"/>
      <c r="FJJ290" s="6"/>
      <c r="FJK290" s="6"/>
      <c r="FJL290" s="6"/>
      <c r="FJM290" s="6"/>
      <c r="FJN290" s="6"/>
      <c r="FJO290" s="6"/>
      <c r="FJP290" s="6"/>
      <c r="FJQ290" s="6"/>
      <c r="FJR290" s="6"/>
      <c r="FJS290" s="6"/>
      <c r="FJT290" s="6"/>
      <c r="FJU290" s="6"/>
      <c r="FJV290" s="6"/>
      <c r="FJW290" s="6"/>
      <c r="FJX290" s="6"/>
      <c r="FJY290" s="6"/>
      <c r="FJZ290" s="6"/>
      <c r="FKA290" s="6"/>
      <c r="FKB290" s="6"/>
      <c r="FKC290" s="6"/>
      <c r="FKD290" s="6"/>
      <c r="FKE290" s="6"/>
      <c r="FKF290" s="6"/>
      <c r="FKG290" s="6"/>
      <c r="FKH290" s="6"/>
      <c r="FKI290" s="6"/>
      <c r="FKJ290" s="6"/>
      <c r="FKK290" s="6"/>
      <c r="FKL290" s="6"/>
      <c r="FKM290" s="6"/>
      <c r="FKN290" s="6"/>
      <c r="FKO290" s="6"/>
      <c r="FKP290" s="6"/>
      <c r="FKQ290" s="6"/>
      <c r="FKR290" s="6"/>
      <c r="FKS290" s="6"/>
      <c r="FKT290" s="6"/>
      <c r="FKU290" s="6"/>
      <c r="FKV290" s="6"/>
      <c r="FKW290" s="6"/>
      <c r="FKX290" s="6"/>
      <c r="FKY290" s="6"/>
      <c r="FKZ290" s="6"/>
      <c r="FLA290" s="6"/>
      <c r="FLB290" s="6"/>
      <c r="FLC290" s="6"/>
      <c r="FLD290" s="6"/>
      <c r="FLE290" s="6"/>
      <c r="FLF290" s="6"/>
      <c r="FLG290" s="6"/>
      <c r="FLH290" s="6"/>
      <c r="FLI290" s="6"/>
      <c r="FLJ290" s="6"/>
      <c r="FLK290" s="6"/>
      <c r="FLL290" s="6"/>
      <c r="FLM290" s="6"/>
      <c r="FLN290" s="6"/>
      <c r="FLO290" s="6"/>
      <c r="FLP290" s="6"/>
      <c r="FLQ290" s="6"/>
      <c r="FLR290" s="6"/>
      <c r="FLS290" s="6"/>
      <c r="FLT290" s="6"/>
      <c r="FLU290" s="6"/>
      <c r="FLV290" s="6"/>
      <c r="FLW290" s="6"/>
      <c r="FLX290" s="6"/>
      <c r="FLY290" s="6"/>
      <c r="FLZ290" s="6"/>
      <c r="FMA290" s="6"/>
      <c r="FMB290" s="6"/>
      <c r="FMC290" s="6"/>
      <c r="FMD290" s="6"/>
      <c r="FME290" s="6"/>
      <c r="FMF290" s="6"/>
      <c r="FMG290" s="6"/>
      <c r="FMH290" s="6"/>
      <c r="FMI290" s="6"/>
      <c r="FMJ290" s="6"/>
      <c r="FMK290" s="6"/>
      <c r="FML290" s="6"/>
      <c r="FMM290" s="6"/>
      <c r="FMN290" s="6"/>
      <c r="FMO290" s="6"/>
      <c r="FMP290" s="6"/>
      <c r="FMQ290" s="6"/>
      <c r="FMR290" s="6"/>
      <c r="FMS290" s="6"/>
      <c r="FMT290" s="6"/>
      <c r="FMU290" s="6"/>
      <c r="FMV290" s="6"/>
      <c r="FMW290" s="6"/>
      <c r="FMX290" s="6"/>
      <c r="FMY290" s="6"/>
      <c r="FMZ290" s="6"/>
      <c r="FNA290" s="6"/>
      <c r="FNB290" s="6"/>
      <c r="FNC290" s="6"/>
      <c r="FND290" s="6"/>
      <c r="FNE290" s="6"/>
      <c r="FNF290" s="6"/>
      <c r="FNG290" s="6"/>
      <c r="FNH290" s="6"/>
      <c r="FNI290" s="6"/>
      <c r="FNJ290" s="6"/>
      <c r="FNK290" s="6"/>
      <c r="FNL290" s="6"/>
      <c r="FNM290" s="6"/>
      <c r="FNN290" s="6"/>
      <c r="FNO290" s="6"/>
      <c r="FNP290" s="6"/>
      <c r="FNQ290" s="6"/>
      <c r="FNR290" s="6"/>
      <c r="FNS290" s="6"/>
      <c r="FNT290" s="6"/>
      <c r="FNU290" s="6"/>
      <c r="FNV290" s="6"/>
      <c r="FNW290" s="6"/>
      <c r="FNX290" s="6"/>
      <c r="FNY290" s="6"/>
      <c r="FNZ290" s="6"/>
      <c r="FOA290" s="6"/>
      <c r="FOB290" s="6"/>
      <c r="FOC290" s="6"/>
      <c r="FOD290" s="6"/>
      <c r="FOE290" s="6"/>
      <c r="FOF290" s="6"/>
      <c r="FOG290" s="6"/>
      <c r="FOH290" s="6"/>
      <c r="FOI290" s="6"/>
      <c r="FOJ290" s="6"/>
      <c r="FOK290" s="6"/>
      <c r="FOL290" s="6"/>
      <c r="FOM290" s="6"/>
      <c r="FON290" s="6"/>
      <c r="FOO290" s="6"/>
      <c r="FOP290" s="6"/>
      <c r="FOQ290" s="6"/>
      <c r="FOR290" s="6"/>
      <c r="FOS290" s="6"/>
      <c r="FOT290" s="6"/>
      <c r="FOU290" s="6"/>
      <c r="FOV290" s="6"/>
      <c r="FOW290" s="6"/>
      <c r="FOX290" s="6"/>
      <c r="FOY290" s="6"/>
      <c r="FOZ290" s="6"/>
      <c r="FPA290" s="6"/>
      <c r="FPB290" s="6"/>
      <c r="FPC290" s="6"/>
      <c r="FPD290" s="6"/>
      <c r="FPE290" s="6"/>
      <c r="FPF290" s="6"/>
      <c r="FPG290" s="6"/>
      <c r="FPH290" s="6"/>
      <c r="FPI290" s="6"/>
      <c r="FPJ290" s="6"/>
      <c r="FPK290" s="6"/>
      <c r="FPL290" s="6"/>
      <c r="FPM290" s="6"/>
      <c r="FPN290" s="6"/>
      <c r="FPO290" s="6"/>
      <c r="FPP290" s="6"/>
      <c r="FPQ290" s="6"/>
      <c r="FPR290" s="6"/>
      <c r="FPS290" s="6"/>
      <c r="FPT290" s="6"/>
      <c r="FPU290" s="6"/>
      <c r="FPV290" s="6"/>
      <c r="FPW290" s="6"/>
      <c r="FPX290" s="6"/>
      <c r="FPY290" s="6"/>
      <c r="FPZ290" s="6"/>
      <c r="FQA290" s="6"/>
      <c r="FQB290" s="6"/>
      <c r="FQC290" s="6"/>
      <c r="FQD290" s="6"/>
      <c r="FQE290" s="6"/>
      <c r="FQF290" s="6"/>
      <c r="FQG290" s="6"/>
      <c r="FQH290" s="6"/>
      <c r="FQI290" s="6"/>
      <c r="FQJ290" s="6"/>
      <c r="FQK290" s="6"/>
      <c r="FQL290" s="6"/>
      <c r="FQM290" s="6"/>
      <c r="FQN290" s="6"/>
      <c r="FQO290" s="6"/>
      <c r="FQP290" s="6"/>
      <c r="FQQ290" s="6"/>
      <c r="FQR290" s="6"/>
      <c r="FQS290" s="6"/>
      <c r="FQT290" s="6"/>
      <c r="FQU290" s="6"/>
      <c r="FQV290" s="6"/>
      <c r="FQW290" s="6"/>
      <c r="FQX290" s="6"/>
      <c r="FQY290" s="6"/>
      <c r="FQZ290" s="6"/>
      <c r="FRA290" s="6"/>
      <c r="FRB290" s="6"/>
      <c r="FRC290" s="6"/>
      <c r="FRD290" s="6"/>
      <c r="FRE290" s="6"/>
      <c r="FRF290" s="6"/>
      <c r="FRG290" s="6"/>
      <c r="FRH290" s="6"/>
      <c r="FRI290" s="6"/>
      <c r="FRJ290" s="6"/>
      <c r="FRK290" s="6"/>
      <c r="FRL290" s="6"/>
      <c r="FRM290" s="6"/>
      <c r="FRN290" s="6"/>
      <c r="FRO290" s="6"/>
      <c r="FRP290" s="6"/>
      <c r="FRQ290" s="6"/>
      <c r="FRR290" s="6"/>
      <c r="FRS290" s="6"/>
      <c r="FRT290" s="6"/>
      <c r="FRU290" s="6"/>
      <c r="FRV290" s="6"/>
      <c r="FRW290" s="6"/>
      <c r="FRX290" s="6"/>
      <c r="FRY290" s="6"/>
      <c r="FRZ290" s="6"/>
      <c r="FSA290" s="6"/>
      <c r="FSB290" s="6"/>
      <c r="FSC290" s="6"/>
      <c r="FSD290" s="6"/>
      <c r="FSE290" s="6"/>
      <c r="FSF290" s="6"/>
      <c r="FSG290" s="6"/>
      <c r="FSH290" s="6"/>
      <c r="FSI290" s="6"/>
      <c r="FSJ290" s="6"/>
      <c r="FSK290" s="6"/>
      <c r="FSL290" s="6"/>
      <c r="FSM290" s="6"/>
      <c r="FSN290" s="6"/>
      <c r="FSO290" s="6"/>
      <c r="FSP290" s="6"/>
      <c r="FSQ290" s="6"/>
      <c r="FSR290" s="6"/>
      <c r="FSS290" s="6"/>
      <c r="FST290" s="6"/>
      <c r="FSU290" s="6"/>
      <c r="FSV290" s="6"/>
      <c r="FSW290" s="6"/>
      <c r="FSX290" s="6"/>
      <c r="FSY290" s="6"/>
      <c r="FSZ290" s="6"/>
      <c r="FTA290" s="6"/>
      <c r="FTB290" s="6"/>
      <c r="FTC290" s="6"/>
      <c r="FTD290" s="6"/>
      <c r="FTE290" s="6"/>
      <c r="FTF290" s="6"/>
      <c r="FTG290" s="6"/>
      <c r="FTH290" s="6"/>
      <c r="FTI290" s="6"/>
      <c r="FTJ290" s="6"/>
      <c r="FTK290" s="6"/>
      <c r="FTL290" s="6"/>
      <c r="FTM290" s="6"/>
      <c r="FTN290" s="6"/>
      <c r="FTO290" s="6"/>
      <c r="FTP290" s="6"/>
      <c r="FTQ290" s="6"/>
      <c r="FTR290" s="6"/>
      <c r="FTS290" s="6"/>
      <c r="FTT290" s="6"/>
      <c r="FTU290" s="6"/>
      <c r="FTV290" s="6"/>
      <c r="FTW290" s="6"/>
      <c r="FTX290" s="6"/>
      <c r="FTY290" s="6"/>
      <c r="FTZ290" s="6"/>
      <c r="FUA290" s="6"/>
      <c r="FUB290" s="6"/>
      <c r="FUC290" s="6"/>
      <c r="FUD290" s="6"/>
      <c r="FUE290" s="6"/>
      <c r="FUF290" s="6"/>
      <c r="FUG290" s="6"/>
      <c r="FUH290" s="6"/>
      <c r="FUI290" s="6"/>
      <c r="FUJ290" s="6"/>
      <c r="FUK290" s="6"/>
      <c r="FUL290" s="6"/>
      <c r="FUM290" s="6"/>
      <c r="FUN290" s="6"/>
      <c r="FUO290" s="6"/>
      <c r="FUP290" s="6"/>
      <c r="FUQ290" s="6"/>
      <c r="FUR290" s="6"/>
      <c r="FUS290" s="6"/>
      <c r="FUT290" s="6"/>
      <c r="FUU290" s="6"/>
      <c r="FUV290" s="6"/>
      <c r="FUW290" s="6"/>
      <c r="FUX290" s="6"/>
      <c r="FUY290" s="6"/>
      <c r="FUZ290" s="6"/>
      <c r="FVA290" s="6"/>
      <c r="FVB290" s="6"/>
      <c r="FVC290" s="6"/>
      <c r="FVD290" s="6"/>
      <c r="FVE290" s="6"/>
      <c r="FVF290" s="6"/>
      <c r="FVG290" s="6"/>
      <c r="FVH290" s="6"/>
      <c r="FVI290" s="6"/>
      <c r="FVJ290" s="6"/>
      <c r="FVK290" s="6"/>
      <c r="FVL290" s="6"/>
      <c r="FVM290" s="6"/>
      <c r="FVN290" s="6"/>
      <c r="FVO290" s="6"/>
      <c r="FVP290" s="6"/>
      <c r="FVQ290" s="6"/>
      <c r="FVR290" s="6"/>
      <c r="FVS290" s="6"/>
      <c r="FVT290" s="6"/>
      <c r="FVU290" s="6"/>
      <c r="FVV290" s="6"/>
      <c r="FVW290" s="6"/>
      <c r="FVX290" s="6"/>
      <c r="FVY290" s="6"/>
      <c r="FVZ290" s="6"/>
      <c r="FWA290" s="6"/>
      <c r="FWB290" s="6"/>
      <c r="FWC290" s="6"/>
      <c r="FWD290" s="6"/>
      <c r="FWE290" s="6"/>
      <c r="FWF290" s="6"/>
      <c r="FWG290" s="6"/>
      <c r="FWH290" s="6"/>
      <c r="FWI290" s="6"/>
      <c r="FWJ290" s="6"/>
      <c r="FWK290" s="6"/>
      <c r="FWL290" s="6"/>
      <c r="FWM290" s="6"/>
      <c r="FWN290" s="6"/>
      <c r="FWO290" s="6"/>
      <c r="FWP290" s="6"/>
      <c r="FWQ290" s="6"/>
      <c r="FWR290" s="6"/>
      <c r="FWS290" s="6"/>
      <c r="FWT290" s="6"/>
      <c r="FWU290" s="6"/>
      <c r="FWV290" s="6"/>
      <c r="FWW290" s="6"/>
      <c r="FWX290" s="6"/>
      <c r="FWY290" s="6"/>
      <c r="FWZ290" s="6"/>
      <c r="FXA290" s="6"/>
      <c r="FXB290" s="6"/>
      <c r="FXC290" s="6"/>
      <c r="FXD290" s="6"/>
      <c r="FXE290" s="6"/>
      <c r="FXF290" s="6"/>
      <c r="FXG290" s="6"/>
      <c r="FXH290" s="6"/>
      <c r="FXI290" s="6"/>
      <c r="FXJ290" s="6"/>
      <c r="FXK290" s="6"/>
      <c r="FXL290" s="6"/>
      <c r="FXM290" s="6"/>
      <c r="FXN290" s="6"/>
      <c r="FXO290" s="6"/>
      <c r="FXP290" s="6"/>
      <c r="FXQ290" s="6"/>
      <c r="FXR290" s="6"/>
      <c r="FXS290" s="6"/>
      <c r="FXT290" s="6"/>
      <c r="FXU290" s="6"/>
      <c r="FXV290" s="6"/>
      <c r="FXW290" s="6"/>
      <c r="FXX290" s="6"/>
      <c r="FXY290" s="6"/>
      <c r="FXZ290" s="6"/>
      <c r="FYA290" s="6"/>
      <c r="FYB290" s="6"/>
      <c r="FYC290" s="6"/>
      <c r="FYD290" s="6"/>
      <c r="FYE290" s="6"/>
      <c r="FYF290" s="6"/>
      <c r="FYG290" s="6"/>
      <c r="FYH290" s="6"/>
      <c r="FYI290" s="6"/>
      <c r="FYJ290" s="6"/>
      <c r="FYK290" s="6"/>
      <c r="FYL290" s="6"/>
      <c r="FYM290" s="6"/>
      <c r="FYN290" s="6"/>
      <c r="FYO290" s="6"/>
      <c r="FYP290" s="6"/>
      <c r="FYQ290" s="6"/>
      <c r="FYR290" s="6"/>
      <c r="FYS290" s="6"/>
      <c r="FYT290" s="6"/>
      <c r="FYU290" s="6"/>
      <c r="FYV290" s="6"/>
      <c r="FYW290" s="6"/>
      <c r="FYX290" s="6"/>
      <c r="FYY290" s="6"/>
      <c r="FYZ290" s="6"/>
      <c r="FZA290" s="6"/>
      <c r="FZB290" s="6"/>
      <c r="FZC290" s="6"/>
      <c r="FZD290" s="6"/>
      <c r="FZE290" s="6"/>
      <c r="FZF290" s="6"/>
      <c r="FZG290" s="6"/>
      <c r="FZH290" s="6"/>
      <c r="FZI290" s="6"/>
      <c r="FZJ290" s="6"/>
      <c r="FZK290" s="6"/>
      <c r="FZL290" s="6"/>
      <c r="FZM290" s="6"/>
      <c r="FZN290" s="6"/>
      <c r="FZO290" s="6"/>
      <c r="FZP290" s="6"/>
      <c r="FZQ290" s="6"/>
      <c r="FZR290" s="6"/>
      <c r="FZS290" s="6"/>
      <c r="FZT290" s="6"/>
      <c r="FZU290" s="6"/>
      <c r="FZV290" s="6"/>
      <c r="FZW290" s="6"/>
      <c r="FZX290" s="6"/>
      <c r="FZY290" s="6"/>
      <c r="FZZ290" s="6"/>
      <c r="GAA290" s="6"/>
      <c r="GAB290" s="6"/>
      <c r="GAC290" s="6"/>
      <c r="GAD290" s="6"/>
      <c r="GAE290" s="6"/>
      <c r="GAF290" s="6"/>
      <c r="GAG290" s="6"/>
      <c r="GAH290" s="6"/>
      <c r="GAI290" s="6"/>
      <c r="GAJ290" s="6"/>
      <c r="GAK290" s="6"/>
      <c r="GAL290" s="6"/>
      <c r="GAM290" s="6"/>
      <c r="GAN290" s="6"/>
      <c r="GAO290" s="6"/>
      <c r="GAP290" s="6"/>
      <c r="GAQ290" s="6"/>
      <c r="GAR290" s="6"/>
      <c r="GAS290" s="6"/>
      <c r="GAT290" s="6"/>
      <c r="GAU290" s="6"/>
      <c r="GAV290" s="6"/>
      <c r="GAW290" s="6"/>
      <c r="GAX290" s="6"/>
      <c r="GAY290" s="6"/>
      <c r="GAZ290" s="6"/>
      <c r="GBA290" s="6"/>
      <c r="GBB290" s="6"/>
      <c r="GBC290" s="6"/>
      <c r="GBD290" s="6"/>
      <c r="GBE290" s="6"/>
      <c r="GBF290" s="6"/>
      <c r="GBG290" s="6"/>
      <c r="GBH290" s="6"/>
      <c r="GBI290" s="6"/>
      <c r="GBJ290" s="6"/>
      <c r="GBK290" s="6"/>
      <c r="GBL290" s="6"/>
      <c r="GBM290" s="6"/>
      <c r="GBN290" s="6"/>
      <c r="GBO290" s="6"/>
      <c r="GBP290" s="6"/>
      <c r="GBQ290" s="6"/>
      <c r="GBR290" s="6"/>
      <c r="GBS290" s="6"/>
      <c r="GBT290" s="6"/>
      <c r="GBU290" s="6"/>
      <c r="GBV290" s="6"/>
      <c r="GBW290" s="6"/>
      <c r="GBX290" s="6"/>
      <c r="GBY290" s="6"/>
      <c r="GBZ290" s="6"/>
      <c r="GCA290" s="6"/>
      <c r="GCB290" s="6"/>
      <c r="GCC290" s="6"/>
      <c r="GCD290" s="6"/>
      <c r="GCE290" s="6"/>
      <c r="GCF290" s="6"/>
      <c r="GCG290" s="6"/>
      <c r="GCH290" s="6"/>
      <c r="GCI290" s="6"/>
      <c r="GCJ290" s="6"/>
      <c r="GCK290" s="6"/>
      <c r="GCL290" s="6"/>
      <c r="GCM290" s="6"/>
      <c r="GCN290" s="6"/>
      <c r="GCO290" s="6"/>
      <c r="GCP290" s="6"/>
      <c r="GCQ290" s="6"/>
      <c r="GCR290" s="6"/>
      <c r="GCS290" s="6"/>
      <c r="GCT290" s="6"/>
      <c r="GCU290" s="6"/>
      <c r="GCV290" s="6"/>
      <c r="GCW290" s="6"/>
      <c r="GCX290" s="6"/>
      <c r="GCY290" s="6"/>
      <c r="GCZ290" s="6"/>
      <c r="GDA290" s="6"/>
      <c r="GDB290" s="6"/>
      <c r="GDC290" s="6"/>
      <c r="GDD290" s="6"/>
      <c r="GDE290" s="6"/>
      <c r="GDF290" s="6"/>
      <c r="GDG290" s="6"/>
      <c r="GDH290" s="6"/>
      <c r="GDI290" s="6"/>
      <c r="GDJ290" s="6"/>
      <c r="GDK290" s="6"/>
      <c r="GDL290" s="6"/>
      <c r="GDM290" s="6"/>
      <c r="GDN290" s="6"/>
      <c r="GDO290" s="6"/>
      <c r="GDP290" s="6"/>
      <c r="GDQ290" s="6"/>
      <c r="GDR290" s="6"/>
      <c r="GDS290" s="6"/>
      <c r="GDT290" s="6"/>
      <c r="GDU290" s="6"/>
      <c r="GDV290" s="6"/>
      <c r="GDW290" s="6"/>
      <c r="GDX290" s="6"/>
      <c r="GDY290" s="6"/>
      <c r="GDZ290" s="6"/>
      <c r="GEA290" s="6"/>
      <c r="GEB290" s="6"/>
      <c r="GEC290" s="6"/>
      <c r="GED290" s="6"/>
      <c r="GEE290" s="6"/>
      <c r="GEF290" s="6"/>
      <c r="GEG290" s="6"/>
      <c r="GEH290" s="6"/>
      <c r="GEI290" s="6"/>
      <c r="GEJ290" s="6"/>
      <c r="GEK290" s="6"/>
      <c r="GEL290" s="6"/>
      <c r="GEM290" s="6"/>
      <c r="GEN290" s="6"/>
      <c r="GEO290" s="6"/>
      <c r="GEP290" s="6"/>
      <c r="GEQ290" s="6"/>
      <c r="GER290" s="6"/>
      <c r="GES290" s="6"/>
      <c r="GET290" s="6"/>
      <c r="GEU290" s="6"/>
      <c r="GEV290" s="6"/>
      <c r="GEW290" s="6"/>
      <c r="GEX290" s="6"/>
      <c r="GEY290" s="6"/>
      <c r="GEZ290" s="6"/>
      <c r="GFA290" s="6"/>
      <c r="GFB290" s="6"/>
      <c r="GFC290" s="6"/>
      <c r="GFD290" s="6"/>
      <c r="GFE290" s="6"/>
      <c r="GFF290" s="6"/>
      <c r="GFG290" s="6"/>
      <c r="GFH290" s="6"/>
      <c r="GFI290" s="6"/>
      <c r="GFJ290" s="6"/>
      <c r="GFK290" s="6"/>
      <c r="GFL290" s="6"/>
      <c r="GFM290" s="6"/>
      <c r="GFN290" s="6"/>
      <c r="GFO290" s="6"/>
      <c r="GFP290" s="6"/>
      <c r="GFQ290" s="6"/>
      <c r="GFR290" s="6"/>
      <c r="GFS290" s="6"/>
      <c r="GFT290" s="6"/>
      <c r="GFU290" s="6"/>
      <c r="GFV290" s="6"/>
      <c r="GFW290" s="6"/>
      <c r="GFX290" s="6"/>
      <c r="GFY290" s="6"/>
      <c r="GFZ290" s="6"/>
      <c r="GGA290" s="6"/>
      <c r="GGB290" s="6"/>
      <c r="GGC290" s="6"/>
      <c r="GGD290" s="6"/>
      <c r="GGE290" s="6"/>
      <c r="GGF290" s="6"/>
      <c r="GGG290" s="6"/>
      <c r="GGH290" s="6"/>
      <c r="GGI290" s="6"/>
      <c r="GGJ290" s="6"/>
      <c r="GGK290" s="6"/>
      <c r="GGL290" s="6"/>
      <c r="GGM290" s="6"/>
      <c r="GGN290" s="6"/>
      <c r="GGO290" s="6"/>
      <c r="GGP290" s="6"/>
      <c r="GGQ290" s="6"/>
      <c r="GGR290" s="6"/>
      <c r="GGS290" s="6"/>
      <c r="GGT290" s="6"/>
      <c r="GGU290" s="6"/>
      <c r="GGV290" s="6"/>
      <c r="GGW290" s="6"/>
      <c r="GGX290" s="6"/>
      <c r="GGY290" s="6"/>
      <c r="GGZ290" s="6"/>
      <c r="GHA290" s="6"/>
      <c r="GHB290" s="6"/>
      <c r="GHC290" s="6"/>
      <c r="GHD290" s="6"/>
      <c r="GHE290" s="6"/>
      <c r="GHF290" s="6"/>
      <c r="GHG290" s="6"/>
      <c r="GHH290" s="6"/>
      <c r="GHI290" s="6"/>
      <c r="GHJ290" s="6"/>
      <c r="GHK290" s="6"/>
      <c r="GHL290" s="6"/>
      <c r="GHM290" s="6"/>
      <c r="GHN290" s="6"/>
      <c r="GHO290" s="6"/>
      <c r="GHP290" s="6"/>
      <c r="GHQ290" s="6"/>
      <c r="GHR290" s="6"/>
      <c r="GHS290" s="6"/>
      <c r="GHT290" s="6"/>
      <c r="GHU290" s="6"/>
      <c r="GHV290" s="6"/>
      <c r="GHW290" s="6"/>
      <c r="GHX290" s="6"/>
      <c r="GHY290" s="6"/>
      <c r="GHZ290" s="6"/>
      <c r="GIA290" s="6"/>
      <c r="GIB290" s="6"/>
      <c r="GIC290" s="6"/>
      <c r="GID290" s="6"/>
      <c r="GIE290" s="6"/>
      <c r="GIF290" s="6"/>
      <c r="GIG290" s="6"/>
      <c r="GIH290" s="6"/>
      <c r="GII290" s="6"/>
      <c r="GIJ290" s="6"/>
      <c r="GIK290" s="6"/>
      <c r="GIL290" s="6"/>
      <c r="GIM290" s="6"/>
      <c r="GIN290" s="6"/>
      <c r="GIO290" s="6"/>
      <c r="GIP290" s="6"/>
      <c r="GIQ290" s="6"/>
      <c r="GIR290" s="6"/>
      <c r="GIS290" s="6"/>
      <c r="GIT290" s="6"/>
      <c r="GIU290" s="6"/>
      <c r="GIV290" s="6"/>
      <c r="GIW290" s="6"/>
      <c r="GIX290" s="6"/>
      <c r="GIY290" s="6"/>
      <c r="GIZ290" s="6"/>
      <c r="GJA290" s="6"/>
      <c r="GJB290" s="6"/>
      <c r="GJC290" s="6"/>
      <c r="GJD290" s="6"/>
      <c r="GJE290" s="6"/>
      <c r="GJF290" s="6"/>
      <c r="GJG290" s="6"/>
      <c r="GJH290" s="6"/>
      <c r="GJI290" s="6"/>
      <c r="GJJ290" s="6"/>
      <c r="GJK290" s="6"/>
      <c r="GJL290" s="6"/>
      <c r="GJM290" s="6"/>
      <c r="GJN290" s="6"/>
      <c r="GJO290" s="6"/>
      <c r="GJP290" s="6"/>
      <c r="GJQ290" s="6"/>
      <c r="GJR290" s="6"/>
      <c r="GJS290" s="6"/>
      <c r="GJT290" s="6"/>
      <c r="GJU290" s="6"/>
      <c r="GJV290" s="6"/>
      <c r="GJW290" s="6"/>
      <c r="GJX290" s="6"/>
      <c r="GJY290" s="6"/>
      <c r="GJZ290" s="6"/>
      <c r="GKA290" s="6"/>
      <c r="GKB290" s="6"/>
      <c r="GKC290" s="6"/>
      <c r="GKD290" s="6"/>
      <c r="GKE290" s="6"/>
      <c r="GKF290" s="6"/>
      <c r="GKG290" s="6"/>
      <c r="GKH290" s="6"/>
      <c r="GKI290" s="6"/>
      <c r="GKJ290" s="6"/>
      <c r="GKK290" s="6"/>
      <c r="GKL290" s="6"/>
      <c r="GKM290" s="6"/>
      <c r="GKN290" s="6"/>
      <c r="GKO290" s="6"/>
      <c r="GKP290" s="6"/>
      <c r="GKQ290" s="6"/>
      <c r="GKR290" s="6"/>
      <c r="GKS290" s="6"/>
      <c r="GKT290" s="6"/>
      <c r="GKU290" s="6"/>
      <c r="GKV290" s="6"/>
      <c r="GKW290" s="6"/>
      <c r="GKX290" s="6"/>
      <c r="GKY290" s="6"/>
      <c r="GKZ290" s="6"/>
      <c r="GLA290" s="6"/>
      <c r="GLB290" s="6"/>
      <c r="GLC290" s="6"/>
      <c r="GLD290" s="6"/>
      <c r="GLE290" s="6"/>
      <c r="GLF290" s="6"/>
      <c r="GLG290" s="6"/>
      <c r="GLH290" s="6"/>
      <c r="GLI290" s="6"/>
      <c r="GLJ290" s="6"/>
      <c r="GLK290" s="6"/>
      <c r="GLL290" s="6"/>
      <c r="GLM290" s="6"/>
      <c r="GLN290" s="6"/>
      <c r="GLO290" s="6"/>
      <c r="GLP290" s="6"/>
      <c r="GLQ290" s="6"/>
      <c r="GLR290" s="6"/>
      <c r="GLS290" s="6"/>
      <c r="GLT290" s="6"/>
      <c r="GLU290" s="6"/>
      <c r="GLV290" s="6"/>
      <c r="GLW290" s="6"/>
      <c r="GLX290" s="6"/>
      <c r="GLY290" s="6"/>
      <c r="GLZ290" s="6"/>
      <c r="GMA290" s="6"/>
      <c r="GMB290" s="6"/>
      <c r="GMC290" s="6"/>
      <c r="GMD290" s="6"/>
      <c r="GME290" s="6"/>
      <c r="GMF290" s="6"/>
      <c r="GMG290" s="6"/>
      <c r="GMH290" s="6"/>
      <c r="GMI290" s="6"/>
      <c r="GMJ290" s="6"/>
      <c r="GMK290" s="6"/>
      <c r="GML290" s="6"/>
      <c r="GMM290" s="6"/>
      <c r="GMN290" s="6"/>
      <c r="GMO290" s="6"/>
      <c r="GMP290" s="6"/>
      <c r="GMQ290" s="6"/>
      <c r="GMR290" s="6"/>
      <c r="GMS290" s="6"/>
      <c r="GMT290" s="6"/>
      <c r="GMU290" s="6"/>
      <c r="GMV290" s="6"/>
      <c r="GMW290" s="6"/>
      <c r="GMX290" s="6"/>
      <c r="GMY290" s="6"/>
      <c r="GMZ290" s="6"/>
      <c r="GNA290" s="6"/>
      <c r="GNB290" s="6"/>
      <c r="GNC290" s="6"/>
      <c r="GND290" s="6"/>
      <c r="GNE290" s="6"/>
      <c r="GNF290" s="6"/>
      <c r="GNG290" s="6"/>
      <c r="GNH290" s="6"/>
      <c r="GNI290" s="6"/>
      <c r="GNJ290" s="6"/>
      <c r="GNK290" s="6"/>
      <c r="GNL290" s="6"/>
      <c r="GNM290" s="6"/>
      <c r="GNN290" s="6"/>
      <c r="GNO290" s="6"/>
      <c r="GNP290" s="6"/>
      <c r="GNQ290" s="6"/>
      <c r="GNR290" s="6"/>
      <c r="GNS290" s="6"/>
      <c r="GNT290" s="6"/>
      <c r="GNU290" s="6"/>
      <c r="GNV290" s="6"/>
      <c r="GNW290" s="6"/>
      <c r="GNX290" s="6"/>
      <c r="GNY290" s="6"/>
      <c r="GNZ290" s="6"/>
      <c r="GOA290" s="6"/>
      <c r="GOB290" s="6"/>
      <c r="GOC290" s="6"/>
      <c r="GOD290" s="6"/>
      <c r="GOE290" s="6"/>
      <c r="GOF290" s="6"/>
      <c r="GOG290" s="6"/>
      <c r="GOH290" s="6"/>
      <c r="GOI290" s="6"/>
      <c r="GOJ290" s="6"/>
      <c r="GOK290" s="6"/>
      <c r="GOL290" s="6"/>
      <c r="GOM290" s="6"/>
      <c r="GON290" s="6"/>
      <c r="GOO290" s="6"/>
      <c r="GOP290" s="6"/>
      <c r="GOQ290" s="6"/>
      <c r="GOR290" s="6"/>
      <c r="GOS290" s="6"/>
      <c r="GOT290" s="6"/>
      <c r="GOU290" s="6"/>
      <c r="GOV290" s="6"/>
      <c r="GOW290" s="6"/>
      <c r="GOX290" s="6"/>
      <c r="GOY290" s="6"/>
      <c r="GOZ290" s="6"/>
      <c r="GPA290" s="6"/>
      <c r="GPB290" s="6"/>
      <c r="GPC290" s="6"/>
      <c r="GPD290" s="6"/>
      <c r="GPE290" s="6"/>
      <c r="GPF290" s="6"/>
      <c r="GPG290" s="6"/>
      <c r="GPH290" s="6"/>
      <c r="GPI290" s="6"/>
      <c r="GPJ290" s="6"/>
      <c r="GPK290" s="6"/>
      <c r="GPL290" s="6"/>
      <c r="GPM290" s="6"/>
      <c r="GPN290" s="6"/>
      <c r="GPO290" s="6"/>
      <c r="GPP290" s="6"/>
      <c r="GPQ290" s="6"/>
      <c r="GPR290" s="6"/>
      <c r="GPS290" s="6"/>
      <c r="GPT290" s="6"/>
      <c r="GPU290" s="6"/>
      <c r="GPV290" s="6"/>
      <c r="GPW290" s="6"/>
      <c r="GPX290" s="6"/>
      <c r="GPY290" s="6"/>
      <c r="GPZ290" s="6"/>
      <c r="GQA290" s="6"/>
      <c r="GQB290" s="6"/>
      <c r="GQC290" s="6"/>
      <c r="GQD290" s="6"/>
      <c r="GQE290" s="6"/>
      <c r="GQF290" s="6"/>
      <c r="GQG290" s="6"/>
      <c r="GQH290" s="6"/>
      <c r="GQI290" s="6"/>
      <c r="GQJ290" s="6"/>
      <c r="GQK290" s="6"/>
      <c r="GQL290" s="6"/>
      <c r="GQM290" s="6"/>
      <c r="GQN290" s="6"/>
      <c r="GQO290" s="6"/>
      <c r="GQP290" s="6"/>
      <c r="GQQ290" s="6"/>
      <c r="GQR290" s="6"/>
      <c r="GQS290" s="6"/>
      <c r="GQT290" s="6"/>
      <c r="GQU290" s="6"/>
      <c r="GQV290" s="6"/>
      <c r="GQW290" s="6"/>
      <c r="GQX290" s="6"/>
      <c r="GQY290" s="6"/>
      <c r="GQZ290" s="6"/>
      <c r="GRA290" s="6"/>
      <c r="GRB290" s="6"/>
      <c r="GRC290" s="6"/>
      <c r="GRD290" s="6"/>
      <c r="GRE290" s="6"/>
      <c r="GRF290" s="6"/>
      <c r="GRG290" s="6"/>
      <c r="GRH290" s="6"/>
      <c r="GRI290" s="6"/>
      <c r="GRJ290" s="6"/>
      <c r="GRK290" s="6"/>
      <c r="GRL290" s="6"/>
      <c r="GRM290" s="6"/>
      <c r="GRN290" s="6"/>
      <c r="GRO290" s="6"/>
      <c r="GRP290" s="6"/>
      <c r="GRQ290" s="6"/>
      <c r="GRR290" s="6"/>
      <c r="GRS290" s="6"/>
      <c r="GRT290" s="6"/>
      <c r="GRU290" s="6"/>
      <c r="GRV290" s="6"/>
      <c r="GRW290" s="6"/>
      <c r="GRX290" s="6"/>
      <c r="GRY290" s="6"/>
      <c r="GRZ290" s="6"/>
      <c r="GSA290" s="6"/>
      <c r="GSB290" s="6"/>
      <c r="GSC290" s="6"/>
      <c r="GSD290" s="6"/>
      <c r="GSE290" s="6"/>
      <c r="GSF290" s="6"/>
      <c r="GSG290" s="6"/>
      <c r="GSH290" s="6"/>
      <c r="GSI290" s="6"/>
      <c r="GSJ290" s="6"/>
      <c r="GSK290" s="6"/>
      <c r="GSL290" s="6"/>
      <c r="GSM290" s="6"/>
      <c r="GSN290" s="6"/>
      <c r="GSO290" s="6"/>
      <c r="GSP290" s="6"/>
      <c r="GSQ290" s="6"/>
      <c r="GSR290" s="6"/>
      <c r="GSS290" s="6"/>
      <c r="GST290" s="6"/>
      <c r="GSU290" s="6"/>
      <c r="GSV290" s="6"/>
      <c r="GSW290" s="6"/>
      <c r="GSX290" s="6"/>
      <c r="GSY290" s="6"/>
      <c r="GSZ290" s="6"/>
      <c r="GTA290" s="6"/>
      <c r="GTB290" s="6"/>
      <c r="GTC290" s="6"/>
      <c r="GTD290" s="6"/>
      <c r="GTE290" s="6"/>
      <c r="GTF290" s="6"/>
      <c r="GTG290" s="6"/>
      <c r="GTH290" s="6"/>
      <c r="GTI290" s="6"/>
      <c r="GTJ290" s="6"/>
      <c r="GTK290" s="6"/>
      <c r="GTL290" s="6"/>
      <c r="GTM290" s="6"/>
      <c r="GTN290" s="6"/>
      <c r="GTO290" s="6"/>
      <c r="GTP290" s="6"/>
      <c r="GTQ290" s="6"/>
      <c r="GTR290" s="6"/>
      <c r="GTS290" s="6"/>
      <c r="GTT290" s="6"/>
      <c r="GTU290" s="6"/>
      <c r="GTV290" s="6"/>
      <c r="GTW290" s="6"/>
      <c r="GTX290" s="6"/>
      <c r="GTY290" s="6"/>
      <c r="GTZ290" s="6"/>
      <c r="GUA290" s="6"/>
      <c r="GUB290" s="6"/>
      <c r="GUC290" s="6"/>
      <c r="GUD290" s="6"/>
      <c r="GUE290" s="6"/>
      <c r="GUF290" s="6"/>
      <c r="GUG290" s="6"/>
      <c r="GUH290" s="6"/>
      <c r="GUI290" s="6"/>
      <c r="GUJ290" s="6"/>
      <c r="GUK290" s="6"/>
      <c r="GUL290" s="6"/>
      <c r="GUM290" s="6"/>
      <c r="GUN290" s="6"/>
      <c r="GUO290" s="6"/>
      <c r="GUP290" s="6"/>
      <c r="GUQ290" s="6"/>
      <c r="GUR290" s="6"/>
      <c r="GUS290" s="6"/>
      <c r="GUT290" s="6"/>
      <c r="GUU290" s="6"/>
      <c r="GUV290" s="6"/>
      <c r="GUW290" s="6"/>
      <c r="GUX290" s="6"/>
      <c r="GUY290" s="6"/>
      <c r="GUZ290" s="6"/>
      <c r="GVA290" s="6"/>
      <c r="GVB290" s="6"/>
      <c r="GVC290" s="6"/>
      <c r="GVD290" s="6"/>
      <c r="GVE290" s="6"/>
      <c r="GVF290" s="6"/>
      <c r="GVG290" s="6"/>
      <c r="GVH290" s="6"/>
      <c r="GVI290" s="6"/>
      <c r="GVJ290" s="6"/>
      <c r="GVK290" s="6"/>
      <c r="GVL290" s="6"/>
      <c r="GVM290" s="6"/>
      <c r="GVN290" s="6"/>
      <c r="GVO290" s="6"/>
      <c r="GVP290" s="6"/>
      <c r="GVQ290" s="6"/>
      <c r="GVR290" s="6"/>
      <c r="GVS290" s="6"/>
      <c r="GVT290" s="6"/>
      <c r="GVU290" s="6"/>
      <c r="GVV290" s="6"/>
      <c r="GVW290" s="6"/>
      <c r="GVX290" s="6"/>
      <c r="GVY290" s="6"/>
      <c r="GVZ290" s="6"/>
      <c r="GWA290" s="6"/>
      <c r="GWB290" s="6"/>
      <c r="GWC290" s="6"/>
      <c r="GWD290" s="6"/>
      <c r="GWE290" s="6"/>
      <c r="GWF290" s="6"/>
      <c r="GWG290" s="6"/>
      <c r="GWH290" s="6"/>
      <c r="GWI290" s="6"/>
      <c r="GWJ290" s="6"/>
      <c r="GWK290" s="6"/>
      <c r="GWL290" s="6"/>
      <c r="GWM290" s="6"/>
      <c r="GWN290" s="6"/>
      <c r="GWO290" s="6"/>
      <c r="GWP290" s="6"/>
      <c r="GWQ290" s="6"/>
      <c r="GWR290" s="6"/>
      <c r="GWS290" s="6"/>
      <c r="GWT290" s="6"/>
      <c r="GWU290" s="6"/>
      <c r="GWV290" s="6"/>
      <c r="GWW290" s="6"/>
      <c r="GWX290" s="6"/>
      <c r="GWY290" s="6"/>
      <c r="GWZ290" s="6"/>
      <c r="GXA290" s="6"/>
      <c r="GXB290" s="6"/>
      <c r="GXC290" s="6"/>
      <c r="GXD290" s="6"/>
      <c r="GXE290" s="6"/>
      <c r="GXF290" s="6"/>
      <c r="GXG290" s="6"/>
      <c r="GXH290" s="6"/>
      <c r="GXI290" s="6"/>
      <c r="GXJ290" s="6"/>
      <c r="GXK290" s="6"/>
      <c r="GXL290" s="6"/>
      <c r="GXM290" s="6"/>
      <c r="GXN290" s="6"/>
      <c r="GXO290" s="6"/>
      <c r="GXP290" s="6"/>
      <c r="GXQ290" s="6"/>
      <c r="GXR290" s="6"/>
      <c r="GXS290" s="6"/>
      <c r="GXT290" s="6"/>
      <c r="GXU290" s="6"/>
      <c r="GXV290" s="6"/>
      <c r="GXW290" s="6"/>
      <c r="GXX290" s="6"/>
      <c r="GXY290" s="6"/>
      <c r="GXZ290" s="6"/>
      <c r="GYA290" s="6"/>
      <c r="GYB290" s="6"/>
      <c r="GYC290" s="6"/>
      <c r="GYD290" s="6"/>
      <c r="GYE290" s="6"/>
      <c r="GYF290" s="6"/>
      <c r="GYG290" s="6"/>
      <c r="GYH290" s="6"/>
      <c r="GYI290" s="6"/>
      <c r="GYJ290" s="6"/>
      <c r="GYK290" s="6"/>
      <c r="GYL290" s="6"/>
      <c r="GYM290" s="6"/>
      <c r="GYN290" s="6"/>
      <c r="GYO290" s="6"/>
      <c r="GYP290" s="6"/>
      <c r="GYQ290" s="6"/>
      <c r="GYR290" s="6"/>
      <c r="GYS290" s="6"/>
      <c r="GYT290" s="6"/>
      <c r="GYU290" s="6"/>
      <c r="GYV290" s="6"/>
      <c r="GYW290" s="6"/>
      <c r="GYX290" s="6"/>
      <c r="GYY290" s="6"/>
      <c r="GYZ290" s="6"/>
      <c r="GZA290" s="6"/>
      <c r="GZB290" s="6"/>
      <c r="GZC290" s="6"/>
      <c r="GZD290" s="6"/>
      <c r="GZE290" s="6"/>
      <c r="GZF290" s="6"/>
      <c r="GZG290" s="6"/>
      <c r="GZH290" s="6"/>
      <c r="GZI290" s="6"/>
      <c r="GZJ290" s="6"/>
      <c r="GZK290" s="6"/>
      <c r="GZL290" s="6"/>
      <c r="GZM290" s="6"/>
      <c r="GZN290" s="6"/>
      <c r="GZO290" s="6"/>
      <c r="GZP290" s="6"/>
      <c r="GZQ290" s="6"/>
      <c r="GZR290" s="6"/>
      <c r="GZS290" s="6"/>
      <c r="GZT290" s="6"/>
      <c r="GZU290" s="6"/>
      <c r="GZV290" s="6"/>
      <c r="GZW290" s="6"/>
      <c r="GZX290" s="6"/>
      <c r="GZY290" s="6"/>
      <c r="GZZ290" s="6"/>
      <c r="HAA290" s="6"/>
      <c r="HAB290" s="6"/>
      <c r="HAC290" s="6"/>
      <c r="HAD290" s="6"/>
      <c r="HAE290" s="6"/>
      <c r="HAF290" s="6"/>
      <c r="HAG290" s="6"/>
      <c r="HAH290" s="6"/>
      <c r="HAI290" s="6"/>
      <c r="HAJ290" s="6"/>
      <c r="HAK290" s="6"/>
      <c r="HAL290" s="6"/>
      <c r="HAM290" s="6"/>
      <c r="HAN290" s="6"/>
      <c r="HAO290" s="6"/>
      <c r="HAP290" s="6"/>
      <c r="HAQ290" s="6"/>
      <c r="HAR290" s="6"/>
      <c r="HAS290" s="6"/>
      <c r="HAT290" s="6"/>
      <c r="HAU290" s="6"/>
      <c r="HAV290" s="6"/>
      <c r="HAW290" s="6"/>
      <c r="HAX290" s="6"/>
      <c r="HAY290" s="6"/>
      <c r="HAZ290" s="6"/>
      <c r="HBA290" s="6"/>
      <c r="HBB290" s="6"/>
      <c r="HBC290" s="6"/>
      <c r="HBD290" s="6"/>
      <c r="HBE290" s="6"/>
      <c r="HBF290" s="6"/>
      <c r="HBG290" s="6"/>
      <c r="HBH290" s="6"/>
      <c r="HBI290" s="6"/>
      <c r="HBJ290" s="6"/>
      <c r="HBK290" s="6"/>
      <c r="HBL290" s="6"/>
      <c r="HBM290" s="6"/>
      <c r="HBN290" s="6"/>
      <c r="HBO290" s="6"/>
      <c r="HBP290" s="6"/>
      <c r="HBQ290" s="6"/>
      <c r="HBR290" s="6"/>
      <c r="HBS290" s="6"/>
      <c r="HBT290" s="6"/>
      <c r="HBU290" s="6"/>
      <c r="HBV290" s="6"/>
      <c r="HBW290" s="6"/>
      <c r="HBX290" s="6"/>
      <c r="HBY290" s="6"/>
      <c r="HBZ290" s="6"/>
      <c r="HCA290" s="6"/>
      <c r="HCB290" s="6"/>
      <c r="HCC290" s="6"/>
      <c r="HCD290" s="6"/>
      <c r="HCE290" s="6"/>
      <c r="HCF290" s="6"/>
      <c r="HCG290" s="6"/>
      <c r="HCH290" s="6"/>
      <c r="HCI290" s="6"/>
      <c r="HCJ290" s="6"/>
      <c r="HCK290" s="6"/>
      <c r="HCL290" s="6"/>
      <c r="HCM290" s="6"/>
      <c r="HCN290" s="6"/>
      <c r="HCO290" s="6"/>
      <c r="HCP290" s="6"/>
      <c r="HCQ290" s="6"/>
      <c r="HCR290" s="6"/>
      <c r="HCS290" s="6"/>
      <c r="HCT290" s="6"/>
      <c r="HCU290" s="6"/>
      <c r="HCV290" s="6"/>
      <c r="HCW290" s="6"/>
      <c r="HCX290" s="6"/>
      <c r="HCY290" s="6"/>
      <c r="HCZ290" s="6"/>
      <c r="HDA290" s="6"/>
      <c r="HDB290" s="6"/>
      <c r="HDC290" s="6"/>
      <c r="HDD290" s="6"/>
      <c r="HDE290" s="6"/>
      <c r="HDF290" s="6"/>
      <c r="HDG290" s="6"/>
      <c r="HDH290" s="6"/>
      <c r="HDI290" s="6"/>
      <c r="HDJ290" s="6"/>
      <c r="HDK290" s="6"/>
      <c r="HDL290" s="6"/>
      <c r="HDM290" s="6"/>
      <c r="HDN290" s="6"/>
      <c r="HDO290" s="6"/>
      <c r="HDP290" s="6"/>
      <c r="HDQ290" s="6"/>
      <c r="HDR290" s="6"/>
      <c r="HDS290" s="6"/>
      <c r="HDT290" s="6"/>
      <c r="HDU290" s="6"/>
      <c r="HDV290" s="6"/>
      <c r="HDW290" s="6"/>
      <c r="HDX290" s="6"/>
      <c r="HDY290" s="6"/>
      <c r="HDZ290" s="6"/>
      <c r="HEA290" s="6"/>
      <c r="HEB290" s="6"/>
      <c r="HEC290" s="6"/>
      <c r="HED290" s="6"/>
      <c r="HEE290" s="6"/>
      <c r="HEF290" s="6"/>
      <c r="HEG290" s="6"/>
      <c r="HEH290" s="6"/>
      <c r="HEI290" s="6"/>
      <c r="HEJ290" s="6"/>
      <c r="HEK290" s="6"/>
      <c r="HEL290" s="6"/>
      <c r="HEM290" s="6"/>
      <c r="HEN290" s="6"/>
      <c r="HEO290" s="6"/>
      <c r="HEP290" s="6"/>
      <c r="HEQ290" s="6"/>
      <c r="HER290" s="6"/>
      <c r="HES290" s="6"/>
      <c r="HET290" s="6"/>
      <c r="HEU290" s="6"/>
      <c r="HEV290" s="6"/>
      <c r="HEW290" s="6"/>
      <c r="HEX290" s="6"/>
      <c r="HEY290" s="6"/>
      <c r="HEZ290" s="6"/>
      <c r="HFA290" s="6"/>
      <c r="HFB290" s="6"/>
      <c r="HFC290" s="6"/>
      <c r="HFD290" s="6"/>
      <c r="HFE290" s="6"/>
      <c r="HFF290" s="6"/>
      <c r="HFG290" s="6"/>
      <c r="HFH290" s="6"/>
      <c r="HFI290" s="6"/>
      <c r="HFJ290" s="6"/>
      <c r="HFK290" s="6"/>
      <c r="HFL290" s="6"/>
      <c r="HFM290" s="6"/>
      <c r="HFN290" s="6"/>
      <c r="HFO290" s="6"/>
      <c r="HFP290" s="6"/>
      <c r="HFQ290" s="6"/>
      <c r="HFR290" s="6"/>
      <c r="HFS290" s="6"/>
      <c r="HFT290" s="6"/>
      <c r="HFU290" s="6"/>
      <c r="HFV290" s="6"/>
      <c r="HFW290" s="6"/>
      <c r="HFX290" s="6"/>
      <c r="HFY290" s="6"/>
      <c r="HFZ290" s="6"/>
      <c r="HGA290" s="6"/>
      <c r="HGB290" s="6"/>
      <c r="HGC290" s="6"/>
      <c r="HGD290" s="6"/>
      <c r="HGE290" s="6"/>
      <c r="HGF290" s="6"/>
      <c r="HGG290" s="6"/>
      <c r="HGH290" s="6"/>
      <c r="HGI290" s="6"/>
      <c r="HGJ290" s="6"/>
      <c r="HGK290" s="6"/>
      <c r="HGL290" s="6"/>
      <c r="HGM290" s="6"/>
      <c r="HGN290" s="6"/>
      <c r="HGO290" s="6"/>
      <c r="HGP290" s="6"/>
      <c r="HGQ290" s="6"/>
      <c r="HGR290" s="6"/>
      <c r="HGS290" s="6"/>
      <c r="HGT290" s="6"/>
      <c r="HGU290" s="6"/>
      <c r="HGV290" s="6"/>
      <c r="HGW290" s="6"/>
      <c r="HGX290" s="6"/>
      <c r="HGY290" s="6"/>
      <c r="HGZ290" s="6"/>
      <c r="HHA290" s="6"/>
      <c r="HHB290" s="6"/>
      <c r="HHC290" s="6"/>
      <c r="HHD290" s="6"/>
      <c r="HHE290" s="6"/>
      <c r="HHF290" s="6"/>
      <c r="HHG290" s="6"/>
      <c r="HHH290" s="6"/>
      <c r="HHI290" s="6"/>
      <c r="HHJ290" s="6"/>
      <c r="HHK290" s="6"/>
      <c r="HHL290" s="6"/>
      <c r="HHM290" s="6"/>
      <c r="HHN290" s="6"/>
      <c r="HHO290" s="6"/>
      <c r="HHP290" s="6"/>
      <c r="HHQ290" s="6"/>
      <c r="HHR290" s="6"/>
      <c r="HHS290" s="6"/>
      <c r="HHT290" s="6"/>
      <c r="HHU290" s="6"/>
      <c r="HHV290" s="6"/>
      <c r="HHW290" s="6"/>
      <c r="HHX290" s="6"/>
      <c r="HHY290" s="6"/>
      <c r="HHZ290" s="6"/>
      <c r="HIA290" s="6"/>
      <c r="HIB290" s="6"/>
      <c r="HIC290" s="6"/>
      <c r="HID290" s="6"/>
      <c r="HIE290" s="6"/>
      <c r="HIF290" s="6"/>
      <c r="HIG290" s="6"/>
      <c r="HIH290" s="6"/>
      <c r="HII290" s="6"/>
      <c r="HIJ290" s="6"/>
      <c r="HIK290" s="6"/>
      <c r="HIL290" s="6"/>
      <c r="HIM290" s="6"/>
      <c r="HIN290" s="6"/>
      <c r="HIO290" s="6"/>
      <c r="HIP290" s="6"/>
      <c r="HIQ290" s="6"/>
      <c r="HIR290" s="6"/>
      <c r="HIS290" s="6"/>
      <c r="HIT290" s="6"/>
      <c r="HIU290" s="6"/>
      <c r="HIV290" s="6"/>
      <c r="HIW290" s="6"/>
      <c r="HIX290" s="6"/>
      <c r="HIY290" s="6"/>
      <c r="HIZ290" s="6"/>
      <c r="HJA290" s="6"/>
      <c r="HJB290" s="6"/>
      <c r="HJC290" s="6"/>
      <c r="HJD290" s="6"/>
      <c r="HJE290" s="6"/>
      <c r="HJF290" s="6"/>
      <c r="HJG290" s="6"/>
      <c r="HJH290" s="6"/>
      <c r="HJI290" s="6"/>
      <c r="HJJ290" s="6"/>
      <c r="HJK290" s="6"/>
      <c r="HJL290" s="6"/>
      <c r="HJM290" s="6"/>
      <c r="HJN290" s="6"/>
      <c r="HJO290" s="6"/>
      <c r="HJP290" s="6"/>
      <c r="HJQ290" s="6"/>
      <c r="HJR290" s="6"/>
      <c r="HJS290" s="6"/>
      <c r="HJT290" s="6"/>
      <c r="HJU290" s="6"/>
      <c r="HJV290" s="6"/>
      <c r="HJW290" s="6"/>
      <c r="HJX290" s="6"/>
      <c r="HJY290" s="6"/>
      <c r="HJZ290" s="6"/>
      <c r="HKA290" s="6"/>
      <c r="HKB290" s="6"/>
      <c r="HKC290" s="6"/>
      <c r="HKD290" s="6"/>
      <c r="HKE290" s="6"/>
      <c r="HKF290" s="6"/>
      <c r="HKG290" s="6"/>
      <c r="HKH290" s="6"/>
      <c r="HKI290" s="6"/>
      <c r="HKJ290" s="6"/>
      <c r="HKK290" s="6"/>
      <c r="HKL290" s="6"/>
      <c r="HKM290" s="6"/>
      <c r="HKN290" s="6"/>
      <c r="HKO290" s="6"/>
      <c r="HKP290" s="6"/>
      <c r="HKQ290" s="6"/>
      <c r="HKR290" s="6"/>
      <c r="HKS290" s="6"/>
      <c r="HKT290" s="6"/>
      <c r="HKU290" s="6"/>
      <c r="HKV290" s="6"/>
      <c r="HKW290" s="6"/>
      <c r="HKX290" s="6"/>
      <c r="HKY290" s="6"/>
      <c r="HKZ290" s="6"/>
      <c r="HLA290" s="6"/>
      <c r="HLB290" s="6"/>
      <c r="HLC290" s="6"/>
      <c r="HLD290" s="6"/>
      <c r="HLE290" s="6"/>
      <c r="HLF290" s="6"/>
      <c r="HLG290" s="6"/>
      <c r="HLH290" s="6"/>
      <c r="HLI290" s="6"/>
      <c r="HLJ290" s="6"/>
      <c r="HLK290" s="6"/>
      <c r="HLL290" s="6"/>
      <c r="HLM290" s="6"/>
      <c r="HLN290" s="6"/>
      <c r="HLO290" s="6"/>
      <c r="HLP290" s="6"/>
      <c r="HLQ290" s="6"/>
      <c r="HLR290" s="6"/>
      <c r="HLS290" s="6"/>
      <c r="HLT290" s="6"/>
      <c r="HLU290" s="6"/>
      <c r="HLV290" s="6"/>
      <c r="HLW290" s="6"/>
      <c r="HLX290" s="6"/>
      <c r="HLY290" s="6"/>
      <c r="HLZ290" s="6"/>
      <c r="HMA290" s="6"/>
      <c r="HMB290" s="6"/>
      <c r="HMC290" s="6"/>
      <c r="HMD290" s="6"/>
      <c r="HME290" s="6"/>
      <c r="HMF290" s="6"/>
      <c r="HMG290" s="6"/>
      <c r="HMH290" s="6"/>
      <c r="HMI290" s="6"/>
      <c r="HMJ290" s="6"/>
      <c r="HMK290" s="6"/>
      <c r="HML290" s="6"/>
      <c r="HMM290" s="6"/>
      <c r="HMN290" s="6"/>
      <c r="HMO290" s="6"/>
      <c r="HMP290" s="6"/>
      <c r="HMQ290" s="6"/>
      <c r="HMR290" s="6"/>
      <c r="HMS290" s="6"/>
      <c r="HMT290" s="6"/>
      <c r="HMU290" s="6"/>
      <c r="HMV290" s="6"/>
      <c r="HMW290" s="6"/>
      <c r="HMX290" s="6"/>
      <c r="HMY290" s="6"/>
      <c r="HMZ290" s="6"/>
      <c r="HNA290" s="6"/>
      <c r="HNB290" s="6"/>
      <c r="HNC290" s="6"/>
      <c r="HND290" s="6"/>
      <c r="HNE290" s="6"/>
      <c r="HNF290" s="6"/>
      <c r="HNG290" s="6"/>
      <c r="HNH290" s="6"/>
      <c r="HNI290" s="6"/>
      <c r="HNJ290" s="6"/>
      <c r="HNK290" s="6"/>
      <c r="HNL290" s="6"/>
      <c r="HNM290" s="6"/>
      <c r="HNN290" s="6"/>
      <c r="HNO290" s="6"/>
      <c r="HNP290" s="6"/>
      <c r="HNQ290" s="6"/>
      <c r="HNR290" s="6"/>
      <c r="HNS290" s="6"/>
      <c r="HNT290" s="6"/>
      <c r="HNU290" s="6"/>
      <c r="HNV290" s="6"/>
      <c r="HNW290" s="6"/>
      <c r="HNX290" s="6"/>
      <c r="HNY290" s="6"/>
      <c r="HNZ290" s="6"/>
      <c r="HOA290" s="6"/>
      <c r="HOB290" s="6"/>
      <c r="HOC290" s="6"/>
      <c r="HOD290" s="6"/>
      <c r="HOE290" s="6"/>
      <c r="HOF290" s="6"/>
      <c r="HOG290" s="6"/>
      <c r="HOH290" s="6"/>
      <c r="HOI290" s="6"/>
      <c r="HOJ290" s="6"/>
      <c r="HOK290" s="6"/>
      <c r="HOL290" s="6"/>
      <c r="HOM290" s="6"/>
      <c r="HON290" s="6"/>
      <c r="HOO290" s="6"/>
      <c r="HOP290" s="6"/>
      <c r="HOQ290" s="6"/>
      <c r="HOR290" s="6"/>
      <c r="HOS290" s="6"/>
      <c r="HOT290" s="6"/>
      <c r="HOU290" s="6"/>
      <c r="HOV290" s="6"/>
      <c r="HOW290" s="6"/>
      <c r="HOX290" s="6"/>
      <c r="HOY290" s="6"/>
      <c r="HOZ290" s="6"/>
      <c r="HPA290" s="6"/>
      <c r="HPB290" s="6"/>
      <c r="HPC290" s="6"/>
      <c r="HPD290" s="6"/>
      <c r="HPE290" s="6"/>
      <c r="HPF290" s="6"/>
      <c r="HPG290" s="6"/>
      <c r="HPH290" s="6"/>
      <c r="HPI290" s="6"/>
      <c r="HPJ290" s="6"/>
      <c r="HPK290" s="6"/>
      <c r="HPL290" s="6"/>
      <c r="HPM290" s="6"/>
      <c r="HPN290" s="6"/>
      <c r="HPO290" s="6"/>
      <c r="HPP290" s="6"/>
      <c r="HPQ290" s="6"/>
      <c r="HPR290" s="6"/>
      <c r="HPS290" s="6"/>
      <c r="HPT290" s="6"/>
      <c r="HPU290" s="6"/>
      <c r="HPV290" s="6"/>
      <c r="HPW290" s="6"/>
      <c r="HPX290" s="6"/>
      <c r="HPY290" s="6"/>
      <c r="HPZ290" s="6"/>
      <c r="HQA290" s="6"/>
      <c r="HQB290" s="6"/>
      <c r="HQC290" s="6"/>
      <c r="HQD290" s="6"/>
      <c r="HQE290" s="6"/>
      <c r="HQF290" s="6"/>
      <c r="HQG290" s="6"/>
      <c r="HQH290" s="6"/>
      <c r="HQI290" s="6"/>
      <c r="HQJ290" s="6"/>
      <c r="HQK290" s="6"/>
      <c r="HQL290" s="6"/>
      <c r="HQM290" s="6"/>
      <c r="HQN290" s="6"/>
      <c r="HQO290" s="6"/>
      <c r="HQP290" s="6"/>
      <c r="HQQ290" s="6"/>
      <c r="HQR290" s="6"/>
      <c r="HQS290" s="6"/>
      <c r="HQT290" s="6"/>
      <c r="HQU290" s="6"/>
      <c r="HQV290" s="6"/>
      <c r="HQW290" s="6"/>
      <c r="HQX290" s="6"/>
      <c r="HQY290" s="6"/>
      <c r="HQZ290" s="6"/>
      <c r="HRA290" s="6"/>
      <c r="HRB290" s="6"/>
      <c r="HRC290" s="6"/>
      <c r="HRD290" s="6"/>
      <c r="HRE290" s="6"/>
      <c r="HRF290" s="6"/>
      <c r="HRG290" s="6"/>
      <c r="HRH290" s="6"/>
      <c r="HRI290" s="6"/>
      <c r="HRJ290" s="6"/>
      <c r="HRK290" s="6"/>
      <c r="HRL290" s="6"/>
      <c r="HRM290" s="6"/>
      <c r="HRN290" s="6"/>
      <c r="HRO290" s="6"/>
      <c r="HRP290" s="6"/>
      <c r="HRQ290" s="6"/>
      <c r="HRR290" s="6"/>
      <c r="HRS290" s="6"/>
      <c r="HRT290" s="6"/>
      <c r="HRU290" s="6"/>
      <c r="HRV290" s="6"/>
      <c r="HRW290" s="6"/>
      <c r="HRX290" s="6"/>
      <c r="HRY290" s="6"/>
      <c r="HRZ290" s="6"/>
      <c r="HSA290" s="6"/>
      <c r="HSB290" s="6"/>
      <c r="HSC290" s="6"/>
      <c r="HSD290" s="6"/>
      <c r="HSE290" s="6"/>
      <c r="HSF290" s="6"/>
      <c r="HSG290" s="6"/>
      <c r="HSH290" s="6"/>
      <c r="HSI290" s="6"/>
      <c r="HSJ290" s="6"/>
      <c r="HSK290" s="6"/>
      <c r="HSL290" s="6"/>
      <c r="HSM290" s="6"/>
      <c r="HSN290" s="6"/>
      <c r="HSO290" s="6"/>
      <c r="HSP290" s="6"/>
      <c r="HSQ290" s="6"/>
      <c r="HSR290" s="6"/>
      <c r="HSS290" s="6"/>
      <c r="HST290" s="6"/>
      <c r="HSU290" s="6"/>
      <c r="HSV290" s="6"/>
      <c r="HSW290" s="6"/>
      <c r="HSX290" s="6"/>
      <c r="HSY290" s="6"/>
      <c r="HSZ290" s="6"/>
      <c r="HTA290" s="6"/>
      <c r="HTB290" s="6"/>
      <c r="HTC290" s="6"/>
      <c r="HTD290" s="6"/>
      <c r="HTE290" s="6"/>
      <c r="HTF290" s="6"/>
      <c r="HTG290" s="6"/>
      <c r="HTH290" s="6"/>
      <c r="HTI290" s="6"/>
      <c r="HTJ290" s="6"/>
      <c r="HTK290" s="6"/>
      <c r="HTL290" s="6"/>
      <c r="HTM290" s="6"/>
      <c r="HTN290" s="6"/>
      <c r="HTO290" s="6"/>
      <c r="HTP290" s="6"/>
      <c r="HTQ290" s="6"/>
      <c r="HTR290" s="6"/>
      <c r="HTS290" s="6"/>
      <c r="HTT290" s="6"/>
      <c r="HTU290" s="6"/>
      <c r="HTV290" s="6"/>
      <c r="HTW290" s="6"/>
      <c r="HTX290" s="6"/>
      <c r="HTY290" s="6"/>
      <c r="HTZ290" s="6"/>
      <c r="HUA290" s="6"/>
      <c r="HUB290" s="6"/>
      <c r="HUC290" s="6"/>
      <c r="HUD290" s="6"/>
      <c r="HUE290" s="6"/>
      <c r="HUF290" s="6"/>
      <c r="HUG290" s="6"/>
      <c r="HUH290" s="6"/>
      <c r="HUI290" s="6"/>
      <c r="HUJ290" s="6"/>
      <c r="HUK290" s="6"/>
      <c r="HUL290" s="6"/>
      <c r="HUM290" s="6"/>
      <c r="HUN290" s="6"/>
      <c r="HUO290" s="6"/>
      <c r="HUP290" s="6"/>
      <c r="HUQ290" s="6"/>
      <c r="HUR290" s="6"/>
      <c r="HUS290" s="6"/>
      <c r="HUT290" s="6"/>
      <c r="HUU290" s="6"/>
      <c r="HUV290" s="6"/>
      <c r="HUW290" s="6"/>
      <c r="HUX290" s="6"/>
      <c r="HUY290" s="6"/>
      <c r="HUZ290" s="6"/>
      <c r="HVA290" s="6"/>
      <c r="HVB290" s="6"/>
      <c r="HVC290" s="6"/>
      <c r="HVD290" s="6"/>
      <c r="HVE290" s="6"/>
      <c r="HVF290" s="6"/>
      <c r="HVG290" s="6"/>
      <c r="HVH290" s="6"/>
      <c r="HVI290" s="6"/>
      <c r="HVJ290" s="6"/>
      <c r="HVK290" s="6"/>
      <c r="HVL290" s="6"/>
      <c r="HVM290" s="6"/>
      <c r="HVN290" s="6"/>
      <c r="HVO290" s="6"/>
      <c r="HVP290" s="6"/>
      <c r="HVQ290" s="6"/>
      <c r="HVR290" s="6"/>
      <c r="HVS290" s="6"/>
      <c r="HVT290" s="6"/>
      <c r="HVU290" s="6"/>
      <c r="HVV290" s="6"/>
      <c r="HVW290" s="6"/>
      <c r="HVX290" s="6"/>
      <c r="HVY290" s="6"/>
      <c r="HVZ290" s="6"/>
      <c r="HWA290" s="6"/>
      <c r="HWB290" s="6"/>
      <c r="HWC290" s="6"/>
      <c r="HWD290" s="6"/>
      <c r="HWE290" s="6"/>
      <c r="HWF290" s="6"/>
      <c r="HWG290" s="6"/>
      <c r="HWH290" s="6"/>
      <c r="HWI290" s="6"/>
      <c r="HWJ290" s="6"/>
      <c r="HWK290" s="6"/>
      <c r="HWL290" s="6"/>
      <c r="HWM290" s="6"/>
      <c r="HWN290" s="6"/>
      <c r="HWO290" s="6"/>
      <c r="HWP290" s="6"/>
      <c r="HWQ290" s="6"/>
      <c r="HWR290" s="6"/>
      <c r="HWS290" s="6"/>
      <c r="HWT290" s="6"/>
      <c r="HWU290" s="6"/>
      <c r="HWV290" s="6"/>
      <c r="HWW290" s="6"/>
      <c r="HWX290" s="6"/>
      <c r="HWY290" s="6"/>
      <c r="HWZ290" s="6"/>
      <c r="HXA290" s="6"/>
      <c r="HXB290" s="6"/>
      <c r="HXC290" s="6"/>
      <c r="HXD290" s="6"/>
      <c r="HXE290" s="6"/>
      <c r="HXF290" s="6"/>
      <c r="HXG290" s="6"/>
      <c r="HXH290" s="6"/>
      <c r="HXI290" s="6"/>
      <c r="HXJ290" s="6"/>
      <c r="HXK290" s="6"/>
      <c r="HXL290" s="6"/>
      <c r="HXM290" s="6"/>
      <c r="HXN290" s="6"/>
      <c r="HXO290" s="6"/>
      <c r="HXP290" s="6"/>
      <c r="HXQ290" s="6"/>
      <c r="HXR290" s="6"/>
      <c r="HXS290" s="6"/>
      <c r="HXT290" s="6"/>
      <c r="HXU290" s="6"/>
      <c r="HXV290" s="6"/>
      <c r="HXW290" s="6"/>
      <c r="HXX290" s="6"/>
      <c r="HXY290" s="6"/>
      <c r="HXZ290" s="6"/>
      <c r="HYA290" s="6"/>
      <c r="HYB290" s="6"/>
      <c r="HYC290" s="6"/>
      <c r="HYD290" s="6"/>
      <c r="HYE290" s="6"/>
      <c r="HYF290" s="6"/>
      <c r="HYG290" s="6"/>
      <c r="HYH290" s="6"/>
      <c r="HYI290" s="6"/>
      <c r="HYJ290" s="6"/>
      <c r="HYK290" s="6"/>
      <c r="HYL290" s="6"/>
      <c r="HYM290" s="6"/>
      <c r="HYN290" s="6"/>
      <c r="HYO290" s="6"/>
      <c r="HYP290" s="6"/>
      <c r="HYQ290" s="6"/>
      <c r="HYR290" s="6"/>
      <c r="HYS290" s="6"/>
      <c r="HYT290" s="6"/>
      <c r="HYU290" s="6"/>
      <c r="HYV290" s="6"/>
      <c r="HYW290" s="6"/>
      <c r="HYX290" s="6"/>
      <c r="HYY290" s="6"/>
      <c r="HYZ290" s="6"/>
      <c r="HZA290" s="6"/>
      <c r="HZB290" s="6"/>
      <c r="HZC290" s="6"/>
      <c r="HZD290" s="6"/>
      <c r="HZE290" s="6"/>
      <c r="HZF290" s="6"/>
      <c r="HZG290" s="6"/>
      <c r="HZH290" s="6"/>
      <c r="HZI290" s="6"/>
      <c r="HZJ290" s="6"/>
      <c r="HZK290" s="6"/>
      <c r="HZL290" s="6"/>
      <c r="HZM290" s="6"/>
      <c r="HZN290" s="6"/>
      <c r="HZO290" s="6"/>
      <c r="HZP290" s="6"/>
      <c r="HZQ290" s="6"/>
      <c r="HZR290" s="6"/>
      <c r="HZS290" s="6"/>
      <c r="HZT290" s="6"/>
      <c r="HZU290" s="6"/>
      <c r="HZV290" s="6"/>
      <c r="HZW290" s="6"/>
      <c r="HZX290" s="6"/>
      <c r="HZY290" s="6"/>
      <c r="HZZ290" s="6"/>
      <c r="IAA290" s="6"/>
      <c r="IAB290" s="6"/>
      <c r="IAC290" s="6"/>
      <c r="IAD290" s="6"/>
      <c r="IAE290" s="6"/>
      <c r="IAF290" s="6"/>
      <c r="IAG290" s="6"/>
      <c r="IAH290" s="6"/>
      <c r="IAI290" s="6"/>
      <c r="IAJ290" s="6"/>
      <c r="IAK290" s="6"/>
      <c r="IAL290" s="6"/>
      <c r="IAM290" s="6"/>
      <c r="IAN290" s="6"/>
      <c r="IAO290" s="6"/>
      <c r="IAP290" s="6"/>
      <c r="IAQ290" s="6"/>
      <c r="IAR290" s="6"/>
      <c r="IAS290" s="6"/>
      <c r="IAT290" s="6"/>
      <c r="IAU290" s="6"/>
      <c r="IAV290" s="6"/>
      <c r="IAW290" s="6"/>
      <c r="IAX290" s="6"/>
      <c r="IAY290" s="6"/>
      <c r="IAZ290" s="6"/>
      <c r="IBA290" s="6"/>
      <c r="IBB290" s="6"/>
      <c r="IBC290" s="6"/>
      <c r="IBD290" s="6"/>
      <c r="IBE290" s="6"/>
      <c r="IBF290" s="6"/>
      <c r="IBG290" s="6"/>
      <c r="IBH290" s="6"/>
      <c r="IBI290" s="6"/>
      <c r="IBJ290" s="6"/>
      <c r="IBK290" s="6"/>
      <c r="IBL290" s="6"/>
      <c r="IBM290" s="6"/>
      <c r="IBN290" s="6"/>
      <c r="IBO290" s="6"/>
      <c r="IBP290" s="6"/>
      <c r="IBQ290" s="6"/>
      <c r="IBR290" s="6"/>
      <c r="IBS290" s="6"/>
      <c r="IBT290" s="6"/>
      <c r="IBU290" s="6"/>
      <c r="IBV290" s="6"/>
      <c r="IBW290" s="6"/>
      <c r="IBX290" s="6"/>
      <c r="IBY290" s="6"/>
      <c r="IBZ290" s="6"/>
      <c r="ICA290" s="6"/>
      <c r="ICB290" s="6"/>
      <c r="ICC290" s="6"/>
      <c r="ICD290" s="6"/>
      <c r="ICE290" s="6"/>
      <c r="ICF290" s="6"/>
      <c r="ICG290" s="6"/>
      <c r="ICH290" s="6"/>
      <c r="ICI290" s="6"/>
      <c r="ICJ290" s="6"/>
      <c r="ICK290" s="6"/>
      <c r="ICL290" s="6"/>
      <c r="ICM290" s="6"/>
      <c r="ICN290" s="6"/>
      <c r="ICO290" s="6"/>
      <c r="ICP290" s="6"/>
      <c r="ICQ290" s="6"/>
      <c r="ICR290" s="6"/>
      <c r="ICS290" s="6"/>
      <c r="ICT290" s="6"/>
      <c r="ICU290" s="6"/>
      <c r="ICV290" s="6"/>
      <c r="ICW290" s="6"/>
      <c r="ICX290" s="6"/>
      <c r="ICY290" s="6"/>
      <c r="ICZ290" s="6"/>
      <c r="IDA290" s="6"/>
      <c r="IDB290" s="6"/>
      <c r="IDC290" s="6"/>
      <c r="IDD290" s="6"/>
      <c r="IDE290" s="6"/>
      <c r="IDF290" s="6"/>
      <c r="IDG290" s="6"/>
      <c r="IDH290" s="6"/>
      <c r="IDI290" s="6"/>
      <c r="IDJ290" s="6"/>
      <c r="IDK290" s="6"/>
      <c r="IDL290" s="6"/>
      <c r="IDM290" s="6"/>
      <c r="IDN290" s="6"/>
      <c r="IDO290" s="6"/>
      <c r="IDP290" s="6"/>
      <c r="IDQ290" s="6"/>
      <c r="IDR290" s="6"/>
      <c r="IDS290" s="6"/>
      <c r="IDT290" s="6"/>
      <c r="IDU290" s="6"/>
      <c r="IDV290" s="6"/>
      <c r="IDW290" s="6"/>
      <c r="IDX290" s="6"/>
      <c r="IDY290" s="6"/>
      <c r="IDZ290" s="6"/>
      <c r="IEA290" s="6"/>
      <c r="IEB290" s="6"/>
      <c r="IEC290" s="6"/>
      <c r="IED290" s="6"/>
      <c r="IEE290" s="6"/>
      <c r="IEF290" s="6"/>
      <c r="IEG290" s="6"/>
      <c r="IEH290" s="6"/>
      <c r="IEI290" s="6"/>
      <c r="IEJ290" s="6"/>
      <c r="IEK290" s="6"/>
      <c r="IEL290" s="6"/>
      <c r="IEM290" s="6"/>
      <c r="IEN290" s="6"/>
      <c r="IEO290" s="6"/>
      <c r="IEP290" s="6"/>
      <c r="IEQ290" s="6"/>
      <c r="IER290" s="6"/>
      <c r="IES290" s="6"/>
      <c r="IET290" s="6"/>
      <c r="IEU290" s="6"/>
      <c r="IEV290" s="6"/>
      <c r="IEW290" s="6"/>
      <c r="IEX290" s="6"/>
      <c r="IEY290" s="6"/>
      <c r="IEZ290" s="6"/>
      <c r="IFA290" s="6"/>
      <c r="IFB290" s="6"/>
      <c r="IFC290" s="6"/>
      <c r="IFD290" s="6"/>
      <c r="IFE290" s="6"/>
      <c r="IFF290" s="6"/>
      <c r="IFG290" s="6"/>
      <c r="IFH290" s="6"/>
      <c r="IFI290" s="6"/>
      <c r="IFJ290" s="6"/>
      <c r="IFK290" s="6"/>
      <c r="IFL290" s="6"/>
      <c r="IFM290" s="6"/>
      <c r="IFN290" s="6"/>
      <c r="IFO290" s="6"/>
      <c r="IFP290" s="6"/>
      <c r="IFQ290" s="6"/>
      <c r="IFR290" s="6"/>
      <c r="IFS290" s="6"/>
      <c r="IFT290" s="6"/>
      <c r="IFU290" s="6"/>
      <c r="IFV290" s="6"/>
      <c r="IFW290" s="6"/>
      <c r="IFX290" s="6"/>
      <c r="IFY290" s="6"/>
      <c r="IFZ290" s="6"/>
      <c r="IGA290" s="6"/>
      <c r="IGB290" s="6"/>
      <c r="IGC290" s="6"/>
      <c r="IGD290" s="6"/>
      <c r="IGE290" s="6"/>
      <c r="IGF290" s="6"/>
      <c r="IGG290" s="6"/>
      <c r="IGH290" s="6"/>
      <c r="IGI290" s="6"/>
      <c r="IGJ290" s="6"/>
      <c r="IGK290" s="6"/>
      <c r="IGL290" s="6"/>
      <c r="IGM290" s="6"/>
      <c r="IGN290" s="6"/>
      <c r="IGO290" s="6"/>
      <c r="IGP290" s="6"/>
      <c r="IGQ290" s="6"/>
      <c r="IGR290" s="6"/>
      <c r="IGS290" s="6"/>
      <c r="IGT290" s="6"/>
      <c r="IGU290" s="6"/>
      <c r="IGV290" s="6"/>
      <c r="IGW290" s="6"/>
      <c r="IGX290" s="6"/>
      <c r="IGY290" s="6"/>
      <c r="IGZ290" s="6"/>
      <c r="IHA290" s="6"/>
      <c r="IHB290" s="6"/>
      <c r="IHC290" s="6"/>
      <c r="IHD290" s="6"/>
      <c r="IHE290" s="6"/>
      <c r="IHF290" s="6"/>
      <c r="IHG290" s="6"/>
      <c r="IHH290" s="6"/>
      <c r="IHI290" s="6"/>
      <c r="IHJ290" s="6"/>
      <c r="IHK290" s="6"/>
      <c r="IHL290" s="6"/>
      <c r="IHM290" s="6"/>
      <c r="IHN290" s="6"/>
      <c r="IHO290" s="6"/>
      <c r="IHP290" s="6"/>
      <c r="IHQ290" s="6"/>
      <c r="IHR290" s="6"/>
      <c r="IHS290" s="6"/>
      <c r="IHT290" s="6"/>
      <c r="IHU290" s="6"/>
      <c r="IHV290" s="6"/>
      <c r="IHW290" s="6"/>
      <c r="IHX290" s="6"/>
      <c r="IHY290" s="6"/>
      <c r="IHZ290" s="6"/>
      <c r="IIA290" s="6"/>
      <c r="IIB290" s="6"/>
      <c r="IIC290" s="6"/>
      <c r="IID290" s="6"/>
      <c r="IIE290" s="6"/>
      <c r="IIF290" s="6"/>
      <c r="IIG290" s="6"/>
      <c r="IIH290" s="6"/>
      <c r="III290" s="6"/>
      <c r="IIJ290" s="6"/>
      <c r="IIK290" s="6"/>
      <c r="IIL290" s="6"/>
      <c r="IIM290" s="6"/>
      <c r="IIN290" s="6"/>
      <c r="IIO290" s="6"/>
      <c r="IIP290" s="6"/>
      <c r="IIQ290" s="6"/>
      <c r="IIR290" s="6"/>
      <c r="IIS290" s="6"/>
      <c r="IIT290" s="6"/>
      <c r="IIU290" s="6"/>
      <c r="IIV290" s="6"/>
      <c r="IIW290" s="6"/>
      <c r="IIX290" s="6"/>
      <c r="IIY290" s="6"/>
      <c r="IIZ290" s="6"/>
      <c r="IJA290" s="6"/>
      <c r="IJB290" s="6"/>
      <c r="IJC290" s="6"/>
      <c r="IJD290" s="6"/>
      <c r="IJE290" s="6"/>
      <c r="IJF290" s="6"/>
      <c r="IJG290" s="6"/>
      <c r="IJH290" s="6"/>
      <c r="IJI290" s="6"/>
      <c r="IJJ290" s="6"/>
      <c r="IJK290" s="6"/>
      <c r="IJL290" s="6"/>
      <c r="IJM290" s="6"/>
      <c r="IJN290" s="6"/>
      <c r="IJO290" s="6"/>
      <c r="IJP290" s="6"/>
      <c r="IJQ290" s="6"/>
      <c r="IJR290" s="6"/>
      <c r="IJS290" s="6"/>
      <c r="IJT290" s="6"/>
      <c r="IJU290" s="6"/>
      <c r="IJV290" s="6"/>
      <c r="IJW290" s="6"/>
      <c r="IJX290" s="6"/>
      <c r="IJY290" s="6"/>
      <c r="IJZ290" s="6"/>
      <c r="IKA290" s="6"/>
      <c r="IKB290" s="6"/>
      <c r="IKC290" s="6"/>
      <c r="IKD290" s="6"/>
      <c r="IKE290" s="6"/>
      <c r="IKF290" s="6"/>
      <c r="IKG290" s="6"/>
      <c r="IKH290" s="6"/>
      <c r="IKI290" s="6"/>
      <c r="IKJ290" s="6"/>
      <c r="IKK290" s="6"/>
      <c r="IKL290" s="6"/>
      <c r="IKM290" s="6"/>
      <c r="IKN290" s="6"/>
      <c r="IKO290" s="6"/>
      <c r="IKP290" s="6"/>
      <c r="IKQ290" s="6"/>
      <c r="IKR290" s="6"/>
      <c r="IKS290" s="6"/>
      <c r="IKT290" s="6"/>
      <c r="IKU290" s="6"/>
      <c r="IKV290" s="6"/>
      <c r="IKW290" s="6"/>
      <c r="IKX290" s="6"/>
      <c r="IKY290" s="6"/>
      <c r="IKZ290" s="6"/>
      <c r="ILA290" s="6"/>
      <c r="ILB290" s="6"/>
      <c r="ILC290" s="6"/>
      <c r="ILD290" s="6"/>
      <c r="ILE290" s="6"/>
      <c r="ILF290" s="6"/>
      <c r="ILG290" s="6"/>
      <c r="ILH290" s="6"/>
      <c r="ILI290" s="6"/>
      <c r="ILJ290" s="6"/>
      <c r="ILK290" s="6"/>
      <c r="ILL290" s="6"/>
      <c r="ILM290" s="6"/>
      <c r="ILN290" s="6"/>
      <c r="ILO290" s="6"/>
      <c r="ILP290" s="6"/>
      <c r="ILQ290" s="6"/>
      <c r="ILR290" s="6"/>
      <c r="ILS290" s="6"/>
      <c r="ILT290" s="6"/>
      <c r="ILU290" s="6"/>
      <c r="ILV290" s="6"/>
      <c r="ILW290" s="6"/>
      <c r="ILX290" s="6"/>
      <c r="ILY290" s="6"/>
      <c r="ILZ290" s="6"/>
      <c r="IMA290" s="6"/>
      <c r="IMB290" s="6"/>
      <c r="IMC290" s="6"/>
      <c r="IMD290" s="6"/>
      <c r="IME290" s="6"/>
      <c r="IMF290" s="6"/>
      <c r="IMG290" s="6"/>
      <c r="IMH290" s="6"/>
      <c r="IMI290" s="6"/>
      <c r="IMJ290" s="6"/>
      <c r="IMK290" s="6"/>
      <c r="IML290" s="6"/>
      <c r="IMM290" s="6"/>
      <c r="IMN290" s="6"/>
      <c r="IMO290" s="6"/>
      <c r="IMP290" s="6"/>
      <c r="IMQ290" s="6"/>
      <c r="IMR290" s="6"/>
      <c r="IMS290" s="6"/>
      <c r="IMT290" s="6"/>
      <c r="IMU290" s="6"/>
      <c r="IMV290" s="6"/>
      <c r="IMW290" s="6"/>
      <c r="IMX290" s="6"/>
      <c r="IMY290" s="6"/>
      <c r="IMZ290" s="6"/>
      <c r="INA290" s="6"/>
      <c r="INB290" s="6"/>
      <c r="INC290" s="6"/>
      <c r="IND290" s="6"/>
      <c r="INE290" s="6"/>
      <c r="INF290" s="6"/>
      <c r="ING290" s="6"/>
      <c r="INH290" s="6"/>
      <c r="INI290" s="6"/>
      <c r="INJ290" s="6"/>
      <c r="INK290" s="6"/>
      <c r="INL290" s="6"/>
      <c r="INM290" s="6"/>
      <c r="INN290" s="6"/>
      <c r="INO290" s="6"/>
      <c r="INP290" s="6"/>
      <c r="INQ290" s="6"/>
      <c r="INR290" s="6"/>
      <c r="INS290" s="6"/>
      <c r="INT290" s="6"/>
      <c r="INU290" s="6"/>
      <c r="INV290" s="6"/>
      <c r="INW290" s="6"/>
      <c r="INX290" s="6"/>
      <c r="INY290" s="6"/>
      <c r="INZ290" s="6"/>
      <c r="IOA290" s="6"/>
      <c r="IOB290" s="6"/>
      <c r="IOC290" s="6"/>
      <c r="IOD290" s="6"/>
      <c r="IOE290" s="6"/>
      <c r="IOF290" s="6"/>
      <c r="IOG290" s="6"/>
      <c r="IOH290" s="6"/>
      <c r="IOI290" s="6"/>
      <c r="IOJ290" s="6"/>
      <c r="IOK290" s="6"/>
      <c r="IOL290" s="6"/>
      <c r="IOM290" s="6"/>
      <c r="ION290" s="6"/>
      <c r="IOO290" s="6"/>
      <c r="IOP290" s="6"/>
      <c r="IOQ290" s="6"/>
      <c r="IOR290" s="6"/>
      <c r="IOS290" s="6"/>
      <c r="IOT290" s="6"/>
      <c r="IOU290" s="6"/>
      <c r="IOV290" s="6"/>
      <c r="IOW290" s="6"/>
      <c r="IOX290" s="6"/>
      <c r="IOY290" s="6"/>
      <c r="IOZ290" s="6"/>
      <c r="IPA290" s="6"/>
      <c r="IPB290" s="6"/>
      <c r="IPC290" s="6"/>
      <c r="IPD290" s="6"/>
      <c r="IPE290" s="6"/>
      <c r="IPF290" s="6"/>
      <c r="IPG290" s="6"/>
      <c r="IPH290" s="6"/>
      <c r="IPI290" s="6"/>
      <c r="IPJ290" s="6"/>
      <c r="IPK290" s="6"/>
      <c r="IPL290" s="6"/>
      <c r="IPM290" s="6"/>
      <c r="IPN290" s="6"/>
      <c r="IPO290" s="6"/>
      <c r="IPP290" s="6"/>
      <c r="IPQ290" s="6"/>
      <c r="IPR290" s="6"/>
      <c r="IPS290" s="6"/>
      <c r="IPT290" s="6"/>
      <c r="IPU290" s="6"/>
      <c r="IPV290" s="6"/>
      <c r="IPW290" s="6"/>
      <c r="IPX290" s="6"/>
      <c r="IPY290" s="6"/>
      <c r="IPZ290" s="6"/>
      <c r="IQA290" s="6"/>
      <c r="IQB290" s="6"/>
      <c r="IQC290" s="6"/>
      <c r="IQD290" s="6"/>
      <c r="IQE290" s="6"/>
      <c r="IQF290" s="6"/>
      <c r="IQG290" s="6"/>
      <c r="IQH290" s="6"/>
      <c r="IQI290" s="6"/>
      <c r="IQJ290" s="6"/>
      <c r="IQK290" s="6"/>
      <c r="IQL290" s="6"/>
      <c r="IQM290" s="6"/>
      <c r="IQN290" s="6"/>
      <c r="IQO290" s="6"/>
      <c r="IQP290" s="6"/>
      <c r="IQQ290" s="6"/>
      <c r="IQR290" s="6"/>
      <c r="IQS290" s="6"/>
      <c r="IQT290" s="6"/>
      <c r="IQU290" s="6"/>
      <c r="IQV290" s="6"/>
      <c r="IQW290" s="6"/>
      <c r="IQX290" s="6"/>
      <c r="IQY290" s="6"/>
      <c r="IQZ290" s="6"/>
      <c r="IRA290" s="6"/>
      <c r="IRB290" s="6"/>
      <c r="IRC290" s="6"/>
      <c r="IRD290" s="6"/>
      <c r="IRE290" s="6"/>
      <c r="IRF290" s="6"/>
      <c r="IRG290" s="6"/>
      <c r="IRH290" s="6"/>
      <c r="IRI290" s="6"/>
      <c r="IRJ290" s="6"/>
      <c r="IRK290" s="6"/>
      <c r="IRL290" s="6"/>
      <c r="IRM290" s="6"/>
      <c r="IRN290" s="6"/>
      <c r="IRO290" s="6"/>
      <c r="IRP290" s="6"/>
      <c r="IRQ290" s="6"/>
      <c r="IRR290" s="6"/>
      <c r="IRS290" s="6"/>
      <c r="IRT290" s="6"/>
      <c r="IRU290" s="6"/>
      <c r="IRV290" s="6"/>
      <c r="IRW290" s="6"/>
      <c r="IRX290" s="6"/>
      <c r="IRY290" s="6"/>
      <c r="IRZ290" s="6"/>
      <c r="ISA290" s="6"/>
      <c r="ISB290" s="6"/>
      <c r="ISC290" s="6"/>
      <c r="ISD290" s="6"/>
      <c r="ISE290" s="6"/>
      <c r="ISF290" s="6"/>
      <c r="ISG290" s="6"/>
      <c r="ISH290" s="6"/>
      <c r="ISI290" s="6"/>
      <c r="ISJ290" s="6"/>
      <c r="ISK290" s="6"/>
      <c r="ISL290" s="6"/>
      <c r="ISM290" s="6"/>
      <c r="ISN290" s="6"/>
      <c r="ISO290" s="6"/>
      <c r="ISP290" s="6"/>
      <c r="ISQ290" s="6"/>
      <c r="ISR290" s="6"/>
      <c r="ISS290" s="6"/>
      <c r="IST290" s="6"/>
      <c r="ISU290" s="6"/>
      <c r="ISV290" s="6"/>
      <c r="ISW290" s="6"/>
      <c r="ISX290" s="6"/>
      <c r="ISY290" s="6"/>
      <c r="ISZ290" s="6"/>
      <c r="ITA290" s="6"/>
      <c r="ITB290" s="6"/>
      <c r="ITC290" s="6"/>
      <c r="ITD290" s="6"/>
      <c r="ITE290" s="6"/>
      <c r="ITF290" s="6"/>
      <c r="ITG290" s="6"/>
      <c r="ITH290" s="6"/>
      <c r="ITI290" s="6"/>
      <c r="ITJ290" s="6"/>
      <c r="ITK290" s="6"/>
      <c r="ITL290" s="6"/>
      <c r="ITM290" s="6"/>
      <c r="ITN290" s="6"/>
      <c r="ITO290" s="6"/>
      <c r="ITP290" s="6"/>
      <c r="ITQ290" s="6"/>
      <c r="ITR290" s="6"/>
      <c r="ITS290" s="6"/>
      <c r="ITT290" s="6"/>
      <c r="ITU290" s="6"/>
      <c r="ITV290" s="6"/>
      <c r="ITW290" s="6"/>
      <c r="ITX290" s="6"/>
      <c r="ITY290" s="6"/>
      <c r="ITZ290" s="6"/>
      <c r="IUA290" s="6"/>
      <c r="IUB290" s="6"/>
      <c r="IUC290" s="6"/>
      <c r="IUD290" s="6"/>
      <c r="IUE290" s="6"/>
      <c r="IUF290" s="6"/>
      <c r="IUG290" s="6"/>
      <c r="IUH290" s="6"/>
      <c r="IUI290" s="6"/>
      <c r="IUJ290" s="6"/>
      <c r="IUK290" s="6"/>
      <c r="IUL290" s="6"/>
      <c r="IUM290" s="6"/>
      <c r="IUN290" s="6"/>
      <c r="IUO290" s="6"/>
      <c r="IUP290" s="6"/>
      <c r="IUQ290" s="6"/>
      <c r="IUR290" s="6"/>
      <c r="IUS290" s="6"/>
      <c r="IUT290" s="6"/>
      <c r="IUU290" s="6"/>
      <c r="IUV290" s="6"/>
      <c r="IUW290" s="6"/>
      <c r="IUX290" s="6"/>
      <c r="IUY290" s="6"/>
      <c r="IUZ290" s="6"/>
      <c r="IVA290" s="6"/>
      <c r="IVB290" s="6"/>
      <c r="IVC290" s="6"/>
      <c r="IVD290" s="6"/>
      <c r="IVE290" s="6"/>
      <c r="IVF290" s="6"/>
      <c r="IVG290" s="6"/>
      <c r="IVH290" s="6"/>
      <c r="IVI290" s="6"/>
      <c r="IVJ290" s="6"/>
      <c r="IVK290" s="6"/>
      <c r="IVL290" s="6"/>
      <c r="IVM290" s="6"/>
      <c r="IVN290" s="6"/>
      <c r="IVO290" s="6"/>
      <c r="IVP290" s="6"/>
      <c r="IVQ290" s="6"/>
      <c r="IVR290" s="6"/>
      <c r="IVS290" s="6"/>
      <c r="IVT290" s="6"/>
      <c r="IVU290" s="6"/>
      <c r="IVV290" s="6"/>
      <c r="IVW290" s="6"/>
      <c r="IVX290" s="6"/>
      <c r="IVY290" s="6"/>
      <c r="IVZ290" s="6"/>
      <c r="IWA290" s="6"/>
      <c r="IWB290" s="6"/>
      <c r="IWC290" s="6"/>
      <c r="IWD290" s="6"/>
      <c r="IWE290" s="6"/>
      <c r="IWF290" s="6"/>
      <c r="IWG290" s="6"/>
      <c r="IWH290" s="6"/>
      <c r="IWI290" s="6"/>
      <c r="IWJ290" s="6"/>
      <c r="IWK290" s="6"/>
      <c r="IWL290" s="6"/>
      <c r="IWM290" s="6"/>
      <c r="IWN290" s="6"/>
      <c r="IWO290" s="6"/>
      <c r="IWP290" s="6"/>
      <c r="IWQ290" s="6"/>
      <c r="IWR290" s="6"/>
      <c r="IWS290" s="6"/>
      <c r="IWT290" s="6"/>
      <c r="IWU290" s="6"/>
      <c r="IWV290" s="6"/>
      <c r="IWW290" s="6"/>
      <c r="IWX290" s="6"/>
      <c r="IWY290" s="6"/>
      <c r="IWZ290" s="6"/>
      <c r="IXA290" s="6"/>
      <c r="IXB290" s="6"/>
      <c r="IXC290" s="6"/>
      <c r="IXD290" s="6"/>
      <c r="IXE290" s="6"/>
      <c r="IXF290" s="6"/>
      <c r="IXG290" s="6"/>
      <c r="IXH290" s="6"/>
      <c r="IXI290" s="6"/>
      <c r="IXJ290" s="6"/>
      <c r="IXK290" s="6"/>
      <c r="IXL290" s="6"/>
      <c r="IXM290" s="6"/>
      <c r="IXN290" s="6"/>
      <c r="IXO290" s="6"/>
      <c r="IXP290" s="6"/>
      <c r="IXQ290" s="6"/>
      <c r="IXR290" s="6"/>
      <c r="IXS290" s="6"/>
      <c r="IXT290" s="6"/>
      <c r="IXU290" s="6"/>
      <c r="IXV290" s="6"/>
      <c r="IXW290" s="6"/>
      <c r="IXX290" s="6"/>
      <c r="IXY290" s="6"/>
      <c r="IXZ290" s="6"/>
      <c r="IYA290" s="6"/>
      <c r="IYB290" s="6"/>
      <c r="IYC290" s="6"/>
      <c r="IYD290" s="6"/>
      <c r="IYE290" s="6"/>
      <c r="IYF290" s="6"/>
      <c r="IYG290" s="6"/>
      <c r="IYH290" s="6"/>
      <c r="IYI290" s="6"/>
      <c r="IYJ290" s="6"/>
      <c r="IYK290" s="6"/>
      <c r="IYL290" s="6"/>
      <c r="IYM290" s="6"/>
      <c r="IYN290" s="6"/>
      <c r="IYO290" s="6"/>
      <c r="IYP290" s="6"/>
      <c r="IYQ290" s="6"/>
      <c r="IYR290" s="6"/>
      <c r="IYS290" s="6"/>
      <c r="IYT290" s="6"/>
      <c r="IYU290" s="6"/>
      <c r="IYV290" s="6"/>
      <c r="IYW290" s="6"/>
      <c r="IYX290" s="6"/>
      <c r="IYY290" s="6"/>
      <c r="IYZ290" s="6"/>
      <c r="IZA290" s="6"/>
      <c r="IZB290" s="6"/>
      <c r="IZC290" s="6"/>
      <c r="IZD290" s="6"/>
      <c r="IZE290" s="6"/>
      <c r="IZF290" s="6"/>
      <c r="IZG290" s="6"/>
      <c r="IZH290" s="6"/>
      <c r="IZI290" s="6"/>
      <c r="IZJ290" s="6"/>
      <c r="IZK290" s="6"/>
      <c r="IZL290" s="6"/>
      <c r="IZM290" s="6"/>
      <c r="IZN290" s="6"/>
      <c r="IZO290" s="6"/>
      <c r="IZP290" s="6"/>
      <c r="IZQ290" s="6"/>
      <c r="IZR290" s="6"/>
      <c r="IZS290" s="6"/>
      <c r="IZT290" s="6"/>
      <c r="IZU290" s="6"/>
      <c r="IZV290" s="6"/>
      <c r="IZW290" s="6"/>
      <c r="IZX290" s="6"/>
      <c r="IZY290" s="6"/>
      <c r="IZZ290" s="6"/>
      <c r="JAA290" s="6"/>
      <c r="JAB290" s="6"/>
      <c r="JAC290" s="6"/>
      <c r="JAD290" s="6"/>
      <c r="JAE290" s="6"/>
      <c r="JAF290" s="6"/>
      <c r="JAG290" s="6"/>
      <c r="JAH290" s="6"/>
      <c r="JAI290" s="6"/>
      <c r="JAJ290" s="6"/>
      <c r="JAK290" s="6"/>
      <c r="JAL290" s="6"/>
      <c r="JAM290" s="6"/>
      <c r="JAN290" s="6"/>
      <c r="JAO290" s="6"/>
      <c r="JAP290" s="6"/>
      <c r="JAQ290" s="6"/>
      <c r="JAR290" s="6"/>
      <c r="JAS290" s="6"/>
      <c r="JAT290" s="6"/>
      <c r="JAU290" s="6"/>
      <c r="JAV290" s="6"/>
      <c r="JAW290" s="6"/>
      <c r="JAX290" s="6"/>
      <c r="JAY290" s="6"/>
      <c r="JAZ290" s="6"/>
      <c r="JBA290" s="6"/>
      <c r="JBB290" s="6"/>
      <c r="JBC290" s="6"/>
      <c r="JBD290" s="6"/>
      <c r="JBE290" s="6"/>
      <c r="JBF290" s="6"/>
      <c r="JBG290" s="6"/>
      <c r="JBH290" s="6"/>
      <c r="JBI290" s="6"/>
      <c r="JBJ290" s="6"/>
      <c r="JBK290" s="6"/>
      <c r="JBL290" s="6"/>
      <c r="JBM290" s="6"/>
      <c r="JBN290" s="6"/>
      <c r="JBO290" s="6"/>
      <c r="JBP290" s="6"/>
      <c r="JBQ290" s="6"/>
      <c r="JBR290" s="6"/>
      <c r="JBS290" s="6"/>
      <c r="JBT290" s="6"/>
      <c r="JBU290" s="6"/>
      <c r="JBV290" s="6"/>
      <c r="JBW290" s="6"/>
      <c r="JBX290" s="6"/>
      <c r="JBY290" s="6"/>
      <c r="JBZ290" s="6"/>
      <c r="JCA290" s="6"/>
      <c r="JCB290" s="6"/>
      <c r="JCC290" s="6"/>
      <c r="JCD290" s="6"/>
      <c r="JCE290" s="6"/>
      <c r="JCF290" s="6"/>
      <c r="JCG290" s="6"/>
      <c r="JCH290" s="6"/>
      <c r="JCI290" s="6"/>
      <c r="JCJ290" s="6"/>
      <c r="JCK290" s="6"/>
      <c r="JCL290" s="6"/>
      <c r="JCM290" s="6"/>
      <c r="JCN290" s="6"/>
      <c r="JCO290" s="6"/>
      <c r="JCP290" s="6"/>
      <c r="JCQ290" s="6"/>
      <c r="JCR290" s="6"/>
      <c r="JCS290" s="6"/>
      <c r="JCT290" s="6"/>
      <c r="JCU290" s="6"/>
      <c r="JCV290" s="6"/>
      <c r="JCW290" s="6"/>
      <c r="JCX290" s="6"/>
      <c r="JCY290" s="6"/>
      <c r="JCZ290" s="6"/>
      <c r="JDA290" s="6"/>
      <c r="JDB290" s="6"/>
      <c r="JDC290" s="6"/>
      <c r="JDD290" s="6"/>
      <c r="JDE290" s="6"/>
      <c r="JDF290" s="6"/>
      <c r="JDG290" s="6"/>
      <c r="JDH290" s="6"/>
      <c r="JDI290" s="6"/>
      <c r="JDJ290" s="6"/>
      <c r="JDK290" s="6"/>
      <c r="JDL290" s="6"/>
      <c r="JDM290" s="6"/>
      <c r="JDN290" s="6"/>
      <c r="JDO290" s="6"/>
      <c r="JDP290" s="6"/>
      <c r="JDQ290" s="6"/>
      <c r="JDR290" s="6"/>
      <c r="JDS290" s="6"/>
      <c r="JDT290" s="6"/>
      <c r="JDU290" s="6"/>
      <c r="JDV290" s="6"/>
      <c r="JDW290" s="6"/>
      <c r="JDX290" s="6"/>
      <c r="JDY290" s="6"/>
      <c r="JDZ290" s="6"/>
      <c r="JEA290" s="6"/>
      <c r="JEB290" s="6"/>
      <c r="JEC290" s="6"/>
      <c r="JED290" s="6"/>
      <c r="JEE290" s="6"/>
      <c r="JEF290" s="6"/>
      <c r="JEG290" s="6"/>
      <c r="JEH290" s="6"/>
      <c r="JEI290" s="6"/>
      <c r="JEJ290" s="6"/>
      <c r="JEK290" s="6"/>
      <c r="JEL290" s="6"/>
      <c r="JEM290" s="6"/>
      <c r="JEN290" s="6"/>
      <c r="JEO290" s="6"/>
      <c r="JEP290" s="6"/>
      <c r="JEQ290" s="6"/>
      <c r="JER290" s="6"/>
      <c r="JES290" s="6"/>
      <c r="JET290" s="6"/>
      <c r="JEU290" s="6"/>
      <c r="JEV290" s="6"/>
      <c r="JEW290" s="6"/>
      <c r="JEX290" s="6"/>
      <c r="JEY290" s="6"/>
      <c r="JEZ290" s="6"/>
      <c r="JFA290" s="6"/>
      <c r="JFB290" s="6"/>
      <c r="JFC290" s="6"/>
      <c r="JFD290" s="6"/>
      <c r="JFE290" s="6"/>
      <c r="JFF290" s="6"/>
      <c r="JFG290" s="6"/>
      <c r="JFH290" s="6"/>
      <c r="JFI290" s="6"/>
      <c r="JFJ290" s="6"/>
      <c r="JFK290" s="6"/>
      <c r="JFL290" s="6"/>
      <c r="JFM290" s="6"/>
      <c r="JFN290" s="6"/>
      <c r="JFO290" s="6"/>
      <c r="JFP290" s="6"/>
      <c r="JFQ290" s="6"/>
      <c r="JFR290" s="6"/>
      <c r="JFS290" s="6"/>
      <c r="JFT290" s="6"/>
      <c r="JFU290" s="6"/>
      <c r="JFV290" s="6"/>
      <c r="JFW290" s="6"/>
      <c r="JFX290" s="6"/>
      <c r="JFY290" s="6"/>
      <c r="JFZ290" s="6"/>
      <c r="JGA290" s="6"/>
      <c r="JGB290" s="6"/>
      <c r="JGC290" s="6"/>
      <c r="JGD290" s="6"/>
      <c r="JGE290" s="6"/>
      <c r="JGF290" s="6"/>
      <c r="JGG290" s="6"/>
      <c r="JGH290" s="6"/>
      <c r="JGI290" s="6"/>
      <c r="JGJ290" s="6"/>
      <c r="JGK290" s="6"/>
      <c r="JGL290" s="6"/>
      <c r="JGM290" s="6"/>
      <c r="JGN290" s="6"/>
      <c r="JGO290" s="6"/>
      <c r="JGP290" s="6"/>
      <c r="JGQ290" s="6"/>
      <c r="JGR290" s="6"/>
      <c r="JGS290" s="6"/>
      <c r="JGT290" s="6"/>
      <c r="JGU290" s="6"/>
      <c r="JGV290" s="6"/>
      <c r="JGW290" s="6"/>
      <c r="JGX290" s="6"/>
      <c r="JGY290" s="6"/>
      <c r="JGZ290" s="6"/>
      <c r="JHA290" s="6"/>
      <c r="JHB290" s="6"/>
      <c r="JHC290" s="6"/>
      <c r="JHD290" s="6"/>
      <c r="JHE290" s="6"/>
      <c r="JHF290" s="6"/>
      <c r="JHG290" s="6"/>
      <c r="JHH290" s="6"/>
      <c r="JHI290" s="6"/>
      <c r="JHJ290" s="6"/>
      <c r="JHK290" s="6"/>
      <c r="JHL290" s="6"/>
      <c r="JHM290" s="6"/>
      <c r="JHN290" s="6"/>
      <c r="JHO290" s="6"/>
      <c r="JHP290" s="6"/>
      <c r="JHQ290" s="6"/>
      <c r="JHR290" s="6"/>
      <c r="JHS290" s="6"/>
      <c r="JHT290" s="6"/>
      <c r="JHU290" s="6"/>
      <c r="JHV290" s="6"/>
      <c r="JHW290" s="6"/>
      <c r="JHX290" s="6"/>
      <c r="JHY290" s="6"/>
      <c r="JHZ290" s="6"/>
      <c r="JIA290" s="6"/>
      <c r="JIB290" s="6"/>
      <c r="JIC290" s="6"/>
      <c r="JID290" s="6"/>
      <c r="JIE290" s="6"/>
      <c r="JIF290" s="6"/>
      <c r="JIG290" s="6"/>
      <c r="JIH290" s="6"/>
      <c r="JII290" s="6"/>
      <c r="JIJ290" s="6"/>
      <c r="JIK290" s="6"/>
      <c r="JIL290" s="6"/>
      <c r="JIM290" s="6"/>
      <c r="JIN290" s="6"/>
      <c r="JIO290" s="6"/>
      <c r="JIP290" s="6"/>
      <c r="JIQ290" s="6"/>
      <c r="JIR290" s="6"/>
      <c r="JIS290" s="6"/>
      <c r="JIT290" s="6"/>
      <c r="JIU290" s="6"/>
      <c r="JIV290" s="6"/>
      <c r="JIW290" s="6"/>
      <c r="JIX290" s="6"/>
      <c r="JIY290" s="6"/>
      <c r="JIZ290" s="6"/>
      <c r="JJA290" s="6"/>
      <c r="JJB290" s="6"/>
      <c r="JJC290" s="6"/>
      <c r="JJD290" s="6"/>
      <c r="JJE290" s="6"/>
      <c r="JJF290" s="6"/>
      <c r="JJG290" s="6"/>
      <c r="JJH290" s="6"/>
      <c r="JJI290" s="6"/>
      <c r="JJJ290" s="6"/>
      <c r="JJK290" s="6"/>
      <c r="JJL290" s="6"/>
      <c r="JJM290" s="6"/>
      <c r="JJN290" s="6"/>
      <c r="JJO290" s="6"/>
      <c r="JJP290" s="6"/>
      <c r="JJQ290" s="6"/>
      <c r="JJR290" s="6"/>
      <c r="JJS290" s="6"/>
      <c r="JJT290" s="6"/>
      <c r="JJU290" s="6"/>
      <c r="JJV290" s="6"/>
      <c r="JJW290" s="6"/>
      <c r="JJX290" s="6"/>
      <c r="JJY290" s="6"/>
      <c r="JJZ290" s="6"/>
      <c r="JKA290" s="6"/>
      <c r="JKB290" s="6"/>
      <c r="JKC290" s="6"/>
      <c r="JKD290" s="6"/>
      <c r="JKE290" s="6"/>
      <c r="JKF290" s="6"/>
      <c r="JKG290" s="6"/>
      <c r="JKH290" s="6"/>
      <c r="JKI290" s="6"/>
      <c r="JKJ290" s="6"/>
      <c r="JKK290" s="6"/>
      <c r="JKL290" s="6"/>
      <c r="JKM290" s="6"/>
      <c r="JKN290" s="6"/>
      <c r="JKO290" s="6"/>
      <c r="JKP290" s="6"/>
      <c r="JKQ290" s="6"/>
      <c r="JKR290" s="6"/>
      <c r="JKS290" s="6"/>
      <c r="JKT290" s="6"/>
      <c r="JKU290" s="6"/>
      <c r="JKV290" s="6"/>
      <c r="JKW290" s="6"/>
      <c r="JKX290" s="6"/>
      <c r="JKY290" s="6"/>
      <c r="JKZ290" s="6"/>
      <c r="JLA290" s="6"/>
      <c r="JLB290" s="6"/>
      <c r="JLC290" s="6"/>
      <c r="JLD290" s="6"/>
      <c r="JLE290" s="6"/>
      <c r="JLF290" s="6"/>
      <c r="JLG290" s="6"/>
      <c r="JLH290" s="6"/>
      <c r="JLI290" s="6"/>
      <c r="JLJ290" s="6"/>
      <c r="JLK290" s="6"/>
      <c r="JLL290" s="6"/>
      <c r="JLM290" s="6"/>
      <c r="JLN290" s="6"/>
      <c r="JLO290" s="6"/>
      <c r="JLP290" s="6"/>
      <c r="JLQ290" s="6"/>
      <c r="JLR290" s="6"/>
      <c r="JLS290" s="6"/>
      <c r="JLT290" s="6"/>
      <c r="JLU290" s="6"/>
      <c r="JLV290" s="6"/>
      <c r="JLW290" s="6"/>
      <c r="JLX290" s="6"/>
      <c r="JLY290" s="6"/>
      <c r="JLZ290" s="6"/>
      <c r="JMA290" s="6"/>
      <c r="JMB290" s="6"/>
      <c r="JMC290" s="6"/>
      <c r="JMD290" s="6"/>
      <c r="JME290" s="6"/>
      <c r="JMF290" s="6"/>
      <c r="JMG290" s="6"/>
      <c r="JMH290" s="6"/>
      <c r="JMI290" s="6"/>
      <c r="JMJ290" s="6"/>
      <c r="JMK290" s="6"/>
      <c r="JML290" s="6"/>
      <c r="JMM290" s="6"/>
      <c r="JMN290" s="6"/>
      <c r="JMO290" s="6"/>
      <c r="JMP290" s="6"/>
      <c r="JMQ290" s="6"/>
      <c r="JMR290" s="6"/>
      <c r="JMS290" s="6"/>
      <c r="JMT290" s="6"/>
      <c r="JMU290" s="6"/>
      <c r="JMV290" s="6"/>
      <c r="JMW290" s="6"/>
      <c r="JMX290" s="6"/>
      <c r="JMY290" s="6"/>
      <c r="JMZ290" s="6"/>
      <c r="JNA290" s="6"/>
      <c r="JNB290" s="6"/>
      <c r="JNC290" s="6"/>
      <c r="JND290" s="6"/>
      <c r="JNE290" s="6"/>
      <c r="JNF290" s="6"/>
      <c r="JNG290" s="6"/>
      <c r="JNH290" s="6"/>
      <c r="JNI290" s="6"/>
      <c r="JNJ290" s="6"/>
      <c r="JNK290" s="6"/>
      <c r="JNL290" s="6"/>
      <c r="JNM290" s="6"/>
      <c r="JNN290" s="6"/>
      <c r="JNO290" s="6"/>
      <c r="JNP290" s="6"/>
      <c r="JNQ290" s="6"/>
      <c r="JNR290" s="6"/>
      <c r="JNS290" s="6"/>
      <c r="JNT290" s="6"/>
      <c r="JNU290" s="6"/>
      <c r="JNV290" s="6"/>
      <c r="JNW290" s="6"/>
      <c r="JNX290" s="6"/>
      <c r="JNY290" s="6"/>
      <c r="JNZ290" s="6"/>
      <c r="JOA290" s="6"/>
      <c r="JOB290" s="6"/>
      <c r="JOC290" s="6"/>
      <c r="JOD290" s="6"/>
      <c r="JOE290" s="6"/>
      <c r="JOF290" s="6"/>
      <c r="JOG290" s="6"/>
      <c r="JOH290" s="6"/>
      <c r="JOI290" s="6"/>
      <c r="JOJ290" s="6"/>
      <c r="JOK290" s="6"/>
      <c r="JOL290" s="6"/>
      <c r="JOM290" s="6"/>
      <c r="JON290" s="6"/>
      <c r="JOO290" s="6"/>
      <c r="JOP290" s="6"/>
      <c r="JOQ290" s="6"/>
      <c r="JOR290" s="6"/>
      <c r="JOS290" s="6"/>
      <c r="JOT290" s="6"/>
      <c r="JOU290" s="6"/>
      <c r="JOV290" s="6"/>
      <c r="JOW290" s="6"/>
      <c r="JOX290" s="6"/>
      <c r="JOY290" s="6"/>
      <c r="JOZ290" s="6"/>
      <c r="JPA290" s="6"/>
      <c r="JPB290" s="6"/>
      <c r="JPC290" s="6"/>
      <c r="JPD290" s="6"/>
      <c r="JPE290" s="6"/>
      <c r="JPF290" s="6"/>
      <c r="JPG290" s="6"/>
      <c r="JPH290" s="6"/>
      <c r="JPI290" s="6"/>
      <c r="JPJ290" s="6"/>
      <c r="JPK290" s="6"/>
      <c r="JPL290" s="6"/>
      <c r="JPM290" s="6"/>
      <c r="JPN290" s="6"/>
      <c r="JPO290" s="6"/>
      <c r="JPP290" s="6"/>
      <c r="JPQ290" s="6"/>
      <c r="JPR290" s="6"/>
      <c r="JPS290" s="6"/>
      <c r="JPT290" s="6"/>
      <c r="JPU290" s="6"/>
      <c r="JPV290" s="6"/>
      <c r="JPW290" s="6"/>
      <c r="JPX290" s="6"/>
      <c r="JPY290" s="6"/>
      <c r="JPZ290" s="6"/>
      <c r="JQA290" s="6"/>
      <c r="JQB290" s="6"/>
      <c r="JQC290" s="6"/>
      <c r="JQD290" s="6"/>
      <c r="JQE290" s="6"/>
      <c r="JQF290" s="6"/>
      <c r="JQG290" s="6"/>
      <c r="JQH290" s="6"/>
      <c r="JQI290" s="6"/>
      <c r="JQJ290" s="6"/>
      <c r="JQK290" s="6"/>
      <c r="JQL290" s="6"/>
      <c r="JQM290" s="6"/>
      <c r="JQN290" s="6"/>
      <c r="JQO290" s="6"/>
      <c r="JQP290" s="6"/>
      <c r="JQQ290" s="6"/>
      <c r="JQR290" s="6"/>
      <c r="JQS290" s="6"/>
      <c r="JQT290" s="6"/>
      <c r="JQU290" s="6"/>
      <c r="JQV290" s="6"/>
      <c r="JQW290" s="6"/>
      <c r="JQX290" s="6"/>
      <c r="JQY290" s="6"/>
      <c r="JQZ290" s="6"/>
      <c r="JRA290" s="6"/>
      <c r="JRB290" s="6"/>
      <c r="JRC290" s="6"/>
      <c r="JRD290" s="6"/>
      <c r="JRE290" s="6"/>
      <c r="JRF290" s="6"/>
      <c r="JRG290" s="6"/>
      <c r="JRH290" s="6"/>
      <c r="JRI290" s="6"/>
      <c r="JRJ290" s="6"/>
      <c r="JRK290" s="6"/>
      <c r="JRL290" s="6"/>
      <c r="JRM290" s="6"/>
      <c r="JRN290" s="6"/>
      <c r="JRO290" s="6"/>
      <c r="JRP290" s="6"/>
      <c r="JRQ290" s="6"/>
      <c r="JRR290" s="6"/>
      <c r="JRS290" s="6"/>
      <c r="JRT290" s="6"/>
      <c r="JRU290" s="6"/>
      <c r="JRV290" s="6"/>
      <c r="JRW290" s="6"/>
      <c r="JRX290" s="6"/>
      <c r="JRY290" s="6"/>
      <c r="JRZ290" s="6"/>
      <c r="JSA290" s="6"/>
      <c r="JSB290" s="6"/>
      <c r="JSC290" s="6"/>
      <c r="JSD290" s="6"/>
      <c r="JSE290" s="6"/>
      <c r="JSF290" s="6"/>
      <c r="JSG290" s="6"/>
      <c r="JSH290" s="6"/>
      <c r="JSI290" s="6"/>
      <c r="JSJ290" s="6"/>
      <c r="JSK290" s="6"/>
      <c r="JSL290" s="6"/>
      <c r="JSM290" s="6"/>
      <c r="JSN290" s="6"/>
      <c r="JSO290" s="6"/>
      <c r="JSP290" s="6"/>
      <c r="JSQ290" s="6"/>
      <c r="JSR290" s="6"/>
      <c r="JSS290" s="6"/>
      <c r="JST290" s="6"/>
      <c r="JSU290" s="6"/>
      <c r="JSV290" s="6"/>
      <c r="JSW290" s="6"/>
      <c r="JSX290" s="6"/>
      <c r="JSY290" s="6"/>
      <c r="JSZ290" s="6"/>
      <c r="JTA290" s="6"/>
      <c r="JTB290" s="6"/>
      <c r="JTC290" s="6"/>
      <c r="JTD290" s="6"/>
      <c r="JTE290" s="6"/>
      <c r="JTF290" s="6"/>
      <c r="JTG290" s="6"/>
      <c r="JTH290" s="6"/>
      <c r="JTI290" s="6"/>
      <c r="JTJ290" s="6"/>
      <c r="JTK290" s="6"/>
      <c r="JTL290" s="6"/>
      <c r="JTM290" s="6"/>
      <c r="JTN290" s="6"/>
      <c r="JTO290" s="6"/>
      <c r="JTP290" s="6"/>
      <c r="JTQ290" s="6"/>
      <c r="JTR290" s="6"/>
      <c r="JTS290" s="6"/>
      <c r="JTT290" s="6"/>
      <c r="JTU290" s="6"/>
      <c r="JTV290" s="6"/>
      <c r="JTW290" s="6"/>
      <c r="JTX290" s="6"/>
      <c r="JTY290" s="6"/>
      <c r="JTZ290" s="6"/>
      <c r="JUA290" s="6"/>
      <c r="JUB290" s="6"/>
      <c r="JUC290" s="6"/>
      <c r="JUD290" s="6"/>
      <c r="JUE290" s="6"/>
      <c r="JUF290" s="6"/>
      <c r="JUG290" s="6"/>
      <c r="JUH290" s="6"/>
      <c r="JUI290" s="6"/>
      <c r="JUJ290" s="6"/>
      <c r="JUK290" s="6"/>
      <c r="JUL290" s="6"/>
      <c r="JUM290" s="6"/>
      <c r="JUN290" s="6"/>
      <c r="JUO290" s="6"/>
      <c r="JUP290" s="6"/>
      <c r="JUQ290" s="6"/>
      <c r="JUR290" s="6"/>
      <c r="JUS290" s="6"/>
      <c r="JUT290" s="6"/>
      <c r="JUU290" s="6"/>
      <c r="JUV290" s="6"/>
      <c r="JUW290" s="6"/>
      <c r="JUX290" s="6"/>
      <c r="JUY290" s="6"/>
      <c r="JUZ290" s="6"/>
      <c r="JVA290" s="6"/>
      <c r="JVB290" s="6"/>
      <c r="JVC290" s="6"/>
      <c r="JVD290" s="6"/>
      <c r="JVE290" s="6"/>
      <c r="JVF290" s="6"/>
      <c r="JVG290" s="6"/>
      <c r="JVH290" s="6"/>
      <c r="JVI290" s="6"/>
      <c r="JVJ290" s="6"/>
      <c r="JVK290" s="6"/>
      <c r="JVL290" s="6"/>
      <c r="JVM290" s="6"/>
      <c r="JVN290" s="6"/>
      <c r="JVO290" s="6"/>
      <c r="JVP290" s="6"/>
      <c r="JVQ290" s="6"/>
      <c r="JVR290" s="6"/>
      <c r="JVS290" s="6"/>
      <c r="JVT290" s="6"/>
      <c r="JVU290" s="6"/>
      <c r="JVV290" s="6"/>
      <c r="JVW290" s="6"/>
      <c r="JVX290" s="6"/>
      <c r="JVY290" s="6"/>
      <c r="JVZ290" s="6"/>
      <c r="JWA290" s="6"/>
      <c r="JWB290" s="6"/>
      <c r="JWC290" s="6"/>
      <c r="JWD290" s="6"/>
      <c r="JWE290" s="6"/>
      <c r="JWF290" s="6"/>
      <c r="JWG290" s="6"/>
      <c r="JWH290" s="6"/>
      <c r="JWI290" s="6"/>
      <c r="JWJ290" s="6"/>
      <c r="JWK290" s="6"/>
      <c r="JWL290" s="6"/>
      <c r="JWM290" s="6"/>
      <c r="JWN290" s="6"/>
      <c r="JWO290" s="6"/>
      <c r="JWP290" s="6"/>
      <c r="JWQ290" s="6"/>
      <c r="JWR290" s="6"/>
      <c r="JWS290" s="6"/>
      <c r="JWT290" s="6"/>
      <c r="JWU290" s="6"/>
      <c r="JWV290" s="6"/>
      <c r="JWW290" s="6"/>
      <c r="JWX290" s="6"/>
      <c r="JWY290" s="6"/>
      <c r="JWZ290" s="6"/>
      <c r="JXA290" s="6"/>
      <c r="JXB290" s="6"/>
      <c r="JXC290" s="6"/>
      <c r="JXD290" s="6"/>
      <c r="JXE290" s="6"/>
      <c r="JXF290" s="6"/>
      <c r="JXG290" s="6"/>
      <c r="JXH290" s="6"/>
      <c r="JXI290" s="6"/>
      <c r="JXJ290" s="6"/>
      <c r="JXK290" s="6"/>
      <c r="JXL290" s="6"/>
      <c r="JXM290" s="6"/>
      <c r="JXN290" s="6"/>
      <c r="JXO290" s="6"/>
      <c r="JXP290" s="6"/>
      <c r="JXQ290" s="6"/>
      <c r="JXR290" s="6"/>
      <c r="JXS290" s="6"/>
      <c r="JXT290" s="6"/>
      <c r="JXU290" s="6"/>
      <c r="JXV290" s="6"/>
      <c r="JXW290" s="6"/>
      <c r="JXX290" s="6"/>
      <c r="JXY290" s="6"/>
      <c r="JXZ290" s="6"/>
      <c r="JYA290" s="6"/>
      <c r="JYB290" s="6"/>
      <c r="JYC290" s="6"/>
      <c r="JYD290" s="6"/>
      <c r="JYE290" s="6"/>
      <c r="JYF290" s="6"/>
      <c r="JYG290" s="6"/>
      <c r="JYH290" s="6"/>
      <c r="JYI290" s="6"/>
      <c r="JYJ290" s="6"/>
      <c r="JYK290" s="6"/>
      <c r="JYL290" s="6"/>
      <c r="JYM290" s="6"/>
      <c r="JYN290" s="6"/>
      <c r="JYO290" s="6"/>
      <c r="JYP290" s="6"/>
      <c r="JYQ290" s="6"/>
      <c r="JYR290" s="6"/>
      <c r="JYS290" s="6"/>
      <c r="JYT290" s="6"/>
      <c r="JYU290" s="6"/>
      <c r="JYV290" s="6"/>
      <c r="JYW290" s="6"/>
      <c r="JYX290" s="6"/>
      <c r="JYY290" s="6"/>
      <c r="JYZ290" s="6"/>
      <c r="JZA290" s="6"/>
      <c r="JZB290" s="6"/>
      <c r="JZC290" s="6"/>
      <c r="JZD290" s="6"/>
      <c r="JZE290" s="6"/>
      <c r="JZF290" s="6"/>
      <c r="JZG290" s="6"/>
      <c r="JZH290" s="6"/>
      <c r="JZI290" s="6"/>
      <c r="JZJ290" s="6"/>
      <c r="JZK290" s="6"/>
      <c r="JZL290" s="6"/>
      <c r="JZM290" s="6"/>
      <c r="JZN290" s="6"/>
      <c r="JZO290" s="6"/>
      <c r="JZP290" s="6"/>
      <c r="JZQ290" s="6"/>
      <c r="JZR290" s="6"/>
      <c r="JZS290" s="6"/>
      <c r="JZT290" s="6"/>
      <c r="JZU290" s="6"/>
      <c r="JZV290" s="6"/>
      <c r="JZW290" s="6"/>
      <c r="JZX290" s="6"/>
      <c r="JZY290" s="6"/>
      <c r="JZZ290" s="6"/>
      <c r="KAA290" s="6"/>
      <c r="KAB290" s="6"/>
      <c r="KAC290" s="6"/>
      <c r="KAD290" s="6"/>
      <c r="KAE290" s="6"/>
      <c r="KAF290" s="6"/>
      <c r="KAG290" s="6"/>
      <c r="KAH290" s="6"/>
      <c r="KAI290" s="6"/>
      <c r="KAJ290" s="6"/>
      <c r="KAK290" s="6"/>
      <c r="KAL290" s="6"/>
      <c r="KAM290" s="6"/>
      <c r="KAN290" s="6"/>
      <c r="KAO290" s="6"/>
      <c r="KAP290" s="6"/>
      <c r="KAQ290" s="6"/>
      <c r="KAR290" s="6"/>
      <c r="KAS290" s="6"/>
      <c r="KAT290" s="6"/>
      <c r="KAU290" s="6"/>
      <c r="KAV290" s="6"/>
      <c r="KAW290" s="6"/>
      <c r="KAX290" s="6"/>
      <c r="KAY290" s="6"/>
      <c r="KAZ290" s="6"/>
      <c r="KBA290" s="6"/>
      <c r="KBB290" s="6"/>
      <c r="KBC290" s="6"/>
      <c r="KBD290" s="6"/>
      <c r="KBE290" s="6"/>
      <c r="KBF290" s="6"/>
      <c r="KBG290" s="6"/>
      <c r="KBH290" s="6"/>
      <c r="KBI290" s="6"/>
      <c r="KBJ290" s="6"/>
      <c r="KBK290" s="6"/>
      <c r="KBL290" s="6"/>
      <c r="KBM290" s="6"/>
      <c r="KBN290" s="6"/>
      <c r="KBO290" s="6"/>
      <c r="KBP290" s="6"/>
      <c r="KBQ290" s="6"/>
      <c r="KBR290" s="6"/>
      <c r="KBS290" s="6"/>
      <c r="KBT290" s="6"/>
      <c r="KBU290" s="6"/>
      <c r="KBV290" s="6"/>
      <c r="KBW290" s="6"/>
      <c r="KBX290" s="6"/>
      <c r="KBY290" s="6"/>
      <c r="KBZ290" s="6"/>
      <c r="KCA290" s="6"/>
      <c r="KCB290" s="6"/>
      <c r="KCC290" s="6"/>
      <c r="KCD290" s="6"/>
      <c r="KCE290" s="6"/>
      <c r="KCF290" s="6"/>
      <c r="KCG290" s="6"/>
      <c r="KCH290" s="6"/>
      <c r="KCI290" s="6"/>
      <c r="KCJ290" s="6"/>
      <c r="KCK290" s="6"/>
      <c r="KCL290" s="6"/>
      <c r="KCM290" s="6"/>
      <c r="KCN290" s="6"/>
      <c r="KCO290" s="6"/>
      <c r="KCP290" s="6"/>
      <c r="KCQ290" s="6"/>
      <c r="KCR290" s="6"/>
      <c r="KCS290" s="6"/>
      <c r="KCT290" s="6"/>
      <c r="KCU290" s="6"/>
      <c r="KCV290" s="6"/>
      <c r="KCW290" s="6"/>
      <c r="KCX290" s="6"/>
      <c r="KCY290" s="6"/>
      <c r="KCZ290" s="6"/>
      <c r="KDA290" s="6"/>
      <c r="KDB290" s="6"/>
      <c r="KDC290" s="6"/>
      <c r="KDD290" s="6"/>
      <c r="KDE290" s="6"/>
      <c r="KDF290" s="6"/>
      <c r="KDG290" s="6"/>
      <c r="KDH290" s="6"/>
      <c r="KDI290" s="6"/>
      <c r="KDJ290" s="6"/>
      <c r="KDK290" s="6"/>
      <c r="KDL290" s="6"/>
      <c r="KDM290" s="6"/>
      <c r="KDN290" s="6"/>
      <c r="KDO290" s="6"/>
      <c r="KDP290" s="6"/>
      <c r="KDQ290" s="6"/>
      <c r="KDR290" s="6"/>
      <c r="KDS290" s="6"/>
      <c r="KDT290" s="6"/>
      <c r="KDU290" s="6"/>
      <c r="KDV290" s="6"/>
      <c r="KDW290" s="6"/>
      <c r="KDX290" s="6"/>
      <c r="KDY290" s="6"/>
      <c r="KDZ290" s="6"/>
      <c r="KEA290" s="6"/>
      <c r="KEB290" s="6"/>
      <c r="KEC290" s="6"/>
      <c r="KED290" s="6"/>
      <c r="KEE290" s="6"/>
      <c r="KEF290" s="6"/>
      <c r="KEG290" s="6"/>
      <c r="KEH290" s="6"/>
      <c r="KEI290" s="6"/>
      <c r="KEJ290" s="6"/>
      <c r="KEK290" s="6"/>
      <c r="KEL290" s="6"/>
      <c r="KEM290" s="6"/>
      <c r="KEN290" s="6"/>
      <c r="KEO290" s="6"/>
      <c r="KEP290" s="6"/>
      <c r="KEQ290" s="6"/>
      <c r="KER290" s="6"/>
      <c r="KES290" s="6"/>
      <c r="KET290" s="6"/>
      <c r="KEU290" s="6"/>
      <c r="KEV290" s="6"/>
      <c r="KEW290" s="6"/>
      <c r="KEX290" s="6"/>
      <c r="KEY290" s="6"/>
      <c r="KEZ290" s="6"/>
      <c r="KFA290" s="6"/>
      <c r="KFB290" s="6"/>
      <c r="KFC290" s="6"/>
      <c r="KFD290" s="6"/>
      <c r="KFE290" s="6"/>
      <c r="KFF290" s="6"/>
      <c r="KFG290" s="6"/>
      <c r="KFH290" s="6"/>
      <c r="KFI290" s="6"/>
      <c r="KFJ290" s="6"/>
      <c r="KFK290" s="6"/>
      <c r="KFL290" s="6"/>
      <c r="KFM290" s="6"/>
      <c r="KFN290" s="6"/>
      <c r="KFO290" s="6"/>
      <c r="KFP290" s="6"/>
      <c r="KFQ290" s="6"/>
      <c r="KFR290" s="6"/>
      <c r="KFS290" s="6"/>
      <c r="KFT290" s="6"/>
      <c r="KFU290" s="6"/>
      <c r="KFV290" s="6"/>
      <c r="KFW290" s="6"/>
      <c r="KFX290" s="6"/>
      <c r="KFY290" s="6"/>
      <c r="KFZ290" s="6"/>
      <c r="KGA290" s="6"/>
      <c r="KGB290" s="6"/>
      <c r="KGC290" s="6"/>
      <c r="KGD290" s="6"/>
      <c r="KGE290" s="6"/>
      <c r="KGF290" s="6"/>
      <c r="KGG290" s="6"/>
      <c r="KGH290" s="6"/>
      <c r="KGI290" s="6"/>
      <c r="KGJ290" s="6"/>
      <c r="KGK290" s="6"/>
      <c r="KGL290" s="6"/>
      <c r="KGM290" s="6"/>
      <c r="KGN290" s="6"/>
      <c r="KGO290" s="6"/>
      <c r="KGP290" s="6"/>
      <c r="KGQ290" s="6"/>
      <c r="KGR290" s="6"/>
      <c r="KGS290" s="6"/>
      <c r="KGT290" s="6"/>
      <c r="KGU290" s="6"/>
      <c r="KGV290" s="6"/>
      <c r="KGW290" s="6"/>
      <c r="KGX290" s="6"/>
      <c r="KGY290" s="6"/>
      <c r="KGZ290" s="6"/>
      <c r="KHA290" s="6"/>
      <c r="KHB290" s="6"/>
      <c r="KHC290" s="6"/>
      <c r="KHD290" s="6"/>
      <c r="KHE290" s="6"/>
      <c r="KHF290" s="6"/>
      <c r="KHG290" s="6"/>
      <c r="KHH290" s="6"/>
      <c r="KHI290" s="6"/>
      <c r="KHJ290" s="6"/>
      <c r="KHK290" s="6"/>
      <c r="KHL290" s="6"/>
      <c r="KHM290" s="6"/>
      <c r="KHN290" s="6"/>
      <c r="KHO290" s="6"/>
      <c r="KHP290" s="6"/>
      <c r="KHQ290" s="6"/>
      <c r="KHR290" s="6"/>
      <c r="KHS290" s="6"/>
      <c r="KHT290" s="6"/>
      <c r="KHU290" s="6"/>
      <c r="KHV290" s="6"/>
      <c r="KHW290" s="6"/>
      <c r="KHX290" s="6"/>
      <c r="KHY290" s="6"/>
      <c r="KHZ290" s="6"/>
      <c r="KIA290" s="6"/>
      <c r="KIB290" s="6"/>
      <c r="KIC290" s="6"/>
      <c r="KID290" s="6"/>
      <c r="KIE290" s="6"/>
      <c r="KIF290" s="6"/>
      <c r="KIG290" s="6"/>
      <c r="KIH290" s="6"/>
      <c r="KII290" s="6"/>
      <c r="KIJ290" s="6"/>
      <c r="KIK290" s="6"/>
      <c r="KIL290" s="6"/>
      <c r="KIM290" s="6"/>
      <c r="KIN290" s="6"/>
      <c r="KIO290" s="6"/>
      <c r="KIP290" s="6"/>
      <c r="KIQ290" s="6"/>
      <c r="KIR290" s="6"/>
      <c r="KIS290" s="6"/>
      <c r="KIT290" s="6"/>
      <c r="KIU290" s="6"/>
      <c r="KIV290" s="6"/>
      <c r="KIW290" s="6"/>
      <c r="KIX290" s="6"/>
      <c r="KIY290" s="6"/>
      <c r="KIZ290" s="6"/>
      <c r="KJA290" s="6"/>
      <c r="KJB290" s="6"/>
      <c r="KJC290" s="6"/>
      <c r="KJD290" s="6"/>
      <c r="KJE290" s="6"/>
      <c r="KJF290" s="6"/>
      <c r="KJG290" s="6"/>
      <c r="KJH290" s="6"/>
      <c r="KJI290" s="6"/>
      <c r="KJJ290" s="6"/>
      <c r="KJK290" s="6"/>
      <c r="KJL290" s="6"/>
      <c r="KJM290" s="6"/>
      <c r="KJN290" s="6"/>
      <c r="KJO290" s="6"/>
      <c r="KJP290" s="6"/>
      <c r="KJQ290" s="6"/>
      <c r="KJR290" s="6"/>
      <c r="KJS290" s="6"/>
      <c r="KJT290" s="6"/>
      <c r="KJU290" s="6"/>
      <c r="KJV290" s="6"/>
      <c r="KJW290" s="6"/>
      <c r="KJX290" s="6"/>
      <c r="KJY290" s="6"/>
      <c r="KJZ290" s="6"/>
      <c r="KKA290" s="6"/>
      <c r="KKB290" s="6"/>
      <c r="KKC290" s="6"/>
      <c r="KKD290" s="6"/>
      <c r="KKE290" s="6"/>
      <c r="KKF290" s="6"/>
      <c r="KKG290" s="6"/>
      <c r="KKH290" s="6"/>
      <c r="KKI290" s="6"/>
      <c r="KKJ290" s="6"/>
      <c r="KKK290" s="6"/>
      <c r="KKL290" s="6"/>
      <c r="KKM290" s="6"/>
      <c r="KKN290" s="6"/>
      <c r="KKO290" s="6"/>
      <c r="KKP290" s="6"/>
      <c r="KKQ290" s="6"/>
      <c r="KKR290" s="6"/>
      <c r="KKS290" s="6"/>
      <c r="KKT290" s="6"/>
      <c r="KKU290" s="6"/>
      <c r="KKV290" s="6"/>
      <c r="KKW290" s="6"/>
      <c r="KKX290" s="6"/>
      <c r="KKY290" s="6"/>
      <c r="KKZ290" s="6"/>
      <c r="KLA290" s="6"/>
      <c r="KLB290" s="6"/>
      <c r="KLC290" s="6"/>
      <c r="KLD290" s="6"/>
      <c r="KLE290" s="6"/>
      <c r="KLF290" s="6"/>
      <c r="KLG290" s="6"/>
      <c r="KLH290" s="6"/>
      <c r="KLI290" s="6"/>
      <c r="KLJ290" s="6"/>
      <c r="KLK290" s="6"/>
      <c r="KLL290" s="6"/>
      <c r="KLM290" s="6"/>
      <c r="KLN290" s="6"/>
      <c r="KLO290" s="6"/>
      <c r="KLP290" s="6"/>
      <c r="KLQ290" s="6"/>
      <c r="KLR290" s="6"/>
      <c r="KLS290" s="6"/>
      <c r="KLT290" s="6"/>
      <c r="KLU290" s="6"/>
      <c r="KLV290" s="6"/>
      <c r="KLW290" s="6"/>
      <c r="KLX290" s="6"/>
      <c r="KLY290" s="6"/>
      <c r="KLZ290" s="6"/>
      <c r="KMA290" s="6"/>
      <c r="KMB290" s="6"/>
      <c r="KMC290" s="6"/>
      <c r="KMD290" s="6"/>
      <c r="KME290" s="6"/>
      <c r="KMF290" s="6"/>
      <c r="KMG290" s="6"/>
      <c r="KMH290" s="6"/>
      <c r="KMI290" s="6"/>
      <c r="KMJ290" s="6"/>
      <c r="KMK290" s="6"/>
      <c r="KML290" s="6"/>
      <c r="KMM290" s="6"/>
      <c r="KMN290" s="6"/>
      <c r="KMO290" s="6"/>
      <c r="KMP290" s="6"/>
      <c r="KMQ290" s="6"/>
      <c r="KMR290" s="6"/>
      <c r="KMS290" s="6"/>
      <c r="KMT290" s="6"/>
      <c r="KMU290" s="6"/>
      <c r="KMV290" s="6"/>
      <c r="KMW290" s="6"/>
      <c r="KMX290" s="6"/>
      <c r="KMY290" s="6"/>
      <c r="KMZ290" s="6"/>
      <c r="KNA290" s="6"/>
      <c r="KNB290" s="6"/>
      <c r="KNC290" s="6"/>
      <c r="KND290" s="6"/>
      <c r="KNE290" s="6"/>
      <c r="KNF290" s="6"/>
      <c r="KNG290" s="6"/>
      <c r="KNH290" s="6"/>
      <c r="KNI290" s="6"/>
      <c r="KNJ290" s="6"/>
      <c r="KNK290" s="6"/>
      <c r="KNL290" s="6"/>
      <c r="KNM290" s="6"/>
      <c r="KNN290" s="6"/>
      <c r="KNO290" s="6"/>
      <c r="KNP290" s="6"/>
      <c r="KNQ290" s="6"/>
      <c r="KNR290" s="6"/>
      <c r="KNS290" s="6"/>
      <c r="KNT290" s="6"/>
      <c r="KNU290" s="6"/>
      <c r="KNV290" s="6"/>
      <c r="KNW290" s="6"/>
      <c r="KNX290" s="6"/>
      <c r="KNY290" s="6"/>
      <c r="KNZ290" s="6"/>
      <c r="KOA290" s="6"/>
      <c r="KOB290" s="6"/>
      <c r="KOC290" s="6"/>
      <c r="KOD290" s="6"/>
      <c r="KOE290" s="6"/>
      <c r="KOF290" s="6"/>
      <c r="KOG290" s="6"/>
      <c r="KOH290" s="6"/>
      <c r="KOI290" s="6"/>
      <c r="KOJ290" s="6"/>
      <c r="KOK290" s="6"/>
      <c r="KOL290" s="6"/>
      <c r="KOM290" s="6"/>
      <c r="KON290" s="6"/>
      <c r="KOO290" s="6"/>
      <c r="KOP290" s="6"/>
      <c r="KOQ290" s="6"/>
      <c r="KOR290" s="6"/>
      <c r="KOS290" s="6"/>
      <c r="KOT290" s="6"/>
      <c r="KOU290" s="6"/>
      <c r="KOV290" s="6"/>
      <c r="KOW290" s="6"/>
      <c r="KOX290" s="6"/>
      <c r="KOY290" s="6"/>
      <c r="KOZ290" s="6"/>
      <c r="KPA290" s="6"/>
      <c r="KPB290" s="6"/>
      <c r="KPC290" s="6"/>
      <c r="KPD290" s="6"/>
      <c r="KPE290" s="6"/>
      <c r="KPF290" s="6"/>
      <c r="KPG290" s="6"/>
      <c r="KPH290" s="6"/>
      <c r="KPI290" s="6"/>
      <c r="KPJ290" s="6"/>
      <c r="KPK290" s="6"/>
      <c r="KPL290" s="6"/>
      <c r="KPM290" s="6"/>
      <c r="KPN290" s="6"/>
      <c r="KPO290" s="6"/>
      <c r="KPP290" s="6"/>
      <c r="KPQ290" s="6"/>
      <c r="KPR290" s="6"/>
      <c r="KPS290" s="6"/>
      <c r="KPT290" s="6"/>
      <c r="KPU290" s="6"/>
      <c r="KPV290" s="6"/>
      <c r="KPW290" s="6"/>
      <c r="KPX290" s="6"/>
      <c r="KPY290" s="6"/>
      <c r="KPZ290" s="6"/>
      <c r="KQA290" s="6"/>
      <c r="KQB290" s="6"/>
      <c r="KQC290" s="6"/>
      <c r="KQD290" s="6"/>
      <c r="KQE290" s="6"/>
      <c r="KQF290" s="6"/>
      <c r="KQG290" s="6"/>
      <c r="KQH290" s="6"/>
      <c r="KQI290" s="6"/>
      <c r="KQJ290" s="6"/>
      <c r="KQK290" s="6"/>
      <c r="KQL290" s="6"/>
      <c r="KQM290" s="6"/>
      <c r="KQN290" s="6"/>
      <c r="KQO290" s="6"/>
      <c r="KQP290" s="6"/>
      <c r="KQQ290" s="6"/>
      <c r="KQR290" s="6"/>
      <c r="KQS290" s="6"/>
      <c r="KQT290" s="6"/>
      <c r="KQU290" s="6"/>
      <c r="KQV290" s="6"/>
      <c r="KQW290" s="6"/>
      <c r="KQX290" s="6"/>
      <c r="KQY290" s="6"/>
      <c r="KQZ290" s="6"/>
      <c r="KRA290" s="6"/>
      <c r="KRB290" s="6"/>
      <c r="KRC290" s="6"/>
      <c r="KRD290" s="6"/>
      <c r="KRE290" s="6"/>
      <c r="KRF290" s="6"/>
      <c r="KRG290" s="6"/>
      <c r="KRH290" s="6"/>
      <c r="KRI290" s="6"/>
      <c r="KRJ290" s="6"/>
      <c r="KRK290" s="6"/>
      <c r="KRL290" s="6"/>
      <c r="KRM290" s="6"/>
      <c r="KRN290" s="6"/>
      <c r="KRO290" s="6"/>
      <c r="KRP290" s="6"/>
      <c r="KRQ290" s="6"/>
      <c r="KRR290" s="6"/>
      <c r="KRS290" s="6"/>
      <c r="KRT290" s="6"/>
      <c r="KRU290" s="6"/>
      <c r="KRV290" s="6"/>
      <c r="KRW290" s="6"/>
      <c r="KRX290" s="6"/>
      <c r="KRY290" s="6"/>
      <c r="KRZ290" s="6"/>
      <c r="KSA290" s="6"/>
      <c r="KSB290" s="6"/>
      <c r="KSC290" s="6"/>
      <c r="KSD290" s="6"/>
      <c r="KSE290" s="6"/>
      <c r="KSF290" s="6"/>
      <c r="KSG290" s="6"/>
      <c r="KSH290" s="6"/>
      <c r="KSI290" s="6"/>
      <c r="KSJ290" s="6"/>
      <c r="KSK290" s="6"/>
      <c r="KSL290" s="6"/>
      <c r="KSM290" s="6"/>
      <c r="KSN290" s="6"/>
      <c r="KSO290" s="6"/>
      <c r="KSP290" s="6"/>
      <c r="KSQ290" s="6"/>
      <c r="KSR290" s="6"/>
      <c r="KSS290" s="6"/>
      <c r="KST290" s="6"/>
      <c r="KSU290" s="6"/>
      <c r="KSV290" s="6"/>
      <c r="KSW290" s="6"/>
      <c r="KSX290" s="6"/>
      <c r="KSY290" s="6"/>
      <c r="KSZ290" s="6"/>
      <c r="KTA290" s="6"/>
      <c r="KTB290" s="6"/>
      <c r="KTC290" s="6"/>
      <c r="KTD290" s="6"/>
      <c r="KTE290" s="6"/>
      <c r="KTF290" s="6"/>
      <c r="KTG290" s="6"/>
      <c r="KTH290" s="6"/>
      <c r="KTI290" s="6"/>
      <c r="KTJ290" s="6"/>
      <c r="KTK290" s="6"/>
      <c r="KTL290" s="6"/>
      <c r="KTM290" s="6"/>
      <c r="KTN290" s="6"/>
      <c r="KTO290" s="6"/>
      <c r="KTP290" s="6"/>
      <c r="KTQ290" s="6"/>
      <c r="KTR290" s="6"/>
      <c r="KTS290" s="6"/>
      <c r="KTT290" s="6"/>
      <c r="KTU290" s="6"/>
      <c r="KTV290" s="6"/>
      <c r="KTW290" s="6"/>
      <c r="KTX290" s="6"/>
      <c r="KTY290" s="6"/>
      <c r="KTZ290" s="6"/>
      <c r="KUA290" s="6"/>
      <c r="KUB290" s="6"/>
      <c r="KUC290" s="6"/>
      <c r="KUD290" s="6"/>
      <c r="KUE290" s="6"/>
      <c r="KUF290" s="6"/>
      <c r="KUG290" s="6"/>
      <c r="KUH290" s="6"/>
      <c r="KUI290" s="6"/>
      <c r="KUJ290" s="6"/>
      <c r="KUK290" s="6"/>
      <c r="KUL290" s="6"/>
      <c r="KUM290" s="6"/>
      <c r="KUN290" s="6"/>
      <c r="KUO290" s="6"/>
      <c r="KUP290" s="6"/>
      <c r="KUQ290" s="6"/>
      <c r="KUR290" s="6"/>
      <c r="KUS290" s="6"/>
      <c r="KUT290" s="6"/>
      <c r="KUU290" s="6"/>
      <c r="KUV290" s="6"/>
      <c r="KUW290" s="6"/>
      <c r="KUX290" s="6"/>
      <c r="KUY290" s="6"/>
      <c r="KUZ290" s="6"/>
      <c r="KVA290" s="6"/>
      <c r="KVB290" s="6"/>
      <c r="KVC290" s="6"/>
      <c r="KVD290" s="6"/>
      <c r="KVE290" s="6"/>
      <c r="KVF290" s="6"/>
      <c r="KVG290" s="6"/>
      <c r="KVH290" s="6"/>
      <c r="KVI290" s="6"/>
      <c r="KVJ290" s="6"/>
      <c r="KVK290" s="6"/>
      <c r="KVL290" s="6"/>
      <c r="KVM290" s="6"/>
      <c r="KVN290" s="6"/>
      <c r="KVO290" s="6"/>
      <c r="KVP290" s="6"/>
      <c r="KVQ290" s="6"/>
      <c r="KVR290" s="6"/>
      <c r="KVS290" s="6"/>
      <c r="KVT290" s="6"/>
      <c r="KVU290" s="6"/>
      <c r="KVV290" s="6"/>
      <c r="KVW290" s="6"/>
      <c r="KVX290" s="6"/>
      <c r="KVY290" s="6"/>
      <c r="KVZ290" s="6"/>
      <c r="KWA290" s="6"/>
      <c r="KWB290" s="6"/>
      <c r="KWC290" s="6"/>
      <c r="KWD290" s="6"/>
      <c r="KWE290" s="6"/>
      <c r="KWF290" s="6"/>
      <c r="KWG290" s="6"/>
      <c r="KWH290" s="6"/>
      <c r="KWI290" s="6"/>
      <c r="KWJ290" s="6"/>
      <c r="KWK290" s="6"/>
      <c r="KWL290" s="6"/>
      <c r="KWM290" s="6"/>
      <c r="KWN290" s="6"/>
      <c r="KWO290" s="6"/>
      <c r="KWP290" s="6"/>
      <c r="KWQ290" s="6"/>
      <c r="KWR290" s="6"/>
      <c r="KWS290" s="6"/>
      <c r="KWT290" s="6"/>
      <c r="KWU290" s="6"/>
      <c r="KWV290" s="6"/>
      <c r="KWW290" s="6"/>
      <c r="KWX290" s="6"/>
      <c r="KWY290" s="6"/>
      <c r="KWZ290" s="6"/>
      <c r="KXA290" s="6"/>
      <c r="KXB290" s="6"/>
      <c r="KXC290" s="6"/>
      <c r="KXD290" s="6"/>
      <c r="KXE290" s="6"/>
      <c r="KXF290" s="6"/>
      <c r="KXG290" s="6"/>
      <c r="KXH290" s="6"/>
      <c r="KXI290" s="6"/>
      <c r="KXJ290" s="6"/>
      <c r="KXK290" s="6"/>
      <c r="KXL290" s="6"/>
      <c r="KXM290" s="6"/>
      <c r="KXN290" s="6"/>
      <c r="KXO290" s="6"/>
      <c r="KXP290" s="6"/>
      <c r="KXQ290" s="6"/>
      <c r="KXR290" s="6"/>
      <c r="KXS290" s="6"/>
      <c r="KXT290" s="6"/>
      <c r="KXU290" s="6"/>
      <c r="KXV290" s="6"/>
      <c r="KXW290" s="6"/>
      <c r="KXX290" s="6"/>
      <c r="KXY290" s="6"/>
      <c r="KXZ290" s="6"/>
      <c r="KYA290" s="6"/>
      <c r="KYB290" s="6"/>
      <c r="KYC290" s="6"/>
      <c r="KYD290" s="6"/>
      <c r="KYE290" s="6"/>
      <c r="KYF290" s="6"/>
      <c r="KYG290" s="6"/>
      <c r="KYH290" s="6"/>
      <c r="KYI290" s="6"/>
      <c r="KYJ290" s="6"/>
      <c r="KYK290" s="6"/>
      <c r="KYL290" s="6"/>
      <c r="KYM290" s="6"/>
      <c r="KYN290" s="6"/>
      <c r="KYO290" s="6"/>
      <c r="KYP290" s="6"/>
      <c r="KYQ290" s="6"/>
      <c r="KYR290" s="6"/>
      <c r="KYS290" s="6"/>
      <c r="KYT290" s="6"/>
      <c r="KYU290" s="6"/>
      <c r="KYV290" s="6"/>
      <c r="KYW290" s="6"/>
      <c r="KYX290" s="6"/>
      <c r="KYY290" s="6"/>
      <c r="KYZ290" s="6"/>
      <c r="KZA290" s="6"/>
      <c r="KZB290" s="6"/>
      <c r="KZC290" s="6"/>
      <c r="KZD290" s="6"/>
      <c r="KZE290" s="6"/>
      <c r="KZF290" s="6"/>
      <c r="KZG290" s="6"/>
      <c r="KZH290" s="6"/>
      <c r="KZI290" s="6"/>
      <c r="KZJ290" s="6"/>
      <c r="KZK290" s="6"/>
      <c r="KZL290" s="6"/>
      <c r="KZM290" s="6"/>
      <c r="KZN290" s="6"/>
      <c r="KZO290" s="6"/>
      <c r="KZP290" s="6"/>
      <c r="KZQ290" s="6"/>
      <c r="KZR290" s="6"/>
      <c r="KZS290" s="6"/>
      <c r="KZT290" s="6"/>
      <c r="KZU290" s="6"/>
      <c r="KZV290" s="6"/>
      <c r="KZW290" s="6"/>
      <c r="KZX290" s="6"/>
      <c r="KZY290" s="6"/>
      <c r="KZZ290" s="6"/>
      <c r="LAA290" s="6"/>
      <c r="LAB290" s="6"/>
      <c r="LAC290" s="6"/>
      <c r="LAD290" s="6"/>
      <c r="LAE290" s="6"/>
      <c r="LAF290" s="6"/>
      <c r="LAG290" s="6"/>
      <c r="LAH290" s="6"/>
      <c r="LAI290" s="6"/>
      <c r="LAJ290" s="6"/>
      <c r="LAK290" s="6"/>
      <c r="LAL290" s="6"/>
      <c r="LAM290" s="6"/>
      <c r="LAN290" s="6"/>
      <c r="LAO290" s="6"/>
      <c r="LAP290" s="6"/>
      <c r="LAQ290" s="6"/>
      <c r="LAR290" s="6"/>
      <c r="LAS290" s="6"/>
      <c r="LAT290" s="6"/>
      <c r="LAU290" s="6"/>
      <c r="LAV290" s="6"/>
      <c r="LAW290" s="6"/>
      <c r="LAX290" s="6"/>
      <c r="LAY290" s="6"/>
      <c r="LAZ290" s="6"/>
      <c r="LBA290" s="6"/>
      <c r="LBB290" s="6"/>
      <c r="LBC290" s="6"/>
      <c r="LBD290" s="6"/>
      <c r="LBE290" s="6"/>
      <c r="LBF290" s="6"/>
      <c r="LBG290" s="6"/>
      <c r="LBH290" s="6"/>
      <c r="LBI290" s="6"/>
      <c r="LBJ290" s="6"/>
      <c r="LBK290" s="6"/>
      <c r="LBL290" s="6"/>
      <c r="LBM290" s="6"/>
      <c r="LBN290" s="6"/>
      <c r="LBO290" s="6"/>
      <c r="LBP290" s="6"/>
      <c r="LBQ290" s="6"/>
      <c r="LBR290" s="6"/>
      <c r="LBS290" s="6"/>
      <c r="LBT290" s="6"/>
      <c r="LBU290" s="6"/>
      <c r="LBV290" s="6"/>
      <c r="LBW290" s="6"/>
      <c r="LBX290" s="6"/>
      <c r="LBY290" s="6"/>
      <c r="LBZ290" s="6"/>
      <c r="LCA290" s="6"/>
      <c r="LCB290" s="6"/>
      <c r="LCC290" s="6"/>
      <c r="LCD290" s="6"/>
      <c r="LCE290" s="6"/>
      <c r="LCF290" s="6"/>
      <c r="LCG290" s="6"/>
      <c r="LCH290" s="6"/>
      <c r="LCI290" s="6"/>
      <c r="LCJ290" s="6"/>
      <c r="LCK290" s="6"/>
      <c r="LCL290" s="6"/>
      <c r="LCM290" s="6"/>
      <c r="LCN290" s="6"/>
      <c r="LCO290" s="6"/>
      <c r="LCP290" s="6"/>
      <c r="LCQ290" s="6"/>
      <c r="LCR290" s="6"/>
      <c r="LCS290" s="6"/>
      <c r="LCT290" s="6"/>
      <c r="LCU290" s="6"/>
      <c r="LCV290" s="6"/>
      <c r="LCW290" s="6"/>
      <c r="LCX290" s="6"/>
      <c r="LCY290" s="6"/>
      <c r="LCZ290" s="6"/>
      <c r="LDA290" s="6"/>
      <c r="LDB290" s="6"/>
      <c r="LDC290" s="6"/>
      <c r="LDD290" s="6"/>
      <c r="LDE290" s="6"/>
      <c r="LDF290" s="6"/>
      <c r="LDG290" s="6"/>
      <c r="LDH290" s="6"/>
      <c r="LDI290" s="6"/>
      <c r="LDJ290" s="6"/>
      <c r="LDK290" s="6"/>
      <c r="LDL290" s="6"/>
      <c r="LDM290" s="6"/>
      <c r="LDN290" s="6"/>
      <c r="LDO290" s="6"/>
      <c r="LDP290" s="6"/>
      <c r="LDQ290" s="6"/>
      <c r="LDR290" s="6"/>
      <c r="LDS290" s="6"/>
      <c r="LDT290" s="6"/>
      <c r="LDU290" s="6"/>
      <c r="LDV290" s="6"/>
      <c r="LDW290" s="6"/>
      <c r="LDX290" s="6"/>
      <c r="LDY290" s="6"/>
      <c r="LDZ290" s="6"/>
      <c r="LEA290" s="6"/>
      <c r="LEB290" s="6"/>
      <c r="LEC290" s="6"/>
      <c r="LED290" s="6"/>
      <c r="LEE290" s="6"/>
      <c r="LEF290" s="6"/>
      <c r="LEG290" s="6"/>
      <c r="LEH290" s="6"/>
      <c r="LEI290" s="6"/>
      <c r="LEJ290" s="6"/>
      <c r="LEK290" s="6"/>
      <c r="LEL290" s="6"/>
      <c r="LEM290" s="6"/>
      <c r="LEN290" s="6"/>
      <c r="LEO290" s="6"/>
      <c r="LEP290" s="6"/>
      <c r="LEQ290" s="6"/>
      <c r="LER290" s="6"/>
      <c r="LES290" s="6"/>
      <c r="LET290" s="6"/>
      <c r="LEU290" s="6"/>
      <c r="LEV290" s="6"/>
      <c r="LEW290" s="6"/>
      <c r="LEX290" s="6"/>
      <c r="LEY290" s="6"/>
      <c r="LEZ290" s="6"/>
      <c r="LFA290" s="6"/>
      <c r="LFB290" s="6"/>
      <c r="LFC290" s="6"/>
      <c r="LFD290" s="6"/>
      <c r="LFE290" s="6"/>
      <c r="LFF290" s="6"/>
      <c r="LFG290" s="6"/>
      <c r="LFH290" s="6"/>
      <c r="LFI290" s="6"/>
      <c r="LFJ290" s="6"/>
      <c r="LFK290" s="6"/>
      <c r="LFL290" s="6"/>
      <c r="LFM290" s="6"/>
      <c r="LFN290" s="6"/>
      <c r="LFO290" s="6"/>
      <c r="LFP290" s="6"/>
      <c r="LFQ290" s="6"/>
      <c r="LFR290" s="6"/>
      <c r="LFS290" s="6"/>
      <c r="LFT290" s="6"/>
      <c r="LFU290" s="6"/>
      <c r="LFV290" s="6"/>
      <c r="LFW290" s="6"/>
      <c r="LFX290" s="6"/>
      <c r="LFY290" s="6"/>
      <c r="LFZ290" s="6"/>
      <c r="LGA290" s="6"/>
      <c r="LGB290" s="6"/>
      <c r="LGC290" s="6"/>
      <c r="LGD290" s="6"/>
      <c r="LGE290" s="6"/>
      <c r="LGF290" s="6"/>
      <c r="LGG290" s="6"/>
      <c r="LGH290" s="6"/>
      <c r="LGI290" s="6"/>
      <c r="LGJ290" s="6"/>
      <c r="LGK290" s="6"/>
      <c r="LGL290" s="6"/>
      <c r="LGM290" s="6"/>
      <c r="LGN290" s="6"/>
      <c r="LGO290" s="6"/>
      <c r="LGP290" s="6"/>
      <c r="LGQ290" s="6"/>
      <c r="LGR290" s="6"/>
      <c r="LGS290" s="6"/>
      <c r="LGT290" s="6"/>
      <c r="LGU290" s="6"/>
      <c r="LGV290" s="6"/>
      <c r="LGW290" s="6"/>
      <c r="LGX290" s="6"/>
      <c r="LGY290" s="6"/>
      <c r="LGZ290" s="6"/>
      <c r="LHA290" s="6"/>
      <c r="LHB290" s="6"/>
      <c r="LHC290" s="6"/>
      <c r="LHD290" s="6"/>
      <c r="LHE290" s="6"/>
      <c r="LHF290" s="6"/>
      <c r="LHG290" s="6"/>
      <c r="LHH290" s="6"/>
      <c r="LHI290" s="6"/>
      <c r="LHJ290" s="6"/>
      <c r="LHK290" s="6"/>
      <c r="LHL290" s="6"/>
      <c r="LHM290" s="6"/>
      <c r="LHN290" s="6"/>
      <c r="LHO290" s="6"/>
      <c r="LHP290" s="6"/>
      <c r="LHQ290" s="6"/>
      <c r="LHR290" s="6"/>
      <c r="LHS290" s="6"/>
      <c r="LHT290" s="6"/>
      <c r="LHU290" s="6"/>
      <c r="LHV290" s="6"/>
      <c r="LHW290" s="6"/>
      <c r="LHX290" s="6"/>
      <c r="LHY290" s="6"/>
      <c r="LHZ290" s="6"/>
      <c r="LIA290" s="6"/>
      <c r="LIB290" s="6"/>
      <c r="LIC290" s="6"/>
      <c r="LID290" s="6"/>
      <c r="LIE290" s="6"/>
      <c r="LIF290" s="6"/>
      <c r="LIG290" s="6"/>
      <c r="LIH290" s="6"/>
      <c r="LII290" s="6"/>
      <c r="LIJ290" s="6"/>
      <c r="LIK290" s="6"/>
      <c r="LIL290" s="6"/>
      <c r="LIM290" s="6"/>
      <c r="LIN290" s="6"/>
      <c r="LIO290" s="6"/>
      <c r="LIP290" s="6"/>
      <c r="LIQ290" s="6"/>
      <c r="LIR290" s="6"/>
      <c r="LIS290" s="6"/>
      <c r="LIT290" s="6"/>
      <c r="LIU290" s="6"/>
      <c r="LIV290" s="6"/>
      <c r="LIW290" s="6"/>
      <c r="LIX290" s="6"/>
      <c r="LIY290" s="6"/>
      <c r="LIZ290" s="6"/>
      <c r="LJA290" s="6"/>
      <c r="LJB290" s="6"/>
      <c r="LJC290" s="6"/>
      <c r="LJD290" s="6"/>
      <c r="LJE290" s="6"/>
      <c r="LJF290" s="6"/>
      <c r="LJG290" s="6"/>
      <c r="LJH290" s="6"/>
      <c r="LJI290" s="6"/>
      <c r="LJJ290" s="6"/>
      <c r="LJK290" s="6"/>
      <c r="LJL290" s="6"/>
      <c r="LJM290" s="6"/>
      <c r="LJN290" s="6"/>
      <c r="LJO290" s="6"/>
      <c r="LJP290" s="6"/>
      <c r="LJQ290" s="6"/>
      <c r="LJR290" s="6"/>
      <c r="LJS290" s="6"/>
      <c r="LJT290" s="6"/>
      <c r="LJU290" s="6"/>
      <c r="LJV290" s="6"/>
      <c r="LJW290" s="6"/>
      <c r="LJX290" s="6"/>
      <c r="LJY290" s="6"/>
      <c r="LJZ290" s="6"/>
      <c r="LKA290" s="6"/>
      <c r="LKB290" s="6"/>
      <c r="LKC290" s="6"/>
      <c r="LKD290" s="6"/>
      <c r="LKE290" s="6"/>
      <c r="LKF290" s="6"/>
      <c r="LKG290" s="6"/>
      <c r="LKH290" s="6"/>
      <c r="LKI290" s="6"/>
      <c r="LKJ290" s="6"/>
      <c r="LKK290" s="6"/>
      <c r="LKL290" s="6"/>
      <c r="LKM290" s="6"/>
      <c r="LKN290" s="6"/>
      <c r="LKO290" s="6"/>
      <c r="LKP290" s="6"/>
      <c r="LKQ290" s="6"/>
      <c r="LKR290" s="6"/>
      <c r="LKS290" s="6"/>
      <c r="LKT290" s="6"/>
      <c r="LKU290" s="6"/>
      <c r="LKV290" s="6"/>
      <c r="LKW290" s="6"/>
      <c r="LKX290" s="6"/>
      <c r="LKY290" s="6"/>
      <c r="LKZ290" s="6"/>
      <c r="LLA290" s="6"/>
      <c r="LLB290" s="6"/>
      <c r="LLC290" s="6"/>
      <c r="LLD290" s="6"/>
      <c r="LLE290" s="6"/>
      <c r="LLF290" s="6"/>
      <c r="LLG290" s="6"/>
      <c r="LLH290" s="6"/>
      <c r="LLI290" s="6"/>
      <c r="LLJ290" s="6"/>
      <c r="LLK290" s="6"/>
      <c r="LLL290" s="6"/>
      <c r="LLM290" s="6"/>
      <c r="LLN290" s="6"/>
      <c r="LLO290" s="6"/>
      <c r="LLP290" s="6"/>
      <c r="LLQ290" s="6"/>
      <c r="LLR290" s="6"/>
      <c r="LLS290" s="6"/>
      <c r="LLT290" s="6"/>
      <c r="LLU290" s="6"/>
      <c r="LLV290" s="6"/>
      <c r="LLW290" s="6"/>
      <c r="LLX290" s="6"/>
      <c r="LLY290" s="6"/>
      <c r="LLZ290" s="6"/>
      <c r="LMA290" s="6"/>
      <c r="LMB290" s="6"/>
      <c r="LMC290" s="6"/>
      <c r="LMD290" s="6"/>
      <c r="LME290" s="6"/>
      <c r="LMF290" s="6"/>
      <c r="LMG290" s="6"/>
      <c r="LMH290" s="6"/>
      <c r="LMI290" s="6"/>
      <c r="LMJ290" s="6"/>
      <c r="LMK290" s="6"/>
      <c r="LML290" s="6"/>
      <c r="LMM290" s="6"/>
      <c r="LMN290" s="6"/>
      <c r="LMO290" s="6"/>
      <c r="LMP290" s="6"/>
      <c r="LMQ290" s="6"/>
      <c r="LMR290" s="6"/>
      <c r="LMS290" s="6"/>
      <c r="LMT290" s="6"/>
      <c r="LMU290" s="6"/>
      <c r="LMV290" s="6"/>
      <c r="LMW290" s="6"/>
      <c r="LMX290" s="6"/>
      <c r="LMY290" s="6"/>
      <c r="LMZ290" s="6"/>
      <c r="LNA290" s="6"/>
      <c r="LNB290" s="6"/>
      <c r="LNC290" s="6"/>
      <c r="LND290" s="6"/>
      <c r="LNE290" s="6"/>
      <c r="LNF290" s="6"/>
      <c r="LNG290" s="6"/>
      <c r="LNH290" s="6"/>
      <c r="LNI290" s="6"/>
      <c r="LNJ290" s="6"/>
      <c r="LNK290" s="6"/>
      <c r="LNL290" s="6"/>
      <c r="LNM290" s="6"/>
      <c r="LNN290" s="6"/>
      <c r="LNO290" s="6"/>
      <c r="LNP290" s="6"/>
      <c r="LNQ290" s="6"/>
      <c r="LNR290" s="6"/>
      <c r="LNS290" s="6"/>
      <c r="LNT290" s="6"/>
      <c r="LNU290" s="6"/>
      <c r="LNV290" s="6"/>
      <c r="LNW290" s="6"/>
      <c r="LNX290" s="6"/>
      <c r="LNY290" s="6"/>
      <c r="LNZ290" s="6"/>
      <c r="LOA290" s="6"/>
      <c r="LOB290" s="6"/>
      <c r="LOC290" s="6"/>
      <c r="LOD290" s="6"/>
      <c r="LOE290" s="6"/>
      <c r="LOF290" s="6"/>
      <c r="LOG290" s="6"/>
      <c r="LOH290" s="6"/>
      <c r="LOI290" s="6"/>
      <c r="LOJ290" s="6"/>
      <c r="LOK290" s="6"/>
      <c r="LOL290" s="6"/>
      <c r="LOM290" s="6"/>
      <c r="LON290" s="6"/>
      <c r="LOO290" s="6"/>
      <c r="LOP290" s="6"/>
      <c r="LOQ290" s="6"/>
      <c r="LOR290" s="6"/>
      <c r="LOS290" s="6"/>
      <c r="LOT290" s="6"/>
      <c r="LOU290" s="6"/>
      <c r="LOV290" s="6"/>
      <c r="LOW290" s="6"/>
      <c r="LOX290" s="6"/>
      <c r="LOY290" s="6"/>
      <c r="LOZ290" s="6"/>
      <c r="LPA290" s="6"/>
      <c r="LPB290" s="6"/>
      <c r="LPC290" s="6"/>
      <c r="LPD290" s="6"/>
      <c r="LPE290" s="6"/>
      <c r="LPF290" s="6"/>
      <c r="LPG290" s="6"/>
      <c r="LPH290" s="6"/>
      <c r="LPI290" s="6"/>
      <c r="LPJ290" s="6"/>
      <c r="LPK290" s="6"/>
      <c r="LPL290" s="6"/>
      <c r="LPM290" s="6"/>
      <c r="LPN290" s="6"/>
      <c r="LPO290" s="6"/>
      <c r="LPP290" s="6"/>
      <c r="LPQ290" s="6"/>
      <c r="LPR290" s="6"/>
      <c r="LPS290" s="6"/>
      <c r="LPT290" s="6"/>
      <c r="LPU290" s="6"/>
      <c r="LPV290" s="6"/>
      <c r="LPW290" s="6"/>
      <c r="LPX290" s="6"/>
      <c r="LPY290" s="6"/>
      <c r="LPZ290" s="6"/>
      <c r="LQA290" s="6"/>
      <c r="LQB290" s="6"/>
      <c r="LQC290" s="6"/>
      <c r="LQD290" s="6"/>
      <c r="LQE290" s="6"/>
      <c r="LQF290" s="6"/>
      <c r="LQG290" s="6"/>
      <c r="LQH290" s="6"/>
      <c r="LQI290" s="6"/>
      <c r="LQJ290" s="6"/>
      <c r="LQK290" s="6"/>
      <c r="LQL290" s="6"/>
      <c r="LQM290" s="6"/>
      <c r="LQN290" s="6"/>
      <c r="LQO290" s="6"/>
      <c r="LQP290" s="6"/>
      <c r="LQQ290" s="6"/>
      <c r="LQR290" s="6"/>
      <c r="LQS290" s="6"/>
      <c r="LQT290" s="6"/>
      <c r="LQU290" s="6"/>
      <c r="LQV290" s="6"/>
      <c r="LQW290" s="6"/>
      <c r="LQX290" s="6"/>
      <c r="LQY290" s="6"/>
      <c r="LQZ290" s="6"/>
      <c r="LRA290" s="6"/>
      <c r="LRB290" s="6"/>
      <c r="LRC290" s="6"/>
      <c r="LRD290" s="6"/>
      <c r="LRE290" s="6"/>
      <c r="LRF290" s="6"/>
      <c r="LRG290" s="6"/>
      <c r="LRH290" s="6"/>
      <c r="LRI290" s="6"/>
      <c r="LRJ290" s="6"/>
      <c r="LRK290" s="6"/>
      <c r="LRL290" s="6"/>
      <c r="LRM290" s="6"/>
      <c r="LRN290" s="6"/>
      <c r="LRO290" s="6"/>
      <c r="LRP290" s="6"/>
      <c r="LRQ290" s="6"/>
      <c r="LRR290" s="6"/>
      <c r="LRS290" s="6"/>
      <c r="LRT290" s="6"/>
      <c r="LRU290" s="6"/>
      <c r="LRV290" s="6"/>
      <c r="LRW290" s="6"/>
      <c r="LRX290" s="6"/>
      <c r="LRY290" s="6"/>
      <c r="LRZ290" s="6"/>
      <c r="LSA290" s="6"/>
      <c r="LSB290" s="6"/>
      <c r="LSC290" s="6"/>
      <c r="LSD290" s="6"/>
      <c r="LSE290" s="6"/>
      <c r="LSF290" s="6"/>
      <c r="LSG290" s="6"/>
      <c r="LSH290" s="6"/>
      <c r="LSI290" s="6"/>
      <c r="LSJ290" s="6"/>
      <c r="LSK290" s="6"/>
      <c r="LSL290" s="6"/>
      <c r="LSM290" s="6"/>
      <c r="LSN290" s="6"/>
      <c r="LSO290" s="6"/>
      <c r="LSP290" s="6"/>
      <c r="LSQ290" s="6"/>
      <c r="LSR290" s="6"/>
      <c r="LSS290" s="6"/>
      <c r="LST290" s="6"/>
      <c r="LSU290" s="6"/>
      <c r="LSV290" s="6"/>
      <c r="LSW290" s="6"/>
      <c r="LSX290" s="6"/>
      <c r="LSY290" s="6"/>
      <c r="LSZ290" s="6"/>
      <c r="LTA290" s="6"/>
      <c r="LTB290" s="6"/>
      <c r="LTC290" s="6"/>
      <c r="LTD290" s="6"/>
      <c r="LTE290" s="6"/>
      <c r="LTF290" s="6"/>
      <c r="LTG290" s="6"/>
      <c r="LTH290" s="6"/>
      <c r="LTI290" s="6"/>
      <c r="LTJ290" s="6"/>
      <c r="LTK290" s="6"/>
      <c r="LTL290" s="6"/>
      <c r="LTM290" s="6"/>
      <c r="LTN290" s="6"/>
      <c r="LTO290" s="6"/>
      <c r="LTP290" s="6"/>
      <c r="LTQ290" s="6"/>
      <c r="LTR290" s="6"/>
      <c r="LTS290" s="6"/>
      <c r="LTT290" s="6"/>
      <c r="LTU290" s="6"/>
      <c r="LTV290" s="6"/>
      <c r="LTW290" s="6"/>
      <c r="LTX290" s="6"/>
      <c r="LTY290" s="6"/>
      <c r="LTZ290" s="6"/>
      <c r="LUA290" s="6"/>
      <c r="LUB290" s="6"/>
      <c r="LUC290" s="6"/>
      <c r="LUD290" s="6"/>
      <c r="LUE290" s="6"/>
      <c r="LUF290" s="6"/>
      <c r="LUG290" s="6"/>
      <c r="LUH290" s="6"/>
      <c r="LUI290" s="6"/>
      <c r="LUJ290" s="6"/>
      <c r="LUK290" s="6"/>
      <c r="LUL290" s="6"/>
      <c r="LUM290" s="6"/>
      <c r="LUN290" s="6"/>
      <c r="LUO290" s="6"/>
      <c r="LUP290" s="6"/>
      <c r="LUQ290" s="6"/>
      <c r="LUR290" s="6"/>
      <c r="LUS290" s="6"/>
      <c r="LUT290" s="6"/>
      <c r="LUU290" s="6"/>
      <c r="LUV290" s="6"/>
      <c r="LUW290" s="6"/>
      <c r="LUX290" s="6"/>
      <c r="LUY290" s="6"/>
      <c r="LUZ290" s="6"/>
      <c r="LVA290" s="6"/>
      <c r="LVB290" s="6"/>
      <c r="LVC290" s="6"/>
      <c r="LVD290" s="6"/>
      <c r="LVE290" s="6"/>
      <c r="LVF290" s="6"/>
      <c r="LVG290" s="6"/>
      <c r="LVH290" s="6"/>
      <c r="LVI290" s="6"/>
      <c r="LVJ290" s="6"/>
      <c r="LVK290" s="6"/>
      <c r="LVL290" s="6"/>
      <c r="LVM290" s="6"/>
      <c r="LVN290" s="6"/>
      <c r="LVO290" s="6"/>
      <c r="LVP290" s="6"/>
      <c r="LVQ290" s="6"/>
      <c r="LVR290" s="6"/>
      <c r="LVS290" s="6"/>
      <c r="LVT290" s="6"/>
      <c r="LVU290" s="6"/>
      <c r="LVV290" s="6"/>
      <c r="LVW290" s="6"/>
      <c r="LVX290" s="6"/>
      <c r="LVY290" s="6"/>
      <c r="LVZ290" s="6"/>
      <c r="LWA290" s="6"/>
      <c r="LWB290" s="6"/>
      <c r="LWC290" s="6"/>
      <c r="LWD290" s="6"/>
      <c r="LWE290" s="6"/>
      <c r="LWF290" s="6"/>
      <c r="LWG290" s="6"/>
      <c r="LWH290" s="6"/>
      <c r="LWI290" s="6"/>
      <c r="LWJ290" s="6"/>
      <c r="LWK290" s="6"/>
      <c r="LWL290" s="6"/>
      <c r="LWM290" s="6"/>
      <c r="LWN290" s="6"/>
      <c r="LWO290" s="6"/>
      <c r="LWP290" s="6"/>
      <c r="LWQ290" s="6"/>
      <c r="LWR290" s="6"/>
      <c r="LWS290" s="6"/>
      <c r="LWT290" s="6"/>
      <c r="LWU290" s="6"/>
      <c r="LWV290" s="6"/>
      <c r="LWW290" s="6"/>
      <c r="LWX290" s="6"/>
      <c r="LWY290" s="6"/>
      <c r="LWZ290" s="6"/>
      <c r="LXA290" s="6"/>
      <c r="LXB290" s="6"/>
      <c r="LXC290" s="6"/>
      <c r="LXD290" s="6"/>
      <c r="LXE290" s="6"/>
      <c r="LXF290" s="6"/>
      <c r="LXG290" s="6"/>
      <c r="LXH290" s="6"/>
      <c r="LXI290" s="6"/>
      <c r="LXJ290" s="6"/>
      <c r="LXK290" s="6"/>
      <c r="LXL290" s="6"/>
      <c r="LXM290" s="6"/>
      <c r="LXN290" s="6"/>
      <c r="LXO290" s="6"/>
      <c r="LXP290" s="6"/>
      <c r="LXQ290" s="6"/>
      <c r="LXR290" s="6"/>
      <c r="LXS290" s="6"/>
      <c r="LXT290" s="6"/>
      <c r="LXU290" s="6"/>
      <c r="LXV290" s="6"/>
      <c r="LXW290" s="6"/>
      <c r="LXX290" s="6"/>
      <c r="LXY290" s="6"/>
      <c r="LXZ290" s="6"/>
      <c r="LYA290" s="6"/>
      <c r="LYB290" s="6"/>
      <c r="LYC290" s="6"/>
      <c r="LYD290" s="6"/>
      <c r="LYE290" s="6"/>
      <c r="LYF290" s="6"/>
      <c r="LYG290" s="6"/>
      <c r="LYH290" s="6"/>
      <c r="LYI290" s="6"/>
      <c r="LYJ290" s="6"/>
      <c r="LYK290" s="6"/>
      <c r="LYL290" s="6"/>
      <c r="LYM290" s="6"/>
      <c r="LYN290" s="6"/>
      <c r="LYO290" s="6"/>
      <c r="LYP290" s="6"/>
      <c r="LYQ290" s="6"/>
      <c r="LYR290" s="6"/>
      <c r="LYS290" s="6"/>
      <c r="LYT290" s="6"/>
      <c r="LYU290" s="6"/>
      <c r="LYV290" s="6"/>
      <c r="LYW290" s="6"/>
      <c r="LYX290" s="6"/>
      <c r="LYY290" s="6"/>
      <c r="LYZ290" s="6"/>
      <c r="LZA290" s="6"/>
      <c r="LZB290" s="6"/>
      <c r="LZC290" s="6"/>
      <c r="LZD290" s="6"/>
      <c r="LZE290" s="6"/>
      <c r="LZF290" s="6"/>
      <c r="LZG290" s="6"/>
      <c r="LZH290" s="6"/>
      <c r="LZI290" s="6"/>
      <c r="LZJ290" s="6"/>
      <c r="LZK290" s="6"/>
      <c r="LZL290" s="6"/>
      <c r="LZM290" s="6"/>
      <c r="LZN290" s="6"/>
      <c r="LZO290" s="6"/>
      <c r="LZP290" s="6"/>
      <c r="LZQ290" s="6"/>
      <c r="LZR290" s="6"/>
      <c r="LZS290" s="6"/>
      <c r="LZT290" s="6"/>
      <c r="LZU290" s="6"/>
      <c r="LZV290" s="6"/>
      <c r="LZW290" s="6"/>
      <c r="LZX290" s="6"/>
      <c r="LZY290" s="6"/>
      <c r="LZZ290" s="6"/>
      <c r="MAA290" s="6"/>
      <c r="MAB290" s="6"/>
      <c r="MAC290" s="6"/>
      <c r="MAD290" s="6"/>
      <c r="MAE290" s="6"/>
      <c r="MAF290" s="6"/>
      <c r="MAG290" s="6"/>
      <c r="MAH290" s="6"/>
      <c r="MAI290" s="6"/>
      <c r="MAJ290" s="6"/>
      <c r="MAK290" s="6"/>
      <c r="MAL290" s="6"/>
      <c r="MAM290" s="6"/>
      <c r="MAN290" s="6"/>
      <c r="MAO290" s="6"/>
      <c r="MAP290" s="6"/>
      <c r="MAQ290" s="6"/>
      <c r="MAR290" s="6"/>
      <c r="MAS290" s="6"/>
      <c r="MAT290" s="6"/>
      <c r="MAU290" s="6"/>
      <c r="MAV290" s="6"/>
      <c r="MAW290" s="6"/>
      <c r="MAX290" s="6"/>
      <c r="MAY290" s="6"/>
      <c r="MAZ290" s="6"/>
      <c r="MBA290" s="6"/>
      <c r="MBB290" s="6"/>
      <c r="MBC290" s="6"/>
      <c r="MBD290" s="6"/>
      <c r="MBE290" s="6"/>
      <c r="MBF290" s="6"/>
      <c r="MBG290" s="6"/>
      <c r="MBH290" s="6"/>
      <c r="MBI290" s="6"/>
      <c r="MBJ290" s="6"/>
      <c r="MBK290" s="6"/>
      <c r="MBL290" s="6"/>
      <c r="MBM290" s="6"/>
      <c r="MBN290" s="6"/>
      <c r="MBO290" s="6"/>
      <c r="MBP290" s="6"/>
      <c r="MBQ290" s="6"/>
      <c r="MBR290" s="6"/>
      <c r="MBS290" s="6"/>
      <c r="MBT290" s="6"/>
      <c r="MBU290" s="6"/>
      <c r="MBV290" s="6"/>
      <c r="MBW290" s="6"/>
      <c r="MBX290" s="6"/>
      <c r="MBY290" s="6"/>
      <c r="MBZ290" s="6"/>
      <c r="MCA290" s="6"/>
      <c r="MCB290" s="6"/>
      <c r="MCC290" s="6"/>
      <c r="MCD290" s="6"/>
      <c r="MCE290" s="6"/>
      <c r="MCF290" s="6"/>
      <c r="MCG290" s="6"/>
      <c r="MCH290" s="6"/>
      <c r="MCI290" s="6"/>
      <c r="MCJ290" s="6"/>
      <c r="MCK290" s="6"/>
      <c r="MCL290" s="6"/>
      <c r="MCM290" s="6"/>
      <c r="MCN290" s="6"/>
      <c r="MCO290" s="6"/>
      <c r="MCP290" s="6"/>
      <c r="MCQ290" s="6"/>
      <c r="MCR290" s="6"/>
      <c r="MCS290" s="6"/>
      <c r="MCT290" s="6"/>
      <c r="MCU290" s="6"/>
      <c r="MCV290" s="6"/>
      <c r="MCW290" s="6"/>
      <c r="MCX290" s="6"/>
      <c r="MCY290" s="6"/>
      <c r="MCZ290" s="6"/>
      <c r="MDA290" s="6"/>
      <c r="MDB290" s="6"/>
      <c r="MDC290" s="6"/>
      <c r="MDD290" s="6"/>
      <c r="MDE290" s="6"/>
      <c r="MDF290" s="6"/>
      <c r="MDG290" s="6"/>
      <c r="MDH290" s="6"/>
      <c r="MDI290" s="6"/>
      <c r="MDJ290" s="6"/>
      <c r="MDK290" s="6"/>
      <c r="MDL290" s="6"/>
      <c r="MDM290" s="6"/>
      <c r="MDN290" s="6"/>
      <c r="MDO290" s="6"/>
      <c r="MDP290" s="6"/>
      <c r="MDQ290" s="6"/>
      <c r="MDR290" s="6"/>
      <c r="MDS290" s="6"/>
      <c r="MDT290" s="6"/>
      <c r="MDU290" s="6"/>
      <c r="MDV290" s="6"/>
      <c r="MDW290" s="6"/>
      <c r="MDX290" s="6"/>
      <c r="MDY290" s="6"/>
      <c r="MDZ290" s="6"/>
      <c r="MEA290" s="6"/>
      <c r="MEB290" s="6"/>
      <c r="MEC290" s="6"/>
      <c r="MED290" s="6"/>
      <c r="MEE290" s="6"/>
      <c r="MEF290" s="6"/>
      <c r="MEG290" s="6"/>
      <c r="MEH290" s="6"/>
      <c r="MEI290" s="6"/>
      <c r="MEJ290" s="6"/>
      <c r="MEK290" s="6"/>
      <c r="MEL290" s="6"/>
      <c r="MEM290" s="6"/>
      <c r="MEN290" s="6"/>
      <c r="MEO290" s="6"/>
      <c r="MEP290" s="6"/>
      <c r="MEQ290" s="6"/>
      <c r="MER290" s="6"/>
      <c r="MES290" s="6"/>
      <c r="MET290" s="6"/>
      <c r="MEU290" s="6"/>
      <c r="MEV290" s="6"/>
      <c r="MEW290" s="6"/>
      <c r="MEX290" s="6"/>
      <c r="MEY290" s="6"/>
      <c r="MEZ290" s="6"/>
      <c r="MFA290" s="6"/>
      <c r="MFB290" s="6"/>
      <c r="MFC290" s="6"/>
      <c r="MFD290" s="6"/>
      <c r="MFE290" s="6"/>
      <c r="MFF290" s="6"/>
      <c r="MFG290" s="6"/>
      <c r="MFH290" s="6"/>
      <c r="MFI290" s="6"/>
      <c r="MFJ290" s="6"/>
      <c r="MFK290" s="6"/>
      <c r="MFL290" s="6"/>
      <c r="MFM290" s="6"/>
      <c r="MFN290" s="6"/>
      <c r="MFO290" s="6"/>
      <c r="MFP290" s="6"/>
      <c r="MFQ290" s="6"/>
      <c r="MFR290" s="6"/>
      <c r="MFS290" s="6"/>
      <c r="MFT290" s="6"/>
      <c r="MFU290" s="6"/>
      <c r="MFV290" s="6"/>
      <c r="MFW290" s="6"/>
      <c r="MFX290" s="6"/>
      <c r="MFY290" s="6"/>
      <c r="MFZ290" s="6"/>
      <c r="MGA290" s="6"/>
      <c r="MGB290" s="6"/>
      <c r="MGC290" s="6"/>
      <c r="MGD290" s="6"/>
      <c r="MGE290" s="6"/>
      <c r="MGF290" s="6"/>
      <c r="MGG290" s="6"/>
      <c r="MGH290" s="6"/>
      <c r="MGI290" s="6"/>
      <c r="MGJ290" s="6"/>
      <c r="MGK290" s="6"/>
      <c r="MGL290" s="6"/>
      <c r="MGM290" s="6"/>
      <c r="MGN290" s="6"/>
      <c r="MGO290" s="6"/>
      <c r="MGP290" s="6"/>
      <c r="MGQ290" s="6"/>
      <c r="MGR290" s="6"/>
      <c r="MGS290" s="6"/>
      <c r="MGT290" s="6"/>
      <c r="MGU290" s="6"/>
      <c r="MGV290" s="6"/>
      <c r="MGW290" s="6"/>
      <c r="MGX290" s="6"/>
      <c r="MGY290" s="6"/>
      <c r="MGZ290" s="6"/>
      <c r="MHA290" s="6"/>
      <c r="MHB290" s="6"/>
      <c r="MHC290" s="6"/>
      <c r="MHD290" s="6"/>
      <c r="MHE290" s="6"/>
      <c r="MHF290" s="6"/>
      <c r="MHG290" s="6"/>
      <c r="MHH290" s="6"/>
      <c r="MHI290" s="6"/>
      <c r="MHJ290" s="6"/>
      <c r="MHK290" s="6"/>
      <c r="MHL290" s="6"/>
      <c r="MHM290" s="6"/>
      <c r="MHN290" s="6"/>
      <c r="MHO290" s="6"/>
      <c r="MHP290" s="6"/>
      <c r="MHQ290" s="6"/>
      <c r="MHR290" s="6"/>
      <c r="MHS290" s="6"/>
      <c r="MHT290" s="6"/>
      <c r="MHU290" s="6"/>
      <c r="MHV290" s="6"/>
      <c r="MHW290" s="6"/>
      <c r="MHX290" s="6"/>
      <c r="MHY290" s="6"/>
      <c r="MHZ290" s="6"/>
      <c r="MIA290" s="6"/>
      <c r="MIB290" s="6"/>
      <c r="MIC290" s="6"/>
      <c r="MID290" s="6"/>
      <c r="MIE290" s="6"/>
      <c r="MIF290" s="6"/>
      <c r="MIG290" s="6"/>
      <c r="MIH290" s="6"/>
      <c r="MII290" s="6"/>
      <c r="MIJ290" s="6"/>
      <c r="MIK290" s="6"/>
      <c r="MIL290" s="6"/>
      <c r="MIM290" s="6"/>
      <c r="MIN290" s="6"/>
      <c r="MIO290" s="6"/>
      <c r="MIP290" s="6"/>
      <c r="MIQ290" s="6"/>
      <c r="MIR290" s="6"/>
      <c r="MIS290" s="6"/>
      <c r="MIT290" s="6"/>
      <c r="MIU290" s="6"/>
      <c r="MIV290" s="6"/>
      <c r="MIW290" s="6"/>
      <c r="MIX290" s="6"/>
      <c r="MIY290" s="6"/>
      <c r="MIZ290" s="6"/>
      <c r="MJA290" s="6"/>
      <c r="MJB290" s="6"/>
      <c r="MJC290" s="6"/>
      <c r="MJD290" s="6"/>
      <c r="MJE290" s="6"/>
      <c r="MJF290" s="6"/>
      <c r="MJG290" s="6"/>
      <c r="MJH290" s="6"/>
      <c r="MJI290" s="6"/>
      <c r="MJJ290" s="6"/>
      <c r="MJK290" s="6"/>
      <c r="MJL290" s="6"/>
      <c r="MJM290" s="6"/>
      <c r="MJN290" s="6"/>
      <c r="MJO290" s="6"/>
      <c r="MJP290" s="6"/>
      <c r="MJQ290" s="6"/>
      <c r="MJR290" s="6"/>
      <c r="MJS290" s="6"/>
      <c r="MJT290" s="6"/>
      <c r="MJU290" s="6"/>
      <c r="MJV290" s="6"/>
      <c r="MJW290" s="6"/>
      <c r="MJX290" s="6"/>
      <c r="MJY290" s="6"/>
      <c r="MJZ290" s="6"/>
      <c r="MKA290" s="6"/>
      <c r="MKB290" s="6"/>
      <c r="MKC290" s="6"/>
      <c r="MKD290" s="6"/>
      <c r="MKE290" s="6"/>
      <c r="MKF290" s="6"/>
      <c r="MKG290" s="6"/>
      <c r="MKH290" s="6"/>
      <c r="MKI290" s="6"/>
      <c r="MKJ290" s="6"/>
      <c r="MKK290" s="6"/>
      <c r="MKL290" s="6"/>
      <c r="MKM290" s="6"/>
      <c r="MKN290" s="6"/>
      <c r="MKO290" s="6"/>
      <c r="MKP290" s="6"/>
      <c r="MKQ290" s="6"/>
      <c r="MKR290" s="6"/>
      <c r="MKS290" s="6"/>
      <c r="MKT290" s="6"/>
      <c r="MKU290" s="6"/>
      <c r="MKV290" s="6"/>
      <c r="MKW290" s="6"/>
      <c r="MKX290" s="6"/>
      <c r="MKY290" s="6"/>
      <c r="MKZ290" s="6"/>
      <c r="MLA290" s="6"/>
      <c r="MLB290" s="6"/>
      <c r="MLC290" s="6"/>
      <c r="MLD290" s="6"/>
      <c r="MLE290" s="6"/>
      <c r="MLF290" s="6"/>
      <c r="MLG290" s="6"/>
      <c r="MLH290" s="6"/>
      <c r="MLI290" s="6"/>
      <c r="MLJ290" s="6"/>
      <c r="MLK290" s="6"/>
      <c r="MLL290" s="6"/>
      <c r="MLM290" s="6"/>
      <c r="MLN290" s="6"/>
      <c r="MLO290" s="6"/>
      <c r="MLP290" s="6"/>
      <c r="MLQ290" s="6"/>
      <c r="MLR290" s="6"/>
      <c r="MLS290" s="6"/>
      <c r="MLT290" s="6"/>
      <c r="MLU290" s="6"/>
      <c r="MLV290" s="6"/>
      <c r="MLW290" s="6"/>
      <c r="MLX290" s="6"/>
      <c r="MLY290" s="6"/>
      <c r="MLZ290" s="6"/>
      <c r="MMA290" s="6"/>
      <c r="MMB290" s="6"/>
      <c r="MMC290" s="6"/>
      <c r="MMD290" s="6"/>
      <c r="MME290" s="6"/>
      <c r="MMF290" s="6"/>
      <c r="MMG290" s="6"/>
      <c r="MMH290" s="6"/>
      <c r="MMI290" s="6"/>
      <c r="MMJ290" s="6"/>
      <c r="MMK290" s="6"/>
      <c r="MML290" s="6"/>
      <c r="MMM290" s="6"/>
      <c r="MMN290" s="6"/>
      <c r="MMO290" s="6"/>
      <c r="MMP290" s="6"/>
      <c r="MMQ290" s="6"/>
      <c r="MMR290" s="6"/>
      <c r="MMS290" s="6"/>
      <c r="MMT290" s="6"/>
      <c r="MMU290" s="6"/>
      <c r="MMV290" s="6"/>
      <c r="MMW290" s="6"/>
      <c r="MMX290" s="6"/>
      <c r="MMY290" s="6"/>
      <c r="MMZ290" s="6"/>
      <c r="MNA290" s="6"/>
      <c r="MNB290" s="6"/>
      <c r="MNC290" s="6"/>
      <c r="MND290" s="6"/>
      <c r="MNE290" s="6"/>
      <c r="MNF290" s="6"/>
      <c r="MNG290" s="6"/>
      <c r="MNH290" s="6"/>
      <c r="MNI290" s="6"/>
      <c r="MNJ290" s="6"/>
      <c r="MNK290" s="6"/>
      <c r="MNL290" s="6"/>
      <c r="MNM290" s="6"/>
      <c r="MNN290" s="6"/>
      <c r="MNO290" s="6"/>
      <c r="MNP290" s="6"/>
      <c r="MNQ290" s="6"/>
      <c r="MNR290" s="6"/>
      <c r="MNS290" s="6"/>
      <c r="MNT290" s="6"/>
      <c r="MNU290" s="6"/>
      <c r="MNV290" s="6"/>
      <c r="MNW290" s="6"/>
      <c r="MNX290" s="6"/>
      <c r="MNY290" s="6"/>
      <c r="MNZ290" s="6"/>
      <c r="MOA290" s="6"/>
      <c r="MOB290" s="6"/>
      <c r="MOC290" s="6"/>
      <c r="MOD290" s="6"/>
      <c r="MOE290" s="6"/>
      <c r="MOF290" s="6"/>
      <c r="MOG290" s="6"/>
      <c r="MOH290" s="6"/>
      <c r="MOI290" s="6"/>
      <c r="MOJ290" s="6"/>
      <c r="MOK290" s="6"/>
      <c r="MOL290" s="6"/>
      <c r="MOM290" s="6"/>
      <c r="MON290" s="6"/>
      <c r="MOO290" s="6"/>
      <c r="MOP290" s="6"/>
      <c r="MOQ290" s="6"/>
      <c r="MOR290" s="6"/>
      <c r="MOS290" s="6"/>
      <c r="MOT290" s="6"/>
      <c r="MOU290" s="6"/>
      <c r="MOV290" s="6"/>
      <c r="MOW290" s="6"/>
      <c r="MOX290" s="6"/>
      <c r="MOY290" s="6"/>
      <c r="MOZ290" s="6"/>
      <c r="MPA290" s="6"/>
      <c r="MPB290" s="6"/>
      <c r="MPC290" s="6"/>
      <c r="MPD290" s="6"/>
      <c r="MPE290" s="6"/>
      <c r="MPF290" s="6"/>
      <c r="MPG290" s="6"/>
      <c r="MPH290" s="6"/>
      <c r="MPI290" s="6"/>
      <c r="MPJ290" s="6"/>
      <c r="MPK290" s="6"/>
      <c r="MPL290" s="6"/>
      <c r="MPM290" s="6"/>
      <c r="MPN290" s="6"/>
      <c r="MPO290" s="6"/>
      <c r="MPP290" s="6"/>
      <c r="MPQ290" s="6"/>
      <c r="MPR290" s="6"/>
      <c r="MPS290" s="6"/>
      <c r="MPT290" s="6"/>
      <c r="MPU290" s="6"/>
      <c r="MPV290" s="6"/>
      <c r="MPW290" s="6"/>
      <c r="MPX290" s="6"/>
      <c r="MPY290" s="6"/>
      <c r="MPZ290" s="6"/>
      <c r="MQA290" s="6"/>
      <c r="MQB290" s="6"/>
      <c r="MQC290" s="6"/>
      <c r="MQD290" s="6"/>
      <c r="MQE290" s="6"/>
      <c r="MQF290" s="6"/>
      <c r="MQG290" s="6"/>
      <c r="MQH290" s="6"/>
      <c r="MQI290" s="6"/>
      <c r="MQJ290" s="6"/>
      <c r="MQK290" s="6"/>
      <c r="MQL290" s="6"/>
      <c r="MQM290" s="6"/>
      <c r="MQN290" s="6"/>
      <c r="MQO290" s="6"/>
      <c r="MQP290" s="6"/>
      <c r="MQQ290" s="6"/>
      <c r="MQR290" s="6"/>
      <c r="MQS290" s="6"/>
      <c r="MQT290" s="6"/>
      <c r="MQU290" s="6"/>
      <c r="MQV290" s="6"/>
      <c r="MQW290" s="6"/>
      <c r="MQX290" s="6"/>
      <c r="MQY290" s="6"/>
      <c r="MQZ290" s="6"/>
      <c r="MRA290" s="6"/>
      <c r="MRB290" s="6"/>
      <c r="MRC290" s="6"/>
      <c r="MRD290" s="6"/>
      <c r="MRE290" s="6"/>
      <c r="MRF290" s="6"/>
      <c r="MRG290" s="6"/>
      <c r="MRH290" s="6"/>
      <c r="MRI290" s="6"/>
      <c r="MRJ290" s="6"/>
      <c r="MRK290" s="6"/>
      <c r="MRL290" s="6"/>
      <c r="MRM290" s="6"/>
      <c r="MRN290" s="6"/>
      <c r="MRO290" s="6"/>
      <c r="MRP290" s="6"/>
      <c r="MRQ290" s="6"/>
      <c r="MRR290" s="6"/>
      <c r="MRS290" s="6"/>
      <c r="MRT290" s="6"/>
      <c r="MRU290" s="6"/>
      <c r="MRV290" s="6"/>
      <c r="MRW290" s="6"/>
      <c r="MRX290" s="6"/>
      <c r="MRY290" s="6"/>
      <c r="MRZ290" s="6"/>
      <c r="MSA290" s="6"/>
      <c r="MSB290" s="6"/>
      <c r="MSC290" s="6"/>
      <c r="MSD290" s="6"/>
      <c r="MSE290" s="6"/>
      <c r="MSF290" s="6"/>
      <c r="MSG290" s="6"/>
      <c r="MSH290" s="6"/>
      <c r="MSI290" s="6"/>
      <c r="MSJ290" s="6"/>
      <c r="MSK290" s="6"/>
      <c r="MSL290" s="6"/>
      <c r="MSM290" s="6"/>
      <c r="MSN290" s="6"/>
      <c r="MSO290" s="6"/>
      <c r="MSP290" s="6"/>
      <c r="MSQ290" s="6"/>
      <c r="MSR290" s="6"/>
      <c r="MSS290" s="6"/>
      <c r="MST290" s="6"/>
      <c r="MSU290" s="6"/>
      <c r="MSV290" s="6"/>
      <c r="MSW290" s="6"/>
      <c r="MSX290" s="6"/>
      <c r="MSY290" s="6"/>
      <c r="MSZ290" s="6"/>
      <c r="MTA290" s="6"/>
      <c r="MTB290" s="6"/>
      <c r="MTC290" s="6"/>
      <c r="MTD290" s="6"/>
      <c r="MTE290" s="6"/>
      <c r="MTF290" s="6"/>
      <c r="MTG290" s="6"/>
      <c r="MTH290" s="6"/>
      <c r="MTI290" s="6"/>
      <c r="MTJ290" s="6"/>
      <c r="MTK290" s="6"/>
      <c r="MTL290" s="6"/>
      <c r="MTM290" s="6"/>
      <c r="MTN290" s="6"/>
      <c r="MTO290" s="6"/>
      <c r="MTP290" s="6"/>
      <c r="MTQ290" s="6"/>
      <c r="MTR290" s="6"/>
      <c r="MTS290" s="6"/>
      <c r="MTT290" s="6"/>
      <c r="MTU290" s="6"/>
      <c r="MTV290" s="6"/>
      <c r="MTW290" s="6"/>
      <c r="MTX290" s="6"/>
      <c r="MTY290" s="6"/>
      <c r="MTZ290" s="6"/>
      <c r="MUA290" s="6"/>
      <c r="MUB290" s="6"/>
      <c r="MUC290" s="6"/>
      <c r="MUD290" s="6"/>
      <c r="MUE290" s="6"/>
      <c r="MUF290" s="6"/>
      <c r="MUG290" s="6"/>
      <c r="MUH290" s="6"/>
      <c r="MUI290" s="6"/>
      <c r="MUJ290" s="6"/>
      <c r="MUK290" s="6"/>
      <c r="MUL290" s="6"/>
      <c r="MUM290" s="6"/>
      <c r="MUN290" s="6"/>
      <c r="MUO290" s="6"/>
      <c r="MUP290" s="6"/>
      <c r="MUQ290" s="6"/>
      <c r="MUR290" s="6"/>
      <c r="MUS290" s="6"/>
      <c r="MUT290" s="6"/>
      <c r="MUU290" s="6"/>
      <c r="MUV290" s="6"/>
      <c r="MUW290" s="6"/>
      <c r="MUX290" s="6"/>
      <c r="MUY290" s="6"/>
      <c r="MUZ290" s="6"/>
      <c r="MVA290" s="6"/>
      <c r="MVB290" s="6"/>
      <c r="MVC290" s="6"/>
      <c r="MVD290" s="6"/>
      <c r="MVE290" s="6"/>
      <c r="MVF290" s="6"/>
      <c r="MVG290" s="6"/>
      <c r="MVH290" s="6"/>
      <c r="MVI290" s="6"/>
      <c r="MVJ290" s="6"/>
      <c r="MVK290" s="6"/>
      <c r="MVL290" s="6"/>
      <c r="MVM290" s="6"/>
      <c r="MVN290" s="6"/>
      <c r="MVO290" s="6"/>
      <c r="MVP290" s="6"/>
      <c r="MVQ290" s="6"/>
      <c r="MVR290" s="6"/>
      <c r="MVS290" s="6"/>
      <c r="MVT290" s="6"/>
      <c r="MVU290" s="6"/>
      <c r="MVV290" s="6"/>
      <c r="MVW290" s="6"/>
      <c r="MVX290" s="6"/>
      <c r="MVY290" s="6"/>
      <c r="MVZ290" s="6"/>
      <c r="MWA290" s="6"/>
      <c r="MWB290" s="6"/>
      <c r="MWC290" s="6"/>
      <c r="MWD290" s="6"/>
      <c r="MWE290" s="6"/>
      <c r="MWF290" s="6"/>
      <c r="MWG290" s="6"/>
      <c r="MWH290" s="6"/>
      <c r="MWI290" s="6"/>
      <c r="MWJ290" s="6"/>
      <c r="MWK290" s="6"/>
      <c r="MWL290" s="6"/>
      <c r="MWM290" s="6"/>
      <c r="MWN290" s="6"/>
      <c r="MWO290" s="6"/>
      <c r="MWP290" s="6"/>
      <c r="MWQ290" s="6"/>
      <c r="MWR290" s="6"/>
      <c r="MWS290" s="6"/>
      <c r="MWT290" s="6"/>
      <c r="MWU290" s="6"/>
      <c r="MWV290" s="6"/>
      <c r="MWW290" s="6"/>
      <c r="MWX290" s="6"/>
      <c r="MWY290" s="6"/>
      <c r="MWZ290" s="6"/>
      <c r="MXA290" s="6"/>
      <c r="MXB290" s="6"/>
      <c r="MXC290" s="6"/>
      <c r="MXD290" s="6"/>
      <c r="MXE290" s="6"/>
      <c r="MXF290" s="6"/>
      <c r="MXG290" s="6"/>
      <c r="MXH290" s="6"/>
      <c r="MXI290" s="6"/>
      <c r="MXJ290" s="6"/>
      <c r="MXK290" s="6"/>
      <c r="MXL290" s="6"/>
      <c r="MXM290" s="6"/>
      <c r="MXN290" s="6"/>
      <c r="MXO290" s="6"/>
      <c r="MXP290" s="6"/>
      <c r="MXQ290" s="6"/>
      <c r="MXR290" s="6"/>
      <c r="MXS290" s="6"/>
      <c r="MXT290" s="6"/>
      <c r="MXU290" s="6"/>
      <c r="MXV290" s="6"/>
      <c r="MXW290" s="6"/>
      <c r="MXX290" s="6"/>
      <c r="MXY290" s="6"/>
      <c r="MXZ290" s="6"/>
      <c r="MYA290" s="6"/>
      <c r="MYB290" s="6"/>
      <c r="MYC290" s="6"/>
      <c r="MYD290" s="6"/>
      <c r="MYE290" s="6"/>
      <c r="MYF290" s="6"/>
      <c r="MYG290" s="6"/>
      <c r="MYH290" s="6"/>
      <c r="MYI290" s="6"/>
      <c r="MYJ290" s="6"/>
      <c r="MYK290" s="6"/>
      <c r="MYL290" s="6"/>
      <c r="MYM290" s="6"/>
      <c r="MYN290" s="6"/>
      <c r="MYO290" s="6"/>
      <c r="MYP290" s="6"/>
      <c r="MYQ290" s="6"/>
      <c r="MYR290" s="6"/>
      <c r="MYS290" s="6"/>
      <c r="MYT290" s="6"/>
      <c r="MYU290" s="6"/>
      <c r="MYV290" s="6"/>
      <c r="MYW290" s="6"/>
      <c r="MYX290" s="6"/>
      <c r="MYY290" s="6"/>
      <c r="MYZ290" s="6"/>
      <c r="MZA290" s="6"/>
      <c r="MZB290" s="6"/>
      <c r="MZC290" s="6"/>
      <c r="MZD290" s="6"/>
      <c r="MZE290" s="6"/>
      <c r="MZF290" s="6"/>
      <c r="MZG290" s="6"/>
      <c r="MZH290" s="6"/>
      <c r="MZI290" s="6"/>
      <c r="MZJ290" s="6"/>
      <c r="MZK290" s="6"/>
      <c r="MZL290" s="6"/>
      <c r="MZM290" s="6"/>
      <c r="MZN290" s="6"/>
      <c r="MZO290" s="6"/>
      <c r="MZP290" s="6"/>
      <c r="MZQ290" s="6"/>
      <c r="MZR290" s="6"/>
      <c r="MZS290" s="6"/>
      <c r="MZT290" s="6"/>
      <c r="MZU290" s="6"/>
      <c r="MZV290" s="6"/>
      <c r="MZW290" s="6"/>
      <c r="MZX290" s="6"/>
      <c r="MZY290" s="6"/>
      <c r="MZZ290" s="6"/>
      <c r="NAA290" s="6"/>
      <c r="NAB290" s="6"/>
      <c r="NAC290" s="6"/>
      <c r="NAD290" s="6"/>
      <c r="NAE290" s="6"/>
      <c r="NAF290" s="6"/>
      <c r="NAG290" s="6"/>
      <c r="NAH290" s="6"/>
      <c r="NAI290" s="6"/>
      <c r="NAJ290" s="6"/>
      <c r="NAK290" s="6"/>
      <c r="NAL290" s="6"/>
      <c r="NAM290" s="6"/>
      <c r="NAN290" s="6"/>
      <c r="NAO290" s="6"/>
      <c r="NAP290" s="6"/>
      <c r="NAQ290" s="6"/>
      <c r="NAR290" s="6"/>
      <c r="NAS290" s="6"/>
      <c r="NAT290" s="6"/>
      <c r="NAU290" s="6"/>
      <c r="NAV290" s="6"/>
      <c r="NAW290" s="6"/>
      <c r="NAX290" s="6"/>
      <c r="NAY290" s="6"/>
      <c r="NAZ290" s="6"/>
      <c r="NBA290" s="6"/>
      <c r="NBB290" s="6"/>
      <c r="NBC290" s="6"/>
      <c r="NBD290" s="6"/>
      <c r="NBE290" s="6"/>
      <c r="NBF290" s="6"/>
      <c r="NBG290" s="6"/>
      <c r="NBH290" s="6"/>
      <c r="NBI290" s="6"/>
      <c r="NBJ290" s="6"/>
      <c r="NBK290" s="6"/>
      <c r="NBL290" s="6"/>
      <c r="NBM290" s="6"/>
      <c r="NBN290" s="6"/>
      <c r="NBO290" s="6"/>
      <c r="NBP290" s="6"/>
      <c r="NBQ290" s="6"/>
      <c r="NBR290" s="6"/>
      <c r="NBS290" s="6"/>
      <c r="NBT290" s="6"/>
      <c r="NBU290" s="6"/>
      <c r="NBV290" s="6"/>
      <c r="NBW290" s="6"/>
      <c r="NBX290" s="6"/>
      <c r="NBY290" s="6"/>
      <c r="NBZ290" s="6"/>
      <c r="NCA290" s="6"/>
      <c r="NCB290" s="6"/>
      <c r="NCC290" s="6"/>
      <c r="NCD290" s="6"/>
      <c r="NCE290" s="6"/>
      <c r="NCF290" s="6"/>
      <c r="NCG290" s="6"/>
      <c r="NCH290" s="6"/>
      <c r="NCI290" s="6"/>
      <c r="NCJ290" s="6"/>
      <c r="NCK290" s="6"/>
      <c r="NCL290" s="6"/>
      <c r="NCM290" s="6"/>
      <c r="NCN290" s="6"/>
      <c r="NCO290" s="6"/>
      <c r="NCP290" s="6"/>
      <c r="NCQ290" s="6"/>
      <c r="NCR290" s="6"/>
      <c r="NCS290" s="6"/>
      <c r="NCT290" s="6"/>
      <c r="NCU290" s="6"/>
      <c r="NCV290" s="6"/>
      <c r="NCW290" s="6"/>
      <c r="NCX290" s="6"/>
      <c r="NCY290" s="6"/>
      <c r="NCZ290" s="6"/>
      <c r="NDA290" s="6"/>
      <c r="NDB290" s="6"/>
      <c r="NDC290" s="6"/>
      <c r="NDD290" s="6"/>
      <c r="NDE290" s="6"/>
      <c r="NDF290" s="6"/>
      <c r="NDG290" s="6"/>
      <c r="NDH290" s="6"/>
      <c r="NDI290" s="6"/>
      <c r="NDJ290" s="6"/>
      <c r="NDK290" s="6"/>
      <c r="NDL290" s="6"/>
      <c r="NDM290" s="6"/>
      <c r="NDN290" s="6"/>
      <c r="NDO290" s="6"/>
      <c r="NDP290" s="6"/>
      <c r="NDQ290" s="6"/>
      <c r="NDR290" s="6"/>
      <c r="NDS290" s="6"/>
      <c r="NDT290" s="6"/>
      <c r="NDU290" s="6"/>
      <c r="NDV290" s="6"/>
      <c r="NDW290" s="6"/>
      <c r="NDX290" s="6"/>
      <c r="NDY290" s="6"/>
      <c r="NDZ290" s="6"/>
      <c r="NEA290" s="6"/>
      <c r="NEB290" s="6"/>
      <c r="NEC290" s="6"/>
      <c r="NED290" s="6"/>
      <c r="NEE290" s="6"/>
      <c r="NEF290" s="6"/>
      <c r="NEG290" s="6"/>
      <c r="NEH290" s="6"/>
      <c r="NEI290" s="6"/>
      <c r="NEJ290" s="6"/>
      <c r="NEK290" s="6"/>
      <c r="NEL290" s="6"/>
      <c r="NEM290" s="6"/>
      <c r="NEN290" s="6"/>
      <c r="NEO290" s="6"/>
      <c r="NEP290" s="6"/>
      <c r="NEQ290" s="6"/>
      <c r="NER290" s="6"/>
      <c r="NES290" s="6"/>
      <c r="NET290" s="6"/>
      <c r="NEU290" s="6"/>
      <c r="NEV290" s="6"/>
      <c r="NEW290" s="6"/>
      <c r="NEX290" s="6"/>
      <c r="NEY290" s="6"/>
      <c r="NEZ290" s="6"/>
      <c r="NFA290" s="6"/>
      <c r="NFB290" s="6"/>
      <c r="NFC290" s="6"/>
      <c r="NFD290" s="6"/>
      <c r="NFE290" s="6"/>
      <c r="NFF290" s="6"/>
      <c r="NFG290" s="6"/>
      <c r="NFH290" s="6"/>
      <c r="NFI290" s="6"/>
      <c r="NFJ290" s="6"/>
      <c r="NFK290" s="6"/>
      <c r="NFL290" s="6"/>
      <c r="NFM290" s="6"/>
      <c r="NFN290" s="6"/>
      <c r="NFO290" s="6"/>
      <c r="NFP290" s="6"/>
      <c r="NFQ290" s="6"/>
      <c r="NFR290" s="6"/>
      <c r="NFS290" s="6"/>
      <c r="NFT290" s="6"/>
      <c r="NFU290" s="6"/>
      <c r="NFV290" s="6"/>
      <c r="NFW290" s="6"/>
      <c r="NFX290" s="6"/>
      <c r="NFY290" s="6"/>
      <c r="NFZ290" s="6"/>
      <c r="NGA290" s="6"/>
      <c r="NGB290" s="6"/>
      <c r="NGC290" s="6"/>
      <c r="NGD290" s="6"/>
      <c r="NGE290" s="6"/>
      <c r="NGF290" s="6"/>
      <c r="NGG290" s="6"/>
      <c r="NGH290" s="6"/>
      <c r="NGI290" s="6"/>
      <c r="NGJ290" s="6"/>
      <c r="NGK290" s="6"/>
      <c r="NGL290" s="6"/>
      <c r="NGM290" s="6"/>
      <c r="NGN290" s="6"/>
      <c r="NGO290" s="6"/>
      <c r="NGP290" s="6"/>
      <c r="NGQ290" s="6"/>
      <c r="NGR290" s="6"/>
      <c r="NGS290" s="6"/>
      <c r="NGT290" s="6"/>
      <c r="NGU290" s="6"/>
      <c r="NGV290" s="6"/>
      <c r="NGW290" s="6"/>
      <c r="NGX290" s="6"/>
      <c r="NGY290" s="6"/>
      <c r="NGZ290" s="6"/>
      <c r="NHA290" s="6"/>
      <c r="NHB290" s="6"/>
      <c r="NHC290" s="6"/>
      <c r="NHD290" s="6"/>
      <c r="NHE290" s="6"/>
      <c r="NHF290" s="6"/>
      <c r="NHG290" s="6"/>
      <c r="NHH290" s="6"/>
      <c r="NHI290" s="6"/>
      <c r="NHJ290" s="6"/>
      <c r="NHK290" s="6"/>
      <c r="NHL290" s="6"/>
      <c r="NHM290" s="6"/>
      <c r="NHN290" s="6"/>
      <c r="NHO290" s="6"/>
      <c r="NHP290" s="6"/>
      <c r="NHQ290" s="6"/>
      <c r="NHR290" s="6"/>
      <c r="NHS290" s="6"/>
      <c r="NHT290" s="6"/>
      <c r="NHU290" s="6"/>
      <c r="NHV290" s="6"/>
      <c r="NHW290" s="6"/>
      <c r="NHX290" s="6"/>
      <c r="NHY290" s="6"/>
      <c r="NHZ290" s="6"/>
      <c r="NIA290" s="6"/>
      <c r="NIB290" s="6"/>
      <c r="NIC290" s="6"/>
      <c r="NID290" s="6"/>
      <c r="NIE290" s="6"/>
      <c r="NIF290" s="6"/>
      <c r="NIG290" s="6"/>
      <c r="NIH290" s="6"/>
      <c r="NII290" s="6"/>
      <c r="NIJ290" s="6"/>
      <c r="NIK290" s="6"/>
      <c r="NIL290" s="6"/>
      <c r="NIM290" s="6"/>
      <c r="NIN290" s="6"/>
      <c r="NIO290" s="6"/>
      <c r="NIP290" s="6"/>
      <c r="NIQ290" s="6"/>
      <c r="NIR290" s="6"/>
      <c r="NIS290" s="6"/>
      <c r="NIT290" s="6"/>
      <c r="NIU290" s="6"/>
      <c r="NIV290" s="6"/>
      <c r="NIW290" s="6"/>
      <c r="NIX290" s="6"/>
      <c r="NIY290" s="6"/>
      <c r="NIZ290" s="6"/>
      <c r="NJA290" s="6"/>
      <c r="NJB290" s="6"/>
      <c r="NJC290" s="6"/>
      <c r="NJD290" s="6"/>
      <c r="NJE290" s="6"/>
      <c r="NJF290" s="6"/>
      <c r="NJG290" s="6"/>
      <c r="NJH290" s="6"/>
      <c r="NJI290" s="6"/>
      <c r="NJJ290" s="6"/>
      <c r="NJK290" s="6"/>
      <c r="NJL290" s="6"/>
      <c r="NJM290" s="6"/>
      <c r="NJN290" s="6"/>
      <c r="NJO290" s="6"/>
      <c r="NJP290" s="6"/>
      <c r="NJQ290" s="6"/>
      <c r="NJR290" s="6"/>
      <c r="NJS290" s="6"/>
      <c r="NJT290" s="6"/>
      <c r="NJU290" s="6"/>
      <c r="NJV290" s="6"/>
      <c r="NJW290" s="6"/>
      <c r="NJX290" s="6"/>
      <c r="NJY290" s="6"/>
      <c r="NJZ290" s="6"/>
      <c r="NKA290" s="6"/>
      <c r="NKB290" s="6"/>
      <c r="NKC290" s="6"/>
      <c r="NKD290" s="6"/>
      <c r="NKE290" s="6"/>
      <c r="NKF290" s="6"/>
      <c r="NKG290" s="6"/>
      <c r="NKH290" s="6"/>
      <c r="NKI290" s="6"/>
      <c r="NKJ290" s="6"/>
      <c r="NKK290" s="6"/>
      <c r="NKL290" s="6"/>
      <c r="NKM290" s="6"/>
      <c r="NKN290" s="6"/>
      <c r="NKO290" s="6"/>
      <c r="NKP290" s="6"/>
      <c r="NKQ290" s="6"/>
      <c r="NKR290" s="6"/>
      <c r="NKS290" s="6"/>
      <c r="NKT290" s="6"/>
      <c r="NKU290" s="6"/>
      <c r="NKV290" s="6"/>
      <c r="NKW290" s="6"/>
      <c r="NKX290" s="6"/>
      <c r="NKY290" s="6"/>
      <c r="NKZ290" s="6"/>
      <c r="NLA290" s="6"/>
      <c r="NLB290" s="6"/>
      <c r="NLC290" s="6"/>
      <c r="NLD290" s="6"/>
      <c r="NLE290" s="6"/>
      <c r="NLF290" s="6"/>
      <c r="NLG290" s="6"/>
      <c r="NLH290" s="6"/>
      <c r="NLI290" s="6"/>
      <c r="NLJ290" s="6"/>
      <c r="NLK290" s="6"/>
      <c r="NLL290" s="6"/>
      <c r="NLM290" s="6"/>
      <c r="NLN290" s="6"/>
      <c r="NLO290" s="6"/>
      <c r="NLP290" s="6"/>
      <c r="NLQ290" s="6"/>
      <c r="NLR290" s="6"/>
      <c r="NLS290" s="6"/>
      <c r="NLT290" s="6"/>
      <c r="NLU290" s="6"/>
      <c r="NLV290" s="6"/>
      <c r="NLW290" s="6"/>
      <c r="NLX290" s="6"/>
      <c r="NLY290" s="6"/>
      <c r="NLZ290" s="6"/>
      <c r="NMA290" s="6"/>
      <c r="NMB290" s="6"/>
      <c r="NMC290" s="6"/>
      <c r="NMD290" s="6"/>
      <c r="NME290" s="6"/>
      <c r="NMF290" s="6"/>
      <c r="NMG290" s="6"/>
      <c r="NMH290" s="6"/>
      <c r="NMI290" s="6"/>
      <c r="NMJ290" s="6"/>
      <c r="NMK290" s="6"/>
      <c r="NML290" s="6"/>
      <c r="NMM290" s="6"/>
      <c r="NMN290" s="6"/>
      <c r="NMO290" s="6"/>
      <c r="NMP290" s="6"/>
      <c r="NMQ290" s="6"/>
      <c r="NMR290" s="6"/>
      <c r="NMS290" s="6"/>
      <c r="NMT290" s="6"/>
      <c r="NMU290" s="6"/>
      <c r="NMV290" s="6"/>
      <c r="NMW290" s="6"/>
      <c r="NMX290" s="6"/>
      <c r="NMY290" s="6"/>
      <c r="NMZ290" s="6"/>
      <c r="NNA290" s="6"/>
      <c r="NNB290" s="6"/>
      <c r="NNC290" s="6"/>
      <c r="NND290" s="6"/>
      <c r="NNE290" s="6"/>
      <c r="NNF290" s="6"/>
      <c r="NNG290" s="6"/>
      <c r="NNH290" s="6"/>
      <c r="NNI290" s="6"/>
      <c r="NNJ290" s="6"/>
      <c r="NNK290" s="6"/>
      <c r="NNL290" s="6"/>
      <c r="NNM290" s="6"/>
      <c r="NNN290" s="6"/>
      <c r="NNO290" s="6"/>
      <c r="NNP290" s="6"/>
      <c r="NNQ290" s="6"/>
      <c r="NNR290" s="6"/>
      <c r="NNS290" s="6"/>
      <c r="NNT290" s="6"/>
      <c r="NNU290" s="6"/>
      <c r="NNV290" s="6"/>
      <c r="NNW290" s="6"/>
      <c r="NNX290" s="6"/>
      <c r="NNY290" s="6"/>
      <c r="NNZ290" s="6"/>
      <c r="NOA290" s="6"/>
      <c r="NOB290" s="6"/>
      <c r="NOC290" s="6"/>
      <c r="NOD290" s="6"/>
      <c r="NOE290" s="6"/>
      <c r="NOF290" s="6"/>
      <c r="NOG290" s="6"/>
      <c r="NOH290" s="6"/>
      <c r="NOI290" s="6"/>
      <c r="NOJ290" s="6"/>
      <c r="NOK290" s="6"/>
      <c r="NOL290" s="6"/>
      <c r="NOM290" s="6"/>
      <c r="NON290" s="6"/>
      <c r="NOO290" s="6"/>
      <c r="NOP290" s="6"/>
      <c r="NOQ290" s="6"/>
      <c r="NOR290" s="6"/>
      <c r="NOS290" s="6"/>
      <c r="NOT290" s="6"/>
      <c r="NOU290" s="6"/>
      <c r="NOV290" s="6"/>
      <c r="NOW290" s="6"/>
      <c r="NOX290" s="6"/>
      <c r="NOY290" s="6"/>
      <c r="NOZ290" s="6"/>
      <c r="NPA290" s="6"/>
      <c r="NPB290" s="6"/>
      <c r="NPC290" s="6"/>
      <c r="NPD290" s="6"/>
      <c r="NPE290" s="6"/>
      <c r="NPF290" s="6"/>
      <c r="NPG290" s="6"/>
      <c r="NPH290" s="6"/>
      <c r="NPI290" s="6"/>
      <c r="NPJ290" s="6"/>
      <c r="NPK290" s="6"/>
      <c r="NPL290" s="6"/>
      <c r="NPM290" s="6"/>
      <c r="NPN290" s="6"/>
      <c r="NPO290" s="6"/>
      <c r="NPP290" s="6"/>
      <c r="NPQ290" s="6"/>
      <c r="NPR290" s="6"/>
      <c r="NPS290" s="6"/>
      <c r="NPT290" s="6"/>
      <c r="NPU290" s="6"/>
      <c r="NPV290" s="6"/>
      <c r="NPW290" s="6"/>
      <c r="NPX290" s="6"/>
      <c r="NPY290" s="6"/>
      <c r="NPZ290" s="6"/>
      <c r="NQA290" s="6"/>
      <c r="NQB290" s="6"/>
      <c r="NQC290" s="6"/>
      <c r="NQD290" s="6"/>
      <c r="NQE290" s="6"/>
      <c r="NQF290" s="6"/>
      <c r="NQG290" s="6"/>
      <c r="NQH290" s="6"/>
      <c r="NQI290" s="6"/>
      <c r="NQJ290" s="6"/>
      <c r="NQK290" s="6"/>
      <c r="NQL290" s="6"/>
      <c r="NQM290" s="6"/>
      <c r="NQN290" s="6"/>
      <c r="NQO290" s="6"/>
      <c r="NQP290" s="6"/>
      <c r="NQQ290" s="6"/>
      <c r="NQR290" s="6"/>
      <c r="NQS290" s="6"/>
      <c r="NQT290" s="6"/>
      <c r="NQU290" s="6"/>
      <c r="NQV290" s="6"/>
      <c r="NQW290" s="6"/>
      <c r="NQX290" s="6"/>
      <c r="NQY290" s="6"/>
      <c r="NQZ290" s="6"/>
      <c r="NRA290" s="6"/>
      <c r="NRB290" s="6"/>
      <c r="NRC290" s="6"/>
      <c r="NRD290" s="6"/>
      <c r="NRE290" s="6"/>
      <c r="NRF290" s="6"/>
      <c r="NRG290" s="6"/>
      <c r="NRH290" s="6"/>
      <c r="NRI290" s="6"/>
      <c r="NRJ290" s="6"/>
      <c r="NRK290" s="6"/>
      <c r="NRL290" s="6"/>
      <c r="NRM290" s="6"/>
      <c r="NRN290" s="6"/>
      <c r="NRO290" s="6"/>
      <c r="NRP290" s="6"/>
      <c r="NRQ290" s="6"/>
      <c r="NRR290" s="6"/>
      <c r="NRS290" s="6"/>
      <c r="NRT290" s="6"/>
      <c r="NRU290" s="6"/>
      <c r="NRV290" s="6"/>
      <c r="NRW290" s="6"/>
      <c r="NRX290" s="6"/>
      <c r="NRY290" s="6"/>
      <c r="NRZ290" s="6"/>
      <c r="NSA290" s="6"/>
      <c r="NSB290" s="6"/>
      <c r="NSC290" s="6"/>
      <c r="NSD290" s="6"/>
      <c r="NSE290" s="6"/>
      <c r="NSF290" s="6"/>
      <c r="NSG290" s="6"/>
      <c r="NSH290" s="6"/>
      <c r="NSI290" s="6"/>
      <c r="NSJ290" s="6"/>
      <c r="NSK290" s="6"/>
      <c r="NSL290" s="6"/>
      <c r="NSM290" s="6"/>
      <c r="NSN290" s="6"/>
      <c r="NSO290" s="6"/>
      <c r="NSP290" s="6"/>
      <c r="NSQ290" s="6"/>
      <c r="NSR290" s="6"/>
      <c r="NSS290" s="6"/>
      <c r="NST290" s="6"/>
      <c r="NSU290" s="6"/>
      <c r="NSV290" s="6"/>
      <c r="NSW290" s="6"/>
      <c r="NSX290" s="6"/>
      <c r="NSY290" s="6"/>
      <c r="NSZ290" s="6"/>
      <c r="NTA290" s="6"/>
      <c r="NTB290" s="6"/>
      <c r="NTC290" s="6"/>
      <c r="NTD290" s="6"/>
      <c r="NTE290" s="6"/>
      <c r="NTF290" s="6"/>
      <c r="NTG290" s="6"/>
      <c r="NTH290" s="6"/>
      <c r="NTI290" s="6"/>
      <c r="NTJ290" s="6"/>
      <c r="NTK290" s="6"/>
      <c r="NTL290" s="6"/>
      <c r="NTM290" s="6"/>
      <c r="NTN290" s="6"/>
      <c r="NTO290" s="6"/>
      <c r="NTP290" s="6"/>
      <c r="NTQ290" s="6"/>
      <c r="NTR290" s="6"/>
      <c r="NTS290" s="6"/>
      <c r="NTT290" s="6"/>
      <c r="NTU290" s="6"/>
      <c r="NTV290" s="6"/>
      <c r="NTW290" s="6"/>
      <c r="NTX290" s="6"/>
      <c r="NTY290" s="6"/>
      <c r="NTZ290" s="6"/>
      <c r="NUA290" s="6"/>
      <c r="NUB290" s="6"/>
      <c r="NUC290" s="6"/>
      <c r="NUD290" s="6"/>
      <c r="NUE290" s="6"/>
      <c r="NUF290" s="6"/>
      <c r="NUG290" s="6"/>
      <c r="NUH290" s="6"/>
      <c r="NUI290" s="6"/>
      <c r="NUJ290" s="6"/>
      <c r="NUK290" s="6"/>
      <c r="NUL290" s="6"/>
      <c r="NUM290" s="6"/>
      <c r="NUN290" s="6"/>
      <c r="NUO290" s="6"/>
      <c r="NUP290" s="6"/>
      <c r="NUQ290" s="6"/>
      <c r="NUR290" s="6"/>
      <c r="NUS290" s="6"/>
      <c r="NUT290" s="6"/>
      <c r="NUU290" s="6"/>
      <c r="NUV290" s="6"/>
      <c r="NUW290" s="6"/>
      <c r="NUX290" s="6"/>
      <c r="NUY290" s="6"/>
      <c r="NUZ290" s="6"/>
      <c r="NVA290" s="6"/>
      <c r="NVB290" s="6"/>
      <c r="NVC290" s="6"/>
      <c r="NVD290" s="6"/>
      <c r="NVE290" s="6"/>
      <c r="NVF290" s="6"/>
      <c r="NVG290" s="6"/>
      <c r="NVH290" s="6"/>
      <c r="NVI290" s="6"/>
      <c r="NVJ290" s="6"/>
      <c r="NVK290" s="6"/>
      <c r="NVL290" s="6"/>
      <c r="NVM290" s="6"/>
      <c r="NVN290" s="6"/>
      <c r="NVO290" s="6"/>
      <c r="NVP290" s="6"/>
      <c r="NVQ290" s="6"/>
      <c r="NVR290" s="6"/>
      <c r="NVS290" s="6"/>
      <c r="NVT290" s="6"/>
      <c r="NVU290" s="6"/>
      <c r="NVV290" s="6"/>
      <c r="NVW290" s="6"/>
      <c r="NVX290" s="6"/>
      <c r="NVY290" s="6"/>
      <c r="NVZ290" s="6"/>
      <c r="NWA290" s="6"/>
      <c r="NWB290" s="6"/>
      <c r="NWC290" s="6"/>
      <c r="NWD290" s="6"/>
      <c r="NWE290" s="6"/>
      <c r="NWF290" s="6"/>
      <c r="NWG290" s="6"/>
      <c r="NWH290" s="6"/>
      <c r="NWI290" s="6"/>
      <c r="NWJ290" s="6"/>
      <c r="NWK290" s="6"/>
      <c r="NWL290" s="6"/>
      <c r="NWM290" s="6"/>
      <c r="NWN290" s="6"/>
      <c r="NWO290" s="6"/>
      <c r="NWP290" s="6"/>
      <c r="NWQ290" s="6"/>
      <c r="NWR290" s="6"/>
      <c r="NWS290" s="6"/>
      <c r="NWT290" s="6"/>
      <c r="NWU290" s="6"/>
      <c r="NWV290" s="6"/>
      <c r="NWW290" s="6"/>
      <c r="NWX290" s="6"/>
      <c r="NWY290" s="6"/>
      <c r="NWZ290" s="6"/>
      <c r="NXA290" s="6"/>
      <c r="NXB290" s="6"/>
      <c r="NXC290" s="6"/>
      <c r="NXD290" s="6"/>
      <c r="NXE290" s="6"/>
      <c r="NXF290" s="6"/>
      <c r="NXG290" s="6"/>
      <c r="NXH290" s="6"/>
      <c r="NXI290" s="6"/>
      <c r="NXJ290" s="6"/>
      <c r="NXK290" s="6"/>
      <c r="NXL290" s="6"/>
      <c r="NXM290" s="6"/>
      <c r="NXN290" s="6"/>
      <c r="NXO290" s="6"/>
      <c r="NXP290" s="6"/>
      <c r="NXQ290" s="6"/>
      <c r="NXR290" s="6"/>
      <c r="NXS290" s="6"/>
      <c r="NXT290" s="6"/>
      <c r="NXU290" s="6"/>
      <c r="NXV290" s="6"/>
      <c r="NXW290" s="6"/>
      <c r="NXX290" s="6"/>
      <c r="NXY290" s="6"/>
      <c r="NXZ290" s="6"/>
      <c r="NYA290" s="6"/>
      <c r="NYB290" s="6"/>
      <c r="NYC290" s="6"/>
      <c r="NYD290" s="6"/>
      <c r="NYE290" s="6"/>
      <c r="NYF290" s="6"/>
      <c r="NYG290" s="6"/>
      <c r="NYH290" s="6"/>
      <c r="NYI290" s="6"/>
      <c r="NYJ290" s="6"/>
      <c r="NYK290" s="6"/>
      <c r="NYL290" s="6"/>
      <c r="NYM290" s="6"/>
      <c r="NYN290" s="6"/>
      <c r="NYO290" s="6"/>
      <c r="NYP290" s="6"/>
      <c r="NYQ290" s="6"/>
      <c r="NYR290" s="6"/>
      <c r="NYS290" s="6"/>
      <c r="NYT290" s="6"/>
      <c r="NYU290" s="6"/>
      <c r="NYV290" s="6"/>
      <c r="NYW290" s="6"/>
      <c r="NYX290" s="6"/>
      <c r="NYY290" s="6"/>
      <c r="NYZ290" s="6"/>
      <c r="NZA290" s="6"/>
      <c r="NZB290" s="6"/>
      <c r="NZC290" s="6"/>
      <c r="NZD290" s="6"/>
      <c r="NZE290" s="6"/>
      <c r="NZF290" s="6"/>
      <c r="NZG290" s="6"/>
      <c r="NZH290" s="6"/>
      <c r="NZI290" s="6"/>
      <c r="NZJ290" s="6"/>
      <c r="NZK290" s="6"/>
      <c r="NZL290" s="6"/>
      <c r="NZM290" s="6"/>
      <c r="NZN290" s="6"/>
      <c r="NZO290" s="6"/>
      <c r="NZP290" s="6"/>
      <c r="NZQ290" s="6"/>
      <c r="NZR290" s="6"/>
      <c r="NZS290" s="6"/>
      <c r="NZT290" s="6"/>
      <c r="NZU290" s="6"/>
      <c r="NZV290" s="6"/>
      <c r="NZW290" s="6"/>
      <c r="NZX290" s="6"/>
      <c r="NZY290" s="6"/>
      <c r="NZZ290" s="6"/>
      <c r="OAA290" s="6"/>
      <c r="OAB290" s="6"/>
      <c r="OAC290" s="6"/>
      <c r="OAD290" s="6"/>
      <c r="OAE290" s="6"/>
      <c r="OAF290" s="6"/>
      <c r="OAG290" s="6"/>
      <c r="OAH290" s="6"/>
      <c r="OAI290" s="6"/>
      <c r="OAJ290" s="6"/>
      <c r="OAK290" s="6"/>
      <c r="OAL290" s="6"/>
      <c r="OAM290" s="6"/>
      <c r="OAN290" s="6"/>
      <c r="OAO290" s="6"/>
      <c r="OAP290" s="6"/>
      <c r="OAQ290" s="6"/>
      <c r="OAR290" s="6"/>
      <c r="OAS290" s="6"/>
      <c r="OAT290" s="6"/>
      <c r="OAU290" s="6"/>
      <c r="OAV290" s="6"/>
      <c r="OAW290" s="6"/>
      <c r="OAX290" s="6"/>
      <c r="OAY290" s="6"/>
      <c r="OAZ290" s="6"/>
      <c r="OBA290" s="6"/>
      <c r="OBB290" s="6"/>
      <c r="OBC290" s="6"/>
      <c r="OBD290" s="6"/>
      <c r="OBE290" s="6"/>
      <c r="OBF290" s="6"/>
      <c r="OBG290" s="6"/>
      <c r="OBH290" s="6"/>
      <c r="OBI290" s="6"/>
      <c r="OBJ290" s="6"/>
      <c r="OBK290" s="6"/>
      <c r="OBL290" s="6"/>
      <c r="OBM290" s="6"/>
      <c r="OBN290" s="6"/>
      <c r="OBO290" s="6"/>
      <c r="OBP290" s="6"/>
      <c r="OBQ290" s="6"/>
      <c r="OBR290" s="6"/>
      <c r="OBS290" s="6"/>
      <c r="OBT290" s="6"/>
      <c r="OBU290" s="6"/>
      <c r="OBV290" s="6"/>
      <c r="OBW290" s="6"/>
      <c r="OBX290" s="6"/>
      <c r="OBY290" s="6"/>
      <c r="OBZ290" s="6"/>
      <c r="OCA290" s="6"/>
      <c r="OCB290" s="6"/>
      <c r="OCC290" s="6"/>
      <c r="OCD290" s="6"/>
      <c r="OCE290" s="6"/>
      <c r="OCF290" s="6"/>
      <c r="OCG290" s="6"/>
      <c r="OCH290" s="6"/>
      <c r="OCI290" s="6"/>
      <c r="OCJ290" s="6"/>
      <c r="OCK290" s="6"/>
      <c r="OCL290" s="6"/>
      <c r="OCM290" s="6"/>
      <c r="OCN290" s="6"/>
      <c r="OCO290" s="6"/>
      <c r="OCP290" s="6"/>
      <c r="OCQ290" s="6"/>
      <c r="OCR290" s="6"/>
      <c r="OCS290" s="6"/>
      <c r="OCT290" s="6"/>
      <c r="OCU290" s="6"/>
      <c r="OCV290" s="6"/>
      <c r="OCW290" s="6"/>
      <c r="OCX290" s="6"/>
      <c r="OCY290" s="6"/>
      <c r="OCZ290" s="6"/>
      <c r="ODA290" s="6"/>
      <c r="ODB290" s="6"/>
      <c r="ODC290" s="6"/>
      <c r="ODD290" s="6"/>
      <c r="ODE290" s="6"/>
      <c r="ODF290" s="6"/>
      <c r="ODG290" s="6"/>
      <c r="ODH290" s="6"/>
      <c r="ODI290" s="6"/>
      <c r="ODJ290" s="6"/>
      <c r="ODK290" s="6"/>
      <c r="ODL290" s="6"/>
      <c r="ODM290" s="6"/>
      <c r="ODN290" s="6"/>
      <c r="ODO290" s="6"/>
      <c r="ODP290" s="6"/>
      <c r="ODQ290" s="6"/>
      <c r="ODR290" s="6"/>
      <c r="ODS290" s="6"/>
      <c r="ODT290" s="6"/>
      <c r="ODU290" s="6"/>
      <c r="ODV290" s="6"/>
      <c r="ODW290" s="6"/>
      <c r="ODX290" s="6"/>
      <c r="ODY290" s="6"/>
      <c r="ODZ290" s="6"/>
      <c r="OEA290" s="6"/>
      <c r="OEB290" s="6"/>
      <c r="OEC290" s="6"/>
      <c r="OED290" s="6"/>
      <c r="OEE290" s="6"/>
      <c r="OEF290" s="6"/>
      <c r="OEG290" s="6"/>
      <c r="OEH290" s="6"/>
      <c r="OEI290" s="6"/>
      <c r="OEJ290" s="6"/>
      <c r="OEK290" s="6"/>
      <c r="OEL290" s="6"/>
      <c r="OEM290" s="6"/>
      <c r="OEN290" s="6"/>
      <c r="OEO290" s="6"/>
      <c r="OEP290" s="6"/>
      <c r="OEQ290" s="6"/>
      <c r="OER290" s="6"/>
      <c r="OES290" s="6"/>
      <c r="OET290" s="6"/>
      <c r="OEU290" s="6"/>
      <c r="OEV290" s="6"/>
      <c r="OEW290" s="6"/>
      <c r="OEX290" s="6"/>
      <c r="OEY290" s="6"/>
      <c r="OEZ290" s="6"/>
      <c r="OFA290" s="6"/>
      <c r="OFB290" s="6"/>
      <c r="OFC290" s="6"/>
      <c r="OFD290" s="6"/>
      <c r="OFE290" s="6"/>
      <c r="OFF290" s="6"/>
      <c r="OFG290" s="6"/>
      <c r="OFH290" s="6"/>
      <c r="OFI290" s="6"/>
      <c r="OFJ290" s="6"/>
      <c r="OFK290" s="6"/>
      <c r="OFL290" s="6"/>
      <c r="OFM290" s="6"/>
      <c r="OFN290" s="6"/>
      <c r="OFO290" s="6"/>
      <c r="OFP290" s="6"/>
      <c r="OFQ290" s="6"/>
      <c r="OFR290" s="6"/>
      <c r="OFS290" s="6"/>
      <c r="OFT290" s="6"/>
      <c r="OFU290" s="6"/>
      <c r="OFV290" s="6"/>
      <c r="OFW290" s="6"/>
      <c r="OFX290" s="6"/>
      <c r="OFY290" s="6"/>
      <c r="OFZ290" s="6"/>
      <c r="OGA290" s="6"/>
      <c r="OGB290" s="6"/>
      <c r="OGC290" s="6"/>
      <c r="OGD290" s="6"/>
      <c r="OGE290" s="6"/>
      <c r="OGF290" s="6"/>
      <c r="OGG290" s="6"/>
      <c r="OGH290" s="6"/>
      <c r="OGI290" s="6"/>
      <c r="OGJ290" s="6"/>
      <c r="OGK290" s="6"/>
      <c r="OGL290" s="6"/>
      <c r="OGM290" s="6"/>
      <c r="OGN290" s="6"/>
      <c r="OGO290" s="6"/>
      <c r="OGP290" s="6"/>
      <c r="OGQ290" s="6"/>
      <c r="OGR290" s="6"/>
      <c r="OGS290" s="6"/>
      <c r="OGT290" s="6"/>
      <c r="OGU290" s="6"/>
      <c r="OGV290" s="6"/>
      <c r="OGW290" s="6"/>
      <c r="OGX290" s="6"/>
      <c r="OGY290" s="6"/>
      <c r="OGZ290" s="6"/>
      <c r="OHA290" s="6"/>
      <c r="OHB290" s="6"/>
      <c r="OHC290" s="6"/>
      <c r="OHD290" s="6"/>
      <c r="OHE290" s="6"/>
      <c r="OHF290" s="6"/>
      <c r="OHG290" s="6"/>
      <c r="OHH290" s="6"/>
      <c r="OHI290" s="6"/>
      <c r="OHJ290" s="6"/>
      <c r="OHK290" s="6"/>
      <c r="OHL290" s="6"/>
      <c r="OHM290" s="6"/>
      <c r="OHN290" s="6"/>
      <c r="OHO290" s="6"/>
      <c r="OHP290" s="6"/>
      <c r="OHQ290" s="6"/>
      <c r="OHR290" s="6"/>
      <c r="OHS290" s="6"/>
      <c r="OHT290" s="6"/>
      <c r="OHU290" s="6"/>
      <c r="OHV290" s="6"/>
      <c r="OHW290" s="6"/>
      <c r="OHX290" s="6"/>
      <c r="OHY290" s="6"/>
      <c r="OHZ290" s="6"/>
      <c r="OIA290" s="6"/>
      <c r="OIB290" s="6"/>
      <c r="OIC290" s="6"/>
      <c r="OID290" s="6"/>
      <c r="OIE290" s="6"/>
      <c r="OIF290" s="6"/>
      <c r="OIG290" s="6"/>
      <c r="OIH290" s="6"/>
      <c r="OII290" s="6"/>
      <c r="OIJ290" s="6"/>
      <c r="OIK290" s="6"/>
      <c r="OIL290" s="6"/>
      <c r="OIM290" s="6"/>
      <c r="OIN290" s="6"/>
      <c r="OIO290" s="6"/>
      <c r="OIP290" s="6"/>
      <c r="OIQ290" s="6"/>
      <c r="OIR290" s="6"/>
      <c r="OIS290" s="6"/>
      <c r="OIT290" s="6"/>
      <c r="OIU290" s="6"/>
      <c r="OIV290" s="6"/>
      <c r="OIW290" s="6"/>
      <c r="OIX290" s="6"/>
      <c r="OIY290" s="6"/>
      <c r="OIZ290" s="6"/>
      <c r="OJA290" s="6"/>
      <c r="OJB290" s="6"/>
      <c r="OJC290" s="6"/>
      <c r="OJD290" s="6"/>
      <c r="OJE290" s="6"/>
      <c r="OJF290" s="6"/>
      <c r="OJG290" s="6"/>
      <c r="OJH290" s="6"/>
      <c r="OJI290" s="6"/>
      <c r="OJJ290" s="6"/>
      <c r="OJK290" s="6"/>
      <c r="OJL290" s="6"/>
      <c r="OJM290" s="6"/>
      <c r="OJN290" s="6"/>
      <c r="OJO290" s="6"/>
      <c r="OJP290" s="6"/>
      <c r="OJQ290" s="6"/>
      <c r="OJR290" s="6"/>
      <c r="OJS290" s="6"/>
      <c r="OJT290" s="6"/>
      <c r="OJU290" s="6"/>
      <c r="OJV290" s="6"/>
      <c r="OJW290" s="6"/>
      <c r="OJX290" s="6"/>
      <c r="OJY290" s="6"/>
      <c r="OJZ290" s="6"/>
      <c r="OKA290" s="6"/>
      <c r="OKB290" s="6"/>
      <c r="OKC290" s="6"/>
      <c r="OKD290" s="6"/>
      <c r="OKE290" s="6"/>
      <c r="OKF290" s="6"/>
      <c r="OKG290" s="6"/>
      <c r="OKH290" s="6"/>
      <c r="OKI290" s="6"/>
      <c r="OKJ290" s="6"/>
      <c r="OKK290" s="6"/>
      <c r="OKL290" s="6"/>
      <c r="OKM290" s="6"/>
      <c r="OKN290" s="6"/>
      <c r="OKO290" s="6"/>
      <c r="OKP290" s="6"/>
      <c r="OKQ290" s="6"/>
      <c r="OKR290" s="6"/>
      <c r="OKS290" s="6"/>
      <c r="OKT290" s="6"/>
      <c r="OKU290" s="6"/>
      <c r="OKV290" s="6"/>
      <c r="OKW290" s="6"/>
      <c r="OKX290" s="6"/>
      <c r="OKY290" s="6"/>
      <c r="OKZ290" s="6"/>
      <c r="OLA290" s="6"/>
      <c r="OLB290" s="6"/>
      <c r="OLC290" s="6"/>
      <c r="OLD290" s="6"/>
      <c r="OLE290" s="6"/>
      <c r="OLF290" s="6"/>
      <c r="OLG290" s="6"/>
      <c r="OLH290" s="6"/>
      <c r="OLI290" s="6"/>
      <c r="OLJ290" s="6"/>
      <c r="OLK290" s="6"/>
      <c r="OLL290" s="6"/>
      <c r="OLM290" s="6"/>
      <c r="OLN290" s="6"/>
      <c r="OLO290" s="6"/>
      <c r="OLP290" s="6"/>
      <c r="OLQ290" s="6"/>
      <c r="OLR290" s="6"/>
      <c r="OLS290" s="6"/>
      <c r="OLT290" s="6"/>
      <c r="OLU290" s="6"/>
      <c r="OLV290" s="6"/>
      <c r="OLW290" s="6"/>
      <c r="OLX290" s="6"/>
      <c r="OLY290" s="6"/>
      <c r="OLZ290" s="6"/>
      <c r="OMA290" s="6"/>
      <c r="OMB290" s="6"/>
      <c r="OMC290" s="6"/>
      <c r="OMD290" s="6"/>
      <c r="OME290" s="6"/>
      <c r="OMF290" s="6"/>
      <c r="OMG290" s="6"/>
      <c r="OMH290" s="6"/>
      <c r="OMI290" s="6"/>
      <c r="OMJ290" s="6"/>
      <c r="OMK290" s="6"/>
      <c r="OML290" s="6"/>
      <c r="OMM290" s="6"/>
      <c r="OMN290" s="6"/>
      <c r="OMO290" s="6"/>
      <c r="OMP290" s="6"/>
      <c r="OMQ290" s="6"/>
      <c r="OMR290" s="6"/>
      <c r="OMS290" s="6"/>
      <c r="OMT290" s="6"/>
      <c r="OMU290" s="6"/>
      <c r="OMV290" s="6"/>
      <c r="OMW290" s="6"/>
      <c r="OMX290" s="6"/>
      <c r="OMY290" s="6"/>
      <c r="OMZ290" s="6"/>
      <c r="ONA290" s="6"/>
      <c r="ONB290" s="6"/>
      <c r="ONC290" s="6"/>
      <c r="OND290" s="6"/>
      <c r="ONE290" s="6"/>
      <c r="ONF290" s="6"/>
      <c r="ONG290" s="6"/>
      <c r="ONH290" s="6"/>
      <c r="ONI290" s="6"/>
      <c r="ONJ290" s="6"/>
      <c r="ONK290" s="6"/>
      <c r="ONL290" s="6"/>
      <c r="ONM290" s="6"/>
      <c r="ONN290" s="6"/>
      <c r="ONO290" s="6"/>
      <c r="ONP290" s="6"/>
      <c r="ONQ290" s="6"/>
      <c r="ONR290" s="6"/>
      <c r="ONS290" s="6"/>
      <c r="ONT290" s="6"/>
      <c r="ONU290" s="6"/>
      <c r="ONV290" s="6"/>
      <c r="ONW290" s="6"/>
      <c r="ONX290" s="6"/>
      <c r="ONY290" s="6"/>
      <c r="ONZ290" s="6"/>
      <c r="OOA290" s="6"/>
      <c r="OOB290" s="6"/>
      <c r="OOC290" s="6"/>
      <c r="OOD290" s="6"/>
      <c r="OOE290" s="6"/>
      <c r="OOF290" s="6"/>
      <c r="OOG290" s="6"/>
      <c r="OOH290" s="6"/>
      <c r="OOI290" s="6"/>
      <c r="OOJ290" s="6"/>
      <c r="OOK290" s="6"/>
      <c r="OOL290" s="6"/>
      <c r="OOM290" s="6"/>
      <c r="OON290" s="6"/>
      <c r="OOO290" s="6"/>
      <c r="OOP290" s="6"/>
      <c r="OOQ290" s="6"/>
      <c r="OOR290" s="6"/>
      <c r="OOS290" s="6"/>
      <c r="OOT290" s="6"/>
      <c r="OOU290" s="6"/>
      <c r="OOV290" s="6"/>
      <c r="OOW290" s="6"/>
      <c r="OOX290" s="6"/>
      <c r="OOY290" s="6"/>
      <c r="OOZ290" s="6"/>
      <c r="OPA290" s="6"/>
      <c r="OPB290" s="6"/>
      <c r="OPC290" s="6"/>
      <c r="OPD290" s="6"/>
      <c r="OPE290" s="6"/>
      <c r="OPF290" s="6"/>
      <c r="OPG290" s="6"/>
      <c r="OPH290" s="6"/>
      <c r="OPI290" s="6"/>
      <c r="OPJ290" s="6"/>
      <c r="OPK290" s="6"/>
      <c r="OPL290" s="6"/>
      <c r="OPM290" s="6"/>
      <c r="OPN290" s="6"/>
      <c r="OPO290" s="6"/>
      <c r="OPP290" s="6"/>
      <c r="OPQ290" s="6"/>
      <c r="OPR290" s="6"/>
      <c r="OPS290" s="6"/>
      <c r="OPT290" s="6"/>
      <c r="OPU290" s="6"/>
      <c r="OPV290" s="6"/>
      <c r="OPW290" s="6"/>
      <c r="OPX290" s="6"/>
      <c r="OPY290" s="6"/>
      <c r="OPZ290" s="6"/>
      <c r="OQA290" s="6"/>
      <c r="OQB290" s="6"/>
      <c r="OQC290" s="6"/>
      <c r="OQD290" s="6"/>
      <c r="OQE290" s="6"/>
      <c r="OQF290" s="6"/>
      <c r="OQG290" s="6"/>
      <c r="OQH290" s="6"/>
      <c r="OQI290" s="6"/>
      <c r="OQJ290" s="6"/>
      <c r="OQK290" s="6"/>
      <c r="OQL290" s="6"/>
      <c r="OQM290" s="6"/>
      <c r="OQN290" s="6"/>
      <c r="OQO290" s="6"/>
      <c r="OQP290" s="6"/>
      <c r="OQQ290" s="6"/>
      <c r="OQR290" s="6"/>
      <c r="OQS290" s="6"/>
      <c r="OQT290" s="6"/>
      <c r="OQU290" s="6"/>
      <c r="OQV290" s="6"/>
      <c r="OQW290" s="6"/>
      <c r="OQX290" s="6"/>
      <c r="OQY290" s="6"/>
      <c r="OQZ290" s="6"/>
      <c r="ORA290" s="6"/>
      <c r="ORB290" s="6"/>
      <c r="ORC290" s="6"/>
      <c r="ORD290" s="6"/>
      <c r="ORE290" s="6"/>
      <c r="ORF290" s="6"/>
      <c r="ORG290" s="6"/>
      <c r="ORH290" s="6"/>
      <c r="ORI290" s="6"/>
      <c r="ORJ290" s="6"/>
      <c r="ORK290" s="6"/>
      <c r="ORL290" s="6"/>
      <c r="ORM290" s="6"/>
      <c r="ORN290" s="6"/>
      <c r="ORO290" s="6"/>
      <c r="ORP290" s="6"/>
      <c r="ORQ290" s="6"/>
      <c r="ORR290" s="6"/>
      <c r="ORS290" s="6"/>
      <c r="ORT290" s="6"/>
      <c r="ORU290" s="6"/>
      <c r="ORV290" s="6"/>
      <c r="ORW290" s="6"/>
      <c r="ORX290" s="6"/>
      <c r="ORY290" s="6"/>
      <c r="ORZ290" s="6"/>
      <c r="OSA290" s="6"/>
      <c r="OSB290" s="6"/>
      <c r="OSC290" s="6"/>
      <c r="OSD290" s="6"/>
      <c r="OSE290" s="6"/>
      <c r="OSF290" s="6"/>
      <c r="OSG290" s="6"/>
      <c r="OSH290" s="6"/>
      <c r="OSI290" s="6"/>
      <c r="OSJ290" s="6"/>
      <c r="OSK290" s="6"/>
      <c r="OSL290" s="6"/>
      <c r="OSM290" s="6"/>
      <c r="OSN290" s="6"/>
      <c r="OSO290" s="6"/>
      <c r="OSP290" s="6"/>
      <c r="OSQ290" s="6"/>
      <c r="OSR290" s="6"/>
      <c r="OSS290" s="6"/>
      <c r="OST290" s="6"/>
      <c r="OSU290" s="6"/>
      <c r="OSV290" s="6"/>
      <c r="OSW290" s="6"/>
      <c r="OSX290" s="6"/>
      <c r="OSY290" s="6"/>
      <c r="OSZ290" s="6"/>
      <c r="OTA290" s="6"/>
      <c r="OTB290" s="6"/>
      <c r="OTC290" s="6"/>
      <c r="OTD290" s="6"/>
      <c r="OTE290" s="6"/>
      <c r="OTF290" s="6"/>
      <c r="OTG290" s="6"/>
      <c r="OTH290" s="6"/>
      <c r="OTI290" s="6"/>
      <c r="OTJ290" s="6"/>
      <c r="OTK290" s="6"/>
      <c r="OTL290" s="6"/>
      <c r="OTM290" s="6"/>
      <c r="OTN290" s="6"/>
      <c r="OTO290" s="6"/>
      <c r="OTP290" s="6"/>
      <c r="OTQ290" s="6"/>
      <c r="OTR290" s="6"/>
      <c r="OTS290" s="6"/>
      <c r="OTT290" s="6"/>
      <c r="OTU290" s="6"/>
      <c r="OTV290" s="6"/>
      <c r="OTW290" s="6"/>
      <c r="OTX290" s="6"/>
      <c r="OTY290" s="6"/>
      <c r="OTZ290" s="6"/>
      <c r="OUA290" s="6"/>
      <c r="OUB290" s="6"/>
      <c r="OUC290" s="6"/>
      <c r="OUD290" s="6"/>
      <c r="OUE290" s="6"/>
      <c r="OUF290" s="6"/>
      <c r="OUG290" s="6"/>
      <c r="OUH290" s="6"/>
      <c r="OUI290" s="6"/>
      <c r="OUJ290" s="6"/>
      <c r="OUK290" s="6"/>
      <c r="OUL290" s="6"/>
      <c r="OUM290" s="6"/>
      <c r="OUN290" s="6"/>
      <c r="OUO290" s="6"/>
      <c r="OUP290" s="6"/>
      <c r="OUQ290" s="6"/>
      <c r="OUR290" s="6"/>
      <c r="OUS290" s="6"/>
      <c r="OUT290" s="6"/>
      <c r="OUU290" s="6"/>
      <c r="OUV290" s="6"/>
      <c r="OUW290" s="6"/>
      <c r="OUX290" s="6"/>
      <c r="OUY290" s="6"/>
      <c r="OUZ290" s="6"/>
      <c r="OVA290" s="6"/>
      <c r="OVB290" s="6"/>
      <c r="OVC290" s="6"/>
      <c r="OVD290" s="6"/>
      <c r="OVE290" s="6"/>
      <c r="OVF290" s="6"/>
      <c r="OVG290" s="6"/>
      <c r="OVH290" s="6"/>
      <c r="OVI290" s="6"/>
      <c r="OVJ290" s="6"/>
      <c r="OVK290" s="6"/>
      <c r="OVL290" s="6"/>
      <c r="OVM290" s="6"/>
      <c r="OVN290" s="6"/>
      <c r="OVO290" s="6"/>
      <c r="OVP290" s="6"/>
      <c r="OVQ290" s="6"/>
      <c r="OVR290" s="6"/>
      <c r="OVS290" s="6"/>
      <c r="OVT290" s="6"/>
      <c r="OVU290" s="6"/>
      <c r="OVV290" s="6"/>
      <c r="OVW290" s="6"/>
      <c r="OVX290" s="6"/>
      <c r="OVY290" s="6"/>
      <c r="OVZ290" s="6"/>
      <c r="OWA290" s="6"/>
      <c r="OWB290" s="6"/>
      <c r="OWC290" s="6"/>
      <c r="OWD290" s="6"/>
      <c r="OWE290" s="6"/>
      <c r="OWF290" s="6"/>
      <c r="OWG290" s="6"/>
      <c r="OWH290" s="6"/>
      <c r="OWI290" s="6"/>
      <c r="OWJ290" s="6"/>
      <c r="OWK290" s="6"/>
      <c r="OWL290" s="6"/>
      <c r="OWM290" s="6"/>
      <c r="OWN290" s="6"/>
      <c r="OWO290" s="6"/>
      <c r="OWP290" s="6"/>
      <c r="OWQ290" s="6"/>
      <c r="OWR290" s="6"/>
      <c r="OWS290" s="6"/>
      <c r="OWT290" s="6"/>
      <c r="OWU290" s="6"/>
      <c r="OWV290" s="6"/>
      <c r="OWW290" s="6"/>
      <c r="OWX290" s="6"/>
      <c r="OWY290" s="6"/>
      <c r="OWZ290" s="6"/>
      <c r="OXA290" s="6"/>
      <c r="OXB290" s="6"/>
      <c r="OXC290" s="6"/>
      <c r="OXD290" s="6"/>
      <c r="OXE290" s="6"/>
      <c r="OXF290" s="6"/>
      <c r="OXG290" s="6"/>
      <c r="OXH290" s="6"/>
      <c r="OXI290" s="6"/>
      <c r="OXJ290" s="6"/>
      <c r="OXK290" s="6"/>
      <c r="OXL290" s="6"/>
      <c r="OXM290" s="6"/>
      <c r="OXN290" s="6"/>
      <c r="OXO290" s="6"/>
      <c r="OXP290" s="6"/>
      <c r="OXQ290" s="6"/>
      <c r="OXR290" s="6"/>
      <c r="OXS290" s="6"/>
      <c r="OXT290" s="6"/>
      <c r="OXU290" s="6"/>
      <c r="OXV290" s="6"/>
      <c r="OXW290" s="6"/>
      <c r="OXX290" s="6"/>
      <c r="OXY290" s="6"/>
      <c r="OXZ290" s="6"/>
      <c r="OYA290" s="6"/>
      <c r="OYB290" s="6"/>
      <c r="OYC290" s="6"/>
      <c r="OYD290" s="6"/>
      <c r="OYE290" s="6"/>
      <c r="OYF290" s="6"/>
      <c r="OYG290" s="6"/>
      <c r="OYH290" s="6"/>
      <c r="OYI290" s="6"/>
      <c r="OYJ290" s="6"/>
      <c r="OYK290" s="6"/>
      <c r="OYL290" s="6"/>
      <c r="OYM290" s="6"/>
      <c r="OYN290" s="6"/>
      <c r="OYO290" s="6"/>
      <c r="OYP290" s="6"/>
      <c r="OYQ290" s="6"/>
      <c r="OYR290" s="6"/>
      <c r="OYS290" s="6"/>
      <c r="OYT290" s="6"/>
      <c r="OYU290" s="6"/>
      <c r="OYV290" s="6"/>
      <c r="OYW290" s="6"/>
      <c r="OYX290" s="6"/>
      <c r="OYY290" s="6"/>
      <c r="OYZ290" s="6"/>
      <c r="OZA290" s="6"/>
      <c r="OZB290" s="6"/>
      <c r="OZC290" s="6"/>
      <c r="OZD290" s="6"/>
      <c r="OZE290" s="6"/>
      <c r="OZF290" s="6"/>
      <c r="OZG290" s="6"/>
      <c r="OZH290" s="6"/>
      <c r="OZI290" s="6"/>
      <c r="OZJ290" s="6"/>
      <c r="OZK290" s="6"/>
      <c r="OZL290" s="6"/>
      <c r="OZM290" s="6"/>
      <c r="OZN290" s="6"/>
      <c r="OZO290" s="6"/>
      <c r="OZP290" s="6"/>
      <c r="OZQ290" s="6"/>
      <c r="OZR290" s="6"/>
      <c r="OZS290" s="6"/>
      <c r="OZT290" s="6"/>
      <c r="OZU290" s="6"/>
      <c r="OZV290" s="6"/>
      <c r="OZW290" s="6"/>
      <c r="OZX290" s="6"/>
      <c r="OZY290" s="6"/>
      <c r="OZZ290" s="6"/>
      <c r="PAA290" s="6"/>
      <c r="PAB290" s="6"/>
      <c r="PAC290" s="6"/>
      <c r="PAD290" s="6"/>
      <c r="PAE290" s="6"/>
      <c r="PAF290" s="6"/>
      <c r="PAG290" s="6"/>
      <c r="PAH290" s="6"/>
      <c r="PAI290" s="6"/>
      <c r="PAJ290" s="6"/>
      <c r="PAK290" s="6"/>
      <c r="PAL290" s="6"/>
      <c r="PAM290" s="6"/>
      <c r="PAN290" s="6"/>
      <c r="PAO290" s="6"/>
      <c r="PAP290" s="6"/>
      <c r="PAQ290" s="6"/>
      <c r="PAR290" s="6"/>
      <c r="PAS290" s="6"/>
      <c r="PAT290" s="6"/>
      <c r="PAU290" s="6"/>
      <c r="PAV290" s="6"/>
      <c r="PAW290" s="6"/>
      <c r="PAX290" s="6"/>
      <c r="PAY290" s="6"/>
      <c r="PAZ290" s="6"/>
      <c r="PBA290" s="6"/>
      <c r="PBB290" s="6"/>
      <c r="PBC290" s="6"/>
      <c r="PBD290" s="6"/>
      <c r="PBE290" s="6"/>
      <c r="PBF290" s="6"/>
      <c r="PBG290" s="6"/>
      <c r="PBH290" s="6"/>
      <c r="PBI290" s="6"/>
      <c r="PBJ290" s="6"/>
      <c r="PBK290" s="6"/>
      <c r="PBL290" s="6"/>
      <c r="PBM290" s="6"/>
      <c r="PBN290" s="6"/>
      <c r="PBO290" s="6"/>
      <c r="PBP290" s="6"/>
      <c r="PBQ290" s="6"/>
      <c r="PBR290" s="6"/>
      <c r="PBS290" s="6"/>
      <c r="PBT290" s="6"/>
      <c r="PBU290" s="6"/>
      <c r="PBV290" s="6"/>
      <c r="PBW290" s="6"/>
      <c r="PBX290" s="6"/>
      <c r="PBY290" s="6"/>
      <c r="PBZ290" s="6"/>
      <c r="PCA290" s="6"/>
      <c r="PCB290" s="6"/>
      <c r="PCC290" s="6"/>
      <c r="PCD290" s="6"/>
      <c r="PCE290" s="6"/>
      <c r="PCF290" s="6"/>
      <c r="PCG290" s="6"/>
      <c r="PCH290" s="6"/>
      <c r="PCI290" s="6"/>
      <c r="PCJ290" s="6"/>
      <c r="PCK290" s="6"/>
      <c r="PCL290" s="6"/>
      <c r="PCM290" s="6"/>
      <c r="PCN290" s="6"/>
      <c r="PCO290" s="6"/>
      <c r="PCP290" s="6"/>
      <c r="PCQ290" s="6"/>
      <c r="PCR290" s="6"/>
      <c r="PCS290" s="6"/>
      <c r="PCT290" s="6"/>
      <c r="PCU290" s="6"/>
      <c r="PCV290" s="6"/>
      <c r="PCW290" s="6"/>
      <c r="PCX290" s="6"/>
      <c r="PCY290" s="6"/>
      <c r="PCZ290" s="6"/>
      <c r="PDA290" s="6"/>
      <c r="PDB290" s="6"/>
      <c r="PDC290" s="6"/>
      <c r="PDD290" s="6"/>
      <c r="PDE290" s="6"/>
      <c r="PDF290" s="6"/>
      <c r="PDG290" s="6"/>
      <c r="PDH290" s="6"/>
      <c r="PDI290" s="6"/>
      <c r="PDJ290" s="6"/>
      <c r="PDK290" s="6"/>
      <c r="PDL290" s="6"/>
      <c r="PDM290" s="6"/>
      <c r="PDN290" s="6"/>
      <c r="PDO290" s="6"/>
      <c r="PDP290" s="6"/>
      <c r="PDQ290" s="6"/>
      <c r="PDR290" s="6"/>
      <c r="PDS290" s="6"/>
      <c r="PDT290" s="6"/>
      <c r="PDU290" s="6"/>
      <c r="PDV290" s="6"/>
      <c r="PDW290" s="6"/>
      <c r="PDX290" s="6"/>
      <c r="PDY290" s="6"/>
      <c r="PDZ290" s="6"/>
      <c r="PEA290" s="6"/>
      <c r="PEB290" s="6"/>
      <c r="PEC290" s="6"/>
      <c r="PED290" s="6"/>
      <c r="PEE290" s="6"/>
      <c r="PEF290" s="6"/>
      <c r="PEG290" s="6"/>
      <c r="PEH290" s="6"/>
      <c r="PEI290" s="6"/>
      <c r="PEJ290" s="6"/>
      <c r="PEK290" s="6"/>
      <c r="PEL290" s="6"/>
      <c r="PEM290" s="6"/>
      <c r="PEN290" s="6"/>
      <c r="PEO290" s="6"/>
      <c r="PEP290" s="6"/>
      <c r="PEQ290" s="6"/>
      <c r="PER290" s="6"/>
      <c r="PES290" s="6"/>
      <c r="PET290" s="6"/>
      <c r="PEU290" s="6"/>
      <c r="PEV290" s="6"/>
      <c r="PEW290" s="6"/>
      <c r="PEX290" s="6"/>
      <c r="PEY290" s="6"/>
      <c r="PEZ290" s="6"/>
      <c r="PFA290" s="6"/>
      <c r="PFB290" s="6"/>
      <c r="PFC290" s="6"/>
      <c r="PFD290" s="6"/>
      <c r="PFE290" s="6"/>
      <c r="PFF290" s="6"/>
      <c r="PFG290" s="6"/>
      <c r="PFH290" s="6"/>
      <c r="PFI290" s="6"/>
      <c r="PFJ290" s="6"/>
      <c r="PFK290" s="6"/>
      <c r="PFL290" s="6"/>
      <c r="PFM290" s="6"/>
      <c r="PFN290" s="6"/>
      <c r="PFO290" s="6"/>
      <c r="PFP290" s="6"/>
      <c r="PFQ290" s="6"/>
      <c r="PFR290" s="6"/>
      <c r="PFS290" s="6"/>
      <c r="PFT290" s="6"/>
      <c r="PFU290" s="6"/>
      <c r="PFV290" s="6"/>
      <c r="PFW290" s="6"/>
      <c r="PFX290" s="6"/>
      <c r="PFY290" s="6"/>
      <c r="PFZ290" s="6"/>
      <c r="PGA290" s="6"/>
      <c r="PGB290" s="6"/>
      <c r="PGC290" s="6"/>
      <c r="PGD290" s="6"/>
      <c r="PGE290" s="6"/>
      <c r="PGF290" s="6"/>
      <c r="PGG290" s="6"/>
      <c r="PGH290" s="6"/>
      <c r="PGI290" s="6"/>
      <c r="PGJ290" s="6"/>
      <c r="PGK290" s="6"/>
      <c r="PGL290" s="6"/>
      <c r="PGM290" s="6"/>
      <c r="PGN290" s="6"/>
      <c r="PGO290" s="6"/>
      <c r="PGP290" s="6"/>
      <c r="PGQ290" s="6"/>
      <c r="PGR290" s="6"/>
      <c r="PGS290" s="6"/>
      <c r="PGT290" s="6"/>
      <c r="PGU290" s="6"/>
      <c r="PGV290" s="6"/>
      <c r="PGW290" s="6"/>
      <c r="PGX290" s="6"/>
      <c r="PGY290" s="6"/>
      <c r="PGZ290" s="6"/>
      <c r="PHA290" s="6"/>
      <c r="PHB290" s="6"/>
      <c r="PHC290" s="6"/>
      <c r="PHD290" s="6"/>
      <c r="PHE290" s="6"/>
      <c r="PHF290" s="6"/>
      <c r="PHG290" s="6"/>
      <c r="PHH290" s="6"/>
      <c r="PHI290" s="6"/>
      <c r="PHJ290" s="6"/>
      <c r="PHK290" s="6"/>
      <c r="PHL290" s="6"/>
      <c r="PHM290" s="6"/>
      <c r="PHN290" s="6"/>
      <c r="PHO290" s="6"/>
      <c r="PHP290" s="6"/>
      <c r="PHQ290" s="6"/>
      <c r="PHR290" s="6"/>
      <c r="PHS290" s="6"/>
      <c r="PHT290" s="6"/>
      <c r="PHU290" s="6"/>
      <c r="PHV290" s="6"/>
      <c r="PHW290" s="6"/>
      <c r="PHX290" s="6"/>
      <c r="PHY290" s="6"/>
      <c r="PHZ290" s="6"/>
      <c r="PIA290" s="6"/>
      <c r="PIB290" s="6"/>
      <c r="PIC290" s="6"/>
      <c r="PID290" s="6"/>
      <c r="PIE290" s="6"/>
      <c r="PIF290" s="6"/>
      <c r="PIG290" s="6"/>
      <c r="PIH290" s="6"/>
      <c r="PII290" s="6"/>
      <c r="PIJ290" s="6"/>
      <c r="PIK290" s="6"/>
      <c r="PIL290" s="6"/>
      <c r="PIM290" s="6"/>
      <c r="PIN290" s="6"/>
      <c r="PIO290" s="6"/>
      <c r="PIP290" s="6"/>
      <c r="PIQ290" s="6"/>
      <c r="PIR290" s="6"/>
      <c r="PIS290" s="6"/>
      <c r="PIT290" s="6"/>
      <c r="PIU290" s="6"/>
      <c r="PIV290" s="6"/>
      <c r="PIW290" s="6"/>
      <c r="PIX290" s="6"/>
      <c r="PIY290" s="6"/>
      <c r="PIZ290" s="6"/>
      <c r="PJA290" s="6"/>
      <c r="PJB290" s="6"/>
      <c r="PJC290" s="6"/>
      <c r="PJD290" s="6"/>
      <c r="PJE290" s="6"/>
      <c r="PJF290" s="6"/>
      <c r="PJG290" s="6"/>
      <c r="PJH290" s="6"/>
      <c r="PJI290" s="6"/>
      <c r="PJJ290" s="6"/>
      <c r="PJK290" s="6"/>
      <c r="PJL290" s="6"/>
      <c r="PJM290" s="6"/>
      <c r="PJN290" s="6"/>
      <c r="PJO290" s="6"/>
      <c r="PJP290" s="6"/>
      <c r="PJQ290" s="6"/>
      <c r="PJR290" s="6"/>
      <c r="PJS290" s="6"/>
      <c r="PJT290" s="6"/>
      <c r="PJU290" s="6"/>
      <c r="PJV290" s="6"/>
      <c r="PJW290" s="6"/>
      <c r="PJX290" s="6"/>
      <c r="PJY290" s="6"/>
      <c r="PJZ290" s="6"/>
      <c r="PKA290" s="6"/>
      <c r="PKB290" s="6"/>
      <c r="PKC290" s="6"/>
      <c r="PKD290" s="6"/>
      <c r="PKE290" s="6"/>
      <c r="PKF290" s="6"/>
      <c r="PKG290" s="6"/>
      <c r="PKH290" s="6"/>
      <c r="PKI290" s="6"/>
      <c r="PKJ290" s="6"/>
      <c r="PKK290" s="6"/>
      <c r="PKL290" s="6"/>
      <c r="PKM290" s="6"/>
      <c r="PKN290" s="6"/>
      <c r="PKO290" s="6"/>
      <c r="PKP290" s="6"/>
      <c r="PKQ290" s="6"/>
      <c r="PKR290" s="6"/>
      <c r="PKS290" s="6"/>
      <c r="PKT290" s="6"/>
      <c r="PKU290" s="6"/>
      <c r="PKV290" s="6"/>
      <c r="PKW290" s="6"/>
      <c r="PKX290" s="6"/>
      <c r="PKY290" s="6"/>
      <c r="PKZ290" s="6"/>
      <c r="PLA290" s="6"/>
      <c r="PLB290" s="6"/>
      <c r="PLC290" s="6"/>
      <c r="PLD290" s="6"/>
      <c r="PLE290" s="6"/>
      <c r="PLF290" s="6"/>
      <c r="PLG290" s="6"/>
      <c r="PLH290" s="6"/>
      <c r="PLI290" s="6"/>
      <c r="PLJ290" s="6"/>
      <c r="PLK290" s="6"/>
      <c r="PLL290" s="6"/>
      <c r="PLM290" s="6"/>
      <c r="PLN290" s="6"/>
      <c r="PLO290" s="6"/>
      <c r="PLP290" s="6"/>
      <c r="PLQ290" s="6"/>
      <c r="PLR290" s="6"/>
      <c r="PLS290" s="6"/>
      <c r="PLT290" s="6"/>
      <c r="PLU290" s="6"/>
      <c r="PLV290" s="6"/>
      <c r="PLW290" s="6"/>
      <c r="PLX290" s="6"/>
      <c r="PLY290" s="6"/>
      <c r="PLZ290" s="6"/>
      <c r="PMA290" s="6"/>
      <c r="PMB290" s="6"/>
      <c r="PMC290" s="6"/>
      <c r="PMD290" s="6"/>
      <c r="PME290" s="6"/>
      <c r="PMF290" s="6"/>
      <c r="PMG290" s="6"/>
      <c r="PMH290" s="6"/>
      <c r="PMI290" s="6"/>
      <c r="PMJ290" s="6"/>
      <c r="PMK290" s="6"/>
      <c r="PML290" s="6"/>
      <c r="PMM290" s="6"/>
      <c r="PMN290" s="6"/>
      <c r="PMO290" s="6"/>
      <c r="PMP290" s="6"/>
      <c r="PMQ290" s="6"/>
      <c r="PMR290" s="6"/>
      <c r="PMS290" s="6"/>
      <c r="PMT290" s="6"/>
      <c r="PMU290" s="6"/>
      <c r="PMV290" s="6"/>
      <c r="PMW290" s="6"/>
      <c r="PMX290" s="6"/>
      <c r="PMY290" s="6"/>
      <c r="PMZ290" s="6"/>
      <c r="PNA290" s="6"/>
      <c r="PNB290" s="6"/>
      <c r="PNC290" s="6"/>
      <c r="PND290" s="6"/>
      <c r="PNE290" s="6"/>
      <c r="PNF290" s="6"/>
      <c r="PNG290" s="6"/>
      <c r="PNH290" s="6"/>
      <c r="PNI290" s="6"/>
      <c r="PNJ290" s="6"/>
      <c r="PNK290" s="6"/>
      <c r="PNL290" s="6"/>
      <c r="PNM290" s="6"/>
      <c r="PNN290" s="6"/>
      <c r="PNO290" s="6"/>
      <c r="PNP290" s="6"/>
      <c r="PNQ290" s="6"/>
      <c r="PNR290" s="6"/>
      <c r="PNS290" s="6"/>
      <c r="PNT290" s="6"/>
      <c r="PNU290" s="6"/>
      <c r="PNV290" s="6"/>
      <c r="PNW290" s="6"/>
      <c r="PNX290" s="6"/>
      <c r="PNY290" s="6"/>
      <c r="PNZ290" s="6"/>
      <c r="POA290" s="6"/>
      <c r="POB290" s="6"/>
      <c r="POC290" s="6"/>
      <c r="POD290" s="6"/>
      <c r="POE290" s="6"/>
      <c r="POF290" s="6"/>
      <c r="POG290" s="6"/>
      <c r="POH290" s="6"/>
      <c r="POI290" s="6"/>
      <c r="POJ290" s="6"/>
      <c r="POK290" s="6"/>
      <c r="POL290" s="6"/>
      <c r="POM290" s="6"/>
      <c r="PON290" s="6"/>
      <c r="POO290" s="6"/>
      <c r="POP290" s="6"/>
      <c r="POQ290" s="6"/>
      <c r="POR290" s="6"/>
      <c r="POS290" s="6"/>
      <c r="POT290" s="6"/>
      <c r="POU290" s="6"/>
      <c r="POV290" s="6"/>
      <c r="POW290" s="6"/>
      <c r="POX290" s="6"/>
      <c r="POY290" s="6"/>
      <c r="POZ290" s="6"/>
      <c r="PPA290" s="6"/>
      <c r="PPB290" s="6"/>
      <c r="PPC290" s="6"/>
      <c r="PPD290" s="6"/>
      <c r="PPE290" s="6"/>
      <c r="PPF290" s="6"/>
      <c r="PPG290" s="6"/>
      <c r="PPH290" s="6"/>
      <c r="PPI290" s="6"/>
      <c r="PPJ290" s="6"/>
      <c r="PPK290" s="6"/>
      <c r="PPL290" s="6"/>
      <c r="PPM290" s="6"/>
      <c r="PPN290" s="6"/>
      <c r="PPO290" s="6"/>
      <c r="PPP290" s="6"/>
      <c r="PPQ290" s="6"/>
      <c r="PPR290" s="6"/>
      <c r="PPS290" s="6"/>
      <c r="PPT290" s="6"/>
      <c r="PPU290" s="6"/>
      <c r="PPV290" s="6"/>
      <c r="PPW290" s="6"/>
      <c r="PPX290" s="6"/>
      <c r="PPY290" s="6"/>
      <c r="PPZ290" s="6"/>
      <c r="PQA290" s="6"/>
      <c r="PQB290" s="6"/>
      <c r="PQC290" s="6"/>
      <c r="PQD290" s="6"/>
      <c r="PQE290" s="6"/>
      <c r="PQF290" s="6"/>
      <c r="PQG290" s="6"/>
      <c r="PQH290" s="6"/>
      <c r="PQI290" s="6"/>
      <c r="PQJ290" s="6"/>
      <c r="PQK290" s="6"/>
      <c r="PQL290" s="6"/>
      <c r="PQM290" s="6"/>
      <c r="PQN290" s="6"/>
      <c r="PQO290" s="6"/>
      <c r="PQP290" s="6"/>
      <c r="PQQ290" s="6"/>
      <c r="PQR290" s="6"/>
      <c r="PQS290" s="6"/>
      <c r="PQT290" s="6"/>
      <c r="PQU290" s="6"/>
      <c r="PQV290" s="6"/>
      <c r="PQW290" s="6"/>
      <c r="PQX290" s="6"/>
      <c r="PQY290" s="6"/>
      <c r="PQZ290" s="6"/>
      <c r="PRA290" s="6"/>
      <c r="PRB290" s="6"/>
      <c r="PRC290" s="6"/>
      <c r="PRD290" s="6"/>
      <c r="PRE290" s="6"/>
      <c r="PRF290" s="6"/>
      <c r="PRG290" s="6"/>
      <c r="PRH290" s="6"/>
      <c r="PRI290" s="6"/>
      <c r="PRJ290" s="6"/>
      <c r="PRK290" s="6"/>
      <c r="PRL290" s="6"/>
      <c r="PRM290" s="6"/>
      <c r="PRN290" s="6"/>
      <c r="PRO290" s="6"/>
      <c r="PRP290" s="6"/>
      <c r="PRQ290" s="6"/>
      <c r="PRR290" s="6"/>
      <c r="PRS290" s="6"/>
      <c r="PRT290" s="6"/>
      <c r="PRU290" s="6"/>
      <c r="PRV290" s="6"/>
      <c r="PRW290" s="6"/>
      <c r="PRX290" s="6"/>
      <c r="PRY290" s="6"/>
      <c r="PRZ290" s="6"/>
      <c r="PSA290" s="6"/>
      <c r="PSB290" s="6"/>
      <c r="PSC290" s="6"/>
      <c r="PSD290" s="6"/>
      <c r="PSE290" s="6"/>
      <c r="PSF290" s="6"/>
      <c r="PSG290" s="6"/>
      <c r="PSH290" s="6"/>
      <c r="PSI290" s="6"/>
      <c r="PSJ290" s="6"/>
      <c r="PSK290" s="6"/>
      <c r="PSL290" s="6"/>
      <c r="PSM290" s="6"/>
      <c r="PSN290" s="6"/>
      <c r="PSO290" s="6"/>
      <c r="PSP290" s="6"/>
      <c r="PSQ290" s="6"/>
      <c r="PSR290" s="6"/>
      <c r="PSS290" s="6"/>
      <c r="PST290" s="6"/>
      <c r="PSU290" s="6"/>
      <c r="PSV290" s="6"/>
      <c r="PSW290" s="6"/>
      <c r="PSX290" s="6"/>
      <c r="PSY290" s="6"/>
      <c r="PSZ290" s="6"/>
      <c r="PTA290" s="6"/>
      <c r="PTB290" s="6"/>
      <c r="PTC290" s="6"/>
      <c r="PTD290" s="6"/>
      <c r="PTE290" s="6"/>
      <c r="PTF290" s="6"/>
      <c r="PTG290" s="6"/>
      <c r="PTH290" s="6"/>
      <c r="PTI290" s="6"/>
      <c r="PTJ290" s="6"/>
      <c r="PTK290" s="6"/>
      <c r="PTL290" s="6"/>
      <c r="PTM290" s="6"/>
      <c r="PTN290" s="6"/>
      <c r="PTO290" s="6"/>
      <c r="PTP290" s="6"/>
      <c r="PTQ290" s="6"/>
      <c r="PTR290" s="6"/>
      <c r="PTS290" s="6"/>
      <c r="PTT290" s="6"/>
      <c r="PTU290" s="6"/>
      <c r="PTV290" s="6"/>
      <c r="PTW290" s="6"/>
      <c r="PTX290" s="6"/>
      <c r="PTY290" s="6"/>
      <c r="PTZ290" s="6"/>
      <c r="PUA290" s="6"/>
      <c r="PUB290" s="6"/>
      <c r="PUC290" s="6"/>
      <c r="PUD290" s="6"/>
      <c r="PUE290" s="6"/>
      <c r="PUF290" s="6"/>
      <c r="PUG290" s="6"/>
      <c r="PUH290" s="6"/>
      <c r="PUI290" s="6"/>
      <c r="PUJ290" s="6"/>
      <c r="PUK290" s="6"/>
      <c r="PUL290" s="6"/>
      <c r="PUM290" s="6"/>
      <c r="PUN290" s="6"/>
      <c r="PUO290" s="6"/>
      <c r="PUP290" s="6"/>
      <c r="PUQ290" s="6"/>
      <c r="PUR290" s="6"/>
      <c r="PUS290" s="6"/>
      <c r="PUT290" s="6"/>
      <c r="PUU290" s="6"/>
      <c r="PUV290" s="6"/>
      <c r="PUW290" s="6"/>
      <c r="PUX290" s="6"/>
      <c r="PUY290" s="6"/>
      <c r="PUZ290" s="6"/>
      <c r="PVA290" s="6"/>
      <c r="PVB290" s="6"/>
      <c r="PVC290" s="6"/>
      <c r="PVD290" s="6"/>
      <c r="PVE290" s="6"/>
      <c r="PVF290" s="6"/>
      <c r="PVG290" s="6"/>
      <c r="PVH290" s="6"/>
      <c r="PVI290" s="6"/>
      <c r="PVJ290" s="6"/>
      <c r="PVK290" s="6"/>
      <c r="PVL290" s="6"/>
      <c r="PVM290" s="6"/>
      <c r="PVN290" s="6"/>
      <c r="PVO290" s="6"/>
      <c r="PVP290" s="6"/>
      <c r="PVQ290" s="6"/>
      <c r="PVR290" s="6"/>
      <c r="PVS290" s="6"/>
      <c r="PVT290" s="6"/>
      <c r="PVU290" s="6"/>
      <c r="PVV290" s="6"/>
      <c r="PVW290" s="6"/>
      <c r="PVX290" s="6"/>
      <c r="PVY290" s="6"/>
      <c r="PVZ290" s="6"/>
      <c r="PWA290" s="6"/>
      <c r="PWB290" s="6"/>
      <c r="PWC290" s="6"/>
      <c r="PWD290" s="6"/>
      <c r="PWE290" s="6"/>
      <c r="PWF290" s="6"/>
      <c r="PWG290" s="6"/>
      <c r="PWH290" s="6"/>
      <c r="PWI290" s="6"/>
      <c r="PWJ290" s="6"/>
      <c r="PWK290" s="6"/>
      <c r="PWL290" s="6"/>
      <c r="PWM290" s="6"/>
      <c r="PWN290" s="6"/>
      <c r="PWO290" s="6"/>
      <c r="PWP290" s="6"/>
      <c r="PWQ290" s="6"/>
      <c r="PWR290" s="6"/>
      <c r="PWS290" s="6"/>
      <c r="PWT290" s="6"/>
      <c r="PWU290" s="6"/>
      <c r="PWV290" s="6"/>
      <c r="PWW290" s="6"/>
      <c r="PWX290" s="6"/>
      <c r="PWY290" s="6"/>
      <c r="PWZ290" s="6"/>
      <c r="PXA290" s="6"/>
      <c r="PXB290" s="6"/>
      <c r="PXC290" s="6"/>
      <c r="PXD290" s="6"/>
      <c r="PXE290" s="6"/>
      <c r="PXF290" s="6"/>
      <c r="PXG290" s="6"/>
      <c r="PXH290" s="6"/>
      <c r="PXI290" s="6"/>
      <c r="PXJ290" s="6"/>
      <c r="PXK290" s="6"/>
      <c r="PXL290" s="6"/>
      <c r="PXM290" s="6"/>
      <c r="PXN290" s="6"/>
      <c r="PXO290" s="6"/>
      <c r="PXP290" s="6"/>
      <c r="PXQ290" s="6"/>
      <c r="PXR290" s="6"/>
      <c r="PXS290" s="6"/>
      <c r="PXT290" s="6"/>
      <c r="PXU290" s="6"/>
      <c r="PXV290" s="6"/>
      <c r="PXW290" s="6"/>
      <c r="PXX290" s="6"/>
      <c r="PXY290" s="6"/>
      <c r="PXZ290" s="6"/>
      <c r="PYA290" s="6"/>
      <c r="PYB290" s="6"/>
      <c r="PYC290" s="6"/>
      <c r="PYD290" s="6"/>
      <c r="PYE290" s="6"/>
      <c r="PYF290" s="6"/>
      <c r="PYG290" s="6"/>
      <c r="PYH290" s="6"/>
      <c r="PYI290" s="6"/>
      <c r="PYJ290" s="6"/>
      <c r="PYK290" s="6"/>
      <c r="PYL290" s="6"/>
      <c r="PYM290" s="6"/>
      <c r="PYN290" s="6"/>
      <c r="PYO290" s="6"/>
      <c r="PYP290" s="6"/>
      <c r="PYQ290" s="6"/>
      <c r="PYR290" s="6"/>
      <c r="PYS290" s="6"/>
      <c r="PYT290" s="6"/>
      <c r="PYU290" s="6"/>
      <c r="PYV290" s="6"/>
      <c r="PYW290" s="6"/>
      <c r="PYX290" s="6"/>
      <c r="PYY290" s="6"/>
      <c r="PYZ290" s="6"/>
      <c r="PZA290" s="6"/>
      <c r="PZB290" s="6"/>
      <c r="PZC290" s="6"/>
      <c r="PZD290" s="6"/>
      <c r="PZE290" s="6"/>
      <c r="PZF290" s="6"/>
      <c r="PZG290" s="6"/>
      <c r="PZH290" s="6"/>
      <c r="PZI290" s="6"/>
      <c r="PZJ290" s="6"/>
      <c r="PZK290" s="6"/>
      <c r="PZL290" s="6"/>
      <c r="PZM290" s="6"/>
      <c r="PZN290" s="6"/>
      <c r="PZO290" s="6"/>
      <c r="PZP290" s="6"/>
      <c r="PZQ290" s="6"/>
      <c r="PZR290" s="6"/>
      <c r="PZS290" s="6"/>
      <c r="PZT290" s="6"/>
      <c r="PZU290" s="6"/>
      <c r="PZV290" s="6"/>
      <c r="PZW290" s="6"/>
      <c r="PZX290" s="6"/>
      <c r="PZY290" s="6"/>
      <c r="PZZ290" s="6"/>
      <c r="QAA290" s="6"/>
      <c r="QAB290" s="6"/>
      <c r="QAC290" s="6"/>
      <c r="QAD290" s="6"/>
      <c r="QAE290" s="6"/>
      <c r="QAF290" s="6"/>
      <c r="QAG290" s="6"/>
      <c r="QAH290" s="6"/>
      <c r="QAI290" s="6"/>
      <c r="QAJ290" s="6"/>
      <c r="QAK290" s="6"/>
      <c r="QAL290" s="6"/>
      <c r="QAM290" s="6"/>
      <c r="QAN290" s="6"/>
      <c r="QAO290" s="6"/>
      <c r="QAP290" s="6"/>
      <c r="QAQ290" s="6"/>
      <c r="QAR290" s="6"/>
      <c r="QAS290" s="6"/>
      <c r="QAT290" s="6"/>
      <c r="QAU290" s="6"/>
      <c r="QAV290" s="6"/>
      <c r="QAW290" s="6"/>
      <c r="QAX290" s="6"/>
      <c r="QAY290" s="6"/>
      <c r="QAZ290" s="6"/>
      <c r="QBA290" s="6"/>
      <c r="QBB290" s="6"/>
      <c r="QBC290" s="6"/>
      <c r="QBD290" s="6"/>
      <c r="QBE290" s="6"/>
      <c r="QBF290" s="6"/>
      <c r="QBG290" s="6"/>
      <c r="QBH290" s="6"/>
      <c r="QBI290" s="6"/>
      <c r="QBJ290" s="6"/>
      <c r="QBK290" s="6"/>
      <c r="QBL290" s="6"/>
      <c r="QBM290" s="6"/>
      <c r="QBN290" s="6"/>
      <c r="QBO290" s="6"/>
      <c r="QBP290" s="6"/>
      <c r="QBQ290" s="6"/>
      <c r="QBR290" s="6"/>
      <c r="QBS290" s="6"/>
      <c r="QBT290" s="6"/>
      <c r="QBU290" s="6"/>
      <c r="QBV290" s="6"/>
      <c r="QBW290" s="6"/>
      <c r="QBX290" s="6"/>
      <c r="QBY290" s="6"/>
      <c r="QBZ290" s="6"/>
      <c r="QCA290" s="6"/>
      <c r="QCB290" s="6"/>
      <c r="QCC290" s="6"/>
      <c r="QCD290" s="6"/>
      <c r="QCE290" s="6"/>
      <c r="QCF290" s="6"/>
      <c r="QCG290" s="6"/>
      <c r="QCH290" s="6"/>
      <c r="QCI290" s="6"/>
      <c r="QCJ290" s="6"/>
      <c r="QCK290" s="6"/>
      <c r="QCL290" s="6"/>
      <c r="QCM290" s="6"/>
      <c r="QCN290" s="6"/>
      <c r="QCO290" s="6"/>
      <c r="QCP290" s="6"/>
      <c r="QCQ290" s="6"/>
      <c r="QCR290" s="6"/>
      <c r="QCS290" s="6"/>
      <c r="QCT290" s="6"/>
      <c r="QCU290" s="6"/>
      <c r="QCV290" s="6"/>
      <c r="QCW290" s="6"/>
      <c r="QCX290" s="6"/>
      <c r="QCY290" s="6"/>
      <c r="QCZ290" s="6"/>
      <c r="QDA290" s="6"/>
      <c r="QDB290" s="6"/>
      <c r="QDC290" s="6"/>
      <c r="QDD290" s="6"/>
      <c r="QDE290" s="6"/>
      <c r="QDF290" s="6"/>
      <c r="QDG290" s="6"/>
      <c r="QDH290" s="6"/>
      <c r="QDI290" s="6"/>
      <c r="QDJ290" s="6"/>
      <c r="QDK290" s="6"/>
      <c r="QDL290" s="6"/>
      <c r="QDM290" s="6"/>
      <c r="QDN290" s="6"/>
      <c r="QDO290" s="6"/>
      <c r="QDP290" s="6"/>
      <c r="QDQ290" s="6"/>
      <c r="QDR290" s="6"/>
      <c r="QDS290" s="6"/>
      <c r="QDT290" s="6"/>
      <c r="QDU290" s="6"/>
      <c r="QDV290" s="6"/>
      <c r="QDW290" s="6"/>
      <c r="QDX290" s="6"/>
      <c r="QDY290" s="6"/>
      <c r="QDZ290" s="6"/>
      <c r="QEA290" s="6"/>
      <c r="QEB290" s="6"/>
      <c r="QEC290" s="6"/>
      <c r="QED290" s="6"/>
      <c r="QEE290" s="6"/>
      <c r="QEF290" s="6"/>
      <c r="QEG290" s="6"/>
      <c r="QEH290" s="6"/>
      <c r="QEI290" s="6"/>
      <c r="QEJ290" s="6"/>
      <c r="QEK290" s="6"/>
      <c r="QEL290" s="6"/>
      <c r="QEM290" s="6"/>
      <c r="QEN290" s="6"/>
      <c r="QEO290" s="6"/>
      <c r="QEP290" s="6"/>
      <c r="QEQ290" s="6"/>
      <c r="QER290" s="6"/>
      <c r="QES290" s="6"/>
      <c r="QET290" s="6"/>
      <c r="QEU290" s="6"/>
      <c r="QEV290" s="6"/>
      <c r="QEW290" s="6"/>
      <c r="QEX290" s="6"/>
      <c r="QEY290" s="6"/>
      <c r="QEZ290" s="6"/>
      <c r="QFA290" s="6"/>
      <c r="QFB290" s="6"/>
      <c r="QFC290" s="6"/>
      <c r="QFD290" s="6"/>
      <c r="QFE290" s="6"/>
      <c r="QFF290" s="6"/>
      <c r="QFG290" s="6"/>
      <c r="QFH290" s="6"/>
      <c r="QFI290" s="6"/>
      <c r="QFJ290" s="6"/>
      <c r="QFK290" s="6"/>
      <c r="QFL290" s="6"/>
      <c r="QFM290" s="6"/>
      <c r="QFN290" s="6"/>
      <c r="QFO290" s="6"/>
      <c r="QFP290" s="6"/>
      <c r="QFQ290" s="6"/>
      <c r="QFR290" s="6"/>
      <c r="QFS290" s="6"/>
      <c r="QFT290" s="6"/>
      <c r="QFU290" s="6"/>
      <c r="QFV290" s="6"/>
      <c r="QFW290" s="6"/>
      <c r="QFX290" s="6"/>
      <c r="QFY290" s="6"/>
      <c r="QFZ290" s="6"/>
      <c r="QGA290" s="6"/>
      <c r="QGB290" s="6"/>
      <c r="QGC290" s="6"/>
      <c r="QGD290" s="6"/>
      <c r="QGE290" s="6"/>
      <c r="QGF290" s="6"/>
      <c r="QGG290" s="6"/>
      <c r="QGH290" s="6"/>
      <c r="QGI290" s="6"/>
      <c r="QGJ290" s="6"/>
      <c r="QGK290" s="6"/>
      <c r="QGL290" s="6"/>
      <c r="QGM290" s="6"/>
      <c r="QGN290" s="6"/>
      <c r="QGO290" s="6"/>
      <c r="QGP290" s="6"/>
      <c r="QGQ290" s="6"/>
      <c r="QGR290" s="6"/>
      <c r="QGS290" s="6"/>
      <c r="QGT290" s="6"/>
      <c r="QGU290" s="6"/>
      <c r="QGV290" s="6"/>
      <c r="QGW290" s="6"/>
      <c r="QGX290" s="6"/>
      <c r="QGY290" s="6"/>
      <c r="QGZ290" s="6"/>
      <c r="QHA290" s="6"/>
      <c r="QHB290" s="6"/>
      <c r="QHC290" s="6"/>
      <c r="QHD290" s="6"/>
      <c r="QHE290" s="6"/>
      <c r="QHF290" s="6"/>
      <c r="QHG290" s="6"/>
      <c r="QHH290" s="6"/>
      <c r="QHI290" s="6"/>
      <c r="QHJ290" s="6"/>
      <c r="QHK290" s="6"/>
      <c r="QHL290" s="6"/>
      <c r="QHM290" s="6"/>
      <c r="QHN290" s="6"/>
      <c r="QHO290" s="6"/>
      <c r="QHP290" s="6"/>
      <c r="QHQ290" s="6"/>
      <c r="QHR290" s="6"/>
      <c r="QHS290" s="6"/>
      <c r="QHT290" s="6"/>
      <c r="QHU290" s="6"/>
      <c r="QHV290" s="6"/>
      <c r="QHW290" s="6"/>
      <c r="QHX290" s="6"/>
      <c r="QHY290" s="6"/>
      <c r="QHZ290" s="6"/>
      <c r="QIA290" s="6"/>
      <c r="QIB290" s="6"/>
      <c r="QIC290" s="6"/>
      <c r="QID290" s="6"/>
      <c r="QIE290" s="6"/>
      <c r="QIF290" s="6"/>
      <c r="QIG290" s="6"/>
      <c r="QIH290" s="6"/>
      <c r="QII290" s="6"/>
      <c r="QIJ290" s="6"/>
      <c r="QIK290" s="6"/>
      <c r="QIL290" s="6"/>
      <c r="QIM290" s="6"/>
      <c r="QIN290" s="6"/>
      <c r="QIO290" s="6"/>
      <c r="QIP290" s="6"/>
      <c r="QIQ290" s="6"/>
      <c r="QIR290" s="6"/>
      <c r="QIS290" s="6"/>
      <c r="QIT290" s="6"/>
      <c r="QIU290" s="6"/>
      <c r="QIV290" s="6"/>
      <c r="QIW290" s="6"/>
      <c r="QIX290" s="6"/>
      <c r="QIY290" s="6"/>
      <c r="QIZ290" s="6"/>
      <c r="QJA290" s="6"/>
      <c r="QJB290" s="6"/>
      <c r="QJC290" s="6"/>
      <c r="QJD290" s="6"/>
      <c r="QJE290" s="6"/>
      <c r="QJF290" s="6"/>
      <c r="QJG290" s="6"/>
      <c r="QJH290" s="6"/>
      <c r="QJI290" s="6"/>
      <c r="QJJ290" s="6"/>
      <c r="QJK290" s="6"/>
      <c r="QJL290" s="6"/>
      <c r="QJM290" s="6"/>
      <c r="QJN290" s="6"/>
      <c r="QJO290" s="6"/>
      <c r="QJP290" s="6"/>
      <c r="QJQ290" s="6"/>
      <c r="QJR290" s="6"/>
      <c r="QJS290" s="6"/>
      <c r="QJT290" s="6"/>
      <c r="QJU290" s="6"/>
      <c r="QJV290" s="6"/>
      <c r="QJW290" s="6"/>
      <c r="QJX290" s="6"/>
      <c r="QJY290" s="6"/>
      <c r="QJZ290" s="6"/>
      <c r="QKA290" s="6"/>
      <c r="QKB290" s="6"/>
      <c r="QKC290" s="6"/>
      <c r="QKD290" s="6"/>
      <c r="QKE290" s="6"/>
      <c r="QKF290" s="6"/>
      <c r="QKG290" s="6"/>
      <c r="QKH290" s="6"/>
      <c r="QKI290" s="6"/>
      <c r="QKJ290" s="6"/>
      <c r="QKK290" s="6"/>
      <c r="QKL290" s="6"/>
      <c r="QKM290" s="6"/>
      <c r="QKN290" s="6"/>
      <c r="QKO290" s="6"/>
      <c r="QKP290" s="6"/>
      <c r="QKQ290" s="6"/>
      <c r="QKR290" s="6"/>
      <c r="QKS290" s="6"/>
      <c r="QKT290" s="6"/>
      <c r="QKU290" s="6"/>
      <c r="QKV290" s="6"/>
      <c r="QKW290" s="6"/>
      <c r="QKX290" s="6"/>
      <c r="QKY290" s="6"/>
      <c r="QKZ290" s="6"/>
      <c r="QLA290" s="6"/>
      <c r="QLB290" s="6"/>
      <c r="QLC290" s="6"/>
      <c r="QLD290" s="6"/>
      <c r="QLE290" s="6"/>
      <c r="QLF290" s="6"/>
      <c r="QLG290" s="6"/>
      <c r="QLH290" s="6"/>
      <c r="QLI290" s="6"/>
      <c r="QLJ290" s="6"/>
      <c r="QLK290" s="6"/>
      <c r="QLL290" s="6"/>
      <c r="QLM290" s="6"/>
      <c r="QLN290" s="6"/>
      <c r="QLO290" s="6"/>
      <c r="QLP290" s="6"/>
      <c r="QLQ290" s="6"/>
      <c r="QLR290" s="6"/>
      <c r="QLS290" s="6"/>
      <c r="QLT290" s="6"/>
      <c r="QLU290" s="6"/>
      <c r="QLV290" s="6"/>
      <c r="QLW290" s="6"/>
      <c r="QLX290" s="6"/>
      <c r="QLY290" s="6"/>
      <c r="QLZ290" s="6"/>
      <c r="QMA290" s="6"/>
      <c r="QMB290" s="6"/>
      <c r="QMC290" s="6"/>
      <c r="QMD290" s="6"/>
      <c r="QME290" s="6"/>
      <c r="QMF290" s="6"/>
      <c r="QMG290" s="6"/>
      <c r="QMH290" s="6"/>
      <c r="QMI290" s="6"/>
      <c r="QMJ290" s="6"/>
      <c r="QMK290" s="6"/>
      <c r="QML290" s="6"/>
      <c r="QMM290" s="6"/>
      <c r="QMN290" s="6"/>
      <c r="QMO290" s="6"/>
      <c r="QMP290" s="6"/>
      <c r="QMQ290" s="6"/>
      <c r="QMR290" s="6"/>
      <c r="QMS290" s="6"/>
      <c r="QMT290" s="6"/>
      <c r="QMU290" s="6"/>
      <c r="QMV290" s="6"/>
      <c r="QMW290" s="6"/>
      <c r="QMX290" s="6"/>
      <c r="QMY290" s="6"/>
      <c r="QMZ290" s="6"/>
      <c r="QNA290" s="6"/>
      <c r="QNB290" s="6"/>
      <c r="QNC290" s="6"/>
      <c r="QND290" s="6"/>
      <c r="QNE290" s="6"/>
      <c r="QNF290" s="6"/>
      <c r="QNG290" s="6"/>
      <c r="QNH290" s="6"/>
      <c r="QNI290" s="6"/>
      <c r="QNJ290" s="6"/>
      <c r="QNK290" s="6"/>
      <c r="QNL290" s="6"/>
      <c r="QNM290" s="6"/>
      <c r="QNN290" s="6"/>
      <c r="QNO290" s="6"/>
      <c r="QNP290" s="6"/>
      <c r="QNQ290" s="6"/>
      <c r="QNR290" s="6"/>
      <c r="QNS290" s="6"/>
      <c r="QNT290" s="6"/>
      <c r="QNU290" s="6"/>
      <c r="QNV290" s="6"/>
      <c r="QNW290" s="6"/>
      <c r="QNX290" s="6"/>
      <c r="QNY290" s="6"/>
      <c r="QNZ290" s="6"/>
      <c r="QOA290" s="6"/>
      <c r="QOB290" s="6"/>
      <c r="QOC290" s="6"/>
      <c r="QOD290" s="6"/>
      <c r="QOE290" s="6"/>
      <c r="QOF290" s="6"/>
      <c r="QOG290" s="6"/>
      <c r="QOH290" s="6"/>
      <c r="QOI290" s="6"/>
      <c r="QOJ290" s="6"/>
      <c r="QOK290" s="6"/>
      <c r="QOL290" s="6"/>
      <c r="QOM290" s="6"/>
      <c r="QON290" s="6"/>
      <c r="QOO290" s="6"/>
      <c r="QOP290" s="6"/>
      <c r="QOQ290" s="6"/>
      <c r="QOR290" s="6"/>
      <c r="QOS290" s="6"/>
      <c r="QOT290" s="6"/>
      <c r="QOU290" s="6"/>
      <c r="QOV290" s="6"/>
      <c r="QOW290" s="6"/>
      <c r="QOX290" s="6"/>
      <c r="QOY290" s="6"/>
      <c r="QOZ290" s="6"/>
      <c r="QPA290" s="6"/>
      <c r="QPB290" s="6"/>
      <c r="QPC290" s="6"/>
      <c r="QPD290" s="6"/>
      <c r="QPE290" s="6"/>
      <c r="QPF290" s="6"/>
      <c r="QPG290" s="6"/>
      <c r="QPH290" s="6"/>
      <c r="QPI290" s="6"/>
      <c r="QPJ290" s="6"/>
      <c r="QPK290" s="6"/>
      <c r="QPL290" s="6"/>
      <c r="QPM290" s="6"/>
      <c r="QPN290" s="6"/>
      <c r="QPO290" s="6"/>
      <c r="QPP290" s="6"/>
      <c r="QPQ290" s="6"/>
      <c r="QPR290" s="6"/>
      <c r="QPS290" s="6"/>
      <c r="QPT290" s="6"/>
      <c r="QPU290" s="6"/>
      <c r="QPV290" s="6"/>
      <c r="QPW290" s="6"/>
      <c r="QPX290" s="6"/>
      <c r="QPY290" s="6"/>
      <c r="QPZ290" s="6"/>
      <c r="QQA290" s="6"/>
      <c r="QQB290" s="6"/>
      <c r="QQC290" s="6"/>
      <c r="QQD290" s="6"/>
      <c r="QQE290" s="6"/>
      <c r="QQF290" s="6"/>
      <c r="QQG290" s="6"/>
      <c r="QQH290" s="6"/>
      <c r="QQI290" s="6"/>
      <c r="QQJ290" s="6"/>
      <c r="QQK290" s="6"/>
      <c r="QQL290" s="6"/>
      <c r="QQM290" s="6"/>
      <c r="QQN290" s="6"/>
      <c r="QQO290" s="6"/>
      <c r="QQP290" s="6"/>
      <c r="QQQ290" s="6"/>
      <c r="QQR290" s="6"/>
      <c r="QQS290" s="6"/>
      <c r="QQT290" s="6"/>
      <c r="QQU290" s="6"/>
      <c r="QQV290" s="6"/>
      <c r="QQW290" s="6"/>
      <c r="QQX290" s="6"/>
      <c r="QQY290" s="6"/>
      <c r="QQZ290" s="6"/>
      <c r="QRA290" s="6"/>
      <c r="QRB290" s="6"/>
      <c r="QRC290" s="6"/>
      <c r="QRD290" s="6"/>
      <c r="QRE290" s="6"/>
      <c r="QRF290" s="6"/>
      <c r="QRG290" s="6"/>
      <c r="QRH290" s="6"/>
      <c r="QRI290" s="6"/>
      <c r="QRJ290" s="6"/>
      <c r="QRK290" s="6"/>
      <c r="QRL290" s="6"/>
      <c r="QRM290" s="6"/>
      <c r="QRN290" s="6"/>
      <c r="QRO290" s="6"/>
      <c r="QRP290" s="6"/>
      <c r="QRQ290" s="6"/>
      <c r="QRR290" s="6"/>
      <c r="QRS290" s="6"/>
      <c r="QRT290" s="6"/>
      <c r="QRU290" s="6"/>
      <c r="QRV290" s="6"/>
      <c r="QRW290" s="6"/>
      <c r="QRX290" s="6"/>
      <c r="QRY290" s="6"/>
      <c r="QRZ290" s="6"/>
      <c r="QSA290" s="6"/>
      <c r="QSB290" s="6"/>
      <c r="QSC290" s="6"/>
      <c r="QSD290" s="6"/>
      <c r="QSE290" s="6"/>
      <c r="QSF290" s="6"/>
      <c r="QSG290" s="6"/>
      <c r="QSH290" s="6"/>
      <c r="QSI290" s="6"/>
      <c r="QSJ290" s="6"/>
      <c r="QSK290" s="6"/>
      <c r="QSL290" s="6"/>
      <c r="QSM290" s="6"/>
      <c r="QSN290" s="6"/>
      <c r="QSO290" s="6"/>
      <c r="QSP290" s="6"/>
      <c r="QSQ290" s="6"/>
      <c r="QSR290" s="6"/>
      <c r="QSS290" s="6"/>
      <c r="QST290" s="6"/>
      <c r="QSU290" s="6"/>
      <c r="QSV290" s="6"/>
      <c r="QSW290" s="6"/>
      <c r="QSX290" s="6"/>
      <c r="QSY290" s="6"/>
      <c r="QSZ290" s="6"/>
      <c r="QTA290" s="6"/>
      <c r="QTB290" s="6"/>
      <c r="QTC290" s="6"/>
      <c r="QTD290" s="6"/>
      <c r="QTE290" s="6"/>
      <c r="QTF290" s="6"/>
      <c r="QTG290" s="6"/>
      <c r="QTH290" s="6"/>
      <c r="QTI290" s="6"/>
      <c r="QTJ290" s="6"/>
      <c r="QTK290" s="6"/>
      <c r="QTL290" s="6"/>
      <c r="QTM290" s="6"/>
      <c r="QTN290" s="6"/>
      <c r="QTO290" s="6"/>
      <c r="QTP290" s="6"/>
      <c r="QTQ290" s="6"/>
      <c r="QTR290" s="6"/>
      <c r="QTS290" s="6"/>
      <c r="QTT290" s="6"/>
      <c r="QTU290" s="6"/>
      <c r="QTV290" s="6"/>
      <c r="QTW290" s="6"/>
      <c r="QTX290" s="6"/>
      <c r="QTY290" s="6"/>
      <c r="QTZ290" s="6"/>
      <c r="QUA290" s="6"/>
      <c r="QUB290" s="6"/>
      <c r="QUC290" s="6"/>
      <c r="QUD290" s="6"/>
      <c r="QUE290" s="6"/>
      <c r="QUF290" s="6"/>
      <c r="QUG290" s="6"/>
      <c r="QUH290" s="6"/>
      <c r="QUI290" s="6"/>
      <c r="QUJ290" s="6"/>
      <c r="QUK290" s="6"/>
      <c r="QUL290" s="6"/>
      <c r="QUM290" s="6"/>
      <c r="QUN290" s="6"/>
      <c r="QUO290" s="6"/>
      <c r="QUP290" s="6"/>
      <c r="QUQ290" s="6"/>
      <c r="QUR290" s="6"/>
      <c r="QUS290" s="6"/>
      <c r="QUT290" s="6"/>
      <c r="QUU290" s="6"/>
      <c r="QUV290" s="6"/>
      <c r="QUW290" s="6"/>
      <c r="QUX290" s="6"/>
      <c r="QUY290" s="6"/>
      <c r="QUZ290" s="6"/>
      <c r="QVA290" s="6"/>
      <c r="QVB290" s="6"/>
      <c r="QVC290" s="6"/>
      <c r="QVD290" s="6"/>
      <c r="QVE290" s="6"/>
      <c r="QVF290" s="6"/>
      <c r="QVG290" s="6"/>
      <c r="QVH290" s="6"/>
      <c r="QVI290" s="6"/>
      <c r="QVJ290" s="6"/>
      <c r="QVK290" s="6"/>
      <c r="QVL290" s="6"/>
      <c r="QVM290" s="6"/>
      <c r="QVN290" s="6"/>
      <c r="QVO290" s="6"/>
      <c r="QVP290" s="6"/>
      <c r="QVQ290" s="6"/>
      <c r="QVR290" s="6"/>
      <c r="QVS290" s="6"/>
      <c r="QVT290" s="6"/>
      <c r="QVU290" s="6"/>
      <c r="QVV290" s="6"/>
      <c r="QVW290" s="6"/>
      <c r="QVX290" s="6"/>
      <c r="QVY290" s="6"/>
      <c r="QVZ290" s="6"/>
      <c r="QWA290" s="6"/>
      <c r="QWB290" s="6"/>
      <c r="QWC290" s="6"/>
      <c r="QWD290" s="6"/>
      <c r="QWE290" s="6"/>
      <c r="QWF290" s="6"/>
      <c r="QWG290" s="6"/>
      <c r="QWH290" s="6"/>
      <c r="QWI290" s="6"/>
      <c r="QWJ290" s="6"/>
      <c r="QWK290" s="6"/>
      <c r="QWL290" s="6"/>
      <c r="QWM290" s="6"/>
      <c r="QWN290" s="6"/>
      <c r="QWO290" s="6"/>
      <c r="QWP290" s="6"/>
      <c r="QWQ290" s="6"/>
      <c r="QWR290" s="6"/>
      <c r="QWS290" s="6"/>
      <c r="QWT290" s="6"/>
      <c r="QWU290" s="6"/>
      <c r="QWV290" s="6"/>
      <c r="QWW290" s="6"/>
      <c r="QWX290" s="6"/>
      <c r="QWY290" s="6"/>
      <c r="QWZ290" s="6"/>
      <c r="QXA290" s="6"/>
      <c r="QXB290" s="6"/>
      <c r="QXC290" s="6"/>
      <c r="QXD290" s="6"/>
      <c r="QXE290" s="6"/>
      <c r="QXF290" s="6"/>
      <c r="QXG290" s="6"/>
      <c r="QXH290" s="6"/>
      <c r="QXI290" s="6"/>
      <c r="QXJ290" s="6"/>
      <c r="QXK290" s="6"/>
      <c r="QXL290" s="6"/>
      <c r="QXM290" s="6"/>
      <c r="QXN290" s="6"/>
      <c r="QXO290" s="6"/>
      <c r="QXP290" s="6"/>
      <c r="QXQ290" s="6"/>
      <c r="QXR290" s="6"/>
      <c r="QXS290" s="6"/>
      <c r="QXT290" s="6"/>
      <c r="QXU290" s="6"/>
      <c r="QXV290" s="6"/>
      <c r="QXW290" s="6"/>
      <c r="QXX290" s="6"/>
      <c r="QXY290" s="6"/>
      <c r="QXZ290" s="6"/>
      <c r="QYA290" s="6"/>
      <c r="QYB290" s="6"/>
      <c r="QYC290" s="6"/>
      <c r="QYD290" s="6"/>
      <c r="QYE290" s="6"/>
      <c r="QYF290" s="6"/>
      <c r="QYG290" s="6"/>
      <c r="QYH290" s="6"/>
      <c r="QYI290" s="6"/>
      <c r="QYJ290" s="6"/>
      <c r="QYK290" s="6"/>
      <c r="QYL290" s="6"/>
      <c r="QYM290" s="6"/>
      <c r="QYN290" s="6"/>
      <c r="QYO290" s="6"/>
      <c r="QYP290" s="6"/>
      <c r="QYQ290" s="6"/>
      <c r="QYR290" s="6"/>
      <c r="QYS290" s="6"/>
      <c r="QYT290" s="6"/>
      <c r="QYU290" s="6"/>
      <c r="QYV290" s="6"/>
      <c r="QYW290" s="6"/>
      <c r="QYX290" s="6"/>
      <c r="QYY290" s="6"/>
      <c r="QYZ290" s="6"/>
      <c r="QZA290" s="6"/>
      <c r="QZB290" s="6"/>
      <c r="QZC290" s="6"/>
      <c r="QZD290" s="6"/>
      <c r="QZE290" s="6"/>
      <c r="QZF290" s="6"/>
      <c r="QZG290" s="6"/>
      <c r="QZH290" s="6"/>
      <c r="QZI290" s="6"/>
      <c r="QZJ290" s="6"/>
      <c r="QZK290" s="6"/>
      <c r="QZL290" s="6"/>
      <c r="QZM290" s="6"/>
      <c r="QZN290" s="6"/>
      <c r="QZO290" s="6"/>
      <c r="QZP290" s="6"/>
      <c r="QZQ290" s="6"/>
      <c r="QZR290" s="6"/>
      <c r="QZS290" s="6"/>
      <c r="QZT290" s="6"/>
      <c r="QZU290" s="6"/>
      <c r="QZV290" s="6"/>
      <c r="QZW290" s="6"/>
      <c r="QZX290" s="6"/>
      <c r="QZY290" s="6"/>
      <c r="QZZ290" s="6"/>
      <c r="RAA290" s="6"/>
      <c r="RAB290" s="6"/>
      <c r="RAC290" s="6"/>
      <c r="RAD290" s="6"/>
      <c r="RAE290" s="6"/>
      <c r="RAF290" s="6"/>
      <c r="RAG290" s="6"/>
      <c r="RAH290" s="6"/>
      <c r="RAI290" s="6"/>
      <c r="RAJ290" s="6"/>
      <c r="RAK290" s="6"/>
      <c r="RAL290" s="6"/>
      <c r="RAM290" s="6"/>
      <c r="RAN290" s="6"/>
      <c r="RAO290" s="6"/>
      <c r="RAP290" s="6"/>
      <c r="RAQ290" s="6"/>
      <c r="RAR290" s="6"/>
      <c r="RAS290" s="6"/>
      <c r="RAT290" s="6"/>
      <c r="RAU290" s="6"/>
      <c r="RAV290" s="6"/>
      <c r="RAW290" s="6"/>
      <c r="RAX290" s="6"/>
      <c r="RAY290" s="6"/>
      <c r="RAZ290" s="6"/>
      <c r="RBA290" s="6"/>
      <c r="RBB290" s="6"/>
      <c r="RBC290" s="6"/>
      <c r="RBD290" s="6"/>
      <c r="RBE290" s="6"/>
      <c r="RBF290" s="6"/>
      <c r="RBG290" s="6"/>
      <c r="RBH290" s="6"/>
      <c r="RBI290" s="6"/>
      <c r="RBJ290" s="6"/>
      <c r="RBK290" s="6"/>
      <c r="RBL290" s="6"/>
      <c r="RBM290" s="6"/>
      <c r="RBN290" s="6"/>
      <c r="RBO290" s="6"/>
      <c r="RBP290" s="6"/>
      <c r="RBQ290" s="6"/>
      <c r="RBR290" s="6"/>
      <c r="RBS290" s="6"/>
      <c r="RBT290" s="6"/>
      <c r="RBU290" s="6"/>
      <c r="RBV290" s="6"/>
      <c r="RBW290" s="6"/>
      <c r="RBX290" s="6"/>
      <c r="RBY290" s="6"/>
      <c r="RBZ290" s="6"/>
      <c r="RCA290" s="6"/>
      <c r="RCB290" s="6"/>
      <c r="RCC290" s="6"/>
      <c r="RCD290" s="6"/>
      <c r="RCE290" s="6"/>
      <c r="RCF290" s="6"/>
      <c r="RCG290" s="6"/>
      <c r="RCH290" s="6"/>
      <c r="RCI290" s="6"/>
      <c r="RCJ290" s="6"/>
      <c r="RCK290" s="6"/>
      <c r="RCL290" s="6"/>
      <c r="RCM290" s="6"/>
      <c r="RCN290" s="6"/>
      <c r="RCO290" s="6"/>
      <c r="RCP290" s="6"/>
      <c r="RCQ290" s="6"/>
      <c r="RCR290" s="6"/>
      <c r="RCS290" s="6"/>
      <c r="RCT290" s="6"/>
      <c r="RCU290" s="6"/>
      <c r="RCV290" s="6"/>
      <c r="RCW290" s="6"/>
      <c r="RCX290" s="6"/>
      <c r="RCY290" s="6"/>
      <c r="RCZ290" s="6"/>
      <c r="RDA290" s="6"/>
      <c r="RDB290" s="6"/>
      <c r="RDC290" s="6"/>
      <c r="RDD290" s="6"/>
      <c r="RDE290" s="6"/>
      <c r="RDF290" s="6"/>
      <c r="RDG290" s="6"/>
      <c r="RDH290" s="6"/>
      <c r="RDI290" s="6"/>
      <c r="RDJ290" s="6"/>
      <c r="RDK290" s="6"/>
      <c r="RDL290" s="6"/>
      <c r="RDM290" s="6"/>
      <c r="RDN290" s="6"/>
      <c r="RDO290" s="6"/>
      <c r="RDP290" s="6"/>
      <c r="RDQ290" s="6"/>
      <c r="RDR290" s="6"/>
      <c r="RDS290" s="6"/>
      <c r="RDT290" s="6"/>
      <c r="RDU290" s="6"/>
      <c r="RDV290" s="6"/>
      <c r="RDW290" s="6"/>
      <c r="RDX290" s="6"/>
      <c r="RDY290" s="6"/>
      <c r="RDZ290" s="6"/>
      <c r="REA290" s="6"/>
      <c r="REB290" s="6"/>
      <c r="REC290" s="6"/>
      <c r="RED290" s="6"/>
      <c r="REE290" s="6"/>
      <c r="REF290" s="6"/>
      <c r="REG290" s="6"/>
      <c r="REH290" s="6"/>
      <c r="REI290" s="6"/>
      <c r="REJ290" s="6"/>
      <c r="REK290" s="6"/>
      <c r="REL290" s="6"/>
      <c r="REM290" s="6"/>
      <c r="REN290" s="6"/>
      <c r="REO290" s="6"/>
      <c r="REP290" s="6"/>
      <c r="REQ290" s="6"/>
      <c r="RER290" s="6"/>
      <c r="RES290" s="6"/>
      <c r="RET290" s="6"/>
      <c r="REU290" s="6"/>
      <c r="REV290" s="6"/>
      <c r="REW290" s="6"/>
      <c r="REX290" s="6"/>
      <c r="REY290" s="6"/>
      <c r="REZ290" s="6"/>
      <c r="RFA290" s="6"/>
      <c r="RFB290" s="6"/>
      <c r="RFC290" s="6"/>
      <c r="RFD290" s="6"/>
      <c r="RFE290" s="6"/>
      <c r="RFF290" s="6"/>
      <c r="RFG290" s="6"/>
      <c r="RFH290" s="6"/>
      <c r="RFI290" s="6"/>
      <c r="RFJ290" s="6"/>
      <c r="RFK290" s="6"/>
      <c r="RFL290" s="6"/>
      <c r="RFM290" s="6"/>
      <c r="RFN290" s="6"/>
      <c r="RFO290" s="6"/>
      <c r="RFP290" s="6"/>
      <c r="RFQ290" s="6"/>
      <c r="RFR290" s="6"/>
      <c r="RFS290" s="6"/>
      <c r="RFT290" s="6"/>
      <c r="RFU290" s="6"/>
      <c r="RFV290" s="6"/>
      <c r="RFW290" s="6"/>
      <c r="RFX290" s="6"/>
      <c r="RFY290" s="6"/>
      <c r="RFZ290" s="6"/>
      <c r="RGA290" s="6"/>
      <c r="RGB290" s="6"/>
      <c r="RGC290" s="6"/>
      <c r="RGD290" s="6"/>
      <c r="RGE290" s="6"/>
      <c r="RGF290" s="6"/>
      <c r="RGG290" s="6"/>
      <c r="RGH290" s="6"/>
      <c r="RGI290" s="6"/>
      <c r="RGJ290" s="6"/>
      <c r="RGK290" s="6"/>
      <c r="RGL290" s="6"/>
      <c r="RGM290" s="6"/>
      <c r="RGN290" s="6"/>
      <c r="RGO290" s="6"/>
      <c r="RGP290" s="6"/>
      <c r="RGQ290" s="6"/>
      <c r="RGR290" s="6"/>
      <c r="RGS290" s="6"/>
      <c r="RGT290" s="6"/>
      <c r="RGU290" s="6"/>
      <c r="RGV290" s="6"/>
      <c r="RGW290" s="6"/>
      <c r="RGX290" s="6"/>
      <c r="RGY290" s="6"/>
      <c r="RGZ290" s="6"/>
      <c r="RHA290" s="6"/>
      <c r="RHB290" s="6"/>
      <c r="RHC290" s="6"/>
      <c r="RHD290" s="6"/>
      <c r="RHE290" s="6"/>
      <c r="RHF290" s="6"/>
      <c r="RHG290" s="6"/>
      <c r="RHH290" s="6"/>
      <c r="RHI290" s="6"/>
      <c r="RHJ290" s="6"/>
      <c r="RHK290" s="6"/>
      <c r="RHL290" s="6"/>
      <c r="RHM290" s="6"/>
      <c r="RHN290" s="6"/>
      <c r="RHO290" s="6"/>
      <c r="RHP290" s="6"/>
      <c r="RHQ290" s="6"/>
      <c r="RHR290" s="6"/>
      <c r="RHS290" s="6"/>
      <c r="RHT290" s="6"/>
      <c r="RHU290" s="6"/>
      <c r="RHV290" s="6"/>
      <c r="RHW290" s="6"/>
      <c r="RHX290" s="6"/>
      <c r="RHY290" s="6"/>
      <c r="RHZ290" s="6"/>
      <c r="RIA290" s="6"/>
      <c r="RIB290" s="6"/>
      <c r="RIC290" s="6"/>
      <c r="RID290" s="6"/>
      <c r="RIE290" s="6"/>
      <c r="RIF290" s="6"/>
      <c r="RIG290" s="6"/>
      <c r="RIH290" s="6"/>
      <c r="RII290" s="6"/>
      <c r="RIJ290" s="6"/>
      <c r="RIK290" s="6"/>
      <c r="RIL290" s="6"/>
      <c r="RIM290" s="6"/>
      <c r="RIN290" s="6"/>
      <c r="RIO290" s="6"/>
      <c r="RIP290" s="6"/>
      <c r="RIQ290" s="6"/>
      <c r="RIR290" s="6"/>
      <c r="RIS290" s="6"/>
      <c r="RIT290" s="6"/>
      <c r="RIU290" s="6"/>
      <c r="RIV290" s="6"/>
      <c r="RIW290" s="6"/>
      <c r="RIX290" s="6"/>
      <c r="RIY290" s="6"/>
      <c r="RIZ290" s="6"/>
      <c r="RJA290" s="6"/>
      <c r="RJB290" s="6"/>
      <c r="RJC290" s="6"/>
      <c r="RJD290" s="6"/>
      <c r="RJE290" s="6"/>
      <c r="RJF290" s="6"/>
      <c r="RJG290" s="6"/>
      <c r="RJH290" s="6"/>
      <c r="RJI290" s="6"/>
      <c r="RJJ290" s="6"/>
      <c r="RJK290" s="6"/>
      <c r="RJL290" s="6"/>
      <c r="RJM290" s="6"/>
      <c r="RJN290" s="6"/>
      <c r="RJO290" s="6"/>
      <c r="RJP290" s="6"/>
      <c r="RJQ290" s="6"/>
      <c r="RJR290" s="6"/>
      <c r="RJS290" s="6"/>
      <c r="RJT290" s="6"/>
      <c r="RJU290" s="6"/>
      <c r="RJV290" s="6"/>
      <c r="RJW290" s="6"/>
      <c r="RJX290" s="6"/>
      <c r="RJY290" s="6"/>
      <c r="RJZ290" s="6"/>
      <c r="RKA290" s="6"/>
      <c r="RKB290" s="6"/>
      <c r="RKC290" s="6"/>
      <c r="RKD290" s="6"/>
      <c r="RKE290" s="6"/>
      <c r="RKF290" s="6"/>
      <c r="RKG290" s="6"/>
      <c r="RKH290" s="6"/>
      <c r="RKI290" s="6"/>
      <c r="RKJ290" s="6"/>
      <c r="RKK290" s="6"/>
      <c r="RKL290" s="6"/>
      <c r="RKM290" s="6"/>
      <c r="RKN290" s="6"/>
      <c r="RKO290" s="6"/>
      <c r="RKP290" s="6"/>
      <c r="RKQ290" s="6"/>
      <c r="RKR290" s="6"/>
      <c r="RKS290" s="6"/>
      <c r="RKT290" s="6"/>
      <c r="RKU290" s="6"/>
      <c r="RKV290" s="6"/>
      <c r="RKW290" s="6"/>
      <c r="RKX290" s="6"/>
      <c r="RKY290" s="6"/>
      <c r="RKZ290" s="6"/>
      <c r="RLA290" s="6"/>
      <c r="RLB290" s="6"/>
      <c r="RLC290" s="6"/>
      <c r="RLD290" s="6"/>
      <c r="RLE290" s="6"/>
      <c r="RLF290" s="6"/>
      <c r="RLG290" s="6"/>
      <c r="RLH290" s="6"/>
      <c r="RLI290" s="6"/>
      <c r="RLJ290" s="6"/>
      <c r="RLK290" s="6"/>
      <c r="RLL290" s="6"/>
      <c r="RLM290" s="6"/>
      <c r="RLN290" s="6"/>
      <c r="RLO290" s="6"/>
      <c r="RLP290" s="6"/>
      <c r="RLQ290" s="6"/>
      <c r="RLR290" s="6"/>
      <c r="RLS290" s="6"/>
      <c r="RLT290" s="6"/>
      <c r="RLU290" s="6"/>
      <c r="RLV290" s="6"/>
      <c r="RLW290" s="6"/>
      <c r="RLX290" s="6"/>
      <c r="RLY290" s="6"/>
      <c r="RLZ290" s="6"/>
      <c r="RMA290" s="6"/>
      <c r="RMB290" s="6"/>
      <c r="RMC290" s="6"/>
      <c r="RMD290" s="6"/>
      <c r="RME290" s="6"/>
      <c r="RMF290" s="6"/>
      <c r="RMG290" s="6"/>
      <c r="RMH290" s="6"/>
      <c r="RMI290" s="6"/>
      <c r="RMJ290" s="6"/>
      <c r="RMK290" s="6"/>
      <c r="RML290" s="6"/>
      <c r="RMM290" s="6"/>
      <c r="RMN290" s="6"/>
      <c r="RMO290" s="6"/>
      <c r="RMP290" s="6"/>
      <c r="RMQ290" s="6"/>
      <c r="RMR290" s="6"/>
      <c r="RMS290" s="6"/>
      <c r="RMT290" s="6"/>
      <c r="RMU290" s="6"/>
      <c r="RMV290" s="6"/>
      <c r="RMW290" s="6"/>
      <c r="RMX290" s="6"/>
      <c r="RMY290" s="6"/>
      <c r="RMZ290" s="6"/>
      <c r="RNA290" s="6"/>
      <c r="RNB290" s="6"/>
      <c r="RNC290" s="6"/>
      <c r="RND290" s="6"/>
      <c r="RNE290" s="6"/>
      <c r="RNF290" s="6"/>
      <c r="RNG290" s="6"/>
      <c r="RNH290" s="6"/>
      <c r="RNI290" s="6"/>
      <c r="RNJ290" s="6"/>
      <c r="RNK290" s="6"/>
      <c r="RNL290" s="6"/>
      <c r="RNM290" s="6"/>
      <c r="RNN290" s="6"/>
      <c r="RNO290" s="6"/>
      <c r="RNP290" s="6"/>
      <c r="RNQ290" s="6"/>
      <c r="RNR290" s="6"/>
      <c r="RNS290" s="6"/>
      <c r="RNT290" s="6"/>
      <c r="RNU290" s="6"/>
      <c r="RNV290" s="6"/>
      <c r="RNW290" s="6"/>
      <c r="RNX290" s="6"/>
      <c r="RNY290" s="6"/>
      <c r="RNZ290" s="6"/>
      <c r="ROA290" s="6"/>
      <c r="ROB290" s="6"/>
      <c r="ROC290" s="6"/>
      <c r="ROD290" s="6"/>
      <c r="ROE290" s="6"/>
      <c r="ROF290" s="6"/>
      <c r="ROG290" s="6"/>
      <c r="ROH290" s="6"/>
      <c r="ROI290" s="6"/>
      <c r="ROJ290" s="6"/>
      <c r="ROK290" s="6"/>
      <c r="ROL290" s="6"/>
      <c r="ROM290" s="6"/>
      <c r="RON290" s="6"/>
      <c r="ROO290" s="6"/>
      <c r="ROP290" s="6"/>
      <c r="ROQ290" s="6"/>
      <c r="ROR290" s="6"/>
      <c r="ROS290" s="6"/>
      <c r="ROT290" s="6"/>
      <c r="ROU290" s="6"/>
      <c r="ROV290" s="6"/>
      <c r="ROW290" s="6"/>
      <c r="ROX290" s="6"/>
      <c r="ROY290" s="6"/>
      <c r="ROZ290" s="6"/>
      <c r="RPA290" s="6"/>
      <c r="RPB290" s="6"/>
      <c r="RPC290" s="6"/>
      <c r="RPD290" s="6"/>
      <c r="RPE290" s="6"/>
      <c r="RPF290" s="6"/>
      <c r="RPG290" s="6"/>
      <c r="RPH290" s="6"/>
      <c r="RPI290" s="6"/>
      <c r="RPJ290" s="6"/>
      <c r="RPK290" s="6"/>
      <c r="RPL290" s="6"/>
      <c r="RPM290" s="6"/>
      <c r="RPN290" s="6"/>
      <c r="RPO290" s="6"/>
      <c r="RPP290" s="6"/>
      <c r="RPQ290" s="6"/>
      <c r="RPR290" s="6"/>
      <c r="RPS290" s="6"/>
      <c r="RPT290" s="6"/>
      <c r="RPU290" s="6"/>
      <c r="RPV290" s="6"/>
      <c r="RPW290" s="6"/>
      <c r="RPX290" s="6"/>
      <c r="RPY290" s="6"/>
      <c r="RPZ290" s="6"/>
      <c r="RQA290" s="6"/>
      <c r="RQB290" s="6"/>
      <c r="RQC290" s="6"/>
      <c r="RQD290" s="6"/>
      <c r="RQE290" s="6"/>
      <c r="RQF290" s="6"/>
      <c r="RQG290" s="6"/>
      <c r="RQH290" s="6"/>
      <c r="RQI290" s="6"/>
      <c r="RQJ290" s="6"/>
      <c r="RQK290" s="6"/>
      <c r="RQL290" s="6"/>
      <c r="RQM290" s="6"/>
      <c r="RQN290" s="6"/>
      <c r="RQO290" s="6"/>
      <c r="RQP290" s="6"/>
      <c r="RQQ290" s="6"/>
      <c r="RQR290" s="6"/>
      <c r="RQS290" s="6"/>
      <c r="RQT290" s="6"/>
      <c r="RQU290" s="6"/>
      <c r="RQV290" s="6"/>
      <c r="RQW290" s="6"/>
      <c r="RQX290" s="6"/>
      <c r="RQY290" s="6"/>
      <c r="RQZ290" s="6"/>
      <c r="RRA290" s="6"/>
      <c r="RRB290" s="6"/>
      <c r="RRC290" s="6"/>
      <c r="RRD290" s="6"/>
      <c r="RRE290" s="6"/>
      <c r="RRF290" s="6"/>
      <c r="RRG290" s="6"/>
      <c r="RRH290" s="6"/>
      <c r="RRI290" s="6"/>
      <c r="RRJ290" s="6"/>
      <c r="RRK290" s="6"/>
      <c r="RRL290" s="6"/>
      <c r="RRM290" s="6"/>
      <c r="RRN290" s="6"/>
      <c r="RRO290" s="6"/>
      <c r="RRP290" s="6"/>
      <c r="RRQ290" s="6"/>
      <c r="RRR290" s="6"/>
      <c r="RRS290" s="6"/>
      <c r="RRT290" s="6"/>
      <c r="RRU290" s="6"/>
      <c r="RRV290" s="6"/>
      <c r="RRW290" s="6"/>
      <c r="RRX290" s="6"/>
      <c r="RRY290" s="6"/>
      <c r="RRZ290" s="6"/>
      <c r="RSA290" s="6"/>
      <c r="RSB290" s="6"/>
      <c r="RSC290" s="6"/>
      <c r="RSD290" s="6"/>
      <c r="RSE290" s="6"/>
      <c r="RSF290" s="6"/>
      <c r="RSG290" s="6"/>
      <c r="RSH290" s="6"/>
      <c r="RSI290" s="6"/>
      <c r="RSJ290" s="6"/>
      <c r="RSK290" s="6"/>
      <c r="RSL290" s="6"/>
      <c r="RSM290" s="6"/>
      <c r="RSN290" s="6"/>
      <c r="RSO290" s="6"/>
      <c r="RSP290" s="6"/>
      <c r="RSQ290" s="6"/>
      <c r="RSR290" s="6"/>
      <c r="RSS290" s="6"/>
      <c r="RST290" s="6"/>
      <c r="RSU290" s="6"/>
      <c r="RSV290" s="6"/>
      <c r="RSW290" s="6"/>
      <c r="RSX290" s="6"/>
      <c r="RSY290" s="6"/>
      <c r="RSZ290" s="6"/>
      <c r="RTA290" s="6"/>
      <c r="RTB290" s="6"/>
      <c r="RTC290" s="6"/>
      <c r="RTD290" s="6"/>
      <c r="RTE290" s="6"/>
      <c r="RTF290" s="6"/>
      <c r="RTG290" s="6"/>
      <c r="RTH290" s="6"/>
      <c r="RTI290" s="6"/>
      <c r="RTJ290" s="6"/>
      <c r="RTK290" s="6"/>
      <c r="RTL290" s="6"/>
      <c r="RTM290" s="6"/>
      <c r="RTN290" s="6"/>
      <c r="RTO290" s="6"/>
      <c r="RTP290" s="6"/>
      <c r="RTQ290" s="6"/>
      <c r="RTR290" s="6"/>
      <c r="RTS290" s="6"/>
      <c r="RTT290" s="6"/>
      <c r="RTU290" s="6"/>
      <c r="RTV290" s="6"/>
      <c r="RTW290" s="6"/>
      <c r="RTX290" s="6"/>
      <c r="RTY290" s="6"/>
      <c r="RTZ290" s="6"/>
      <c r="RUA290" s="6"/>
      <c r="RUB290" s="6"/>
      <c r="RUC290" s="6"/>
      <c r="RUD290" s="6"/>
      <c r="RUE290" s="6"/>
      <c r="RUF290" s="6"/>
      <c r="RUG290" s="6"/>
      <c r="RUH290" s="6"/>
      <c r="RUI290" s="6"/>
      <c r="RUJ290" s="6"/>
      <c r="RUK290" s="6"/>
      <c r="RUL290" s="6"/>
      <c r="RUM290" s="6"/>
      <c r="RUN290" s="6"/>
      <c r="RUO290" s="6"/>
      <c r="RUP290" s="6"/>
      <c r="RUQ290" s="6"/>
      <c r="RUR290" s="6"/>
      <c r="RUS290" s="6"/>
      <c r="RUT290" s="6"/>
      <c r="RUU290" s="6"/>
      <c r="RUV290" s="6"/>
      <c r="RUW290" s="6"/>
      <c r="RUX290" s="6"/>
      <c r="RUY290" s="6"/>
      <c r="RUZ290" s="6"/>
      <c r="RVA290" s="6"/>
      <c r="RVB290" s="6"/>
      <c r="RVC290" s="6"/>
      <c r="RVD290" s="6"/>
      <c r="RVE290" s="6"/>
      <c r="RVF290" s="6"/>
      <c r="RVG290" s="6"/>
      <c r="RVH290" s="6"/>
      <c r="RVI290" s="6"/>
      <c r="RVJ290" s="6"/>
      <c r="RVK290" s="6"/>
      <c r="RVL290" s="6"/>
      <c r="RVM290" s="6"/>
      <c r="RVN290" s="6"/>
      <c r="RVO290" s="6"/>
      <c r="RVP290" s="6"/>
      <c r="RVQ290" s="6"/>
      <c r="RVR290" s="6"/>
      <c r="RVS290" s="6"/>
      <c r="RVT290" s="6"/>
      <c r="RVU290" s="6"/>
      <c r="RVV290" s="6"/>
      <c r="RVW290" s="6"/>
      <c r="RVX290" s="6"/>
      <c r="RVY290" s="6"/>
      <c r="RVZ290" s="6"/>
      <c r="RWA290" s="6"/>
      <c r="RWB290" s="6"/>
      <c r="RWC290" s="6"/>
      <c r="RWD290" s="6"/>
      <c r="RWE290" s="6"/>
      <c r="RWF290" s="6"/>
      <c r="RWG290" s="6"/>
      <c r="RWH290" s="6"/>
      <c r="RWI290" s="6"/>
      <c r="RWJ290" s="6"/>
      <c r="RWK290" s="6"/>
      <c r="RWL290" s="6"/>
      <c r="RWM290" s="6"/>
      <c r="RWN290" s="6"/>
      <c r="RWO290" s="6"/>
      <c r="RWP290" s="6"/>
      <c r="RWQ290" s="6"/>
      <c r="RWR290" s="6"/>
      <c r="RWS290" s="6"/>
      <c r="RWT290" s="6"/>
      <c r="RWU290" s="6"/>
      <c r="RWV290" s="6"/>
      <c r="RWW290" s="6"/>
      <c r="RWX290" s="6"/>
      <c r="RWY290" s="6"/>
      <c r="RWZ290" s="6"/>
      <c r="RXA290" s="6"/>
      <c r="RXB290" s="6"/>
      <c r="RXC290" s="6"/>
      <c r="RXD290" s="6"/>
      <c r="RXE290" s="6"/>
      <c r="RXF290" s="6"/>
      <c r="RXG290" s="6"/>
      <c r="RXH290" s="6"/>
      <c r="RXI290" s="6"/>
      <c r="RXJ290" s="6"/>
      <c r="RXK290" s="6"/>
      <c r="RXL290" s="6"/>
      <c r="RXM290" s="6"/>
      <c r="RXN290" s="6"/>
      <c r="RXO290" s="6"/>
      <c r="RXP290" s="6"/>
      <c r="RXQ290" s="6"/>
      <c r="RXR290" s="6"/>
      <c r="RXS290" s="6"/>
      <c r="RXT290" s="6"/>
      <c r="RXU290" s="6"/>
      <c r="RXV290" s="6"/>
      <c r="RXW290" s="6"/>
      <c r="RXX290" s="6"/>
      <c r="RXY290" s="6"/>
      <c r="RXZ290" s="6"/>
      <c r="RYA290" s="6"/>
      <c r="RYB290" s="6"/>
      <c r="RYC290" s="6"/>
      <c r="RYD290" s="6"/>
      <c r="RYE290" s="6"/>
      <c r="RYF290" s="6"/>
      <c r="RYG290" s="6"/>
      <c r="RYH290" s="6"/>
      <c r="RYI290" s="6"/>
      <c r="RYJ290" s="6"/>
      <c r="RYK290" s="6"/>
      <c r="RYL290" s="6"/>
      <c r="RYM290" s="6"/>
      <c r="RYN290" s="6"/>
      <c r="RYO290" s="6"/>
      <c r="RYP290" s="6"/>
      <c r="RYQ290" s="6"/>
      <c r="RYR290" s="6"/>
      <c r="RYS290" s="6"/>
      <c r="RYT290" s="6"/>
      <c r="RYU290" s="6"/>
      <c r="RYV290" s="6"/>
      <c r="RYW290" s="6"/>
      <c r="RYX290" s="6"/>
      <c r="RYY290" s="6"/>
      <c r="RYZ290" s="6"/>
      <c r="RZA290" s="6"/>
      <c r="RZB290" s="6"/>
      <c r="RZC290" s="6"/>
      <c r="RZD290" s="6"/>
      <c r="RZE290" s="6"/>
      <c r="RZF290" s="6"/>
      <c r="RZG290" s="6"/>
      <c r="RZH290" s="6"/>
      <c r="RZI290" s="6"/>
      <c r="RZJ290" s="6"/>
      <c r="RZK290" s="6"/>
      <c r="RZL290" s="6"/>
      <c r="RZM290" s="6"/>
      <c r="RZN290" s="6"/>
      <c r="RZO290" s="6"/>
      <c r="RZP290" s="6"/>
      <c r="RZQ290" s="6"/>
      <c r="RZR290" s="6"/>
      <c r="RZS290" s="6"/>
      <c r="RZT290" s="6"/>
      <c r="RZU290" s="6"/>
      <c r="RZV290" s="6"/>
      <c r="RZW290" s="6"/>
      <c r="RZX290" s="6"/>
      <c r="RZY290" s="6"/>
      <c r="RZZ290" s="6"/>
      <c r="SAA290" s="6"/>
      <c r="SAB290" s="6"/>
      <c r="SAC290" s="6"/>
      <c r="SAD290" s="6"/>
      <c r="SAE290" s="6"/>
      <c r="SAF290" s="6"/>
      <c r="SAG290" s="6"/>
      <c r="SAH290" s="6"/>
      <c r="SAI290" s="6"/>
      <c r="SAJ290" s="6"/>
      <c r="SAK290" s="6"/>
      <c r="SAL290" s="6"/>
      <c r="SAM290" s="6"/>
      <c r="SAN290" s="6"/>
      <c r="SAO290" s="6"/>
      <c r="SAP290" s="6"/>
      <c r="SAQ290" s="6"/>
      <c r="SAR290" s="6"/>
      <c r="SAS290" s="6"/>
      <c r="SAT290" s="6"/>
      <c r="SAU290" s="6"/>
      <c r="SAV290" s="6"/>
      <c r="SAW290" s="6"/>
      <c r="SAX290" s="6"/>
      <c r="SAY290" s="6"/>
      <c r="SAZ290" s="6"/>
      <c r="SBA290" s="6"/>
      <c r="SBB290" s="6"/>
      <c r="SBC290" s="6"/>
      <c r="SBD290" s="6"/>
      <c r="SBE290" s="6"/>
      <c r="SBF290" s="6"/>
      <c r="SBG290" s="6"/>
      <c r="SBH290" s="6"/>
      <c r="SBI290" s="6"/>
      <c r="SBJ290" s="6"/>
      <c r="SBK290" s="6"/>
      <c r="SBL290" s="6"/>
      <c r="SBM290" s="6"/>
      <c r="SBN290" s="6"/>
      <c r="SBO290" s="6"/>
      <c r="SBP290" s="6"/>
      <c r="SBQ290" s="6"/>
      <c r="SBR290" s="6"/>
      <c r="SBS290" s="6"/>
      <c r="SBT290" s="6"/>
      <c r="SBU290" s="6"/>
      <c r="SBV290" s="6"/>
      <c r="SBW290" s="6"/>
      <c r="SBX290" s="6"/>
      <c r="SBY290" s="6"/>
      <c r="SBZ290" s="6"/>
      <c r="SCA290" s="6"/>
      <c r="SCB290" s="6"/>
      <c r="SCC290" s="6"/>
      <c r="SCD290" s="6"/>
      <c r="SCE290" s="6"/>
      <c r="SCF290" s="6"/>
      <c r="SCG290" s="6"/>
      <c r="SCH290" s="6"/>
      <c r="SCI290" s="6"/>
      <c r="SCJ290" s="6"/>
      <c r="SCK290" s="6"/>
      <c r="SCL290" s="6"/>
      <c r="SCM290" s="6"/>
      <c r="SCN290" s="6"/>
      <c r="SCO290" s="6"/>
      <c r="SCP290" s="6"/>
      <c r="SCQ290" s="6"/>
      <c r="SCR290" s="6"/>
      <c r="SCS290" s="6"/>
      <c r="SCT290" s="6"/>
      <c r="SCU290" s="6"/>
      <c r="SCV290" s="6"/>
      <c r="SCW290" s="6"/>
      <c r="SCX290" s="6"/>
      <c r="SCY290" s="6"/>
      <c r="SCZ290" s="6"/>
      <c r="SDA290" s="6"/>
      <c r="SDB290" s="6"/>
      <c r="SDC290" s="6"/>
      <c r="SDD290" s="6"/>
      <c r="SDE290" s="6"/>
      <c r="SDF290" s="6"/>
      <c r="SDG290" s="6"/>
      <c r="SDH290" s="6"/>
      <c r="SDI290" s="6"/>
      <c r="SDJ290" s="6"/>
      <c r="SDK290" s="6"/>
      <c r="SDL290" s="6"/>
      <c r="SDM290" s="6"/>
      <c r="SDN290" s="6"/>
      <c r="SDO290" s="6"/>
      <c r="SDP290" s="6"/>
      <c r="SDQ290" s="6"/>
      <c r="SDR290" s="6"/>
      <c r="SDS290" s="6"/>
      <c r="SDT290" s="6"/>
      <c r="SDU290" s="6"/>
      <c r="SDV290" s="6"/>
      <c r="SDW290" s="6"/>
      <c r="SDX290" s="6"/>
      <c r="SDY290" s="6"/>
      <c r="SDZ290" s="6"/>
      <c r="SEA290" s="6"/>
      <c r="SEB290" s="6"/>
      <c r="SEC290" s="6"/>
      <c r="SED290" s="6"/>
      <c r="SEE290" s="6"/>
      <c r="SEF290" s="6"/>
      <c r="SEG290" s="6"/>
      <c r="SEH290" s="6"/>
      <c r="SEI290" s="6"/>
      <c r="SEJ290" s="6"/>
      <c r="SEK290" s="6"/>
      <c r="SEL290" s="6"/>
      <c r="SEM290" s="6"/>
      <c r="SEN290" s="6"/>
      <c r="SEO290" s="6"/>
      <c r="SEP290" s="6"/>
      <c r="SEQ290" s="6"/>
      <c r="SER290" s="6"/>
      <c r="SES290" s="6"/>
      <c r="SET290" s="6"/>
      <c r="SEU290" s="6"/>
      <c r="SEV290" s="6"/>
      <c r="SEW290" s="6"/>
      <c r="SEX290" s="6"/>
      <c r="SEY290" s="6"/>
      <c r="SEZ290" s="6"/>
      <c r="SFA290" s="6"/>
      <c r="SFB290" s="6"/>
      <c r="SFC290" s="6"/>
      <c r="SFD290" s="6"/>
      <c r="SFE290" s="6"/>
      <c r="SFF290" s="6"/>
      <c r="SFG290" s="6"/>
      <c r="SFH290" s="6"/>
      <c r="SFI290" s="6"/>
      <c r="SFJ290" s="6"/>
      <c r="SFK290" s="6"/>
      <c r="SFL290" s="6"/>
      <c r="SFM290" s="6"/>
      <c r="SFN290" s="6"/>
      <c r="SFO290" s="6"/>
      <c r="SFP290" s="6"/>
      <c r="SFQ290" s="6"/>
      <c r="SFR290" s="6"/>
      <c r="SFS290" s="6"/>
      <c r="SFT290" s="6"/>
      <c r="SFU290" s="6"/>
      <c r="SFV290" s="6"/>
      <c r="SFW290" s="6"/>
      <c r="SFX290" s="6"/>
      <c r="SFY290" s="6"/>
      <c r="SFZ290" s="6"/>
      <c r="SGA290" s="6"/>
      <c r="SGB290" s="6"/>
      <c r="SGC290" s="6"/>
      <c r="SGD290" s="6"/>
      <c r="SGE290" s="6"/>
      <c r="SGF290" s="6"/>
      <c r="SGG290" s="6"/>
      <c r="SGH290" s="6"/>
      <c r="SGI290" s="6"/>
      <c r="SGJ290" s="6"/>
      <c r="SGK290" s="6"/>
      <c r="SGL290" s="6"/>
      <c r="SGM290" s="6"/>
      <c r="SGN290" s="6"/>
      <c r="SGO290" s="6"/>
      <c r="SGP290" s="6"/>
      <c r="SGQ290" s="6"/>
      <c r="SGR290" s="6"/>
      <c r="SGS290" s="6"/>
      <c r="SGT290" s="6"/>
      <c r="SGU290" s="6"/>
      <c r="SGV290" s="6"/>
      <c r="SGW290" s="6"/>
      <c r="SGX290" s="6"/>
      <c r="SGY290" s="6"/>
      <c r="SGZ290" s="6"/>
      <c r="SHA290" s="6"/>
      <c r="SHB290" s="6"/>
      <c r="SHC290" s="6"/>
      <c r="SHD290" s="6"/>
      <c r="SHE290" s="6"/>
      <c r="SHF290" s="6"/>
      <c r="SHG290" s="6"/>
      <c r="SHH290" s="6"/>
      <c r="SHI290" s="6"/>
      <c r="SHJ290" s="6"/>
      <c r="SHK290" s="6"/>
      <c r="SHL290" s="6"/>
      <c r="SHM290" s="6"/>
      <c r="SHN290" s="6"/>
      <c r="SHO290" s="6"/>
      <c r="SHP290" s="6"/>
      <c r="SHQ290" s="6"/>
      <c r="SHR290" s="6"/>
      <c r="SHS290" s="6"/>
      <c r="SHT290" s="6"/>
      <c r="SHU290" s="6"/>
      <c r="SHV290" s="6"/>
      <c r="SHW290" s="6"/>
      <c r="SHX290" s="6"/>
      <c r="SHY290" s="6"/>
      <c r="SHZ290" s="6"/>
      <c r="SIA290" s="6"/>
      <c r="SIB290" s="6"/>
      <c r="SIC290" s="6"/>
      <c r="SID290" s="6"/>
      <c r="SIE290" s="6"/>
      <c r="SIF290" s="6"/>
      <c r="SIG290" s="6"/>
      <c r="SIH290" s="6"/>
      <c r="SII290" s="6"/>
      <c r="SIJ290" s="6"/>
      <c r="SIK290" s="6"/>
      <c r="SIL290" s="6"/>
      <c r="SIM290" s="6"/>
      <c r="SIN290" s="6"/>
      <c r="SIO290" s="6"/>
      <c r="SIP290" s="6"/>
      <c r="SIQ290" s="6"/>
      <c r="SIR290" s="6"/>
      <c r="SIS290" s="6"/>
      <c r="SIT290" s="6"/>
      <c r="SIU290" s="6"/>
      <c r="SIV290" s="6"/>
      <c r="SIW290" s="6"/>
      <c r="SIX290" s="6"/>
      <c r="SIY290" s="6"/>
      <c r="SIZ290" s="6"/>
      <c r="SJA290" s="6"/>
      <c r="SJB290" s="6"/>
      <c r="SJC290" s="6"/>
      <c r="SJD290" s="6"/>
      <c r="SJE290" s="6"/>
      <c r="SJF290" s="6"/>
      <c r="SJG290" s="6"/>
      <c r="SJH290" s="6"/>
      <c r="SJI290" s="6"/>
      <c r="SJJ290" s="6"/>
      <c r="SJK290" s="6"/>
      <c r="SJL290" s="6"/>
      <c r="SJM290" s="6"/>
      <c r="SJN290" s="6"/>
      <c r="SJO290" s="6"/>
      <c r="SJP290" s="6"/>
      <c r="SJQ290" s="6"/>
      <c r="SJR290" s="6"/>
      <c r="SJS290" s="6"/>
      <c r="SJT290" s="6"/>
      <c r="SJU290" s="6"/>
      <c r="SJV290" s="6"/>
      <c r="SJW290" s="6"/>
      <c r="SJX290" s="6"/>
      <c r="SJY290" s="6"/>
      <c r="SJZ290" s="6"/>
      <c r="SKA290" s="6"/>
      <c r="SKB290" s="6"/>
      <c r="SKC290" s="6"/>
      <c r="SKD290" s="6"/>
      <c r="SKE290" s="6"/>
      <c r="SKF290" s="6"/>
      <c r="SKG290" s="6"/>
      <c r="SKH290" s="6"/>
      <c r="SKI290" s="6"/>
      <c r="SKJ290" s="6"/>
      <c r="SKK290" s="6"/>
      <c r="SKL290" s="6"/>
      <c r="SKM290" s="6"/>
      <c r="SKN290" s="6"/>
      <c r="SKO290" s="6"/>
      <c r="SKP290" s="6"/>
      <c r="SKQ290" s="6"/>
      <c r="SKR290" s="6"/>
      <c r="SKS290" s="6"/>
      <c r="SKT290" s="6"/>
      <c r="SKU290" s="6"/>
      <c r="SKV290" s="6"/>
      <c r="SKW290" s="6"/>
      <c r="SKX290" s="6"/>
      <c r="SKY290" s="6"/>
      <c r="SKZ290" s="6"/>
      <c r="SLA290" s="6"/>
      <c r="SLB290" s="6"/>
      <c r="SLC290" s="6"/>
      <c r="SLD290" s="6"/>
      <c r="SLE290" s="6"/>
      <c r="SLF290" s="6"/>
      <c r="SLG290" s="6"/>
      <c r="SLH290" s="6"/>
      <c r="SLI290" s="6"/>
      <c r="SLJ290" s="6"/>
      <c r="SLK290" s="6"/>
      <c r="SLL290" s="6"/>
      <c r="SLM290" s="6"/>
      <c r="SLN290" s="6"/>
      <c r="SLO290" s="6"/>
      <c r="SLP290" s="6"/>
      <c r="SLQ290" s="6"/>
      <c r="SLR290" s="6"/>
      <c r="SLS290" s="6"/>
      <c r="SLT290" s="6"/>
      <c r="SLU290" s="6"/>
      <c r="SLV290" s="6"/>
      <c r="SLW290" s="6"/>
      <c r="SLX290" s="6"/>
      <c r="SLY290" s="6"/>
      <c r="SLZ290" s="6"/>
      <c r="SMA290" s="6"/>
      <c r="SMB290" s="6"/>
      <c r="SMC290" s="6"/>
      <c r="SMD290" s="6"/>
      <c r="SME290" s="6"/>
      <c r="SMF290" s="6"/>
      <c r="SMG290" s="6"/>
      <c r="SMH290" s="6"/>
      <c r="SMI290" s="6"/>
      <c r="SMJ290" s="6"/>
      <c r="SMK290" s="6"/>
      <c r="SML290" s="6"/>
      <c r="SMM290" s="6"/>
      <c r="SMN290" s="6"/>
      <c r="SMO290" s="6"/>
      <c r="SMP290" s="6"/>
      <c r="SMQ290" s="6"/>
      <c r="SMR290" s="6"/>
      <c r="SMS290" s="6"/>
      <c r="SMT290" s="6"/>
      <c r="SMU290" s="6"/>
      <c r="SMV290" s="6"/>
      <c r="SMW290" s="6"/>
      <c r="SMX290" s="6"/>
      <c r="SMY290" s="6"/>
      <c r="SMZ290" s="6"/>
      <c r="SNA290" s="6"/>
      <c r="SNB290" s="6"/>
      <c r="SNC290" s="6"/>
      <c r="SND290" s="6"/>
      <c r="SNE290" s="6"/>
      <c r="SNF290" s="6"/>
      <c r="SNG290" s="6"/>
      <c r="SNH290" s="6"/>
      <c r="SNI290" s="6"/>
      <c r="SNJ290" s="6"/>
      <c r="SNK290" s="6"/>
      <c r="SNL290" s="6"/>
      <c r="SNM290" s="6"/>
      <c r="SNN290" s="6"/>
      <c r="SNO290" s="6"/>
      <c r="SNP290" s="6"/>
      <c r="SNQ290" s="6"/>
      <c r="SNR290" s="6"/>
      <c r="SNS290" s="6"/>
      <c r="SNT290" s="6"/>
      <c r="SNU290" s="6"/>
      <c r="SNV290" s="6"/>
      <c r="SNW290" s="6"/>
      <c r="SNX290" s="6"/>
      <c r="SNY290" s="6"/>
      <c r="SNZ290" s="6"/>
      <c r="SOA290" s="6"/>
      <c r="SOB290" s="6"/>
      <c r="SOC290" s="6"/>
      <c r="SOD290" s="6"/>
      <c r="SOE290" s="6"/>
      <c r="SOF290" s="6"/>
      <c r="SOG290" s="6"/>
      <c r="SOH290" s="6"/>
      <c r="SOI290" s="6"/>
      <c r="SOJ290" s="6"/>
      <c r="SOK290" s="6"/>
      <c r="SOL290" s="6"/>
      <c r="SOM290" s="6"/>
      <c r="SON290" s="6"/>
      <c r="SOO290" s="6"/>
      <c r="SOP290" s="6"/>
      <c r="SOQ290" s="6"/>
      <c r="SOR290" s="6"/>
      <c r="SOS290" s="6"/>
      <c r="SOT290" s="6"/>
      <c r="SOU290" s="6"/>
      <c r="SOV290" s="6"/>
      <c r="SOW290" s="6"/>
      <c r="SOX290" s="6"/>
      <c r="SOY290" s="6"/>
      <c r="SOZ290" s="6"/>
      <c r="SPA290" s="6"/>
      <c r="SPB290" s="6"/>
      <c r="SPC290" s="6"/>
      <c r="SPD290" s="6"/>
      <c r="SPE290" s="6"/>
      <c r="SPF290" s="6"/>
      <c r="SPG290" s="6"/>
      <c r="SPH290" s="6"/>
      <c r="SPI290" s="6"/>
      <c r="SPJ290" s="6"/>
      <c r="SPK290" s="6"/>
      <c r="SPL290" s="6"/>
      <c r="SPM290" s="6"/>
      <c r="SPN290" s="6"/>
      <c r="SPO290" s="6"/>
      <c r="SPP290" s="6"/>
      <c r="SPQ290" s="6"/>
      <c r="SPR290" s="6"/>
      <c r="SPS290" s="6"/>
      <c r="SPT290" s="6"/>
      <c r="SPU290" s="6"/>
      <c r="SPV290" s="6"/>
      <c r="SPW290" s="6"/>
      <c r="SPX290" s="6"/>
      <c r="SPY290" s="6"/>
      <c r="SPZ290" s="6"/>
      <c r="SQA290" s="6"/>
      <c r="SQB290" s="6"/>
      <c r="SQC290" s="6"/>
      <c r="SQD290" s="6"/>
      <c r="SQE290" s="6"/>
      <c r="SQF290" s="6"/>
      <c r="SQG290" s="6"/>
      <c r="SQH290" s="6"/>
      <c r="SQI290" s="6"/>
      <c r="SQJ290" s="6"/>
      <c r="SQK290" s="6"/>
      <c r="SQL290" s="6"/>
      <c r="SQM290" s="6"/>
      <c r="SQN290" s="6"/>
      <c r="SQO290" s="6"/>
      <c r="SQP290" s="6"/>
      <c r="SQQ290" s="6"/>
      <c r="SQR290" s="6"/>
      <c r="SQS290" s="6"/>
      <c r="SQT290" s="6"/>
      <c r="SQU290" s="6"/>
      <c r="SQV290" s="6"/>
      <c r="SQW290" s="6"/>
      <c r="SQX290" s="6"/>
      <c r="SQY290" s="6"/>
      <c r="SQZ290" s="6"/>
      <c r="SRA290" s="6"/>
      <c r="SRB290" s="6"/>
      <c r="SRC290" s="6"/>
      <c r="SRD290" s="6"/>
      <c r="SRE290" s="6"/>
      <c r="SRF290" s="6"/>
      <c r="SRG290" s="6"/>
      <c r="SRH290" s="6"/>
      <c r="SRI290" s="6"/>
      <c r="SRJ290" s="6"/>
      <c r="SRK290" s="6"/>
      <c r="SRL290" s="6"/>
      <c r="SRM290" s="6"/>
      <c r="SRN290" s="6"/>
      <c r="SRO290" s="6"/>
      <c r="SRP290" s="6"/>
      <c r="SRQ290" s="6"/>
      <c r="SRR290" s="6"/>
      <c r="SRS290" s="6"/>
      <c r="SRT290" s="6"/>
      <c r="SRU290" s="6"/>
      <c r="SRV290" s="6"/>
      <c r="SRW290" s="6"/>
      <c r="SRX290" s="6"/>
      <c r="SRY290" s="6"/>
      <c r="SRZ290" s="6"/>
      <c r="SSA290" s="6"/>
      <c r="SSB290" s="6"/>
      <c r="SSC290" s="6"/>
      <c r="SSD290" s="6"/>
      <c r="SSE290" s="6"/>
      <c r="SSF290" s="6"/>
      <c r="SSG290" s="6"/>
      <c r="SSH290" s="6"/>
      <c r="SSI290" s="6"/>
      <c r="SSJ290" s="6"/>
      <c r="SSK290" s="6"/>
      <c r="SSL290" s="6"/>
      <c r="SSM290" s="6"/>
      <c r="SSN290" s="6"/>
      <c r="SSO290" s="6"/>
      <c r="SSP290" s="6"/>
      <c r="SSQ290" s="6"/>
      <c r="SSR290" s="6"/>
      <c r="SSS290" s="6"/>
      <c r="SST290" s="6"/>
      <c r="SSU290" s="6"/>
      <c r="SSV290" s="6"/>
      <c r="SSW290" s="6"/>
      <c r="SSX290" s="6"/>
      <c r="SSY290" s="6"/>
      <c r="SSZ290" s="6"/>
      <c r="STA290" s="6"/>
      <c r="STB290" s="6"/>
      <c r="STC290" s="6"/>
      <c r="STD290" s="6"/>
      <c r="STE290" s="6"/>
      <c r="STF290" s="6"/>
      <c r="STG290" s="6"/>
      <c r="STH290" s="6"/>
      <c r="STI290" s="6"/>
      <c r="STJ290" s="6"/>
      <c r="STK290" s="6"/>
      <c r="STL290" s="6"/>
      <c r="STM290" s="6"/>
      <c r="STN290" s="6"/>
      <c r="STO290" s="6"/>
      <c r="STP290" s="6"/>
      <c r="STQ290" s="6"/>
      <c r="STR290" s="6"/>
      <c r="STS290" s="6"/>
      <c r="STT290" s="6"/>
      <c r="STU290" s="6"/>
      <c r="STV290" s="6"/>
      <c r="STW290" s="6"/>
      <c r="STX290" s="6"/>
      <c r="STY290" s="6"/>
      <c r="STZ290" s="6"/>
      <c r="SUA290" s="6"/>
      <c r="SUB290" s="6"/>
      <c r="SUC290" s="6"/>
      <c r="SUD290" s="6"/>
      <c r="SUE290" s="6"/>
      <c r="SUF290" s="6"/>
      <c r="SUG290" s="6"/>
      <c r="SUH290" s="6"/>
      <c r="SUI290" s="6"/>
      <c r="SUJ290" s="6"/>
      <c r="SUK290" s="6"/>
      <c r="SUL290" s="6"/>
      <c r="SUM290" s="6"/>
      <c r="SUN290" s="6"/>
      <c r="SUO290" s="6"/>
      <c r="SUP290" s="6"/>
      <c r="SUQ290" s="6"/>
      <c r="SUR290" s="6"/>
      <c r="SUS290" s="6"/>
      <c r="SUT290" s="6"/>
      <c r="SUU290" s="6"/>
      <c r="SUV290" s="6"/>
      <c r="SUW290" s="6"/>
      <c r="SUX290" s="6"/>
      <c r="SUY290" s="6"/>
      <c r="SUZ290" s="6"/>
      <c r="SVA290" s="6"/>
      <c r="SVB290" s="6"/>
      <c r="SVC290" s="6"/>
      <c r="SVD290" s="6"/>
      <c r="SVE290" s="6"/>
      <c r="SVF290" s="6"/>
      <c r="SVG290" s="6"/>
      <c r="SVH290" s="6"/>
      <c r="SVI290" s="6"/>
      <c r="SVJ290" s="6"/>
      <c r="SVK290" s="6"/>
      <c r="SVL290" s="6"/>
      <c r="SVM290" s="6"/>
      <c r="SVN290" s="6"/>
      <c r="SVO290" s="6"/>
      <c r="SVP290" s="6"/>
      <c r="SVQ290" s="6"/>
      <c r="SVR290" s="6"/>
      <c r="SVS290" s="6"/>
      <c r="SVT290" s="6"/>
      <c r="SVU290" s="6"/>
      <c r="SVV290" s="6"/>
      <c r="SVW290" s="6"/>
      <c r="SVX290" s="6"/>
      <c r="SVY290" s="6"/>
      <c r="SVZ290" s="6"/>
      <c r="SWA290" s="6"/>
      <c r="SWB290" s="6"/>
      <c r="SWC290" s="6"/>
      <c r="SWD290" s="6"/>
      <c r="SWE290" s="6"/>
      <c r="SWF290" s="6"/>
      <c r="SWG290" s="6"/>
      <c r="SWH290" s="6"/>
      <c r="SWI290" s="6"/>
      <c r="SWJ290" s="6"/>
      <c r="SWK290" s="6"/>
      <c r="SWL290" s="6"/>
      <c r="SWM290" s="6"/>
      <c r="SWN290" s="6"/>
      <c r="SWO290" s="6"/>
      <c r="SWP290" s="6"/>
      <c r="SWQ290" s="6"/>
      <c r="SWR290" s="6"/>
      <c r="SWS290" s="6"/>
      <c r="SWT290" s="6"/>
      <c r="SWU290" s="6"/>
      <c r="SWV290" s="6"/>
      <c r="SWW290" s="6"/>
      <c r="SWX290" s="6"/>
      <c r="SWY290" s="6"/>
      <c r="SWZ290" s="6"/>
      <c r="SXA290" s="6"/>
      <c r="SXB290" s="6"/>
      <c r="SXC290" s="6"/>
      <c r="SXD290" s="6"/>
      <c r="SXE290" s="6"/>
      <c r="SXF290" s="6"/>
      <c r="SXG290" s="6"/>
      <c r="SXH290" s="6"/>
      <c r="SXI290" s="6"/>
      <c r="SXJ290" s="6"/>
      <c r="SXK290" s="6"/>
      <c r="SXL290" s="6"/>
      <c r="SXM290" s="6"/>
      <c r="SXN290" s="6"/>
      <c r="SXO290" s="6"/>
      <c r="SXP290" s="6"/>
      <c r="SXQ290" s="6"/>
      <c r="SXR290" s="6"/>
      <c r="SXS290" s="6"/>
      <c r="SXT290" s="6"/>
      <c r="SXU290" s="6"/>
      <c r="SXV290" s="6"/>
      <c r="SXW290" s="6"/>
      <c r="SXX290" s="6"/>
      <c r="SXY290" s="6"/>
      <c r="SXZ290" s="6"/>
      <c r="SYA290" s="6"/>
      <c r="SYB290" s="6"/>
      <c r="SYC290" s="6"/>
      <c r="SYD290" s="6"/>
      <c r="SYE290" s="6"/>
      <c r="SYF290" s="6"/>
      <c r="SYG290" s="6"/>
      <c r="SYH290" s="6"/>
      <c r="SYI290" s="6"/>
      <c r="SYJ290" s="6"/>
      <c r="SYK290" s="6"/>
      <c r="SYL290" s="6"/>
      <c r="SYM290" s="6"/>
      <c r="SYN290" s="6"/>
      <c r="SYO290" s="6"/>
      <c r="SYP290" s="6"/>
      <c r="SYQ290" s="6"/>
      <c r="SYR290" s="6"/>
      <c r="SYS290" s="6"/>
      <c r="SYT290" s="6"/>
      <c r="SYU290" s="6"/>
      <c r="SYV290" s="6"/>
      <c r="SYW290" s="6"/>
      <c r="SYX290" s="6"/>
      <c r="SYY290" s="6"/>
      <c r="SYZ290" s="6"/>
      <c r="SZA290" s="6"/>
      <c r="SZB290" s="6"/>
      <c r="SZC290" s="6"/>
      <c r="SZD290" s="6"/>
      <c r="SZE290" s="6"/>
      <c r="SZF290" s="6"/>
      <c r="SZG290" s="6"/>
      <c r="SZH290" s="6"/>
      <c r="SZI290" s="6"/>
      <c r="SZJ290" s="6"/>
      <c r="SZK290" s="6"/>
      <c r="SZL290" s="6"/>
      <c r="SZM290" s="6"/>
      <c r="SZN290" s="6"/>
      <c r="SZO290" s="6"/>
      <c r="SZP290" s="6"/>
      <c r="SZQ290" s="6"/>
      <c r="SZR290" s="6"/>
      <c r="SZS290" s="6"/>
      <c r="SZT290" s="6"/>
      <c r="SZU290" s="6"/>
      <c r="SZV290" s="6"/>
      <c r="SZW290" s="6"/>
      <c r="SZX290" s="6"/>
      <c r="SZY290" s="6"/>
      <c r="SZZ290" s="6"/>
      <c r="TAA290" s="6"/>
      <c r="TAB290" s="6"/>
      <c r="TAC290" s="6"/>
      <c r="TAD290" s="6"/>
      <c r="TAE290" s="6"/>
      <c r="TAF290" s="6"/>
      <c r="TAG290" s="6"/>
      <c r="TAH290" s="6"/>
      <c r="TAI290" s="6"/>
      <c r="TAJ290" s="6"/>
      <c r="TAK290" s="6"/>
      <c r="TAL290" s="6"/>
      <c r="TAM290" s="6"/>
      <c r="TAN290" s="6"/>
      <c r="TAO290" s="6"/>
      <c r="TAP290" s="6"/>
      <c r="TAQ290" s="6"/>
      <c r="TAR290" s="6"/>
      <c r="TAS290" s="6"/>
      <c r="TAT290" s="6"/>
      <c r="TAU290" s="6"/>
      <c r="TAV290" s="6"/>
      <c r="TAW290" s="6"/>
      <c r="TAX290" s="6"/>
      <c r="TAY290" s="6"/>
      <c r="TAZ290" s="6"/>
      <c r="TBA290" s="6"/>
      <c r="TBB290" s="6"/>
      <c r="TBC290" s="6"/>
      <c r="TBD290" s="6"/>
      <c r="TBE290" s="6"/>
      <c r="TBF290" s="6"/>
      <c r="TBG290" s="6"/>
      <c r="TBH290" s="6"/>
      <c r="TBI290" s="6"/>
      <c r="TBJ290" s="6"/>
      <c r="TBK290" s="6"/>
      <c r="TBL290" s="6"/>
      <c r="TBM290" s="6"/>
      <c r="TBN290" s="6"/>
      <c r="TBO290" s="6"/>
      <c r="TBP290" s="6"/>
      <c r="TBQ290" s="6"/>
      <c r="TBR290" s="6"/>
      <c r="TBS290" s="6"/>
      <c r="TBT290" s="6"/>
      <c r="TBU290" s="6"/>
      <c r="TBV290" s="6"/>
      <c r="TBW290" s="6"/>
      <c r="TBX290" s="6"/>
      <c r="TBY290" s="6"/>
      <c r="TBZ290" s="6"/>
      <c r="TCA290" s="6"/>
      <c r="TCB290" s="6"/>
      <c r="TCC290" s="6"/>
      <c r="TCD290" s="6"/>
      <c r="TCE290" s="6"/>
      <c r="TCF290" s="6"/>
      <c r="TCG290" s="6"/>
      <c r="TCH290" s="6"/>
      <c r="TCI290" s="6"/>
      <c r="TCJ290" s="6"/>
      <c r="TCK290" s="6"/>
      <c r="TCL290" s="6"/>
      <c r="TCM290" s="6"/>
      <c r="TCN290" s="6"/>
      <c r="TCO290" s="6"/>
      <c r="TCP290" s="6"/>
      <c r="TCQ290" s="6"/>
      <c r="TCR290" s="6"/>
      <c r="TCS290" s="6"/>
      <c r="TCT290" s="6"/>
      <c r="TCU290" s="6"/>
      <c r="TCV290" s="6"/>
      <c r="TCW290" s="6"/>
      <c r="TCX290" s="6"/>
      <c r="TCY290" s="6"/>
      <c r="TCZ290" s="6"/>
      <c r="TDA290" s="6"/>
      <c r="TDB290" s="6"/>
      <c r="TDC290" s="6"/>
      <c r="TDD290" s="6"/>
      <c r="TDE290" s="6"/>
      <c r="TDF290" s="6"/>
      <c r="TDG290" s="6"/>
      <c r="TDH290" s="6"/>
      <c r="TDI290" s="6"/>
      <c r="TDJ290" s="6"/>
      <c r="TDK290" s="6"/>
      <c r="TDL290" s="6"/>
      <c r="TDM290" s="6"/>
      <c r="TDN290" s="6"/>
      <c r="TDO290" s="6"/>
      <c r="TDP290" s="6"/>
      <c r="TDQ290" s="6"/>
      <c r="TDR290" s="6"/>
      <c r="TDS290" s="6"/>
      <c r="TDT290" s="6"/>
      <c r="TDU290" s="6"/>
      <c r="TDV290" s="6"/>
      <c r="TDW290" s="6"/>
      <c r="TDX290" s="6"/>
      <c r="TDY290" s="6"/>
      <c r="TDZ290" s="6"/>
      <c r="TEA290" s="6"/>
      <c r="TEB290" s="6"/>
      <c r="TEC290" s="6"/>
      <c r="TED290" s="6"/>
      <c r="TEE290" s="6"/>
      <c r="TEF290" s="6"/>
      <c r="TEG290" s="6"/>
      <c r="TEH290" s="6"/>
      <c r="TEI290" s="6"/>
      <c r="TEJ290" s="6"/>
      <c r="TEK290" s="6"/>
      <c r="TEL290" s="6"/>
      <c r="TEM290" s="6"/>
      <c r="TEN290" s="6"/>
      <c r="TEO290" s="6"/>
      <c r="TEP290" s="6"/>
      <c r="TEQ290" s="6"/>
      <c r="TER290" s="6"/>
      <c r="TES290" s="6"/>
      <c r="TET290" s="6"/>
      <c r="TEU290" s="6"/>
      <c r="TEV290" s="6"/>
      <c r="TEW290" s="6"/>
      <c r="TEX290" s="6"/>
      <c r="TEY290" s="6"/>
      <c r="TEZ290" s="6"/>
      <c r="TFA290" s="6"/>
      <c r="TFB290" s="6"/>
      <c r="TFC290" s="6"/>
      <c r="TFD290" s="6"/>
      <c r="TFE290" s="6"/>
      <c r="TFF290" s="6"/>
      <c r="TFG290" s="6"/>
      <c r="TFH290" s="6"/>
      <c r="TFI290" s="6"/>
      <c r="TFJ290" s="6"/>
      <c r="TFK290" s="6"/>
      <c r="TFL290" s="6"/>
      <c r="TFM290" s="6"/>
      <c r="TFN290" s="6"/>
      <c r="TFO290" s="6"/>
      <c r="TFP290" s="6"/>
      <c r="TFQ290" s="6"/>
      <c r="TFR290" s="6"/>
      <c r="TFS290" s="6"/>
      <c r="TFT290" s="6"/>
      <c r="TFU290" s="6"/>
      <c r="TFV290" s="6"/>
      <c r="TFW290" s="6"/>
      <c r="TFX290" s="6"/>
      <c r="TFY290" s="6"/>
      <c r="TFZ290" s="6"/>
      <c r="TGA290" s="6"/>
      <c r="TGB290" s="6"/>
      <c r="TGC290" s="6"/>
      <c r="TGD290" s="6"/>
      <c r="TGE290" s="6"/>
      <c r="TGF290" s="6"/>
      <c r="TGG290" s="6"/>
      <c r="TGH290" s="6"/>
      <c r="TGI290" s="6"/>
      <c r="TGJ290" s="6"/>
      <c r="TGK290" s="6"/>
      <c r="TGL290" s="6"/>
      <c r="TGM290" s="6"/>
      <c r="TGN290" s="6"/>
      <c r="TGO290" s="6"/>
      <c r="TGP290" s="6"/>
      <c r="TGQ290" s="6"/>
      <c r="TGR290" s="6"/>
      <c r="TGS290" s="6"/>
      <c r="TGT290" s="6"/>
      <c r="TGU290" s="6"/>
      <c r="TGV290" s="6"/>
      <c r="TGW290" s="6"/>
      <c r="TGX290" s="6"/>
      <c r="TGY290" s="6"/>
      <c r="TGZ290" s="6"/>
      <c r="THA290" s="6"/>
      <c r="THB290" s="6"/>
      <c r="THC290" s="6"/>
      <c r="THD290" s="6"/>
      <c r="THE290" s="6"/>
      <c r="THF290" s="6"/>
      <c r="THG290" s="6"/>
      <c r="THH290" s="6"/>
      <c r="THI290" s="6"/>
      <c r="THJ290" s="6"/>
      <c r="THK290" s="6"/>
      <c r="THL290" s="6"/>
      <c r="THM290" s="6"/>
      <c r="THN290" s="6"/>
      <c r="THO290" s="6"/>
      <c r="THP290" s="6"/>
      <c r="THQ290" s="6"/>
      <c r="THR290" s="6"/>
      <c r="THS290" s="6"/>
      <c r="THT290" s="6"/>
      <c r="THU290" s="6"/>
      <c r="THV290" s="6"/>
      <c r="THW290" s="6"/>
      <c r="THX290" s="6"/>
      <c r="THY290" s="6"/>
      <c r="THZ290" s="6"/>
      <c r="TIA290" s="6"/>
      <c r="TIB290" s="6"/>
      <c r="TIC290" s="6"/>
      <c r="TID290" s="6"/>
      <c r="TIE290" s="6"/>
      <c r="TIF290" s="6"/>
      <c r="TIG290" s="6"/>
      <c r="TIH290" s="6"/>
      <c r="TII290" s="6"/>
      <c r="TIJ290" s="6"/>
      <c r="TIK290" s="6"/>
      <c r="TIL290" s="6"/>
      <c r="TIM290" s="6"/>
      <c r="TIN290" s="6"/>
      <c r="TIO290" s="6"/>
      <c r="TIP290" s="6"/>
      <c r="TIQ290" s="6"/>
      <c r="TIR290" s="6"/>
      <c r="TIS290" s="6"/>
      <c r="TIT290" s="6"/>
      <c r="TIU290" s="6"/>
      <c r="TIV290" s="6"/>
      <c r="TIW290" s="6"/>
      <c r="TIX290" s="6"/>
      <c r="TIY290" s="6"/>
      <c r="TIZ290" s="6"/>
      <c r="TJA290" s="6"/>
      <c r="TJB290" s="6"/>
      <c r="TJC290" s="6"/>
      <c r="TJD290" s="6"/>
      <c r="TJE290" s="6"/>
      <c r="TJF290" s="6"/>
      <c r="TJG290" s="6"/>
      <c r="TJH290" s="6"/>
      <c r="TJI290" s="6"/>
      <c r="TJJ290" s="6"/>
      <c r="TJK290" s="6"/>
      <c r="TJL290" s="6"/>
      <c r="TJM290" s="6"/>
      <c r="TJN290" s="6"/>
      <c r="TJO290" s="6"/>
      <c r="TJP290" s="6"/>
      <c r="TJQ290" s="6"/>
      <c r="TJR290" s="6"/>
      <c r="TJS290" s="6"/>
      <c r="TJT290" s="6"/>
      <c r="TJU290" s="6"/>
      <c r="TJV290" s="6"/>
      <c r="TJW290" s="6"/>
      <c r="TJX290" s="6"/>
      <c r="TJY290" s="6"/>
      <c r="TJZ290" s="6"/>
      <c r="TKA290" s="6"/>
      <c r="TKB290" s="6"/>
      <c r="TKC290" s="6"/>
      <c r="TKD290" s="6"/>
      <c r="TKE290" s="6"/>
      <c r="TKF290" s="6"/>
      <c r="TKG290" s="6"/>
      <c r="TKH290" s="6"/>
      <c r="TKI290" s="6"/>
      <c r="TKJ290" s="6"/>
      <c r="TKK290" s="6"/>
      <c r="TKL290" s="6"/>
      <c r="TKM290" s="6"/>
      <c r="TKN290" s="6"/>
      <c r="TKO290" s="6"/>
      <c r="TKP290" s="6"/>
      <c r="TKQ290" s="6"/>
      <c r="TKR290" s="6"/>
      <c r="TKS290" s="6"/>
      <c r="TKT290" s="6"/>
      <c r="TKU290" s="6"/>
      <c r="TKV290" s="6"/>
      <c r="TKW290" s="6"/>
      <c r="TKX290" s="6"/>
      <c r="TKY290" s="6"/>
      <c r="TKZ290" s="6"/>
      <c r="TLA290" s="6"/>
      <c r="TLB290" s="6"/>
      <c r="TLC290" s="6"/>
      <c r="TLD290" s="6"/>
      <c r="TLE290" s="6"/>
      <c r="TLF290" s="6"/>
      <c r="TLG290" s="6"/>
      <c r="TLH290" s="6"/>
      <c r="TLI290" s="6"/>
      <c r="TLJ290" s="6"/>
      <c r="TLK290" s="6"/>
      <c r="TLL290" s="6"/>
      <c r="TLM290" s="6"/>
      <c r="TLN290" s="6"/>
      <c r="TLO290" s="6"/>
      <c r="TLP290" s="6"/>
      <c r="TLQ290" s="6"/>
      <c r="TLR290" s="6"/>
      <c r="TLS290" s="6"/>
      <c r="TLT290" s="6"/>
      <c r="TLU290" s="6"/>
      <c r="TLV290" s="6"/>
      <c r="TLW290" s="6"/>
      <c r="TLX290" s="6"/>
      <c r="TLY290" s="6"/>
      <c r="TLZ290" s="6"/>
      <c r="TMA290" s="6"/>
      <c r="TMB290" s="6"/>
      <c r="TMC290" s="6"/>
      <c r="TMD290" s="6"/>
      <c r="TME290" s="6"/>
      <c r="TMF290" s="6"/>
      <c r="TMG290" s="6"/>
      <c r="TMH290" s="6"/>
      <c r="TMI290" s="6"/>
      <c r="TMJ290" s="6"/>
      <c r="TMK290" s="6"/>
      <c r="TML290" s="6"/>
      <c r="TMM290" s="6"/>
      <c r="TMN290" s="6"/>
      <c r="TMO290" s="6"/>
      <c r="TMP290" s="6"/>
      <c r="TMQ290" s="6"/>
      <c r="TMR290" s="6"/>
      <c r="TMS290" s="6"/>
      <c r="TMT290" s="6"/>
      <c r="TMU290" s="6"/>
      <c r="TMV290" s="6"/>
      <c r="TMW290" s="6"/>
      <c r="TMX290" s="6"/>
      <c r="TMY290" s="6"/>
      <c r="TMZ290" s="6"/>
      <c r="TNA290" s="6"/>
      <c r="TNB290" s="6"/>
      <c r="TNC290" s="6"/>
      <c r="TND290" s="6"/>
      <c r="TNE290" s="6"/>
      <c r="TNF290" s="6"/>
      <c r="TNG290" s="6"/>
      <c r="TNH290" s="6"/>
      <c r="TNI290" s="6"/>
      <c r="TNJ290" s="6"/>
      <c r="TNK290" s="6"/>
      <c r="TNL290" s="6"/>
      <c r="TNM290" s="6"/>
      <c r="TNN290" s="6"/>
      <c r="TNO290" s="6"/>
      <c r="TNP290" s="6"/>
      <c r="TNQ290" s="6"/>
      <c r="TNR290" s="6"/>
      <c r="TNS290" s="6"/>
      <c r="TNT290" s="6"/>
      <c r="TNU290" s="6"/>
      <c r="TNV290" s="6"/>
      <c r="TNW290" s="6"/>
      <c r="TNX290" s="6"/>
      <c r="TNY290" s="6"/>
      <c r="TNZ290" s="6"/>
      <c r="TOA290" s="6"/>
      <c r="TOB290" s="6"/>
      <c r="TOC290" s="6"/>
      <c r="TOD290" s="6"/>
      <c r="TOE290" s="6"/>
      <c r="TOF290" s="6"/>
      <c r="TOG290" s="6"/>
      <c r="TOH290" s="6"/>
      <c r="TOI290" s="6"/>
      <c r="TOJ290" s="6"/>
      <c r="TOK290" s="6"/>
      <c r="TOL290" s="6"/>
      <c r="TOM290" s="6"/>
      <c r="TON290" s="6"/>
      <c r="TOO290" s="6"/>
      <c r="TOP290" s="6"/>
      <c r="TOQ290" s="6"/>
      <c r="TOR290" s="6"/>
      <c r="TOS290" s="6"/>
      <c r="TOT290" s="6"/>
      <c r="TOU290" s="6"/>
      <c r="TOV290" s="6"/>
      <c r="TOW290" s="6"/>
      <c r="TOX290" s="6"/>
      <c r="TOY290" s="6"/>
      <c r="TOZ290" s="6"/>
      <c r="TPA290" s="6"/>
      <c r="TPB290" s="6"/>
      <c r="TPC290" s="6"/>
      <c r="TPD290" s="6"/>
      <c r="TPE290" s="6"/>
      <c r="TPF290" s="6"/>
      <c r="TPG290" s="6"/>
      <c r="TPH290" s="6"/>
      <c r="TPI290" s="6"/>
      <c r="TPJ290" s="6"/>
      <c r="TPK290" s="6"/>
      <c r="TPL290" s="6"/>
      <c r="TPM290" s="6"/>
      <c r="TPN290" s="6"/>
      <c r="TPO290" s="6"/>
      <c r="TPP290" s="6"/>
      <c r="TPQ290" s="6"/>
      <c r="TPR290" s="6"/>
      <c r="TPS290" s="6"/>
      <c r="TPT290" s="6"/>
      <c r="TPU290" s="6"/>
      <c r="TPV290" s="6"/>
      <c r="TPW290" s="6"/>
      <c r="TPX290" s="6"/>
      <c r="TPY290" s="6"/>
      <c r="TPZ290" s="6"/>
      <c r="TQA290" s="6"/>
      <c r="TQB290" s="6"/>
      <c r="TQC290" s="6"/>
      <c r="TQD290" s="6"/>
      <c r="TQE290" s="6"/>
      <c r="TQF290" s="6"/>
      <c r="TQG290" s="6"/>
      <c r="TQH290" s="6"/>
      <c r="TQI290" s="6"/>
      <c r="TQJ290" s="6"/>
      <c r="TQK290" s="6"/>
      <c r="TQL290" s="6"/>
      <c r="TQM290" s="6"/>
      <c r="TQN290" s="6"/>
      <c r="TQO290" s="6"/>
      <c r="TQP290" s="6"/>
      <c r="TQQ290" s="6"/>
      <c r="TQR290" s="6"/>
      <c r="TQS290" s="6"/>
      <c r="TQT290" s="6"/>
      <c r="TQU290" s="6"/>
      <c r="TQV290" s="6"/>
      <c r="TQW290" s="6"/>
      <c r="TQX290" s="6"/>
      <c r="TQY290" s="6"/>
      <c r="TQZ290" s="6"/>
      <c r="TRA290" s="6"/>
      <c r="TRB290" s="6"/>
      <c r="TRC290" s="6"/>
      <c r="TRD290" s="6"/>
      <c r="TRE290" s="6"/>
      <c r="TRF290" s="6"/>
      <c r="TRG290" s="6"/>
      <c r="TRH290" s="6"/>
      <c r="TRI290" s="6"/>
      <c r="TRJ290" s="6"/>
      <c r="TRK290" s="6"/>
      <c r="TRL290" s="6"/>
      <c r="TRM290" s="6"/>
      <c r="TRN290" s="6"/>
      <c r="TRO290" s="6"/>
      <c r="TRP290" s="6"/>
      <c r="TRQ290" s="6"/>
      <c r="TRR290" s="6"/>
      <c r="TRS290" s="6"/>
      <c r="TRT290" s="6"/>
      <c r="TRU290" s="6"/>
      <c r="TRV290" s="6"/>
      <c r="TRW290" s="6"/>
      <c r="TRX290" s="6"/>
      <c r="TRY290" s="6"/>
      <c r="TRZ290" s="6"/>
      <c r="TSA290" s="6"/>
      <c r="TSB290" s="6"/>
      <c r="TSC290" s="6"/>
      <c r="TSD290" s="6"/>
      <c r="TSE290" s="6"/>
      <c r="TSF290" s="6"/>
      <c r="TSG290" s="6"/>
      <c r="TSH290" s="6"/>
      <c r="TSI290" s="6"/>
      <c r="TSJ290" s="6"/>
      <c r="TSK290" s="6"/>
      <c r="TSL290" s="6"/>
      <c r="TSM290" s="6"/>
      <c r="TSN290" s="6"/>
      <c r="TSO290" s="6"/>
      <c r="TSP290" s="6"/>
      <c r="TSQ290" s="6"/>
      <c r="TSR290" s="6"/>
      <c r="TSS290" s="6"/>
      <c r="TST290" s="6"/>
      <c r="TSU290" s="6"/>
      <c r="TSV290" s="6"/>
      <c r="TSW290" s="6"/>
      <c r="TSX290" s="6"/>
      <c r="TSY290" s="6"/>
      <c r="TSZ290" s="6"/>
      <c r="TTA290" s="6"/>
      <c r="TTB290" s="6"/>
      <c r="TTC290" s="6"/>
      <c r="TTD290" s="6"/>
      <c r="TTE290" s="6"/>
      <c r="TTF290" s="6"/>
      <c r="TTG290" s="6"/>
      <c r="TTH290" s="6"/>
      <c r="TTI290" s="6"/>
      <c r="TTJ290" s="6"/>
      <c r="TTK290" s="6"/>
      <c r="TTL290" s="6"/>
      <c r="TTM290" s="6"/>
      <c r="TTN290" s="6"/>
      <c r="TTO290" s="6"/>
      <c r="TTP290" s="6"/>
      <c r="TTQ290" s="6"/>
      <c r="TTR290" s="6"/>
      <c r="TTS290" s="6"/>
      <c r="TTT290" s="6"/>
      <c r="TTU290" s="6"/>
      <c r="TTV290" s="6"/>
      <c r="TTW290" s="6"/>
      <c r="TTX290" s="6"/>
      <c r="TTY290" s="6"/>
      <c r="TTZ290" s="6"/>
      <c r="TUA290" s="6"/>
      <c r="TUB290" s="6"/>
      <c r="TUC290" s="6"/>
      <c r="TUD290" s="6"/>
      <c r="TUE290" s="6"/>
      <c r="TUF290" s="6"/>
      <c r="TUG290" s="6"/>
      <c r="TUH290" s="6"/>
      <c r="TUI290" s="6"/>
      <c r="TUJ290" s="6"/>
      <c r="TUK290" s="6"/>
      <c r="TUL290" s="6"/>
      <c r="TUM290" s="6"/>
      <c r="TUN290" s="6"/>
      <c r="TUO290" s="6"/>
      <c r="TUP290" s="6"/>
      <c r="TUQ290" s="6"/>
      <c r="TUR290" s="6"/>
      <c r="TUS290" s="6"/>
      <c r="TUT290" s="6"/>
      <c r="TUU290" s="6"/>
      <c r="TUV290" s="6"/>
      <c r="TUW290" s="6"/>
      <c r="TUX290" s="6"/>
      <c r="TUY290" s="6"/>
      <c r="TUZ290" s="6"/>
      <c r="TVA290" s="6"/>
      <c r="TVB290" s="6"/>
      <c r="TVC290" s="6"/>
      <c r="TVD290" s="6"/>
      <c r="TVE290" s="6"/>
      <c r="TVF290" s="6"/>
      <c r="TVG290" s="6"/>
      <c r="TVH290" s="6"/>
      <c r="TVI290" s="6"/>
      <c r="TVJ290" s="6"/>
      <c r="TVK290" s="6"/>
      <c r="TVL290" s="6"/>
      <c r="TVM290" s="6"/>
      <c r="TVN290" s="6"/>
      <c r="TVO290" s="6"/>
      <c r="TVP290" s="6"/>
      <c r="TVQ290" s="6"/>
      <c r="TVR290" s="6"/>
      <c r="TVS290" s="6"/>
      <c r="TVT290" s="6"/>
      <c r="TVU290" s="6"/>
      <c r="TVV290" s="6"/>
      <c r="TVW290" s="6"/>
      <c r="TVX290" s="6"/>
      <c r="TVY290" s="6"/>
      <c r="TVZ290" s="6"/>
      <c r="TWA290" s="6"/>
      <c r="TWB290" s="6"/>
      <c r="TWC290" s="6"/>
      <c r="TWD290" s="6"/>
      <c r="TWE290" s="6"/>
      <c r="TWF290" s="6"/>
      <c r="TWG290" s="6"/>
      <c r="TWH290" s="6"/>
      <c r="TWI290" s="6"/>
      <c r="TWJ290" s="6"/>
      <c r="TWK290" s="6"/>
      <c r="TWL290" s="6"/>
      <c r="TWM290" s="6"/>
      <c r="TWN290" s="6"/>
      <c r="TWO290" s="6"/>
      <c r="TWP290" s="6"/>
      <c r="TWQ290" s="6"/>
      <c r="TWR290" s="6"/>
      <c r="TWS290" s="6"/>
      <c r="TWT290" s="6"/>
      <c r="TWU290" s="6"/>
      <c r="TWV290" s="6"/>
      <c r="TWW290" s="6"/>
      <c r="TWX290" s="6"/>
      <c r="TWY290" s="6"/>
      <c r="TWZ290" s="6"/>
      <c r="TXA290" s="6"/>
      <c r="TXB290" s="6"/>
      <c r="TXC290" s="6"/>
      <c r="TXD290" s="6"/>
      <c r="TXE290" s="6"/>
      <c r="TXF290" s="6"/>
      <c r="TXG290" s="6"/>
      <c r="TXH290" s="6"/>
      <c r="TXI290" s="6"/>
      <c r="TXJ290" s="6"/>
      <c r="TXK290" s="6"/>
      <c r="TXL290" s="6"/>
      <c r="TXM290" s="6"/>
      <c r="TXN290" s="6"/>
      <c r="TXO290" s="6"/>
      <c r="TXP290" s="6"/>
      <c r="TXQ290" s="6"/>
      <c r="TXR290" s="6"/>
      <c r="TXS290" s="6"/>
      <c r="TXT290" s="6"/>
      <c r="TXU290" s="6"/>
      <c r="TXV290" s="6"/>
      <c r="TXW290" s="6"/>
      <c r="TXX290" s="6"/>
      <c r="TXY290" s="6"/>
      <c r="TXZ290" s="6"/>
      <c r="TYA290" s="6"/>
      <c r="TYB290" s="6"/>
      <c r="TYC290" s="6"/>
      <c r="TYD290" s="6"/>
      <c r="TYE290" s="6"/>
      <c r="TYF290" s="6"/>
      <c r="TYG290" s="6"/>
      <c r="TYH290" s="6"/>
      <c r="TYI290" s="6"/>
      <c r="TYJ290" s="6"/>
      <c r="TYK290" s="6"/>
      <c r="TYL290" s="6"/>
      <c r="TYM290" s="6"/>
      <c r="TYN290" s="6"/>
      <c r="TYO290" s="6"/>
      <c r="TYP290" s="6"/>
      <c r="TYQ290" s="6"/>
      <c r="TYR290" s="6"/>
      <c r="TYS290" s="6"/>
      <c r="TYT290" s="6"/>
      <c r="TYU290" s="6"/>
      <c r="TYV290" s="6"/>
      <c r="TYW290" s="6"/>
      <c r="TYX290" s="6"/>
      <c r="TYY290" s="6"/>
      <c r="TYZ290" s="6"/>
      <c r="TZA290" s="6"/>
      <c r="TZB290" s="6"/>
      <c r="TZC290" s="6"/>
      <c r="TZD290" s="6"/>
      <c r="TZE290" s="6"/>
      <c r="TZF290" s="6"/>
      <c r="TZG290" s="6"/>
      <c r="TZH290" s="6"/>
      <c r="TZI290" s="6"/>
      <c r="TZJ290" s="6"/>
      <c r="TZK290" s="6"/>
      <c r="TZL290" s="6"/>
      <c r="TZM290" s="6"/>
      <c r="TZN290" s="6"/>
      <c r="TZO290" s="6"/>
      <c r="TZP290" s="6"/>
      <c r="TZQ290" s="6"/>
      <c r="TZR290" s="6"/>
      <c r="TZS290" s="6"/>
      <c r="TZT290" s="6"/>
      <c r="TZU290" s="6"/>
      <c r="TZV290" s="6"/>
      <c r="TZW290" s="6"/>
      <c r="TZX290" s="6"/>
      <c r="TZY290" s="6"/>
      <c r="TZZ290" s="6"/>
      <c r="UAA290" s="6"/>
      <c r="UAB290" s="6"/>
      <c r="UAC290" s="6"/>
      <c r="UAD290" s="6"/>
      <c r="UAE290" s="6"/>
      <c r="UAF290" s="6"/>
      <c r="UAG290" s="6"/>
      <c r="UAH290" s="6"/>
      <c r="UAI290" s="6"/>
      <c r="UAJ290" s="6"/>
      <c r="UAK290" s="6"/>
      <c r="UAL290" s="6"/>
      <c r="UAM290" s="6"/>
      <c r="UAN290" s="6"/>
      <c r="UAO290" s="6"/>
      <c r="UAP290" s="6"/>
      <c r="UAQ290" s="6"/>
      <c r="UAR290" s="6"/>
      <c r="UAS290" s="6"/>
      <c r="UAT290" s="6"/>
      <c r="UAU290" s="6"/>
      <c r="UAV290" s="6"/>
      <c r="UAW290" s="6"/>
      <c r="UAX290" s="6"/>
      <c r="UAY290" s="6"/>
      <c r="UAZ290" s="6"/>
      <c r="UBA290" s="6"/>
      <c r="UBB290" s="6"/>
      <c r="UBC290" s="6"/>
      <c r="UBD290" s="6"/>
      <c r="UBE290" s="6"/>
      <c r="UBF290" s="6"/>
      <c r="UBG290" s="6"/>
      <c r="UBH290" s="6"/>
      <c r="UBI290" s="6"/>
      <c r="UBJ290" s="6"/>
      <c r="UBK290" s="6"/>
      <c r="UBL290" s="6"/>
      <c r="UBM290" s="6"/>
      <c r="UBN290" s="6"/>
      <c r="UBO290" s="6"/>
      <c r="UBP290" s="6"/>
      <c r="UBQ290" s="6"/>
      <c r="UBR290" s="6"/>
      <c r="UBS290" s="6"/>
      <c r="UBT290" s="6"/>
      <c r="UBU290" s="6"/>
      <c r="UBV290" s="6"/>
      <c r="UBW290" s="6"/>
      <c r="UBX290" s="6"/>
      <c r="UBY290" s="6"/>
      <c r="UBZ290" s="6"/>
      <c r="UCA290" s="6"/>
      <c r="UCB290" s="6"/>
      <c r="UCC290" s="6"/>
      <c r="UCD290" s="6"/>
      <c r="UCE290" s="6"/>
      <c r="UCF290" s="6"/>
      <c r="UCG290" s="6"/>
      <c r="UCH290" s="6"/>
      <c r="UCI290" s="6"/>
      <c r="UCJ290" s="6"/>
      <c r="UCK290" s="6"/>
      <c r="UCL290" s="6"/>
      <c r="UCM290" s="6"/>
      <c r="UCN290" s="6"/>
      <c r="UCO290" s="6"/>
      <c r="UCP290" s="6"/>
      <c r="UCQ290" s="6"/>
      <c r="UCR290" s="6"/>
      <c r="UCS290" s="6"/>
      <c r="UCT290" s="6"/>
      <c r="UCU290" s="6"/>
      <c r="UCV290" s="6"/>
      <c r="UCW290" s="6"/>
      <c r="UCX290" s="6"/>
      <c r="UCY290" s="6"/>
      <c r="UCZ290" s="6"/>
      <c r="UDA290" s="6"/>
      <c r="UDB290" s="6"/>
      <c r="UDC290" s="6"/>
      <c r="UDD290" s="6"/>
      <c r="UDE290" s="6"/>
      <c r="UDF290" s="6"/>
      <c r="UDG290" s="6"/>
      <c r="UDH290" s="6"/>
      <c r="UDI290" s="6"/>
      <c r="UDJ290" s="6"/>
      <c r="UDK290" s="6"/>
      <c r="UDL290" s="6"/>
      <c r="UDM290" s="6"/>
      <c r="UDN290" s="6"/>
      <c r="UDO290" s="6"/>
      <c r="UDP290" s="6"/>
      <c r="UDQ290" s="6"/>
      <c r="UDR290" s="6"/>
      <c r="UDS290" s="6"/>
      <c r="UDT290" s="6"/>
      <c r="UDU290" s="6"/>
      <c r="UDV290" s="6"/>
      <c r="UDW290" s="6"/>
      <c r="UDX290" s="6"/>
      <c r="UDY290" s="6"/>
      <c r="UDZ290" s="6"/>
      <c r="UEA290" s="6"/>
      <c r="UEB290" s="6"/>
      <c r="UEC290" s="6"/>
      <c r="UED290" s="6"/>
      <c r="UEE290" s="6"/>
      <c r="UEF290" s="6"/>
      <c r="UEG290" s="6"/>
      <c r="UEH290" s="6"/>
      <c r="UEI290" s="6"/>
      <c r="UEJ290" s="6"/>
      <c r="UEK290" s="6"/>
      <c r="UEL290" s="6"/>
      <c r="UEM290" s="6"/>
      <c r="UEN290" s="6"/>
      <c r="UEO290" s="6"/>
      <c r="UEP290" s="6"/>
      <c r="UEQ290" s="6"/>
      <c r="UER290" s="6"/>
      <c r="UES290" s="6"/>
      <c r="UET290" s="6"/>
      <c r="UEU290" s="6"/>
      <c r="UEV290" s="6"/>
      <c r="UEW290" s="6"/>
      <c r="UEX290" s="6"/>
      <c r="UEY290" s="6"/>
      <c r="UEZ290" s="6"/>
      <c r="UFA290" s="6"/>
      <c r="UFB290" s="6"/>
      <c r="UFC290" s="6"/>
      <c r="UFD290" s="6"/>
      <c r="UFE290" s="6"/>
      <c r="UFF290" s="6"/>
      <c r="UFG290" s="6"/>
      <c r="UFH290" s="6"/>
      <c r="UFI290" s="6"/>
      <c r="UFJ290" s="6"/>
      <c r="UFK290" s="6"/>
      <c r="UFL290" s="6"/>
      <c r="UFM290" s="6"/>
      <c r="UFN290" s="6"/>
      <c r="UFO290" s="6"/>
      <c r="UFP290" s="6"/>
      <c r="UFQ290" s="6"/>
      <c r="UFR290" s="6"/>
      <c r="UFS290" s="6"/>
      <c r="UFT290" s="6"/>
      <c r="UFU290" s="6"/>
      <c r="UFV290" s="6"/>
      <c r="UFW290" s="6"/>
      <c r="UFX290" s="6"/>
      <c r="UFY290" s="6"/>
      <c r="UFZ290" s="6"/>
      <c r="UGA290" s="6"/>
      <c r="UGB290" s="6"/>
      <c r="UGC290" s="6"/>
      <c r="UGD290" s="6"/>
      <c r="UGE290" s="6"/>
      <c r="UGF290" s="6"/>
      <c r="UGG290" s="6"/>
      <c r="UGH290" s="6"/>
      <c r="UGI290" s="6"/>
      <c r="UGJ290" s="6"/>
      <c r="UGK290" s="6"/>
      <c r="UGL290" s="6"/>
      <c r="UGM290" s="6"/>
      <c r="UGN290" s="6"/>
      <c r="UGO290" s="6"/>
      <c r="UGP290" s="6"/>
      <c r="UGQ290" s="6"/>
      <c r="UGR290" s="6"/>
      <c r="UGS290" s="6"/>
      <c r="UGT290" s="6"/>
      <c r="UGU290" s="6"/>
      <c r="UGV290" s="6"/>
      <c r="UGW290" s="6"/>
      <c r="UGX290" s="6"/>
      <c r="UGY290" s="6"/>
      <c r="UGZ290" s="6"/>
      <c r="UHA290" s="6"/>
      <c r="UHB290" s="6"/>
      <c r="UHC290" s="6"/>
      <c r="UHD290" s="6"/>
      <c r="UHE290" s="6"/>
      <c r="UHF290" s="6"/>
      <c r="UHG290" s="6"/>
      <c r="UHH290" s="6"/>
      <c r="UHI290" s="6"/>
      <c r="UHJ290" s="6"/>
      <c r="UHK290" s="6"/>
      <c r="UHL290" s="6"/>
      <c r="UHM290" s="6"/>
      <c r="UHN290" s="6"/>
      <c r="UHO290" s="6"/>
      <c r="UHP290" s="6"/>
      <c r="UHQ290" s="6"/>
      <c r="UHR290" s="6"/>
      <c r="UHS290" s="6"/>
      <c r="UHT290" s="6"/>
      <c r="UHU290" s="6"/>
      <c r="UHV290" s="6"/>
      <c r="UHW290" s="6"/>
      <c r="UHX290" s="6"/>
      <c r="UHY290" s="6"/>
      <c r="UHZ290" s="6"/>
      <c r="UIA290" s="6"/>
      <c r="UIB290" s="6"/>
      <c r="UIC290" s="6"/>
      <c r="UID290" s="6"/>
      <c r="UIE290" s="6"/>
      <c r="UIF290" s="6"/>
      <c r="UIG290" s="6"/>
      <c r="UIH290" s="6"/>
      <c r="UII290" s="6"/>
      <c r="UIJ290" s="6"/>
      <c r="UIK290" s="6"/>
      <c r="UIL290" s="6"/>
      <c r="UIM290" s="6"/>
      <c r="UIN290" s="6"/>
      <c r="UIO290" s="6"/>
      <c r="UIP290" s="6"/>
      <c r="UIQ290" s="6"/>
      <c r="UIR290" s="6"/>
      <c r="UIS290" s="6"/>
      <c r="UIT290" s="6"/>
      <c r="UIU290" s="6"/>
      <c r="UIV290" s="6"/>
      <c r="UIW290" s="6"/>
      <c r="UIX290" s="6"/>
      <c r="UIY290" s="6"/>
      <c r="UIZ290" s="6"/>
      <c r="UJA290" s="6"/>
      <c r="UJB290" s="6"/>
      <c r="UJC290" s="6"/>
      <c r="UJD290" s="6"/>
      <c r="UJE290" s="6"/>
      <c r="UJF290" s="6"/>
      <c r="UJG290" s="6"/>
      <c r="UJH290" s="6"/>
      <c r="UJI290" s="6"/>
      <c r="UJJ290" s="6"/>
      <c r="UJK290" s="6"/>
      <c r="UJL290" s="6"/>
      <c r="UJM290" s="6"/>
      <c r="UJN290" s="6"/>
      <c r="UJO290" s="6"/>
      <c r="UJP290" s="6"/>
      <c r="UJQ290" s="6"/>
      <c r="UJR290" s="6"/>
      <c r="UJS290" s="6"/>
      <c r="UJT290" s="6"/>
      <c r="UJU290" s="6"/>
      <c r="UJV290" s="6"/>
      <c r="UJW290" s="6"/>
      <c r="UJX290" s="6"/>
      <c r="UJY290" s="6"/>
      <c r="UJZ290" s="6"/>
      <c r="UKA290" s="6"/>
      <c r="UKB290" s="6"/>
      <c r="UKC290" s="6"/>
      <c r="UKD290" s="6"/>
      <c r="UKE290" s="6"/>
      <c r="UKF290" s="6"/>
      <c r="UKG290" s="6"/>
      <c r="UKH290" s="6"/>
      <c r="UKI290" s="6"/>
      <c r="UKJ290" s="6"/>
      <c r="UKK290" s="6"/>
      <c r="UKL290" s="6"/>
      <c r="UKM290" s="6"/>
      <c r="UKN290" s="6"/>
      <c r="UKO290" s="6"/>
      <c r="UKP290" s="6"/>
      <c r="UKQ290" s="6"/>
      <c r="UKR290" s="6"/>
      <c r="UKS290" s="6"/>
      <c r="UKT290" s="6"/>
      <c r="UKU290" s="6"/>
      <c r="UKV290" s="6"/>
      <c r="UKW290" s="6"/>
      <c r="UKX290" s="6"/>
      <c r="UKY290" s="6"/>
      <c r="UKZ290" s="6"/>
      <c r="ULA290" s="6"/>
      <c r="ULB290" s="6"/>
      <c r="ULC290" s="6"/>
      <c r="ULD290" s="6"/>
      <c r="ULE290" s="6"/>
      <c r="ULF290" s="6"/>
      <c r="ULG290" s="6"/>
      <c r="ULH290" s="6"/>
      <c r="ULI290" s="6"/>
      <c r="ULJ290" s="6"/>
      <c r="ULK290" s="6"/>
      <c r="ULL290" s="6"/>
      <c r="ULM290" s="6"/>
      <c r="ULN290" s="6"/>
      <c r="ULO290" s="6"/>
      <c r="ULP290" s="6"/>
      <c r="ULQ290" s="6"/>
      <c r="ULR290" s="6"/>
      <c r="ULS290" s="6"/>
      <c r="ULT290" s="6"/>
      <c r="ULU290" s="6"/>
      <c r="ULV290" s="6"/>
      <c r="ULW290" s="6"/>
      <c r="ULX290" s="6"/>
      <c r="ULY290" s="6"/>
      <c r="ULZ290" s="6"/>
      <c r="UMA290" s="6"/>
      <c r="UMB290" s="6"/>
      <c r="UMC290" s="6"/>
      <c r="UMD290" s="6"/>
      <c r="UME290" s="6"/>
      <c r="UMF290" s="6"/>
      <c r="UMG290" s="6"/>
      <c r="UMH290" s="6"/>
      <c r="UMI290" s="6"/>
      <c r="UMJ290" s="6"/>
      <c r="UMK290" s="6"/>
      <c r="UML290" s="6"/>
      <c r="UMM290" s="6"/>
      <c r="UMN290" s="6"/>
      <c r="UMO290" s="6"/>
      <c r="UMP290" s="6"/>
      <c r="UMQ290" s="6"/>
      <c r="UMR290" s="6"/>
      <c r="UMS290" s="6"/>
      <c r="UMT290" s="6"/>
      <c r="UMU290" s="6"/>
      <c r="UMV290" s="6"/>
      <c r="UMW290" s="6"/>
      <c r="UMX290" s="6"/>
      <c r="UMY290" s="6"/>
      <c r="UMZ290" s="6"/>
      <c r="UNA290" s="6"/>
      <c r="UNB290" s="6"/>
      <c r="UNC290" s="6"/>
      <c r="UND290" s="6"/>
      <c r="UNE290" s="6"/>
      <c r="UNF290" s="6"/>
      <c r="UNG290" s="6"/>
      <c r="UNH290" s="6"/>
      <c r="UNI290" s="6"/>
      <c r="UNJ290" s="6"/>
      <c r="UNK290" s="6"/>
      <c r="UNL290" s="6"/>
      <c r="UNM290" s="6"/>
      <c r="UNN290" s="6"/>
      <c r="UNO290" s="6"/>
      <c r="UNP290" s="6"/>
      <c r="UNQ290" s="6"/>
      <c r="UNR290" s="6"/>
      <c r="UNS290" s="6"/>
      <c r="UNT290" s="6"/>
      <c r="UNU290" s="6"/>
      <c r="UNV290" s="6"/>
      <c r="UNW290" s="6"/>
      <c r="UNX290" s="6"/>
      <c r="UNY290" s="6"/>
      <c r="UNZ290" s="6"/>
      <c r="UOA290" s="6"/>
      <c r="UOB290" s="6"/>
      <c r="UOC290" s="6"/>
      <c r="UOD290" s="6"/>
      <c r="UOE290" s="6"/>
      <c r="UOF290" s="6"/>
      <c r="UOG290" s="6"/>
      <c r="UOH290" s="6"/>
      <c r="UOI290" s="6"/>
      <c r="UOJ290" s="6"/>
      <c r="UOK290" s="6"/>
      <c r="UOL290" s="6"/>
      <c r="UOM290" s="6"/>
      <c r="UON290" s="6"/>
      <c r="UOO290" s="6"/>
      <c r="UOP290" s="6"/>
      <c r="UOQ290" s="6"/>
      <c r="UOR290" s="6"/>
      <c r="UOS290" s="6"/>
      <c r="UOT290" s="6"/>
      <c r="UOU290" s="6"/>
      <c r="UOV290" s="6"/>
      <c r="UOW290" s="6"/>
      <c r="UOX290" s="6"/>
      <c r="UOY290" s="6"/>
      <c r="UOZ290" s="6"/>
      <c r="UPA290" s="6"/>
      <c r="UPB290" s="6"/>
      <c r="UPC290" s="6"/>
      <c r="UPD290" s="6"/>
      <c r="UPE290" s="6"/>
      <c r="UPF290" s="6"/>
      <c r="UPG290" s="6"/>
      <c r="UPH290" s="6"/>
      <c r="UPI290" s="6"/>
      <c r="UPJ290" s="6"/>
      <c r="UPK290" s="6"/>
      <c r="UPL290" s="6"/>
      <c r="UPM290" s="6"/>
      <c r="UPN290" s="6"/>
      <c r="UPO290" s="6"/>
      <c r="UPP290" s="6"/>
      <c r="UPQ290" s="6"/>
      <c r="UPR290" s="6"/>
      <c r="UPS290" s="6"/>
      <c r="UPT290" s="6"/>
      <c r="UPU290" s="6"/>
      <c r="UPV290" s="6"/>
      <c r="UPW290" s="6"/>
      <c r="UPX290" s="6"/>
      <c r="UPY290" s="6"/>
      <c r="UPZ290" s="6"/>
      <c r="UQA290" s="6"/>
      <c r="UQB290" s="6"/>
      <c r="UQC290" s="6"/>
      <c r="UQD290" s="6"/>
      <c r="UQE290" s="6"/>
      <c r="UQF290" s="6"/>
      <c r="UQG290" s="6"/>
      <c r="UQH290" s="6"/>
      <c r="UQI290" s="6"/>
      <c r="UQJ290" s="6"/>
      <c r="UQK290" s="6"/>
      <c r="UQL290" s="6"/>
      <c r="UQM290" s="6"/>
      <c r="UQN290" s="6"/>
      <c r="UQO290" s="6"/>
      <c r="UQP290" s="6"/>
      <c r="UQQ290" s="6"/>
      <c r="UQR290" s="6"/>
      <c r="UQS290" s="6"/>
      <c r="UQT290" s="6"/>
      <c r="UQU290" s="6"/>
      <c r="UQV290" s="6"/>
      <c r="UQW290" s="6"/>
      <c r="UQX290" s="6"/>
      <c r="UQY290" s="6"/>
      <c r="UQZ290" s="6"/>
      <c r="URA290" s="6"/>
      <c r="URB290" s="6"/>
      <c r="URC290" s="6"/>
      <c r="URD290" s="6"/>
      <c r="URE290" s="6"/>
      <c r="URF290" s="6"/>
      <c r="URG290" s="6"/>
      <c r="URH290" s="6"/>
      <c r="URI290" s="6"/>
      <c r="URJ290" s="6"/>
      <c r="URK290" s="6"/>
      <c r="URL290" s="6"/>
      <c r="URM290" s="6"/>
      <c r="URN290" s="6"/>
      <c r="URO290" s="6"/>
      <c r="URP290" s="6"/>
      <c r="URQ290" s="6"/>
      <c r="URR290" s="6"/>
      <c r="URS290" s="6"/>
      <c r="URT290" s="6"/>
      <c r="URU290" s="6"/>
      <c r="URV290" s="6"/>
      <c r="URW290" s="6"/>
      <c r="URX290" s="6"/>
      <c r="URY290" s="6"/>
      <c r="URZ290" s="6"/>
      <c r="USA290" s="6"/>
      <c r="USB290" s="6"/>
      <c r="USC290" s="6"/>
      <c r="USD290" s="6"/>
      <c r="USE290" s="6"/>
      <c r="USF290" s="6"/>
      <c r="USG290" s="6"/>
      <c r="USH290" s="6"/>
      <c r="USI290" s="6"/>
      <c r="USJ290" s="6"/>
      <c r="USK290" s="6"/>
      <c r="USL290" s="6"/>
      <c r="USM290" s="6"/>
      <c r="USN290" s="6"/>
      <c r="USO290" s="6"/>
      <c r="USP290" s="6"/>
      <c r="USQ290" s="6"/>
      <c r="USR290" s="6"/>
      <c r="USS290" s="6"/>
      <c r="UST290" s="6"/>
      <c r="USU290" s="6"/>
      <c r="USV290" s="6"/>
      <c r="USW290" s="6"/>
      <c r="USX290" s="6"/>
      <c r="USY290" s="6"/>
      <c r="USZ290" s="6"/>
      <c r="UTA290" s="6"/>
      <c r="UTB290" s="6"/>
      <c r="UTC290" s="6"/>
      <c r="UTD290" s="6"/>
      <c r="UTE290" s="6"/>
      <c r="UTF290" s="6"/>
      <c r="UTG290" s="6"/>
      <c r="UTH290" s="6"/>
      <c r="UTI290" s="6"/>
      <c r="UTJ290" s="6"/>
      <c r="UTK290" s="6"/>
      <c r="UTL290" s="6"/>
      <c r="UTM290" s="6"/>
      <c r="UTN290" s="6"/>
      <c r="UTO290" s="6"/>
      <c r="UTP290" s="6"/>
      <c r="UTQ290" s="6"/>
      <c r="UTR290" s="6"/>
      <c r="UTS290" s="6"/>
      <c r="UTT290" s="6"/>
      <c r="UTU290" s="6"/>
      <c r="UTV290" s="6"/>
      <c r="UTW290" s="6"/>
      <c r="UTX290" s="6"/>
      <c r="UTY290" s="6"/>
      <c r="UTZ290" s="6"/>
      <c r="UUA290" s="6"/>
      <c r="UUB290" s="6"/>
      <c r="UUC290" s="6"/>
      <c r="UUD290" s="6"/>
      <c r="UUE290" s="6"/>
      <c r="UUF290" s="6"/>
      <c r="UUG290" s="6"/>
      <c r="UUH290" s="6"/>
      <c r="UUI290" s="6"/>
      <c r="UUJ290" s="6"/>
      <c r="UUK290" s="6"/>
      <c r="UUL290" s="6"/>
      <c r="UUM290" s="6"/>
      <c r="UUN290" s="6"/>
      <c r="UUO290" s="6"/>
      <c r="UUP290" s="6"/>
      <c r="UUQ290" s="6"/>
      <c r="UUR290" s="6"/>
      <c r="UUS290" s="6"/>
      <c r="UUT290" s="6"/>
      <c r="UUU290" s="6"/>
      <c r="UUV290" s="6"/>
      <c r="UUW290" s="6"/>
      <c r="UUX290" s="6"/>
      <c r="UUY290" s="6"/>
      <c r="UUZ290" s="6"/>
      <c r="UVA290" s="6"/>
      <c r="UVB290" s="6"/>
      <c r="UVC290" s="6"/>
      <c r="UVD290" s="6"/>
      <c r="UVE290" s="6"/>
      <c r="UVF290" s="6"/>
      <c r="UVG290" s="6"/>
      <c r="UVH290" s="6"/>
      <c r="UVI290" s="6"/>
      <c r="UVJ290" s="6"/>
      <c r="UVK290" s="6"/>
      <c r="UVL290" s="6"/>
      <c r="UVM290" s="6"/>
      <c r="UVN290" s="6"/>
      <c r="UVO290" s="6"/>
      <c r="UVP290" s="6"/>
      <c r="UVQ290" s="6"/>
      <c r="UVR290" s="6"/>
      <c r="UVS290" s="6"/>
      <c r="UVT290" s="6"/>
      <c r="UVU290" s="6"/>
      <c r="UVV290" s="6"/>
      <c r="UVW290" s="6"/>
      <c r="UVX290" s="6"/>
      <c r="UVY290" s="6"/>
      <c r="UVZ290" s="6"/>
      <c r="UWA290" s="6"/>
      <c r="UWB290" s="6"/>
      <c r="UWC290" s="6"/>
      <c r="UWD290" s="6"/>
      <c r="UWE290" s="6"/>
      <c r="UWF290" s="6"/>
      <c r="UWG290" s="6"/>
      <c r="UWH290" s="6"/>
      <c r="UWI290" s="6"/>
      <c r="UWJ290" s="6"/>
      <c r="UWK290" s="6"/>
      <c r="UWL290" s="6"/>
      <c r="UWM290" s="6"/>
      <c r="UWN290" s="6"/>
      <c r="UWO290" s="6"/>
      <c r="UWP290" s="6"/>
      <c r="UWQ290" s="6"/>
      <c r="UWR290" s="6"/>
      <c r="UWS290" s="6"/>
      <c r="UWT290" s="6"/>
      <c r="UWU290" s="6"/>
      <c r="UWV290" s="6"/>
      <c r="UWW290" s="6"/>
      <c r="UWX290" s="6"/>
      <c r="UWY290" s="6"/>
      <c r="UWZ290" s="6"/>
      <c r="UXA290" s="6"/>
      <c r="UXB290" s="6"/>
      <c r="UXC290" s="6"/>
      <c r="UXD290" s="6"/>
      <c r="UXE290" s="6"/>
      <c r="UXF290" s="6"/>
      <c r="UXG290" s="6"/>
      <c r="UXH290" s="6"/>
      <c r="UXI290" s="6"/>
      <c r="UXJ290" s="6"/>
      <c r="UXK290" s="6"/>
      <c r="UXL290" s="6"/>
      <c r="UXM290" s="6"/>
      <c r="UXN290" s="6"/>
      <c r="UXO290" s="6"/>
      <c r="UXP290" s="6"/>
      <c r="UXQ290" s="6"/>
      <c r="UXR290" s="6"/>
      <c r="UXS290" s="6"/>
      <c r="UXT290" s="6"/>
      <c r="UXU290" s="6"/>
      <c r="UXV290" s="6"/>
      <c r="UXW290" s="6"/>
      <c r="UXX290" s="6"/>
      <c r="UXY290" s="6"/>
      <c r="UXZ290" s="6"/>
      <c r="UYA290" s="6"/>
      <c r="UYB290" s="6"/>
      <c r="UYC290" s="6"/>
      <c r="UYD290" s="6"/>
      <c r="UYE290" s="6"/>
      <c r="UYF290" s="6"/>
      <c r="UYG290" s="6"/>
      <c r="UYH290" s="6"/>
      <c r="UYI290" s="6"/>
      <c r="UYJ290" s="6"/>
      <c r="UYK290" s="6"/>
      <c r="UYL290" s="6"/>
      <c r="UYM290" s="6"/>
      <c r="UYN290" s="6"/>
      <c r="UYO290" s="6"/>
      <c r="UYP290" s="6"/>
      <c r="UYQ290" s="6"/>
      <c r="UYR290" s="6"/>
      <c r="UYS290" s="6"/>
      <c r="UYT290" s="6"/>
      <c r="UYU290" s="6"/>
      <c r="UYV290" s="6"/>
      <c r="UYW290" s="6"/>
      <c r="UYX290" s="6"/>
      <c r="UYY290" s="6"/>
      <c r="UYZ290" s="6"/>
      <c r="UZA290" s="6"/>
      <c r="UZB290" s="6"/>
      <c r="UZC290" s="6"/>
      <c r="UZD290" s="6"/>
      <c r="UZE290" s="6"/>
      <c r="UZF290" s="6"/>
      <c r="UZG290" s="6"/>
      <c r="UZH290" s="6"/>
      <c r="UZI290" s="6"/>
      <c r="UZJ290" s="6"/>
      <c r="UZK290" s="6"/>
      <c r="UZL290" s="6"/>
      <c r="UZM290" s="6"/>
      <c r="UZN290" s="6"/>
      <c r="UZO290" s="6"/>
      <c r="UZP290" s="6"/>
      <c r="UZQ290" s="6"/>
      <c r="UZR290" s="6"/>
      <c r="UZS290" s="6"/>
      <c r="UZT290" s="6"/>
      <c r="UZU290" s="6"/>
      <c r="UZV290" s="6"/>
      <c r="UZW290" s="6"/>
      <c r="UZX290" s="6"/>
      <c r="UZY290" s="6"/>
      <c r="UZZ290" s="6"/>
      <c r="VAA290" s="6"/>
      <c r="VAB290" s="6"/>
      <c r="VAC290" s="6"/>
      <c r="VAD290" s="6"/>
      <c r="VAE290" s="6"/>
      <c r="VAF290" s="6"/>
      <c r="VAG290" s="6"/>
      <c r="VAH290" s="6"/>
      <c r="VAI290" s="6"/>
      <c r="VAJ290" s="6"/>
      <c r="VAK290" s="6"/>
      <c r="VAL290" s="6"/>
      <c r="VAM290" s="6"/>
      <c r="VAN290" s="6"/>
      <c r="VAO290" s="6"/>
      <c r="VAP290" s="6"/>
      <c r="VAQ290" s="6"/>
      <c r="VAR290" s="6"/>
      <c r="VAS290" s="6"/>
      <c r="VAT290" s="6"/>
      <c r="VAU290" s="6"/>
      <c r="VAV290" s="6"/>
      <c r="VAW290" s="6"/>
      <c r="VAX290" s="6"/>
      <c r="VAY290" s="6"/>
      <c r="VAZ290" s="6"/>
      <c r="VBA290" s="6"/>
      <c r="VBB290" s="6"/>
      <c r="VBC290" s="6"/>
      <c r="VBD290" s="6"/>
      <c r="VBE290" s="6"/>
      <c r="VBF290" s="6"/>
      <c r="VBG290" s="6"/>
      <c r="VBH290" s="6"/>
      <c r="VBI290" s="6"/>
      <c r="VBJ290" s="6"/>
      <c r="VBK290" s="6"/>
      <c r="VBL290" s="6"/>
      <c r="VBM290" s="6"/>
      <c r="VBN290" s="6"/>
      <c r="VBO290" s="6"/>
      <c r="VBP290" s="6"/>
      <c r="VBQ290" s="6"/>
      <c r="VBR290" s="6"/>
      <c r="VBS290" s="6"/>
      <c r="VBT290" s="6"/>
      <c r="VBU290" s="6"/>
      <c r="VBV290" s="6"/>
      <c r="VBW290" s="6"/>
      <c r="VBX290" s="6"/>
      <c r="VBY290" s="6"/>
      <c r="VBZ290" s="6"/>
      <c r="VCA290" s="6"/>
      <c r="VCB290" s="6"/>
      <c r="VCC290" s="6"/>
      <c r="VCD290" s="6"/>
      <c r="VCE290" s="6"/>
      <c r="VCF290" s="6"/>
      <c r="VCG290" s="6"/>
      <c r="VCH290" s="6"/>
      <c r="VCI290" s="6"/>
      <c r="VCJ290" s="6"/>
      <c r="VCK290" s="6"/>
      <c r="VCL290" s="6"/>
      <c r="VCM290" s="6"/>
      <c r="VCN290" s="6"/>
      <c r="VCO290" s="6"/>
      <c r="VCP290" s="6"/>
      <c r="VCQ290" s="6"/>
      <c r="VCR290" s="6"/>
      <c r="VCS290" s="6"/>
      <c r="VCT290" s="6"/>
      <c r="VCU290" s="6"/>
      <c r="VCV290" s="6"/>
      <c r="VCW290" s="6"/>
      <c r="VCX290" s="6"/>
      <c r="VCY290" s="6"/>
      <c r="VCZ290" s="6"/>
      <c r="VDA290" s="6"/>
      <c r="VDB290" s="6"/>
      <c r="VDC290" s="6"/>
      <c r="VDD290" s="6"/>
      <c r="VDE290" s="6"/>
      <c r="VDF290" s="6"/>
      <c r="VDG290" s="6"/>
      <c r="VDH290" s="6"/>
      <c r="VDI290" s="6"/>
      <c r="VDJ290" s="6"/>
      <c r="VDK290" s="6"/>
      <c r="VDL290" s="6"/>
      <c r="VDM290" s="6"/>
      <c r="VDN290" s="6"/>
      <c r="VDO290" s="6"/>
      <c r="VDP290" s="6"/>
      <c r="VDQ290" s="6"/>
      <c r="VDR290" s="6"/>
      <c r="VDS290" s="6"/>
      <c r="VDT290" s="6"/>
      <c r="VDU290" s="6"/>
      <c r="VDV290" s="6"/>
      <c r="VDW290" s="6"/>
      <c r="VDX290" s="6"/>
      <c r="VDY290" s="6"/>
      <c r="VDZ290" s="6"/>
      <c r="VEA290" s="6"/>
      <c r="VEB290" s="6"/>
      <c r="VEC290" s="6"/>
      <c r="VED290" s="6"/>
      <c r="VEE290" s="6"/>
      <c r="VEF290" s="6"/>
      <c r="VEG290" s="6"/>
      <c r="VEH290" s="6"/>
      <c r="VEI290" s="6"/>
      <c r="VEJ290" s="6"/>
      <c r="VEK290" s="6"/>
      <c r="VEL290" s="6"/>
      <c r="VEM290" s="6"/>
      <c r="VEN290" s="6"/>
      <c r="VEO290" s="6"/>
      <c r="VEP290" s="6"/>
      <c r="VEQ290" s="6"/>
      <c r="VER290" s="6"/>
      <c r="VES290" s="6"/>
      <c r="VET290" s="6"/>
      <c r="VEU290" s="6"/>
      <c r="VEV290" s="6"/>
      <c r="VEW290" s="6"/>
      <c r="VEX290" s="6"/>
      <c r="VEY290" s="6"/>
      <c r="VEZ290" s="6"/>
      <c r="VFA290" s="6"/>
      <c r="VFB290" s="6"/>
      <c r="VFC290" s="6"/>
      <c r="VFD290" s="6"/>
      <c r="VFE290" s="6"/>
      <c r="VFF290" s="6"/>
      <c r="VFG290" s="6"/>
      <c r="VFH290" s="6"/>
      <c r="VFI290" s="6"/>
      <c r="VFJ290" s="6"/>
      <c r="VFK290" s="6"/>
      <c r="VFL290" s="6"/>
      <c r="VFM290" s="6"/>
      <c r="VFN290" s="6"/>
      <c r="VFO290" s="6"/>
      <c r="VFP290" s="6"/>
      <c r="VFQ290" s="6"/>
      <c r="VFR290" s="6"/>
      <c r="VFS290" s="6"/>
      <c r="VFT290" s="6"/>
      <c r="VFU290" s="6"/>
      <c r="VFV290" s="6"/>
      <c r="VFW290" s="6"/>
      <c r="VFX290" s="6"/>
      <c r="VFY290" s="6"/>
      <c r="VFZ290" s="6"/>
      <c r="VGA290" s="6"/>
      <c r="VGB290" s="6"/>
      <c r="VGC290" s="6"/>
      <c r="VGD290" s="6"/>
      <c r="VGE290" s="6"/>
      <c r="VGF290" s="6"/>
      <c r="VGG290" s="6"/>
      <c r="VGH290" s="6"/>
      <c r="VGI290" s="6"/>
      <c r="VGJ290" s="6"/>
      <c r="VGK290" s="6"/>
      <c r="VGL290" s="6"/>
      <c r="VGM290" s="6"/>
      <c r="VGN290" s="6"/>
      <c r="VGO290" s="6"/>
      <c r="VGP290" s="6"/>
      <c r="VGQ290" s="6"/>
      <c r="VGR290" s="6"/>
      <c r="VGS290" s="6"/>
      <c r="VGT290" s="6"/>
      <c r="VGU290" s="6"/>
      <c r="VGV290" s="6"/>
      <c r="VGW290" s="6"/>
      <c r="VGX290" s="6"/>
      <c r="VGY290" s="6"/>
      <c r="VGZ290" s="6"/>
      <c r="VHA290" s="6"/>
      <c r="VHB290" s="6"/>
      <c r="VHC290" s="6"/>
      <c r="VHD290" s="6"/>
      <c r="VHE290" s="6"/>
      <c r="VHF290" s="6"/>
      <c r="VHG290" s="6"/>
      <c r="VHH290" s="6"/>
      <c r="VHI290" s="6"/>
      <c r="VHJ290" s="6"/>
      <c r="VHK290" s="6"/>
      <c r="VHL290" s="6"/>
      <c r="VHM290" s="6"/>
      <c r="VHN290" s="6"/>
      <c r="VHO290" s="6"/>
      <c r="VHP290" s="6"/>
      <c r="VHQ290" s="6"/>
      <c r="VHR290" s="6"/>
      <c r="VHS290" s="6"/>
      <c r="VHT290" s="6"/>
      <c r="VHU290" s="6"/>
      <c r="VHV290" s="6"/>
      <c r="VHW290" s="6"/>
      <c r="VHX290" s="6"/>
      <c r="VHY290" s="6"/>
      <c r="VHZ290" s="6"/>
      <c r="VIA290" s="6"/>
      <c r="VIB290" s="6"/>
      <c r="VIC290" s="6"/>
      <c r="VID290" s="6"/>
      <c r="VIE290" s="6"/>
      <c r="VIF290" s="6"/>
      <c r="VIG290" s="6"/>
      <c r="VIH290" s="6"/>
      <c r="VII290" s="6"/>
      <c r="VIJ290" s="6"/>
      <c r="VIK290" s="6"/>
      <c r="VIL290" s="6"/>
      <c r="VIM290" s="6"/>
      <c r="VIN290" s="6"/>
      <c r="VIO290" s="6"/>
      <c r="VIP290" s="6"/>
      <c r="VIQ290" s="6"/>
      <c r="VIR290" s="6"/>
      <c r="VIS290" s="6"/>
      <c r="VIT290" s="6"/>
      <c r="VIU290" s="6"/>
      <c r="VIV290" s="6"/>
      <c r="VIW290" s="6"/>
      <c r="VIX290" s="6"/>
      <c r="VIY290" s="6"/>
      <c r="VIZ290" s="6"/>
      <c r="VJA290" s="6"/>
      <c r="VJB290" s="6"/>
      <c r="VJC290" s="6"/>
      <c r="VJD290" s="6"/>
      <c r="VJE290" s="6"/>
      <c r="VJF290" s="6"/>
      <c r="VJG290" s="6"/>
      <c r="VJH290" s="6"/>
      <c r="VJI290" s="6"/>
      <c r="VJJ290" s="6"/>
      <c r="VJK290" s="6"/>
      <c r="VJL290" s="6"/>
      <c r="VJM290" s="6"/>
      <c r="VJN290" s="6"/>
      <c r="VJO290" s="6"/>
      <c r="VJP290" s="6"/>
      <c r="VJQ290" s="6"/>
      <c r="VJR290" s="6"/>
      <c r="VJS290" s="6"/>
      <c r="VJT290" s="6"/>
      <c r="VJU290" s="6"/>
      <c r="VJV290" s="6"/>
      <c r="VJW290" s="6"/>
      <c r="VJX290" s="6"/>
      <c r="VJY290" s="6"/>
      <c r="VJZ290" s="6"/>
      <c r="VKA290" s="6"/>
      <c r="VKB290" s="6"/>
      <c r="VKC290" s="6"/>
      <c r="VKD290" s="6"/>
      <c r="VKE290" s="6"/>
      <c r="VKF290" s="6"/>
      <c r="VKG290" s="6"/>
      <c r="VKH290" s="6"/>
      <c r="VKI290" s="6"/>
      <c r="VKJ290" s="6"/>
      <c r="VKK290" s="6"/>
      <c r="VKL290" s="6"/>
      <c r="VKM290" s="6"/>
      <c r="VKN290" s="6"/>
      <c r="VKO290" s="6"/>
      <c r="VKP290" s="6"/>
      <c r="VKQ290" s="6"/>
      <c r="VKR290" s="6"/>
      <c r="VKS290" s="6"/>
      <c r="VKT290" s="6"/>
      <c r="VKU290" s="6"/>
      <c r="VKV290" s="6"/>
      <c r="VKW290" s="6"/>
      <c r="VKX290" s="6"/>
      <c r="VKY290" s="6"/>
      <c r="VKZ290" s="6"/>
      <c r="VLA290" s="6"/>
      <c r="VLB290" s="6"/>
      <c r="VLC290" s="6"/>
      <c r="VLD290" s="6"/>
      <c r="VLE290" s="6"/>
      <c r="VLF290" s="6"/>
      <c r="VLG290" s="6"/>
      <c r="VLH290" s="6"/>
      <c r="VLI290" s="6"/>
      <c r="VLJ290" s="6"/>
      <c r="VLK290" s="6"/>
      <c r="VLL290" s="6"/>
      <c r="VLM290" s="6"/>
      <c r="VLN290" s="6"/>
      <c r="VLO290" s="6"/>
      <c r="VLP290" s="6"/>
      <c r="VLQ290" s="6"/>
      <c r="VLR290" s="6"/>
      <c r="VLS290" s="6"/>
      <c r="VLT290" s="6"/>
      <c r="VLU290" s="6"/>
      <c r="VLV290" s="6"/>
      <c r="VLW290" s="6"/>
      <c r="VLX290" s="6"/>
      <c r="VLY290" s="6"/>
      <c r="VLZ290" s="6"/>
      <c r="VMA290" s="6"/>
      <c r="VMB290" s="6"/>
      <c r="VMC290" s="6"/>
      <c r="VMD290" s="6"/>
      <c r="VME290" s="6"/>
      <c r="VMF290" s="6"/>
      <c r="VMG290" s="6"/>
      <c r="VMH290" s="6"/>
      <c r="VMI290" s="6"/>
      <c r="VMJ290" s="6"/>
      <c r="VMK290" s="6"/>
      <c r="VML290" s="6"/>
      <c r="VMM290" s="6"/>
      <c r="VMN290" s="6"/>
      <c r="VMO290" s="6"/>
      <c r="VMP290" s="6"/>
      <c r="VMQ290" s="6"/>
      <c r="VMR290" s="6"/>
      <c r="VMS290" s="6"/>
      <c r="VMT290" s="6"/>
      <c r="VMU290" s="6"/>
      <c r="VMV290" s="6"/>
      <c r="VMW290" s="6"/>
      <c r="VMX290" s="6"/>
      <c r="VMY290" s="6"/>
      <c r="VMZ290" s="6"/>
      <c r="VNA290" s="6"/>
      <c r="VNB290" s="6"/>
      <c r="VNC290" s="6"/>
      <c r="VND290" s="6"/>
      <c r="VNE290" s="6"/>
      <c r="VNF290" s="6"/>
      <c r="VNG290" s="6"/>
      <c r="VNH290" s="6"/>
      <c r="VNI290" s="6"/>
      <c r="VNJ290" s="6"/>
      <c r="VNK290" s="6"/>
      <c r="VNL290" s="6"/>
      <c r="VNM290" s="6"/>
      <c r="VNN290" s="6"/>
      <c r="VNO290" s="6"/>
      <c r="VNP290" s="6"/>
      <c r="VNQ290" s="6"/>
      <c r="VNR290" s="6"/>
      <c r="VNS290" s="6"/>
      <c r="VNT290" s="6"/>
      <c r="VNU290" s="6"/>
      <c r="VNV290" s="6"/>
      <c r="VNW290" s="6"/>
      <c r="VNX290" s="6"/>
      <c r="VNY290" s="6"/>
      <c r="VNZ290" s="6"/>
      <c r="VOA290" s="6"/>
      <c r="VOB290" s="6"/>
      <c r="VOC290" s="6"/>
      <c r="VOD290" s="6"/>
      <c r="VOE290" s="6"/>
      <c r="VOF290" s="6"/>
      <c r="VOG290" s="6"/>
      <c r="VOH290" s="6"/>
      <c r="VOI290" s="6"/>
      <c r="VOJ290" s="6"/>
      <c r="VOK290" s="6"/>
      <c r="VOL290" s="6"/>
      <c r="VOM290" s="6"/>
      <c r="VON290" s="6"/>
      <c r="VOO290" s="6"/>
      <c r="VOP290" s="6"/>
      <c r="VOQ290" s="6"/>
      <c r="VOR290" s="6"/>
      <c r="VOS290" s="6"/>
      <c r="VOT290" s="6"/>
      <c r="VOU290" s="6"/>
      <c r="VOV290" s="6"/>
      <c r="VOW290" s="6"/>
      <c r="VOX290" s="6"/>
      <c r="VOY290" s="6"/>
      <c r="VOZ290" s="6"/>
      <c r="VPA290" s="6"/>
      <c r="VPB290" s="6"/>
      <c r="VPC290" s="6"/>
      <c r="VPD290" s="6"/>
      <c r="VPE290" s="6"/>
      <c r="VPF290" s="6"/>
      <c r="VPG290" s="6"/>
      <c r="VPH290" s="6"/>
      <c r="VPI290" s="6"/>
      <c r="VPJ290" s="6"/>
      <c r="VPK290" s="6"/>
      <c r="VPL290" s="6"/>
      <c r="VPM290" s="6"/>
      <c r="VPN290" s="6"/>
      <c r="VPO290" s="6"/>
      <c r="VPP290" s="6"/>
      <c r="VPQ290" s="6"/>
      <c r="VPR290" s="6"/>
      <c r="VPS290" s="6"/>
      <c r="VPT290" s="6"/>
      <c r="VPU290" s="6"/>
      <c r="VPV290" s="6"/>
      <c r="VPW290" s="6"/>
      <c r="VPX290" s="6"/>
      <c r="VPY290" s="6"/>
      <c r="VPZ290" s="6"/>
      <c r="VQA290" s="6"/>
      <c r="VQB290" s="6"/>
      <c r="VQC290" s="6"/>
      <c r="VQD290" s="6"/>
      <c r="VQE290" s="6"/>
      <c r="VQF290" s="6"/>
      <c r="VQG290" s="6"/>
      <c r="VQH290" s="6"/>
      <c r="VQI290" s="6"/>
      <c r="VQJ290" s="6"/>
      <c r="VQK290" s="6"/>
      <c r="VQL290" s="6"/>
      <c r="VQM290" s="6"/>
      <c r="VQN290" s="6"/>
      <c r="VQO290" s="6"/>
      <c r="VQP290" s="6"/>
      <c r="VQQ290" s="6"/>
      <c r="VQR290" s="6"/>
      <c r="VQS290" s="6"/>
      <c r="VQT290" s="6"/>
      <c r="VQU290" s="6"/>
      <c r="VQV290" s="6"/>
      <c r="VQW290" s="6"/>
      <c r="VQX290" s="6"/>
      <c r="VQY290" s="6"/>
      <c r="VQZ290" s="6"/>
      <c r="VRA290" s="6"/>
      <c r="VRB290" s="6"/>
      <c r="VRC290" s="6"/>
      <c r="VRD290" s="6"/>
      <c r="VRE290" s="6"/>
      <c r="VRF290" s="6"/>
      <c r="VRG290" s="6"/>
      <c r="VRH290" s="6"/>
      <c r="VRI290" s="6"/>
      <c r="VRJ290" s="6"/>
      <c r="VRK290" s="6"/>
      <c r="VRL290" s="6"/>
      <c r="VRM290" s="6"/>
      <c r="VRN290" s="6"/>
      <c r="VRO290" s="6"/>
      <c r="VRP290" s="6"/>
      <c r="VRQ290" s="6"/>
      <c r="VRR290" s="6"/>
      <c r="VRS290" s="6"/>
      <c r="VRT290" s="6"/>
      <c r="VRU290" s="6"/>
      <c r="VRV290" s="6"/>
      <c r="VRW290" s="6"/>
      <c r="VRX290" s="6"/>
      <c r="VRY290" s="6"/>
      <c r="VRZ290" s="6"/>
      <c r="VSA290" s="6"/>
      <c r="VSB290" s="6"/>
      <c r="VSC290" s="6"/>
      <c r="VSD290" s="6"/>
      <c r="VSE290" s="6"/>
      <c r="VSF290" s="6"/>
      <c r="VSG290" s="6"/>
      <c r="VSH290" s="6"/>
      <c r="VSI290" s="6"/>
      <c r="VSJ290" s="6"/>
      <c r="VSK290" s="6"/>
      <c r="VSL290" s="6"/>
      <c r="VSM290" s="6"/>
      <c r="VSN290" s="6"/>
      <c r="VSO290" s="6"/>
      <c r="VSP290" s="6"/>
      <c r="VSQ290" s="6"/>
      <c r="VSR290" s="6"/>
      <c r="VSS290" s="6"/>
      <c r="VST290" s="6"/>
      <c r="VSU290" s="6"/>
      <c r="VSV290" s="6"/>
      <c r="VSW290" s="6"/>
      <c r="VSX290" s="6"/>
      <c r="VSY290" s="6"/>
      <c r="VSZ290" s="6"/>
      <c r="VTA290" s="6"/>
      <c r="VTB290" s="6"/>
      <c r="VTC290" s="6"/>
      <c r="VTD290" s="6"/>
      <c r="VTE290" s="6"/>
      <c r="VTF290" s="6"/>
      <c r="VTG290" s="6"/>
      <c r="VTH290" s="6"/>
      <c r="VTI290" s="6"/>
      <c r="VTJ290" s="6"/>
      <c r="VTK290" s="6"/>
      <c r="VTL290" s="6"/>
      <c r="VTM290" s="6"/>
      <c r="VTN290" s="6"/>
      <c r="VTO290" s="6"/>
      <c r="VTP290" s="6"/>
      <c r="VTQ290" s="6"/>
      <c r="VTR290" s="6"/>
      <c r="VTS290" s="6"/>
      <c r="VTT290" s="6"/>
      <c r="VTU290" s="6"/>
      <c r="VTV290" s="6"/>
      <c r="VTW290" s="6"/>
      <c r="VTX290" s="6"/>
      <c r="VTY290" s="6"/>
      <c r="VTZ290" s="6"/>
      <c r="VUA290" s="6"/>
      <c r="VUB290" s="6"/>
      <c r="VUC290" s="6"/>
      <c r="VUD290" s="6"/>
      <c r="VUE290" s="6"/>
      <c r="VUF290" s="6"/>
      <c r="VUG290" s="6"/>
      <c r="VUH290" s="6"/>
      <c r="VUI290" s="6"/>
      <c r="VUJ290" s="6"/>
      <c r="VUK290" s="6"/>
      <c r="VUL290" s="6"/>
      <c r="VUM290" s="6"/>
      <c r="VUN290" s="6"/>
      <c r="VUO290" s="6"/>
      <c r="VUP290" s="6"/>
      <c r="VUQ290" s="6"/>
      <c r="VUR290" s="6"/>
      <c r="VUS290" s="6"/>
      <c r="VUT290" s="6"/>
      <c r="VUU290" s="6"/>
      <c r="VUV290" s="6"/>
      <c r="VUW290" s="6"/>
      <c r="VUX290" s="6"/>
      <c r="VUY290" s="6"/>
      <c r="VUZ290" s="6"/>
      <c r="VVA290" s="6"/>
      <c r="VVB290" s="6"/>
      <c r="VVC290" s="6"/>
      <c r="VVD290" s="6"/>
      <c r="VVE290" s="6"/>
      <c r="VVF290" s="6"/>
      <c r="VVG290" s="6"/>
      <c r="VVH290" s="6"/>
      <c r="VVI290" s="6"/>
      <c r="VVJ290" s="6"/>
      <c r="VVK290" s="6"/>
      <c r="VVL290" s="6"/>
      <c r="VVM290" s="6"/>
      <c r="VVN290" s="6"/>
      <c r="VVO290" s="6"/>
      <c r="VVP290" s="6"/>
      <c r="VVQ290" s="6"/>
      <c r="VVR290" s="6"/>
      <c r="VVS290" s="6"/>
      <c r="VVT290" s="6"/>
      <c r="VVU290" s="6"/>
      <c r="VVV290" s="6"/>
      <c r="VVW290" s="6"/>
      <c r="VVX290" s="6"/>
      <c r="VVY290" s="6"/>
      <c r="VVZ290" s="6"/>
      <c r="VWA290" s="6"/>
      <c r="VWB290" s="6"/>
      <c r="VWC290" s="6"/>
      <c r="VWD290" s="6"/>
      <c r="VWE290" s="6"/>
      <c r="VWF290" s="6"/>
      <c r="VWG290" s="6"/>
      <c r="VWH290" s="6"/>
      <c r="VWI290" s="6"/>
      <c r="VWJ290" s="6"/>
      <c r="VWK290" s="6"/>
      <c r="VWL290" s="6"/>
      <c r="VWM290" s="6"/>
      <c r="VWN290" s="6"/>
      <c r="VWO290" s="6"/>
      <c r="VWP290" s="6"/>
      <c r="VWQ290" s="6"/>
      <c r="VWR290" s="6"/>
      <c r="VWS290" s="6"/>
      <c r="VWT290" s="6"/>
      <c r="VWU290" s="6"/>
      <c r="VWV290" s="6"/>
      <c r="VWW290" s="6"/>
      <c r="VWX290" s="6"/>
      <c r="VWY290" s="6"/>
      <c r="VWZ290" s="6"/>
      <c r="VXA290" s="6"/>
      <c r="VXB290" s="6"/>
      <c r="VXC290" s="6"/>
      <c r="VXD290" s="6"/>
      <c r="VXE290" s="6"/>
      <c r="VXF290" s="6"/>
      <c r="VXG290" s="6"/>
      <c r="VXH290" s="6"/>
      <c r="VXI290" s="6"/>
      <c r="VXJ290" s="6"/>
      <c r="VXK290" s="6"/>
      <c r="VXL290" s="6"/>
      <c r="VXM290" s="6"/>
      <c r="VXN290" s="6"/>
      <c r="VXO290" s="6"/>
      <c r="VXP290" s="6"/>
      <c r="VXQ290" s="6"/>
      <c r="VXR290" s="6"/>
      <c r="VXS290" s="6"/>
      <c r="VXT290" s="6"/>
      <c r="VXU290" s="6"/>
      <c r="VXV290" s="6"/>
      <c r="VXW290" s="6"/>
      <c r="VXX290" s="6"/>
      <c r="VXY290" s="6"/>
      <c r="VXZ290" s="6"/>
      <c r="VYA290" s="6"/>
      <c r="VYB290" s="6"/>
      <c r="VYC290" s="6"/>
      <c r="VYD290" s="6"/>
      <c r="VYE290" s="6"/>
      <c r="VYF290" s="6"/>
      <c r="VYG290" s="6"/>
      <c r="VYH290" s="6"/>
      <c r="VYI290" s="6"/>
      <c r="VYJ290" s="6"/>
      <c r="VYK290" s="6"/>
      <c r="VYL290" s="6"/>
      <c r="VYM290" s="6"/>
      <c r="VYN290" s="6"/>
      <c r="VYO290" s="6"/>
      <c r="VYP290" s="6"/>
      <c r="VYQ290" s="6"/>
      <c r="VYR290" s="6"/>
      <c r="VYS290" s="6"/>
      <c r="VYT290" s="6"/>
      <c r="VYU290" s="6"/>
      <c r="VYV290" s="6"/>
      <c r="VYW290" s="6"/>
      <c r="VYX290" s="6"/>
      <c r="VYY290" s="6"/>
      <c r="VYZ290" s="6"/>
      <c r="VZA290" s="6"/>
      <c r="VZB290" s="6"/>
      <c r="VZC290" s="6"/>
      <c r="VZD290" s="6"/>
      <c r="VZE290" s="6"/>
      <c r="VZF290" s="6"/>
      <c r="VZG290" s="6"/>
      <c r="VZH290" s="6"/>
      <c r="VZI290" s="6"/>
      <c r="VZJ290" s="6"/>
      <c r="VZK290" s="6"/>
      <c r="VZL290" s="6"/>
      <c r="VZM290" s="6"/>
      <c r="VZN290" s="6"/>
      <c r="VZO290" s="6"/>
      <c r="VZP290" s="6"/>
      <c r="VZQ290" s="6"/>
      <c r="VZR290" s="6"/>
      <c r="VZS290" s="6"/>
      <c r="VZT290" s="6"/>
      <c r="VZU290" s="6"/>
      <c r="VZV290" s="6"/>
      <c r="VZW290" s="6"/>
      <c r="VZX290" s="6"/>
      <c r="VZY290" s="6"/>
      <c r="VZZ290" s="6"/>
      <c r="WAA290" s="6"/>
      <c r="WAB290" s="6"/>
      <c r="WAC290" s="6"/>
      <c r="WAD290" s="6"/>
      <c r="WAE290" s="6"/>
      <c r="WAF290" s="6"/>
      <c r="WAG290" s="6"/>
      <c r="WAH290" s="6"/>
      <c r="WAI290" s="6"/>
      <c r="WAJ290" s="6"/>
      <c r="WAK290" s="6"/>
      <c r="WAL290" s="6"/>
      <c r="WAM290" s="6"/>
      <c r="WAN290" s="6"/>
      <c r="WAO290" s="6"/>
      <c r="WAP290" s="6"/>
      <c r="WAQ290" s="6"/>
      <c r="WAR290" s="6"/>
      <c r="WAS290" s="6"/>
      <c r="WAT290" s="6"/>
      <c r="WAU290" s="6"/>
      <c r="WAV290" s="6"/>
      <c r="WAW290" s="6"/>
      <c r="WAX290" s="6"/>
      <c r="WAY290" s="6"/>
      <c r="WAZ290" s="6"/>
      <c r="WBA290" s="6"/>
      <c r="WBB290" s="6"/>
      <c r="WBC290" s="6"/>
      <c r="WBD290" s="6"/>
      <c r="WBE290" s="6"/>
      <c r="WBF290" s="6"/>
      <c r="WBG290" s="6"/>
      <c r="WBH290" s="6"/>
      <c r="WBI290" s="6"/>
      <c r="WBJ290" s="6"/>
      <c r="WBK290" s="6"/>
      <c r="WBL290" s="6"/>
      <c r="WBM290" s="6"/>
      <c r="WBN290" s="6"/>
      <c r="WBO290" s="6"/>
      <c r="WBP290" s="6"/>
      <c r="WBQ290" s="6"/>
      <c r="WBR290" s="6"/>
      <c r="WBS290" s="6"/>
      <c r="WBT290" s="6"/>
      <c r="WBU290" s="6"/>
      <c r="WBV290" s="6"/>
      <c r="WBW290" s="6"/>
      <c r="WBX290" s="6"/>
      <c r="WBY290" s="6"/>
      <c r="WBZ290" s="6"/>
      <c r="WCA290" s="6"/>
      <c r="WCB290" s="6"/>
      <c r="WCC290" s="6"/>
      <c r="WCD290" s="6"/>
      <c r="WCE290" s="6"/>
      <c r="WCF290" s="6"/>
      <c r="WCG290" s="6"/>
      <c r="WCH290" s="6"/>
      <c r="WCI290" s="6"/>
      <c r="WCJ290" s="6"/>
      <c r="WCK290" s="6"/>
      <c r="WCL290" s="6"/>
      <c r="WCM290" s="6"/>
      <c r="WCN290" s="6"/>
      <c r="WCO290" s="6"/>
      <c r="WCP290" s="6"/>
      <c r="WCQ290" s="6"/>
      <c r="WCR290" s="6"/>
      <c r="WCS290" s="6"/>
      <c r="WCT290" s="6"/>
      <c r="WCU290" s="6"/>
      <c r="WCV290" s="6"/>
      <c r="WCW290" s="6"/>
      <c r="WCX290" s="6"/>
      <c r="WCY290" s="6"/>
      <c r="WCZ290" s="6"/>
      <c r="WDA290" s="6"/>
      <c r="WDB290" s="6"/>
      <c r="WDC290" s="6"/>
      <c r="WDD290" s="6"/>
      <c r="WDE290" s="6"/>
      <c r="WDF290" s="6"/>
      <c r="WDG290" s="6"/>
      <c r="WDH290" s="6"/>
      <c r="WDI290" s="6"/>
      <c r="WDJ290" s="6"/>
      <c r="WDK290" s="6"/>
      <c r="WDL290" s="6"/>
      <c r="WDM290" s="6"/>
      <c r="WDN290" s="6"/>
      <c r="WDO290" s="6"/>
      <c r="WDP290" s="6"/>
      <c r="WDQ290" s="6"/>
      <c r="WDR290" s="6"/>
      <c r="WDS290" s="6"/>
      <c r="WDT290" s="6"/>
      <c r="WDU290" s="6"/>
      <c r="WDV290" s="6"/>
      <c r="WDW290" s="6"/>
      <c r="WDX290" s="6"/>
      <c r="WDY290" s="6"/>
      <c r="WDZ290" s="6"/>
      <c r="WEA290" s="6"/>
      <c r="WEB290" s="6"/>
      <c r="WEC290" s="6"/>
      <c r="WED290" s="6"/>
      <c r="WEE290" s="6"/>
      <c r="WEF290" s="6"/>
      <c r="WEG290" s="6"/>
      <c r="WEH290" s="6"/>
      <c r="WEI290" s="6"/>
      <c r="WEJ290" s="6"/>
      <c r="WEK290" s="6"/>
      <c r="WEL290" s="6"/>
      <c r="WEM290" s="6"/>
      <c r="WEN290" s="6"/>
      <c r="WEO290" s="6"/>
      <c r="WEP290" s="6"/>
      <c r="WEQ290" s="6"/>
      <c r="WER290" s="6"/>
      <c r="WES290" s="6"/>
      <c r="WET290" s="6"/>
      <c r="WEU290" s="6"/>
      <c r="WEV290" s="6"/>
      <c r="WEW290" s="6"/>
      <c r="WEX290" s="6"/>
      <c r="WEY290" s="6"/>
      <c r="WEZ290" s="6"/>
      <c r="WFA290" s="6"/>
      <c r="WFB290" s="6"/>
      <c r="WFC290" s="6"/>
      <c r="WFD290" s="6"/>
      <c r="WFE290" s="6"/>
      <c r="WFF290" s="6"/>
      <c r="WFG290" s="6"/>
      <c r="WFH290" s="6"/>
      <c r="WFI290" s="6"/>
      <c r="WFJ290" s="6"/>
      <c r="WFK290" s="6"/>
      <c r="WFL290" s="6"/>
      <c r="WFM290" s="6"/>
      <c r="WFN290" s="6"/>
      <c r="WFO290" s="6"/>
      <c r="WFP290" s="6"/>
      <c r="WFQ290" s="6"/>
      <c r="WFR290" s="6"/>
      <c r="WFS290" s="6"/>
      <c r="WFT290" s="6"/>
      <c r="WFU290" s="6"/>
      <c r="WFV290" s="6"/>
      <c r="WFW290" s="6"/>
      <c r="WFX290" s="6"/>
      <c r="WFY290" s="6"/>
      <c r="WFZ290" s="6"/>
      <c r="WGA290" s="6"/>
      <c r="WGB290" s="6"/>
      <c r="WGC290" s="6"/>
      <c r="WGD290" s="6"/>
      <c r="WGE290" s="6"/>
      <c r="WGF290" s="6"/>
      <c r="WGG290" s="6"/>
      <c r="WGH290" s="6"/>
      <c r="WGI290" s="6"/>
      <c r="WGJ290" s="6"/>
      <c r="WGK290" s="6"/>
      <c r="WGL290" s="6"/>
      <c r="WGM290" s="6"/>
      <c r="WGN290" s="6"/>
      <c r="WGO290" s="6"/>
      <c r="WGP290" s="6"/>
      <c r="WGQ290" s="6"/>
      <c r="WGR290" s="6"/>
      <c r="WGS290" s="6"/>
      <c r="WGT290" s="6"/>
      <c r="WGU290" s="6"/>
      <c r="WGV290" s="6"/>
      <c r="WGW290" s="6"/>
      <c r="WGX290" s="6"/>
      <c r="WGY290" s="6"/>
      <c r="WGZ290" s="6"/>
      <c r="WHA290" s="6"/>
      <c r="WHB290" s="6"/>
      <c r="WHC290" s="6"/>
      <c r="WHD290" s="6"/>
      <c r="WHE290" s="6"/>
      <c r="WHF290" s="6"/>
      <c r="WHG290" s="6"/>
      <c r="WHH290" s="6"/>
      <c r="WHI290" s="6"/>
      <c r="WHJ290" s="6"/>
      <c r="WHK290" s="6"/>
      <c r="WHL290" s="6"/>
      <c r="WHM290" s="6"/>
      <c r="WHN290" s="6"/>
      <c r="WHO290" s="6"/>
      <c r="WHP290" s="6"/>
      <c r="WHQ290" s="6"/>
      <c r="WHR290" s="6"/>
      <c r="WHS290" s="6"/>
      <c r="WHT290" s="6"/>
      <c r="WHU290" s="6"/>
      <c r="WHV290" s="6"/>
      <c r="WHW290" s="6"/>
      <c r="WHX290" s="6"/>
      <c r="WHY290" s="6"/>
      <c r="WHZ290" s="6"/>
      <c r="WIA290" s="6"/>
      <c r="WIB290" s="6"/>
      <c r="WIC290" s="6"/>
      <c r="WID290" s="6"/>
      <c r="WIE290" s="6"/>
      <c r="WIF290" s="6"/>
      <c r="WIG290" s="6"/>
      <c r="WIH290" s="6"/>
      <c r="WII290" s="6"/>
      <c r="WIJ290" s="6"/>
      <c r="WIK290" s="6"/>
      <c r="WIL290" s="6"/>
      <c r="WIM290" s="6"/>
      <c r="WIN290" s="6"/>
      <c r="WIO290" s="6"/>
      <c r="WIP290" s="6"/>
      <c r="WIQ290" s="6"/>
      <c r="WIR290" s="6"/>
      <c r="WIS290" s="6"/>
      <c r="WIT290" s="6"/>
      <c r="WIU290" s="6"/>
      <c r="WIV290" s="6"/>
      <c r="WIW290" s="6"/>
      <c r="WIX290" s="6"/>
      <c r="WIY290" s="6"/>
      <c r="WIZ290" s="6"/>
      <c r="WJA290" s="6"/>
      <c r="WJB290" s="6"/>
      <c r="WJC290" s="6"/>
      <c r="WJD290" s="6"/>
      <c r="WJE290" s="6"/>
      <c r="WJF290" s="6"/>
      <c r="WJG290" s="6"/>
      <c r="WJH290" s="6"/>
      <c r="WJI290" s="6"/>
      <c r="WJJ290" s="6"/>
      <c r="WJK290" s="6"/>
      <c r="WJL290" s="6"/>
      <c r="WJM290" s="6"/>
      <c r="WJN290" s="6"/>
      <c r="WJO290" s="6"/>
      <c r="WJP290" s="6"/>
      <c r="WJQ290" s="6"/>
      <c r="WJR290" s="6"/>
      <c r="WJS290" s="6"/>
      <c r="WJT290" s="6"/>
      <c r="WJU290" s="6"/>
      <c r="WJV290" s="6"/>
      <c r="WJW290" s="6"/>
      <c r="WJX290" s="6"/>
      <c r="WJY290" s="6"/>
      <c r="WJZ290" s="6"/>
      <c r="WKA290" s="6"/>
      <c r="WKB290" s="6"/>
      <c r="WKC290" s="6"/>
      <c r="WKD290" s="6"/>
      <c r="WKE290" s="6"/>
      <c r="WKF290" s="6"/>
      <c r="WKG290" s="6"/>
      <c r="WKH290" s="6"/>
      <c r="WKI290" s="6"/>
      <c r="WKJ290" s="6"/>
      <c r="WKK290" s="6"/>
      <c r="WKL290" s="6"/>
      <c r="WKM290" s="6"/>
      <c r="WKN290" s="6"/>
      <c r="WKO290" s="6"/>
      <c r="WKP290" s="6"/>
      <c r="WKQ290" s="6"/>
      <c r="WKR290" s="6"/>
      <c r="WKS290" s="6"/>
      <c r="WKT290" s="6"/>
      <c r="WKU290" s="6"/>
      <c r="WKV290" s="6"/>
      <c r="WKW290" s="6"/>
      <c r="WKX290" s="6"/>
      <c r="WKY290" s="6"/>
      <c r="WKZ290" s="6"/>
      <c r="WLA290" s="6"/>
      <c r="WLB290" s="6"/>
      <c r="WLC290" s="6"/>
      <c r="WLD290" s="6"/>
      <c r="WLE290" s="6"/>
      <c r="WLF290" s="6"/>
      <c r="WLG290" s="6"/>
      <c r="WLH290" s="6"/>
      <c r="WLI290" s="6"/>
      <c r="WLJ290" s="6"/>
      <c r="WLK290" s="6"/>
      <c r="WLL290" s="6"/>
      <c r="WLM290" s="6"/>
      <c r="WLN290" s="6"/>
      <c r="WLO290" s="6"/>
      <c r="WLP290" s="6"/>
      <c r="WLQ290" s="6"/>
      <c r="WLR290" s="6"/>
      <c r="WLS290" s="6"/>
      <c r="WLT290" s="6"/>
      <c r="WLU290" s="6"/>
      <c r="WLV290" s="6"/>
      <c r="WLW290" s="6"/>
      <c r="WLX290" s="6"/>
      <c r="WLY290" s="6"/>
      <c r="WLZ290" s="6"/>
      <c r="WMA290" s="6"/>
      <c r="WMB290" s="6"/>
      <c r="WMC290" s="6"/>
      <c r="WMD290" s="6"/>
      <c r="WME290" s="6"/>
      <c r="WMF290" s="6"/>
      <c r="WMG290" s="6"/>
      <c r="WMH290" s="6"/>
      <c r="WMI290" s="6"/>
      <c r="WMJ290" s="6"/>
      <c r="WMK290" s="6"/>
      <c r="WML290" s="6"/>
      <c r="WMM290" s="6"/>
      <c r="WMN290" s="6"/>
      <c r="WMO290" s="6"/>
      <c r="WMP290" s="6"/>
      <c r="WMQ290" s="6"/>
      <c r="WMR290" s="6"/>
      <c r="WMS290" s="6"/>
      <c r="WMT290" s="6"/>
      <c r="WMU290" s="6"/>
      <c r="WMV290" s="6"/>
      <c r="WMW290" s="6"/>
      <c r="WMX290" s="6"/>
      <c r="WMY290" s="6"/>
      <c r="WMZ290" s="6"/>
      <c r="WNA290" s="6"/>
      <c r="WNB290" s="6"/>
      <c r="WNC290" s="6"/>
      <c r="WND290" s="6"/>
      <c r="WNE290" s="6"/>
      <c r="WNF290" s="6"/>
      <c r="WNG290" s="6"/>
      <c r="WNH290" s="6"/>
      <c r="WNI290" s="6"/>
      <c r="WNJ290" s="6"/>
      <c r="WNK290" s="6"/>
      <c r="WNL290" s="6"/>
      <c r="WNM290" s="6"/>
      <c r="WNN290" s="6"/>
      <c r="WNO290" s="6"/>
      <c r="WNP290" s="6"/>
      <c r="WNQ290" s="6"/>
      <c r="WNR290" s="6"/>
      <c r="WNS290" s="6"/>
      <c r="WNT290" s="6"/>
      <c r="WNU290" s="6"/>
      <c r="WNV290" s="6"/>
      <c r="WNW290" s="6"/>
      <c r="WNX290" s="6"/>
      <c r="WNY290" s="6"/>
      <c r="WNZ290" s="6"/>
      <c r="WOA290" s="6"/>
      <c r="WOB290" s="6"/>
      <c r="WOC290" s="6"/>
      <c r="WOD290" s="6"/>
      <c r="WOE290" s="6"/>
      <c r="WOF290" s="6"/>
      <c r="WOG290" s="6"/>
      <c r="WOH290" s="6"/>
      <c r="WOI290" s="6"/>
      <c r="WOJ290" s="6"/>
      <c r="WOK290" s="6"/>
      <c r="WOL290" s="6"/>
      <c r="WOM290" s="6"/>
      <c r="WON290" s="6"/>
      <c r="WOO290" s="6"/>
      <c r="WOP290" s="6"/>
      <c r="WOQ290" s="6"/>
      <c r="WOR290" s="6"/>
      <c r="WOS290" s="6"/>
      <c r="WOT290" s="6"/>
      <c r="WOU290" s="6"/>
      <c r="WOV290" s="6"/>
      <c r="WOW290" s="6"/>
      <c r="WOX290" s="6"/>
      <c r="WOY290" s="6"/>
      <c r="WOZ290" s="6"/>
      <c r="WPA290" s="6"/>
      <c r="WPB290" s="6"/>
      <c r="WPC290" s="6"/>
      <c r="WPD290" s="6"/>
      <c r="WPE290" s="6"/>
      <c r="WPF290" s="6"/>
      <c r="WPG290" s="6"/>
      <c r="WPH290" s="6"/>
      <c r="WPI290" s="6"/>
      <c r="WPJ290" s="6"/>
      <c r="WPK290" s="6"/>
      <c r="WPL290" s="6"/>
      <c r="WPM290" s="6"/>
      <c r="WPN290" s="6"/>
      <c r="WPO290" s="6"/>
      <c r="WPP290" s="6"/>
      <c r="WPQ290" s="6"/>
      <c r="WPR290" s="6"/>
      <c r="WPS290" s="6"/>
      <c r="WPT290" s="6"/>
      <c r="WPU290" s="6"/>
      <c r="WPV290" s="6"/>
      <c r="WPW290" s="6"/>
      <c r="WPX290" s="6"/>
      <c r="WPY290" s="6"/>
      <c r="WPZ290" s="6"/>
      <c r="WQA290" s="6"/>
      <c r="WQB290" s="6"/>
      <c r="WQC290" s="6"/>
      <c r="WQD290" s="6"/>
      <c r="WQE290" s="6"/>
      <c r="WQF290" s="6"/>
      <c r="WQG290" s="6"/>
      <c r="WQH290" s="6"/>
      <c r="WQI290" s="6"/>
      <c r="WQJ290" s="6"/>
      <c r="WQK290" s="6"/>
      <c r="WQL290" s="6"/>
      <c r="WQM290" s="6"/>
      <c r="WQN290" s="6"/>
      <c r="WQO290" s="6"/>
      <c r="WQP290" s="6"/>
      <c r="WQQ290" s="6"/>
      <c r="WQR290" s="6"/>
      <c r="WQS290" s="6"/>
      <c r="WQT290" s="6"/>
      <c r="WQU290" s="6"/>
      <c r="WQV290" s="6"/>
      <c r="WQW290" s="6"/>
      <c r="WQX290" s="6"/>
      <c r="WQY290" s="6"/>
      <c r="WQZ290" s="6"/>
      <c r="WRA290" s="6"/>
      <c r="WRB290" s="6"/>
      <c r="WRC290" s="6"/>
      <c r="WRD290" s="6"/>
      <c r="WRE290" s="6"/>
      <c r="WRF290" s="6"/>
      <c r="WRG290" s="6"/>
      <c r="WRH290" s="6"/>
      <c r="WRI290" s="6"/>
      <c r="WRJ290" s="6"/>
      <c r="WRK290" s="6"/>
      <c r="WRL290" s="6"/>
      <c r="WRM290" s="6"/>
      <c r="WRN290" s="6"/>
      <c r="WRO290" s="6"/>
      <c r="WRP290" s="6"/>
      <c r="WRQ290" s="6"/>
      <c r="WRR290" s="6"/>
      <c r="WRS290" s="6"/>
      <c r="WRT290" s="6"/>
      <c r="WRU290" s="6"/>
      <c r="WRV290" s="6"/>
      <c r="WRW290" s="6"/>
      <c r="WRX290" s="6"/>
      <c r="WRY290" s="6"/>
      <c r="WRZ290" s="6"/>
      <c r="WSA290" s="6"/>
      <c r="WSB290" s="6"/>
      <c r="WSC290" s="6"/>
      <c r="WSD290" s="6"/>
      <c r="WSE290" s="6"/>
      <c r="WSF290" s="6"/>
      <c r="WSG290" s="6"/>
      <c r="WSH290" s="6"/>
      <c r="WSI290" s="6"/>
      <c r="WSJ290" s="6"/>
      <c r="WSK290" s="6"/>
      <c r="WSL290" s="6"/>
      <c r="WSM290" s="6"/>
      <c r="WSN290" s="6"/>
      <c r="WSO290" s="6"/>
      <c r="WSP290" s="6"/>
      <c r="WSQ290" s="6"/>
      <c r="WSR290" s="6"/>
      <c r="WSS290" s="6"/>
      <c r="WST290" s="6"/>
      <c r="WSU290" s="6"/>
      <c r="WSV290" s="6"/>
      <c r="WSW290" s="6"/>
      <c r="WSX290" s="6"/>
      <c r="WSY290" s="6"/>
      <c r="WSZ290" s="6"/>
      <c r="WTA290" s="6"/>
      <c r="WTB290" s="6"/>
      <c r="WTC290" s="6"/>
      <c r="WTD290" s="6"/>
      <c r="WTE290" s="6"/>
      <c r="WTF290" s="6"/>
      <c r="WTG290" s="6"/>
      <c r="WTH290" s="6"/>
      <c r="WTI290" s="6"/>
      <c r="WTJ290" s="6"/>
      <c r="WTK290" s="6"/>
      <c r="WTL290" s="6"/>
      <c r="WTM290" s="6"/>
      <c r="WTN290" s="6"/>
      <c r="WTO290" s="6"/>
      <c r="WTP290" s="6"/>
      <c r="WTQ290" s="6"/>
      <c r="WTR290" s="6"/>
      <c r="WTS290" s="6"/>
      <c r="WTT290" s="6"/>
      <c r="WTU290" s="6"/>
      <c r="WTV290" s="6"/>
      <c r="WTW290" s="6"/>
      <c r="WTX290" s="6"/>
      <c r="WTY290" s="6"/>
      <c r="WTZ290" s="6"/>
      <c r="WUA290" s="6"/>
      <c r="WUB290" s="6"/>
      <c r="WUC290" s="6"/>
      <c r="WUD290" s="6"/>
      <c r="WUE290" s="6"/>
      <c r="WUF290" s="6"/>
      <c r="WUG290" s="6"/>
      <c r="WUH290" s="6"/>
      <c r="WUI290" s="6"/>
      <c r="WUJ290" s="6"/>
      <c r="WUK290" s="6"/>
      <c r="WUL290" s="6"/>
      <c r="WUM290" s="6"/>
      <c r="WUN290" s="6"/>
      <c r="WUO290" s="6"/>
      <c r="WUP290" s="6"/>
      <c r="WUQ290" s="6"/>
      <c r="WUR290" s="6"/>
      <c r="WUS290" s="6"/>
      <c r="WUT290" s="6"/>
      <c r="WUU290" s="6"/>
      <c r="WUV290" s="6"/>
      <c r="WUW290" s="6"/>
      <c r="WUX290" s="6"/>
      <c r="WUY290" s="6"/>
      <c r="WUZ290" s="6"/>
      <c r="WVA290" s="6"/>
      <c r="WVB290" s="6"/>
      <c r="WVC290" s="6"/>
      <c r="WVD290" s="6"/>
      <c r="WVE290" s="6"/>
      <c r="WVF290" s="6"/>
      <c r="WVG290" s="6"/>
      <c r="WVH290" s="6"/>
      <c r="WVI290" s="6"/>
      <c r="WVJ290" s="6"/>
      <c r="WVK290" s="6"/>
      <c r="WVL290" s="6"/>
      <c r="WVM290" s="6"/>
      <c r="WVN290" s="6"/>
      <c r="WVO290" s="6"/>
      <c r="WVP290" s="6"/>
      <c r="WVQ290" s="6"/>
      <c r="WVR290" s="6"/>
      <c r="WVS290" s="6"/>
      <c r="WVT290" s="6"/>
      <c r="WVU290" s="6"/>
      <c r="WVV290" s="6"/>
      <c r="WVW290" s="6"/>
      <c r="WVX290" s="6"/>
      <c r="WVY290" s="6"/>
      <c r="WVZ290" s="6"/>
      <c r="WWA290" s="6"/>
      <c r="WWB290" s="6"/>
      <c r="WWC290" s="6"/>
      <c r="WWD290" s="6"/>
      <c r="WWE290" s="6"/>
      <c r="WWF290" s="6"/>
      <c r="WWG290" s="6"/>
      <c r="WWH290" s="6"/>
      <c r="WWI290" s="6"/>
      <c r="WWJ290" s="6"/>
      <c r="WWK290" s="6"/>
      <c r="WWL290" s="6"/>
      <c r="WWM290" s="6"/>
      <c r="WWN290" s="6"/>
      <c r="WWO290" s="6"/>
      <c r="WWP290" s="6"/>
      <c r="WWQ290" s="6"/>
      <c r="WWR290" s="6"/>
      <c r="WWS290" s="6"/>
      <c r="WWT290" s="6"/>
      <c r="WWU290" s="6"/>
      <c r="WWV290" s="6"/>
      <c r="WWW290" s="6"/>
      <c r="WWX290" s="6"/>
      <c r="WWY290" s="6"/>
      <c r="WWZ290" s="6"/>
      <c r="WXA290" s="6"/>
      <c r="WXB290" s="6"/>
      <c r="WXC290" s="6"/>
      <c r="WXD290" s="6"/>
      <c r="WXE290" s="6"/>
      <c r="WXF290" s="6"/>
      <c r="WXG290" s="6"/>
      <c r="WXH290" s="6"/>
      <c r="WXI290" s="6"/>
      <c r="WXJ290" s="6"/>
      <c r="WXK290" s="6"/>
      <c r="WXL290" s="6"/>
      <c r="WXM290" s="6"/>
      <c r="WXN290" s="6"/>
      <c r="WXO290" s="6"/>
      <c r="WXP290" s="6"/>
      <c r="WXQ290" s="6"/>
      <c r="WXR290" s="6"/>
      <c r="WXS290" s="6"/>
      <c r="WXT290" s="6"/>
      <c r="WXU290" s="6"/>
      <c r="WXV290" s="6"/>
      <c r="WXW290" s="6"/>
      <c r="WXX290" s="6"/>
      <c r="WXY290" s="6"/>
      <c r="WXZ290" s="6"/>
      <c r="WYA290" s="6"/>
      <c r="WYB290" s="6"/>
      <c r="WYC290" s="6"/>
      <c r="WYD290" s="6"/>
      <c r="WYE290" s="6"/>
      <c r="WYF290" s="6"/>
      <c r="WYG290" s="6"/>
      <c r="WYH290" s="6"/>
      <c r="WYI290" s="6"/>
      <c r="WYJ290" s="6"/>
      <c r="WYK290" s="6"/>
      <c r="WYL290" s="6"/>
      <c r="WYM290" s="6"/>
      <c r="WYN290" s="6"/>
      <c r="WYO290" s="6"/>
      <c r="WYP290" s="6"/>
      <c r="WYQ290" s="6"/>
      <c r="WYR290" s="6"/>
      <c r="WYS290" s="6"/>
      <c r="WYT290" s="6"/>
      <c r="WYU290" s="6"/>
      <c r="WYV290" s="6"/>
      <c r="WYW290" s="6"/>
      <c r="WYX290" s="6"/>
      <c r="WYY290" s="6"/>
      <c r="WYZ290" s="6"/>
      <c r="WZA290" s="6"/>
      <c r="WZB290" s="6"/>
      <c r="WZC290" s="6"/>
      <c r="WZD290" s="6"/>
      <c r="WZE290" s="6"/>
      <c r="WZF290" s="6"/>
      <c r="WZG290" s="6"/>
      <c r="WZH290" s="6"/>
      <c r="WZI290" s="6"/>
      <c r="WZJ290" s="6"/>
      <c r="WZK290" s="6"/>
      <c r="WZL290" s="6"/>
      <c r="WZM290" s="6"/>
      <c r="WZN290" s="6"/>
      <c r="WZO290" s="6"/>
      <c r="WZP290" s="6"/>
      <c r="WZQ290" s="6"/>
      <c r="WZR290" s="6"/>
      <c r="WZS290" s="6"/>
      <c r="WZT290" s="6"/>
      <c r="WZU290" s="6"/>
      <c r="WZV290" s="6"/>
      <c r="WZW290" s="6"/>
      <c r="WZX290" s="6"/>
      <c r="WZY290" s="6"/>
      <c r="WZZ290" s="6"/>
      <c r="XAA290" s="6"/>
      <c r="XAB290" s="6"/>
      <c r="XAC290" s="6"/>
      <c r="XAD290" s="6"/>
      <c r="XAE290" s="6"/>
      <c r="XAF290" s="6"/>
      <c r="XAG290" s="6"/>
      <c r="XAH290" s="6"/>
      <c r="XAI290" s="6"/>
      <c r="XAJ290" s="6"/>
      <c r="XAK290" s="6"/>
      <c r="XAL290" s="6"/>
      <c r="XAM290" s="6"/>
      <c r="XAN290" s="6"/>
      <c r="XAO290" s="6"/>
      <c r="XAP290" s="6"/>
      <c r="XAQ290" s="6"/>
      <c r="XAR290" s="6"/>
      <c r="XAS290" s="6"/>
      <c r="XAT290" s="6"/>
      <c r="XAU290" s="6"/>
      <c r="XAV290" s="6"/>
      <c r="XAW290" s="6"/>
      <c r="XAX290" s="6"/>
      <c r="XAY290" s="6"/>
      <c r="XAZ290" s="6"/>
      <c r="XBA290" s="6"/>
      <c r="XBB290" s="6"/>
      <c r="XBC290" s="6"/>
      <c r="XBD290" s="6"/>
      <c r="XBE290" s="6"/>
      <c r="XBF290" s="6"/>
      <c r="XBG290" s="6"/>
      <c r="XBH290" s="6"/>
      <c r="XBI290" s="6"/>
      <c r="XBJ290" s="6"/>
      <c r="XBK290" s="6"/>
      <c r="XBL290" s="6"/>
      <c r="XBM290" s="6"/>
      <c r="XBN290" s="6"/>
      <c r="XBO290" s="6"/>
      <c r="XBP290" s="6"/>
      <c r="XBQ290" s="6"/>
      <c r="XBR290" s="6"/>
      <c r="XBS290" s="6"/>
      <c r="XBT290" s="6"/>
      <c r="XBU290" s="6"/>
      <c r="XBV290" s="6"/>
      <c r="XBW290" s="6"/>
      <c r="XBX290" s="6"/>
      <c r="XBY290" s="6"/>
      <c r="XBZ290" s="6"/>
      <c r="XCA290" s="6"/>
      <c r="XCB290" s="6"/>
      <c r="XCC290" s="6"/>
      <c r="XCD290" s="6"/>
      <c r="XCE290" s="6"/>
      <c r="XCF290" s="6"/>
      <c r="XCG290" s="6"/>
      <c r="XCH290" s="6"/>
      <c r="XCI290" s="6"/>
      <c r="XCJ290" s="6"/>
      <c r="XCK290" s="6"/>
      <c r="XCL290" s="6"/>
      <c r="XCM290" s="6"/>
      <c r="XCN290" s="6"/>
      <c r="XCO290" s="6"/>
      <c r="XCP290" s="6"/>
      <c r="XCQ290" s="6"/>
      <c r="XCR290" s="6"/>
      <c r="XCS290" s="6"/>
      <c r="XCT290" s="6"/>
      <c r="XCU290" s="6"/>
      <c r="XCV290" s="6"/>
      <c r="XCW290" s="6"/>
      <c r="XCX290" s="6"/>
      <c r="XCY290" s="6"/>
      <c r="XCZ290" s="6"/>
      <c r="XDA290" s="6"/>
      <c r="XDB290" s="6"/>
    </row>
    <row r="291" spans="1:16330" s="2" customFormat="1">
      <c r="A291" s="146">
        <v>63908</v>
      </c>
      <c r="B291" s="146">
        <v>2630</v>
      </c>
      <c r="C291" s="146">
        <v>608</v>
      </c>
      <c r="D291" s="147">
        <v>64385</v>
      </c>
      <c r="E291" s="148">
        <f t="shared" si="426"/>
        <v>2639.7850000000003</v>
      </c>
      <c r="F291" s="149">
        <f t="shared" si="427"/>
        <v>607.15055000000007</v>
      </c>
      <c r="G291" s="150">
        <v>10</v>
      </c>
      <c r="H291" s="150">
        <f t="shared" si="428"/>
        <v>3299.7312500000003</v>
      </c>
      <c r="I291" s="150">
        <f t="shared" si="429"/>
        <v>758.93818750000014</v>
      </c>
      <c r="J291" s="150">
        <f t="shared" si="430"/>
        <v>3959.6775000000007</v>
      </c>
      <c r="K291" s="150">
        <f t="shared" si="431"/>
        <v>910.7258250000001</v>
      </c>
      <c r="L291" s="150">
        <v>8</v>
      </c>
      <c r="M291" s="151">
        <v>9</v>
      </c>
      <c r="N291" s="152">
        <v>11</v>
      </c>
      <c r="O291" s="169" t="s">
        <v>396</v>
      </c>
      <c r="P291" s="8">
        <v>660884</v>
      </c>
      <c r="Q291" s="8" t="s">
        <v>56</v>
      </c>
      <c r="R291" s="8" t="s">
        <v>57</v>
      </c>
      <c r="S291" s="181">
        <v>44757</v>
      </c>
      <c r="T291" s="181">
        <f>VLOOKUP(P291,'[3]Monitor Schedule'!$A:$J,10,FALSE)</f>
        <v>44621</v>
      </c>
      <c r="U291" s="181">
        <v>44784</v>
      </c>
      <c r="V291" s="181" t="e">
        <f>VLOOKUP(P291,'[3]Monitor Schedule'!$A:$K,11,FALSE)</f>
        <v>#N/A</v>
      </c>
      <c r="W291" s="181" t="s">
        <v>28</v>
      </c>
      <c r="X291" s="8" t="s">
        <v>58</v>
      </c>
      <c r="Y291" s="2" t="str">
        <f>VLOOKUP(P291,'[3]Monitor Schedule'!$A:$BM,13,FALSE)</f>
        <v>Yes</v>
      </c>
      <c r="Z291" s="2" t="str">
        <f>VLOOKUP(P291,'[3]Monitor Schedule'!$A:$BM,14,FALSE)</f>
        <v>Yes</v>
      </c>
      <c r="AA291" s="2" t="str">
        <f>VLOOKUP(P291,'[3]Monitor Schedule'!$A:$BM,15,FALSE)</f>
        <v>Yes</v>
      </c>
      <c r="AB291" s="2" t="str">
        <f>VLOOKUP(P291,'[3]Monitor Schedule'!$A:$BM,16,FALSE)</f>
        <v>No</v>
      </c>
      <c r="AC291" s="2" t="str">
        <f>VLOOKUP(P291,'[3]Monitor Schedule'!$A:$BM,17,FALSE)</f>
        <v>No</v>
      </c>
      <c r="AD291" s="2" t="str">
        <f>VLOOKUP(P291,'[3]Monitor Schedule'!$A:$BM,18,FALSE)</f>
        <v>Yes</v>
      </c>
      <c r="AE291" s="2" t="str">
        <f>VLOOKUP(P291,'[3]Monitor Schedule'!$A:$BM,19,FALSE)</f>
        <v>No</v>
      </c>
      <c r="AF291" s="2" t="str">
        <f>VLOOKUP(P291,'[3]Monitor Schedule'!$A:$BM,20,FALSE)</f>
        <v>Yes</v>
      </c>
      <c r="AG291" s="2" t="str">
        <f>VLOOKUP(P291,'[3]Monitor Schedule'!$A:$BM,21,FALSE)</f>
        <v>Yes</v>
      </c>
      <c r="AH291" s="2" t="str">
        <f>VLOOKUP(P291,'[3]Monitor Schedule'!$A:$BM,22,FALSE)</f>
        <v>Yes</v>
      </c>
      <c r="AI291" s="2" t="str">
        <f>VLOOKUP(P291,'[3]Monitor Schedule'!$A:$BM,23,FALSE)</f>
        <v>No</v>
      </c>
      <c r="AJ291" s="2" t="str">
        <f>VLOOKUP(P291,'[3]Monitor Schedule'!$A:$BM,24,FALSE)</f>
        <v>No</v>
      </c>
      <c r="AK291" s="2" t="s">
        <v>28</v>
      </c>
      <c r="AL291" s="2" t="str">
        <f>VLOOKUP(P291,'[3]Monitor Schedule'!$A:$BM,26,FALSE)</f>
        <v>No</v>
      </c>
      <c r="AM291" s="2" t="str">
        <f>VLOOKUP(P291,'[3]Monitor Schedule'!$A:$BM,27,FALSE)</f>
        <v>Yes</v>
      </c>
      <c r="AN291" s="2" t="str">
        <f>VLOOKUP(P291,'[3]Monitor Schedule'!$A:$BM,28,FALSE)</f>
        <v>Yes</v>
      </c>
      <c r="AO291" s="2" t="str">
        <f>VLOOKUP(P291,'[3]Monitor Schedule'!$A:$BM,29,FALSE)</f>
        <v>Yes</v>
      </c>
      <c r="AP291" s="2" t="str">
        <f>VLOOKUP(P291,'[3]Monitor Schedule'!$A:$BM,30,FALSE)</f>
        <v>No</v>
      </c>
      <c r="AQ291" s="2" t="str">
        <f>VLOOKUP(P291,'[3]Monitor Schedule'!$A:$BM,31,FALSE)</f>
        <v>No</v>
      </c>
      <c r="AR291" s="2" t="s">
        <v>28</v>
      </c>
      <c r="AS291" s="2" t="str">
        <f>VLOOKUP(P291,'[3]Monitor Schedule'!$A:$BM,33,FALSE)</f>
        <v>No</v>
      </c>
      <c r="AT291" s="2" t="str">
        <f>VLOOKUP(P291,'[3]Monitor Schedule'!$A:$BM,34,FALSE)</f>
        <v>Yes</v>
      </c>
      <c r="AU291" s="2" t="str">
        <f>VLOOKUP(P291,'[3]Monitor Schedule'!$A:$BM,35,FALSE)</f>
        <v>Yes</v>
      </c>
      <c r="AV291" s="2" t="str">
        <f>VLOOKUP(P291,'[3]Monitor Schedule'!$A:$BM,36,FALSE)</f>
        <v>Yes</v>
      </c>
      <c r="AW291" s="2" t="str">
        <f>VLOOKUP(P291,'[3]Monitor Schedule'!$A:$BM,37,FALSE)</f>
        <v>No</v>
      </c>
      <c r="AX291" s="2" t="str">
        <f>VLOOKUP(P291,'[3]Monitor Schedule'!$A:$BM,38,FALSE)</f>
        <v>No</v>
      </c>
      <c r="AY291" s="2" t="str">
        <f>VLOOKUP(P291,'[3]Monitor Schedule'!$A:$BM,39,FALSE)</f>
        <v>Yes</v>
      </c>
      <c r="AZ291" s="2" t="str">
        <f>VLOOKUP(P291,'[3]Monitor Schedule'!$A:$BM,40,FALSE)</f>
        <v>No</v>
      </c>
      <c r="BA291" s="2" t="str">
        <f>VLOOKUP(P291,'[3]Monitor Schedule'!$A:$BM,41,FALSE)</f>
        <v>Yes</v>
      </c>
      <c r="BB291" s="2" t="str">
        <f>VLOOKUP(P291,'[3]Monitor Schedule'!$A:$BM,42,FALSE)</f>
        <v>Yes</v>
      </c>
      <c r="BC291" s="2" t="str">
        <f>VLOOKUP(P291,'[3]Monitor Schedule'!$A:$BM,43,FALSE)</f>
        <v>Yes</v>
      </c>
      <c r="BD291" s="2" t="str">
        <f>VLOOKUP(P291,'[3]Monitor Schedule'!$A:$BM,44,FALSE)</f>
        <v>No</v>
      </c>
      <c r="BE291" s="2" t="str">
        <f>VLOOKUP(P291,'[3]Monitor Schedule'!$A:$BM,45,FALSE)</f>
        <v>No</v>
      </c>
      <c r="BF291" s="2" t="str">
        <f>VLOOKUP(P291,'[3]Monitor Schedule'!$A:$BM,46,FALSE)</f>
        <v>Yes</v>
      </c>
      <c r="BG291" s="2" t="str">
        <f>VLOOKUP(P291,'[3]Monitor Schedule'!$A:$BM,47,FALSE)</f>
        <v>No</v>
      </c>
      <c r="BH291" s="2" t="str">
        <f>VLOOKUP(P291,'[3]Monitor Schedule'!$A:$BM,48,FALSE)</f>
        <v>Yes</v>
      </c>
      <c r="BI291" s="2" t="str">
        <f>VLOOKUP(P291,'[3]Monitor Schedule'!$A:$BM,49,FALSE)</f>
        <v>Yes</v>
      </c>
      <c r="BJ291" s="2" t="str">
        <f>VLOOKUP(P291,'[3]Monitor Schedule'!$A:$BM,50,FALSE)</f>
        <v>Yes</v>
      </c>
      <c r="BK291" s="2" t="str">
        <f>VLOOKUP(P291,'[3]Monitor Schedule'!$A:$BM,51,FALSE)</f>
        <v>No</v>
      </c>
      <c r="BL291" s="2" t="str">
        <f>VLOOKUP(P291,'[3]Monitor Schedule'!$A:$BM,52,FALSE)</f>
        <v>No</v>
      </c>
      <c r="BM291" s="2" t="str">
        <f>VLOOKUP(P291,'[3]Monitor Schedule'!$A:$BM,53,FALSE)</f>
        <v>Yes</v>
      </c>
      <c r="BN291" s="2" t="str">
        <f>VLOOKUP(P291,'[3]Monitor Schedule'!$A:$BM,54,FALSE)</f>
        <v>No</v>
      </c>
      <c r="BO291" s="2" t="str">
        <f>VLOOKUP(P291,'[3]Monitor Schedule'!$A:$BM,55,FALSE)</f>
        <v>Yes</v>
      </c>
      <c r="BP291" s="2" t="s">
        <v>30</v>
      </c>
      <c r="BQ291" s="2" t="s">
        <v>30</v>
      </c>
      <c r="BR291" s="2" t="str">
        <f>VLOOKUP(P291,'[3]Monitor Schedule'!$A:$BM,58,FALSE)</f>
        <v>No</v>
      </c>
      <c r="BS291" s="2" t="str">
        <f>VLOOKUP(P291,'[3]Monitor Schedule'!$A:$BM,59,FALSE)</f>
        <v>No</v>
      </c>
      <c r="BT291" s="2" t="str">
        <f>VLOOKUP(P291,'[3]Monitor Schedule'!$A:$BM,60,FALSE)</f>
        <v>No</v>
      </c>
      <c r="BU291" s="2" t="str">
        <f>VLOOKUP(P291,'[3]Monitor Schedule'!$A:$BM,61,FALSE)</f>
        <v>No</v>
      </c>
      <c r="BV291" s="2" t="s">
        <v>30</v>
      </c>
      <c r="BW291" s="2" t="s">
        <v>30</v>
      </c>
      <c r="BX291" s="2" t="s">
        <v>30</v>
      </c>
      <c r="BY291" s="2">
        <f>VLOOKUP(P291,'[3]Monitor Schedule'!$A:$BM,65,FALSE)</f>
        <v>0</v>
      </c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 s="6"/>
      <c r="QS291" s="6"/>
      <c r="QT291" s="6"/>
      <c r="QU291" s="6"/>
      <c r="QV291" s="6"/>
      <c r="QW291" s="6"/>
      <c r="QX291" s="6"/>
      <c r="QY291" s="6"/>
      <c r="QZ291" s="6"/>
      <c r="RA291" s="6"/>
      <c r="RB291" s="6"/>
      <c r="RC291" s="6"/>
      <c r="RD291" s="6"/>
      <c r="RE291" s="6"/>
      <c r="RF291" s="6"/>
      <c r="RG291" s="6"/>
      <c r="RH291" s="6"/>
      <c r="RI291" s="6"/>
      <c r="RJ291" s="6"/>
      <c r="RK291" s="6"/>
      <c r="RL291" s="6"/>
      <c r="RM291" s="6"/>
      <c r="RN291" s="6"/>
      <c r="RO291" s="6"/>
      <c r="RP291" s="6"/>
      <c r="RQ291" s="6"/>
      <c r="RR291" s="6"/>
      <c r="RS291" s="6"/>
      <c r="RT291" s="6"/>
      <c r="RU291" s="6"/>
      <c r="RV291" s="6"/>
      <c r="RW291" s="6"/>
      <c r="RX291" s="6"/>
      <c r="RY291" s="6"/>
      <c r="RZ291" s="6"/>
      <c r="SA291" s="6"/>
      <c r="SB291" s="6"/>
      <c r="SC291" s="6"/>
      <c r="SD291" s="6"/>
      <c r="SE291" s="6"/>
      <c r="SF291" s="6"/>
      <c r="SG291" s="6"/>
      <c r="SH291" s="6"/>
      <c r="SI291" s="6"/>
      <c r="SJ291" s="6"/>
      <c r="SK291" s="6"/>
      <c r="SL291" s="6"/>
      <c r="SM291" s="6"/>
      <c r="SN291" s="6"/>
      <c r="SO291" s="6"/>
      <c r="SP291" s="6"/>
      <c r="SQ291" s="6"/>
      <c r="SR291" s="6"/>
      <c r="SS291" s="6"/>
      <c r="ST291" s="6"/>
      <c r="SU291" s="6"/>
      <c r="SV291" s="6"/>
      <c r="SW291" s="6"/>
      <c r="SX291" s="6"/>
      <c r="SY291" s="6"/>
      <c r="SZ291" s="6"/>
      <c r="TA291" s="6"/>
      <c r="TB291" s="6"/>
      <c r="TC291" s="6"/>
      <c r="TD291" s="6"/>
      <c r="TE291" s="6"/>
      <c r="TF291" s="6"/>
      <c r="TG291" s="6"/>
      <c r="TH291" s="6"/>
      <c r="TI291" s="6"/>
      <c r="TJ291" s="6"/>
      <c r="TK291" s="6"/>
      <c r="TL291" s="6"/>
      <c r="TM291" s="6"/>
      <c r="TN291" s="6"/>
      <c r="TO291" s="6"/>
      <c r="TP291" s="6"/>
      <c r="TQ291" s="6"/>
      <c r="TR291" s="6"/>
      <c r="TS291" s="6"/>
      <c r="TT291" s="6"/>
      <c r="TU291" s="6"/>
      <c r="TV291" s="6"/>
      <c r="TW291" s="6"/>
      <c r="TX291" s="6"/>
      <c r="TY291" s="6"/>
      <c r="TZ291" s="6"/>
      <c r="UA291" s="6"/>
      <c r="UB291" s="6"/>
      <c r="UC291" s="6"/>
      <c r="UD291" s="6"/>
      <c r="UE291" s="6"/>
      <c r="UF291" s="6"/>
      <c r="UG291" s="6"/>
      <c r="UH291" s="6"/>
      <c r="UI291" s="6"/>
      <c r="UJ291" s="6"/>
      <c r="UK291" s="6"/>
      <c r="UL291" s="6"/>
      <c r="UM291" s="6"/>
      <c r="UN291" s="6"/>
      <c r="UO291" s="6"/>
      <c r="UP291" s="6"/>
      <c r="UQ291" s="6"/>
      <c r="UR291" s="6"/>
      <c r="US291" s="6"/>
      <c r="UT291" s="6"/>
      <c r="UU291" s="6"/>
      <c r="UV291" s="6"/>
      <c r="UW291" s="6"/>
      <c r="UX291" s="6"/>
      <c r="UY291" s="6"/>
      <c r="UZ291" s="6"/>
      <c r="VA291" s="6"/>
      <c r="VB291" s="6"/>
      <c r="VC291" s="6"/>
      <c r="VD291" s="6"/>
      <c r="VE291" s="6"/>
      <c r="VF291" s="6"/>
      <c r="VG291" s="6"/>
      <c r="VH291" s="6"/>
      <c r="VI291" s="6"/>
      <c r="VJ291" s="6"/>
      <c r="VK291" s="6"/>
      <c r="VL291" s="6"/>
      <c r="VM291" s="6"/>
      <c r="VN291" s="6"/>
      <c r="VO291" s="6"/>
      <c r="VP291" s="6"/>
      <c r="VQ291" s="6"/>
      <c r="VR291" s="6"/>
      <c r="VS291" s="6"/>
      <c r="VT291" s="6"/>
      <c r="VU291" s="6"/>
      <c r="VV291" s="6"/>
      <c r="VW291" s="6"/>
      <c r="VX291" s="6"/>
      <c r="VY291" s="6"/>
      <c r="VZ291" s="6"/>
      <c r="WA291" s="6"/>
      <c r="WB291" s="6"/>
      <c r="WC291" s="6"/>
      <c r="WD291" s="6"/>
      <c r="WE291" s="6"/>
      <c r="WF291" s="6"/>
      <c r="WG291" s="6"/>
      <c r="WH291" s="6"/>
      <c r="WI291" s="6"/>
      <c r="WJ291" s="6"/>
      <c r="WK291" s="6"/>
      <c r="WL291" s="6"/>
      <c r="WM291" s="6"/>
      <c r="WN291" s="6"/>
      <c r="WO291" s="6"/>
      <c r="WP291" s="6"/>
      <c r="WQ291" s="6"/>
      <c r="WR291" s="6"/>
      <c r="WS291" s="6"/>
      <c r="WT291" s="6"/>
      <c r="WU291" s="6"/>
      <c r="WV291" s="6"/>
      <c r="WW291" s="6"/>
      <c r="WX291" s="6"/>
      <c r="WY291" s="6"/>
      <c r="WZ291" s="6"/>
      <c r="XA291" s="6"/>
      <c r="XB291" s="6"/>
      <c r="XC291" s="6"/>
      <c r="XD291" s="6"/>
      <c r="XE291" s="6"/>
      <c r="XF291" s="6"/>
      <c r="XG291" s="6"/>
      <c r="XH291" s="6"/>
      <c r="XI291" s="6"/>
      <c r="XJ291" s="6"/>
      <c r="XK291" s="6"/>
      <c r="XL291" s="6"/>
      <c r="XM291" s="6"/>
      <c r="XN291" s="6"/>
      <c r="XO291" s="6"/>
      <c r="XP291" s="6"/>
      <c r="XQ291" s="6"/>
      <c r="XR291" s="6"/>
      <c r="XS291" s="6"/>
      <c r="XT291" s="6"/>
      <c r="XU291" s="6"/>
      <c r="XV291" s="6"/>
      <c r="XW291" s="6"/>
      <c r="XX291" s="6"/>
      <c r="XY291" s="6"/>
      <c r="XZ291" s="6"/>
      <c r="YA291" s="6"/>
      <c r="YB291" s="6"/>
      <c r="YC291" s="6"/>
      <c r="YD291" s="6"/>
      <c r="YE291" s="6"/>
      <c r="YF291" s="6"/>
      <c r="YG291" s="6"/>
      <c r="YH291" s="6"/>
      <c r="YI291" s="6"/>
      <c r="YJ291" s="6"/>
      <c r="YK291" s="6"/>
      <c r="YL291" s="6"/>
      <c r="YM291" s="6"/>
      <c r="YN291" s="6"/>
      <c r="YO291" s="6"/>
      <c r="YP291" s="6"/>
      <c r="YQ291" s="6"/>
      <c r="YR291" s="6"/>
      <c r="YS291" s="6"/>
      <c r="YT291" s="6"/>
      <c r="YU291" s="6"/>
      <c r="YV291" s="6"/>
      <c r="YW291" s="6"/>
      <c r="YX291" s="6"/>
      <c r="YY291" s="6"/>
      <c r="YZ291" s="6"/>
      <c r="ZA291" s="6"/>
      <c r="ZB291" s="6"/>
      <c r="ZC291" s="6"/>
      <c r="ZD291" s="6"/>
      <c r="ZE291" s="6"/>
      <c r="ZF291" s="6"/>
      <c r="ZG291" s="6"/>
      <c r="ZH291" s="6"/>
      <c r="ZI291" s="6"/>
      <c r="ZJ291" s="6"/>
      <c r="ZK291" s="6"/>
      <c r="ZL291" s="6"/>
      <c r="ZM291" s="6"/>
      <c r="ZN291" s="6"/>
      <c r="ZO291" s="6"/>
      <c r="ZP291" s="6"/>
      <c r="ZQ291" s="6"/>
      <c r="ZR291" s="6"/>
      <c r="ZS291" s="6"/>
      <c r="ZT291" s="6"/>
      <c r="ZU291" s="6"/>
      <c r="ZV291" s="6"/>
      <c r="ZW291" s="6"/>
      <c r="ZX291" s="6"/>
      <c r="ZY291" s="6"/>
      <c r="ZZ291" s="6"/>
      <c r="AAA291" s="6"/>
      <c r="AAB291" s="6"/>
      <c r="AAC291" s="6"/>
      <c r="AAD291" s="6"/>
      <c r="AAE291" s="6"/>
      <c r="AAF291" s="6"/>
      <c r="AAG291" s="6"/>
      <c r="AAH291" s="6"/>
      <c r="AAI291" s="6"/>
      <c r="AAJ291" s="6"/>
      <c r="AAK291" s="6"/>
      <c r="AAL291" s="6"/>
      <c r="AAM291" s="6"/>
      <c r="AAN291" s="6"/>
      <c r="AAO291" s="6"/>
      <c r="AAP291" s="6"/>
      <c r="AAQ291" s="6"/>
      <c r="AAR291" s="6"/>
      <c r="AAS291" s="6"/>
      <c r="AAT291" s="6"/>
      <c r="AAU291" s="6"/>
      <c r="AAV291" s="6"/>
      <c r="AAW291" s="6"/>
      <c r="AAX291" s="6"/>
      <c r="AAY291" s="6"/>
      <c r="AAZ291" s="6"/>
      <c r="ABA291" s="6"/>
      <c r="ABB291" s="6"/>
      <c r="ABC291" s="6"/>
      <c r="ABD291" s="6"/>
      <c r="ABE291" s="6"/>
      <c r="ABF291" s="6"/>
      <c r="ABG291" s="6"/>
      <c r="ABH291" s="6"/>
      <c r="ABI291" s="6"/>
      <c r="ABJ291" s="6"/>
      <c r="ABK291" s="6"/>
      <c r="ABL291" s="6"/>
      <c r="ABM291" s="6"/>
      <c r="ABN291" s="6"/>
      <c r="ABO291" s="6"/>
      <c r="ABP291" s="6"/>
      <c r="ABQ291" s="6"/>
      <c r="ABR291" s="6"/>
      <c r="ABS291" s="6"/>
      <c r="ABT291" s="6"/>
      <c r="ABU291" s="6"/>
      <c r="ABV291" s="6"/>
      <c r="ABW291" s="6"/>
      <c r="ABX291" s="6"/>
      <c r="ABY291" s="6"/>
      <c r="ABZ291" s="6"/>
      <c r="ACA291" s="6"/>
      <c r="ACB291" s="6"/>
      <c r="ACC291" s="6"/>
      <c r="ACD291" s="6"/>
      <c r="ACE291" s="6"/>
      <c r="ACF291" s="6"/>
      <c r="ACG291" s="6"/>
      <c r="ACH291" s="6"/>
      <c r="ACI291" s="6"/>
      <c r="ACJ291" s="6"/>
      <c r="ACK291" s="6"/>
      <c r="ACL291" s="6"/>
      <c r="ACM291" s="6"/>
      <c r="ACN291" s="6"/>
      <c r="ACO291" s="6"/>
      <c r="ACP291" s="6"/>
      <c r="ACQ291" s="6"/>
      <c r="ACR291" s="6"/>
      <c r="ACS291" s="6"/>
      <c r="ACT291" s="6"/>
      <c r="ACU291" s="6"/>
      <c r="ACV291" s="6"/>
      <c r="ACW291" s="6"/>
      <c r="ACX291" s="6"/>
      <c r="ACY291" s="6"/>
      <c r="ACZ291" s="6"/>
      <c r="ADA291" s="6"/>
      <c r="ADB291" s="6"/>
      <c r="ADC291" s="6"/>
      <c r="ADD291" s="6"/>
      <c r="ADE291" s="6"/>
      <c r="ADF291" s="6"/>
      <c r="ADG291" s="6"/>
      <c r="ADH291" s="6"/>
      <c r="ADI291" s="6"/>
      <c r="ADJ291" s="6"/>
      <c r="ADK291" s="6"/>
      <c r="ADL291" s="6"/>
      <c r="ADM291" s="6"/>
      <c r="ADN291" s="6"/>
      <c r="ADO291" s="6"/>
      <c r="ADP291" s="6"/>
      <c r="ADQ291" s="6"/>
      <c r="ADR291" s="6"/>
      <c r="ADS291" s="6"/>
      <c r="ADT291" s="6"/>
      <c r="ADU291" s="6"/>
      <c r="ADV291" s="6"/>
      <c r="ADW291" s="6"/>
      <c r="ADX291" s="6"/>
      <c r="ADY291" s="6"/>
      <c r="ADZ291" s="6"/>
      <c r="AEA291" s="6"/>
      <c r="AEB291" s="6"/>
      <c r="AEC291" s="6"/>
      <c r="AED291" s="6"/>
      <c r="AEE291" s="6"/>
      <c r="AEF291" s="6"/>
      <c r="AEG291" s="6"/>
      <c r="AEH291" s="6"/>
      <c r="AEI291" s="6"/>
      <c r="AEJ291" s="6"/>
      <c r="AEK291" s="6"/>
      <c r="AEL291" s="6"/>
      <c r="AEM291" s="6"/>
      <c r="AEN291" s="6"/>
      <c r="AEO291" s="6"/>
      <c r="AEP291" s="6"/>
      <c r="AEQ291" s="6"/>
      <c r="AER291" s="6"/>
      <c r="AES291" s="6"/>
      <c r="AET291" s="6"/>
      <c r="AEU291" s="6"/>
      <c r="AEV291" s="6"/>
      <c r="AEW291" s="6"/>
      <c r="AEX291" s="6"/>
      <c r="AEY291" s="6"/>
      <c r="AEZ291" s="6"/>
      <c r="AFA291" s="6"/>
      <c r="AFB291" s="6"/>
      <c r="AFC291" s="6"/>
      <c r="AFD291" s="6"/>
      <c r="AFE291" s="6"/>
      <c r="AFF291" s="6"/>
      <c r="AFG291" s="6"/>
      <c r="AFH291" s="6"/>
      <c r="AFI291" s="6"/>
      <c r="AFJ291" s="6"/>
      <c r="AFK291" s="6"/>
      <c r="AFL291" s="6"/>
      <c r="AFM291" s="6"/>
      <c r="AFN291" s="6"/>
      <c r="AFO291" s="6"/>
      <c r="AFP291" s="6"/>
      <c r="AFQ291" s="6"/>
      <c r="AFR291" s="6"/>
      <c r="AFS291" s="6"/>
      <c r="AFT291" s="6"/>
      <c r="AFU291" s="6"/>
      <c r="AFV291" s="6"/>
      <c r="AFW291" s="6"/>
      <c r="AFX291" s="6"/>
      <c r="AFY291" s="6"/>
      <c r="AFZ291" s="6"/>
      <c r="AGA291" s="6"/>
      <c r="AGB291" s="6"/>
      <c r="AGC291" s="6"/>
      <c r="AGD291" s="6"/>
      <c r="AGE291" s="6"/>
      <c r="AGF291" s="6"/>
      <c r="AGG291" s="6"/>
      <c r="AGH291" s="6"/>
      <c r="AGI291" s="6"/>
      <c r="AGJ291" s="6"/>
      <c r="AGK291" s="6"/>
      <c r="AGL291" s="6"/>
      <c r="AGM291" s="6"/>
      <c r="AGN291" s="6"/>
      <c r="AGO291" s="6"/>
      <c r="AGP291" s="6"/>
      <c r="AGQ291" s="6"/>
      <c r="AGR291" s="6"/>
      <c r="AGS291" s="6"/>
      <c r="AGT291" s="6"/>
      <c r="AGU291" s="6"/>
      <c r="AGV291" s="6"/>
      <c r="AGW291" s="6"/>
      <c r="AGX291" s="6"/>
      <c r="AGY291" s="6"/>
      <c r="AGZ291" s="6"/>
      <c r="AHA291" s="6"/>
      <c r="AHB291" s="6"/>
      <c r="AHC291" s="6"/>
      <c r="AHD291" s="6"/>
      <c r="AHE291" s="6"/>
      <c r="AHF291" s="6"/>
      <c r="AHG291" s="6"/>
      <c r="AHH291" s="6"/>
      <c r="AHI291" s="6"/>
      <c r="AHJ291" s="6"/>
      <c r="AHK291" s="6"/>
      <c r="AHL291" s="6"/>
      <c r="AHM291" s="6"/>
      <c r="AHN291" s="6"/>
      <c r="AHO291" s="6"/>
      <c r="AHP291" s="6"/>
      <c r="AHQ291" s="6"/>
      <c r="AHR291" s="6"/>
      <c r="AHS291" s="6"/>
      <c r="AHT291" s="6"/>
      <c r="AHU291" s="6"/>
      <c r="AHV291" s="6"/>
      <c r="AHW291" s="6"/>
      <c r="AHX291" s="6"/>
      <c r="AHY291" s="6"/>
      <c r="AHZ291" s="6"/>
      <c r="AIA291" s="6"/>
      <c r="AIB291" s="6"/>
      <c r="AIC291" s="6"/>
      <c r="AID291" s="6"/>
      <c r="AIE291" s="6"/>
      <c r="AIF291" s="6"/>
      <c r="AIG291" s="6"/>
      <c r="AIH291" s="6"/>
      <c r="AII291" s="6"/>
      <c r="AIJ291" s="6"/>
      <c r="AIK291" s="6"/>
      <c r="AIL291" s="6"/>
      <c r="AIM291" s="6"/>
      <c r="AIN291" s="6"/>
      <c r="AIO291" s="6"/>
      <c r="AIP291" s="6"/>
      <c r="AIQ291" s="6"/>
      <c r="AIR291" s="6"/>
      <c r="AIS291" s="6"/>
      <c r="AIT291" s="6"/>
      <c r="AIU291" s="6"/>
      <c r="AIV291" s="6"/>
      <c r="AIW291" s="6"/>
      <c r="AIX291" s="6"/>
      <c r="AIY291" s="6"/>
      <c r="AIZ291" s="6"/>
      <c r="AJA291" s="6"/>
      <c r="AJB291" s="6"/>
      <c r="AJC291" s="6"/>
      <c r="AJD291" s="6"/>
      <c r="AJE291" s="6"/>
      <c r="AJF291" s="6"/>
      <c r="AJG291" s="6"/>
      <c r="AJH291" s="6"/>
      <c r="AJI291" s="6"/>
      <c r="AJJ291" s="6"/>
      <c r="AJK291" s="6"/>
      <c r="AJL291" s="6"/>
      <c r="AJM291" s="6"/>
      <c r="AJN291" s="6"/>
      <c r="AJO291" s="6"/>
      <c r="AJP291" s="6"/>
      <c r="AJQ291" s="6"/>
      <c r="AJR291" s="6"/>
      <c r="AJS291" s="6"/>
      <c r="AJT291" s="6"/>
      <c r="AJU291" s="6"/>
      <c r="AJV291" s="6"/>
      <c r="AJW291" s="6"/>
      <c r="AJX291" s="6"/>
      <c r="AJY291" s="6"/>
      <c r="AJZ291" s="6"/>
      <c r="AKA291" s="6"/>
      <c r="AKB291" s="6"/>
      <c r="AKC291" s="6"/>
      <c r="AKD291" s="6"/>
      <c r="AKE291" s="6"/>
      <c r="AKF291" s="6"/>
      <c r="AKG291" s="6"/>
      <c r="AKH291" s="6"/>
      <c r="AKI291" s="6"/>
      <c r="AKJ291" s="6"/>
      <c r="AKK291" s="6"/>
      <c r="AKL291" s="6"/>
      <c r="AKM291" s="6"/>
      <c r="AKN291" s="6"/>
      <c r="AKO291" s="6"/>
      <c r="AKP291" s="6"/>
      <c r="AKQ291" s="6"/>
      <c r="AKR291" s="6"/>
      <c r="AKS291" s="6"/>
      <c r="AKT291" s="6"/>
      <c r="AKU291" s="6"/>
      <c r="AKV291" s="6"/>
      <c r="AKW291" s="6"/>
      <c r="AKX291" s="6"/>
      <c r="AKY291" s="6"/>
      <c r="AKZ291" s="6"/>
      <c r="ALA291" s="6"/>
      <c r="ALB291" s="6"/>
      <c r="ALC291" s="6"/>
      <c r="ALD291" s="6"/>
      <c r="ALE291" s="6"/>
      <c r="ALF291" s="6"/>
      <c r="ALG291" s="6"/>
      <c r="ALH291" s="6"/>
      <c r="ALI291" s="6"/>
      <c r="ALJ291" s="6"/>
      <c r="ALK291" s="6"/>
      <c r="ALL291" s="6"/>
      <c r="ALM291" s="6"/>
      <c r="ALN291" s="6"/>
      <c r="ALO291" s="6"/>
      <c r="ALP291" s="6"/>
      <c r="ALQ291" s="6"/>
      <c r="ALR291" s="6"/>
      <c r="ALS291" s="6"/>
      <c r="ALT291" s="6"/>
      <c r="ALU291" s="6"/>
      <c r="ALV291" s="6"/>
      <c r="ALW291" s="6"/>
      <c r="ALX291" s="6"/>
      <c r="ALY291" s="6"/>
      <c r="ALZ291" s="6"/>
      <c r="AMA291" s="6"/>
      <c r="AMB291" s="6"/>
      <c r="AMC291" s="6"/>
      <c r="AMD291" s="6"/>
      <c r="AME291" s="6"/>
      <c r="AMF291" s="6"/>
      <c r="AMG291" s="6"/>
      <c r="AMH291" s="6"/>
      <c r="AMI291" s="6"/>
      <c r="AMJ291" s="6"/>
      <c r="AMK291" s="6"/>
      <c r="AML291" s="6"/>
      <c r="AMM291" s="6"/>
      <c r="AMN291" s="6"/>
      <c r="AMO291" s="6"/>
      <c r="AMP291" s="6"/>
      <c r="AMQ291" s="6"/>
      <c r="AMR291" s="6"/>
      <c r="AMS291" s="6"/>
      <c r="AMT291" s="6"/>
      <c r="AMU291" s="6"/>
      <c r="AMV291" s="6"/>
      <c r="AMW291" s="6"/>
      <c r="AMX291" s="6"/>
      <c r="AMY291" s="6"/>
      <c r="AMZ291" s="6"/>
      <c r="ANA291" s="6"/>
      <c r="ANB291" s="6"/>
      <c r="ANC291" s="6"/>
      <c r="AND291" s="6"/>
      <c r="ANE291" s="6"/>
      <c r="ANF291" s="6"/>
      <c r="ANG291" s="6"/>
      <c r="ANH291" s="6"/>
      <c r="ANI291" s="6"/>
      <c r="ANJ291" s="6"/>
      <c r="ANK291" s="6"/>
      <c r="ANL291" s="6"/>
      <c r="ANM291" s="6"/>
      <c r="ANN291" s="6"/>
      <c r="ANO291" s="6"/>
      <c r="ANP291" s="6"/>
      <c r="ANQ291" s="6"/>
      <c r="ANR291" s="6"/>
      <c r="ANS291" s="6"/>
      <c r="ANT291" s="6"/>
      <c r="ANU291" s="6"/>
      <c r="ANV291" s="6"/>
      <c r="ANW291" s="6"/>
      <c r="ANX291" s="6"/>
      <c r="ANY291" s="6"/>
      <c r="ANZ291" s="6"/>
      <c r="AOA291" s="6"/>
      <c r="AOB291" s="6"/>
      <c r="AOC291" s="6"/>
      <c r="AOD291" s="6"/>
      <c r="AOE291" s="6"/>
      <c r="AOF291" s="6"/>
      <c r="AOG291" s="6"/>
      <c r="AOH291" s="6"/>
      <c r="AOI291" s="6"/>
      <c r="AOJ291" s="6"/>
      <c r="AOK291" s="6"/>
      <c r="AOL291" s="6"/>
      <c r="AOM291" s="6"/>
      <c r="AON291" s="6"/>
      <c r="AOO291" s="6"/>
      <c r="AOP291" s="6"/>
      <c r="AOQ291" s="6"/>
      <c r="AOR291" s="6"/>
      <c r="AOS291" s="6"/>
      <c r="AOT291" s="6"/>
      <c r="AOU291" s="6"/>
      <c r="AOV291" s="6"/>
      <c r="AOW291" s="6"/>
      <c r="AOX291" s="6"/>
      <c r="AOY291" s="6"/>
      <c r="AOZ291" s="6"/>
      <c r="APA291" s="6"/>
      <c r="APB291" s="6"/>
      <c r="APC291" s="6"/>
      <c r="APD291" s="6"/>
      <c r="APE291" s="6"/>
      <c r="APF291" s="6"/>
      <c r="APG291" s="6"/>
      <c r="APH291" s="6"/>
      <c r="API291" s="6"/>
      <c r="APJ291" s="6"/>
      <c r="APK291" s="6"/>
      <c r="APL291" s="6"/>
      <c r="APM291" s="6"/>
      <c r="APN291" s="6"/>
      <c r="APO291" s="6"/>
      <c r="APP291" s="6"/>
      <c r="APQ291" s="6"/>
      <c r="APR291" s="6"/>
      <c r="APS291" s="6"/>
      <c r="APT291" s="6"/>
      <c r="APU291" s="6"/>
      <c r="APV291" s="6"/>
      <c r="APW291" s="6"/>
      <c r="APX291" s="6"/>
      <c r="APY291" s="6"/>
      <c r="APZ291" s="6"/>
      <c r="AQA291" s="6"/>
      <c r="AQB291" s="6"/>
      <c r="AQC291" s="6"/>
      <c r="AQD291" s="6"/>
      <c r="AQE291" s="6"/>
      <c r="AQF291" s="6"/>
      <c r="AQG291" s="6"/>
      <c r="AQH291" s="6"/>
      <c r="AQI291" s="6"/>
      <c r="AQJ291" s="6"/>
      <c r="AQK291" s="6"/>
      <c r="AQL291" s="6"/>
      <c r="AQM291" s="6"/>
      <c r="AQN291" s="6"/>
      <c r="AQO291" s="6"/>
      <c r="AQP291" s="6"/>
      <c r="AQQ291" s="6"/>
      <c r="AQR291" s="6"/>
      <c r="AQS291" s="6"/>
      <c r="AQT291" s="6"/>
      <c r="AQU291" s="6"/>
      <c r="AQV291" s="6"/>
      <c r="AQW291" s="6"/>
      <c r="AQX291" s="6"/>
      <c r="AQY291" s="6"/>
      <c r="AQZ291" s="6"/>
      <c r="ARA291" s="6"/>
      <c r="ARB291" s="6"/>
      <c r="ARC291" s="6"/>
      <c r="ARD291" s="6"/>
      <c r="ARE291" s="6"/>
      <c r="ARF291" s="6"/>
      <c r="ARG291" s="6"/>
      <c r="ARH291" s="6"/>
      <c r="ARI291" s="6"/>
      <c r="ARJ291" s="6"/>
      <c r="ARK291" s="6"/>
      <c r="ARL291" s="6"/>
      <c r="ARM291" s="6"/>
      <c r="ARN291" s="6"/>
      <c r="ARO291" s="6"/>
      <c r="ARP291" s="6"/>
      <c r="ARQ291" s="6"/>
      <c r="ARR291" s="6"/>
      <c r="ARS291" s="6"/>
      <c r="ART291" s="6"/>
      <c r="ARU291" s="6"/>
      <c r="ARV291" s="6"/>
      <c r="ARW291" s="6"/>
      <c r="ARX291" s="6"/>
      <c r="ARY291" s="6"/>
      <c r="ARZ291" s="6"/>
      <c r="ASA291" s="6"/>
      <c r="ASB291" s="6"/>
      <c r="ASC291" s="6"/>
      <c r="ASD291" s="6"/>
      <c r="ASE291" s="6"/>
      <c r="ASF291" s="6"/>
      <c r="ASG291" s="6"/>
      <c r="ASH291" s="6"/>
      <c r="ASI291" s="6"/>
      <c r="ASJ291" s="6"/>
      <c r="ASK291" s="6"/>
      <c r="ASL291" s="6"/>
      <c r="ASM291" s="6"/>
      <c r="ASN291" s="6"/>
      <c r="ASO291" s="6"/>
      <c r="ASP291" s="6"/>
      <c r="ASQ291" s="6"/>
      <c r="ASR291" s="6"/>
      <c r="ASS291" s="6"/>
      <c r="AST291" s="6"/>
      <c r="ASU291" s="6"/>
      <c r="ASV291" s="6"/>
      <c r="ASW291" s="6"/>
      <c r="ASX291" s="6"/>
      <c r="ASY291" s="6"/>
      <c r="ASZ291" s="6"/>
      <c r="ATA291" s="6"/>
      <c r="ATB291" s="6"/>
      <c r="ATC291" s="6"/>
      <c r="ATD291" s="6"/>
      <c r="ATE291" s="6"/>
      <c r="ATF291" s="6"/>
      <c r="ATG291" s="6"/>
      <c r="ATH291" s="6"/>
      <c r="ATI291" s="6"/>
      <c r="ATJ291" s="6"/>
      <c r="ATK291" s="6"/>
      <c r="ATL291" s="6"/>
      <c r="ATM291" s="6"/>
      <c r="ATN291" s="6"/>
      <c r="ATO291" s="6"/>
      <c r="ATP291" s="6"/>
      <c r="ATQ291" s="6"/>
      <c r="ATR291" s="6"/>
      <c r="ATS291" s="6"/>
      <c r="ATT291" s="6"/>
      <c r="ATU291" s="6"/>
      <c r="ATV291" s="6"/>
      <c r="ATW291" s="6"/>
      <c r="ATX291" s="6"/>
      <c r="ATY291" s="6"/>
      <c r="ATZ291" s="6"/>
      <c r="AUA291" s="6"/>
      <c r="AUB291" s="6"/>
      <c r="AUC291" s="6"/>
      <c r="AUD291" s="6"/>
      <c r="AUE291" s="6"/>
      <c r="AUF291" s="6"/>
      <c r="AUG291" s="6"/>
      <c r="AUH291" s="6"/>
      <c r="AUI291" s="6"/>
      <c r="AUJ291" s="6"/>
      <c r="AUK291" s="6"/>
      <c r="AUL291" s="6"/>
      <c r="AUM291" s="6"/>
      <c r="AUN291" s="6"/>
      <c r="AUO291" s="6"/>
      <c r="AUP291" s="6"/>
      <c r="AUQ291" s="6"/>
      <c r="AUR291" s="6"/>
      <c r="AUS291" s="6"/>
      <c r="AUT291" s="6"/>
      <c r="AUU291" s="6"/>
      <c r="AUV291" s="6"/>
      <c r="AUW291" s="6"/>
      <c r="AUX291" s="6"/>
      <c r="AUY291" s="6"/>
      <c r="AUZ291" s="6"/>
      <c r="AVA291" s="6"/>
      <c r="AVB291" s="6"/>
      <c r="AVC291" s="6"/>
      <c r="AVD291" s="6"/>
      <c r="AVE291" s="6"/>
      <c r="AVF291" s="6"/>
      <c r="AVG291" s="6"/>
      <c r="AVH291" s="6"/>
      <c r="AVI291" s="6"/>
      <c r="AVJ291" s="6"/>
      <c r="AVK291" s="6"/>
      <c r="AVL291" s="6"/>
      <c r="AVM291" s="6"/>
      <c r="AVN291" s="6"/>
      <c r="AVO291" s="6"/>
      <c r="AVP291" s="6"/>
      <c r="AVQ291" s="6"/>
      <c r="AVR291" s="6"/>
      <c r="AVS291" s="6"/>
      <c r="AVT291" s="6"/>
      <c r="AVU291" s="6"/>
      <c r="AVV291" s="6"/>
      <c r="AVW291" s="6"/>
      <c r="AVX291" s="6"/>
      <c r="AVY291" s="6"/>
      <c r="AVZ291" s="6"/>
      <c r="AWA291" s="6"/>
      <c r="AWB291" s="6"/>
      <c r="AWC291" s="6"/>
      <c r="AWD291" s="6"/>
      <c r="AWE291" s="6"/>
      <c r="AWF291" s="6"/>
      <c r="AWG291" s="6"/>
      <c r="AWH291" s="6"/>
      <c r="AWI291" s="6"/>
      <c r="AWJ291" s="6"/>
      <c r="AWK291" s="6"/>
      <c r="AWL291" s="6"/>
      <c r="AWM291" s="6"/>
      <c r="AWN291" s="6"/>
      <c r="AWO291" s="6"/>
      <c r="AWP291" s="6"/>
      <c r="AWQ291" s="6"/>
      <c r="AWR291" s="6"/>
      <c r="AWS291" s="6"/>
      <c r="AWT291" s="6"/>
      <c r="AWU291" s="6"/>
      <c r="AWV291" s="6"/>
      <c r="AWW291" s="6"/>
      <c r="AWX291" s="6"/>
      <c r="AWY291" s="6"/>
      <c r="AWZ291" s="6"/>
      <c r="AXA291" s="6"/>
      <c r="AXB291" s="6"/>
      <c r="AXC291" s="6"/>
      <c r="AXD291" s="6"/>
      <c r="AXE291" s="6"/>
      <c r="AXF291" s="6"/>
      <c r="AXG291" s="6"/>
      <c r="AXH291" s="6"/>
      <c r="AXI291" s="6"/>
      <c r="AXJ291" s="6"/>
      <c r="AXK291" s="6"/>
      <c r="AXL291" s="6"/>
      <c r="AXM291" s="6"/>
      <c r="AXN291" s="6"/>
      <c r="AXO291" s="6"/>
      <c r="AXP291" s="6"/>
      <c r="AXQ291" s="6"/>
      <c r="AXR291" s="6"/>
      <c r="AXS291" s="6"/>
      <c r="AXT291" s="6"/>
      <c r="AXU291" s="6"/>
      <c r="AXV291" s="6"/>
      <c r="AXW291" s="6"/>
      <c r="AXX291" s="6"/>
      <c r="AXY291" s="6"/>
      <c r="AXZ291" s="6"/>
      <c r="AYA291" s="6"/>
      <c r="AYB291" s="6"/>
      <c r="AYC291" s="6"/>
      <c r="AYD291" s="6"/>
      <c r="AYE291" s="6"/>
      <c r="AYF291" s="6"/>
      <c r="AYG291" s="6"/>
      <c r="AYH291" s="6"/>
      <c r="AYI291" s="6"/>
      <c r="AYJ291" s="6"/>
      <c r="AYK291" s="6"/>
      <c r="AYL291" s="6"/>
      <c r="AYM291" s="6"/>
      <c r="AYN291" s="6"/>
      <c r="AYO291" s="6"/>
      <c r="AYP291" s="6"/>
      <c r="AYQ291" s="6"/>
      <c r="AYR291" s="6"/>
      <c r="AYS291" s="6"/>
      <c r="AYT291" s="6"/>
      <c r="AYU291" s="6"/>
      <c r="AYV291" s="6"/>
      <c r="AYW291" s="6"/>
      <c r="AYX291" s="6"/>
      <c r="AYY291" s="6"/>
      <c r="AYZ291" s="6"/>
      <c r="AZA291" s="6"/>
      <c r="AZB291" s="6"/>
      <c r="AZC291" s="6"/>
      <c r="AZD291" s="6"/>
      <c r="AZE291" s="6"/>
      <c r="AZF291" s="6"/>
      <c r="AZG291" s="6"/>
      <c r="AZH291" s="6"/>
      <c r="AZI291" s="6"/>
      <c r="AZJ291" s="6"/>
      <c r="AZK291" s="6"/>
      <c r="AZL291" s="6"/>
      <c r="AZM291" s="6"/>
      <c r="AZN291" s="6"/>
      <c r="AZO291" s="6"/>
      <c r="AZP291" s="6"/>
      <c r="AZQ291" s="6"/>
      <c r="AZR291" s="6"/>
      <c r="AZS291" s="6"/>
      <c r="AZT291" s="6"/>
      <c r="AZU291" s="6"/>
      <c r="AZV291" s="6"/>
      <c r="AZW291" s="6"/>
      <c r="AZX291" s="6"/>
      <c r="AZY291" s="6"/>
      <c r="AZZ291" s="6"/>
      <c r="BAA291" s="6"/>
      <c r="BAB291" s="6"/>
      <c r="BAC291" s="6"/>
      <c r="BAD291" s="6"/>
      <c r="BAE291" s="6"/>
      <c r="BAF291" s="6"/>
      <c r="BAG291" s="6"/>
      <c r="BAH291" s="6"/>
      <c r="BAI291" s="6"/>
      <c r="BAJ291" s="6"/>
      <c r="BAK291" s="6"/>
      <c r="BAL291" s="6"/>
      <c r="BAM291" s="6"/>
      <c r="BAN291" s="6"/>
      <c r="BAO291" s="6"/>
      <c r="BAP291" s="6"/>
      <c r="BAQ291" s="6"/>
      <c r="BAR291" s="6"/>
      <c r="BAS291" s="6"/>
      <c r="BAT291" s="6"/>
      <c r="BAU291" s="6"/>
      <c r="BAV291" s="6"/>
      <c r="BAW291" s="6"/>
      <c r="BAX291" s="6"/>
      <c r="BAY291" s="6"/>
      <c r="BAZ291" s="6"/>
      <c r="BBA291" s="6"/>
      <c r="BBB291" s="6"/>
      <c r="BBC291" s="6"/>
      <c r="BBD291" s="6"/>
      <c r="BBE291" s="6"/>
      <c r="BBF291" s="6"/>
      <c r="BBG291" s="6"/>
      <c r="BBH291" s="6"/>
      <c r="BBI291" s="6"/>
      <c r="BBJ291" s="6"/>
      <c r="BBK291" s="6"/>
      <c r="BBL291" s="6"/>
      <c r="BBM291" s="6"/>
      <c r="BBN291" s="6"/>
      <c r="BBO291" s="6"/>
      <c r="BBP291" s="6"/>
      <c r="BBQ291" s="6"/>
      <c r="BBR291" s="6"/>
      <c r="BBS291" s="6"/>
      <c r="BBT291" s="6"/>
      <c r="BBU291" s="6"/>
      <c r="BBV291" s="6"/>
      <c r="BBW291" s="6"/>
      <c r="BBX291" s="6"/>
      <c r="BBY291" s="6"/>
      <c r="BBZ291" s="6"/>
      <c r="BCA291" s="6"/>
      <c r="BCB291" s="6"/>
      <c r="BCC291" s="6"/>
      <c r="BCD291" s="6"/>
      <c r="BCE291" s="6"/>
      <c r="BCF291" s="6"/>
      <c r="BCG291" s="6"/>
      <c r="BCH291" s="6"/>
      <c r="BCI291" s="6"/>
      <c r="BCJ291" s="6"/>
      <c r="BCK291" s="6"/>
      <c r="BCL291" s="6"/>
      <c r="BCM291" s="6"/>
      <c r="BCN291" s="6"/>
      <c r="BCO291" s="6"/>
      <c r="BCP291" s="6"/>
      <c r="BCQ291" s="6"/>
      <c r="BCR291" s="6"/>
      <c r="BCS291" s="6"/>
      <c r="BCT291" s="6"/>
      <c r="BCU291" s="6"/>
      <c r="BCV291" s="6"/>
      <c r="BCW291" s="6"/>
      <c r="BCX291" s="6"/>
      <c r="BCY291" s="6"/>
      <c r="BCZ291" s="6"/>
      <c r="BDA291" s="6"/>
      <c r="BDB291" s="6"/>
      <c r="BDC291" s="6"/>
      <c r="BDD291" s="6"/>
      <c r="BDE291" s="6"/>
      <c r="BDF291" s="6"/>
      <c r="BDG291" s="6"/>
      <c r="BDH291" s="6"/>
      <c r="BDI291" s="6"/>
      <c r="BDJ291" s="6"/>
      <c r="BDK291" s="6"/>
      <c r="BDL291" s="6"/>
      <c r="BDM291" s="6"/>
      <c r="BDN291" s="6"/>
      <c r="BDO291" s="6"/>
      <c r="BDP291" s="6"/>
      <c r="BDQ291" s="6"/>
      <c r="BDR291" s="6"/>
      <c r="BDS291" s="6"/>
      <c r="BDT291" s="6"/>
      <c r="BDU291" s="6"/>
      <c r="BDV291" s="6"/>
      <c r="BDW291" s="6"/>
      <c r="BDX291" s="6"/>
      <c r="BDY291" s="6"/>
      <c r="BDZ291" s="6"/>
      <c r="BEA291" s="6"/>
      <c r="BEB291" s="6"/>
      <c r="BEC291" s="6"/>
      <c r="BED291" s="6"/>
      <c r="BEE291" s="6"/>
      <c r="BEF291" s="6"/>
      <c r="BEG291" s="6"/>
      <c r="BEH291" s="6"/>
      <c r="BEI291" s="6"/>
      <c r="BEJ291" s="6"/>
      <c r="BEK291" s="6"/>
      <c r="BEL291" s="6"/>
      <c r="BEM291" s="6"/>
      <c r="BEN291" s="6"/>
      <c r="BEO291" s="6"/>
      <c r="BEP291" s="6"/>
      <c r="BEQ291" s="6"/>
      <c r="BER291" s="6"/>
      <c r="BES291" s="6"/>
      <c r="BET291" s="6"/>
      <c r="BEU291" s="6"/>
      <c r="BEV291" s="6"/>
      <c r="BEW291" s="6"/>
      <c r="BEX291" s="6"/>
      <c r="BEY291" s="6"/>
      <c r="BEZ291" s="6"/>
      <c r="BFA291" s="6"/>
      <c r="BFB291" s="6"/>
      <c r="BFC291" s="6"/>
      <c r="BFD291" s="6"/>
      <c r="BFE291" s="6"/>
      <c r="BFF291" s="6"/>
      <c r="BFG291" s="6"/>
      <c r="BFH291" s="6"/>
      <c r="BFI291" s="6"/>
      <c r="BFJ291" s="6"/>
      <c r="BFK291" s="6"/>
      <c r="BFL291" s="6"/>
      <c r="BFM291" s="6"/>
      <c r="BFN291" s="6"/>
      <c r="BFO291" s="6"/>
      <c r="BFP291" s="6"/>
      <c r="BFQ291" s="6"/>
      <c r="BFR291" s="6"/>
      <c r="BFS291" s="6"/>
      <c r="BFT291" s="6"/>
      <c r="BFU291" s="6"/>
      <c r="BFV291" s="6"/>
      <c r="BFW291" s="6"/>
      <c r="BFX291" s="6"/>
      <c r="BFY291" s="6"/>
      <c r="BFZ291" s="6"/>
      <c r="BGA291" s="6"/>
      <c r="BGB291" s="6"/>
      <c r="BGC291" s="6"/>
      <c r="BGD291" s="6"/>
      <c r="BGE291" s="6"/>
      <c r="BGF291" s="6"/>
      <c r="BGG291" s="6"/>
      <c r="BGH291" s="6"/>
      <c r="BGI291" s="6"/>
      <c r="BGJ291" s="6"/>
      <c r="BGK291" s="6"/>
      <c r="BGL291" s="6"/>
      <c r="BGM291" s="6"/>
      <c r="BGN291" s="6"/>
      <c r="BGO291" s="6"/>
      <c r="BGP291" s="6"/>
      <c r="BGQ291" s="6"/>
      <c r="BGR291" s="6"/>
      <c r="BGS291" s="6"/>
      <c r="BGT291" s="6"/>
      <c r="BGU291" s="6"/>
      <c r="BGV291" s="6"/>
      <c r="BGW291" s="6"/>
      <c r="BGX291" s="6"/>
      <c r="BGY291" s="6"/>
      <c r="BGZ291" s="6"/>
      <c r="BHA291" s="6"/>
      <c r="BHB291" s="6"/>
      <c r="BHC291" s="6"/>
      <c r="BHD291" s="6"/>
      <c r="BHE291" s="6"/>
      <c r="BHF291" s="6"/>
      <c r="BHG291" s="6"/>
      <c r="BHH291" s="6"/>
      <c r="BHI291" s="6"/>
      <c r="BHJ291" s="6"/>
      <c r="BHK291" s="6"/>
      <c r="BHL291" s="6"/>
      <c r="BHM291" s="6"/>
      <c r="BHN291" s="6"/>
      <c r="BHO291" s="6"/>
      <c r="BHP291" s="6"/>
      <c r="BHQ291" s="6"/>
      <c r="BHR291" s="6"/>
      <c r="BHS291" s="6"/>
      <c r="BHT291" s="6"/>
      <c r="BHU291" s="6"/>
      <c r="BHV291" s="6"/>
      <c r="BHW291" s="6"/>
      <c r="BHX291" s="6"/>
      <c r="BHY291" s="6"/>
      <c r="BHZ291" s="6"/>
      <c r="BIA291" s="6"/>
      <c r="BIB291" s="6"/>
      <c r="BIC291" s="6"/>
      <c r="BID291" s="6"/>
      <c r="BIE291" s="6"/>
      <c r="BIF291" s="6"/>
      <c r="BIG291" s="6"/>
      <c r="BIH291" s="6"/>
      <c r="BII291" s="6"/>
      <c r="BIJ291" s="6"/>
      <c r="BIK291" s="6"/>
      <c r="BIL291" s="6"/>
      <c r="BIM291" s="6"/>
      <c r="BIN291" s="6"/>
      <c r="BIO291" s="6"/>
      <c r="BIP291" s="6"/>
      <c r="BIQ291" s="6"/>
      <c r="BIR291" s="6"/>
      <c r="BIS291" s="6"/>
      <c r="BIT291" s="6"/>
      <c r="BIU291" s="6"/>
      <c r="BIV291" s="6"/>
      <c r="BIW291" s="6"/>
      <c r="BIX291" s="6"/>
      <c r="BIY291" s="6"/>
      <c r="BIZ291" s="6"/>
      <c r="BJA291" s="6"/>
      <c r="BJB291" s="6"/>
      <c r="BJC291" s="6"/>
      <c r="BJD291" s="6"/>
      <c r="BJE291" s="6"/>
      <c r="BJF291" s="6"/>
      <c r="BJG291" s="6"/>
      <c r="BJH291" s="6"/>
      <c r="BJI291" s="6"/>
      <c r="BJJ291" s="6"/>
      <c r="BJK291" s="6"/>
      <c r="BJL291" s="6"/>
      <c r="BJM291" s="6"/>
      <c r="BJN291" s="6"/>
      <c r="BJO291" s="6"/>
      <c r="BJP291" s="6"/>
      <c r="BJQ291" s="6"/>
      <c r="BJR291" s="6"/>
      <c r="BJS291" s="6"/>
      <c r="BJT291" s="6"/>
      <c r="BJU291" s="6"/>
      <c r="BJV291" s="6"/>
      <c r="BJW291" s="6"/>
      <c r="BJX291" s="6"/>
      <c r="BJY291" s="6"/>
      <c r="BJZ291" s="6"/>
      <c r="BKA291" s="6"/>
      <c r="BKB291" s="6"/>
      <c r="BKC291" s="6"/>
      <c r="BKD291" s="6"/>
      <c r="BKE291" s="6"/>
      <c r="BKF291" s="6"/>
      <c r="BKG291" s="6"/>
      <c r="BKH291" s="6"/>
      <c r="BKI291" s="6"/>
      <c r="BKJ291" s="6"/>
      <c r="BKK291" s="6"/>
      <c r="BKL291" s="6"/>
      <c r="BKM291" s="6"/>
      <c r="BKN291" s="6"/>
      <c r="BKO291" s="6"/>
      <c r="BKP291" s="6"/>
      <c r="BKQ291" s="6"/>
      <c r="BKR291" s="6"/>
      <c r="BKS291" s="6"/>
      <c r="BKT291" s="6"/>
      <c r="BKU291" s="6"/>
      <c r="BKV291" s="6"/>
      <c r="BKW291" s="6"/>
      <c r="BKX291" s="6"/>
      <c r="BKY291" s="6"/>
      <c r="BKZ291" s="6"/>
      <c r="BLA291" s="6"/>
      <c r="BLB291" s="6"/>
      <c r="BLC291" s="6"/>
      <c r="BLD291" s="6"/>
      <c r="BLE291" s="6"/>
      <c r="BLF291" s="6"/>
      <c r="BLG291" s="6"/>
      <c r="BLH291" s="6"/>
      <c r="BLI291" s="6"/>
      <c r="BLJ291" s="6"/>
      <c r="BLK291" s="6"/>
      <c r="BLL291" s="6"/>
      <c r="BLM291" s="6"/>
      <c r="BLN291" s="6"/>
      <c r="BLO291" s="6"/>
      <c r="BLP291" s="6"/>
      <c r="BLQ291" s="6"/>
      <c r="BLR291" s="6"/>
      <c r="BLS291" s="6"/>
      <c r="BLT291" s="6"/>
      <c r="BLU291" s="6"/>
      <c r="BLV291" s="6"/>
      <c r="BLW291" s="6"/>
      <c r="BLX291" s="6"/>
      <c r="BLY291" s="6"/>
      <c r="BLZ291" s="6"/>
      <c r="BMA291" s="6"/>
      <c r="BMB291" s="6"/>
      <c r="BMC291" s="6"/>
      <c r="BMD291" s="6"/>
      <c r="BME291" s="6"/>
      <c r="BMF291" s="6"/>
      <c r="BMG291" s="6"/>
      <c r="BMH291" s="6"/>
      <c r="BMI291" s="6"/>
      <c r="BMJ291" s="6"/>
      <c r="BMK291" s="6"/>
      <c r="BML291" s="6"/>
      <c r="BMM291" s="6"/>
      <c r="BMN291" s="6"/>
      <c r="BMO291" s="6"/>
      <c r="BMP291" s="6"/>
      <c r="BMQ291" s="6"/>
      <c r="BMR291" s="6"/>
      <c r="BMS291" s="6"/>
      <c r="BMT291" s="6"/>
      <c r="BMU291" s="6"/>
      <c r="BMV291" s="6"/>
      <c r="BMW291" s="6"/>
      <c r="BMX291" s="6"/>
      <c r="BMY291" s="6"/>
      <c r="BMZ291" s="6"/>
      <c r="BNA291" s="6"/>
      <c r="BNB291" s="6"/>
      <c r="BNC291" s="6"/>
      <c r="BND291" s="6"/>
      <c r="BNE291" s="6"/>
      <c r="BNF291" s="6"/>
      <c r="BNG291" s="6"/>
      <c r="BNH291" s="6"/>
      <c r="BNI291" s="6"/>
      <c r="BNJ291" s="6"/>
      <c r="BNK291" s="6"/>
      <c r="BNL291" s="6"/>
      <c r="BNM291" s="6"/>
      <c r="BNN291" s="6"/>
      <c r="BNO291" s="6"/>
      <c r="BNP291" s="6"/>
      <c r="BNQ291" s="6"/>
      <c r="BNR291" s="6"/>
      <c r="BNS291" s="6"/>
      <c r="BNT291" s="6"/>
      <c r="BNU291" s="6"/>
      <c r="BNV291" s="6"/>
      <c r="BNW291" s="6"/>
      <c r="BNX291" s="6"/>
      <c r="BNY291" s="6"/>
      <c r="BNZ291" s="6"/>
      <c r="BOA291" s="6"/>
      <c r="BOB291" s="6"/>
      <c r="BOC291" s="6"/>
      <c r="BOD291" s="6"/>
      <c r="BOE291" s="6"/>
      <c r="BOF291" s="6"/>
      <c r="BOG291" s="6"/>
      <c r="BOH291" s="6"/>
      <c r="BOI291" s="6"/>
      <c r="BOJ291" s="6"/>
      <c r="BOK291" s="6"/>
      <c r="BOL291" s="6"/>
      <c r="BOM291" s="6"/>
      <c r="BON291" s="6"/>
      <c r="BOO291" s="6"/>
      <c r="BOP291" s="6"/>
      <c r="BOQ291" s="6"/>
      <c r="BOR291" s="6"/>
      <c r="BOS291" s="6"/>
      <c r="BOT291" s="6"/>
      <c r="BOU291" s="6"/>
      <c r="BOV291" s="6"/>
      <c r="BOW291" s="6"/>
      <c r="BOX291" s="6"/>
      <c r="BOY291" s="6"/>
      <c r="BOZ291" s="6"/>
      <c r="BPA291" s="6"/>
      <c r="BPB291" s="6"/>
      <c r="BPC291" s="6"/>
      <c r="BPD291" s="6"/>
      <c r="BPE291" s="6"/>
      <c r="BPF291" s="6"/>
      <c r="BPG291" s="6"/>
      <c r="BPH291" s="6"/>
      <c r="BPI291" s="6"/>
      <c r="BPJ291" s="6"/>
      <c r="BPK291" s="6"/>
      <c r="BPL291" s="6"/>
      <c r="BPM291" s="6"/>
      <c r="BPN291" s="6"/>
      <c r="BPO291" s="6"/>
      <c r="BPP291" s="6"/>
      <c r="BPQ291" s="6"/>
      <c r="BPR291" s="6"/>
      <c r="BPS291" s="6"/>
      <c r="BPT291" s="6"/>
      <c r="BPU291" s="6"/>
      <c r="BPV291" s="6"/>
      <c r="BPW291" s="6"/>
      <c r="BPX291" s="6"/>
      <c r="BPY291" s="6"/>
      <c r="BPZ291" s="6"/>
      <c r="BQA291" s="6"/>
      <c r="BQB291" s="6"/>
      <c r="BQC291" s="6"/>
      <c r="BQD291" s="6"/>
      <c r="BQE291" s="6"/>
      <c r="BQF291" s="6"/>
      <c r="BQG291" s="6"/>
      <c r="BQH291" s="6"/>
      <c r="BQI291" s="6"/>
      <c r="BQJ291" s="6"/>
      <c r="BQK291" s="6"/>
      <c r="BQL291" s="6"/>
      <c r="BQM291" s="6"/>
      <c r="BQN291" s="6"/>
      <c r="BQO291" s="6"/>
      <c r="BQP291" s="6"/>
      <c r="BQQ291" s="6"/>
      <c r="BQR291" s="6"/>
      <c r="BQS291" s="6"/>
      <c r="BQT291" s="6"/>
      <c r="BQU291" s="6"/>
      <c r="BQV291" s="6"/>
      <c r="BQW291" s="6"/>
      <c r="BQX291" s="6"/>
      <c r="BQY291" s="6"/>
      <c r="BQZ291" s="6"/>
      <c r="BRA291" s="6"/>
      <c r="BRB291" s="6"/>
      <c r="BRC291" s="6"/>
      <c r="BRD291" s="6"/>
      <c r="BRE291" s="6"/>
      <c r="BRF291" s="6"/>
      <c r="BRG291" s="6"/>
      <c r="BRH291" s="6"/>
      <c r="BRI291" s="6"/>
      <c r="BRJ291" s="6"/>
      <c r="BRK291" s="6"/>
      <c r="BRL291" s="6"/>
      <c r="BRM291" s="6"/>
      <c r="BRN291" s="6"/>
      <c r="BRO291" s="6"/>
      <c r="BRP291" s="6"/>
      <c r="BRQ291" s="6"/>
      <c r="BRR291" s="6"/>
      <c r="BRS291" s="6"/>
      <c r="BRT291" s="6"/>
      <c r="BRU291" s="6"/>
      <c r="BRV291" s="6"/>
      <c r="BRW291" s="6"/>
      <c r="BRX291" s="6"/>
      <c r="BRY291" s="6"/>
      <c r="BRZ291" s="6"/>
      <c r="BSA291" s="6"/>
      <c r="BSB291" s="6"/>
      <c r="BSC291" s="6"/>
      <c r="BSD291" s="6"/>
      <c r="BSE291" s="6"/>
      <c r="BSF291" s="6"/>
      <c r="BSG291" s="6"/>
      <c r="BSH291" s="6"/>
      <c r="BSI291" s="6"/>
      <c r="BSJ291" s="6"/>
      <c r="BSK291" s="6"/>
      <c r="BSL291" s="6"/>
      <c r="BSM291" s="6"/>
      <c r="BSN291" s="6"/>
      <c r="BSO291" s="6"/>
      <c r="BSP291" s="6"/>
      <c r="BSQ291" s="6"/>
      <c r="BSR291" s="6"/>
      <c r="BSS291" s="6"/>
      <c r="BST291" s="6"/>
      <c r="BSU291" s="6"/>
      <c r="BSV291" s="6"/>
      <c r="BSW291" s="6"/>
      <c r="BSX291" s="6"/>
      <c r="BSY291" s="6"/>
      <c r="BSZ291" s="6"/>
      <c r="BTA291" s="6"/>
      <c r="BTB291" s="6"/>
      <c r="BTC291" s="6"/>
      <c r="BTD291" s="6"/>
      <c r="BTE291" s="6"/>
      <c r="BTF291" s="6"/>
      <c r="BTG291" s="6"/>
      <c r="BTH291" s="6"/>
      <c r="BTI291" s="6"/>
      <c r="BTJ291" s="6"/>
      <c r="BTK291" s="6"/>
      <c r="BTL291" s="6"/>
      <c r="BTM291" s="6"/>
      <c r="BTN291" s="6"/>
      <c r="BTO291" s="6"/>
      <c r="BTP291" s="6"/>
      <c r="BTQ291" s="6"/>
      <c r="BTR291" s="6"/>
      <c r="BTS291" s="6"/>
      <c r="BTT291" s="6"/>
      <c r="BTU291" s="6"/>
      <c r="BTV291" s="6"/>
      <c r="BTW291" s="6"/>
      <c r="BTX291" s="6"/>
      <c r="BTY291" s="6"/>
      <c r="BTZ291" s="6"/>
      <c r="BUA291" s="6"/>
      <c r="BUB291" s="6"/>
      <c r="BUC291" s="6"/>
      <c r="BUD291" s="6"/>
      <c r="BUE291" s="6"/>
      <c r="BUF291" s="6"/>
      <c r="BUG291" s="6"/>
      <c r="BUH291" s="6"/>
      <c r="BUI291" s="6"/>
      <c r="BUJ291" s="6"/>
      <c r="BUK291" s="6"/>
      <c r="BUL291" s="6"/>
      <c r="BUM291" s="6"/>
      <c r="BUN291" s="6"/>
      <c r="BUO291" s="6"/>
      <c r="BUP291" s="6"/>
      <c r="BUQ291" s="6"/>
      <c r="BUR291" s="6"/>
      <c r="BUS291" s="6"/>
      <c r="BUT291" s="6"/>
      <c r="BUU291" s="6"/>
      <c r="BUV291" s="6"/>
      <c r="BUW291" s="6"/>
      <c r="BUX291" s="6"/>
      <c r="BUY291" s="6"/>
      <c r="BUZ291" s="6"/>
      <c r="BVA291" s="6"/>
      <c r="BVB291" s="6"/>
      <c r="BVC291" s="6"/>
      <c r="BVD291" s="6"/>
      <c r="BVE291" s="6"/>
      <c r="BVF291" s="6"/>
      <c r="BVG291" s="6"/>
      <c r="BVH291" s="6"/>
      <c r="BVI291" s="6"/>
      <c r="BVJ291" s="6"/>
      <c r="BVK291" s="6"/>
      <c r="BVL291" s="6"/>
      <c r="BVM291" s="6"/>
      <c r="BVN291" s="6"/>
      <c r="BVO291" s="6"/>
      <c r="BVP291" s="6"/>
      <c r="BVQ291" s="6"/>
      <c r="BVR291" s="6"/>
      <c r="BVS291" s="6"/>
      <c r="BVT291" s="6"/>
      <c r="BVU291" s="6"/>
      <c r="BVV291" s="6"/>
      <c r="BVW291" s="6"/>
      <c r="BVX291" s="6"/>
      <c r="BVY291" s="6"/>
      <c r="BVZ291" s="6"/>
      <c r="BWA291" s="6"/>
      <c r="BWB291" s="6"/>
      <c r="BWC291" s="6"/>
      <c r="BWD291" s="6"/>
      <c r="BWE291" s="6"/>
      <c r="BWF291" s="6"/>
      <c r="BWG291" s="6"/>
      <c r="BWH291" s="6"/>
      <c r="BWI291" s="6"/>
      <c r="BWJ291" s="6"/>
      <c r="BWK291" s="6"/>
      <c r="BWL291" s="6"/>
      <c r="BWM291" s="6"/>
      <c r="BWN291" s="6"/>
      <c r="BWO291" s="6"/>
      <c r="BWP291" s="6"/>
      <c r="BWQ291" s="6"/>
      <c r="BWR291" s="6"/>
      <c r="BWS291" s="6"/>
      <c r="BWT291" s="6"/>
      <c r="BWU291" s="6"/>
      <c r="BWV291" s="6"/>
      <c r="BWW291" s="6"/>
      <c r="BWX291" s="6"/>
      <c r="BWY291" s="6"/>
      <c r="BWZ291" s="6"/>
      <c r="BXA291" s="6"/>
      <c r="BXB291" s="6"/>
      <c r="BXC291" s="6"/>
      <c r="BXD291" s="6"/>
      <c r="BXE291" s="6"/>
      <c r="BXF291" s="6"/>
      <c r="BXG291" s="6"/>
      <c r="BXH291" s="6"/>
      <c r="BXI291" s="6"/>
      <c r="BXJ291" s="6"/>
      <c r="BXK291" s="6"/>
      <c r="BXL291" s="6"/>
      <c r="BXM291" s="6"/>
      <c r="BXN291" s="6"/>
      <c r="BXO291" s="6"/>
      <c r="BXP291" s="6"/>
      <c r="BXQ291" s="6"/>
      <c r="BXR291" s="6"/>
      <c r="BXS291" s="6"/>
      <c r="BXT291" s="6"/>
      <c r="BXU291" s="6"/>
      <c r="BXV291" s="6"/>
      <c r="BXW291" s="6"/>
      <c r="BXX291" s="6"/>
      <c r="BXY291" s="6"/>
      <c r="BXZ291" s="6"/>
      <c r="BYA291" s="6"/>
      <c r="BYB291" s="6"/>
      <c r="BYC291" s="6"/>
      <c r="BYD291" s="6"/>
      <c r="BYE291" s="6"/>
      <c r="BYF291" s="6"/>
      <c r="BYG291" s="6"/>
      <c r="BYH291" s="6"/>
      <c r="BYI291" s="6"/>
      <c r="BYJ291" s="6"/>
      <c r="BYK291" s="6"/>
      <c r="BYL291" s="6"/>
      <c r="BYM291" s="6"/>
      <c r="BYN291" s="6"/>
      <c r="BYO291" s="6"/>
      <c r="BYP291" s="6"/>
      <c r="BYQ291" s="6"/>
      <c r="BYR291" s="6"/>
      <c r="BYS291" s="6"/>
      <c r="BYT291" s="6"/>
      <c r="BYU291" s="6"/>
      <c r="BYV291" s="6"/>
      <c r="BYW291" s="6"/>
      <c r="BYX291" s="6"/>
      <c r="BYY291" s="6"/>
      <c r="BYZ291" s="6"/>
      <c r="BZA291" s="6"/>
      <c r="BZB291" s="6"/>
      <c r="BZC291" s="6"/>
      <c r="BZD291" s="6"/>
      <c r="BZE291" s="6"/>
      <c r="BZF291" s="6"/>
      <c r="BZG291" s="6"/>
      <c r="BZH291" s="6"/>
      <c r="BZI291" s="6"/>
      <c r="BZJ291" s="6"/>
      <c r="BZK291" s="6"/>
      <c r="BZL291" s="6"/>
      <c r="BZM291" s="6"/>
      <c r="BZN291" s="6"/>
      <c r="BZO291" s="6"/>
      <c r="BZP291" s="6"/>
      <c r="BZQ291" s="6"/>
      <c r="BZR291" s="6"/>
      <c r="BZS291" s="6"/>
      <c r="BZT291" s="6"/>
      <c r="BZU291" s="6"/>
      <c r="BZV291" s="6"/>
      <c r="BZW291" s="6"/>
      <c r="BZX291" s="6"/>
      <c r="BZY291" s="6"/>
      <c r="BZZ291" s="6"/>
      <c r="CAA291" s="6"/>
      <c r="CAB291" s="6"/>
      <c r="CAC291" s="6"/>
      <c r="CAD291" s="6"/>
      <c r="CAE291" s="6"/>
      <c r="CAF291" s="6"/>
      <c r="CAG291" s="6"/>
      <c r="CAH291" s="6"/>
      <c r="CAI291" s="6"/>
      <c r="CAJ291" s="6"/>
      <c r="CAK291" s="6"/>
      <c r="CAL291" s="6"/>
      <c r="CAM291" s="6"/>
      <c r="CAN291" s="6"/>
      <c r="CAO291" s="6"/>
      <c r="CAP291" s="6"/>
      <c r="CAQ291" s="6"/>
      <c r="CAR291" s="6"/>
      <c r="CAS291" s="6"/>
      <c r="CAT291" s="6"/>
      <c r="CAU291" s="6"/>
      <c r="CAV291" s="6"/>
      <c r="CAW291" s="6"/>
      <c r="CAX291" s="6"/>
      <c r="CAY291" s="6"/>
      <c r="CAZ291" s="6"/>
      <c r="CBA291" s="6"/>
      <c r="CBB291" s="6"/>
      <c r="CBC291" s="6"/>
      <c r="CBD291" s="6"/>
      <c r="CBE291" s="6"/>
      <c r="CBF291" s="6"/>
      <c r="CBG291" s="6"/>
      <c r="CBH291" s="6"/>
      <c r="CBI291" s="6"/>
      <c r="CBJ291" s="6"/>
      <c r="CBK291" s="6"/>
      <c r="CBL291" s="6"/>
      <c r="CBM291" s="6"/>
      <c r="CBN291" s="6"/>
      <c r="CBO291" s="6"/>
      <c r="CBP291" s="6"/>
      <c r="CBQ291" s="6"/>
      <c r="CBR291" s="6"/>
      <c r="CBS291" s="6"/>
      <c r="CBT291" s="6"/>
      <c r="CBU291" s="6"/>
      <c r="CBV291" s="6"/>
      <c r="CBW291" s="6"/>
      <c r="CBX291" s="6"/>
      <c r="CBY291" s="6"/>
      <c r="CBZ291" s="6"/>
      <c r="CCA291" s="6"/>
      <c r="CCB291" s="6"/>
      <c r="CCC291" s="6"/>
      <c r="CCD291" s="6"/>
      <c r="CCE291" s="6"/>
      <c r="CCF291" s="6"/>
      <c r="CCG291" s="6"/>
      <c r="CCH291" s="6"/>
      <c r="CCI291" s="6"/>
      <c r="CCJ291" s="6"/>
      <c r="CCK291" s="6"/>
      <c r="CCL291" s="6"/>
      <c r="CCM291" s="6"/>
      <c r="CCN291" s="6"/>
      <c r="CCO291" s="6"/>
      <c r="CCP291" s="6"/>
      <c r="CCQ291" s="6"/>
      <c r="CCR291" s="6"/>
      <c r="CCS291" s="6"/>
      <c r="CCT291" s="6"/>
      <c r="CCU291" s="6"/>
      <c r="CCV291" s="6"/>
      <c r="CCW291" s="6"/>
      <c r="CCX291" s="6"/>
      <c r="CCY291" s="6"/>
      <c r="CCZ291" s="6"/>
      <c r="CDA291" s="6"/>
      <c r="CDB291" s="6"/>
      <c r="CDC291" s="6"/>
      <c r="CDD291" s="6"/>
      <c r="CDE291" s="6"/>
      <c r="CDF291" s="6"/>
      <c r="CDG291" s="6"/>
      <c r="CDH291" s="6"/>
      <c r="CDI291" s="6"/>
      <c r="CDJ291" s="6"/>
      <c r="CDK291" s="6"/>
      <c r="CDL291" s="6"/>
      <c r="CDM291" s="6"/>
      <c r="CDN291" s="6"/>
      <c r="CDO291" s="6"/>
      <c r="CDP291" s="6"/>
      <c r="CDQ291" s="6"/>
      <c r="CDR291" s="6"/>
      <c r="CDS291" s="6"/>
      <c r="CDT291" s="6"/>
      <c r="CDU291" s="6"/>
      <c r="CDV291" s="6"/>
      <c r="CDW291" s="6"/>
      <c r="CDX291" s="6"/>
      <c r="CDY291" s="6"/>
      <c r="CDZ291" s="6"/>
      <c r="CEA291" s="6"/>
      <c r="CEB291" s="6"/>
      <c r="CEC291" s="6"/>
      <c r="CED291" s="6"/>
      <c r="CEE291" s="6"/>
      <c r="CEF291" s="6"/>
      <c r="CEG291" s="6"/>
      <c r="CEH291" s="6"/>
      <c r="CEI291" s="6"/>
      <c r="CEJ291" s="6"/>
      <c r="CEK291" s="6"/>
      <c r="CEL291" s="6"/>
      <c r="CEM291" s="6"/>
      <c r="CEN291" s="6"/>
      <c r="CEO291" s="6"/>
      <c r="CEP291" s="6"/>
      <c r="CEQ291" s="6"/>
      <c r="CER291" s="6"/>
      <c r="CES291" s="6"/>
      <c r="CET291" s="6"/>
      <c r="CEU291" s="6"/>
      <c r="CEV291" s="6"/>
      <c r="CEW291" s="6"/>
      <c r="CEX291" s="6"/>
      <c r="CEY291" s="6"/>
      <c r="CEZ291" s="6"/>
      <c r="CFA291" s="6"/>
      <c r="CFB291" s="6"/>
      <c r="CFC291" s="6"/>
      <c r="CFD291" s="6"/>
      <c r="CFE291" s="6"/>
      <c r="CFF291" s="6"/>
      <c r="CFG291" s="6"/>
      <c r="CFH291" s="6"/>
      <c r="CFI291" s="6"/>
      <c r="CFJ291" s="6"/>
      <c r="CFK291" s="6"/>
      <c r="CFL291" s="6"/>
      <c r="CFM291" s="6"/>
      <c r="CFN291" s="6"/>
      <c r="CFO291" s="6"/>
      <c r="CFP291" s="6"/>
      <c r="CFQ291" s="6"/>
      <c r="CFR291" s="6"/>
      <c r="CFS291" s="6"/>
      <c r="CFT291" s="6"/>
      <c r="CFU291" s="6"/>
      <c r="CFV291" s="6"/>
      <c r="CFW291" s="6"/>
      <c r="CFX291" s="6"/>
      <c r="CFY291" s="6"/>
      <c r="CFZ291" s="6"/>
      <c r="CGA291" s="6"/>
      <c r="CGB291" s="6"/>
      <c r="CGC291" s="6"/>
      <c r="CGD291" s="6"/>
      <c r="CGE291" s="6"/>
      <c r="CGF291" s="6"/>
      <c r="CGG291" s="6"/>
      <c r="CGH291" s="6"/>
      <c r="CGI291" s="6"/>
      <c r="CGJ291" s="6"/>
      <c r="CGK291" s="6"/>
      <c r="CGL291" s="6"/>
      <c r="CGM291" s="6"/>
      <c r="CGN291" s="6"/>
      <c r="CGO291" s="6"/>
      <c r="CGP291" s="6"/>
      <c r="CGQ291" s="6"/>
      <c r="CGR291" s="6"/>
      <c r="CGS291" s="6"/>
      <c r="CGT291" s="6"/>
      <c r="CGU291" s="6"/>
      <c r="CGV291" s="6"/>
      <c r="CGW291" s="6"/>
      <c r="CGX291" s="6"/>
      <c r="CGY291" s="6"/>
      <c r="CGZ291" s="6"/>
      <c r="CHA291" s="6"/>
      <c r="CHB291" s="6"/>
      <c r="CHC291" s="6"/>
      <c r="CHD291" s="6"/>
      <c r="CHE291" s="6"/>
      <c r="CHF291" s="6"/>
      <c r="CHG291" s="6"/>
      <c r="CHH291" s="6"/>
      <c r="CHI291" s="6"/>
      <c r="CHJ291" s="6"/>
      <c r="CHK291" s="6"/>
      <c r="CHL291" s="6"/>
      <c r="CHM291" s="6"/>
      <c r="CHN291" s="6"/>
      <c r="CHO291" s="6"/>
      <c r="CHP291" s="6"/>
      <c r="CHQ291" s="6"/>
      <c r="CHR291" s="6"/>
      <c r="CHS291" s="6"/>
      <c r="CHT291" s="6"/>
      <c r="CHU291" s="6"/>
      <c r="CHV291" s="6"/>
      <c r="CHW291" s="6"/>
      <c r="CHX291" s="6"/>
      <c r="CHY291" s="6"/>
      <c r="CHZ291" s="6"/>
      <c r="CIA291" s="6"/>
      <c r="CIB291" s="6"/>
      <c r="CIC291" s="6"/>
      <c r="CID291" s="6"/>
      <c r="CIE291" s="6"/>
      <c r="CIF291" s="6"/>
      <c r="CIG291" s="6"/>
      <c r="CIH291" s="6"/>
      <c r="CII291" s="6"/>
      <c r="CIJ291" s="6"/>
      <c r="CIK291" s="6"/>
      <c r="CIL291" s="6"/>
      <c r="CIM291" s="6"/>
      <c r="CIN291" s="6"/>
      <c r="CIO291" s="6"/>
      <c r="CIP291" s="6"/>
      <c r="CIQ291" s="6"/>
      <c r="CIR291" s="6"/>
      <c r="CIS291" s="6"/>
      <c r="CIT291" s="6"/>
      <c r="CIU291" s="6"/>
      <c r="CIV291" s="6"/>
      <c r="CIW291" s="6"/>
      <c r="CIX291" s="6"/>
      <c r="CIY291" s="6"/>
      <c r="CIZ291" s="6"/>
      <c r="CJA291" s="6"/>
      <c r="CJB291" s="6"/>
      <c r="CJC291" s="6"/>
      <c r="CJD291" s="6"/>
      <c r="CJE291" s="6"/>
      <c r="CJF291" s="6"/>
      <c r="CJG291" s="6"/>
      <c r="CJH291" s="6"/>
      <c r="CJI291" s="6"/>
      <c r="CJJ291" s="6"/>
      <c r="CJK291" s="6"/>
      <c r="CJL291" s="6"/>
      <c r="CJM291" s="6"/>
      <c r="CJN291" s="6"/>
      <c r="CJO291" s="6"/>
      <c r="CJP291" s="6"/>
      <c r="CJQ291" s="6"/>
      <c r="CJR291" s="6"/>
      <c r="CJS291" s="6"/>
      <c r="CJT291" s="6"/>
      <c r="CJU291" s="6"/>
      <c r="CJV291" s="6"/>
      <c r="CJW291" s="6"/>
      <c r="CJX291" s="6"/>
      <c r="CJY291" s="6"/>
      <c r="CJZ291" s="6"/>
      <c r="CKA291" s="6"/>
      <c r="CKB291" s="6"/>
      <c r="CKC291" s="6"/>
      <c r="CKD291" s="6"/>
      <c r="CKE291" s="6"/>
      <c r="CKF291" s="6"/>
      <c r="CKG291" s="6"/>
      <c r="CKH291" s="6"/>
      <c r="CKI291" s="6"/>
      <c r="CKJ291" s="6"/>
      <c r="CKK291" s="6"/>
      <c r="CKL291" s="6"/>
      <c r="CKM291" s="6"/>
      <c r="CKN291" s="6"/>
      <c r="CKO291" s="6"/>
      <c r="CKP291" s="6"/>
      <c r="CKQ291" s="6"/>
      <c r="CKR291" s="6"/>
      <c r="CKS291" s="6"/>
      <c r="CKT291" s="6"/>
      <c r="CKU291" s="6"/>
      <c r="CKV291" s="6"/>
      <c r="CKW291" s="6"/>
      <c r="CKX291" s="6"/>
      <c r="CKY291" s="6"/>
      <c r="CKZ291" s="6"/>
      <c r="CLA291" s="6"/>
      <c r="CLB291" s="6"/>
      <c r="CLC291" s="6"/>
      <c r="CLD291" s="6"/>
      <c r="CLE291" s="6"/>
      <c r="CLF291" s="6"/>
      <c r="CLG291" s="6"/>
      <c r="CLH291" s="6"/>
      <c r="CLI291" s="6"/>
      <c r="CLJ291" s="6"/>
      <c r="CLK291" s="6"/>
      <c r="CLL291" s="6"/>
      <c r="CLM291" s="6"/>
      <c r="CLN291" s="6"/>
      <c r="CLO291" s="6"/>
      <c r="CLP291" s="6"/>
      <c r="CLQ291" s="6"/>
      <c r="CLR291" s="6"/>
      <c r="CLS291" s="6"/>
      <c r="CLT291" s="6"/>
      <c r="CLU291" s="6"/>
      <c r="CLV291" s="6"/>
      <c r="CLW291" s="6"/>
      <c r="CLX291" s="6"/>
      <c r="CLY291" s="6"/>
      <c r="CLZ291" s="6"/>
      <c r="CMA291" s="6"/>
      <c r="CMB291" s="6"/>
      <c r="CMC291" s="6"/>
      <c r="CMD291" s="6"/>
      <c r="CME291" s="6"/>
      <c r="CMF291" s="6"/>
      <c r="CMG291" s="6"/>
      <c r="CMH291" s="6"/>
      <c r="CMI291" s="6"/>
      <c r="CMJ291" s="6"/>
      <c r="CMK291" s="6"/>
      <c r="CML291" s="6"/>
      <c r="CMM291" s="6"/>
      <c r="CMN291" s="6"/>
      <c r="CMO291" s="6"/>
      <c r="CMP291" s="6"/>
      <c r="CMQ291" s="6"/>
      <c r="CMR291" s="6"/>
      <c r="CMS291" s="6"/>
      <c r="CMT291" s="6"/>
      <c r="CMU291" s="6"/>
      <c r="CMV291" s="6"/>
      <c r="CMW291" s="6"/>
      <c r="CMX291" s="6"/>
      <c r="CMY291" s="6"/>
      <c r="CMZ291" s="6"/>
      <c r="CNA291" s="6"/>
      <c r="CNB291" s="6"/>
      <c r="CNC291" s="6"/>
      <c r="CND291" s="6"/>
      <c r="CNE291" s="6"/>
      <c r="CNF291" s="6"/>
      <c r="CNG291" s="6"/>
      <c r="CNH291" s="6"/>
      <c r="CNI291" s="6"/>
      <c r="CNJ291" s="6"/>
      <c r="CNK291" s="6"/>
      <c r="CNL291" s="6"/>
      <c r="CNM291" s="6"/>
      <c r="CNN291" s="6"/>
      <c r="CNO291" s="6"/>
      <c r="CNP291" s="6"/>
      <c r="CNQ291" s="6"/>
      <c r="CNR291" s="6"/>
      <c r="CNS291" s="6"/>
      <c r="CNT291" s="6"/>
      <c r="CNU291" s="6"/>
      <c r="CNV291" s="6"/>
      <c r="CNW291" s="6"/>
      <c r="CNX291" s="6"/>
      <c r="CNY291" s="6"/>
      <c r="CNZ291" s="6"/>
      <c r="COA291" s="6"/>
      <c r="COB291" s="6"/>
      <c r="COC291" s="6"/>
      <c r="COD291" s="6"/>
      <c r="COE291" s="6"/>
      <c r="COF291" s="6"/>
      <c r="COG291" s="6"/>
      <c r="COH291" s="6"/>
      <c r="COI291" s="6"/>
      <c r="COJ291" s="6"/>
      <c r="COK291" s="6"/>
      <c r="COL291" s="6"/>
      <c r="COM291" s="6"/>
      <c r="CON291" s="6"/>
      <c r="COO291" s="6"/>
      <c r="COP291" s="6"/>
      <c r="COQ291" s="6"/>
      <c r="COR291" s="6"/>
      <c r="COS291" s="6"/>
      <c r="COT291" s="6"/>
      <c r="COU291" s="6"/>
      <c r="COV291" s="6"/>
      <c r="COW291" s="6"/>
      <c r="COX291" s="6"/>
      <c r="COY291" s="6"/>
      <c r="COZ291" s="6"/>
      <c r="CPA291" s="6"/>
      <c r="CPB291" s="6"/>
      <c r="CPC291" s="6"/>
      <c r="CPD291" s="6"/>
      <c r="CPE291" s="6"/>
      <c r="CPF291" s="6"/>
      <c r="CPG291" s="6"/>
      <c r="CPH291" s="6"/>
      <c r="CPI291" s="6"/>
      <c r="CPJ291" s="6"/>
      <c r="CPK291" s="6"/>
      <c r="CPL291" s="6"/>
      <c r="CPM291" s="6"/>
      <c r="CPN291" s="6"/>
      <c r="CPO291" s="6"/>
      <c r="CPP291" s="6"/>
      <c r="CPQ291" s="6"/>
      <c r="CPR291" s="6"/>
      <c r="CPS291" s="6"/>
      <c r="CPT291" s="6"/>
      <c r="CPU291" s="6"/>
      <c r="CPV291" s="6"/>
      <c r="CPW291" s="6"/>
      <c r="CPX291" s="6"/>
      <c r="CPY291" s="6"/>
      <c r="CPZ291" s="6"/>
      <c r="CQA291" s="6"/>
      <c r="CQB291" s="6"/>
      <c r="CQC291" s="6"/>
      <c r="CQD291" s="6"/>
      <c r="CQE291" s="6"/>
      <c r="CQF291" s="6"/>
      <c r="CQG291" s="6"/>
      <c r="CQH291" s="6"/>
      <c r="CQI291" s="6"/>
      <c r="CQJ291" s="6"/>
      <c r="CQK291" s="6"/>
      <c r="CQL291" s="6"/>
      <c r="CQM291" s="6"/>
      <c r="CQN291" s="6"/>
      <c r="CQO291" s="6"/>
      <c r="CQP291" s="6"/>
      <c r="CQQ291" s="6"/>
      <c r="CQR291" s="6"/>
      <c r="CQS291" s="6"/>
      <c r="CQT291" s="6"/>
      <c r="CQU291" s="6"/>
      <c r="CQV291" s="6"/>
      <c r="CQW291" s="6"/>
      <c r="CQX291" s="6"/>
      <c r="CQY291" s="6"/>
      <c r="CQZ291" s="6"/>
      <c r="CRA291" s="6"/>
      <c r="CRB291" s="6"/>
      <c r="CRC291" s="6"/>
      <c r="CRD291" s="6"/>
      <c r="CRE291" s="6"/>
      <c r="CRF291" s="6"/>
      <c r="CRG291" s="6"/>
      <c r="CRH291" s="6"/>
      <c r="CRI291" s="6"/>
      <c r="CRJ291" s="6"/>
      <c r="CRK291" s="6"/>
      <c r="CRL291" s="6"/>
      <c r="CRM291" s="6"/>
      <c r="CRN291" s="6"/>
      <c r="CRO291" s="6"/>
      <c r="CRP291" s="6"/>
      <c r="CRQ291" s="6"/>
      <c r="CRR291" s="6"/>
      <c r="CRS291" s="6"/>
      <c r="CRT291" s="6"/>
      <c r="CRU291" s="6"/>
      <c r="CRV291" s="6"/>
      <c r="CRW291" s="6"/>
      <c r="CRX291" s="6"/>
      <c r="CRY291" s="6"/>
      <c r="CRZ291" s="6"/>
      <c r="CSA291" s="6"/>
      <c r="CSB291" s="6"/>
      <c r="CSC291" s="6"/>
      <c r="CSD291" s="6"/>
      <c r="CSE291" s="6"/>
      <c r="CSF291" s="6"/>
      <c r="CSG291" s="6"/>
      <c r="CSH291" s="6"/>
      <c r="CSI291" s="6"/>
      <c r="CSJ291" s="6"/>
      <c r="CSK291" s="6"/>
      <c r="CSL291" s="6"/>
      <c r="CSM291" s="6"/>
      <c r="CSN291" s="6"/>
      <c r="CSO291" s="6"/>
      <c r="CSP291" s="6"/>
      <c r="CSQ291" s="6"/>
      <c r="CSR291" s="6"/>
      <c r="CSS291" s="6"/>
      <c r="CST291" s="6"/>
      <c r="CSU291" s="6"/>
      <c r="CSV291" s="6"/>
      <c r="CSW291" s="6"/>
      <c r="CSX291" s="6"/>
      <c r="CSY291" s="6"/>
      <c r="CSZ291" s="6"/>
      <c r="CTA291" s="6"/>
      <c r="CTB291" s="6"/>
      <c r="CTC291" s="6"/>
      <c r="CTD291" s="6"/>
      <c r="CTE291" s="6"/>
      <c r="CTF291" s="6"/>
      <c r="CTG291" s="6"/>
      <c r="CTH291" s="6"/>
      <c r="CTI291" s="6"/>
      <c r="CTJ291" s="6"/>
      <c r="CTK291" s="6"/>
      <c r="CTL291" s="6"/>
      <c r="CTM291" s="6"/>
      <c r="CTN291" s="6"/>
      <c r="CTO291" s="6"/>
      <c r="CTP291" s="6"/>
      <c r="CTQ291" s="6"/>
      <c r="CTR291" s="6"/>
      <c r="CTS291" s="6"/>
      <c r="CTT291" s="6"/>
      <c r="CTU291" s="6"/>
      <c r="CTV291" s="6"/>
      <c r="CTW291" s="6"/>
      <c r="CTX291" s="6"/>
      <c r="CTY291" s="6"/>
      <c r="CTZ291" s="6"/>
      <c r="CUA291" s="6"/>
      <c r="CUB291" s="6"/>
      <c r="CUC291" s="6"/>
      <c r="CUD291" s="6"/>
      <c r="CUE291" s="6"/>
      <c r="CUF291" s="6"/>
      <c r="CUG291" s="6"/>
      <c r="CUH291" s="6"/>
      <c r="CUI291" s="6"/>
      <c r="CUJ291" s="6"/>
      <c r="CUK291" s="6"/>
      <c r="CUL291" s="6"/>
      <c r="CUM291" s="6"/>
      <c r="CUN291" s="6"/>
      <c r="CUO291" s="6"/>
      <c r="CUP291" s="6"/>
      <c r="CUQ291" s="6"/>
      <c r="CUR291" s="6"/>
      <c r="CUS291" s="6"/>
      <c r="CUT291" s="6"/>
      <c r="CUU291" s="6"/>
      <c r="CUV291" s="6"/>
      <c r="CUW291" s="6"/>
      <c r="CUX291" s="6"/>
      <c r="CUY291" s="6"/>
      <c r="CUZ291" s="6"/>
      <c r="CVA291" s="6"/>
      <c r="CVB291" s="6"/>
      <c r="CVC291" s="6"/>
      <c r="CVD291" s="6"/>
      <c r="CVE291" s="6"/>
      <c r="CVF291" s="6"/>
      <c r="CVG291" s="6"/>
      <c r="CVH291" s="6"/>
      <c r="CVI291" s="6"/>
      <c r="CVJ291" s="6"/>
      <c r="CVK291" s="6"/>
      <c r="CVL291" s="6"/>
      <c r="CVM291" s="6"/>
      <c r="CVN291" s="6"/>
      <c r="CVO291" s="6"/>
      <c r="CVP291" s="6"/>
      <c r="CVQ291" s="6"/>
      <c r="CVR291" s="6"/>
      <c r="CVS291" s="6"/>
      <c r="CVT291" s="6"/>
      <c r="CVU291" s="6"/>
      <c r="CVV291" s="6"/>
      <c r="CVW291" s="6"/>
      <c r="CVX291" s="6"/>
      <c r="CVY291" s="6"/>
      <c r="CVZ291" s="6"/>
      <c r="CWA291" s="6"/>
      <c r="CWB291" s="6"/>
      <c r="CWC291" s="6"/>
      <c r="CWD291" s="6"/>
      <c r="CWE291" s="6"/>
      <c r="CWF291" s="6"/>
      <c r="CWG291" s="6"/>
      <c r="CWH291" s="6"/>
      <c r="CWI291" s="6"/>
      <c r="CWJ291" s="6"/>
      <c r="CWK291" s="6"/>
      <c r="CWL291" s="6"/>
      <c r="CWM291" s="6"/>
      <c r="CWN291" s="6"/>
      <c r="CWO291" s="6"/>
      <c r="CWP291" s="6"/>
      <c r="CWQ291" s="6"/>
      <c r="CWR291" s="6"/>
      <c r="CWS291" s="6"/>
      <c r="CWT291" s="6"/>
      <c r="CWU291" s="6"/>
      <c r="CWV291" s="6"/>
      <c r="CWW291" s="6"/>
      <c r="CWX291" s="6"/>
      <c r="CWY291" s="6"/>
      <c r="CWZ291" s="6"/>
      <c r="CXA291" s="6"/>
      <c r="CXB291" s="6"/>
      <c r="CXC291" s="6"/>
      <c r="CXD291" s="6"/>
      <c r="CXE291" s="6"/>
      <c r="CXF291" s="6"/>
      <c r="CXG291" s="6"/>
      <c r="CXH291" s="6"/>
      <c r="CXI291" s="6"/>
      <c r="CXJ291" s="6"/>
      <c r="CXK291" s="6"/>
      <c r="CXL291" s="6"/>
      <c r="CXM291" s="6"/>
      <c r="CXN291" s="6"/>
      <c r="CXO291" s="6"/>
      <c r="CXP291" s="6"/>
      <c r="CXQ291" s="6"/>
      <c r="CXR291" s="6"/>
      <c r="CXS291" s="6"/>
      <c r="CXT291" s="6"/>
      <c r="CXU291" s="6"/>
      <c r="CXV291" s="6"/>
      <c r="CXW291" s="6"/>
      <c r="CXX291" s="6"/>
      <c r="CXY291" s="6"/>
      <c r="CXZ291" s="6"/>
      <c r="CYA291" s="6"/>
      <c r="CYB291" s="6"/>
      <c r="CYC291" s="6"/>
      <c r="CYD291" s="6"/>
      <c r="CYE291" s="6"/>
      <c r="CYF291" s="6"/>
      <c r="CYG291" s="6"/>
      <c r="CYH291" s="6"/>
      <c r="CYI291" s="6"/>
      <c r="CYJ291" s="6"/>
      <c r="CYK291" s="6"/>
      <c r="CYL291" s="6"/>
      <c r="CYM291" s="6"/>
      <c r="CYN291" s="6"/>
      <c r="CYO291" s="6"/>
      <c r="CYP291" s="6"/>
      <c r="CYQ291" s="6"/>
      <c r="CYR291" s="6"/>
      <c r="CYS291" s="6"/>
      <c r="CYT291" s="6"/>
      <c r="CYU291" s="6"/>
      <c r="CYV291" s="6"/>
      <c r="CYW291" s="6"/>
      <c r="CYX291" s="6"/>
      <c r="CYY291" s="6"/>
      <c r="CYZ291" s="6"/>
      <c r="CZA291" s="6"/>
      <c r="CZB291" s="6"/>
      <c r="CZC291" s="6"/>
      <c r="CZD291" s="6"/>
      <c r="CZE291" s="6"/>
      <c r="CZF291" s="6"/>
      <c r="CZG291" s="6"/>
      <c r="CZH291" s="6"/>
      <c r="CZI291" s="6"/>
      <c r="CZJ291" s="6"/>
      <c r="CZK291" s="6"/>
      <c r="CZL291" s="6"/>
      <c r="CZM291" s="6"/>
      <c r="CZN291" s="6"/>
      <c r="CZO291" s="6"/>
      <c r="CZP291" s="6"/>
      <c r="CZQ291" s="6"/>
      <c r="CZR291" s="6"/>
      <c r="CZS291" s="6"/>
      <c r="CZT291" s="6"/>
      <c r="CZU291" s="6"/>
      <c r="CZV291" s="6"/>
      <c r="CZW291" s="6"/>
      <c r="CZX291" s="6"/>
      <c r="CZY291" s="6"/>
      <c r="CZZ291" s="6"/>
      <c r="DAA291" s="6"/>
      <c r="DAB291" s="6"/>
      <c r="DAC291" s="6"/>
      <c r="DAD291" s="6"/>
      <c r="DAE291" s="6"/>
      <c r="DAF291" s="6"/>
      <c r="DAG291" s="6"/>
      <c r="DAH291" s="6"/>
      <c r="DAI291" s="6"/>
      <c r="DAJ291" s="6"/>
      <c r="DAK291" s="6"/>
      <c r="DAL291" s="6"/>
      <c r="DAM291" s="6"/>
      <c r="DAN291" s="6"/>
      <c r="DAO291" s="6"/>
      <c r="DAP291" s="6"/>
      <c r="DAQ291" s="6"/>
      <c r="DAR291" s="6"/>
      <c r="DAS291" s="6"/>
      <c r="DAT291" s="6"/>
      <c r="DAU291" s="6"/>
      <c r="DAV291" s="6"/>
      <c r="DAW291" s="6"/>
      <c r="DAX291" s="6"/>
      <c r="DAY291" s="6"/>
      <c r="DAZ291" s="6"/>
      <c r="DBA291" s="6"/>
      <c r="DBB291" s="6"/>
      <c r="DBC291" s="6"/>
      <c r="DBD291" s="6"/>
      <c r="DBE291" s="6"/>
      <c r="DBF291" s="6"/>
      <c r="DBG291" s="6"/>
      <c r="DBH291" s="6"/>
      <c r="DBI291" s="6"/>
      <c r="DBJ291" s="6"/>
      <c r="DBK291" s="6"/>
      <c r="DBL291" s="6"/>
      <c r="DBM291" s="6"/>
      <c r="DBN291" s="6"/>
      <c r="DBO291" s="6"/>
      <c r="DBP291" s="6"/>
      <c r="DBQ291" s="6"/>
      <c r="DBR291" s="6"/>
      <c r="DBS291" s="6"/>
      <c r="DBT291" s="6"/>
      <c r="DBU291" s="6"/>
      <c r="DBV291" s="6"/>
      <c r="DBW291" s="6"/>
      <c r="DBX291" s="6"/>
      <c r="DBY291" s="6"/>
      <c r="DBZ291" s="6"/>
      <c r="DCA291" s="6"/>
      <c r="DCB291" s="6"/>
      <c r="DCC291" s="6"/>
      <c r="DCD291" s="6"/>
      <c r="DCE291" s="6"/>
      <c r="DCF291" s="6"/>
      <c r="DCG291" s="6"/>
      <c r="DCH291" s="6"/>
      <c r="DCI291" s="6"/>
      <c r="DCJ291" s="6"/>
      <c r="DCK291" s="6"/>
      <c r="DCL291" s="6"/>
      <c r="DCM291" s="6"/>
      <c r="DCN291" s="6"/>
      <c r="DCO291" s="6"/>
      <c r="DCP291" s="6"/>
      <c r="DCQ291" s="6"/>
      <c r="DCR291" s="6"/>
      <c r="DCS291" s="6"/>
      <c r="DCT291" s="6"/>
      <c r="DCU291" s="6"/>
      <c r="DCV291" s="6"/>
      <c r="DCW291" s="6"/>
      <c r="DCX291" s="6"/>
      <c r="DCY291" s="6"/>
      <c r="DCZ291" s="6"/>
      <c r="DDA291" s="6"/>
      <c r="DDB291" s="6"/>
      <c r="DDC291" s="6"/>
      <c r="DDD291" s="6"/>
      <c r="DDE291" s="6"/>
      <c r="DDF291" s="6"/>
      <c r="DDG291" s="6"/>
      <c r="DDH291" s="6"/>
      <c r="DDI291" s="6"/>
      <c r="DDJ291" s="6"/>
      <c r="DDK291" s="6"/>
      <c r="DDL291" s="6"/>
      <c r="DDM291" s="6"/>
      <c r="DDN291" s="6"/>
      <c r="DDO291" s="6"/>
      <c r="DDP291" s="6"/>
      <c r="DDQ291" s="6"/>
      <c r="DDR291" s="6"/>
      <c r="DDS291" s="6"/>
      <c r="DDT291" s="6"/>
      <c r="DDU291" s="6"/>
      <c r="DDV291" s="6"/>
      <c r="DDW291" s="6"/>
      <c r="DDX291" s="6"/>
      <c r="DDY291" s="6"/>
      <c r="DDZ291" s="6"/>
      <c r="DEA291" s="6"/>
      <c r="DEB291" s="6"/>
      <c r="DEC291" s="6"/>
      <c r="DED291" s="6"/>
      <c r="DEE291" s="6"/>
      <c r="DEF291" s="6"/>
      <c r="DEG291" s="6"/>
      <c r="DEH291" s="6"/>
      <c r="DEI291" s="6"/>
      <c r="DEJ291" s="6"/>
      <c r="DEK291" s="6"/>
      <c r="DEL291" s="6"/>
      <c r="DEM291" s="6"/>
      <c r="DEN291" s="6"/>
      <c r="DEO291" s="6"/>
      <c r="DEP291" s="6"/>
      <c r="DEQ291" s="6"/>
      <c r="DER291" s="6"/>
      <c r="DES291" s="6"/>
      <c r="DET291" s="6"/>
      <c r="DEU291" s="6"/>
      <c r="DEV291" s="6"/>
      <c r="DEW291" s="6"/>
      <c r="DEX291" s="6"/>
      <c r="DEY291" s="6"/>
      <c r="DEZ291" s="6"/>
      <c r="DFA291" s="6"/>
      <c r="DFB291" s="6"/>
      <c r="DFC291" s="6"/>
      <c r="DFD291" s="6"/>
      <c r="DFE291" s="6"/>
      <c r="DFF291" s="6"/>
      <c r="DFG291" s="6"/>
      <c r="DFH291" s="6"/>
      <c r="DFI291" s="6"/>
      <c r="DFJ291" s="6"/>
      <c r="DFK291" s="6"/>
      <c r="DFL291" s="6"/>
      <c r="DFM291" s="6"/>
      <c r="DFN291" s="6"/>
      <c r="DFO291" s="6"/>
      <c r="DFP291" s="6"/>
      <c r="DFQ291" s="6"/>
      <c r="DFR291" s="6"/>
      <c r="DFS291" s="6"/>
      <c r="DFT291" s="6"/>
      <c r="DFU291" s="6"/>
      <c r="DFV291" s="6"/>
      <c r="DFW291" s="6"/>
      <c r="DFX291" s="6"/>
      <c r="DFY291" s="6"/>
      <c r="DFZ291" s="6"/>
      <c r="DGA291" s="6"/>
      <c r="DGB291" s="6"/>
      <c r="DGC291" s="6"/>
      <c r="DGD291" s="6"/>
      <c r="DGE291" s="6"/>
      <c r="DGF291" s="6"/>
      <c r="DGG291" s="6"/>
      <c r="DGH291" s="6"/>
      <c r="DGI291" s="6"/>
      <c r="DGJ291" s="6"/>
      <c r="DGK291" s="6"/>
      <c r="DGL291" s="6"/>
      <c r="DGM291" s="6"/>
      <c r="DGN291" s="6"/>
      <c r="DGO291" s="6"/>
      <c r="DGP291" s="6"/>
      <c r="DGQ291" s="6"/>
      <c r="DGR291" s="6"/>
      <c r="DGS291" s="6"/>
      <c r="DGT291" s="6"/>
      <c r="DGU291" s="6"/>
      <c r="DGV291" s="6"/>
      <c r="DGW291" s="6"/>
      <c r="DGX291" s="6"/>
      <c r="DGY291" s="6"/>
      <c r="DGZ291" s="6"/>
      <c r="DHA291" s="6"/>
      <c r="DHB291" s="6"/>
      <c r="DHC291" s="6"/>
      <c r="DHD291" s="6"/>
      <c r="DHE291" s="6"/>
      <c r="DHF291" s="6"/>
      <c r="DHG291" s="6"/>
      <c r="DHH291" s="6"/>
      <c r="DHI291" s="6"/>
      <c r="DHJ291" s="6"/>
      <c r="DHK291" s="6"/>
      <c r="DHL291" s="6"/>
      <c r="DHM291" s="6"/>
      <c r="DHN291" s="6"/>
      <c r="DHO291" s="6"/>
      <c r="DHP291" s="6"/>
      <c r="DHQ291" s="6"/>
      <c r="DHR291" s="6"/>
      <c r="DHS291" s="6"/>
      <c r="DHT291" s="6"/>
      <c r="DHU291" s="6"/>
      <c r="DHV291" s="6"/>
      <c r="DHW291" s="6"/>
      <c r="DHX291" s="6"/>
      <c r="DHY291" s="6"/>
      <c r="DHZ291" s="6"/>
      <c r="DIA291" s="6"/>
      <c r="DIB291" s="6"/>
      <c r="DIC291" s="6"/>
      <c r="DID291" s="6"/>
      <c r="DIE291" s="6"/>
      <c r="DIF291" s="6"/>
      <c r="DIG291" s="6"/>
      <c r="DIH291" s="6"/>
      <c r="DII291" s="6"/>
      <c r="DIJ291" s="6"/>
      <c r="DIK291" s="6"/>
      <c r="DIL291" s="6"/>
      <c r="DIM291" s="6"/>
      <c r="DIN291" s="6"/>
      <c r="DIO291" s="6"/>
      <c r="DIP291" s="6"/>
      <c r="DIQ291" s="6"/>
      <c r="DIR291" s="6"/>
      <c r="DIS291" s="6"/>
      <c r="DIT291" s="6"/>
      <c r="DIU291" s="6"/>
      <c r="DIV291" s="6"/>
      <c r="DIW291" s="6"/>
      <c r="DIX291" s="6"/>
      <c r="DIY291" s="6"/>
      <c r="DIZ291" s="6"/>
      <c r="DJA291" s="6"/>
      <c r="DJB291" s="6"/>
      <c r="DJC291" s="6"/>
      <c r="DJD291" s="6"/>
      <c r="DJE291" s="6"/>
      <c r="DJF291" s="6"/>
      <c r="DJG291" s="6"/>
      <c r="DJH291" s="6"/>
      <c r="DJI291" s="6"/>
      <c r="DJJ291" s="6"/>
      <c r="DJK291" s="6"/>
      <c r="DJL291" s="6"/>
      <c r="DJM291" s="6"/>
      <c r="DJN291" s="6"/>
      <c r="DJO291" s="6"/>
      <c r="DJP291" s="6"/>
      <c r="DJQ291" s="6"/>
      <c r="DJR291" s="6"/>
      <c r="DJS291" s="6"/>
      <c r="DJT291" s="6"/>
      <c r="DJU291" s="6"/>
      <c r="DJV291" s="6"/>
      <c r="DJW291" s="6"/>
      <c r="DJX291" s="6"/>
      <c r="DJY291" s="6"/>
      <c r="DJZ291" s="6"/>
      <c r="DKA291" s="6"/>
      <c r="DKB291" s="6"/>
      <c r="DKC291" s="6"/>
      <c r="DKD291" s="6"/>
      <c r="DKE291" s="6"/>
      <c r="DKF291" s="6"/>
      <c r="DKG291" s="6"/>
      <c r="DKH291" s="6"/>
      <c r="DKI291" s="6"/>
      <c r="DKJ291" s="6"/>
      <c r="DKK291" s="6"/>
      <c r="DKL291" s="6"/>
      <c r="DKM291" s="6"/>
      <c r="DKN291" s="6"/>
      <c r="DKO291" s="6"/>
      <c r="DKP291" s="6"/>
      <c r="DKQ291" s="6"/>
      <c r="DKR291" s="6"/>
      <c r="DKS291" s="6"/>
      <c r="DKT291" s="6"/>
      <c r="DKU291" s="6"/>
      <c r="DKV291" s="6"/>
      <c r="DKW291" s="6"/>
      <c r="DKX291" s="6"/>
      <c r="DKY291" s="6"/>
      <c r="DKZ291" s="6"/>
      <c r="DLA291" s="6"/>
      <c r="DLB291" s="6"/>
      <c r="DLC291" s="6"/>
      <c r="DLD291" s="6"/>
      <c r="DLE291" s="6"/>
      <c r="DLF291" s="6"/>
      <c r="DLG291" s="6"/>
      <c r="DLH291" s="6"/>
      <c r="DLI291" s="6"/>
      <c r="DLJ291" s="6"/>
      <c r="DLK291" s="6"/>
      <c r="DLL291" s="6"/>
      <c r="DLM291" s="6"/>
      <c r="DLN291" s="6"/>
      <c r="DLO291" s="6"/>
      <c r="DLP291" s="6"/>
      <c r="DLQ291" s="6"/>
      <c r="DLR291" s="6"/>
      <c r="DLS291" s="6"/>
      <c r="DLT291" s="6"/>
      <c r="DLU291" s="6"/>
      <c r="DLV291" s="6"/>
      <c r="DLW291" s="6"/>
      <c r="DLX291" s="6"/>
      <c r="DLY291" s="6"/>
      <c r="DLZ291" s="6"/>
      <c r="DMA291" s="6"/>
      <c r="DMB291" s="6"/>
      <c r="DMC291" s="6"/>
      <c r="DMD291" s="6"/>
      <c r="DME291" s="6"/>
      <c r="DMF291" s="6"/>
      <c r="DMG291" s="6"/>
      <c r="DMH291" s="6"/>
      <c r="DMI291" s="6"/>
      <c r="DMJ291" s="6"/>
      <c r="DMK291" s="6"/>
      <c r="DML291" s="6"/>
      <c r="DMM291" s="6"/>
      <c r="DMN291" s="6"/>
      <c r="DMO291" s="6"/>
      <c r="DMP291" s="6"/>
      <c r="DMQ291" s="6"/>
      <c r="DMR291" s="6"/>
      <c r="DMS291" s="6"/>
      <c r="DMT291" s="6"/>
      <c r="DMU291" s="6"/>
      <c r="DMV291" s="6"/>
      <c r="DMW291" s="6"/>
      <c r="DMX291" s="6"/>
      <c r="DMY291" s="6"/>
      <c r="DMZ291" s="6"/>
      <c r="DNA291" s="6"/>
      <c r="DNB291" s="6"/>
      <c r="DNC291" s="6"/>
      <c r="DND291" s="6"/>
      <c r="DNE291" s="6"/>
      <c r="DNF291" s="6"/>
      <c r="DNG291" s="6"/>
      <c r="DNH291" s="6"/>
      <c r="DNI291" s="6"/>
      <c r="DNJ291" s="6"/>
      <c r="DNK291" s="6"/>
      <c r="DNL291" s="6"/>
      <c r="DNM291" s="6"/>
      <c r="DNN291" s="6"/>
      <c r="DNO291" s="6"/>
      <c r="DNP291" s="6"/>
      <c r="DNQ291" s="6"/>
      <c r="DNR291" s="6"/>
      <c r="DNS291" s="6"/>
      <c r="DNT291" s="6"/>
      <c r="DNU291" s="6"/>
      <c r="DNV291" s="6"/>
      <c r="DNW291" s="6"/>
      <c r="DNX291" s="6"/>
      <c r="DNY291" s="6"/>
      <c r="DNZ291" s="6"/>
      <c r="DOA291" s="6"/>
      <c r="DOB291" s="6"/>
      <c r="DOC291" s="6"/>
      <c r="DOD291" s="6"/>
      <c r="DOE291" s="6"/>
      <c r="DOF291" s="6"/>
      <c r="DOG291" s="6"/>
      <c r="DOH291" s="6"/>
      <c r="DOI291" s="6"/>
      <c r="DOJ291" s="6"/>
      <c r="DOK291" s="6"/>
      <c r="DOL291" s="6"/>
      <c r="DOM291" s="6"/>
      <c r="DON291" s="6"/>
      <c r="DOO291" s="6"/>
      <c r="DOP291" s="6"/>
      <c r="DOQ291" s="6"/>
      <c r="DOR291" s="6"/>
      <c r="DOS291" s="6"/>
      <c r="DOT291" s="6"/>
      <c r="DOU291" s="6"/>
      <c r="DOV291" s="6"/>
      <c r="DOW291" s="6"/>
      <c r="DOX291" s="6"/>
      <c r="DOY291" s="6"/>
      <c r="DOZ291" s="6"/>
      <c r="DPA291" s="6"/>
      <c r="DPB291" s="6"/>
      <c r="DPC291" s="6"/>
      <c r="DPD291" s="6"/>
      <c r="DPE291" s="6"/>
      <c r="DPF291" s="6"/>
      <c r="DPG291" s="6"/>
      <c r="DPH291" s="6"/>
      <c r="DPI291" s="6"/>
      <c r="DPJ291" s="6"/>
      <c r="DPK291" s="6"/>
      <c r="DPL291" s="6"/>
      <c r="DPM291" s="6"/>
      <c r="DPN291" s="6"/>
      <c r="DPO291" s="6"/>
      <c r="DPP291" s="6"/>
      <c r="DPQ291" s="6"/>
      <c r="DPR291" s="6"/>
      <c r="DPS291" s="6"/>
      <c r="DPT291" s="6"/>
      <c r="DPU291" s="6"/>
      <c r="DPV291" s="6"/>
      <c r="DPW291" s="6"/>
      <c r="DPX291" s="6"/>
      <c r="DPY291" s="6"/>
      <c r="DPZ291" s="6"/>
      <c r="DQA291" s="6"/>
      <c r="DQB291" s="6"/>
      <c r="DQC291" s="6"/>
      <c r="DQD291" s="6"/>
      <c r="DQE291" s="6"/>
      <c r="DQF291" s="6"/>
      <c r="DQG291" s="6"/>
      <c r="DQH291" s="6"/>
      <c r="DQI291" s="6"/>
      <c r="DQJ291" s="6"/>
      <c r="DQK291" s="6"/>
      <c r="DQL291" s="6"/>
      <c r="DQM291" s="6"/>
      <c r="DQN291" s="6"/>
      <c r="DQO291" s="6"/>
      <c r="DQP291" s="6"/>
      <c r="DQQ291" s="6"/>
      <c r="DQR291" s="6"/>
      <c r="DQS291" s="6"/>
      <c r="DQT291" s="6"/>
      <c r="DQU291" s="6"/>
      <c r="DQV291" s="6"/>
      <c r="DQW291" s="6"/>
      <c r="DQX291" s="6"/>
      <c r="DQY291" s="6"/>
      <c r="DQZ291" s="6"/>
      <c r="DRA291" s="6"/>
      <c r="DRB291" s="6"/>
      <c r="DRC291" s="6"/>
      <c r="DRD291" s="6"/>
      <c r="DRE291" s="6"/>
      <c r="DRF291" s="6"/>
      <c r="DRG291" s="6"/>
      <c r="DRH291" s="6"/>
      <c r="DRI291" s="6"/>
      <c r="DRJ291" s="6"/>
      <c r="DRK291" s="6"/>
      <c r="DRL291" s="6"/>
      <c r="DRM291" s="6"/>
      <c r="DRN291" s="6"/>
      <c r="DRO291" s="6"/>
      <c r="DRP291" s="6"/>
      <c r="DRQ291" s="6"/>
      <c r="DRR291" s="6"/>
      <c r="DRS291" s="6"/>
      <c r="DRT291" s="6"/>
      <c r="DRU291" s="6"/>
      <c r="DRV291" s="6"/>
      <c r="DRW291" s="6"/>
      <c r="DRX291" s="6"/>
      <c r="DRY291" s="6"/>
      <c r="DRZ291" s="6"/>
      <c r="DSA291" s="6"/>
      <c r="DSB291" s="6"/>
      <c r="DSC291" s="6"/>
      <c r="DSD291" s="6"/>
      <c r="DSE291" s="6"/>
      <c r="DSF291" s="6"/>
      <c r="DSG291" s="6"/>
      <c r="DSH291" s="6"/>
      <c r="DSI291" s="6"/>
      <c r="DSJ291" s="6"/>
      <c r="DSK291" s="6"/>
      <c r="DSL291" s="6"/>
      <c r="DSM291" s="6"/>
      <c r="DSN291" s="6"/>
      <c r="DSO291" s="6"/>
      <c r="DSP291" s="6"/>
      <c r="DSQ291" s="6"/>
      <c r="DSR291" s="6"/>
      <c r="DSS291" s="6"/>
      <c r="DST291" s="6"/>
      <c r="DSU291" s="6"/>
      <c r="DSV291" s="6"/>
      <c r="DSW291" s="6"/>
      <c r="DSX291" s="6"/>
      <c r="DSY291" s="6"/>
      <c r="DSZ291" s="6"/>
      <c r="DTA291" s="6"/>
      <c r="DTB291" s="6"/>
      <c r="DTC291" s="6"/>
      <c r="DTD291" s="6"/>
      <c r="DTE291" s="6"/>
      <c r="DTF291" s="6"/>
      <c r="DTG291" s="6"/>
      <c r="DTH291" s="6"/>
      <c r="DTI291" s="6"/>
      <c r="DTJ291" s="6"/>
      <c r="DTK291" s="6"/>
      <c r="DTL291" s="6"/>
      <c r="DTM291" s="6"/>
      <c r="DTN291" s="6"/>
      <c r="DTO291" s="6"/>
      <c r="DTP291" s="6"/>
      <c r="DTQ291" s="6"/>
      <c r="DTR291" s="6"/>
      <c r="DTS291" s="6"/>
      <c r="DTT291" s="6"/>
      <c r="DTU291" s="6"/>
      <c r="DTV291" s="6"/>
      <c r="DTW291" s="6"/>
      <c r="DTX291" s="6"/>
      <c r="DTY291" s="6"/>
      <c r="DTZ291" s="6"/>
      <c r="DUA291" s="6"/>
      <c r="DUB291" s="6"/>
      <c r="DUC291" s="6"/>
      <c r="DUD291" s="6"/>
      <c r="DUE291" s="6"/>
      <c r="DUF291" s="6"/>
      <c r="DUG291" s="6"/>
      <c r="DUH291" s="6"/>
      <c r="DUI291" s="6"/>
      <c r="DUJ291" s="6"/>
      <c r="DUK291" s="6"/>
      <c r="DUL291" s="6"/>
      <c r="DUM291" s="6"/>
      <c r="DUN291" s="6"/>
      <c r="DUO291" s="6"/>
      <c r="DUP291" s="6"/>
      <c r="DUQ291" s="6"/>
      <c r="DUR291" s="6"/>
      <c r="DUS291" s="6"/>
      <c r="DUT291" s="6"/>
      <c r="DUU291" s="6"/>
      <c r="DUV291" s="6"/>
      <c r="DUW291" s="6"/>
      <c r="DUX291" s="6"/>
      <c r="DUY291" s="6"/>
      <c r="DUZ291" s="6"/>
      <c r="DVA291" s="6"/>
      <c r="DVB291" s="6"/>
      <c r="DVC291" s="6"/>
      <c r="DVD291" s="6"/>
      <c r="DVE291" s="6"/>
      <c r="DVF291" s="6"/>
      <c r="DVG291" s="6"/>
      <c r="DVH291" s="6"/>
      <c r="DVI291" s="6"/>
      <c r="DVJ291" s="6"/>
      <c r="DVK291" s="6"/>
      <c r="DVL291" s="6"/>
      <c r="DVM291" s="6"/>
      <c r="DVN291" s="6"/>
      <c r="DVO291" s="6"/>
      <c r="DVP291" s="6"/>
      <c r="DVQ291" s="6"/>
      <c r="DVR291" s="6"/>
      <c r="DVS291" s="6"/>
      <c r="DVT291" s="6"/>
      <c r="DVU291" s="6"/>
      <c r="DVV291" s="6"/>
      <c r="DVW291" s="6"/>
      <c r="DVX291" s="6"/>
      <c r="DVY291" s="6"/>
      <c r="DVZ291" s="6"/>
      <c r="DWA291" s="6"/>
      <c r="DWB291" s="6"/>
      <c r="DWC291" s="6"/>
      <c r="DWD291" s="6"/>
      <c r="DWE291" s="6"/>
      <c r="DWF291" s="6"/>
      <c r="DWG291" s="6"/>
      <c r="DWH291" s="6"/>
      <c r="DWI291" s="6"/>
      <c r="DWJ291" s="6"/>
      <c r="DWK291" s="6"/>
      <c r="DWL291" s="6"/>
      <c r="DWM291" s="6"/>
      <c r="DWN291" s="6"/>
      <c r="DWO291" s="6"/>
      <c r="DWP291" s="6"/>
      <c r="DWQ291" s="6"/>
      <c r="DWR291" s="6"/>
      <c r="DWS291" s="6"/>
      <c r="DWT291" s="6"/>
      <c r="DWU291" s="6"/>
      <c r="DWV291" s="6"/>
      <c r="DWW291" s="6"/>
      <c r="DWX291" s="6"/>
      <c r="DWY291" s="6"/>
      <c r="DWZ291" s="6"/>
      <c r="DXA291" s="6"/>
      <c r="DXB291" s="6"/>
      <c r="DXC291" s="6"/>
      <c r="DXD291" s="6"/>
      <c r="DXE291" s="6"/>
      <c r="DXF291" s="6"/>
      <c r="DXG291" s="6"/>
      <c r="DXH291" s="6"/>
      <c r="DXI291" s="6"/>
      <c r="DXJ291" s="6"/>
      <c r="DXK291" s="6"/>
      <c r="DXL291" s="6"/>
      <c r="DXM291" s="6"/>
      <c r="DXN291" s="6"/>
      <c r="DXO291" s="6"/>
      <c r="DXP291" s="6"/>
      <c r="DXQ291" s="6"/>
      <c r="DXR291" s="6"/>
      <c r="DXS291" s="6"/>
      <c r="DXT291" s="6"/>
      <c r="DXU291" s="6"/>
      <c r="DXV291" s="6"/>
      <c r="DXW291" s="6"/>
      <c r="DXX291" s="6"/>
      <c r="DXY291" s="6"/>
      <c r="DXZ291" s="6"/>
      <c r="DYA291" s="6"/>
      <c r="DYB291" s="6"/>
      <c r="DYC291" s="6"/>
      <c r="DYD291" s="6"/>
      <c r="DYE291" s="6"/>
      <c r="DYF291" s="6"/>
      <c r="DYG291" s="6"/>
      <c r="DYH291" s="6"/>
      <c r="DYI291" s="6"/>
      <c r="DYJ291" s="6"/>
      <c r="DYK291" s="6"/>
      <c r="DYL291" s="6"/>
      <c r="DYM291" s="6"/>
      <c r="DYN291" s="6"/>
      <c r="DYO291" s="6"/>
      <c r="DYP291" s="6"/>
      <c r="DYQ291" s="6"/>
      <c r="DYR291" s="6"/>
      <c r="DYS291" s="6"/>
      <c r="DYT291" s="6"/>
      <c r="DYU291" s="6"/>
      <c r="DYV291" s="6"/>
      <c r="DYW291" s="6"/>
      <c r="DYX291" s="6"/>
      <c r="DYY291" s="6"/>
      <c r="DYZ291" s="6"/>
      <c r="DZA291" s="6"/>
      <c r="DZB291" s="6"/>
      <c r="DZC291" s="6"/>
      <c r="DZD291" s="6"/>
      <c r="DZE291" s="6"/>
      <c r="DZF291" s="6"/>
      <c r="DZG291" s="6"/>
      <c r="DZH291" s="6"/>
      <c r="DZI291" s="6"/>
      <c r="DZJ291" s="6"/>
      <c r="DZK291" s="6"/>
      <c r="DZL291" s="6"/>
      <c r="DZM291" s="6"/>
      <c r="DZN291" s="6"/>
      <c r="DZO291" s="6"/>
      <c r="DZP291" s="6"/>
      <c r="DZQ291" s="6"/>
      <c r="DZR291" s="6"/>
      <c r="DZS291" s="6"/>
      <c r="DZT291" s="6"/>
      <c r="DZU291" s="6"/>
      <c r="DZV291" s="6"/>
      <c r="DZW291" s="6"/>
      <c r="DZX291" s="6"/>
      <c r="DZY291" s="6"/>
      <c r="DZZ291" s="6"/>
      <c r="EAA291" s="6"/>
      <c r="EAB291" s="6"/>
      <c r="EAC291" s="6"/>
      <c r="EAD291" s="6"/>
      <c r="EAE291" s="6"/>
      <c r="EAF291" s="6"/>
      <c r="EAG291" s="6"/>
      <c r="EAH291" s="6"/>
      <c r="EAI291" s="6"/>
      <c r="EAJ291" s="6"/>
      <c r="EAK291" s="6"/>
      <c r="EAL291" s="6"/>
      <c r="EAM291" s="6"/>
      <c r="EAN291" s="6"/>
      <c r="EAO291" s="6"/>
      <c r="EAP291" s="6"/>
      <c r="EAQ291" s="6"/>
      <c r="EAR291" s="6"/>
      <c r="EAS291" s="6"/>
      <c r="EAT291" s="6"/>
      <c r="EAU291" s="6"/>
      <c r="EAV291" s="6"/>
      <c r="EAW291" s="6"/>
      <c r="EAX291" s="6"/>
      <c r="EAY291" s="6"/>
      <c r="EAZ291" s="6"/>
      <c r="EBA291" s="6"/>
      <c r="EBB291" s="6"/>
      <c r="EBC291" s="6"/>
      <c r="EBD291" s="6"/>
      <c r="EBE291" s="6"/>
      <c r="EBF291" s="6"/>
      <c r="EBG291" s="6"/>
      <c r="EBH291" s="6"/>
      <c r="EBI291" s="6"/>
      <c r="EBJ291" s="6"/>
      <c r="EBK291" s="6"/>
      <c r="EBL291" s="6"/>
      <c r="EBM291" s="6"/>
      <c r="EBN291" s="6"/>
      <c r="EBO291" s="6"/>
      <c r="EBP291" s="6"/>
      <c r="EBQ291" s="6"/>
      <c r="EBR291" s="6"/>
      <c r="EBS291" s="6"/>
      <c r="EBT291" s="6"/>
      <c r="EBU291" s="6"/>
      <c r="EBV291" s="6"/>
      <c r="EBW291" s="6"/>
      <c r="EBX291" s="6"/>
      <c r="EBY291" s="6"/>
      <c r="EBZ291" s="6"/>
      <c r="ECA291" s="6"/>
      <c r="ECB291" s="6"/>
      <c r="ECC291" s="6"/>
      <c r="ECD291" s="6"/>
      <c r="ECE291" s="6"/>
      <c r="ECF291" s="6"/>
      <c r="ECG291" s="6"/>
      <c r="ECH291" s="6"/>
      <c r="ECI291" s="6"/>
      <c r="ECJ291" s="6"/>
      <c r="ECK291" s="6"/>
      <c r="ECL291" s="6"/>
      <c r="ECM291" s="6"/>
      <c r="ECN291" s="6"/>
      <c r="ECO291" s="6"/>
      <c r="ECP291" s="6"/>
      <c r="ECQ291" s="6"/>
      <c r="ECR291" s="6"/>
      <c r="ECS291" s="6"/>
      <c r="ECT291" s="6"/>
      <c r="ECU291" s="6"/>
      <c r="ECV291" s="6"/>
      <c r="ECW291" s="6"/>
      <c r="ECX291" s="6"/>
      <c r="ECY291" s="6"/>
      <c r="ECZ291" s="6"/>
      <c r="EDA291" s="6"/>
      <c r="EDB291" s="6"/>
      <c r="EDC291" s="6"/>
      <c r="EDD291" s="6"/>
      <c r="EDE291" s="6"/>
      <c r="EDF291" s="6"/>
      <c r="EDG291" s="6"/>
      <c r="EDH291" s="6"/>
      <c r="EDI291" s="6"/>
      <c r="EDJ291" s="6"/>
      <c r="EDK291" s="6"/>
      <c r="EDL291" s="6"/>
      <c r="EDM291" s="6"/>
      <c r="EDN291" s="6"/>
      <c r="EDO291" s="6"/>
      <c r="EDP291" s="6"/>
      <c r="EDQ291" s="6"/>
      <c r="EDR291" s="6"/>
      <c r="EDS291" s="6"/>
      <c r="EDT291" s="6"/>
      <c r="EDU291" s="6"/>
      <c r="EDV291" s="6"/>
      <c r="EDW291" s="6"/>
      <c r="EDX291" s="6"/>
      <c r="EDY291" s="6"/>
      <c r="EDZ291" s="6"/>
      <c r="EEA291" s="6"/>
      <c r="EEB291" s="6"/>
      <c r="EEC291" s="6"/>
      <c r="EED291" s="6"/>
      <c r="EEE291" s="6"/>
      <c r="EEF291" s="6"/>
      <c r="EEG291" s="6"/>
      <c r="EEH291" s="6"/>
      <c r="EEI291" s="6"/>
      <c r="EEJ291" s="6"/>
      <c r="EEK291" s="6"/>
      <c r="EEL291" s="6"/>
      <c r="EEM291" s="6"/>
      <c r="EEN291" s="6"/>
      <c r="EEO291" s="6"/>
      <c r="EEP291" s="6"/>
      <c r="EEQ291" s="6"/>
      <c r="EER291" s="6"/>
      <c r="EES291" s="6"/>
      <c r="EET291" s="6"/>
      <c r="EEU291" s="6"/>
      <c r="EEV291" s="6"/>
      <c r="EEW291" s="6"/>
      <c r="EEX291" s="6"/>
      <c r="EEY291" s="6"/>
      <c r="EEZ291" s="6"/>
      <c r="EFA291" s="6"/>
      <c r="EFB291" s="6"/>
      <c r="EFC291" s="6"/>
      <c r="EFD291" s="6"/>
      <c r="EFE291" s="6"/>
      <c r="EFF291" s="6"/>
      <c r="EFG291" s="6"/>
      <c r="EFH291" s="6"/>
      <c r="EFI291" s="6"/>
      <c r="EFJ291" s="6"/>
      <c r="EFK291" s="6"/>
      <c r="EFL291" s="6"/>
      <c r="EFM291" s="6"/>
      <c r="EFN291" s="6"/>
      <c r="EFO291" s="6"/>
      <c r="EFP291" s="6"/>
      <c r="EFQ291" s="6"/>
      <c r="EFR291" s="6"/>
      <c r="EFS291" s="6"/>
      <c r="EFT291" s="6"/>
      <c r="EFU291" s="6"/>
      <c r="EFV291" s="6"/>
      <c r="EFW291" s="6"/>
      <c r="EFX291" s="6"/>
      <c r="EFY291" s="6"/>
      <c r="EFZ291" s="6"/>
      <c r="EGA291" s="6"/>
      <c r="EGB291" s="6"/>
      <c r="EGC291" s="6"/>
      <c r="EGD291" s="6"/>
      <c r="EGE291" s="6"/>
      <c r="EGF291" s="6"/>
      <c r="EGG291" s="6"/>
      <c r="EGH291" s="6"/>
      <c r="EGI291" s="6"/>
      <c r="EGJ291" s="6"/>
      <c r="EGK291" s="6"/>
      <c r="EGL291" s="6"/>
      <c r="EGM291" s="6"/>
      <c r="EGN291" s="6"/>
      <c r="EGO291" s="6"/>
      <c r="EGP291" s="6"/>
      <c r="EGQ291" s="6"/>
      <c r="EGR291" s="6"/>
      <c r="EGS291" s="6"/>
      <c r="EGT291" s="6"/>
      <c r="EGU291" s="6"/>
      <c r="EGV291" s="6"/>
      <c r="EGW291" s="6"/>
      <c r="EGX291" s="6"/>
      <c r="EGY291" s="6"/>
      <c r="EGZ291" s="6"/>
      <c r="EHA291" s="6"/>
      <c r="EHB291" s="6"/>
      <c r="EHC291" s="6"/>
      <c r="EHD291" s="6"/>
      <c r="EHE291" s="6"/>
      <c r="EHF291" s="6"/>
      <c r="EHG291" s="6"/>
      <c r="EHH291" s="6"/>
      <c r="EHI291" s="6"/>
      <c r="EHJ291" s="6"/>
      <c r="EHK291" s="6"/>
      <c r="EHL291" s="6"/>
      <c r="EHM291" s="6"/>
      <c r="EHN291" s="6"/>
      <c r="EHO291" s="6"/>
      <c r="EHP291" s="6"/>
      <c r="EHQ291" s="6"/>
      <c r="EHR291" s="6"/>
      <c r="EHS291" s="6"/>
      <c r="EHT291" s="6"/>
      <c r="EHU291" s="6"/>
      <c r="EHV291" s="6"/>
      <c r="EHW291" s="6"/>
      <c r="EHX291" s="6"/>
      <c r="EHY291" s="6"/>
      <c r="EHZ291" s="6"/>
      <c r="EIA291" s="6"/>
      <c r="EIB291" s="6"/>
      <c r="EIC291" s="6"/>
      <c r="EID291" s="6"/>
      <c r="EIE291" s="6"/>
      <c r="EIF291" s="6"/>
      <c r="EIG291" s="6"/>
      <c r="EIH291" s="6"/>
      <c r="EII291" s="6"/>
      <c r="EIJ291" s="6"/>
      <c r="EIK291" s="6"/>
      <c r="EIL291" s="6"/>
      <c r="EIM291" s="6"/>
      <c r="EIN291" s="6"/>
      <c r="EIO291" s="6"/>
      <c r="EIP291" s="6"/>
      <c r="EIQ291" s="6"/>
      <c r="EIR291" s="6"/>
      <c r="EIS291" s="6"/>
      <c r="EIT291" s="6"/>
      <c r="EIU291" s="6"/>
      <c r="EIV291" s="6"/>
      <c r="EIW291" s="6"/>
      <c r="EIX291" s="6"/>
      <c r="EIY291" s="6"/>
      <c r="EIZ291" s="6"/>
      <c r="EJA291" s="6"/>
      <c r="EJB291" s="6"/>
      <c r="EJC291" s="6"/>
      <c r="EJD291" s="6"/>
      <c r="EJE291" s="6"/>
      <c r="EJF291" s="6"/>
      <c r="EJG291" s="6"/>
      <c r="EJH291" s="6"/>
      <c r="EJI291" s="6"/>
      <c r="EJJ291" s="6"/>
      <c r="EJK291" s="6"/>
      <c r="EJL291" s="6"/>
      <c r="EJM291" s="6"/>
      <c r="EJN291" s="6"/>
      <c r="EJO291" s="6"/>
      <c r="EJP291" s="6"/>
      <c r="EJQ291" s="6"/>
      <c r="EJR291" s="6"/>
      <c r="EJS291" s="6"/>
      <c r="EJT291" s="6"/>
      <c r="EJU291" s="6"/>
      <c r="EJV291" s="6"/>
      <c r="EJW291" s="6"/>
      <c r="EJX291" s="6"/>
      <c r="EJY291" s="6"/>
      <c r="EJZ291" s="6"/>
      <c r="EKA291" s="6"/>
      <c r="EKB291" s="6"/>
      <c r="EKC291" s="6"/>
      <c r="EKD291" s="6"/>
      <c r="EKE291" s="6"/>
      <c r="EKF291" s="6"/>
      <c r="EKG291" s="6"/>
      <c r="EKH291" s="6"/>
      <c r="EKI291" s="6"/>
      <c r="EKJ291" s="6"/>
      <c r="EKK291" s="6"/>
      <c r="EKL291" s="6"/>
      <c r="EKM291" s="6"/>
      <c r="EKN291" s="6"/>
      <c r="EKO291" s="6"/>
      <c r="EKP291" s="6"/>
      <c r="EKQ291" s="6"/>
      <c r="EKR291" s="6"/>
      <c r="EKS291" s="6"/>
      <c r="EKT291" s="6"/>
      <c r="EKU291" s="6"/>
      <c r="EKV291" s="6"/>
      <c r="EKW291" s="6"/>
      <c r="EKX291" s="6"/>
      <c r="EKY291" s="6"/>
      <c r="EKZ291" s="6"/>
      <c r="ELA291" s="6"/>
      <c r="ELB291" s="6"/>
      <c r="ELC291" s="6"/>
      <c r="ELD291" s="6"/>
      <c r="ELE291" s="6"/>
      <c r="ELF291" s="6"/>
      <c r="ELG291" s="6"/>
      <c r="ELH291" s="6"/>
      <c r="ELI291" s="6"/>
      <c r="ELJ291" s="6"/>
      <c r="ELK291" s="6"/>
      <c r="ELL291" s="6"/>
      <c r="ELM291" s="6"/>
      <c r="ELN291" s="6"/>
      <c r="ELO291" s="6"/>
      <c r="ELP291" s="6"/>
      <c r="ELQ291" s="6"/>
      <c r="ELR291" s="6"/>
      <c r="ELS291" s="6"/>
      <c r="ELT291" s="6"/>
      <c r="ELU291" s="6"/>
      <c r="ELV291" s="6"/>
      <c r="ELW291" s="6"/>
      <c r="ELX291" s="6"/>
      <c r="ELY291" s="6"/>
      <c r="ELZ291" s="6"/>
      <c r="EMA291" s="6"/>
      <c r="EMB291" s="6"/>
      <c r="EMC291" s="6"/>
      <c r="EMD291" s="6"/>
      <c r="EME291" s="6"/>
      <c r="EMF291" s="6"/>
      <c r="EMG291" s="6"/>
      <c r="EMH291" s="6"/>
      <c r="EMI291" s="6"/>
      <c r="EMJ291" s="6"/>
      <c r="EMK291" s="6"/>
      <c r="EML291" s="6"/>
      <c r="EMM291" s="6"/>
      <c r="EMN291" s="6"/>
      <c r="EMO291" s="6"/>
      <c r="EMP291" s="6"/>
      <c r="EMQ291" s="6"/>
      <c r="EMR291" s="6"/>
      <c r="EMS291" s="6"/>
      <c r="EMT291" s="6"/>
      <c r="EMU291" s="6"/>
      <c r="EMV291" s="6"/>
      <c r="EMW291" s="6"/>
      <c r="EMX291" s="6"/>
      <c r="EMY291" s="6"/>
      <c r="EMZ291" s="6"/>
      <c r="ENA291" s="6"/>
      <c r="ENB291" s="6"/>
      <c r="ENC291" s="6"/>
      <c r="END291" s="6"/>
      <c r="ENE291" s="6"/>
      <c r="ENF291" s="6"/>
      <c r="ENG291" s="6"/>
      <c r="ENH291" s="6"/>
      <c r="ENI291" s="6"/>
      <c r="ENJ291" s="6"/>
      <c r="ENK291" s="6"/>
      <c r="ENL291" s="6"/>
      <c r="ENM291" s="6"/>
      <c r="ENN291" s="6"/>
      <c r="ENO291" s="6"/>
      <c r="ENP291" s="6"/>
      <c r="ENQ291" s="6"/>
      <c r="ENR291" s="6"/>
      <c r="ENS291" s="6"/>
      <c r="ENT291" s="6"/>
      <c r="ENU291" s="6"/>
      <c r="ENV291" s="6"/>
      <c r="ENW291" s="6"/>
      <c r="ENX291" s="6"/>
      <c r="ENY291" s="6"/>
      <c r="ENZ291" s="6"/>
      <c r="EOA291" s="6"/>
      <c r="EOB291" s="6"/>
      <c r="EOC291" s="6"/>
      <c r="EOD291" s="6"/>
      <c r="EOE291" s="6"/>
      <c r="EOF291" s="6"/>
      <c r="EOG291" s="6"/>
      <c r="EOH291" s="6"/>
      <c r="EOI291" s="6"/>
      <c r="EOJ291" s="6"/>
      <c r="EOK291" s="6"/>
      <c r="EOL291" s="6"/>
      <c r="EOM291" s="6"/>
      <c r="EON291" s="6"/>
      <c r="EOO291" s="6"/>
      <c r="EOP291" s="6"/>
      <c r="EOQ291" s="6"/>
      <c r="EOR291" s="6"/>
      <c r="EOS291" s="6"/>
      <c r="EOT291" s="6"/>
      <c r="EOU291" s="6"/>
      <c r="EOV291" s="6"/>
      <c r="EOW291" s="6"/>
      <c r="EOX291" s="6"/>
      <c r="EOY291" s="6"/>
      <c r="EOZ291" s="6"/>
      <c r="EPA291" s="6"/>
      <c r="EPB291" s="6"/>
      <c r="EPC291" s="6"/>
      <c r="EPD291" s="6"/>
      <c r="EPE291" s="6"/>
      <c r="EPF291" s="6"/>
      <c r="EPG291" s="6"/>
      <c r="EPH291" s="6"/>
      <c r="EPI291" s="6"/>
      <c r="EPJ291" s="6"/>
      <c r="EPK291" s="6"/>
      <c r="EPL291" s="6"/>
      <c r="EPM291" s="6"/>
      <c r="EPN291" s="6"/>
      <c r="EPO291" s="6"/>
      <c r="EPP291" s="6"/>
      <c r="EPQ291" s="6"/>
      <c r="EPR291" s="6"/>
      <c r="EPS291" s="6"/>
      <c r="EPT291" s="6"/>
      <c r="EPU291" s="6"/>
      <c r="EPV291" s="6"/>
      <c r="EPW291" s="6"/>
      <c r="EPX291" s="6"/>
      <c r="EPY291" s="6"/>
      <c r="EPZ291" s="6"/>
      <c r="EQA291" s="6"/>
      <c r="EQB291" s="6"/>
      <c r="EQC291" s="6"/>
      <c r="EQD291" s="6"/>
      <c r="EQE291" s="6"/>
      <c r="EQF291" s="6"/>
      <c r="EQG291" s="6"/>
      <c r="EQH291" s="6"/>
      <c r="EQI291" s="6"/>
      <c r="EQJ291" s="6"/>
      <c r="EQK291" s="6"/>
      <c r="EQL291" s="6"/>
      <c r="EQM291" s="6"/>
      <c r="EQN291" s="6"/>
      <c r="EQO291" s="6"/>
      <c r="EQP291" s="6"/>
      <c r="EQQ291" s="6"/>
      <c r="EQR291" s="6"/>
      <c r="EQS291" s="6"/>
      <c r="EQT291" s="6"/>
      <c r="EQU291" s="6"/>
      <c r="EQV291" s="6"/>
      <c r="EQW291" s="6"/>
      <c r="EQX291" s="6"/>
      <c r="EQY291" s="6"/>
      <c r="EQZ291" s="6"/>
      <c r="ERA291" s="6"/>
      <c r="ERB291" s="6"/>
      <c r="ERC291" s="6"/>
      <c r="ERD291" s="6"/>
      <c r="ERE291" s="6"/>
      <c r="ERF291" s="6"/>
      <c r="ERG291" s="6"/>
      <c r="ERH291" s="6"/>
      <c r="ERI291" s="6"/>
      <c r="ERJ291" s="6"/>
      <c r="ERK291" s="6"/>
      <c r="ERL291" s="6"/>
      <c r="ERM291" s="6"/>
      <c r="ERN291" s="6"/>
      <c r="ERO291" s="6"/>
      <c r="ERP291" s="6"/>
      <c r="ERQ291" s="6"/>
      <c r="ERR291" s="6"/>
      <c r="ERS291" s="6"/>
      <c r="ERT291" s="6"/>
      <c r="ERU291" s="6"/>
      <c r="ERV291" s="6"/>
      <c r="ERW291" s="6"/>
      <c r="ERX291" s="6"/>
      <c r="ERY291" s="6"/>
      <c r="ERZ291" s="6"/>
      <c r="ESA291" s="6"/>
      <c r="ESB291" s="6"/>
      <c r="ESC291" s="6"/>
      <c r="ESD291" s="6"/>
      <c r="ESE291" s="6"/>
      <c r="ESF291" s="6"/>
      <c r="ESG291" s="6"/>
      <c r="ESH291" s="6"/>
      <c r="ESI291" s="6"/>
      <c r="ESJ291" s="6"/>
      <c r="ESK291" s="6"/>
      <c r="ESL291" s="6"/>
      <c r="ESM291" s="6"/>
      <c r="ESN291" s="6"/>
      <c r="ESO291" s="6"/>
      <c r="ESP291" s="6"/>
      <c r="ESQ291" s="6"/>
      <c r="ESR291" s="6"/>
      <c r="ESS291" s="6"/>
      <c r="EST291" s="6"/>
      <c r="ESU291" s="6"/>
      <c r="ESV291" s="6"/>
      <c r="ESW291" s="6"/>
      <c r="ESX291" s="6"/>
      <c r="ESY291" s="6"/>
      <c r="ESZ291" s="6"/>
      <c r="ETA291" s="6"/>
      <c r="ETB291" s="6"/>
      <c r="ETC291" s="6"/>
      <c r="ETD291" s="6"/>
      <c r="ETE291" s="6"/>
      <c r="ETF291" s="6"/>
      <c r="ETG291" s="6"/>
      <c r="ETH291" s="6"/>
      <c r="ETI291" s="6"/>
      <c r="ETJ291" s="6"/>
      <c r="ETK291" s="6"/>
      <c r="ETL291" s="6"/>
      <c r="ETM291" s="6"/>
      <c r="ETN291" s="6"/>
      <c r="ETO291" s="6"/>
      <c r="ETP291" s="6"/>
      <c r="ETQ291" s="6"/>
      <c r="ETR291" s="6"/>
      <c r="ETS291" s="6"/>
      <c r="ETT291" s="6"/>
      <c r="ETU291" s="6"/>
      <c r="ETV291" s="6"/>
      <c r="ETW291" s="6"/>
      <c r="ETX291" s="6"/>
      <c r="ETY291" s="6"/>
      <c r="ETZ291" s="6"/>
      <c r="EUA291" s="6"/>
      <c r="EUB291" s="6"/>
      <c r="EUC291" s="6"/>
      <c r="EUD291" s="6"/>
      <c r="EUE291" s="6"/>
      <c r="EUF291" s="6"/>
      <c r="EUG291" s="6"/>
      <c r="EUH291" s="6"/>
      <c r="EUI291" s="6"/>
      <c r="EUJ291" s="6"/>
      <c r="EUK291" s="6"/>
      <c r="EUL291" s="6"/>
      <c r="EUM291" s="6"/>
      <c r="EUN291" s="6"/>
      <c r="EUO291" s="6"/>
      <c r="EUP291" s="6"/>
      <c r="EUQ291" s="6"/>
      <c r="EUR291" s="6"/>
      <c r="EUS291" s="6"/>
      <c r="EUT291" s="6"/>
      <c r="EUU291" s="6"/>
      <c r="EUV291" s="6"/>
      <c r="EUW291" s="6"/>
      <c r="EUX291" s="6"/>
      <c r="EUY291" s="6"/>
      <c r="EUZ291" s="6"/>
      <c r="EVA291" s="6"/>
      <c r="EVB291" s="6"/>
      <c r="EVC291" s="6"/>
      <c r="EVD291" s="6"/>
      <c r="EVE291" s="6"/>
      <c r="EVF291" s="6"/>
      <c r="EVG291" s="6"/>
      <c r="EVH291" s="6"/>
      <c r="EVI291" s="6"/>
      <c r="EVJ291" s="6"/>
      <c r="EVK291" s="6"/>
      <c r="EVL291" s="6"/>
      <c r="EVM291" s="6"/>
      <c r="EVN291" s="6"/>
      <c r="EVO291" s="6"/>
      <c r="EVP291" s="6"/>
      <c r="EVQ291" s="6"/>
      <c r="EVR291" s="6"/>
      <c r="EVS291" s="6"/>
      <c r="EVT291" s="6"/>
      <c r="EVU291" s="6"/>
      <c r="EVV291" s="6"/>
      <c r="EVW291" s="6"/>
      <c r="EVX291" s="6"/>
      <c r="EVY291" s="6"/>
      <c r="EVZ291" s="6"/>
      <c r="EWA291" s="6"/>
      <c r="EWB291" s="6"/>
      <c r="EWC291" s="6"/>
      <c r="EWD291" s="6"/>
      <c r="EWE291" s="6"/>
      <c r="EWF291" s="6"/>
      <c r="EWG291" s="6"/>
      <c r="EWH291" s="6"/>
      <c r="EWI291" s="6"/>
      <c r="EWJ291" s="6"/>
      <c r="EWK291" s="6"/>
      <c r="EWL291" s="6"/>
      <c r="EWM291" s="6"/>
      <c r="EWN291" s="6"/>
      <c r="EWO291" s="6"/>
      <c r="EWP291" s="6"/>
      <c r="EWQ291" s="6"/>
      <c r="EWR291" s="6"/>
      <c r="EWS291" s="6"/>
      <c r="EWT291" s="6"/>
      <c r="EWU291" s="6"/>
      <c r="EWV291" s="6"/>
      <c r="EWW291" s="6"/>
      <c r="EWX291" s="6"/>
      <c r="EWY291" s="6"/>
      <c r="EWZ291" s="6"/>
      <c r="EXA291" s="6"/>
      <c r="EXB291" s="6"/>
      <c r="EXC291" s="6"/>
      <c r="EXD291" s="6"/>
      <c r="EXE291" s="6"/>
      <c r="EXF291" s="6"/>
      <c r="EXG291" s="6"/>
      <c r="EXH291" s="6"/>
      <c r="EXI291" s="6"/>
      <c r="EXJ291" s="6"/>
      <c r="EXK291" s="6"/>
      <c r="EXL291" s="6"/>
      <c r="EXM291" s="6"/>
      <c r="EXN291" s="6"/>
      <c r="EXO291" s="6"/>
      <c r="EXP291" s="6"/>
      <c r="EXQ291" s="6"/>
      <c r="EXR291" s="6"/>
      <c r="EXS291" s="6"/>
      <c r="EXT291" s="6"/>
      <c r="EXU291" s="6"/>
      <c r="EXV291" s="6"/>
      <c r="EXW291" s="6"/>
      <c r="EXX291" s="6"/>
      <c r="EXY291" s="6"/>
      <c r="EXZ291" s="6"/>
      <c r="EYA291" s="6"/>
      <c r="EYB291" s="6"/>
      <c r="EYC291" s="6"/>
      <c r="EYD291" s="6"/>
      <c r="EYE291" s="6"/>
      <c r="EYF291" s="6"/>
      <c r="EYG291" s="6"/>
      <c r="EYH291" s="6"/>
      <c r="EYI291" s="6"/>
      <c r="EYJ291" s="6"/>
      <c r="EYK291" s="6"/>
      <c r="EYL291" s="6"/>
      <c r="EYM291" s="6"/>
      <c r="EYN291" s="6"/>
      <c r="EYO291" s="6"/>
      <c r="EYP291" s="6"/>
      <c r="EYQ291" s="6"/>
      <c r="EYR291" s="6"/>
      <c r="EYS291" s="6"/>
      <c r="EYT291" s="6"/>
      <c r="EYU291" s="6"/>
      <c r="EYV291" s="6"/>
      <c r="EYW291" s="6"/>
      <c r="EYX291" s="6"/>
      <c r="EYY291" s="6"/>
      <c r="EYZ291" s="6"/>
      <c r="EZA291" s="6"/>
      <c r="EZB291" s="6"/>
      <c r="EZC291" s="6"/>
      <c r="EZD291" s="6"/>
      <c r="EZE291" s="6"/>
      <c r="EZF291" s="6"/>
      <c r="EZG291" s="6"/>
      <c r="EZH291" s="6"/>
      <c r="EZI291" s="6"/>
      <c r="EZJ291" s="6"/>
      <c r="EZK291" s="6"/>
      <c r="EZL291" s="6"/>
      <c r="EZM291" s="6"/>
      <c r="EZN291" s="6"/>
      <c r="EZO291" s="6"/>
      <c r="EZP291" s="6"/>
      <c r="EZQ291" s="6"/>
      <c r="EZR291" s="6"/>
      <c r="EZS291" s="6"/>
      <c r="EZT291" s="6"/>
      <c r="EZU291" s="6"/>
      <c r="EZV291" s="6"/>
      <c r="EZW291" s="6"/>
      <c r="EZX291" s="6"/>
      <c r="EZY291" s="6"/>
      <c r="EZZ291" s="6"/>
      <c r="FAA291" s="6"/>
      <c r="FAB291" s="6"/>
      <c r="FAC291" s="6"/>
      <c r="FAD291" s="6"/>
      <c r="FAE291" s="6"/>
      <c r="FAF291" s="6"/>
      <c r="FAG291" s="6"/>
      <c r="FAH291" s="6"/>
      <c r="FAI291" s="6"/>
      <c r="FAJ291" s="6"/>
      <c r="FAK291" s="6"/>
      <c r="FAL291" s="6"/>
      <c r="FAM291" s="6"/>
      <c r="FAN291" s="6"/>
      <c r="FAO291" s="6"/>
      <c r="FAP291" s="6"/>
      <c r="FAQ291" s="6"/>
      <c r="FAR291" s="6"/>
      <c r="FAS291" s="6"/>
      <c r="FAT291" s="6"/>
      <c r="FAU291" s="6"/>
      <c r="FAV291" s="6"/>
      <c r="FAW291" s="6"/>
      <c r="FAX291" s="6"/>
      <c r="FAY291" s="6"/>
      <c r="FAZ291" s="6"/>
      <c r="FBA291" s="6"/>
      <c r="FBB291" s="6"/>
      <c r="FBC291" s="6"/>
      <c r="FBD291" s="6"/>
      <c r="FBE291" s="6"/>
      <c r="FBF291" s="6"/>
      <c r="FBG291" s="6"/>
      <c r="FBH291" s="6"/>
      <c r="FBI291" s="6"/>
      <c r="FBJ291" s="6"/>
      <c r="FBK291" s="6"/>
      <c r="FBL291" s="6"/>
      <c r="FBM291" s="6"/>
      <c r="FBN291" s="6"/>
      <c r="FBO291" s="6"/>
      <c r="FBP291" s="6"/>
      <c r="FBQ291" s="6"/>
      <c r="FBR291" s="6"/>
      <c r="FBS291" s="6"/>
      <c r="FBT291" s="6"/>
      <c r="FBU291" s="6"/>
      <c r="FBV291" s="6"/>
      <c r="FBW291" s="6"/>
      <c r="FBX291" s="6"/>
      <c r="FBY291" s="6"/>
      <c r="FBZ291" s="6"/>
      <c r="FCA291" s="6"/>
      <c r="FCB291" s="6"/>
      <c r="FCC291" s="6"/>
      <c r="FCD291" s="6"/>
      <c r="FCE291" s="6"/>
      <c r="FCF291" s="6"/>
      <c r="FCG291" s="6"/>
      <c r="FCH291" s="6"/>
      <c r="FCI291" s="6"/>
      <c r="FCJ291" s="6"/>
      <c r="FCK291" s="6"/>
      <c r="FCL291" s="6"/>
      <c r="FCM291" s="6"/>
      <c r="FCN291" s="6"/>
      <c r="FCO291" s="6"/>
      <c r="FCP291" s="6"/>
      <c r="FCQ291" s="6"/>
      <c r="FCR291" s="6"/>
      <c r="FCS291" s="6"/>
      <c r="FCT291" s="6"/>
      <c r="FCU291" s="6"/>
      <c r="FCV291" s="6"/>
      <c r="FCW291" s="6"/>
      <c r="FCX291" s="6"/>
      <c r="FCY291" s="6"/>
      <c r="FCZ291" s="6"/>
      <c r="FDA291" s="6"/>
      <c r="FDB291" s="6"/>
      <c r="FDC291" s="6"/>
      <c r="FDD291" s="6"/>
      <c r="FDE291" s="6"/>
      <c r="FDF291" s="6"/>
      <c r="FDG291" s="6"/>
      <c r="FDH291" s="6"/>
      <c r="FDI291" s="6"/>
      <c r="FDJ291" s="6"/>
      <c r="FDK291" s="6"/>
      <c r="FDL291" s="6"/>
      <c r="FDM291" s="6"/>
      <c r="FDN291" s="6"/>
      <c r="FDO291" s="6"/>
      <c r="FDP291" s="6"/>
      <c r="FDQ291" s="6"/>
      <c r="FDR291" s="6"/>
      <c r="FDS291" s="6"/>
      <c r="FDT291" s="6"/>
      <c r="FDU291" s="6"/>
      <c r="FDV291" s="6"/>
      <c r="FDW291" s="6"/>
      <c r="FDX291" s="6"/>
      <c r="FDY291" s="6"/>
      <c r="FDZ291" s="6"/>
      <c r="FEA291" s="6"/>
      <c r="FEB291" s="6"/>
      <c r="FEC291" s="6"/>
      <c r="FED291" s="6"/>
      <c r="FEE291" s="6"/>
      <c r="FEF291" s="6"/>
      <c r="FEG291" s="6"/>
      <c r="FEH291" s="6"/>
      <c r="FEI291" s="6"/>
      <c r="FEJ291" s="6"/>
      <c r="FEK291" s="6"/>
      <c r="FEL291" s="6"/>
      <c r="FEM291" s="6"/>
      <c r="FEN291" s="6"/>
      <c r="FEO291" s="6"/>
      <c r="FEP291" s="6"/>
      <c r="FEQ291" s="6"/>
      <c r="FER291" s="6"/>
      <c r="FES291" s="6"/>
      <c r="FET291" s="6"/>
      <c r="FEU291" s="6"/>
      <c r="FEV291" s="6"/>
      <c r="FEW291" s="6"/>
      <c r="FEX291" s="6"/>
      <c r="FEY291" s="6"/>
      <c r="FEZ291" s="6"/>
      <c r="FFA291" s="6"/>
      <c r="FFB291" s="6"/>
      <c r="FFC291" s="6"/>
      <c r="FFD291" s="6"/>
      <c r="FFE291" s="6"/>
      <c r="FFF291" s="6"/>
      <c r="FFG291" s="6"/>
      <c r="FFH291" s="6"/>
      <c r="FFI291" s="6"/>
      <c r="FFJ291" s="6"/>
      <c r="FFK291" s="6"/>
      <c r="FFL291" s="6"/>
      <c r="FFM291" s="6"/>
      <c r="FFN291" s="6"/>
      <c r="FFO291" s="6"/>
      <c r="FFP291" s="6"/>
      <c r="FFQ291" s="6"/>
      <c r="FFR291" s="6"/>
      <c r="FFS291" s="6"/>
      <c r="FFT291" s="6"/>
      <c r="FFU291" s="6"/>
      <c r="FFV291" s="6"/>
      <c r="FFW291" s="6"/>
      <c r="FFX291" s="6"/>
      <c r="FFY291" s="6"/>
      <c r="FFZ291" s="6"/>
      <c r="FGA291" s="6"/>
      <c r="FGB291" s="6"/>
      <c r="FGC291" s="6"/>
      <c r="FGD291" s="6"/>
      <c r="FGE291" s="6"/>
      <c r="FGF291" s="6"/>
      <c r="FGG291" s="6"/>
      <c r="FGH291" s="6"/>
      <c r="FGI291" s="6"/>
      <c r="FGJ291" s="6"/>
      <c r="FGK291" s="6"/>
      <c r="FGL291" s="6"/>
      <c r="FGM291" s="6"/>
      <c r="FGN291" s="6"/>
      <c r="FGO291" s="6"/>
      <c r="FGP291" s="6"/>
      <c r="FGQ291" s="6"/>
      <c r="FGR291" s="6"/>
      <c r="FGS291" s="6"/>
      <c r="FGT291" s="6"/>
      <c r="FGU291" s="6"/>
      <c r="FGV291" s="6"/>
      <c r="FGW291" s="6"/>
      <c r="FGX291" s="6"/>
      <c r="FGY291" s="6"/>
      <c r="FGZ291" s="6"/>
      <c r="FHA291" s="6"/>
      <c r="FHB291" s="6"/>
      <c r="FHC291" s="6"/>
      <c r="FHD291" s="6"/>
      <c r="FHE291" s="6"/>
      <c r="FHF291" s="6"/>
      <c r="FHG291" s="6"/>
      <c r="FHH291" s="6"/>
      <c r="FHI291" s="6"/>
      <c r="FHJ291" s="6"/>
      <c r="FHK291" s="6"/>
      <c r="FHL291" s="6"/>
      <c r="FHM291" s="6"/>
      <c r="FHN291" s="6"/>
      <c r="FHO291" s="6"/>
      <c r="FHP291" s="6"/>
      <c r="FHQ291" s="6"/>
      <c r="FHR291" s="6"/>
      <c r="FHS291" s="6"/>
      <c r="FHT291" s="6"/>
      <c r="FHU291" s="6"/>
      <c r="FHV291" s="6"/>
      <c r="FHW291" s="6"/>
      <c r="FHX291" s="6"/>
      <c r="FHY291" s="6"/>
      <c r="FHZ291" s="6"/>
      <c r="FIA291" s="6"/>
      <c r="FIB291" s="6"/>
      <c r="FIC291" s="6"/>
      <c r="FID291" s="6"/>
      <c r="FIE291" s="6"/>
      <c r="FIF291" s="6"/>
      <c r="FIG291" s="6"/>
      <c r="FIH291" s="6"/>
      <c r="FII291" s="6"/>
      <c r="FIJ291" s="6"/>
      <c r="FIK291" s="6"/>
      <c r="FIL291" s="6"/>
      <c r="FIM291" s="6"/>
      <c r="FIN291" s="6"/>
      <c r="FIO291" s="6"/>
      <c r="FIP291" s="6"/>
      <c r="FIQ291" s="6"/>
      <c r="FIR291" s="6"/>
      <c r="FIS291" s="6"/>
      <c r="FIT291" s="6"/>
      <c r="FIU291" s="6"/>
      <c r="FIV291" s="6"/>
      <c r="FIW291" s="6"/>
      <c r="FIX291" s="6"/>
      <c r="FIY291" s="6"/>
      <c r="FIZ291" s="6"/>
      <c r="FJA291" s="6"/>
      <c r="FJB291" s="6"/>
      <c r="FJC291" s="6"/>
      <c r="FJD291" s="6"/>
      <c r="FJE291" s="6"/>
      <c r="FJF291" s="6"/>
      <c r="FJG291" s="6"/>
      <c r="FJH291" s="6"/>
      <c r="FJI291" s="6"/>
      <c r="FJJ291" s="6"/>
      <c r="FJK291" s="6"/>
      <c r="FJL291" s="6"/>
      <c r="FJM291" s="6"/>
      <c r="FJN291" s="6"/>
      <c r="FJO291" s="6"/>
      <c r="FJP291" s="6"/>
      <c r="FJQ291" s="6"/>
      <c r="FJR291" s="6"/>
      <c r="FJS291" s="6"/>
      <c r="FJT291" s="6"/>
      <c r="FJU291" s="6"/>
      <c r="FJV291" s="6"/>
      <c r="FJW291" s="6"/>
      <c r="FJX291" s="6"/>
      <c r="FJY291" s="6"/>
      <c r="FJZ291" s="6"/>
      <c r="FKA291" s="6"/>
      <c r="FKB291" s="6"/>
      <c r="FKC291" s="6"/>
      <c r="FKD291" s="6"/>
      <c r="FKE291" s="6"/>
      <c r="FKF291" s="6"/>
      <c r="FKG291" s="6"/>
      <c r="FKH291" s="6"/>
      <c r="FKI291" s="6"/>
      <c r="FKJ291" s="6"/>
      <c r="FKK291" s="6"/>
      <c r="FKL291" s="6"/>
      <c r="FKM291" s="6"/>
      <c r="FKN291" s="6"/>
      <c r="FKO291" s="6"/>
      <c r="FKP291" s="6"/>
      <c r="FKQ291" s="6"/>
      <c r="FKR291" s="6"/>
      <c r="FKS291" s="6"/>
      <c r="FKT291" s="6"/>
      <c r="FKU291" s="6"/>
      <c r="FKV291" s="6"/>
      <c r="FKW291" s="6"/>
      <c r="FKX291" s="6"/>
      <c r="FKY291" s="6"/>
      <c r="FKZ291" s="6"/>
      <c r="FLA291" s="6"/>
      <c r="FLB291" s="6"/>
      <c r="FLC291" s="6"/>
      <c r="FLD291" s="6"/>
      <c r="FLE291" s="6"/>
      <c r="FLF291" s="6"/>
      <c r="FLG291" s="6"/>
      <c r="FLH291" s="6"/>
      <c r="FLI291" s="6"/>
      <c r="FLJ291" s="6"/>
      <c r="FLK291" s="6"/>
      <c r="FLL291" s="6"/>
      <c r="FLM291" s="6"/>
      <c r="FLN291" s="6"/>
      <c r="FLO291" s="6"/>
      <c r="FLP291" s="6"/>
      <c r="FLQ291" s="6"/>
      <c r="FLR291" s="6"/>
      <c r="FLS291" s="6"/>
      <c r="FLT291" s="6"/>
      <c r="FLU291" s="6"/>
      <c r="FLV291" s="6"/>
      <c r="FLW291" s="6"/>
      <c r="FLX291" s="6"/>
      <c r="FLY291" s="6"/>
      <c r="FLZ291" s="6"/>
      <c r="FMA291" s="6"/>
      <c r="FMB291" s="6"/>
      <c r="FMC291" s="6"/>
      <c r="FMD291" s="6"/>
      <c r="FME291" s="6"/>
      <c r="FMF291" s="6"/>
      <c r="FMG291" s="6"/>
      <c r="FMH291" s="6"/>
      <c r="FMI291" s="6"/>
      <c r="FMJ291" s="6"/>
      <c r="FMK291" s="6"/>
      <c r="FML291" s="6"/>
      <c r="FMM291" s="6"/>
      <c r="FMN291" s="6"/>
      <c r="FMO291" s="6"/>
      <c r="FMP291" s="6"/>
      <c r="FMQ291" s="6"/>
      <c r="FMR291" s="6"/>
      <c r="FMS291" s="6"/>
      <c r="FMT291" s="6"/>
      <c r="FMU291" s="6"/>
      <c r="FMV291" s="6"/>
      <c r="FMW291" s="6"/>
      <c r="FMX291" s="6"/>
      <c r="FMY291" s="6"/>
      <c r="FMZ291" s="6"/>
      <c r="FNA291" s="6"/>
      <c r="FNB291" s="6"/>
      <c r="FNC291" s="6"/>
      <c r="FND291" s="6"/>
      <c r="FNE291" s="6"/>
      <c r="FNF291" s="6"/>
      <c r="FNG291" s="6"/>
      <c r="FNH291" s="6"/>
      <c r="FNI291" s="6"/>
      <c r="FNJ291" s="6"/>
      <c r="FNK291" s="6"/>
      <c r="FNL291" s="6"/>
      <c r="FNM291" s="6"/>
      <c r="FNN291" s="6"/>
      <c r="FNO291" s="6"/>
      <c r="FNP291" s="6"/>
      <c r="FNQ291" s="6"/>
      <c r="FNR291" s="6"/>
      <c r="FNS291" s="6"/>
      <c r="FNT291" s="6"/>
      <c r="FNU291" s="6"/>
      <c r="FNV291" s="6"/>
      <c r="FNW291" s="6"/>
      <c r="FNX291" s="6"/>
      <c r="FNY291" s="6"/>
      <c r="FNZ291" s="6"/>
      <c r="FOA291" s="6"/>
      <c r="FOB291" s="6"/>
      <c r="FOC291" s="6"/>
      <c r="FOD291" s="6"/>
      <c r="FOE291" s="6"/>
      <c r="FOF291" s="6"/>
      <c r="FOG291" s="6"/>
      <c r="FOH291" s="6"/>
      <c r="FOI291" s="6"/>
      <c r="FOJ291" s="6"/>
      <c r="FOK291" s="6"/>
      <c r="FOL291" s="6"/>
      <c r="FOM291" s="6"/>
      <c r="FON291" s="6"/>
      <c r="FOO291" s="6"/>
      <c r="FOP291" s="6"/>
      <c r="FOQ291" s="6"/>
      <c r="FOR291" s="6"/>
      <c r="FOS291" s="6"/>
      <c r="FOT291" s="6"/>
      <c r="FOU291" s="6"/>
      <c r="FOV291" s="6"/>
      <c r="FOW291" s="6"/>
      <c r="FOX291" s="6"/>
      <c r="FOY291" s="6"/>
      <c r="FOZ291" s="6"/>
      <c r="FPA291" s="6"/>
      <c r="FPB291" s="6"/>
      <c r="FPC291" s="6"/>
      <c r="FPD291" s="6"/>
      <c r="FPE291" s="6"/>
      <c r="FPF291" s="6"/>
      <c r="FPG291" s="6"/>
      <c r="FPH291" s="6"/>
      <c r="FPI291" s="6"/>
      <c r="FPJ291" s="6"/>
      <c r="FPK291" s="6"/>
      <c r="FPL291" s="6"/>
      <c r="FPM291" s="6"/>
      <c r="FPN291" s="6"/>
      <c r="FPO291" s="6"/>
      <c r="FPP291" s="6"/>
      <c r="FPQ291" s="6"/>
      <c r="FPR291" s="6"/>
      <c r="FPS291" s="6"/>
      <c r="FPT291" s="6"/>
      <c r="FPU291" s="6"/>
      <c r="FPV291" s="6"/>
      <c r="FPW291" s="6"/>
      <c r="FPX291" s="6"/>
      <c r="FPY291" s="6"/>
      <c r="FPZ291" s="6"/>
      <c r="FQA291" s="6"/>
      <c r="FQB291" s="6"/>
      <c r="FQC291" s="6"/>
      <c r="FQD291" s="6"/>
      <c r="FQE291" s="6"/>
      <c r="FQF291" s="6"/>
      <c r="FQG291" s="6"/>
      <c r="FQH291" s="6"/>
      <c r="FQI291" s="6"/>
      <c r="FQJ291" s="6"/>
      <c r="FQK291" s="6"/>
      <c r="FQL291" s="6"/>
      <c r="FQM291" s="6"/>
      <c r="FQN291" s="6"/>
      <c r="FQO291" s="6"/>
      <c r="FQP291" s="6"/>
      <c r="FQQ291" s="6"/>
      <c r="FQR291" s="6"/>
      <c r="FQS291" s="6"/>
      <c r="FQT291" s="6"/>
      <c r="FQU291" s="6"/>
      <c r="FQV291" s="6"/>
      <c r="FQW291" s="6"/>
      <c r="FQX291" s="6"/>
      <c r="FQY291" s="6"/>
      <c r="FQZ291" s="6"/>
      <c r="FRA291" s="6"/>
      <c r="FRB291" s="6"/>
      <c r="FRC291" s="6"/>
      <c r="FRD291" s="6"/>
      <c r="FRE291" s="6"/>
      <c r="FRF291" s="6"/>
      <c r="FRG291" s="6"/>
      <c r="FRH291" s="6"/>
      <c r="FRI291" s="6"/>
      <c r="FRJ291" s="6"/>
      <c r="FRK291" s="6"/>
      <c r="FRL291" s="6"/>
      <c r="FRM291" s="6"/>
      <c r="FRN291" s="6"/>
      <c r="FRO291" s="6"/>
      <c r="FRP291" s="6"/>
      <c r="FRQ291" s="6"/>
      <c r="FRR291" s="6"/>
      <c r="FRS291" s="6"/>
      <c r="FRT291" s="6"/>
      <c r="FRU291" s="6"/>
      <c r="FRV291" s="6"/>
      <c r="FRW291" s="6"/>
      <c r="FRX291" s="6"/>
      <c r="FRY291" s="6"/>
      <c r="FRZ291" s="6"/>
      <c r="FSA291" s="6"/>
      <c r="FSB291" s="6"/>
      <c r="FSC291" s="6"/>
      <c r="FSD291" s="6"/>
      <c r="FSE291" s="6"/>
      <c r="FSF291" s="6"/>
      <c r="FSG291" s="6"/>
      <c r="FSH291" s="6"/>
      <c r="FSI291" s="6"/>
      <c r="FSJ291" s="6"/>
      <c r="FSK291" s="6"/>
      <c r="FSL291" s="6"/>
      <c r="FSM291" s="6"/>
      <c r="FSN291" s="6"/>
      <c r="FSO291" s="6"/>
      <c r="FSP291" s="6"/>
      <c r="FSQ291" s="6"/>
      <c r="FSR291" s="6"/>
      <c r="FSS291" s="6"/>
      <c r="FST291" s="6"/>
      <c r="FSU291" s="6"/>
      <c r="FSV291" s="6"/>
      <c r="FSW291" s="6"/>
      <c r="FSX291" s="6"/>
      <c r="FSY291" s="6"/>
      <c r="FSZ291" s="6"/>
      <c r="FTA291" s="6"/>
      <c r="FTB291" s="6"/>
      <c r="FTC291" s="6"/>
      <c r="FTD291" s="6"/>
      <c r="FTE291" s="6"/>
      <c r="FTF291" s="6"/>
      <c r="FTG291" s="6"/>
      <c r="FTH291" s="6"/>
      <c r="FTI291" s="6"/>
      <c r="FTJ291" s="6"/>
      <c r="FTK291" s="6"/>
      <c r="FTL291" s="6"/>
      <c r="FTM291" s="6"/>
      <c r="FTN291" s="6"/>
      <c r="FTO291" s="6"/>
      <c r="FTP291" s="6"/>
      <c r="FTQ291" s="6"/>
      <c r="FTR291" s="6"/>
      <c r="FTS291" s="6"/>
      <c r="FTT291" s="6"/>
      <c r="FTU291" s="6"/>
      <c r="FTV291" s="6"/>
      <c r="FTW291" s="6"/>
      <c r="FTX291" s="6"/>
      <c r="FTY291" s="6"/>
      <c r="FTZ291" s="6"/>
      <c r="FUA291" s="6"/>
      <c r="FUB291" s="6"/>
      <c r="FUC291" s="6"/>
      <c r="FUD291" s="6"/>
      <c r="FUE291" s="6"/>
      <c r="FUF291" s="6"/>
      <c r="FUG291" s="6"/>
      <c r="FUH291" s="6"/>
      <c r="FUI291" s="6"/>
      <c r="FUJ291" s="6"/>
      <c r="FUK291" s="6"/>
      <c r="FUL291" s="6"/>
      <c r="FUM291" s="6"/>
      <c r="FUN291" s="6"/>
      <c r="FUO291" s="6"/>
      <c r="FUP291" s="6"/>
      <c r="FUQ291" s="6"/>
      <c r="FUR291" s="6"/>
      <c r="FUS291" s="6"/>
      <c r="FUT291" s="6"/>
      <c r="FUU291" s="6"/>
      <c r="FUV291" s="6"/>
      <c r="FUW291" s="6"/>
      <c r="FUX291" s="6"/>
      <c r="FUY291" s="6"/>
      <c r="FUZ291" s="6"/>
      <c r="FVA291" s="6"/>
      <c r="FVB291" s="6"/>
      <c r="FVC291" s="6"/>
      <c r="FVD291" s="6"/>
      <c r="FVE291" s="6"/>
      <c r="FVF291" s="6"/>
      <c r="FVG291" s="6"/>
      <c r="FVH291" s="6"/>
      <c r="FVI291" s="6"/>
      <c r="FVJ291" s="6"/>
      <c r="FVK291" s="6"/>
      <c r="FVL291" s="6"/>
      <c r="FVM291" s="6"/>
      <c r="FVN291" s="6"/>
      <c r="FVO291" s="6"/>
      <c r="FVP291" s="6"/>
      <c r="FVQ291" s="6"/>
      <c r="FVR291" s="6"/>
      <c r="FVS291" s="6"/>
      <c r="FVT291" s="6"/>
      <c r="FVU291" s="6"/>
      <c r="FVV291" s="6"/>
      <c r="FVW291" s="6"/>
      <c r="FVX291" s="6"/>
      <c r="FVY291" s="6"/>
      <c r="FVZ291" s="6"/>
      <c r="FWA291" s="6"/>
      <c r="FWB291" s="6"/>
      <c r="FWC291" s="6"/>
      <c r="FWD291" s="6"/>
      <c r="FWE291" s="6"/>
      <c r="FWF291" s="6"/>
      <c r="FWG291" s="6"/>
      <c r="FWH291" s="6"/>
      <c r="FWI291" s="6"/>
      <c r="FWJ291" s="6"/>
      <c r="FWK291" s="6"/>
      <c r="FWL291" s="6"/>
      <c r="FWM291" s="6"/>
      <c r="FWN291" s="6"/>
      <c r="FWO291" s="6"/>
      <c r="FWP291" s="6"/>
      <c r="FWQ291" s="6"/>
      <c r="FWR291" s="6"/>
      <c r="FWS291" s="6"/>
      <c r="FWT291" s="6"/>
      <c r="FWU291" s="6"/>
      <c r="FWV291" s="6"/>
      <c r="FWW291" s="6"/>
      <c r="FWX291" s="6"/>
      <c r="FWY291" s="6"/>
      <c r="FWZ291" s="6"/>
      <c r="FXA291" s="6"/>
      <c r="FXB291" s="6"/>
      <c r="FXC291" s="6"/>
      <c r="FXD291" s="6"/>
      <c r="FXE291" s="6"/>
      <c r="FXF291" s="6"/>
      <c r="FXG291" s="6"/>
      <c r="FXH291" s="6"/>
      <c r="FXI291" s="6"/>
      <c r="FXJ291" s="6"/>
      <c r="FXK291" s="6"/>
      <c r="FXL291" s="6"/>
      <c r="FXM291" s="6"/>
      <c r="FXN291" s="6"/>
      <c r="FXO291" s="6"/>
      <c r="FXP291" s="6"/>
      <c r="FXQ291" s="6"/>
      <c r="FXR291" s="6"/>
      <c r="FXS291" s="6"/>
      <c r="FXT291" s="6"/>
      <c r="FXU291" s="6"/>
      <c r="FXV291" s="6"/>
      <c r="FXW291" s="6"/>
      <c r="FXX291" s="6"/>
      <c r="FXY291" s="6"/>
      <c r="FXZ291" s="6"/>
      <c r="FYA291" s="6"/>
      <c r="FYB291" s="6"/>
      <c r="FYC291" s="6"/>
      <c r="FYD291" s="6"/>
      <c r="FYE291" s="6"/>
      <c r="FYF291" s="6"/>
      <c r="FYG291" s="6"/>
      <c r="FYH291" s="6"/>
      <c r="FYI291" s="6"/>
      <c r="FYJ291" s="6"/>
      <c r="FYK291" s="6"/>
      <c r="FYL291" s="6"/>
      <c r="FYM291" s="6"/>
      <c r="FYN291" s="6"/>
      <c r="FYO291" s="6"/>
      <c r="FYP291" s="6"/>
      <c r="FYQ291" s="6"/>
      <c r="FYR291" s="6"/>
      <c r="FYS291" s="6"/>
      <c r="FYT291" s="6"/>
      <c r="FYU291" s="6"/>
      <c r="FYV291" s="6"/>
      <c r="FYW291" s="6"/>
      <c r="FYX291" s="6"/>
      <c r="FYY291" s="6"/>
      <c r="FYZ291" s="6"/>
      <c r="FZA291" s="6"/>
      <c r="FZB291" s="6"/>
      <c r="FZC291" s="6"/>
      <c r="FZD291" s="6"/>
      <c r="FZE291" s="6"/>
      <c r="FZF291" s="6"/>
      <c r="FZG291" s="6"/>
      <c r="FZH291" s="6"/>
      <c r="FZI291" s="6"/>
      <c r="FZJ291" s="6"/>
      <c r="FZK291" s="6"/>
      <c r="FZL291" s="6"/>
      <c r="FZM291" s="6"/>
      <c r="FZN291" s="6"/>
      <c r="FZO291" s="6"/>
      <c r="FZP291" s="6"/>
      <c r="FZQ291" s="6"/>
      <c r="FZR291" s="6"/>
      <c r="FZS291" s="6"/>
      <c r="FZT291" s="6"/>
      <c r="FZU291" s="6"/>
      <c r="FZV291" s="6"/>
      <c r="FZW291" s="6"/>
      <c r="FZX291" s="6"/>
      <c r="FZY291" s="6"/>
      <c r="FZZ291" s="6"/>
      <c r="GAA291" s="6"/>
      <c r="GAB291" s="6"/>
      <c r="GAC291" s="6"/>
      <c r="GAD291" s="6"/>
      <c r="GAE291" s="6"/>
      <c r="GAF291" s="6"/>
      <c r="GAG291" s="6"/>
      <c r="GAH291" s="6"/>
      <c r="GAI291" s="6"/>
      <c r="GAJ291" s="6"/>
      <c r="GAK291" s="6"/>
      <c r="GAL291" s="6"/>
      <c r="GAM291" s="6"/>
      <c r="GAN291" s="6"/>
      <c r="GAO291" s="6"/>
      <c r="GAP291" s="6"/>
      <c r="GAQ291" s="6"/>
      <c r="GAR291" s="6"/>
      <c r="GAS291" s="6"/>
      <c r="GAT291" s="6"/>
      <c r="GAU291" s="6"/>
      <c r="GAV291" s="6"/>
      <c r="GAW291" s="6"/>
      <c r="GAX291" s="6"/>
      <c r="GAY291" s="6"/>
      <c r="GAZ291" s="6"/>
      <c r="GBA291" s="6"/>
      <c r="GBB291" s="6"/>
      <c r="GBC291" s="6"/>
      <c r="GBD291" s="6"/>
      <c r="GBE291" s="6"/>
      <c r="GBF291" s="6"/>
      <c r="GBG291" s="6"/>
      <c r="GBH291" s="6"/>
      <c r="GBI291" s="6"/>
      <c r="GBJ291" s="6"/>
      <c r="GBK291" s="6"/>
      <c r="GBL291" s="6"/>
      <c r="GBM291" s="6"/>
      <c r="GBN291" s="6"/>
      <c r="GBO291" s="6"/>
      <c r="GBP291" s="6"/>
      <c r="GBQ291" s="6"/>
      <c r="GBR291" s="6"/>
      <c r="GBS291" s="6"/>
      <c r="GBT291" s="6"/>
      <c r="GBU291" s="6"/>
      <c r="GBV291" s="6"/>
      <c r="GBW291" s="6"/>
      <c r="GBX291" s="6"/>
      <c r="GBY291" s="6"/>
      <c r="GBZ291" s="6"/>
      <c r="GCA291" s="6"/>
      <c r="GCB291" s="6"/>
      <c r="GCC291" s="6"/>
      <c r="GCD291" s="6"/>
      <c r="GCE291" s="6"/>
      <c r="GCF291" s="6"/>
      <c r="GCG291" s="6"/>
      <c r="GCH291" s="6"/>
      <c r="GCI291" s="6"/>
      <c r="GCJ291" s="6"/>
      <c r="GCK291" s="6"/>
      <c r="GCL291" s="6"/>
      <c r="GCM291" s="6"/>
      <c r="GCN291" s="6"/>
      <c r="GCO291" s="6"/>
      <c r="GCP291" s="6"/>
      <c r="GCQ291" s="6"/>
      <c r="GCR291" s="6"/>
      <c r="GCS291" s="6"/>
      <c r="GCT291" s="6"/>
      <c r="GCU291" s="6"/>
      <c r="GCV291" s="6"/>
      <c r="GCW291" s="6"/>
      <c r="GCX291" s="6"/>
      <c r="GCY291" s="6"/>
      <c r="GCZ291" s="6"/>
      <c r="GDA291" s="6"/>
      <c r="GDB291" s="6"/>
      <c r="GDC291" s="6"/>
      <c r="GDD291" s="6"/>
      <c r="GDE291" s="6"/>
      <c r="GDF291" s="6"/>
      <c r="GDG291" s="6"/>
      <c r="GDH291" s="6"/>
      <c r="GDI291" s="6"/>
      <c r="GDJ291" s="6"/>
      <c r="GDK291" s="6"/>
      <c r="GDL291" s="6"/>
      <c r="GDM291" s="6"/>
      <c r="GDN291" s="6"/>
      <c r="GDO291" s="6"/>
      <c r="GDP291" s="6"/>
      <c r="GDQ291" s="6"/>
      <c r="GDR291" s="6"/>
      <c r="GDS291" s="6"/>
      <c r="GDT291" s="6"/>
      <c r="GDU291" s="6"/>
      <c r="GDV291" s="6"/>
      <c r="GDW291" s="6"/>
      <c r="GDX291" s="6"/>
      <c r="GDY291" s="6"/>
      <c r="GDZ291" s="6"/>
      <c r="GEA291" s="6"/>
      <c r="GEB291" s="6"/>
      <c r="GEC291" s="6"/>
      <c r="GED291" s="6"/>
      <c r="GEE291" s="6"/>
      <c r="GEF291" s="6"/>
      <c r="GEG291" s="6"/>
      <c r="GEH291" s="6"/>
      <c r="GEI291" s="6"/>
      <c r="GEJ291" s="6"/>
      <c r="GEK291" s="6"/>
      <c r="GEL291" s="6"/>
      <c r="GEM291" s="6"/>
      <c r="GEN291" s="6"/>
      <c r="GEO291" s="6"/>
      <c r="GEP291" s="6"/>
      <c r="GEQ291" s="6"/>
      <c r="GER291" s="6"/>
      <c r="GES291" s="6"/>
      <c r="GET291" s="6"/>
      <c r="GEU291" s="6"/>
      <c r="GEV291" s="6"/>
      <c r="GEW291" s="6"/>
      <c r="GEX291" s="6"/>
      <c r="GEY291" s="6"/>
      <c r="GEZ291" s="6"/>
      <c r="GFA291" s="6"/>
      <c r="GFB291" s="6"/>
      <c r="GFC291" s="6"/>
      <c r="GFD291" s="6"/>
      <c r="GFE291" s="6"/>
      <c r="GFF291" s="6"/>
      <c r="GFG291" s="6"/>
      <c r="GFH291" s="6"/>
      <c r="GFI291" s="6"/>
      <c r="GFJ291" s="6"/>
      <c r="GFK291" s="6"/>
      <c r="GFL291" s="6"/>
      <c r="GFM291" s="6"/>
      <c r="GFN291" s="6"/>
      <c r="GFO291" s="6"/>
      <c r="GFP291" s="6"/>
      <c r="GFQ291" s="6"/>
      <c r="GFR291" s="6"/>
      <c r="GFS291" s="6"/>
      <c r="GFT291" s="6"/>
      <c r="GFU291" s="6"/>
      <c r="GFV291" s="6"/>
      <c r="GFW291" s="6"/>
      <c r="GFX291" s="6"/>
      <c r="GFY291" s="6"/>
      <c r="GFZ291" s="6"/>
      <c r="GGA291" s="6"/>
      <c r="GGB291" s="6"/>
      <c r="GGC291" s="6"/>
      <c r="GGD291" s="6"/>
      <c r="GGE291" s="6"/>
      <c r="GGF291" s="6"/>
      <c r="GGG291" s="6"/>
      <c r="GGH291" s="6"/>
      <c r="GGI291" s="6"/>
      <c r="GGJ291" s="6"/>
      <c r="GGK291" s="6"/>
      <c r="GGL291" s="6"/>
      <c r="GGM291" s="6"/>
      <c r="GGN291" s="6"/>
      <c r="GGO291" s="6"/>
      <c r="GGP291" s="6"/>
      <c r="GGQ291" s="6"/>
      <c r="GGR291" s="6"/>
      <c r="GGS291" s="6"/>
      <c r="GGT291" s="6"/>
      <c r="GGU291" s="6"/>
      <c r="GGV291" s="6"/>
      <c r="GGW291" s="6"/>
      <c r="GGX291" s="6"/>
      <c r="GGY291" s="6"/>
      <c r="GGZ291" s="6"/>
      <c r="GHA291" s="6"/>
      <c r="GHB291" s="6"/>
      <c r="GHC291" s="6"/>
      <c r="GHD291" s="6"/>
      <c r="GHE291" s="6"/>
      <c r="GHF291" s="6"/>
      <c r="GHG291" s="6"/>
      <c r="GHH291" s="6"/>
      <c r="GHI291" s="6"/>
      <c r="GHJ291" s="6"/>
      <c r="GHK291" s="6"/>
      <c r="GHL291" s="6"/>
      <c r="GHM291" s="6"/>
      <c r="GHN291" s="6"/>
      <c r="GHO291" s="6"/>
      <c r="GHP291" s="6"/>
      <c r="GHQ291" s="6"/>
      <c r="GHR291" s="6"/>
      <c r="GHS291" s="6"/>
      <c r="GHT291" s="6"/>
      <c r="GHU291" s="6"/>
      <c r="GHV291" s="6"/>
      <c r="GHW291" s="6"/>
      <c r="GHX291" s="6"/>
      <c r="GHY291" s="6"/>
      <c r="GHZ291" s="6"/>
      <c r="GIA291" s="6"/>
      <c r="GIB291" s="6"/>
      <c r="GIC291" s="6"/>
      <c r="GID291" s="6"/>
      <c r="GIE291" s="6"/>
      <c r="GIF291" s="6"/>
      <c r="GIG291" s="6"/>
      <c r="GIH291" s="6"/>
      <c r="GII291" s="6"/>
      <c r="GIJ291" s="6"/>
      <c r="GIK291" s="6"/>
      <c r="GIL291" s="6"/>
      <c r="GIM291" s="6"/>
      <c r="GIN291" s="6"/>
      <c r="GIO291" s="6"/>
      <c r="GIP291" s="6"/>
      <c r="GIQ291" s="6"/>
      <c r="GIR291" s="6"/>
      <c r="GIS291" s="6"/>
      <c r="GIT291" s="6"/>
      <c r="GIU291" s="6"/>
      <c r="GIV291" s="6"/>
      <c r="GIW291" s="6"/>
      <c r="GIX291" s="6"/>
      <c r="GIY291" s="6"/>
      <c r="GIZ291" s="6"/>
      <c r="GJA291" s="6"/>
      <c r="GJB291" s="6"/>
      <c r="GJC291" s="6"/>
      <c r="GJD291" s="6"/>
      <c r="GJE291" s="6"/>
      <c r="GJF291" s="6"/>
      <c r="GJG291" s="6"/>
      <c r="GJH291" s="6"/>
      <c r="GJI291" s="6"/>
      <c r="GJJ291" s="6"/>
      <c r="GJK291" s="6"/>
      <c r="GJL291" s="6"/>
      <c r="GJM291" s="6"/>
      <c r="GJN291" s="6"/>
      <c r="GJO291" s="6"/>
      <c r="GJP291" s="6"/>
      <c r="GJQ291" s="6"/>
      <c r="GJR291" s="6"/>
      <c r="GJS291" s="6"/>
      <c r="GJT291" s="6"/>
      <c r="GJU291" s="6"/>
      <c r="GJV291" s="6"/>
      <c r="GJW291" s="6"/>
      <c r="GJX291" s="6"/>
      <c r="GJY291" s="6"/>
      <c r="GJZ291" s="6"/>
      <c r="GKA291" s="6"/>
      <c r="GKB291" s="6"/>
      <c r="GKC291" s="6"/>
      <c r="GKD291" s="6"/>
      <c r="GKE291" s="6"/>
      <c r="GKF291" s="6"/>
      <c r="GKG291" s="6"/>
      <c r="GKH291" s="6"/>
      <c r="GKI291" s="6"/>
      <c r="GKJ291" s="6"/>
      <c r="GKK291" s="6"/>
      <c r="GKL291" s="6"/>
      <c r="GKM291" s="6"/>
      <c r="GKN291" s="6"/>
      <c r="GKO291" s="6"/>
      <c r="GKP291" s="6"/>
      <c r="GKQ291" s="6"/>
      <c r="GKR291" s="6"/>
      <c r="GKS291" s="6"/>
      <c r="GKT291" s="6"/>
      <c r="GKU291" s="6"/>
      <c r="GKV291" s="6"/>
      <c r="GKW291" s="6"/>
      <c r="GKX291" s="6"/>
      <c r="GKY291" s="6"/>
      <c r="GKZ291" s="6"/>
      <c r="GLA291" s="6"/>
      <c r="GLB291" s="6"/>
      <c r="GLC291" s="6"/>
      <c r="GLD291" s="6"/>
      <c r="GLE291" s="6"/>
      <c r="GLF291" s="6"/>
      <c r="GLG291" s="6"/>
      <c r="GLH291" s="6"/>
      <c r="GLI291" s="6"/>
      <c r="GLJ291" s="6"/>
      <c r="GLK291" s="6"/>
      <c r="GLL291" s="6"/>
      <c r="GLM291" s="6"/>
      <c r="GLN291" s="6"/>
      <c r="GLO291" s="6"/>
      <c r="GLP291" s="6"/>
      <c r="GLQ291" s="6"/>
      <c r="GLR291" s="6"/>
      <c r="GLS291" s="6"/>
      <c r="GLT291" s="6"/>
      <c r="GLU291" s="6"/>
      <c r="GLV291" s="6"/>
      <c r="GLW291" s="6"/>
      <c r="GLX291" s="6"/>
      <c r="GLY291" s="6"/>
      <c r="GLZ291" s="6"/>
      <c r="GMA291" s="6"/>
      <c r="GMB291" s="6"/>
      <c r="GMC291" s="6"/>
      <c r="GMD291" s="6"/>
      <c r="GME291" s="6"/>
      <c r="GMF291" s="6"/>
      <c r="GMG291" s="6"/>
      <c r="GMH291" s="6"/>
      <c r="GMI291" s="6"/>
      <c r="GMJ291" s="6"/>
      <c r="GMK291" s="6"/>
      <c r="GML291" s="6"/>
      <c r="GMM291" s="6"/>
      <c r="GMN291" s="6"/>
      <c r="GMO291" s="6"/>
      <c r="GMP291" s="6"/>
      <c r="GMQ291" s="6"/>
      <c r="GMR291" s="6"/>
      <c r="GMS291" s="6"/>
      <c r="GMT291" s="6"/>
      <c r="GMU291" s="6"/>
      <c r="GMV291" s="6"/>
      <c r="GMW291" s="6"/>
      <c r="GMX291" s="6"/>
      <c r="GMY291" s="6"/>
      <c r="GMZ291" s="6"/>
      <c r="GNA291" s="6"/>
      <c r="GNB291" s="6"/>
      <c r="GNC291" s="6"/>
      <c r="GND291" s="6"/>
      <c r="GNE291" s="6"/>
      <c r="GNF291" s="6"/>
      <c r="GNG291" s="6"/>
      <c r="GNH291" s="6"/>
      <c r="GNI291" s="6"/>
      <c r="GNJ291" s="6"/>
      <c r="GNK291" s="6"/>
      <c r="GNL291" s="6"/>
      <c r="GNM291" s="6"/>
      <c r="GNN291" s="6"/>
      <c r="GNO291" s="6"/>
      <c r="GNP291" s="6"/>
      <c r="GNQ291" s="6"/>
      <c r="GNR291" s="6"/>
      <c r="GNS291" s="6"/>
      <c r="GNT291" s="6"/>
      <c r="GNU291" s="6"/>
      <c r="GNV291" s="6"/>
      <c r="GNW291" s="6"/>
      <c r="GNX291" s="6"/>
      <c r="GNY291" s="6"/>
      <c r="GNZ291" s="6"/>
      <c r="GOA291" s="6"/>
      <c r="GOB291" s="6"/>
      <c r="GOC291" s="6"/>
      <c r="GOD291" s="6"/>
      <c r="GOE291" s="6"/>
      <c r="GOF291" s="6"/>
      <c r="GOG291" s="6"/>
      <c r="GOH291" s="6"/>
      <c r="GOI291" s="6"/>
      <c r="GOJ291" s="6"/>
      <c r="GOK291" s="6"/>
      <c r="GOL291" s="6"/>
      <c r="GOM291" s="6"/>
      <c r="GON291" s="6"/>
      <c r="GOO291" s="6"/>
      <c r="GOP291" s="6"/>
      <c r="GOQ291" s="6"/>
      <c r="GOR291" s="6"/>
      <c r="GOS291" s="6"/>
      <c r="GOT291" s="6"/>
      <c r="GOU291" s="6"/>
      <c r="GOV291" s="6"/>
      <c r="GOW291" s="6"/>
      <c r="GOX291" s="6"/>
      <c r="GOY291" s="6"/>
      <c r="GOZ291" s="6"/>
      <c r="GPA291" s="6"/>
      <c r="GPB291" s="6"/>
      <c r="GPC291" s="6"/>
      <c r="GPD291" s="6"/>
      <c r="GPE291" s="6"/>
      <c r="GPF291" s="6"/>
      <c r="GPG291" s="6"/>
      <c r="GPH291" s="6"/>
      <c r="GPI291" s="6"/>
      <c r="GPJ291" s="6"/>
      <c r="GPK291" s="6"/>
      <c r="GPL291" s="6"/>
      <c r="GPM291" s="6"/>
      <c r="GPN291" s="6"/>
      <c r="GPO291" s="6"/>
      <c r="GPP291" s="6"/>
      <c r="GPQ291" s="6"/>
      <c r="GPR291" s="6"/>
      <c r="GPS291" s="6"/>
      <c r="GPT291" s="6"/>
      <c r="GPU291" s="6"/>
      <c r="GPV291" s="6"/>
      <c r="GPW291" s="6"/>
      <c r="GPX291" s="6"/>
      <c r="GPY291" s="6"/>
      <c r="GPZ291" s="6"/>
      <c r="GQA291" s="6"/>
      <c r="GQB291" s="6"/>
      <c r="GQC291" s="6"/>
      <c r="GQD291" s="6"/>
      <c r="GQE291" s="6"/>
      <c r="GQF291" s="6"/>
      <c r="GQG291" s="6"/>
      <c r="GQH291" s="6"/>
      <c r="GQI291" s="6"/>
      <c r="GQJ291" s="6"/>
      <c r="GQK291" s="6"/>
      <c r="GQL291" s="6"/>
      <c r="GQM291" s="6"/>
      <c r="GQN291" s="6"/>
      <c r="GQO291" s="6"/>
      <c r="GQP291" s="6"/>
      <c r="GQQ291" s="6"/>
      <c r="GQR291" s="6"/>
      <c r="GQS291" s="6"/>
      <c r="GQT291" s="6"/>
      <c r="GQU291" s="6"/>
      <c r="GQV291" s="6"/>
      <c r="GQW291" s="6"/>
      <c r="GQX291" s="6"/>
      <c r="GQY291" s="6"/>
      <c r="GQZ291" s="6"/>
      <c r="GRA291" s="6"/>
      <c r="GRB291" s="6"/>
      <c r="GRC291" s="6"/>
      <c r="GRD291" s="6"/>
      <c r="GRE291" s="6"/>
      <c r="GRF291" s="6"/>
      <c r="GRG291" s="6"/>
      <c r="GRH291" s="6"/>
      <c r="GRI291" s="6"/>
      <c r="GRJ291" s="6"/>
      <c r="GRK291" s="6"/>
      <c r="GRL291" s="6"/>
      <c r="GRM291" s="6"/>
      <c r="GRN291" s="6"/>
      <c r="GRO291" s="6"/>
      <c r="GRP291" s="6"/>
      <c r="GRQ291" s="6"/>
      <c r="GRR291" s="6"/>
      <c r="GRS291" s="6"/>
      <c r="GRT291" s="6"/>
      <c r="GRU291" s="6"/>
      <c r="GRV291" s="6"/>
      <c r="GRW291" s="6"/>
      <c r="GRX291" s="6"/>
      <c r="GRY291" s="6"/>
      <c r="GRZ291" s="6"/>
      <c r="GSA291" s="6"/>
      <c r="GSB291" s="6"/>
      <c r="GSC291" s="6"/>
      <c r="GSD291" s="6"/>
      <c r="GSE291" s="6"/>
      <c r="GSF291" s="6"/>
      <c r="GSG291" s="6"/>
      <c r="GSH291" s="6"/>
      <c r="GSI291" s="6"/>
      <c r="GSJ291" s="6"/>
      <c r="GSK291" s="6"/>
      <c r="GSL291" s="6"/>
      <c r="GSM291" s="6"/>
      <c r="GSN291" s="6"/>
      <c r="GSO291" s="6"/>
      <c r="GSP291" s="6"/>
      <c r="GSQ291" s="6"/>
      <c r="GSR291" s="6"/>
      <c r="GSS291" s="6"/>
      <c r="GST291" s="6"/>
      <c r="GSU291" s="6"/>
      <c r="GSV291" s="6"/>
      <c r="GSW291" s="6"/>
      <c r="GSX291" s="6"/>
      <c r="GSY291" s="6"/>
      <c r="GSZ291" s="6"/>
      <c r="GTA291" s="6"/>
      <c r="GTB291" s="6"/>
      <c r="GTC291" s="6"/>
      <c r="GTD291" s="6"/>
      <c r="GTE291" s="6"/>
      <c r="GTF291" s="6"/>
      <c r="GTG291" s="6"/>
      <c r="GTH291" s="6"/>
      <c r="GTI291" s="6"/>
      <c r="GTJ291" s="6"/>
      <c r="GTK291" s="6"/>
      <c r="GTL291" s="6"/>
      <c r="GTM291" s="6"/>
      <c r="GTN291" s="6"/>
      <c r="GTO291" s="6"/>
      <c r="GTP291" s="6"/>
      <c r="GTQ291" s="6"/>
      <c r="GTR291" s="6"/>
      <c r="GTS291" s="6"/>
      <c r="GTT291" s="6"/>
      <c r="GTU291" s="6"/>
      <c r="GTV291" s="6"/>
      <c r="GTW291" s="6"/>
      <c r="GTX291" s="6"/>
      <c r="GTY291" s="6"/>
      <c r="GTZ291" s="6"/>
      <c r="GUA291" s="6"/>
      <c r="GUB291" s="6"/>
      <c r="GUC291" s="6"/>
      <c r="GUD291" s="6"/>
      <c r="GUE291" s="6"/>
      <c r="GUF291" s="6"/>
      <c r="GUG291" s="6"/>
      <c r="GUH291" s="6"/>
      <c r="GUI291" s="6"/>
      <c r="GUJ291" s="6"/>
      <c r="GUK291" s="6"/>
      <c r="GUL291" s="6"/>
      <c r="GUM291" s="6"/>
      <c r="GUN291" s="6"/>
      <c r="GUO291" s="6"/>
      <c r="GUP291" s="6"/>
      <c r="GUQ291" s="6"/>
      <c r="GUR291" s="6"/>
      <c r="GUS291" s="6"/>
      <c r="GUT291" s="6"/>
      <c r="GUU291" s="6"/>
      <c r="GUV291" s="6"/>
      <c r="GUW291" s="6"/>
      <c r="GUX291" s="6"/>
      <c r="GUY291" s="6"/>
      <c r="GUZ291" s="6"/>
      <c r="GVA291" s="6"/>
      <c r="GVB291" s="6"/>
      <c r="GVC291" s="6"/>
      <c r="GVD291" s="6"/>
      <c r="GVE291" s="6"/>
      <c r="GVF291" s="6"/>
      <c r="GVG291" s="6"/>
      <c r="GVH291" s="6"/>
      <c r="GVI291" s="6"/>
      <c r="GVJ291" s="6"/>
      <c r="GVK291" s="6"/>
      <c r="GVL291" s="6"/>
      <c r="GVM291" s="6"/>
      <c r="GVN291" s="6"/>
      <c r="GVO291" s="6"/>
      <c r="GVP291" s="6"/>
      <c r="GVQ291" s="6"/>
      <c r="GVR291" s="6"/>
      <c r="GVS291" s="6"/>
      <c r="GVT291" s="6"/>
      <c r="GVU291" s="6"/>
      <c r="GVV291" s="6"/>
      <c r="GVW291" s="6"/>
      <c r="GVX291" s="6"/>
      <c r="GVY291" s="6"/>
      <c r="GVZ291" s="6"/>
      <c r="GWA291" s="6"/>
      <c r="GWB291" s="6"/>
      <c r="GWC291" s="6"/>
      <c r="GWD291" s="6"/>
      <c r="GWE291" s="6"/>
      <c r="GWF291" s="6"/>
      <c r="GWG291" s="6"/>
      <c r="GWH291" s="6"/>
      <c r="GWI291" s="6"/>
      <c r="GWJ291" s="6"/>
      <c r="GWK291" s="6"/>
      <c r="GWL291" s="6"/>
      <c r="GWM291" s="6"/>
      <c r="GWN291" s="6"/>
      <c r="GWO291" s="6"/>
      <c r="GWP291" s="6"/>
      <c r="GWQ291" s="6"/>
      <c r="GWR291" s="6"/>
      <c r="GWS291" s="6"/>
      <c r="GWT291" s="6"/>
      <c r="GWU291" s="6"/>
      <c r="GWV291" s="6"/>
      <c r="GWW291" s="6"/>
      <c r="GWX291" s="6"/>
      <c r="GWY291" s="6"/>
      <c r="GWZ291" s="6"/>
      <c r="GXA291" s="6"/>
      <c r="GXB291" s="6"/>
      <c r="GXC291" s="6"/>
      <c r="GXD291" s="6"/>
      <c r="GXE291" s="6"/>
      <c r="GXF291" s="6"/>
      <c r="GXG291" s="6"/>
      <c r="GXH291" s="6"/>
      <c r="GXI291" s="6"/>
      <c r="GXJ291" s="6"/>
      <c r="GXK291" s="6"/>
      <c r="GXL291" s="6"/>
      <c r="GXM291" s="6"/>
      <c r="GXN291" s="6"/>
      <c r="GXO291" s="6"/>
      <c r="GXP291" s="6"/>
      <c r="GXQ291" s="6"/>
      <c r="GXR291" s="6"/>
      <c r="GXS291" s="6"/>
      <c r="GXT291" s="6"/>
      <c r="GXU291" s="6"/>
      <c r="GXV291" s="6"/>
      <c r="GXW291" s="6"/>
      <c r="GXX291" s="6"/>
      <c r="GXY291" s="6"/>
      <c r="GXZ291" s="6"/>
      <c r="GYA291" s="6"/>
      <c r="GYB291" s="6"/>
      <c r="GYC291" s="6"/>
      <c r="GYD291" s="6"/>
      <c r="GYE291" s="6"/>
      <c r="GYF291" s="6"/>
      <c r="GYG291" s="6"/>
      <c r="GYH291" s="6"/>
      <c r="GYI291" s="6"/>
      <c r="GYJ291" s="6"/>
      <c r="GYK291" s="6"/>
      <c r="GYL291" s="6"/>
      <c r="GYM291" s="6"/>
      <c r="GYN291" s="6"/>
      <c r="GYO291" s="6"/>
      <c r="GYP291" s="6"/>
      <c r="GYQ291" s="6"/>
      <c r="GYR291" s="6"/>
      <c r="GYS291" s="6"/>
      <c r="GYT291" s="6"/>
      <c r="GYU291" s="6"/>
      <c r="GYV291" s="6"/>
      <c r="GYW291" s="6"/>
      <c r="GYX291" s="6"/>
      <c r="GYY291" s="6"/>
      <c r="GYZ291" s="6"/>
      <c r="GZA291" s="6"/>
      <c r="GZB291" s="6"/>
      <c r="GZC291" s="6"/>
      <c r="GZD291" s="6"/>
      <c r="GZE291" s="6"/>
      <c r="GZF291" s="6"/>
      <c r="GZG291" s="6"/>
      <c r="GZH291" s="6"/>
      <c r="GZI291" s="6"/>
      <c r="GZJ291" s="6"/>
      <c r="GZK291" s="6"/>
      <c r="GZL291" s="6"/>
      <c r="GZM291" s="6"/>
      <c r="GZN291" s="6"/>
      <c r="GZO291" s="6"/>
      <c r="GZP291" s="6"/>
      <c r="GZQ291" s="6"/>
      <c r="GZR291" s="6"/>
      <c r="GZS291" s="6"/>
      <c r="GZT291" s="6"/>
      <c r="GZU291" s="6"/>
      <c r="GZV291" s="6"/>
      <c r="GZW291" s="6"/>
      <c r="GZX291" s="6"/>
      <c r="GZY291" s="6"/>
      <c r="GZZ291" s="6"/>
      <c r="HAA291" s="6"/>
      <c r="HAB291" s="6"/>
      <c r="HAC291" s="6"/>
      <c r="HAD291" s="6"/>
      <c r="HAE291" s="6"/>
      <c r="HAF291" s="6"/>
      <c r="HAG291" s="6"/>
      <c r="HAH291" s="6"/>
      <c r="HAI291" s="6"/>
      <c r="HAJ291" s="6"/>
      <c r="HAK291" s="6"/>
      <c r="HAL291" s="6"/>
      <c r="HAM291" s="6"/>
      <c r="HAN291" s="6"/>
      <c r="HAO291" s="6"/>
      <c r="HAP291" s="6"/>
      <c r="HAQ291" s="6"/>
      <c r="HAR291" s="6"/>
      <c r="HAS291" s="6"/>
      <c r="HAT291" s="6"/>
      <c r="HAU291" s="6"/>
      <c r="HAV291" s="6"/>
      <c r="HAW291" s="6"/>
      <c r="HAX291" s="6"/>
      <c r="HAY291" s="6"/>
      <c r="HAZ291" s="6"/>
      <c r="HBA291" s="6"/>
      <c r="HBB291" s="6"/>
      <c r="HBC291" s="6"/>
      <c r="HBD291" s="6"/>
      <c r="HBE291" s="6"/>
      <c r="HBF291" s="6"/>
      <c r="HBG291" s="6"/>
      <c r="HBH291" s="6"/>
      <c r="HBI291" s="6"/>
      <c r="HBJ291" s="6"/>
      <c r="HBK291" s="6"/>
      <c r="HBL291" s="6"/>
      <c r="HBM291" s="6"/>
      <c r="HBN291" s="6"/>
      <c r="HBO291" s="6"/>
      <c r="HBP291" s="6"/>
      <c r="HBQ291" s="6"/>
      <c r="HBR291" s="6"/>
      <c r="HBS291" s="6"/>
      <c r="HBT291" s="6"/>
      <c r="HBU291" s="6"/>
      <c r="HBV291" s="6"/>
      <c r="HBW291" s="6"/>
      <c r="HBX291" s="6"/>
      <c r="HBY291" s="6"/>
      <c r="HBZ291" s="6"/>
      <c r="HCA291" s="6"/>
      <c r="HCB291" s="6"/>
      <c r="HCC291" s="6"/>
      <c r="HCD291" s="6"/>
      <c r="HCE291" s="6"/>
      <c r="HCF291" s="6"/>
      <c r="HCG291" s="6"/>
      <c r="HCH291" s="6"/>
      <c r="HCI291" s="6"/>
      <c r="HCJ291" s="6"/>
      <c r="HCK291" s="6"/>
      <c r="HCL291" s="6"/>
      <c r="HCM291" s="6"/>
      <c r="HCN291" s="6"/>
      <c r="HCO291" s="6"/>
      <c r="HCP291" s="6"/>
      <c r="HCQ291" s="6"/>
      <c r="HCR291" s="6"/>
      <c r="HCS291" s="6"/>
      <c r="HCT291" s="6"/>
      <c r="HCU291" s="6"/>
      <c r="HCV291" s="6"/>
      <c r="HCW291" s="6"/>
      <c r="HCX291" s="6"/>
      <c r="HCY291" s="6"/>
      <c r="HCZ291" s="6"/>
      <c r="HDA291" s="6"/>
      <c r="HDB291" s="6"/>
      <c r="HDC291" s="6"/>
      <c r="HDD291" s="6"/>
      <c r="HDE291" s="6"/>
      <c r="HDF291" s="6"/>
      <c r="HDG291" s="6"/>
      <c r="HDH291" s="6"/>
      <c r="HDI291" s="6"/>
      <c r="HDJ291" s="6"/>
      <c r="HDK291" s="6"/>
      <c r="HDL291" s="6"/>
      <c r="HDM291" s="6"/>
      <c r="HDN291" s="6"/>
      <c r="HDO291" s="6"/>
      <c r="HDP291" s="6"/>
      <c r="HDQ291" s="6"/>
      <c r="HDR291" s="6"/>
      <c r="HDS291" s="6"/>
      <c r="HDT291" s="6"/>
      <c r="HDU291" s="6"/>
      <c r="HDV291" s="6"/>
      <c r="HDW291" s="6"/>
      <c r="HDX291" s="6"/>
      <c r="HDY291" s="6"/>
      <c r="HDZ291" s="6"/>
      <c r="HEA291" s="6"/>
      <c r="HEB291" s="6"/>
      <c r="HEC291" s="6"/>
      <c r="HED291" s="6"/>
      <c r="HEE291" s="6"/>
      <c r="HEF291" s="6"/>
      <c r="HEG291" s="6"/>
      <c r="HEH291" s="6"/>
      <c r="HEI291" s="6"/>
      <c r="HEJ291" s="6"/>
      <c r="HEK291" s="6"/>
      <c r="HEL291" s="6"/>
      <c r="HEM291" s="6"/>
      <c r="HEN291" s="6"/>
      <c r="HEO291" s="6"/>
      <c r="HEP291" s="6"/>
      <c r="HEQ291" s="6"/>
      <c r="HER291" s="6"/>
      <c r="HES291" s="6"/>
      <c r="HET291" s="6"/>
      <c r="HEU291" s="6"/>
      <c r="HEV291" s="6"/>
      <c r="HEW291" s="6"/>
      <c r="HEX291" s="6"/>
      <c r="HEY291" s="6"/>
      <c r="HEZ291" s="6"/>
      <c r="HFA291" s="6"/>
      <c r="HFB291" s="6"/>
      <c r="HFC291" s="6"/>
      <c r="HFD291" s="6"/>
      <c r="HFE291" s="6"/>
      <c r="HFF291" s="6"/>
      <c r="HFG291" s="6"/>
      <c r="HFH291" s="6"/>
      <c r="HFI291" s="6"/>
      <c r="HFJ291" s="6"/>
      <c r="HFK291" s="6"/>
      <c r="HFL291" s="6"/>
      <c r="HFM291" s="6"/>
      <c r="HFN291" s="6"/>
      <c r="HFO291" s="6"/>
      <c r="HFP291" s="6"/>
      <c r="HFQ291" s="6"/>
      <c r="HFR291" s="6"/>
      <c r="HFS291" s="6"/>
      <c r="HFT291" s="6"/>
      <c r="HFU291" s="6"/>
      <c r="HFV291" s="6"/>
      <c r="HFW291" s="6"/>
      <c r="HFX291" s="6"/>
      <c r="HFY291" s="6"/>
      <c r="HFZ291" s="6"/>
      <c r="HGA291" s="6"/>
      <c r="HGB291" s="6"/>
      <c r="HGC291" s="6"/>
      <c r="HGD291" s="6"/>
      <c r="HGE291" s="6"/>
      <c r="HGF291" s="6"/>
      <c r="HGG291" s="6"/>
      <c r="HGH291" s="6"/>
      <c r="HGI291" s="6"/>
      <c r="HGJ291" s="6"/>
      <c r="HGK291" s="6"/>
      <c r="HGL291" s="6"/>
      <c r="HGM291" s="6"/>
      <c r="HGN291" s="6"/>
      <c r="HGO291" s="6"/>
      <c r="HGP291" s="6"/>
      <c r="HGQ291" s="6"/>
      <c r="HGR291" s="6"/>
      <c r="HGS291" s="6"/>
      <c r="HGT291" s="6"/>
      <c r="HGU291" s="6"/>
      <c r="HGV291" s="6"/>
      <c r="HGW291" s="6"/>
      <c r="HGX291" s="6"/>
      <c r="HGY291" s="6"/>
      <c r="HGZ291" s="6"/>
      <c r="HHA291" s="6"/>
      <c r="HHB291" s="6"/>
      <c r="HHC291" s="6"/>
      <c r="HHD291" s="6"/>
      <c r="HHE291" s="6"/>
      <c r="HHF291" s="6"/>
      <c r="HHG291" s="6"/>
      <c r="HHH291" s="6"/>
      <c r="HHI291" s="6"/>
      <c r="HHJ291" s="6"/>
      <c r="HHK291" s="6"/>
      <c r="HHL291" s="6"/>
      <c r="HHM291" s="6"/>
      <c r="HHN291" s="6"/>
      <c r="HHO291" s="6"/>
      <c r="HHP291" s="6"/>
      <c r="HHQ291" s="6"/>
      <c r="HHR291" s="6"/>
      <c r="HHS291" s="6"/>
      <c r="HHT291" s="6"/>
      <c r="HHU291" s="6"/>
      <c r="HHV291" s="6"/>
      <c r="HHW291" s="6"/>
      <c r="HHX291" s="6"/>
      <c r="HHY291" s="6"/>
      <c r="HHZ291" s="6"/>
      <c r="HIA291" s="6"/>
      <c r="HIB291" s="6"/>
      <c r="HIC291" s="6"/>
      <c r="HID291" s="6"/>
      <c r="HIE291" s="6"/>
      <c r="HIF291" s="6"/>
      <c r="HIG291" s="6"/>
      <c r="HIH291" s="6"/>
      <c r="HII291" s="6"/>
      <c r="HIJ291" s="6"/>
      <c r="HIK291" s="6"/>
      <c r="HIL291" s="6"/>
      <c r="HIM291" s="6"/>
      <c r="HIN291" s="6"/>
      <c r="HIO291" s="6"/>
      <c r="HIP291" s="6"/>
      <c r="HIQ291" s="6"/>
      <c r="HIR291" s="6"/>
      <c r="HIS291" s="6"/>
      <c r="HIT291" s="6"/>
      <c r="HIU291" s="6"/>
      <c r="HIV291" s="6"/>
      <c r="HIW291" s="6"/>
      <c r="HIX291" s="6"/>
      <c r="HIY291" s="6"/>
      <c r="HIZ291" s="6"/>
      <c r="HJA291" s="6"/>
      <c r="HJB291" s="6"/>
      <c r="HJC291" s="6"/>
      <c r="HJD291" s="6"/>
      <c r="HJE291" s="6"/>
      <c r="HJF291" s="6"/>
      <c r="HJG291" s="6"/>
      <c r="HJH291" s="6"/>
      <c r="HJI291" s="6"/>
      <c r="HJJ291" s="6"/>
      <c r="HJK291" s="6"/>
      <c r="HJL291" s="6"/>
      <c r="HJM291" s="6"/>
      <c r="HJN291" s="6"/>
      <c r="HJO291" s="6"/>
      <c r="HJP291" s="6"/>
      <c r="HJQ291" s="6"/>
      <c r="HJR291" s="6"/>
      <c r="HJS291" s="6"/>
      <c r="HJT291" s="6"/>
      <c r="HJU291" s="6"/>
      <c r="HJV291" s="6"/>
      <c r="HJW291" s="6"/>
      <c r="HJX291" s="6"/>
      <c r="HJY291" s="6"/>
      <c r="HJZ291" s="6"/>
      <c r="HKA291" s="6"/>
      <c r="HKB291" s="6"/>
      <c r="HKC291" s="6"/>
      <c r="HKD291" s="6"/>
      <c r="HKE291" s="6"/>
      <c r="HKF291" s="6"/>
      <c r="HKG291" s="6"/>
      <c r="HKH291" s="6"/>
      <c r="HKI291" s="6"/>
      <c r="HKJ291" s="6"/>
      <c r="HKK291" s="6"/>
      <c r="HKL291" s="6"/>
      <c r="HKM291" s="6"/>
      <c r="HKN291" s="6"/>
      <c r="HKO291" s="6"/>
      <c r="HKP291" s="6"/>
      <c r="HKQ291" s="6"/>
      <c r="HKR291" s="6"/>
      <c r="HKS291" s="6"/>
      <c r="HKT291" s="6"/>
      <c r="HKU291" s="6"/>
      <c r="HKV291" s="6"/>
      <c r="HKW291" s="6"/>
      <c r="HKX291" s="6"/>
      <c r="HKY291" s="6"/>
      <c r="HKZ291" s="6"/>
      <c r="HLA291" s="6"/>
      <c r="HLB291" s="6"/>
      <c r="HLC291" s="6"/>
      <c r="HLD291" s="6"/>
      <c r="HLE291" s="6"/>
      <c r="HLF291" s="6"/>
      <c r="HLG291" s="6"/>
      <c r="HLH291" s="6"/>
      <c r="HLI291" s="6"/>
      <c r="HLJ291" s="6"/>
      <c r="HLK291" s="6"/>
      <c r="HLL291" s="6"/>
      <c r="HLM291" s="6"/>
      <c r="HLN291" s="6"/>
      <c r="HLO291" s="6"/>
      <c r="HLP291" s="6"/>
      <c r="HLQ291" s="6"/>
      <c r="HLR291" s="6"/>
      <c r="HLS291" s="6"/>
      <c r="HLT291" s="6"/>
      <c r="HLU291" s="6"/>
      <c r="HLV291" s="6"/>
      <c r="HLW291" s="6"/>
      <c r="HLX291" s="6"/>
      <c r="HLY291" s="6"/>
      <c r="HLZ291" s="6"/>
      <c r="HMA291" s="6"/>
      <c r="HMB291" s="6"/>
      <c r="HMC291" s="6"/>
      <c r="HMD291" s="6"/>
      <c r="HME291" s="6"/>
      <c r="HMF291" s="6"/>
      <c r="HMG291" s="6"/>
      <c r="HMH291" s="6"/>
      <c r="HMI291" s="6"/>
      <c r="HMJ291" s="6"/>
      <c r="HMK291" s="6"/>
      <c r="HML291" s="6"/>
      <c r="HMM291" s="6"/>
      <c r="HMN291" s="6"/>
      <c r="HMO291" s="6"/>
      <c r="HMP291" s="6"/>
      <c r="HMQ291" s="6"/>
      <c r="HMR291" s="6"/>
      <c r="HMS291" s="6"/>
      <c r="HMT291" s="6"/>
      <c r="HMU291" s="6"/>
      <c r="HMV291" s="6"/>
      <c r="HMW291" s="6"/>
      <c r="HMX291" s="6"/>
      <c r="HMY291" s="6"/>
      <c r="HMZ291" s="6"/>
      <c r="HNA291" s="6"/>
      <c r="HNB291" s="6"/>
      <c r="HNC291" s="6"/>
      <c r="HND291" s="6"/>
      <c r="HNE291" s="6"/>
      <c r="HNF291" s="6"/>
      <c r="HNG291" s="6"/>
      <c r="HNH291" s="6"/>
      <c r="HNI291" s="6"/>
      <c r="HNJ291" s="6"/>
      <c r="HNK291" s="6"/>
      <c r="HNL291" s="6"/>
      <c r="HNM291" s="6"/>
      <c r="HNN291" s="6"/>
      <c r="HNO291" s="6"/>
      <c r="HNP291" s="6"/>
      <c r="HNQ291" s="6"/>
      <c r="HNR291" s="6"/>
      <c r="HNS291" s="6"/>
      <c r="HNT291" s="6"/>
      <c r="HNU291" s="6"/>
      <c r="HNV291" s="6"/>
      <c r="HNW291" s="6"/>
      <c r="HNX291" s="6"/>
      <c r="HNY291" s="6"/>
      <c r="HNZ291" s="6"/>
      <c r="HOA291" s="6"/>
      <c r="HOB291" s="6"/>
      <c r="HOC291" s="6"/>
      <c r="HOD291" s="6"/>
      <c r="HOE291" s="6"/>
      <c r="HOF291" s="6"/>
      <c r="HOG291" s="6"/>
      <c r="HOH291" s="6"/>
      <c r="HOI291" s="6"/>
      <c r="HOJ291" s="6"/>
      <c r="HOK291" s="6"/>
      <c r="HOL291" s="6"/>
      <c r="HOM291" s="6"/>
      <c r="HON291" s="6"/>
      <c r="HOO291" s="6"/>
      <c r="HOP291" s="6"/>
      <c r="HOQ291" s="6"/>
      <c r="HOR291" s="6"/>
      <c r="HOS291" s="6"/>
      <c r="HOT291" s="6"/>
      <c r="HOU291" s="6"/>
      <c r="HOV291" s="6"/>
      <c r="HOW291" s="6"/>
      <c r="HOX291" s="6"/>
      <c r="HOY291" s="6"/>
      <c r="HOZ291" s="6"/>
      <c r="HPA291" s="6"/>
      <c r="HPB291" s="6"/>
      <c r="HPC291" s="6"/>
      <c r="HPD291" s="6"/>
      <c r="HPE291" s="6"/>
      <c r="HPF291" s="6"/>
      <c r="HPG291" s="6"/>
      <c r="HPH291" s="6"/>
      <c r="HPI291" s="6"/>
      <c r="HPJ291" s="6"/>
      <c r="HPK291" s="6"/>
      <c r="HPL291" s="6"/>
      <c r="HPM291" s="6"/>
      <c r="HPN291" s="6"/>
      <c r="HPO291" s="6"/>
      <c r="HPP291" s="6"/>
      <c r="HPQ291" s="6"/>
      <c r="HPR291" s="6"/>
      <c r="HPS291" s="6"/>
      <c r="HPT291" s="6"/>
      <c r="HPU291" s="6"/>
      <c r="HPV291" s="6"/>
      <c r="HPW291" s="6"/>
      <c r="HPX291" s="6"/>
      <c r="HPY291" s="6"/>
      <c r="HPZ291" s="6"/>
      <c r="HQA291" s="6"/>
      <c r="HQB291" s="6"/>
      <c r="HQC291" s="6"/>
      <c r="HQD291" s="6"/>
      <c r="HQE291" s="6"/>
      <c r="HQF291" s="6"/>
      <c r="HQG291" s="6"/>
      <c r="HQH291" s="6"/>
      <c r="HQI291" s="6"/>
      <c r="HQJ291" s="6"/>
      <c r="HQK291" s="6"/>
      <c r="HQL291" s="6"/>
      <c r="HQM291" s="6"/>
      <c r="HQN291" s="6"/>
      <c r="HQO291" s="6"/>
      <c r="HQP291" s="6"/>
      <c r="HQQ291" s="6"/>
      <c r="HQR291" s="6"/>
      <c r="HQS291" s="6"/>
      <c r="HQT291" s="6"/>
      <c r="HQU291" s="6"/>
      <c r="HQV291" s="6"/>
      <c r="HQW291" s="6"/>
      <c r="HQX291" s="6"/>
      <c r="HQY291" s="6"/>
      <c r="HQZ291" s="6"/>
      <c r="HRA291" s="6"/>
      <c r="HRB291" s="6"/>
      <c r="HRC291" s="6"/>
      <c r="HRD291" s="6"/>
      <c r="HRE291" s="6"/>
      <c r="HRF291" s="6"/>
      <c r="HRG291" s="6"/>
      <c r="HRH291" s="6"/>
      <c r="HRI291" s="6"/>
      <c r="HRJ291" s="6"/>
      <c r="HRK291" s="6"/>
      <c r="HRL291" s="6"/>
      <c r="HRM291" s="6"/>
      <c r="HRN291" s="6"/>
      <c r="HRO291" s="6"/>
      <c r="HRP291" s="6"/>
      <c r="HRQ291" s="6"/>
      <c r="HRR291" s="6"/>
      <c r="HRS291" s="6"/>
      <c r="HRT291" s="6"/>
      <c r="HRU291" s="6"/>
      <c r="HRV291" s="6"/>
      <c r="HRW291" s="6"/>
      <c r="HRX291" s="6"/>
      <c r="HRY291" s="6"/>
      <c r="HRZ291" s="6"/>
      <c r="HSA291" s="6"/>
      <c r="HSB291" s="6"/>
      <c r="HSC291" s="6"/>
      <c r="HSD291" s="6"/>
      <c r="HSE291" s="6"/>
      <c r="HSF291" s="6"/>
      <c r="HSG291" s="6"/>
      <c r="HSH291" s="6"/>
      <c r="HSI291" s="6"/>
      <c r="HSJ291" s="6"/>
      <c r="HSK291" s="6"/>
      <c r="HSL291" s="6"/>
      <c r="HSM291" s="6"/>
      <c r="HSN291" s="6"/>
      <c r="HSO291" s="6"/>
      <c r="HSP291" s="6"/>
      <c r="HSQ291" s="6"/>
      <c r="HSR291" s="6"/>
      <c r="HSS291" s="6"/>
      <c r="HST291" s="6"/>
      <c r="HSU291" s="6"/>
      <c r="HSV291" s="6"/>
      <c r="HSW291" s="6"/>
      <c r="HSX291" s="6"/>
      <c r="HSY291" s="6"/>
      <c r="HSZ291" s="6"/>
      <c r="HTA291" s="6"/>
      <c r="HTB291" s="6"/>
      <c r="HTC291" s="6"/>
      <c r="HTD291" s="6"/>
      <c r="HTE291" s="6"/>
      <c r="HTF291" s="6"/>
      <c r="HTG291" s="6"/>
      <c r="HTH291" s="6"/>
      <c r="HTI291" s="6"/>
      <c r="HTJ291" s="6"/>
      <c r="HTK291" s="6"/>
      <c r="HTL291" s="6"/>
      <c r="HTM291" s="6"/>
      <c r="HTN291" s="6"/>
      <c r="HTO291" s="6"/>
      <c r="HTP291" s="6"/>
      <c r="HTQ291" s="6"/>
      <c r="HTR291" s="6"/>
      <c r="HTS291" s="6"/>
      <c r="HTT291" s="6"/>
      <c r="HTU291" s="6"/>
      <c r="HTV291" s="6"/>
      <c r="HTW291" s="6"/>
      <c r="HTX291" s="6"/>
      <c r="HTY291" s="6"/>
      <c r="HTZ291" s="6"/>
      <c r="HUA291" s="6"/>
      <c r="HUB291" s="6"/>
      <c r="HUC291" s="6"/>
      <c r="HUD291" s="6"/>
      <c r="HUE291" s="6"/>
      <c r="HUF291" s="6"/>
      <c r="HUG291" s="6"/>
      <c r="HUH291" s="6"/>
      <c r="HUI291" s="6"/>
      <c r="HUJ291" s="6"/>
      <c r="HUK291" s="6"/>
      <c r="HUL291" s="6"/>
      <c r="HUM291" s="6"/>
      <c r="HUN291" s="6"/>
      <c r="HUO291" s="6"/>
      <c r="HUP291" s="6"/>
      <c r="HUQ291" s="6"/>
      <c r="HUR291" s="6"/>
      <c r="HUS291" s="6"/>
      <c r="HUT291" s="6"/>
      <c r="HUU291" s="6"/>
      <c r="HUV291" s="6"/>
      <c r="HUW291" s="6"/>
      <c r="HUX291" s="6"/>
      <c r="HUY291" s="6"/>
      <c r="HUZ291" s="6"/>
      <c r="HVA291" s="6"/>
      <c r="HVB291" s="6"/>
      <c r="HVC291" s="6"/>
      <c r="HVD291" s="6"/>
      <c r="HVE291" s="6"/>
      <c r="HVF291" s="6"/>
      <c r="HVG291" s="6"/>
      <c r="HVH291" s="6"/>
      <c r="HVI291" s="6"/>
      <c r="HVJ291" s="6"/>
      <c r="HVK291" s="6"/>
      <c r="HVL291" s="6"/>
      <c r="HVM291" s="6"/>
      <c r="HVN291" s="6"/>
      <c r="HVO291" s="6"/>
      <c r="HVP291" s="6"/>
      <c r="HVQ291" s="6"/>
      <c r="HVR291" s="6"/>
      <c r="HVS291" s="6"/>
      <c r="HVT291" s="6"/>
      <c r="HVU291" s="6"/>
      <c r="HVV291" s="6"/>
      <c r="HVW291" s="6"/>
      <c r="HVX291" s="6"/>
      <c r="HVY291" s="6"/>
      <c r="HVZ291" s="6"/>
      <c r="HWA291" s="6"/>
      <c r="HWB291" s="6"/>
      <c r="HWC291" s="6"/>
      <c r="HWD291" s="6"/>
      <c r="HWE291" s="6"/>
      <c r="HWF291" s="6"/>
      <c r="HWG291" s="6"/>
      <c r="HWH291" s="6"/>
      <c r="HWI291" s="6"/>
      <c r="HWJ291" s="6"/>
      <c r="HWK291" s="6"/>
      <c r="HWL291" s="6"/>
      <c r="HWM291" s="6"/>
      <c r="HWN291" s="6"/>
      <c r="HWO291" s="6"/>
      <c r="HWP291" s="6"/>
      <c r="HWQ291" s="6"/>
      <c r="HWR291" s="6"/>
      <c r="HWS291" s="6"/>
      <c r="HWT291" s="6"/>
      <c r="HWU291" s="6"/>
      <c r="HWV291" s="6"/>
      <c r="HWW291" s="6"/>
      <c r="HWX291" s="6"/>
      <c r="HWY291" s="6"/>
      <c r="HWZ291" s="6"/>
      <c r="HXA291" s="6"/>
      <c r="HXB291" s="6"/>
      <c r="HXC291" s="6"/>
      <c r="HXD291" s="6"/>
      <c r="HXE291" s="6"/>
      <c r="HXF291" s="6"/>
      <c r="HXG291" s="6"/>
      <c r="HXH291" s="6"/>
      <c r="HXI291" s="6"/>
      <c r="HXJ291" s="6"/>
      <c r="HXK291" s="6"/>
      <c r="HXL291" s="6"/>
      <c r="HXM291" s="6"/>
      <c r="HXN291" s="6"/>
      <c r="HXO291" s="6"/>
      <c r="HXP291" s="6"/>
      <c r="HXQ291" s="6"/>
      <c r="HXR291" s="6"/>
      <c r="HXS291" s="6"/>
      <c r="HXT291" s="6"/>
      <c r="HXU291" s="6"/>
      <c r="HXV291" s="6"/>
      <c r="HXW291" s="6"/>
      <c r="HXX291" s="6"/>
      <c r="HXY291" s="6"/>
      <c r="HXZ291" s="6"/>
      <c r="HYA291" s="6"/>
      <c r="HYB291" s="6"/>
      <c r="HYC291" s="6"/>
      <c r="HYD291" s="6"/>
      <c r="HYE291" s="6"/>
      <c r="HYF291" s="6"/>
      <c r="HYG291" s="6"/>
      <c r="HYH291" s="6"/>
      <c r="HYI291" s="6"/>
      <c r="HYJ291" s="6"/>
      <c r="HYK291" s="6"/>
      <c r="HYL291" s="6"/>
      <c r="HYM291" s="6"/>
      <c r="HYN291" s="6"/>
      <c r="HYO291" s="6"/>
      <c r="HYP291" s="6"/>
      <c r="HYQ291" s="6"/>
      <c r="HYR291" s="6"/>
      <c r="HYS291" s="6"/>
      <c r="HYT291" s="6"/>
      <c r="HYU291" s="6"/>
      <c r="HYV291" s="6"/>
      <c r="HYW291" s="6"/>
      <c r="HYX291" s="6"/>
      <c r="HYY291" s="6"/>
      <c r="HYZ291" s="6"/>
      <c r="HZA291" s="6"/>
      <c r="HZB291" s="6"/>
      <c r="HZC291" s="6"/>
      <c r="HZD291" s="6"/>
      <c r="HZE291" s="6"/>
      <c r="HZF291" s="6"/>
      <c r="HZG291" s="6"/>
      <c r="HZH291" s="6"/>
      <c r="HZI291" s="6"/>
      <c r="HZJ291" s="6"/>
      <c r="HZK291" s="6"/>
      <c r="HZL291" s="6"/>
      <c r="HZM291" s="6"/>
      <c r="HZN291" s="6"/>
      <c r="HZO291" s="6"/>
      <c r="HZP291" s="6"/>
      <c r="HZQ291" s="6"/>
      <c r="HZR291" s="6"/>
      <c r="HZS291" s="6"/>
      <c r="HZT291" s="6"/>
      <c r="HZU291" s="6"/>
      <c r="HZV291" s="6"/>
      <c r="HZW291" s="6"/>
      <c r="HZX291" s="6"/>
      <c r="HZY291" s="6"/>
      <c r="HZZ291" s="6"/>
      <c r="IAA291" s="6"/>
      <c r="IAB291" s="6"/>
      <c r="IAC291" s="6"/>
      <c r="IAD291" s="6"/>
      <c r="IAE291" s="6"/>
      <c r="IAF291" s="6"/>
      <c r="IAG291" s="6"/>
      <c r="IAH291" s="6"/>
      <c r="IAI291" s="6"/>
      <c r="IAJ291" s="6"/>
      <c r="IAK291" s="6"/>
      <c r="IAL291" s="6"/>
      <c r="IAM291" s="6"/>
      <c r="IAN291" s="6"/>
      <c r="IAO291" s="6"/>
      <c r="IAP291" s="6"/>
      <c r="IAQ291" s="6"/>
      <c r="IAR291" s="6"/>
      <c r="IAS291" s="6"/>
      <c r="IAT291" s="6"/>
      <c r="IAU291" s="6"/>
      <c r="IAV291" s="6"/>
      <c r="IAW291" s="6"/>
      <c r="IAX291" s="6"/>
      <c r="IAY291" s="6"/>
      <c r="IAZ291" s="6"/>
      <c r="IBA291" s="6"/>
      <c r="IBB291" s="6"/>
      <c r="IBC291" s="6"/>
      <c r="IBD291" s="6"/>
      <c r="IBE291" s="6"/>
      <c r="IBF291" s="6"/>
      <c r="IBG291" s="6"/>
      <c r="IBH291" s="6"/>
      <c r="IBI291" s="6"/>
      <c r="IBJ291" s="6"/>
      <c r="IBK291" s="6"/>
      <c r="IBL291" s="6"/>
      <c r="IBM291" s="6"/>
      <c r="IBN291" s="6"/>
      <c r="IBO291" s="6"/>
      <c r="IBP291" s="6"/>
      <c r="IBQ291" s="6"/>
      <c r="IBR291" s="6"/>
      <c r="IBS291" s="6"/>
      <c r="IBT291" s="6"/>
      <c r="IBU291" s="6"/>
      <c r="IBV291" s="6"/>
      <c r="IBW291" s="6"/>
      <c r="IBX291" s="6"/>
      <c r="IBY291" s="6"/>
      <c r="IBZ291" s="6"/>
      <c r="ICA291" s="6"/>
      <c r="ICB291" s="6"/>
      <c r="ICC291" s="6"/>
      <c r="ICD291" s="6"/>
      <c r="ICE291" s="6"/>
      <c r="ICF291" s="6"/>
      <c r="ICG291" s="6"/>
      <c r="ICH291" s="6"/>
      <c r="ICI291" s="6"/>
      <c r="ICJ291" s="6"/>
      <c r="ICK291" s="6"/>
      <c r="ICL291" s="6"/>
      <c r="ICM291" s="6"/>
      <c r="ICN291" s="6"/>
      <c r="ICO291" s="6"/>
      <c r="ICP291" s="6"/>
      <c r="ICQ291" s="6"/>
      <c r="ICR291" s="6"/>
      <c r="ICS291" s="6"/>
      <c r="ICT291" s="6"/>
      <c r="ICU291" s="6"/>
      <c r="ICV291" s="6"/>
      <c r="ICW291" s="6"/>
      <c r="ICX291" s="6"/>
      <c r="ICY291" s="6"/>
      <c r="ICZ291" s="6"/>
      <c r="IDA291" s="6"/>
      <c r="IDB291" s="6"/>
      <c r="IDC291" s="6"/>
      <c r="IDD291" s="6"/>
      <c r="IDE291" s="6"/>
      <c r="IDF291" s="6"/>
      <c r="IDG291" s="6"/>
      <c r="IDH291" s="6"/>
      <c r="IDI291" s="6"/>
      <c r="IDJ291" s="6"/>
      <c r="IDK291" s="6"/>
      <c r="IDL291" s="6"/>
      <c r="IDM291" s="6"/>
      <c r="IDN291" s="6"/>
      <c r="IDO291" s="6"/>
      <c r="IDP291" s="6"/>
      <c r="IDQ291" s="6"/>
      <c r="IDR291" s="6"/>
      <c r="IDS291" s="6"/>
      <c r="IDT291" s="6"/>
      <c r="IDU291" s="6"/>
      <c r="IDV291" s="6"/>
      <c r="IDW291" s="6"/>
      <c r="IDX291" s="6"/>
      <c r="IDY291" s="6"/>
      <c r="IDZ291" s="6"/>
      <c r="IEA291" s="6"/>
      <c r="IEB291" s="6"/>
      <c r="IEC291" s="6"/>
      <c r="IED291" s="6"/>
      <c r="IEE291" s="6"/>
      <c r="IEF291" s="6"/>
      <c r="IEG291" s="6"/>
      <c r="IEH291" s="6"/>
      <c r="IEI291" s="6"/>
      <c r="IEJ291" s="6"/>
      <c r="IEK291" s="6"/>
      <c r="IEL291" s="6"/>
      <c r="IEM291" s="6"/>
      <c r="IEN291" s="6"/>
      <c r="IEO291" s="6"/>
      <c r="IEP291" s="6"/>
      <c r="IEQ291" s="6"/>
      <c r="IER291" s="6"/>
      <c r="IES291" s="6"/>
      <c r="IET291" s="6"/>
      <c r="IEU291" s="6"/>
      <c r="IEV291" s="6"/>
      <c r="IEW291" s="6"/>
      <c r="IEX291" s="6"/>
      <c r="IEY291" s="6"/>
      <c r="IEZ291" s="6"/>
      <c r="IFA291" s="6"/>
      <c r="IFB291" s="6"/>
      <c r="IFC291" s="6"/>
      <c r="IFD291" s="6"/>
      <c r="IFE291" s="6"/>
      <c r="IFF291" s="6"/>
      <c r="IFG291" s="6"/>
      <c r="IFH291" s="6"/>
      <c r="IFI291" s="6"/>
      <c r="IFJ291" s="6"/>
      <c r="IFK291" s="6"/>
      <c r="IFL291" s="6"/>
      <c r="IFM291" s="6"/>
      <c r="IFN291" s="6"/>
      <c r="IFO291" s="6"/>
      <c r="IFP291" s="6"/>
      <c r="IFQ291" s="6"/>
      <c r="IFR291" s="6"/>
      <c r="IFS291" s="6"/>
      <c r="IFT291" s="6"/>
      <c r="IFU291" s="6"/>
      <c r="IFV291" s="6"/>
      <c r="IFW291" s="6"/>
      <c r="IFX291" s="6"/>
      <c r="IFY291" s="6"/>
      <c r="IFZ291" s="6"/>
      <c r="IGA291" s="6"/>
      <c r="IGB291" s="6"/>
      <c r="IGC291" s="6"/>
      <c r="IGD291" s="6"/>
      <c r="IGE291" s="6"/>
      <c r="IGF291" s="6"/>
      <c r="IGG291" s="6"/>
      <c r="IGH291" s="6"/>
      <c r="IGI291" s="6"/>
      <c r="IGJ291" s="6"/>
      <c r="IGK291" s="6"/>
      <c r="IGL291" s="6"/>
      <c r="IGM291" s="6"/>
      <c r="IGN291" s="6"/>
      <c r="IGO291" s="6"/>
      <c r="IGP291" s="6"/>
      <c r="IGQ291" s="6"/>
      <c r="IGR291" s="6"/>
      <c r="IGS291" s="6"/>
      <c r="IGT291" s="6"/>
      <c r="IGU291" s="6"/>
      <c r="IGV291" s="6"/>
      <c r="IGW291" s="6"/>
      <c r="IGX291" s="6"/>
      <c r="IGY291" s="6"/>
      <c r="IGZ291" s="6"/>
      <c r="IHA291" s="6"/>
      <c r="IHB291" s="6"/>
      <c r="IHC291" s="6"/>
      <c r="IHD291" s="6"/>
      <c r="IHE291" s="6"/>
      <c r="IHF291" s="6"/>
      <c r="IHG291" s="6"/>
      <c r="IHH291" s="6"/>
      <c r="IHI291" s="6"/>
      <c r="IHJ291" s="6"/>
      <c r="IHK291" s="6"/>
      <c r="IHL291" s="6"/>
      <c r="IHM291" s="6"/>
      <c r="IHN291" s="6"/>
      <c r="IHO291" s="6"/>
      <c r="IHP291" s="6"/>
      <c r="IHQ291" s="6"/>
      <c r="IHR291" s="6"/>
      <c r="IHS291" s="6"/>
      <c r="IHT291" s="6"/>
      <c r="IHU291" s="6"/>
      <c r="IHV291" s="6"/>
      <c r="IHW291" s="6"/>
      <c r="IHX291" s="6"/>
      <c r="IHY291" s="6"/>
      <c r="IHZ291" s="6"/>
      <c r="IIA291" s="6"/>
      <c r="IIB291" s="6"/>
      <c r="IIC291" s="6"/>
      <c r="IID291" s="6"/>
      <c r="IIE291" s="6"/>
      <c r="IIF291" s="6"/>
      <c r="IIG291" s="6"/>
      <c r="IIH291" s="6"/>
      <c r="III291" s="6"/>
      <c r="IIJ291" s="6"/>
      <c r="IIK291" s="6"/>
      <c r="IIL291" s="6"/>
      <c r="IIM291" s="6"/>
      <c r="IIN291" s="6"/>
      <c r="IIO291" s="6"/>
      <c r="IIP291" s="6"/>
      <c r="IIQ291" s="6"/>
      <c r="IIR291" s="6"/>
      <c r="IIS291" s="6"/>
      <c r="IIT291" s="6"/>
      <c r="IIU291" s="6"/>
      <c r="IIV291" s="6"/>
      <c r="IIW291" s="6"/>
      <c r="IIX291" s="6"/>
      <c r="IIY291" s="6"/>
      <c r="IIZ291" s="6"/>
      <c r="IJA291" s="6"/>
      <c r="IJB291" s="6"/>
      <c r="IJC291" s="6"/>
      <c r="IJD291" s="6"/>
      <c r="IJE291" s="6"/>
      <c r="IJF291" s="6"/>
      <c r="IJG291" s="6"/>
      <c r="IJH291" s="6"/>
      <c r="IJI291" s="6"/>
      <c r="IJJ291" s="6"/>
      <c r="IJK291" s="6"/>
      <c r="IJL291" s="6"/>
      <c r="IJM291" s="6"/>
      <c r="IJN291" s="6"/>
      <c r="IJO291" s="6"/>
      <c r="IJP291" s="6"/>
      <c r="IJQ291" s="6"/>
      <c r="IJR291" s="6"/>
      <c r="IJS291" s="6"/>
      <c r="IJT291" s="6"/>
      <c r="IJU291" s="6"/>
      <c r="IJV291" s="6"/>
      <c r="IJW291" s="6"/>
      <c r="IJX291" s="6"/>
      <c r="IJY291" s="6"/>
      <c r="IJZ291" s="6"/>
      <c r="IKA291" s="6"/>
      <c r="IKB291" s="6"/>
      <c r="IKC291" s="6"/>
      <c r="IKD291" s="6"/>
      <c r="IKE291" s="6"/>
      <c r="IKF291" s="6"/>
      <c r="IKG291" s="6"/>
      <c r="IKH291" s="6"/>
      <c r="IKI291" s="6"/>
      <c r="IKJ291" s="6"/>
      <c r="IKK291" s="6"/>
      <c r="IKL291" s="6"/>
      <c r="IKM291" s="6"/>
      <c r="IKN291" s="6"/>
      <c r="IKO291" s="6"/>
      <c r="IKP291" s="6"/>
      <c r="IKQ291" s="6"/>
      <c r="IKR291" s="6"/>
      <c r="IKS291" s="6"/>
      <c r="IKT291" s="6"/>
      <c r="IKU291" s="6"/>
      <c r="IKV291" s="6"/>
      <c r="IKW291" s="6"/>
      <c r="IKX291" s="6"/>
      <c r="IKY291" s="6"/>
      <c r="IKZ291" s="6"/>
      <c r="ILA291" s="6"/>
      <c r="ILB291" s="6"/>
      <c r="ILC291" s="6"/>
      <c r="ILD291" s="6"/>
      <c r="ILE291" s="6"/>
      <c r="ILF291" s="6"/>
      <c r="ILG291" s="6"/>
      <c r="ILH291" s="6"/>
      <c r="ILI291" s="6"/>
      <c r="ILJ291" s="6"/>
      <c r="ILK291" s="6"/>
      <c r="ILL291" s="6"/>
      <c r="ILM291" s="6"/>
      <c r="ILN291" s="6"/>
      <c r="ILO291" s="6"/>
      <c r="ILP291" s="6"/>
      <c r="ILQ291" s="6"/>
      <c r="ILR291" s="6"/>
      <c r="ILS291" s="6"/>
      <c r="ILT291" s="6"/>
      <c r="ILU291" s="6"/>
      <c r="ILV291" s="6"/>
      <c r="ILW291" s="6"/>
      <c r="ILX291" s="6"/>
      <c r="ILY291" s="6"/>
      <c r="ILZ291" s="6"/>
      <c r="IMA291" s="6"/>
      <c r="IMB291" s="6"/>
      <c r="IMC291" s="6"/>
      <c r="IMD291" s="6"/>
      <c r="IME291" s="6"/>
      <c r="IMF291" s="6"/>
      <c r="IMG291" s="6"/>
      <c r="IMH291" s="6"/>
      <c r="IMI291" s="6"/>
      <c r="IMJ291" s="6"/>
      <c r="IMK291" s="6"/>
      <c r="IML291" s="6"/>
      <c r="IMM291" s="6"/>
      <c r="IMN291" s="6"/>
      <c r="IMO291" s="6"/>
      <c r="IMP291" s="6"/>
      <c r="IMQ291" s="6"/>
      <c r="IMR291" s="6"/>
      <c r="IMS291" s="6"/>
      <c r="IMT291" s="6"/>
      <c r="IMU291" s="6"/>
      <c r="IMV291" s="6"/>
      <c r="IMW291" s="6"/>
      <c r="IMX291" s="6"/>
      <c r="IMY291" s="6"/>
      <c r="IMZ291" s="6"/>
      <c r="INA291" s="6"/>
      <c r="INB291" s="6"/>
      <c r="INC291" s="6"/>
      <c r="IND291" s="6"/>
      <c r="INE291" s="6"/>
      <c r="INF291" s="6"/>
      <c r="ING291" s="6"/>
      <c r="INH291" s="6"/>
      <c r="INI291" s="6"/>
      <c r="INJ291" s="6"/>
      <c r="INK291" s="6"/>
      <c r="INL291" s="6"/>
      <c r="INM291" s="6"/>
      <c r="INN291" s="6"/>
      <c r="INO291" s="6"/>
      <c r="INP291" s="6"/>
      <c r="INQ291" s="6"/>
      <c r="INR291" s="6"/>
      <c r="INS291" s="6"/>
      <c r="INT291" s="6"/>
      <c r="INU291" s="6"/>
      <c r="INV291" s="6"/>
      <c r="INW291" s="6"/>
      <c r="INX291" s="6"/>
      <c r="INY291" s="6"/>
      <c r="INZ291" s="6"/>
      <c r="IOA291" s="6"/>
      <c r="IOB291" s="6"/>
      <c r="IOC291" s="6"/>
      <c r="IOD291" s="6"/>
      <c r="IOE291" s="6"/>
      <c r="IOF291" s="6"/>
      <c r="IOG291" s="6"/>
      <c r="IOH291" s="6"/>
      <c r="IOI291" s="6"/>
      <c r="IOJ291" s="6"/>
      <c r="IOK291" s="6"/>
      <c r="IOL291" s="6"/>
      <c r="IOM291" s="6"/>
      <c r="ION291" s="6"/>
      <c r="IOO291" s="6"/>
      <c r="IOP291" s="6"/>
      <c r="IOQ291" s="6"/>
      <c r="IOR291" s="6"/>
      <c r="IOS291" s="6"/>
      <c r="IOT291" s="6"/>
      <c r="IOU291" s="6"/>
      <c r="IOV291" s="6"/>
      <c r="IOW291" s="6"/>
      <c r="IOX291" s="6"/>
      <c r="IOY291" s="6"/>
      <c r="IOZ291" s="6"/>
      <c r="IPA291" s="6"/>
      <c r="IPB291" s="6"/>
      <c r="IPC291" s="6"/>
      <c r="IPD291" s="6"/>
      <c r="IPE291" s="6"/>
      <c r="IPF291" s="6"/>
      <c r="IPG291" s="6"/>
      <c r="IPH291" s="6"/>
      <c r="IPI291" s="6"/>
      <c r="IPJ291" s="6"/>
      <c r="IPK291" s="6"/>
      <c r="IPL291" s="6"/>
      <c r="IPM291" s="6"/>
      <c r="IPN291" s="6"/>
      <c r="IPO291" s="6"/>
      <c r="IPP291" s="6"/>
      <c r="IPQ291" s="6"/>
      <c r="IPR291" s="6"/>
      <c r="IPS291" s="6"/>
      <c r="IPT291" s="6"/>
      <c r="IPU291" s="6"/>
      <c r="IPV291" s="6"/>
      <c r="IPW291" s="6"/>
      <c r="IPX291" s="6"/>
      <c r="IPY291" s="6"/>
      <c r="IPZ291" s="6"/>
      <c r="IQA291" s="6"/>
      <c r="IQB291" s="6"/>
      <c r="IQC291" s="6"/>
      <c r="IQD291" s="6"/>
      <c r="IQE291" s="6"/>
      <c r="IQF291" s="6"/>
      <c r="IQG291" s="6"/>
      <c r="IQH291" s="6"/>
      <c r="IQI291" s="6"/>
      <c r="IQJ291" s="6"/>
      <c r="IQK291" s="6"/>
      <c r="IQL291" s="6"/>
      <c r="IQM291" s="6"/>
      <c r="IQN291" s="6"/>
      <c r="IQO291" s="6"/>
      <c r="IQP291" s="6"/>
      <c r="IQQ291" s="6"/>
      <c r="IQR291" s="6"/>
      <c r="IQS291" s="6"/>
      <c r="IQT291" s="6"/>
      <c r="IQU291" s="6"/>
      <c r="IQV291" s="6"/>
      <c r="IQW291" s="6"/>
      <c r="IQX291" s="6"/>
      <c r="IQY291" s="6"/>
      <c r="IQZ291" s="6"/>
      <c r="IRA291" s="6"/>
      <c r="IRB291" s="6"/>
      <c r="IRC291" s="6"/>
      <c r="IRD291" s="6"/>
      <c r="IRE291" s="6"/>
      <c r="IRF291" s="6"/>
      <c r="IRG291" s="6"/>
      <c r="IRH291" s="6"/>
      <c r="IRI291" s="6"/>
      <c r="IRJ291" s="6"/>
      <c r="IRK291" s="6"/>
      <c r="IRL291" s="6"/>
      <c r="IRM291" s="6"/>
      <c r="IRN291" s="6"/>
      <c r="IRO291" s="6"/>
      <c r="IRP291" s="6"/>
      <c r="IRQ291" s="6"/>
      <c r="IRR291" s="6"/>
      <c r="IRS291" s="6"/>
      <c r="IRT291" s="6"/>
      <c r="IRU291" s="6"/>
      <c r="IRV291" s="6"/>
      <c r="IRW291" s="6"/>
      <c r="IRX291" s="6"/>
      <c r="IRY291" s="6"/>
      <c r="IRZ291" s="6"/>
      <c r="ISA291" s="6"/>
      <c r="ISB291" s="6"/>
      <c r="ISC291" s="6"/>
      <c r="ISD291" s="6"/>
      <c r="ISE291" s="6"/>
      <c r="ISF291" s="6"/>
      <c r="ISG291" s="6"/>
      <c r="ISH291" s="6"/>
      <c r="ISI291" s="6"/>
      <c r="ISJ291" s="6"/>
      <c r="ISK291" s="6"/>
      <c r="ISL291" s="6"/>
      <c r="ISM291" s="6"/>
      <c r="ISN291" s="6"/>
      <c r="ISO291" s="6"/>
      <c r="ISP291" s="6"/>
      <c r="ISQ291" s="6"/>
      <c r="ISR291" s="6"/>
      <c r="ISS291" s="6"/>
      <c r="IST291" s="6"/>
      <c r="ISU291" s="6"/>
      <c r="ISV291" s="6"/>
      <c r="ISW291" s="6"/>
      <c r="ISX291" s="6"/>
      <c r="ISY291" s="6"/>
      <c r="ISZ291" s="6"/>
      <c r="ITA291" s="6"/>
      <c r="ITB291" s="6"/>
      <c r="ITC291" s="6"/>
      <c r="ITD291" s="6"/>
      <c r="ITE291" s="6"/>
      <c r="ITF291" s="6"/>
      <c r="ITG291" s="6"/>
      <c r="ITH291" s="6"/>
      <c r="ITI291" s="6"/>
      <c r="ITJ291" s="6"/>
      <c r="ITK291" s="6"/>
      <c r="ITL291" s="6"/>
      <c r="ITM291" s="6"/>
      <c r="ITN291" s="6"/>
      <c r="ITO291" s="6"/>
      <c r="ITP291" s="6"/>
      <c r="ITQ291" s="6"/>
      <c r="ITR291" s="6"/>
      <c r="ITS291" s="6"/>
      <c r="ITT291" s="6"/>
      <c r="ITU291" s="6"/>
      <c r="ITV291" s="6"/>
      <c r="ITW291" s="6"/>
      <c r="ITX291" s="6"/>
      <c r="ITY291" s="6"/>
      <c r="ITZ291" s="6"/>
      <c r="IUA291" s="6"/>
      <c r="IUB291" s="6"/>
      <c r="IUC291" s="6"/>
      <c r="IUD291" s="6"/>
      <c r="IUE291" s="6"/>
      <c r="IUF291" s="6"/>
      <c r="IUG291" s="6"/>
      <c r="IUH291" s="6"/>
      <c r="IUI291" s="6"/>
      <c r="IUJ291" s="6"/>
      <c r="IUK291" s="6"/>
      <c r="IUL291" s="6"/>
      <c r="IUM291" s="6"/>
      <c r="IUN291" s="6"/>
      <c r="IUO291" s="6"/>
      <c r="IUP291" s="6"/>
      <c r="IUQ291" s="6"/>
      <c r="IUR291" s="6"/>
      <c r="IUS291" s="6"/>
      <c r="IUT291" s="6"/>
      <c r="IUU291" s="6"/>
      <c r="IUV291" s="6"/>
      <c r="IUW291" s="6"/>
      <c r="IUX291" s="6"/>
      <c r="IUY291" s="6"/>
      <c r="IUZ291" s="6"/>
      <c r="IVA291" s="6"/>
      <c r="IVB291" s="6"/>
      <c r="IVC291" s="6"/>
      <c r="IVD291" s="6"/>
      <c r="IVE291" s="6"/>
      <c r="IVF291" s="6"/>
      <c r="IVG291" s="6"/>
      <c r="IVH291" s="6"/>
      <c r="IVI291" s="6"/>
      <c r="IVJ291" s="6"/>
      <c r="IVK291" s="6"/>
      <c r="IVL291" s="6"/>
      <c r="IVM291" s="6"/>
      <c r="IVN291" s="6"/>
      <c r="IVO291" s="6"/>
      <c r="IVP291" s="6"/>
      <c r="IVQ291" s="6"/>
      <c r="IVR291" s="6"/>
      <c r="IVS291" s="6"/>
      <c r="IVT291" s="6"/>
      <c r="IVU291" s="6"/>
      <c r="IVV291" s="6"/>
      <c r="IVW291" s="6"/>
      <c r="IVX291" s="6"/>
      <c r="IVY291" s="6"/>
      <c r="IVZ291" s="6"/>
      <c r="IWA291" s="6"/>
      <c r="IWB291" s="6"/>
      <c r="IWC291" s="6"/>
      <c r="IWD291" s="6"/>
      <c r="IWE291" s="6"/>
      <c r="IWF291" s="6"/>
      <c r="IWG291" s="6"/>
      <c r="IWH291" s="6"/>
      <c r="IWI291" s="6"/>
      <c r="IWJ291" s="6"/>
      <c r="IWK291" s="6"/>
      <c r="IWL291" s="6"/>
      <c r="IWM291" s="6"/>
      <c r="IWN291" s="6"/>
      <c r="IWO291" s="6"/>
      <c r="IWP291" s="6"/>
      <c r="IWQ291" s="6"/>
      <c r="IWR291" s="6"/>
      <c r="IWS291" s="6"/>
      <c r="IWT291" s="6"/>
      <c r="IWU291" s="6"/>
      <c r="IWV291" s="6"/>
      <c r="IWW291" s="6"/>
      <c r="IWX291" s="6"/>
      <c r="IWY291" s="6"/>
      <c r="IWZ291" s="6"/>
      <c r="IXA291" s="6"/>
      <c r="IXB291" s="6"/>
      <c r="IXC291" s="6"/>
      <c r="IXD291" s="6"/>
      <c r="IXE291" s="6"/>
      <c r="IXF291" s="6"/>
      <c r="IXG291" s="6"/>
      <c r="IXH291" s="6"/>
      <c r="IXI291" s="6"/>
      <c r="IXJ291" s="6"/>
      <c r="IXK291" s="6"/>
      <c r="IXL291" s="6"/>
      <c r="IXM291" s="6"/>
      <c r="IXN291" s="6"/>
      <c r="IXO291" s="6"/>
      <c r="IXP291" s="6"/>
      <c r="IXQ291" s="6"/>
      <c r="IXR291" s="6"/>
      <c r="IXS291" s="6"/>
      <c r="IXT291" s="6"/>
      <c r="IXU291" s="6"/>
      <c r="IXV291" s="6"/>
      <c r="IXW291" s="6"/>
      <c r="IXX291" s="6"/>
      <c r="IXY291" s="6"/>
      <c r="IXZ291" s="6"/>
      <c r="IYA291" s="6"/>
      <c r="IYB291" s="6"/>
      <c r="IYC291" s="6"/>
      <c r="IYD291" s="6"/>
      <c r="IYE291" s="6"/>
      <c r="IYF291" s="6"/>
      <c r="IYG291" s="6"/>
      <c r="IYH291" s="6"/>
      <c r="IYI291" s="6"/>
      <c r="IYJ291" s="6"/>
      <c r="IYK291" s="6"/>
      <c r="IYL291" s="6"/>
      <c r="IYM291" s="6"/>
      <c r="IYN291" s="6"/>
      <c r="IYO291" s="6"/>
      <c r="IYP291" s="6"/>
      <c r="IYQ291" s="6"/>
      <c r="IYR291" s="6"/>
      <c r="IYS291" s="6"/>
      <c r="IYT291" s="6"/>
      <c r="IYU291" s="6"/>
      <c r="IYV291" s="6"/>
      <c r="IYW291" s="6"/>
      <c r="IYX291" s="6"/>
      <c r="IYY291" s="6"/>
      <c r="IYZ291" s="6"/>
      <c r="IZA291" s="6"/>
      <c r="IZB291" s="6"/>
      <c r="IZC291" s="6"/>
      <c r="IZD291" s="6"/>
      <c r="IZE291" s="6"/>
      <c r="IZF291" s="6"/>
      <c r="IZG291" s="6"/>
      <c r="IZH291" s="6"/>
      <c r="IZI291" s="6"/>
      <c r="IZJ291" s="6"/>
      <c r="IZK291" s="6"/>
      <c r="IZL291" s="6"/>
      <c r="IZM291" s="6"/>
      <c r="IZN291" s="6"/>
      <c r="IZO291" s="6"/>
      <c r="IZP291" s="6"/>
      <c r="IZQ291" s="6"/>
      <c r="IZR291" s="6"/>
      <c r="IZS291" s="6"/>
      <c r="IZT291" s="6"/>
      <c r="IZU291" s="6"/>
      <c r="IZV291" s="6"/>
      <c r="IZW291" s="6"/>
      <c r="IZX291" s="6"/>
      <c r="IZY291" s="6"/>
      <c r="IZZ291" s="6"/>
      <c r="JAA291" s="6"/>
      <c r="JAB291" s="6"/>
      <c r="JAC291" s="6"/>
      <c r="JAD291" s="6"/>
      <c r="JAE291" s="6"/>
      <c r="JAF291" s="6"/>
      <c r="JAG291" s="6"/>
      <c r="JAH291" s="6"/>
      <c r="JAI291" s="6"/>
      <c r="JAJ291" s="6"/>
      <c r="JAK291" s="6"/>
      <c r="JAL291" s="6"/>
      <c r="JAM291" s="6"/>
      <c r="JAN291" s="6"/>
      <c r="JAO291" s="6"/>
      <c r="JAP291" s="6"/>
      <c r="JAQ291" s="6"/>
      <c r="JAR291" s="6"/>
      <c r="JAS291" s="6"/>
      <c r="JAT291" s="6"/>
      <c r="JAU291" s="6"/>
      <c r="JAV291" s="6"/>
      <c r="JAW291" s="6"/>
      <c r="JAX291" s="6"/>
      <c r="JAY291" s="6"/>
      <c r="JAZ291" s="6"/>
      <c r="JBA291" s="6"/>
      <c r="JBB291" s="6"/>
      <c r="JBC291" s="6"/>
      <c r="JBD291" s="6"/>
      <c r="JBE291" s="6"/>
      <c r="JBF291" s="6"/>
      <c r="JBG291" s="6"/>
      <c r="JBH291" s="6"/>
      <c r="JBI291" s="6"/>
      <c r="JBJ291" s="6"/>
      <c r="JBK291" s="6"/>
      <c r="JBL291" s="6"/>
      <c r="JBM291" s="6"/>
      <c r="JBN291" s="6"/>
      <c r="JBO291" s="6"/>
      <c r="JBP291" s="6"/>
      <c r="JBQ291" s="6"/>
      <c r="JBR291" s="6"/>
      <c r="JBS291" s="6"/>
      <c r="JBT291" s="6"/>
      <c r="JBU291" s="6"/>
      <c r="JBV291" s="6"/>
      <c r="JBW291" s="6"/>
      <c r="JBX291" s="6"/>
      <c r="JBY291" s="6"/>
      <c r="JBZ291" s="6"/>
      <c r="JCA291" s="6"/>
      <c r="JCB291" s="6"/>
      <c r="JCC291" s="6"/>
      <c r="JCD291" s="6"/>
      <c r="JCE291" s="6"/>
      <c r="JCF291" s="6"/>
      <c r="JCG291" s="6"/>
      <c r="JCH291" s="6"/>
      <c r="JCI291" s="6"/>
      <c r="JCJ291" s="6"/>
      <c r="JCK291" s="6"/>
      <c r="JCL291" s="6"/>
      <c r="JCM291" s="6"/>
      <c r="JCN291" s="6"/>
      <c r="JCO291" s="6"/>
      <c r="JCP291" s="6"/>
      <c r="JCQ291" s="6"/>
      <c r="JCR291" s="6"/>
      <c r="JCS291" s="6"/>
      <c r="JCT291" s="6"/>
      <c r="JCU291" s="6"/>
      <c r="JCV291" s="6"/>
      <c r="JCW291" s="6"/>
      <c r="JCX291" s="6"/>
      <c r="JCY291" s="6"/>
      <c r="JCZ291" s="6"/>
      <c r="JDA291" s="6"/>
      <c r="JDB291" s="6"/>
      <c r="JDC291" s="6"/>
      <c r="JDD291" s="6"/>
      <c r="JDE291" s="6"/>
      <c r="JDF291" s="6"/>
      <c r="JDG291" s="6"/>
      <c r="JDH291" s="6"/>
      <c r="JDI291" s="6"/>
      <c r="JDJ291" s="6"/>
      <c r="JDK291" s="6"/>
      <c r="JDL291" s="6"/>
      <c r="JDM291" s="6"/>
      <c r="JDN291" s="6"/>
      <c r="JDO291" s="6"/>
      <c r="JDP291" s="6"/>
      <c r="JDQ291" s="6"/>
      <c r="JDR291" s="6"/>
      <c r="JDS291" s="6"/>
      <c r="JDT291" s="6"/>
      <c r="JDU291" s="6"/>
      <c r="JDV291" s="6"/>
      <c r="JDW291" s="6"/>
      <c r="JDX291" s="6"/>
      <c r="JDY291" s="6"/>
      <c r="JDZ291" s="6"/>
      <c r="JEA291" s="6"/>
      <c r="JEB291" s="6"/>
      <c r="JEC291" s="6"/>
      <c r="JED291" s="6"/>
      <c r="JEE291" s="6"/>
      <c r="JEF291" s="6"/>
      <c r="JEG291" s="6"/>
      <c r="JEH291" s="6"/>
      <c r="JEI291" s="6"/>
      <c r="JEJ291" s="6"/>
      <c r="JEK291" s="6"/>
      <c r="JEL291" s="6"/>
      <c r="JEM291" s="6"/>
      <c r="JEN291" s="6"/>
      <c r="JEO291" s="6"/>
      <c r="JEP291" s="6"/>
      <c r="JEQ291" s="6"/>
      <c r="JER291" s="6"/>
      <c r="JES291" s="6"/>
      <c r="JET291" s="6"/>
      <c r="JEU291" s="6"/>
      <c r="JEV291" s="6"/>
      <c r="JEW291" s="6"/>
      <c r="JEX291" s="6"/>
      <c r="JEY291" s="6"/>
      <c r="JEZ291" s="6"/>
      <c r="JFA291" s="6"/>
      <c r="JFB291" s="6"/>
      <c r="JFC291" s="6"/>
      <c r="JFD291" s="6"/>
      <c r="JFE291" s="6"/>
      <c r="JFF291" s="6"/>
      <c r="JFG291" s="6"/>
      <c r="JFH291" s="6"/>
      <c r="JFI291" s="6"/>
      <c r="JFJ291" s="6"/>
      <c r="JFK291" s="6"/>
      <c r="JFL291" s="6"/>
      <c r="JFM291" s="6"/>
      <c r="JFN291" s="6"/>
      <c r="JFO291" s="6"/>
      <c r="JFP291" s="6"/>
      <c r="JFQ291" s="6"/>
      <c r="JFR291" s="6"/>
      <c r="JFS291" s="6"/>
      <c r="JFT291" s="6"/>
      <c r="JFU291" s="6"/>
      <c r="JFV291" s="6"/>
      <c r="JFW291" s="6"/>
      <c r="JFX291" s="6"/>
      <c r="JFY291" s="6"/>
      <c r="JFZ291" s="6"/>
      <c r="JGA291" s="6"/>
      <c r="JGB291" s="6"/>
      <c r="JGC291" s="6"/>
      <c r="JGD291" s="6"/>
      <c r="JGE291" s="6"/>
      <c r="JGF291" s="6"/>
      <c r="JGG291" s="6"/>
      <c r="JGH291" s="6"/>
      <c r="JGI291" s="6"/>
      <c r="JGJ291" s="6"/>
      <c r="JGK291" s="6"/>
      <c r="JGL291" s="6"/>
      <c r="JGM291" s="6"/>
      <c r="JGN291" s="6"/>
      <c r="JGO291" s="6"/>
      <c r="JGP291" s="6"/>
      <c r="JGQ291" s="6"/>
      <c r="JGR291" s="6"/>
      <c r="JGS291" s="6"/>
      <c r="JGT291" s="6"/>
      <c r="JGU291" s="6"/>
      <c r="JGV291" s="6"/>
      <c r="JGW291" s="6"/>
      <c r="JGX291" s="6"/>
      <c r="JGY291" s="6"/>
      <c r="JGZ291" s="6"/>
      <c r="JHA291" s="6"/>
      <c r="JHB291" s="6"/>
      <c r="JHC291" s="6"/>
      <c r="JHD291" s="6"/>
      <c r="JHE291" s="6"/>
      <c r="JHF291" s="6"/>
      <c r="JHG291" s="6"/>
      <c r="JHH291" s="6"/>
      <c r="JHI291" s="6"/>
      <c r="JHJ291" s="6"/>
      <c r="JHK291" s="6"/>
      <c r="JHL291" s="6"/>
      <c r="JHM291" s="6"/>
      <c r="JHN291" s="6"/>
      <c r="JHO291" s="6"/>
      <c r="JHP291" s="6"/>
      <c r="JHQ291" s="6"/>
      <c r="JHR291" s="6"/>
      <c r="JHS291" s="6"/>
      <c r="JHT291" s="6"/>
      <c r="JHU291" s="6"/>
      <c r="JHV291" s="6"/>
      <c r="JHW291" s="6"/>
      <c r="JHX291" s="6"/>
      <c r="JHY291" s="6"/>
      <c r="JHZ291" s="6"/>
      <c r="JIA291" s="6"/>
      <c r="JIB291" s="6"/>
      <c r="JIC291" s="6"/>
      <c r="JID291" s="6"/>
      <c r="JIE291" s="6"/>
      <c r="JIF291" s="6"/>
      <c r="JIG291" s="6"/>
      <c r="JIH291" s="6"/>
      <c r="JII291" s="6"/>
      <c r="JIJ291" s="6"/>
      <c r="JIK291" s="6"/>
      <c r="JIL291" s="6"/>
      <c r="JIM291" s="6"/>
      <c r="JIN291" s="6"/>
      <c r="JIO291" s="6"/>
      <c r="JIP291" s="6"/>
      <c r="JIQ291" s="6"/>
      <c r="JIR291" s="6"/>
      <c r="JIS291" s="6"/>
      <c r="JIT291" s="6"/>
      <c r="JIU291" s="6"/>
      <c r="JIV291" s="6"/>
      <c r="JIW291" s="6"/>
      <c r="JIX291" s="6"/>
      <c r="JIY291" s="6"/>
      <c r="JIZ291" s="6"/>
      <c r="JJA291" s="6"/>
      <c r="JJB291" s="6"/>
      <c r="JJC291" s="6"/>
      <c r="JJD291" s="6"/>
      <c r="JJE291" s="6"/>
      <c r="JJF291" s="6"/>
      <c r="JJG291" s="6"/>
      <c r="JJH291" s="6"/>
      <c r="JJI291" s="6"/>
      <c r="JJJ291" s="6"/>
      <c r="JJK291" s="6"/>
      <c r="JJL291" s="6"/>
      <c r="JJM291" s="6"/>
      <c r="JJN291" s="6"/>
      <c r="JJO291" s="6"/>
      <c r="JJP291" s="6"/>
      <c r="JJQ291" s="6"/>
      <c r="JJR291" s="6"/>
      <c r="JJS291" s="6"/>
      <c r="JJT291" s="6"/>
      <c r="JJU291" s="6"/>
      <c r="JJV291" s="6"/>
      <c r="JJW291" s="6"/>
      <c r="JJX291" s="6"/>
      <c r="JJY291" s="6"/>
      <c r="JJZ291" s="6"/>
      <c r="JKA291" s="6"/>
      <c r="JKB291" s="6"/>
      <c r="JKC291" s="6"/>
      <c r="JKD291" s="6"/>
      <c r="JKE291" s="6"/>
      <c r="JKF291" s="6"/>
      <c r="JKG291" s="6"/>
      <c r="JKH291" s="6"/>
      <c r="JKI291" s="6"/>
      <c r="JKJ291" s="6"/>
      <c r="JKK291" s="6"/>
      <c r="JKL291" s="6"/>
      <c r="JKM291" s="6"/>
      <c r="JKN291" s="6"/>
      <c r="JKO291" s="6"/>
      <c r="JKP291" s="6"/>
      <c r="JKQ291" s="6"/>
      <c r="JKR291" s="6"/>
      <c r="JKS291" s="6"/>
      <c r="JKT291" s="6"/>
      <c r="JKU291" s="6"/>
      <c r="JKV291" s="6"/>
      <c r="JKW291" s="6"/>
      <c r="JKX291" s="6"/>
      <c r="JKY291" s="6"/>
      <c r="JKZ291" s="6"/>
      <c r="JLA291" s="6"/>
      <c r="JLB291" s="6"/>
      <c r="JLC291" s="6"/>
      <c r="JLD291" s="6"/>
      <c r="JLE291" s="6"/>
      <c r="JLF291" s="6"/>
      <c r="JLG291" s="6"/>
      <c r="JLH291" s="6"/>
      <c r="JLI291" s="6"/>
      <c r="JLJ291" s="6"/>
      <c r="JLK291" s="6"/>
      <c r="JLL291" s="6"/>
      <c r="JLM291" s="6"/>
      <c r="JLN291" s="6"/>
      <c r="JLO291" s="6"/>
      <c r="JLP291" s="6"/>
      <c r="JLQ291" s="6"/>
      <c r="JLR291" s="6"/>
      <c r="JLS291" s="6"/>
      <c r="JLT291" s="6"/>
      <c r="JLU291" s="6"/>
      <c r="JLV291" s="6"/>
      <c r="JLW291" s="6"/>
      <c r="JLX291" s="6"/>
      <c r="JLY291" s="6"/>
      <c r="JLZ291" s="6"/>
      <c r="JMA291" s="6"/>
      <c r="JMB291" s="6"/>
      <c r="JMC291" s="6"/>
      <c r="JMD291" s="6"/>
      <c r="JME291" s="6"/>
      <c r="JMF291" s="6"/>
      <c r="JMG291" s="6"/>
      <c r="JMH291" s="6"/>
      <c r="JMI291" s="6"/>
      <c r="JMJ291" s="6"/>
      <c r="JMK291" s="6"/>
      <c r="JML291" s="6"/>
      <c r="JMM291" s="6"/>
      <c r="JMN291" s="6"/>
      <c r="JMO291" s="6"/>
      <c r="JMP291" s="6"/>
      <c r="JMQ291" s="6"/>
      <c r="JMR291" s="6"/>
      <c r="JMS291" s="6"/>
      <c r="JMT291" s="6"/>
      <c r="JMU291" s="6"/>
      <c r="JMV291" s="6"/>
      <c r="JMW291" s="6"/>
      <c r="JMX291" s="6"/>
      <c r="JMY291" s="6"/>
      <c r="JMZ291" s="6"/>
      <c r="JNA291" s="6"/>
      <c r="JNB291" s="6"/>
      <c r="JNC291" s="6"/>
      <c r="JND291" s="6"/>
      <c r="JNE291" s="6"/>
      <c r="JNF291" s="6"/>
      <c r="JNG291" s="6"/>
      <c r="JNH291" s="6"/>
      <c r="JNI291" s="6"/>
      <c r="JNJ291" s="6"/>
      <c r="JNK291" s="6"/>
      <c r="JNL291" s="6"/>
      <c r="JNM291" s="6"/>
      <c r="JNN291" s="6"/>
      <c r="JNO291" s="6"/>
      <c r="JNP291" s="6"/>
      <c r="JNQ291" s="6"/>
      <c r="JNR291" s="6"/>
      <c r="JNS291" s="6"/>
      <c r="JNT291" s="6"/>
      <c r="JNU291" s="6"/>
      <c r="JNV291" s="6"/>
      <c r="JNW291" s="6"/>
      <c r="JNX291" s="6"/>
      <c r="JNY291" s="6"/>
      <c r="JNZ291" s="6"/>
      <c r="JOA291" s="6"/>
      <c r="JOB291" s="6"/>
      <c r="JOC291" s="6"/>
      <c r="JOD291" s="6"/>
      <c r="JOE291" s="6"/>
      <c r="JOF291" s="6"/>
      <c r="JOG291" s="6"/>
      <c r="JOH291" s="6"/>
      <c r="JOI291" s="6"/>
      <c r="JOJ291" s="6"/>
      <c r="JOK291" s="6"/>
      <c r="JOL291" s="6"/>
      <c r="JOM291" s="6"/>
      <c r="JON291" s="6"/>
      <c r="JOO291" s="6"/>
      <c r="JOP291" s="6"/>
      <c r="JOQ291" s="6"/>
      <c r="JOR291" s="6"/>
      <c r="JOS291" s="6"/>
      <c r="JOT291" s="6"/>
      <c r="JOU291" s="6"/>
      <c r="JOV291" s="6"/>
      <c r="JOW291" s="6"/>
      <c r="JOX291" s="6"/>
      <c r="JOY291" s="6"/>
      <c r="JOZ291" s="6"/>
      <c r="JPA291" s="6"/>
      <c r="JPB291" s="6"/>
      <c r="JPC291" s="6"/>
      <c r="JPD291" s="6"/>
      <c r="JPE291" s="6"/>
      <c r="JPF291" s="6"/>
      <c r="JPG291" s="6"/>
      <c r="JPH291" s="6"/>
      <c r="JPI291" s="6"/>
      <c r="JPJ291" s="6"/>
      <c r="JPK291" s="6"/>
      <c r="JPL291" s="6"/>
      <c r="JPM291" s="6"/>
      <c r="JPN291" s="6"/>
      <c r="JPO291" s="6"/>
      <c r="JPP291" s="6"/>
      <c r="JPQ291" s="6"/>
      <c r="JPR291" s="6"/>
      <c r="JPS291" s="6"/>
      <c r="JPT291" s="6"/>
      <c r="JPU291" s="6"/>
      <c r="JPV291" s="6"/>
      <c r="JPW291" s="6"/>
      <c r="JPX291" s="6"/>
      <c r="JPY291" s="6"/>
      <c r="JPZ291" s="6"/>
      <c r="JQA291" s="6"/>
      <c r="JQB291" s="6"/>
      <c r="JQC291" s="6"/>
      <c r="JQD291" s="6"/>
      <c r="JQE291" s="6"/>
      <c r="JQF291" s="6"/>
      <c r="JQG291" s="6"/>
      <c r="JQH291" s="6"/>
      <c r="JQI291" s="6"/>
      <c r="JQJ291" s="6"/>
      <c r="JQK291" s="6"/>
      <c r="JQL291" s="6"/>
      <c r="JQM291" s="6"/>
      <c r="JQN291" s="6"/>
      <c r="JQO291" s="6"/>
      <c r="JQP291" s="6"/>
      <c r="JQQ291" s="6"/>
      <c r="JQR291" s="6"/>
      <c r="JQS291" s="6"/>
      <c r="JQT291" s="6"/>
      <c r="JQU291" s="6"/>
      <c r="JQV291" s="6"/>
      <c r="JQW291" s="6"/>
      <c r="JQX291" s="6"/>
      <c r="JQY291" s="6"/>
      <c r="JQZ291" s="6"/>
      <c r="JRA291" s="6"/>
      <c r="JRB291" s="6"/>
      <c r="JRC291" s="6"/>
      <c r="JRD291" s="6"/>
      <c r="JRE291" s="6"/>
      <c r="JRF291" s="6"/>
      <c r="JRG291" s="6"/>
      <c r="JRH291" s="6"/>
      <c r="JRI291" s="6"/>
      <c r="JRJ291" s="6"/>
      <c r="JRK291" s="6"/>
      <c r="JRL291" s="6"/>
      <c r="JRM291" s="6"/>
      <c r="JRN291" s="6"/>
      <c r="JRO291" s="6"/>
      <c r="JRP291" s="6"/>
      <c r="JRQ291" s="6"/>
      <c r="JRR291" s="6"/>
      <c r="JRS291" s="6"/>
      <c r="JRT291" s="6"/>
      <c r="JRU291" s="6"/>
      <c r="JRV291" s="6"/>
      <c r="JRW291" s="6"/>
      <c r="JRX291" s="6"/>
      <c r="JRY291" s="6"/>
      <c r="JRZ291" s="6"/>
      <c r="JSA291" s="6"/>
      <c r="JSB291" s="6"/>
      <c r="JSC291" s="6"/>
      <c r="JSD291" s="6"/>
      <c r="JSE291" s="6"/>
      <c r="JSF291" s="6"/>
      <c r="JSG291" s="6"/>
      <c r="JSH291" s="6"/>
      <c r="JSI291" s="6"/>
      <c r="JSJ291" s="6"/>
      <c r="JSK291" s="6"/>
      <c r="JSL291" s="6"/>
      <c r="JSM291" s="6"/>
      <c r="JSN291" s="6"/>
      <c r="JSO291" s="6"/>
      <c r="JSP291" s="6"/>
      <c r="JSQ291" s="6"/>
      <c r="JSR291" s="6"/>
      <c r="JSS291" s="6"/>
      <c r="JST291" s="6"/>
      <c r="JSU291" s="6"/>
      <c r="JSV291" s="6"/>
      <c r="JSW291" s="6"/>
      <c r="JSX291" s="6"/>
      <c r="JSY291" s="6"/>
      <c r="JSZ291" s="6"/>
      <c r="JTA291" s="6"/>
      <c r="JTB291" s="6"/>
      <c r="JTC291" s="6"/>
      <c r="JTD291" s="6"/>
      <c r="JTE291" s="6"/>
      <c r="JTF291" s="6"/>
      <c r="JTG291" s="6"/>
      <c r="JTH291" s="6"/>
      <c r="JTI291" s="6"/>
      <c r="JTJ291" s="6"/>
      <c r="JTK291" s="6"/>
      <c r="JTL291" s="6"/>
      <c r="JTM291" s="6"/>
      <c r="JTN291" s="6"/>
      <c r="JTO291" s="6"/>
      <c r="JTP291" s="6"/>
      <c r="JTQ291" s="6"/>
      <c r="JTR291" s="6"/>
      <c r="JTS291" s="6"/>
      <c r="JTT291" s="6"/>
      <c r="JTU291" s="6"/>
      <c r="JTV291" s="6"/>
      <c r="JTW291" s="6"/>
      <c r="JTX291" s="6"/>
      <c r="JTY291" s="6"/>
      <c r="JTZ291" s="6"/>
      <c r="JUA291" s="6"/>
      <c r="JUB291" s="6"/>
      <c r="JUC291" s="6"/>
      <c r="JUD291" s="6"/>
      <c r="JUE291" s="6"/>
      <c r="JUF291" s="6"/>
      <c r="JUG291" s="6"/>
      <c r="JUH291" s="6"/>
      <c r="JUI291" s="6"/>
      <c r="JUJ291" s="6"/>
      <c r="JUK291" s="6"/>
      <c r="JUL291" s="6"/>
      <c r="JUM291" s="6"/>
      <c r="JUN291" s="6"/>
      <c r="JUO291" s="6"/>
      <c r="JUP291" s="6"/>
      <c r="JUQ291" s="6"/>
      <c r="JUR291" s="6"/>
      <c r="JUS291" s="6"/>
      <c r="JUT291" s="6"/>
      <c r="JUU291" s="6"/>
      <c r="JUV291" s="6"/>
      <c r="JUW291" s="6"/>
      <c r="JUX291" s="6"/>
      <c r="JUY291" s="6"/>
      <c r="JUZ291" s="6"/>
      <c r="JVA291" s="6"/>
      <c r="JVB291" s="6"/>
      <c r="JVC291" s="6"/>
      <c r="JVD291" s="6"/>
      <c r="JVE291" s="6"/>
      <c r="JVF291" s="6"/>
      <c r="JVG291" s="6"/>
      <c r="JVH291" s="6"/>
      <c r="JVI291" s="6"/>
      <c r="JVJ291" s="6"/>
      <c r="JVK291" s="6"/>
      <c r="JVL291" s="6"/>
      <c r="JVM291" s="6"/>
      <c r="JVN291" s="6"/>
      <c r="JVO291" s="6"/>
      <c r="JVP291" s="6"/>
      <c r="JVQ291" s="6"/>
      <c r="JVR291" s="6"/>
      <c r="JVS291" s="6"/>
      <c r="JVT291" s="6"/>
      <c r="JVU291" s="6"/>
      <c r="JVV291" s="6"/>
      <c r="JVW291" s="6"/>
      <c r="JVX291" s="6"/>
      <c r="JVY291" s="6"/>
      <c r="JVZ291" s="6"/>
      <c r="JWA291" s="6"/>
      <c r="JWB291" s="6"/>
      <c r="JWC291" s="6"/>
      <c r="JWD291" s="6"/>
      <c r="JWE291" s="6"/>
      <c r="JWF291" s="6"/>
      <c r="JWG291" s="6"/>
      <c r="JWH291" s="6"/>
      <c r="JWI291" s="6"/>
      <c r="JWJ291" s="6"/>
      <c r="JWK291" s="6"/>
      <c r="JWL291" s="6"/>
      <c r="JWM291" s="6"/>
      <c r="JWN291" s="6"/>
      <c r="JWO291" s="6"/>
      <c r="JWP291" s="6"/>
      <c r="JWQ291" s="6"/>
      <c r="JWR291" s="6"/>
      <c r="JWS291" s="6"/>
      <c r="JWT291" s="6"/>
      <c r="JWU291" s="6"/>
      <c r="JWV291" s="6"/>
      <c r="JWW291" s="6"/>
      <c r="JWX291" s="6"/>
      <c r="JWY291" s="6"/>
      <c r="JWZ291" s="6"/>
      <c r="JXA291" s="6"/>
      <c r="JXB291" s="6"/>
      <c r="JXC291" s="6"/>
      <c r="JXD291" s="6"/>
      <c r="JXE291" s="6"/>
      <c r="JXF291" s="6"/>
      <c r="JXG291" s="6"/>
      <c r="JXH291" s="6"/>
      <c r="JXI291" s="6"/>
      <c r="JXJ291" s="6"/>
      <c r="JXK291" s="6"/>
      <c r="JXL291" s="6"/>
      <c r="JXM291" s="6"/>
      <c r="JXN291" s="6"/>
      <c r="JXO291" s="6"/>
      <c r="JXP291" s="6"/>
      <c r="JXQ291" s="6"/>
      <c r="JXR291" s="6"/>
      <c r="JXS291" s="6"/>
      <c r="JXT291" s="6"/>
      <c r="JXU291" s="6"/>
      <c r="JXV291" s="6"/>
      <c r="JXW291" s="6"/>
      <c r="JXX291" s="6"/>
      <c r="JXY291" s="6"/>
      <c r="JXZ291" s="6"/>
      <c r="JYA291" s="6"/>
      <c r="JYB291" s="6"/>
      <c r="JYC291" s="6"/>
      <c r="JYD291" s="6"/>
      <c r="JYE291" s="6"/>
      <c r="JYF291" s="6"/>
      <c r="JYG291" s="6"/>
      <c r="JYH291" s="6"/>
      <c r="JYI291" s="6"/>
      <c r="JYJ291" s="6"/>
      <c r="JYK291" s="6"/>
      <c r="JYL291" s="6"/>
      <c r="JYM291" s="6"/>
      <c r="JYN291" s="6"/>
      <c r="JYO291" s="6"/>
      <c r="JYP291" s="6"/>
      <c r="JYQ291" s="6"/>
      <c r="JYR291" s="6"/>
      <c r="JYS291" s="6"/>
      <c r="JYT291" s="6"/>
      <c r="JYU291" s="6"/>
      <c r="JYV291" s="6"/>
      <c r="JYW291" s="6"/>
      <c r="JYX291" s="6"/>
      <c r="JYY291" s="6"/>
      <c r="JYZ291" s="6"/>
      <c r="JZA291" s="6"/>
      <c r="JZB291" s="6"/>
      <c r="JZC291" s="6"/>
      <c r="JZD291" s="6"/>
      <c r="JZE291" s="6"/>
      <c r="JZF291" s="6"/>
      <c r="JZG291" s="6"/>
      <c r="JZH291" s="6"/>
      <c r="JZI291" s="6"/>
      <c r="JZJ291" s="6"/>
      <c r="JZK291" s="6"/>
      <c r="JZL291" s="6"/>
      <c r="JZM291" s="6"/>
      <c r="JZN291" s="6"/>
      <c r="JZO291" s="6"/>
      <c r="JZP291" s="6"/>
      <c r="JZQ291" s="6"/>
      <c r="JZR291" s="6"/>
      <c r="JZS291" s="6"/>
      <c r="JZT291" s="6"/>
      <c r="JZU291" s="6"/>
      <c r="JZV291" s="6"/>
      <c r="JZW291" s="6"/>
      <c r="JZX291" s="6"/>
      <c r="JZY291" s="6"/>
      <c r="JZZ291" s="6"/>
      <c r="KAA291" s="6"/>
      <c r="KAB291" s="6"/>
      <c r="KAC291" s="6"/>
      <c r="KAD291" s="6"/>
      <c r="KAE291" s="6"/>
      <c r="KAF291" s="6"/>
      <c r="KAG291" s="6"/>
      <c r="KAH291" s="6"/>
      <c r="KAI291" s="6"/>
      <c r="KAJ291" s="6"/>
      <c r="KAK291" s="6"/>
      <c r="KAL291" s="6"/>
      <c r="KAM291" s="6"/>
      <c r="KAN291" s="6"/>
      <c r="KAO291" s="6"/>
      <c r="KAP291" s="6"/>
      <c r="KAQ291" s="6"/>
      <c r="KAR291" s="6"/>
      <c r="KAS291" s="6"/>
      <c r="KAT291" s="6"/>
      <c r="KAU291" s="6"/>
      <c r="KAV291" s="6"/>
      <c r="KAW291" s="6"/>
      <c r="KAX291" s="6"/>
      <c r="KAY291" s="6"/>
      <c r="KAZ291" s="6"/>
      <c r="KBA291" s="6"/>
      <c r="KBB291" s="6"/>
      <c r="KBC291" s="6"/>
      <c r="KBD291" s="6"/>
      <c r="KBE291" s="6"/>
      <c r="KBF291" s="6"/>
      <c r="KBG291" s="6"/>
      <c r="KBH291" s="6"/>
      <c r="KBI291" s="6"/>
      <c r="KBJ291" s="6"/>
      <c r="KBK291" s="6"/>
      <c r="KBL291" s="6"/>
      <c r="KBM291" s="6"/>
      <c r="KBN291" s="6"/>
      <c r="KBO291" s="6"/>
      <c r="KBP291" s="6"/>
      <c r="KBQ291" s="6"/>
      <c r="KBR291" s="6"/>
      <c r="KBS291" s="6"/>
      <c r="KBT291" s="6"/>
      <c r="KBU291" s="6"/>
      <c r="KBV291" s="6"/>
      <c r="KBW291" s="6"/>
      <c r="KBX291" s="6"/>
      <c r="KBY291" s="6"/>
      <c r="KBZ291" s="6"/>
      <c r="KCA291" s="6"/>
      <c r="KCB291" s="6"/>
      <c r="KCC291" s="6"/>
      <c r="KCD291" s="6"/>
      <c r="KCE291" s="6"/>
      <c r="KCF291" s="6"/>
      <c r="KCG291" s="6"/>
      <c r="KCH291" s="6"/>
      <c r="KCI291" s="6"/>
      <c r="KCJ291" s="6"/>
      <c r="KCK291" s="6"/>
      <c r="KCL291" s="6"/>
      <c r="KCM291" s="6"/>
      <c r="KCN291" s="6"/>
      <c r="KCO291" s="6"/>
      <c r="KCP291" s="6"/>
      <c r="KCQ291" s="6"/>
      <c r="KCR291" s="6"/>
      <c r="KCS291" s="6"/>
      <c r="KCT291" s="6"/>
      <c r="KCU291" s="6"/>
      <c r="KCV291" s="6"/>
      <c r="KCW291" s="6"/>
      <c r="KCX291" s="6"/>
      <c r="KCY291" s="6"/>
      <c r="KCZ291" s="6"/>
      <c r="KDA291" s="6"/>
      <c r="KDB291" s="6"/>
      <c r="KDC291" s="6"/>
      <c r="KDD291" s="6"/>
      <c r="KDE291" s="6"/>
      <c r="KDF291" s="6"/>
      <c r="KDG291" s="6"/>
      <c r="KDH291" s="6"/>
      <c r="KDI291" s="6"/>
      <c r="KDJ291" s="6"/>
      <c r="KDK291" s="6"/>
      <c r="KDL291" s="6"/>
      <c r="KDM291" s="6"/>
      <c r="KDN291" s="6"/>
      <c r="KDO291" s="6"/>
      <c r="KDP291" s="6"/>
      <c r="KDQ291" s="6"/>
      <c r="KDR291" s="6"/>
      <c r="KDS291" s="6"/>
      <c r="KDT291" s="6"/>
      <c r="KDU291" s="6"/>
      <c r="KDV291" s="6"/>
      <c r="KDW291" s="6"/>
      <c r="KDX291" s="6"/>
      <c r="KDY291" s="6"/>
      <c r="KDZ291" s="6"/>
      <c r="KEA291" s="6"/>
      <c r="KEB291" s="6"/>
      <c r="KEC291" s="6"/>
      <c r="KED291" s="6"/>
      <c r="KEE291" s="6"/>
      <c r="KEF291" s="6"/>
      <c r="KEG291" s="6"/>
      <c r="KEH291" s="6"/>
      <c r="KEI291" s="6"/>
      <c r="KEJ291" s="6"/>
      <c r="KEK291" s="6"/>
      <c r="KEL291" s="6"/>
      <c r="KEM291" s="6"/>
      <c r="KEN291" s="6"/>
      <c r="KEO291" s="6"/>
      <c r="KEP291" s="6"/>
      <c r="KEQ291" s="6"/>
      <c r="KER291" s="6"/>
      <c r="KES291" s="6"/>
      <c r="KET291" s="6"/>
      <c r="KEU291" s="6"/>
      <c r="KEV291" s="6"/>
      <c r="KEW291" s="6"/>
      <c r="KEX291" s="6"/>
      <c r="KEY291" s="6"/>
      <c r="KEZ291" s="6"/>
      <c r="KFA291" s="6"/>
      <c r="KFB291" s="6"/>
      <c r="KFC291" s="6"/>
      <c r="KFD291" s="6"/>
      <c r="KFE291" s="6"/>
      <c r="KFF291" s="6"/>
      <c r="KFG291" s="6"/>
      <c r="KFH291" s="6"/>
      <c r="KFI291" s="6"/>
      <c r="KFJ291" s="6"/>
      <c r="KFK291" s="6"/>
      <c r="KFL291" s="6"/>
      <c r="KFM291" s="6"/>
      <c r="KFN291" s="6"/>
      <c r="KFO291" s="6"/>
      <c r="KFP291" s="6"/>
      <c r="KFQ291" s="6"/>
      <c r="KFR291" s="6"/>
      <c r="KFS291" s="6"/>
      <c r="KFT291" s="6"/>
      <c r="KFU291" s="6"/>
      <c r="KFV291" s="6"/>
      <c r="KFW291" s="6"/>
      <c r="KFX291" s="6"/>
      <c r="KFY291" s="6"/>
      <c r="KFZ291" s="6"/>
      <c r="KGA291" s="6"/>
      <c r="KGB291" s="6"/>
      <c r="KGC291" s="6"/>
      <c r="KGD291" s="6"/>
      <c r="KGE291" s="6"/>
      <c r="KGF291" s="6"/>
      <c r="KGG291" s="6"/>
      <c r="KGH291" s="6"/>
      <c r="KGI291" s="6"/>
      <c r="KGJ291" s="6"/>
      <c r="KGK291" s="6"/>
      <c r="KGL291" s="6"/>
      <c r="KGM291" s="6"/>
      <c r="KGN291" s="6"/>
      <c r="KGO291" s="6"/>
      <c r="KGP291" s="6"/>
      <c r="KGQ291" s="6"/>
      <c r="KGR291" s="6"/>
      <c r="KGS291" s="6"/>
      <c r="KGT291" s="6"/>
      <c r="KGU291" s="6"/>
      <c r="KGV291" s="6"/>
      <c r="KGW291" s="6"/>
      <c r="KGX291" s="6"/>
      <c r="KGY291" s="6"/>
      <c r="KGZ291" s="6"/>
      <c r="KHA291" s="6"/>
      <c r="KHB291" s="6"/>
      <c r="KHC291" s="6"/>
      <c r="KHD291" s="6"/>
      <c r="KHE291" s="6"/>
      <c r="KHF291" s="6"/>
      <c r="KHG291" s="6"/>
      <c r="KHH291" s="6"/>
      <c r="KHI291" s="6"/>
      <c r="KHJ291" s="6"/>
      <c r="KHK291" s="6"/>
      <c r="KHL291" s="6"/>
      <c r="KHM291" s="6"/>
      <c r="KHN291" s="6"/>
      <c r="KHO291" s="6"/>
      <c r="KHP291" s="6"/>
      <c r="KHQ291" s="6"/>
      <c r="KHR291" s="6"/>
      <c r="KHS291" s="6"/>
      <c r="KHT291" s="6"/>
      <c r="KHU291" s="6"/>
      <c r="KHV291" s="6"/>
      <c r="KHW291" s="6"/>
      <c r="KHX291" s="6"/>
      <c r="KHY291" s="6"/>
      <c r="KHZ291" s="6"/>
      <c r="KIA291" s="6"/>
      <c r="KIB291" s="6"/>
      <c r="KIC291" s="6"/>
      <c r="KID291" s="6"/>
      <c r="KIE291" s="6"/>
      <c r="KIF291" s="6"/>
      <c r="KIG291" s="6"/>
      <c r="KIH291" s="6"/>
      <c r="KII291" s="6"/>
      <c r="KIJ291" s="6"/>
      <c r="KIK291" s="6"/>
      <c r="KIL291" s="6"/>
      <c r="KIM291" s="6"/>
      <c r="KIN291" s="6"/>
      <c r="KIO291" s="6"/>
      <c r="KIP291" s="6"/>
      <c r="KIQ291" s="6"/>
      <c r="KIR291" s="6"/>
      <c r="KIS291" s="6"/>
      <c r="KIT291" s="6"/>
      <c r="KIU291" s="6"/>
      <c r="KIV291" s="6"/>
      <c r="KIW291" s="6"/>
      <c r="KIX291" s="6"/>
      <c r="KIY291" s="6"/>
      <c r="KIZ291" s="6"/>
      <c r="KJA291" s="6"/>
      <c r="KJB291" s="6"/>
      <c r="KJC291" s="6"/>
      <c r="KJD291" s="6"/>
      <c r="KJE291" s="6"/>
      <c r="KJF291" s="6"/>
      <c r="KJG291" s="6"/>
      <c r="KJH291" s="6"/>
      <c r="KJI291" s="6"/>
      <c r="KJJ291" s="6"/>
      <c r="KJK291" s="6"/>
      <c r="KJL291" s="6"/>
      <c r="KJM291" s="6"/>
      <c r="KJN291" s="6"/>
      <c r="KJO291" s="6"/>
      <c r="KJP291" s="6"/>
      <c r="KJQ291" s="6"/>
      <c r="KJR291" s="6"/>
      <c r="KJS291" s="6"/>
      <c r="KJT291" s="6"/>
      <c r="KJU291" s="6"/>
      <c r="KJV291" s="6"/>
      <c r="KJW291" s="6"/>
      <c r="KJX291" s="6"/>
      <c r="KJY291" s="6"/>
      <c r="KJZ291" s="6"/>
      <c r="KKA291" s="6"/>
      <c r="KKB291" s="6"/>
      <c r="KKC291" s="6"/>
      <c r="KKD291" s="6"/>
      <c r="KKE291" s="6"/>
      <c r="KKF291" s="6"/>
      <c r="KKG291" s="6"/>
      <c r="KKH291" s="6"/>
      <c r="KKI291" s="6"/>
      <c r="KKJ291" s="6"/>
      <c r="KKK291" s="6"/>
      <c r="KKL291" s="6"/>
      <c r="KKM291" s="6"/>
      <c r="KKN291" s="6"/>
      <c r="KKO291" s="6"/>
      <c r="KKP291" s="6"/>
      <c r="KKQ291" s="6"/>
      <c r="KKR291" s="6"/>
      <c r="KKS291" s="6"/>
      <c r="KKT291" s="6"/>
      <c r="KKU291" s="6"/>
      <c r="KKV291" s="6"/>
      <c r="KKW291" s="6"/>
      <c r="KKX291" s="6"/>
      <c r="KKY291" s="6"/>
      <c r="KKZ291" s="6"/>
      <c r="KLA291" s="6"/>
      <c r="KLB291" s="6"/>
      <c r="KLC291" s="6"/>
      <c r="KLD291" s="6"/>
      <c r="KLE291" s="6"/>
      <c r="KLF291" s="6"/>
      <c r="KLG291" s="6"/>
      <c r="KLH291" s="6"/>
      <c r="KLI291" s="6"/>
      <c r="KLJ291" s="6"/>
      <c r="KLK291" s="6"/>
      <c r="KLL291" s="6"/>
      <c r="KLM291" s="6"/>
      <c r="KLN291" s="6"/>
      <c r="KLO291" s="6"/>
      <c r="KLP291" s="6"/>
      <c r="KLQ291" s="6"/>
      <c r="KLR291" s="6"/>
      <c r="KLS291" s="6"/>
      <c r="KLT291" s="6"/>
      <c r="KLU291" s="6"/>
      <c r="KLV291" s="6"/>
      <c r="KLW291" s="6"/>
      <c r="KLX291" s="6"/>
      <c r="KLY291" s="6"/>
      <c r="KLZ291" s="6"/>
      <c r="KMA291" s="6"/>
      <c r="KMB291" s="6"/>
      <c r="KMC291" s="6"/>
      <c r="KMD291" s="6"/>
      <c r="KME291" s="6"/>
      <c r="KMF291" s="6"/>
      <c r="KMG291" s="6"/>
      <c r="KMH291" s="6"/>
      <c r="KMI291" s="6"/>
      <c r="KMJ291" s="6"/>
      <c r="KMK291" s="6"/>
      <c r="KML291" s="6"/>
      <c r="KMM291" s="6"/>
      <c r="KMN291" s="6"/>
      <c r="KMO291" s="6"/>
      <c r="KMP291" s="6"/>
      <c r="KMQ291" s="6"/>
      <c r="KMR291" s="6"/>
      <c r="KMS291" s="6"/>
      <c r="KMT291" s="6"/>
      <c r="KMU291" s="6"/>
      <c r="KMV291" s="6"/>
      <c r="KMW291" s="6"/>
      <c r="KMX291" s="6"/>
      <c r="KMY291" s="6"/>
      <c r="KMZ291" s="6"/>
      <c r="KNA291" s="6"/>
      <c r="KNB291" s="6"/>
      <c r="KNC291" s="6"/>
      <c r="KND291" s="6"/>
      <c r="KNE291" s="6"/>
      <c r="KNF291" s="6"/>
      <c r="KNG291" s="6"/>
      <c r="KNH291" s="6"/>
      <c r="KNI291" s="6"/>
      <c r="KNJ291" s="6"/>
      <c r="KNK291" s="6"/>
      <c r="KNL291" s="6"/>
      <c r="KNM291" s="6"/>
      <c r="KNN291" s="6"/>
      <c r="KNO291" s="6"/>
      <c r="KNP291" s="6"/>
      <c r="KNQ291" s="6"/>
      <c r="KNR291" s="6"/>
      <c r="KNS291" s="6"/>
      <c r="KNT291" s="6"/>
      <c r="KNU291" s="6"/>
      <c r="KNV291" s="6"/>
      <c r="KNW291" s="6"/>
      <c r="KNX291" s="6"/>
      <c r="KNY291" s="6"/>
      <c r="KNZ291" s="6"/>
      <c r="KOA291" s="6"/>
      <c r="KOB291" s="6"/>
      <c r="KOC291" s="6"/>
      <c r="KOD291" s="6"/>
      <c r="KOE291" s="6"/>
      <c r="KOF291" s="6"/>
      <c r="KOG291" s="6"/>
      <c r="KOH291" s="6"/>
      <c r="KOI291" s="6"/>
      <c r="KOJ291" s="6"/>
      <c r="KOK291" s="6"/>
      <c r="KOL291" s="6"/>
      <c r="KOM291" s="6"/>
      <c r="KON291" s="6"/>
      <c r="KOO291" s="6"/>
      <c r="KOP291" s="6"/>
      <c r="KOQ291" s="6"/>
      <c r="KOR291" s="6"/>
      <c r="KOS291" s="6"/>
      <c r="KOT291" s="6"/>
      <c r="KOU291" s="6"/>
      <c r="KOV291" s="6"/>
      <c r="KOW291" s="6"/>
      <c r="KOX291" s="6"/>
      <c r="KOY291" s="6"/>
      <c r="KOZ291" s="6"/>
      <c r="KPA291" s="6"/>
      <c r="KPB291" s="6"/>
      <c r="KPC291" s="6"/>
      <c r="KPD291" s="6"/>
      <c r="KPE291" s="6"/>
      <c r="KPF291" s="6"/>
      <c r="KPG291" s="6"/>
      <c r="KPH291" s="6"/>
      <c r="KPI291" s="6"/>
      <c r="KPJ291" s="6"/>
      <c r="KPK291" s="6"/>
      <c r="KPL291" s="6"/>
      <c r="KPM291" s="6"/>
      <c r="KPN291" s="6"/>
      <c r="KPO291" s="6"/>
      <c r="KPP291" s="6"/>
      <c r="KPQ291" s="6"/>
      <c r="KPR291" s="6"/>
      <c r="KPS291" s="6"/>
      <c r="KPT291" s="6"/>
      <c r="KPU291" s="6"/>
      <c r="KPV291" s="6"/>
      <c r="KPW291" s="6"/>
      <c r="KPX291" s="6"/>
      <c r="KPY291" s="6"/>
      <c r="KPZ291" s="6"/>
      <c r="KQA291" s="6"/>
      <c r="KQB291" s="6"/>
      <c r="KQC291" s="6"/>
      <c r="KQD291" s="6"/>
      <c r="KQE291" s="6"/>
      <c r="KQF291" s="6"/>
      <c r="KQG291" s="6"/>
      <c r="KQH291" s="6"/>
      <c r="KQI291" s="6"/>
      <c r="KQJ291" s="6"/>
      <c r="KQK291" s="6"/>
      <c r="KQL291" s="6"/>
      <c r="KQM291" s="6"/>
      <c r="KQN291" s="6"/>
      <c r="KQO291" s="6"/>
      <c r="KQP291" s="6"/>
      <c r="KQQ291" s="6"/>
      <c r="KQR291" s="6"/>
      <c r="KQS291" s="6"/>
      <c r="KQT291" s="6"/>
      <c r="KQU291" s="6"/>
      <c r="KQV291" s="6"/>
      <c r="KQW291" s="6"/>
      <c r="KQX291" s="6"/>
      <c r="KQY291" s="6"/>
      <c r="KQZ291" s="6"/>
      <c r="KRA291" s="6"/>
      <c r="KRB291" s="6"/>
      <c r="KRC291" s="6"/>
      <c r="KRD291" s="6"/>
      <c r="KRE291" s="6"/>
      <c r="KRF291" s="6"/>
      <c r="KRG291" s="6"/>
      <c r="KRH291" s="6"/>
      <c r="KRI291" s="6"/>
      <c r="KRJ291" s="6"/>
      <c r="KRK291" s="6"/>
      <c r="KRL291" s="6"/>
      <c r="KRM291" s="6"/>
      <c r="KRN291" s="6"/>
      <c r="KRO291" s="6"/>
      <c r="KRP291" s="6"/>
      <c r="KRQ291" s="6"/>
      <c r="KRR291" s="6"/>
      <c r="KRS291" s="6"/>
      <c r="KRT291" s="6"/>
      <c r="KRU291" s="6"/>
      <c r="KRV291" s="6"/>
      <c r="KRW291" s="6"/>
      <c r="KRX291" s="6"/>
      <c r="KRY291" s="6"/>
      <c r="KRZ291" s="6"/>
      <c r="KSA291" s="6"/>
      <c r="KSB291" s="6"/>
      <c r="KSC291" s="6"/>
      <c r="KSD291" s="6"/>
      <c r="KSE291" s="6"/>
      <c r="KSF291" s="6"/>
      <c r="KSG291" s="6"/>
      <c r="KSH291" s="6"/>
      <c r="KSI291" s="6"/>
      <c r="KSJ291" s="6"/>
      <c r="KSK291" s="6"/>
      <c r="KSL291" s="6"/>
      <c r="KSM291" s="6"/>
      <c r="KSN291" s="6"/>
      <c r="KSO291" s="6"/>
      <c r="KSP291" s="6"/>
      <c r="KSQ291" s="6"/>
      <c r="KSR291" s="6"/>
      <c r="KSS291" s="6"/>
      <c r="KST291" s="6"/>
      <c r="KSU291" s="6"/>
      <c r="KSV291" s="6"/>
      <c r="KSW291" s="6"/>
      <c r="KSX291" s="6"/>
      <c r="KSY291" s="6"/>
      <c r="KSZ291" s="6"/>
      <c r="KTA291" s="6"/>
      <c r="KTB291" s="6"/>
      <c r="KTC291" s="6"/>
      <c r="KTD291" s="6"/>
      <c r="KTE291" s="6"/>
      <c r="KTF291" s="6"/>
      <c r="KTG291" s="6"/>
      <c r="KTH291" s="6"/>
      <c r="KTI291" s="6"/>
      <c r="KTJ291" s="6"/>
      <c r="KTK291" s="6"/>
      <c r="KTL291" s="6"/>
      <c r="KTM291" s="6"/>
      <c r="KTN291" s="6"/>
      <c r="KTO291" s="6"/>
      <c r="KTP291" s="6"/>
      <c r="KTQ291" s="6"/>
      <c r="KTR291" s="6"/>
      <c r="KTS291" s="6"/>
      <c r="KTT291" s="6"/>
      <c r="KTU291" s="6"/>
      <c r="KTV291" s="6"/>
      <c r="KTW291" s="6"/>
      <c r="KTX291" s="6"/>
      <c r="KTY291" s="6"/>
      <c r="KTZ291" s="6"/>
      <c r="KUA291" s="6"/>
      <c r="KUB291" s="6"/>
      <c r="KUC291" s="6"/>
      <c r="KUD291" s="6"/>
      <c r="KUE291" s="6"/>
      <c r="KUF291" s="6"/>
      <c r="KUG291" s="6"/>
      <c r="KUH291" s="6"/>
      <c r="KUI291" s="6"/>
      <c r="KUJ291" s="6"/>
      <c r="KUK291" s="6"/>
      <c r="KUL291" s="6"/>
      <c r="KUM291" s="6"/>
      <c r="KUN291" s="6"/>
      <c r="KUO291" s="6"/>
      <c r="KUP291" s="6"/>
      <c r="KUQ291" s="6"/>
      <c r="KUR291" s="6"/>
      <c r="KUS291" s="6"/>
      <c r="KUT291" s="6"/>
      <c r="KUU291" s="6"/>
      <c r="KUV291" s="6"/>
      <c r="KUW291" s="6"/>
      <c r="KUX291" s="6"/>
      <c r="KUY291" s="6"/>
      <c r="KUZ291" s="6"/>
      <c r="KVA291" s="6"/>
      <c r="KVB291" s="6"/>
      <c r="KVC291" s="6"/>
      <c r="KVD291" s="6"/>
      <c r="KVE291" s="6"/>
      <c r="KVF291" s="6"/>
      <c r="KVG291" s="6"/>
      <c r="KVH291" s="6"/>
      <c r="KVI291" s="6"/>
      <c r="KVJ291" s="6"/>
      <c r="KVK291" s="6"/>
      <c r="KVL291" s="6"/>
      <c r="KVM291" s="6"/>
      <c r="KVN291" s="6"/>
      <c r="KVO291" s="6"/>
      <c r="KVP291" s="6"/>
      <c r="KVQ291" s="6"/>
      <c r="KVR291" s="6"/>
      <c r="KVS291" s="6"/>
      <c r="KVT291" s="6"/>
      <c r="KVU291" s="6"/>
      <c r="KVV291" s="6"/>
      <c r="KVW291" s="6"/>
      <c r="KVX291" s="6"/>
      <c r="KVY291" s="6"/>
      <c r="KVZ291" s="6"/>
      <c r="KWA291" s="6"/>
      <c r="KWB291" s="6"/>
      <c r="KWC291" s="6"/>
      <c r="KWD291" s="6"/>
      <c r="KWE291" s="6"/>
      <c r="KWF291" s="6"/>
      <c r="KWG291" s="6"/>
      <c r="KWH291" s="6"/>
      <c r="KWI291" s="6"/>
      <c r="KWJ291" s="6"/>
      <c r="KWK291" s="6"/>
      <c r="KWL291" s="6"/>
      <c r="KWM291" s="6"/>
      <c r="KWN291" s="6"/>
      <c r="KWO291" s="6"/>
      <c r="KWP291" s="6"/>
      <c r="KWQ291" s="6"/>
      <c r="KWR291" s="6"/>
      <c r="KWS291" s="6"/>
      <c r="KWT291" s="6"/>
      <c r="KWU291" s="6"/>
      <c r="KWV291" s="6"/>
      <c r="KWW291" s="6"/>
      <c r="KWX291" s="6"/>
      <c r="KWY291" s="6"/>
      <c r="KWZ291" s="6"/>
      <c r="KXA291" s="6"/>
      <c r="KXB291" s="6"/>
      <c r="KXC291" s="6"/>
      <c r="KXD291" s="6"/>
      <c r="KXE291" s="6"/>
      <c r="KXF291" s="6"/>
      <c r="KXG291" s="6"/>
      <c r="KXH291" s="6"/>
      <c r="KXI291" s="6"/>
      <c r="KXJ291" s="6"/>
      <c r="KXK291" s="6"/>
      <c r="KXL291" s="6"/>
      <c r="KXM291" s="6"/>
      <c r="KXN291" s="6"/>
      <c r="KXO291" s="6"/>
      <c r="KXP291" s="6"/>
      <c r="KXQ291" s="6"/>
      <c r="KXR291" s="6"/>
      <c r="KXS291" s="6"/>
      <c r="KXT291" s="6"/>
      <c r="KXU291" s="6"/>
      <c r="KXV291" s="6"/>
      <c r="KXW291" s="6"/>
      <c r="KXX291" s="6"/>
      <c r="KXY291" s="6"/>
      <c r="KXZ291" s="6"/>
      <c r="KYA291" s="6"/>
      <c r="KYB291" s="6"/>
      <c r="KYC291" s="6"/>
      <c r="KYD291" s="6"/>
      <c r="KYE291" s="6"/>
      <c r="KYF291" s="6"/>
      <c r="KYG291" s="6"/>
      <c r="KYH291" s="6"/>
      <c r="KYI291" s="6"/>
      <c r="KYJ291" s="6"/>
      <c r="KYK291" s="6"/>
      <c r="KYL291" s="6"/>
      <c r="KYM291" s="6"/>
      <c r="KYN291" s="6"/>
      <c r="KYO291" s="6"/>
      <c r="KYP291" s="6"/>
      <c r="KYQ291" s="6"/>
      <c r="KYR291" s="6"/>
      <c r="KYS291" s="6"/>
      <c r="KYT291" s="6"/>
      <c r="KYU291" s="6"/>
      <c r="KYV291" s="6"/>
      <c r="KYW291" s="6"/>
      <c r="KYX291" s="6"/>
      <c r="KYY291" s="6"/>
      <c r="KYZ291" s="6"/>
      <c r="KZA291" s="6"/>
      <c r="KZB291" s="6"/>
      <c r="KZC291" s="6"/>
      <c r="KZD291" s="6"/>
      <c r="KZE291" s="6"/>
      <c r="KZF291" s="6"/>
      <c r="KZG291" s="6"/>
      <c r="KZH291" s="6"/>
      <c r="KZI291" s="6"/>
      <c r="KZJ291" s="6"/>
      <c r="KZK291" s="6"/>
      <c r="KZL291" s="6"/>
      <c r="KZM291" s="6"/>
      <c r="KZN291" s="6"/>
      <c r="KZO291" s="6"/>
      <c r="KZP291" s="6"/>
      <c r="KZQ291" s="6"/>
      <c r="KZR291" s="6"/>
      <c r="KZS291" s="6"/>
      <c r="KZT291" s="6"/>
      <c r="KZU291" s="6"/>
      <c r="KZV291" s="6"/>
      <c r="KZW291" s="6"/>
      <c r="KZX291" s="6"/>
      <c r="KZY291" s="6"/>
      <c r="KZZ291" s="6"/>
      <c r="LAA291" s="6"/>
      <c r="LAB291" s="6"/>
      <c r="LAC291" s="6"/>
      <c r="LAD291" s="6"/>
      <c r="LAE291" s="6"/>
      <c r="LAF291" s="6"/>
      <c r="LAG291" s="6"/>
      <c r="LAH291" s="6"/>
      <c r="LAI291" s="6"/>
      <c r="LAJ291" s="6"/>
      <c r="LAK291" s="6"/>
      <c r="LAL291" s="6"/>
      <c r="LAM291" s="6"/>
      <c r="LAN291" s="6"/>
      <c r="LAO291" s="6"/>
      <c r="LAP291" s="6"/>
      <c r="LAQ291" s="6"/>
      <c r="LAR291" s="6"/>
      <c r="LAS291" s="6"/>
      <c r="LAT291" s="6"/>
      <c r="LAU291" s="6"/>
      <c r="LAV291" s="6"/>
      <c r="LAW291" s="6"/>
      <c r="LAX291" s="6"/>
      <c r="LAY291" s="6"/>
      <c r="LAZ291" s="6"/>
      <c r="LBA291" s="6"/>
      <c r="LBB291" s="6"/>
      <c r="LBC291" s="6"/>
      <c r="LBD291" s="6"/>
      <c r="LBE291" s="6"/>
      <c r="LBF291" s="6"/>
      <c r="LBG291" s="6"/>
      <c r="LBH291" s="6"/>
      <c r="LBI291" s="6"/>
      <c r="LBJ291" s="6"/>
      <c r="LBK291" s="6"/>
      <c r="LBL291" s="6"/>
      <c r="LBM291" s="6"/>
      <c r="LBN291" s="6"/>
      <c r="LBO291" s="6"/>
      <c r="LBP291" s="6"/>
      <c r="LBQ291" s="6"/>
      <c r="LBR291" s="6"/>
      <c r="LBS291" s="6"/>
      <c r="LBT291" s="6"/>
      <c r="LBU291" s="6"/>
      <c r="LBV291" s="6"/>
      <c r="LBW291" s="6"/>
      <c r="LBX291" s="6"/>
      <c r="LBY291" s="6"/>
      <c r="LBZ291" s="6"/>
      <c r="LCA291" s="6"/>
      <c r="LCB291" s="6"/>
      <c r="LCC291" s="6"/>
      <c r="LCD291" s="6"/>
      <c r="LCE291" s="6"/>
      <c r="LCF291" s="6"/>
      <c r="LCG291" s="6"/>
      <c r="LCH291" s="6"/>
      <c r="LCI291" s="6"/>
      <c r="LCJ291" s="6"/>
      <c r="LCK291" s="6"/>
      <c r="LCL291" s="6"/>
      <c r="LCM291" s="6"/>
      <c r="LCN291" s="6"/>
      <c r="LCO291" s="6"/>
      <c r="LCP291" s="6"/>
      <c r="LCQ291" s="6"/>
      <c r="LCR291" s="6"/>
      <c r="LCS291" s="6"/>
      <c r="LCT291" s="6"/>
      <c r="LCU291" s="6"/>
      <c r="LCV291" s="6"/>
      <c r="LCW291" s="6"/>
      <c r="LCX291" s="6"/>
      <c r="LCY291" s="6"/>
      <c r="LCZ291" s="6"/>
      <c r="LDA291" s="6"/>
      <c r="LDB291" s="6"/>
      <c r="LDC291" s="6"/>
      <c r="LDD291" s="6"/>
      <c r="LDE291" s="6"/>
      <c r="LDF291" s="6"/>
      <c r="LDG291" s="6"/>
      <c r="LDH291" s="6"/>
      <c r="LDI291" s="6"/>
      <c r="LDJ291" s="6"/>
      <c r="LDK291" s="6"/>
      <c r="LDL291" s="6"/>
      <c r="LDM291" s="6"/>
      <c r="LDN291" s="6"/>
      <c r="LDO291" s="6"/>
      <c r="LDP291" s="6"/>
      <c r="LDQ291" s="6"/>
      <c r="LDR291" s="6"/>
      <c r="LDS291" s="6"/>
      <c r="LDT291" s="6"/>
      <c r="LDU291" s="6"/>
      <c r="LDV291" s="6"/>
      <c r="LDW291" s="6"/>
      <c r="LDX291" s="6"/>
      <c r="LDY291" s="6"/>
      <c r="LDZ291" s="6"/>
      <c r="LEA291" s="6"/>
      <c r="LEB291" s="6"/>
      <c r="LEC291" s="6"/>
      <c r="LED291" s="6"/>
      <c r="LEE291" s="6"/>
      <c r="LEF291" s="6"/>
      <c r="LEG291" s="6"/>
      <c r="LEH291" s="6"/>
      <c r="LEI291" s="6"/>
      <c r="LEJ291" s="6"/>
      <c r="LEK291" s="6"/>
      <c r="LEL291" s="6"/>
      <c r="LEM291" s="6"/>
      <c r="LEN291" s="6"/>
      <c r="LEO291" s="6"/>
      <c r="LEP291" s="6"/>
      <c r="LEQ291" s="6"/>
      <c r="LER291" s="6"/>
      <c r="LES291" s="6"/>
      <c r="LET291" s="6"/>
      <c r="LEU291" s="6"/>
      <c r="LEV291" s="6"/>
      <c r="LEW291" s="6"/>
      <c r="LEX291" s="6"/>
      <c r="LEY291" s="6"/>
      <c r="LEZ291" s="6"/>
      <c r="LFA291" s="6"/>
      <c r="LFB291" s="6"/>
      <c r="LFC291" s="6"/>
      <c r="LFD291" s="6"/>
      <c r="LFE291" s="6"/>
      <c r="LFF291" s="6"/>
      <c r="LFG291" s="6"/>
      <c r="LFH291" s="6"/>
      <c r="LFI291" s="6"/>
      <c r="LFJ291" s="6"/>
      <c r="LFK291" s="6"/>
      <c r="LFL291" s="6"/>
      <c r="LFM291" s="6"/>
      <c r="LFN291" s="6"/>
      <c r="LFO291" s="6"/>
      <c r="LFP291" s="6"/>
      <c r="LFQ291" s="6"/>
      <c r="LFR291" s="6"/>
      <c r="LFS291" s="6"/>
      <c r="LFT291" s="6"/>
      <c r="LFU291" s="6"/>
      <c r="LFV291" s="6"/>
      <c r="LFW291" s="6"/>
      <c r="LFX291" s="6"/>
      <c r="LFY291" s="6"/>
      <c r="LFZ291" s="6"/>
      <c r="LGA291" s="6"/>
      <c r="LGB291" s="6"/>
      <c r="LGC291" s="6"/>
      <c r="LGD291" s="6"/>
      <c r="LGE291" s="6"/>
      <c r="LGF291" s="6"/>
      <c r="LGG291" s="6"/>
      <c r="LGH291" s="6"/>
      <c r="LGI291" s="6"/>
      <c r="LGJ291" s="6"/>
      <c r="LGK291" s="6"/>
      <c r="LGL291" s="6"/>
      <c r="LGM291" s="6"/>
      <c r="LGN291" s="6"/>
      <c r="LGO291" s="6"/>
      <c r="LGP291" s="6"/>
      <c r="LGQ291" s="6"/>
      <c r="LGR291" s="6"/>
      <c r="LGS291" s="6"/>
      <c r="LGT291" s="6"/>
      <c r="LGU291" s="6"/>
      <c r="LGV291" s="6"/>
      <c r="LGW291" s="6"/>
      <c r="LGX291" s="6"/>
      <c r="LGY291" s="6"/>
      <c r="LGZ291" s="6"/>
      <c r="LHA291" s="6"/>
      <c r="LHB291" s="6"/>
      <c r="LHC291" s="6"/>
      <c r="LHD291" s="6"/>
      <c r="LHE291" s="6"/>
      <c r="LHF291" s="6"/>
      <c r="LHG291" s="6"/>
      <c r="LHH291" s="6"/>
      <c r="LHI291" s="6"/>
      <c r="LHJ291" s="6"/>
      <c r="LHK291" s="6"/>
      <c r="LHL291" s="6"/>
      <c r="LHM291" s="6"/>
      <c r="LHN291" s="6"/>
      <c r="LHO291" s="6"/>
      <c r="LHP291" s="6"/>
      <c r="LHQ291" s="6"/>
      <c r="LHR291" s="6"/>
      <c r="LHS291" s="6"/>
      <c r="LHT291" s="6"/>
      <c r="LHU291" s="6"/>
      <c r="LHV291" s="6"/>
      <c r="LHW291" s="6"/>
      <c r="LHX291" s="6"/>
      <c r="LHY291" s="6"/>
      <c r="LHZ291" s="6"/>
      <c r="LIA291" s="6"/>
      <c r="LIB291" s="6"/>
      <c r="LIC291" s="6"/>
      <c r="LID291" s="6"/>
      <c r="LIE291" s="6"/>
      <c r="LIF291" s="6"/>
      <c r="LIG291" s="6"/>
      <c r="LIH291" s="6"/>
      <c r="LII291" s="6"/>
      <c r="LIJ291" s="6"/>
      <c r="LIK291" s="6"/>
      <c r="LIL291" s="6"/>
      <c r="LIM291" s="6"/>
      <c r="LIN291" s="6"/>
      <c r="LIO291" s="6"/>
      <c r="LIP291" s="6"/>
      <c r="LIQ291" s="6"/>
      <c r="LIR291" s="6"/>
      <c r="LIS291" s="6"/>
      <c r="LIT291" s="6"/>
      <c r="LIU291" s="6"/>
      <c r="LIV291" s="6"/>
      <c r="LIW291" s="6"/>
      <c r="LIX291" s="6"/>
      <c r="LIY291" s="6"/>
      <c r="LIZ291" s="6"/>
      <c r="LJA291" s="6"/>
      <c r="LJB291" s="6"/>
      <c r="LJC291" s="6"/>
      <c r="LJD291" s="6"/>
      <c r="LJE291" s="6"/>
      <c r="LJF291" s="6"/>
      <c r="LJG291" s="6"/>
      <c r="LJH291" s="6"/>
      <c r="LJI291" s="6"/>
      <c r="LJJ291" s="6"/>
      <c r="LJK291" s="6"/>
      <c r="LJL291" s="6"/>
      <c r="LJM291" s="6"/>
      <c r="LJN291" s="6"/>
      <c r="LJO291" s="6"/>
      <c r="LJP291" s="6"/>
      <c r="LJQ291" s="6"/>
      <c r="LJR291" s="6"/>
      <c r="LJS291" s="6"/>
      <c r="LJT291" s="6"/>
      <c r="LJU291" s="6"/>
      <c r="LJV291" s="6"/>
      <c r="LJW291" s="6"/>
      <c r="LJX291" s="6"/>
      <c r="LJY291" s="6"/>
      <c r="LJZ291" s="6"/>
      <c r="LKA291" s="6"/>
      <c r="LKB291" s="6"/>
      <c r="LKC291" s="6"/>
      <c r="LKD291" s="6"/>
      <c r="LKE291" s="6"/>
      <c r="LKF291" s="6"/>
      <c r="LKG291" s="6"/>
      <c r="LKH291" s="6"/>
      <c r="LKI291" s="6"/>
      <c r="LKJ291" s="6"/>
      <c r="LKK291" s="6"/>
      <c r="LKL291" s="6"/>
      <c r="LKM291" s="6"/>
      <c r="LKN291" s="6"/>
      <c r="LKO291" s="6"/>
      <c r="LKP291" s="6"/>
      <c r="LKQ291" s="6"/>
      <c r="LKR291" s="6"/>
      <c r="LKS291" s="6"/>
      <c r="LKT291" s="6"/>
      <c r="LKU291" s="6"/>
      <c r="LKV291" s="6"/>
      <c r="LKW291" s="6"/>
      <c r="LKX291" s="6"/>
      <c r="LKY291" s="6"/>
      <c r="LKZ291" s="6"/>
      <c r="LLA291" s="6"/>
      <c r="LLB291" s="6"/>
      <c r="LLC291" s="6"/>
      <c r="LLD291" s="6"/>
      <c r="LLE291" s="6"/>
      <c r="LLF291" s="6"/>
      <c r="LLG291" s="6"/>
      <c r="LLH291" s="6"/>
      <c r="LLI291" s="6"/>
      <c r="LLJ291" s="6"/>
      <c r="LLK291" s="6"/>
      <c r="LLL291" s="6"/>
      <c r="LLM291" s="6"/>
      <c r="LLN291" s="6"/>
      <c r="LLO291" s="6"/>
      <c r="LLP291" s="6"/>
      <c r="LLQ291" s="6"/>
      <c r="LLR291" s="6"/>
      <c r="LLS291" s="6"/>
      <c r="LLT291" s="6"/>
      <c r="LLU291" s="6"/>
      <c r="LLV291" s="6"/>
      <c r="LLW291" s="6"/>
      <c r="LLX291" s="6"/>
      <c r="LLY291" s="6"/>
      <c r="LLZ291" s="6"/>
      <c r="LMA291" s="6"/>
      <c r="LMB291" s="6"/>
      <c r="LMC291" s="6"/>
      <c r="LMD291" s="6"/>
      <c r="LME291" s="6"/>
      <c r="LMF291" s="6"/>
      <c r="LMG291" s="6"/>
      <c r="LMH291" s="6"/>
      <c r="LMI291" s="6"/>
      <c r="LMJ291" s="6"/>
      <c r="LMK291" s="6"/>
      <c r="LML291" s="6"/>
      <c r="LMM291" s="6"/>
      <c r="LMN291" s="6"/>
      <c r="LMO291" s="6"/>
      <c r="LMP291" s="6"/>
      <c r="LMQ291" s="6"/>
      <c r="LMR291" s="6"/>
      <c r="LMS291" s="6"/>
      <c r="LMT291" s="6"/>
      <c r="LMU291" s="6"/>
      <c r="LMV291" s="6"/>
      <c r="LMW291" s="6"/>
      <c r="LMX291" s="6"/>
      <c r="LMY291" s="6"/>
      <c r="LMZ291" s="6"/>
      <c r="LNA291" s="6"/>
      <c r="LNB291" s="6"/>
      <c r="LNC291" s="6"/>
      <c r="LND291" s="6"/>
      <c r="LNE291" s="6"/>
      <c r="LNF291" s="6"/>
      <c r="LNG291" s="6"/>
      <c r="LNH291" s="6"/>
      <c r="LNI291" s="6"/>
      <c r="LNJ291" s="6"/>
      <c r="LNK291" s="6"/>
      <c r="LNL291" s="6"/>
      <c r="LNM291" s="6"/>
      <c r="LNN291" s="6"/>
      <c r="LNO291" s="6"/>
      <c r="LNP291" s="6"/>
      <c r="LNQ291" s="6"/>
      <c r="LNR291" s="6"/>
      <c r="LNS291" s="6"/>
      <c r="LNT291" s="6"/>
      <c r="LNU291" s="6"/>
      <c r="LNV291" s="6"/>
      <c r="LNW291" s="6"/>
      <c r="LNX291" s="6"/>
      <c r="LNY291" s="6"/>
      <c r="LNZ291" s="6"/>
      <c r="LOA291" s="6"/>
      <c r="LOB291" s="6"/>
      <c r="LOC291" s="6"/>
      <c r="LOD291" s="6"/>
      <c r="LOE291" s="6"/>
      <c r="LOF291" s="6"/>
      <c r="LOG291" s="6"/>
      <c r="LOH291" s="6"/>
      <c r="LOI291" s="6"/>
      <c r="LOJ291" s="6"/>
      <c r="LOK291" s="6"/>
      <c r="LOL291" s="6"/>
      <c r="LOM291" s="6"/>
      <c r="LON291" s="6"/>
      <c r="LOO291" s="6"/>
      <c r="LOP291" s="6"/>
      <c r="LOQ291" s="6"/>
      <c r="LOR291" s="6"/>
      <c r="LOS291" s="6"/>
      <c r="LOT291" s="6"/>
      <c r="LOU291" s="6"/>
      <c r="LOV291" s="6"/>
      <c r="LOW291" s="6"/>
      <c r="LOX291" s="6"/>
      <c r="LOY291" s="6"/>
      <c r="LOZ291" s="6"/>
      <c r="LPA291" s="6"/>
      <c r="LPB291" s="6"/>
      <c r="LPC291" s="6"/>
      <c r="LPD291" s="6"/>
      <c r="LPE291" s="6"/>
      <c r="LPF291" s="6"/>
      <c r="LPG291" s="6"/>
      <c r="LPH291" s="6"/>
      <c r="LPI291" s="6"/>
      <c r="LPJ291" s="6"/>
      <c r="LPK291" s="6"/>
      <c r="LPL291" s="6"/>
      <c r="LPM291" s="6"/>
      <c r="LPN291" s="6"/>
      <c r="LPO291" s="6"/>
      <c r="LPP291" s="6"/>
      <c r="LPQ291" s="6"/>
      <c r="LPR291" s="6"/>
      <c r="LPS291" s="6"/>
      <c r="LPT291" s="6"/>
      <c r="LPU291" s="6"/>
      <c r="LPV291" s="6"/>
      <c r="LPW291" s="6"/>
      <c r="LPX291" s="6"/>
      <c r="LPY291" s="6"/>
      <c r="LPZ291" s="6"/>
      <c r="LQA291" s="6"/>
      <c r="LQB291" s="6"/>
      <c r="LQC291" s="6"/>
      <c r="LQD291" s="6"/>
      <c r="LQE291" s="6"/>
      <c r="LQF291" s="6"/>
      <c r="LQG291" s="6"/>
      <c r="LQH291" s="6"/>
      <c r="LQI291" s="6"/>
      <c r="LQJ291" s="6"/>
      <c r="LQK291" s="6"/>
      <c r="LQL291" s="6"/>
      <c r="LQM291" s="6"/>
      <c r="LQN291" s="6"/>
      <c r="LQO291" s="6"/>
      <c r="LQP291" s="6"/>
      <c r="LQQ291" s="6"/>
      <c r="LQR291" s="6"/>
      <c r="LQS291" s="6"/>
      <c r="LQT291" s="6"/>
      <c r="LQU291" s="6"/>
      <c r="LQV291" s="6"/>
      <c r="LQW291" s="6"/>
      <c r="LQX291" s="6"/>
      <c r="LQY291" s="6"/>
      <c r="LQZ291" s="6"/>
      <c r="LRA291" s="6"/>
      <c r="LRB291" s="6"/>
      <c r="LRC291" s="6"/>
      <c r="LRD291" s="6"/>
      <c r="LRE291" s="6"/>
      <c r="LRF291" s="6"/>
      <c r="LRG291" s="6"/>
      <c r="LRH291" s="6"/>
      <c r="LRI291" s="6"/>
      <c r="LRJ291" s="6"/>
      <c r="LRK291" s="6"/>
      <c r="LRL291" s="6"/>
      <c r="LRM291" s="6"/>
      <c r="LRN291" s="6"/>
      <c r="LRO291" s="6"/>
      <c r="LRP291" s="6"/>
      <c r="LRQ291" s="6"/>
      <c r="LRR291" s="6"/>
      <c r="LRS291" s="6"/>
      <c r="LRT291" s="6"/>
      <c r="LRU291" s="6"/>
      <c r="LRV291" s="6"/>
      <c r="LRW291" s="6"/>
      <c r="LRX291" s="6"/>
      <c r="LRY291" s="6"/>
      <c r="LRZ291" s="6"/>
      <c r="LSA291" s="6"/>
      <c r="LSB291" s="6"/>
      <c r="LSC291" s="6"/>
      <c r="LSD291" s="6"/>
      <c r="LSE291" s="6"/>
      <c r="LSF291" s="6"/>
      <c r="LSG291" s="6"/>
      <c r="LSH291" s="6"/>
      <c r="LSI291" s="6"/>
      <c r="LSJ291" s="6"/>
      <c r="LSK291" s="6"/>
      <c r="LSL291" s="6"/>
      <c r="LSM291" s="6"/>
      <c r="LSN291" s="6"/>
      <c r="LSO291" s="6"/>
      <c r="LSP291" s="6"/>
      <c r="LSQ291" s="6"/>
      <c r="LSR291" s="6"/>
      <c r="LSS291" s="6"/>
      <c r="LST291" s="6"/>
      <c r="LSU291" s="6"/>
      <c r="LSV291" s="6"/>
      <c r="LSW291" s="6"/>
      <c r="LSX291" s="6"/>
      <c r="LSY291" s="6"/>
      <c r="LSZ291" s="6"/>
      <c r="LTA291" s="6"/>
      <c r="LTB291" s="6"/>
      <c r="LTC291" s="6"/>
      <c r="LTD291" s="6"/>
      <c r="LTE291" s="6"/>
      <c r="LTF291" s="6"/>
      <c r="LTG291" s="6"/>
      <c r="LTH291" s="6"/>
      <c r="LTI291" s="6"/>
      <c r="LTJ291" s="6"/>
      <c r="LTK291" s="6"/>
      <c r="LTL291" s="6"/>
      <c r="LTM291" s="6"/>
      <c r="LTN291" s="6"/>
      <c r="LTO291" s="6"/>
      <c r="LTP291" s="6"/>
      <c r="LTQ291" s="6"/>
      <c r="LTR291" s="6"/>
      <c r="LTS291" s="6"/>
      <c r="LTT291" s="6"/>
      <c r="LTU291" s="6"/>
      <c r="LTV291" s="6"/>
      <c r="LTW291" s="6"/>
      <c r="LTX291" s="6"/>
      <c r="LTY291" s="6"/>
      <c r="LTZ291" s="6"/>
      <c r="LUA291" s="6"/>
      <c r="LUB291" s="6"/>
      <c r="LUC291" s="6"/>
      <c r="LUD291" s="6"/>
      <c r="LUE291" s="6"/>
      <c r="LUF291" s="6"/>
      <c r="LUG291" s="6"/>
      <c r="LUH291" s="6"/>
      <c r="LUI291" s="6"/>
      <c r="LUJ291" s="6"/>
      <c r="LUK291" s="6"/>
      <c r="LUL291" s="6"/>
      <c r="LUM291" s="6"/>
      <c r="LUN291" s="6"/>
      <c r="LUO291" s="6"/>
      <c r="LUP291" s="6"/>
      <c r="LUQ291" s="6"/>
      <c r="LUR291" s="6"/>
      <c r="LUS291" s="6"/>
      <c r="LUT291" s="6"/>
      <c r="LUU291" s="6"/>
      <c r="LUV291" s="6"/>
      <c r="LUW291" s="6"/>
      <c r="LUX291" s="6"/>
      <c r="LUY291" s="6"/>
      <c r="LUZ291" s="6"/>
      <c r="LVA291" s="6"/>
      <c r="LVB291" s="6"/>
      <c r="LVC291" s="6"/>
      <c r="LVD291" s="6"/>
      <c r="LVE291" s="6"/>
      <c r="LVF291" s="6"/>
      <c r="LVG291" s="6"/>
      <c r="LVH291" s="6"/>
      <c r="LVI291" s="6"/>
      <c r="LVJ291" s="6"/>
      <c r="LVK291" s="6"/>
      <c r="LVL291" s="6"/>
      <c r="LVM291" s="6"/>
      <c r="LVN291" s="6"/>
      <c r="LVO291" s="6"/>
      <c r="LVP291" s="6"/>
      <c r="LVQ291" s="6"/>
      <c r="LVR291" s="6"/>
      <c r="LVS291" s="6"/>
      <c r="LVT291" s="6"/>
      <c r="LVU291" s="6"/>
      <c r="LVV291" s="6"/>
      <c r="LVW291" s="6"/>
      <c r="LVX291" s="6"/>
      <c r="LVY291" s="6"/>
      <c r="LVZ291" s="6"/>
      <c r="LWA291" s="6"/>
      <c r="LWB291" s="6"/>
      <c r="LWC291" s="6"/>
      <c r="LWD291" s="6"/>
      <c r="LWE291" s="6"/>
      <c r="LWF291" s="6"/>
      <c r="LWG291" s="6"/>
      <c r="LWH291" s="6"/>
      <c r="LWI291" s="6"/>
      <c r="LWJ291" s="6"/>
      <c r="LWK291" s="6"/>
      <c r="LWL291" s="6"/>
      <c r="LWM291" s="6"/>
      <c r="LWN291" s="6"/>
      <c r="LWO291" s="6"/>
      <c r="LWP291" s="6"/>
      <c r="LWQ291" s="6"/>
      <c r="LWR291" s="6"/>
      <c r="LWS291" s="6"/>
      <c r="LWT291" s="6"/>
      <c r="LWU291" s="6"/>
      <c r="LWV291" s="6"/>
      <c r="LWW291" s="6"/>
      <c r="LWX291" s="6"/>
      <c r="LWY291" s="6"/>
      <c r="LWZ291" s="6"/>
      <c r="LXA291" s="6"/>
      <c r="LXB291" s="6"/>
      <c r="LXC291" s="6"/>
      <c r="LXD291" s="6"/>
      <c r="LXE291" s="6"/>
      <c r="LXF291" s="6"/>
      <c r="LXG291" s="6"/>
      <c r="LXH291" s="6"/>
      <c r="LXI291" s="6"/>
      <c r="LXJ291" s="6"/>
      <c r="LXK291" s="6"/>
      <c r="LXL291" s="6"/>
      <c r="LXM291" s="6"/>
      <c r="LXN291" s="6"/>
      <c r="LXO291" s="6"/>
      <c r="LXP291" s="6"/>
      <c r="LXQ291" s="6"/>
      <c r="LXR291" s="6"/>
      <c r="LXS291" s="6"/>
      <c r="LXT291" s="6"/>
      <c r="LXU291" s="6"/>
      <c r="LXV291" s="6"/>
      <c r="LXW291" s="6"/>
      <c r="LXX291" s="6"/>
      <c r="LXY291" s="6"/>
      <c r="LXZ291" s="6"/>
      <c r="LYA291" s="6"/>
      <c r="LYB291" s="6"/>
      <c r="LYC291" s="6"/>
      <c r="LYD291" s="6"/>
      <c r="LYE291" s="6"/>
      <c r="LYF291" s="6"/>
      <c r="LYG291" s="6"/>
      <c r="LYH291" s="6"/>
      <c r="LYI291" s="6"/>
      <c r="LYJ291" s="6"/>
      <c r="LYK291" s="6"/>
      <c r="LYL291" s="6"/>
      <c r="LYM291" s="6"/>
      <c r="LYN291" s="6"/>
      <c r="LYO291" s="6"/>
      <c r="LYP291" s="6"/>
      <c r="LYQ291" s="6"/>
      <c r="LYR291" s="6"/>
      <c r="LYS291" s="6"/>
      <c r="LYT291" s="6"/>
      <c r="LYU291" s="6"/>
      <c r="LYV291" s="6"/>
      <c r="LYW291" s="6"/>
      <c r="LYX291" s="6"/>
      <c r="LYY291" s="6"/>
      <c r="LYZ291" s="6"/>
      <c r="LZA291" s="6"/>
      <c r="LZB291" s="6"/>
      <c r="LZC291" s="6"/>
      <c r="LZD291" s="6"/>
      <c r="LZE291" s="6"/>
      <c r="LZF291" s="6"/>
      <c r="LZG291" s="6"/>
      <c r="LZH291" s="6"/>
      <c r="LZI291" s="6"/>
      <c r="LZJ291" s="6"/>
      <c r="LZK291" s="6"/>
      <c r="LZL291" s="6"/>
      <c r="LZM291" s="6"/>
      <c r="LZN291" s="6"/>
      <c r="LZO291" s="6"/>
      <c r="LZP291" s="6"/>
      <c r="LZQ291" s="6"/>
      <c r="LZR291" s="6"/>
      <c r="LZS291" s="6"/>
      <c r="LZT291" s="6"/>
      <c r="LZU291" s="6"/>
      <c r="LZV291" s="6"/>
      <c r="LZW291" s="6"/>
      <c r="LZX291" s="6"/>
      <c r="LZY291" s="6"/>
      <c r="LZZ291" s="6"/>
      <c r="MAA291" s="6"/>
      <c r="MAB291" s="6"/>
      <c r="MAC291" s="6"/>
      <c r="MAD291" s="6"/>
      <c r="MAE291" s="6"/>
      <c r="MAF291" s="6"/>
      <c r="MAG291" s="6"/>
      <c r="MAH291" s="6"/>
      <c r="MAI291" s="6"/>
      <c r="MAJ291" s="6"/>
      <c r="MAK291" s="6"/>
      <c r="MAL291" s="6"/>
      <c r="MAM291" s="6"/>
      <c r="MAN291" s="6"/>
      <c r="MAO291" s="6"/>
      <c r="MAP291" s="6"/>
      <c r="MAQ291" s="6"/>
      <c r="MAR291" s="6"/>
      <c r="MAS291" s="6"/>
      <c r="MAT291" s="6"/>
      <c r="MAU291" s="6"/>
      <c r="MAV291" s="6"/>
      <c r="MAW291" s="6"/>
      <c r="MAX291" s="6"/>
      <c r="MAY291" s="6"/>
      <c r="MAZ291" s="6"/>
      <c r="MBA291" s="6"/>
      <c r="MBB291" s="6"/>
      <c r="MBC291" s="6"/>
      <c r="MBD291" s="6"/>
      <c r="MBE291" s="6"/>
      <c r="MBF291" s="6"/>
      <c r="MBG291" s="6"/>
      <c r="MBH291" s="6"/>
      <c r="MBI291" s="6"/>
      <c r="MBJ291" s="6"/>
      <c r="MBK291" s="6"/>
      <c r="MBL291" s="6"/>
      <c r="MBM291" s="6"/>
      <c r="MBN291" s="6"/>
      <c r="MBO291" s="6"/>
      <c r="MBP291" s="6"/>
      <c r="MBQ291" s="6"/>
      <c r="MBR291" s="6"/>
      <c r="MBS291" s="6"/>
      <c r="MBT291" s="6"/>
      <c r="MBU291" s="6"/>
      <c r="MBV291" s="6"/>
      <c r="MBW291" s="6"/>
      <c r="MBX291" s="6"/>
      <c r="MBY291" s="6"/>
      <c r="MBZ291" s="6"/>
      <c r="MCA291" s="6"/>
      <c r="MCB291" s="6"/>
      <c r="MCC291" s="6"/>
      <c r="MCD291" s="6"/>
      <c r="MCE291" s="6"/>
      <c r="MCF291" s="6"/>
      <c r="MCG291" s="6"/>
      <c r="MCH291" s="6"/>
      <c r="MCI291" s="6"/>
      <c r="MCJ291" s="6"/>
      <c r="MCK291" s="6"/>
      <c r="MCL291" s="6"/>
      <c r="MCM291" s="6"/>
      <c r="MCN291" s="6"/>
      <c r="MCO291" s="6"/>
      <c r="MCP291" s="6"/>
      <c r="MCQ291" s="6"/>
      <c r="MCR291" s="6"/>
      <c r="MCS291" s="6"/>
      <c r="MCT291" s="6"/>
      <c r="MCU291" s="6"/>
      <c r="MCV291" s="6"/>
      <c r="MCW291" s="6"/>
      <c r="MCX291" s="6"/>
      <c r="MCY291" s="6"/>
      <c r="MCZ291" s="6"/>
      <c r="MDA291" s="6"/>
      <c r="MDB291" s="6"/>
      <c r="MDC291" s="6"/>
      <c r="MDD291" s="6"/>
      <c r="MDE291" s="6"/>
      <c r="MDF291" s="6"/>
      <c r="MDG291" s="6"/>
      <c r="MDH291" s="6"/>
      <c r="MDI291" s="6"/>
      <c r="MDJ291" s="6"/>
      <c r="MDK291" s="6"/>
      <c r="MDL291" s="6"/>
      <c r="MDM291" s="6"/>
      <c r="MDN291" s="6"/>
      <c r="MDO291" s="6"/>
      <c r="MDP291" s="6"/>
      <c r="MDQ291" s="6"/>
      <c r="MDR291" s="6"/>
      <c r="MDS291" s="6"/>
      <c r="MDT291" s="6"/>
      <c r="MDU291" s="6"/>
      <c r="MDV291" s="6"/>
      <c r="MDW291" s="6"/>
      <c r="MDX291" s="6"/>
      <c r="MDY291" s="6"/>
      <c r="MDZ291" s="6"/>
      <c r="MEA291" s="6"/>
      <c r="MEB291" s="6"/>
      <c r="MEC291" s="6"/>
      <c r="MED291" s="6"/>
      <c r="MEE291" s="6"/>
      <c r="MEF291" s="6"/>
      <c r="MEG291" s="6"/>
      <c r="MEH291" s="6"/>
      <c r="MEI291" s="6"/>
      <c r="MEJ291" s="6"/>
      <c r="MEK291" s="6"/>
      <c r="MEL291" s="6"/>
      <c r="MEM291" s="6"/>
      <c r="MEN291" s="6"/>
      <c r="MEO291" s="6"/>
      <c r="MEP291" s="6"/>
      <c r="MEQ291" s="6"/>
      <c r="MER291" s="6"/>
      <c r="MES291" s="6"/>
      <c r="MET291" s="6"/>
      <c r="MEU291" s="6"/>
      <c r="MEV291" s="6"/>
      <c r="MEW291" s="6"/>
      <c r="MEX291" s="6"/>
      <c r="MEY291" s="6"/>
      <c r="MEZ291" s="6"/>
      <c r="MFA291" s="6"/>
      <c r="MFB291" s="6"/>
      <c r="MFC291" s="6"/>
      <c r="MFD291" s="6"/>
      <c r="MFE291" s="6"/>
      <c r="MFF291" s="6"/>
      <c r="MFG291" s="6"/>
      <c r="MFH291" s="6"/>
      <c r="MFI291" s="6"/>
      <c r="MFJ291" s="6"/>
      <c r="MFK291" s="6"/>
      <c r="MFL291" s="6"/>
      <c r="MFM291" s="6"/>
      <c r="MFN291" s="6"/>
      <c r="MFO291" s="6"/>
      <c r="MFP291" s="6"/>
      <c r="MFQ291" s="6"/>
      <c r="MFR291" s="6"/>
      <c r="MFS291" s="6"/>
      <c r="MFT291" s="6"/>
      <c r="MFU291" s="6"/>
      <c r="MFV291" s="6"/>
      <c r="MFW291" s="6"/>
      <c r="MFX291" s="6"/>
      <c r="MFY291" s="6"/>
      <c r="MFZ291" s="6"/>
      <c r="MGA291" s="6"/>
      <c r="MGB291" s="6"/>
      <c r="MGC291" s="6"/>
      <c r="MGD291" s="6"/>
      <c r="MGE291" s="6"/>
      <c r="MGF291" s="6"/>
      <c r="MGG291" s="6"/>
      <c r="MGH291" s="6"/>
      <c r="MGI291" s="6"/>
      <c r="MGJ291" s="6"/>
      <c r="MGK291" s="6"/>
      <c r="MGL291" s="6"/>
      <c r="MGM291" s="6"/>
      <c r="MGN291" s="6"/>
      <c r="MGO291" s="6"/>
      <c r="MGP291" s="6"/>
      <c r="MGQ291" s="6"/>
      <c r="MGR291" s="6"/>
      <c r="MGS291" s="6"/>
      <c r="MGT291" s="6"/>
      <c r="MGU291" s="6"/>
      <c r="MGV291" s="6"/>
      <c r="MGW291" s="6"/>
      <c r="MGX291" s="6"/>
      <c r="MGY291" s="6"/>
      <c r="MGZ291" s="6"/>
      <c r="MHA291" s="6"/>
      <c r="MHB291" s="6"/>
      <c r="MHC291" s="6"/>
      <c r="MHD291" s="6"/>
      <c r="MHE291" s="6"/>
      <c r="MHF291" s="6"/>
      <c r="MHG291" s="6"/>
      <c r="MHH291" s="6"/>
      <c r="MHI291" s="6"/>
      <c r="MHJ291" s="6"/>
      <c r="MHK291" s="6"/>
      <c r="MHL291" s="6"/>
      <c r="MHM291" s="6"/>
      <c r="MHN291" s="6"/>
      <c r="MHO291" s="6"/>
      <c r="MHP291" s="6"/>
      <c r="MHQ291" s="6"/>
      <c r="MHR291" s="6"/>
      <c r="MHS291" s="6"/>
      <c r="MHT291" s="6"/>
      <c r="MHU291" s="6"/>
      <c r="MHV291" s="6"/>
      <c r="MHW291" s="6"/>
      <c r="MHX291" s="6"/>
      <c r="MHY291" s="6"/>
      <c r="MHZ291" s="6"/>
      <c r="MIA291" s="6"/>
      <c r="MIB291" s="6"/>
      <c r="MIC291" s="6"/>
      <c r="MID291" s="6"/>
      <c r="MIE291" s="6"/>
      <c r="MIF291" s="6"/>
      <c r="MIG291" s="6"/>
      <c r="MIH291" s="6"/>
      <c r="MII291" s="6"/>
      <c r="MIJ291" s="6"/>
      <c r="MIK291" s="6"/>
      <c r="MIL291" s="6"/>
      <c r="MIM291" s="6"/>
      <c r="MIN291" s="6"/>
      <c r="MIO291" s="6"/>
      <c r="MIP291" s="6"/>
      <c r="MIQ291" s="6"/>
      <c r="MIR291" s="6"/>
      <c r="MIS291" s="6"/>
      <c r="MIT291" s="6"/>
      <c r="MIU291" s="6"/>
      <c r="MIV291" s="6"/>
      <c r="MIW291" s="6"/>
      <c r="MIX291" s="6"/>
      <c r="MIY291" s="6"/>
      <c r="MIZ291" s="6"/>
      <c r="MJA291" s="6"/>
      <c r="MJB291" s="6"/>
      <c r="MJC291" s="6"/>
      <c r="MJD291" s="6"/>
      <c r="MJE291" s="6"/>
      <c r="MJF291" s="6"/>
      <c r="MJG291" s="6"/>
      <c r="MJH291" s="6"/>
      <c r="MJI291" s="6"/>
      <c r="MJJ291" s="6"/>
      <c r="MJK291" s="6"/>
      <c r="MJL291" s="6"/>
      <c r="MJM291" s="6"/>
      <c r="MJN291" s="6"/>
      <c r="MJO291" s="6"/>
      <c r="MJP291" s="6"/>
      <c r="MJQ291" s="6"/>
      <c r="MJR291" s="6"/>
      <c r="MJS291" s="6"/>
      <c r="MJT291" s="6"/>
      <c r="MJU291" s="6"/>
      <c r="MJV291" s="6"/>
      <c r="MJW291" s="6"/>
      <c r="MJX291" s="6"/>
      <c r="MJY291" s="6"/>
      <c r="MJZ291" s="6"/>
      <c r="MKA291" s="6"/>
      <c r="MKB291" s="6"/>
      <c r="MKC291" s="6"/>
      <c r="MKD291" s="6"/>
      <c r="MKE291" s="6"/>
      <c r="MKF291" s="6"/>
      <c r="MKG291" s="6"/>
      <c r="MKH291" s="6"/>
      <c r="MKI291" s="6"/>
      <c r="MKJ291" s="6"/>
      <c r="MKK291" s="6"/>
      <c r="MKL291" s="6"/>
      <c r="MKM291" s="6"/>
      <c r="MKN291" s="6"/>
      <c r="MKO291" s="6"/>
      <c r="MKP291" s="6"/>
      <c r="MKQ291" s="6"/>
      <c r="MKR291" s="6"/>
      <c r="MKS291" s="6"/>
      <c r="MKT291" s="6"/>
      <c r="MKU291" s="6"/>
      <c r="MKV291" s="6"/>
      <c r="MKW291" s="6"/>
      <c r="MKX291" s="6"/>
      <c r="MKY291" s="6"/>
      <c r="MKZ291" s="6"/>
      <c r="MLA291" s="6"/>
      <c r="MLB291" s="6"/>
      <c r="MLC291" s="6"/>
      <c r="MLD291" s="6"/>
      <c r="MLE291" s="6"/>
      <c r="MLF291" s="6"/>
      <c r="MLG291" s="6"/>
      <c r="MLH291" s="6"/>
      <c r="MLI291" s="6"/>
      <c r="MLJ291" s="6"/>
      <c r="MLK291" s="6"/>
      <c r="MLL291" s="6"/>
      <c r="MLM291" s="6"/>
      <c r="MLN291" s="6"/>
      <c r="MLO291" s="6"/>
      <c r="MLP291" s="6"/>
      <c r="MLQ291" s="6"/>
      <c r="MLR291" s="6"/>
      <c r="MLS291" s="6"/>
      <c r="MLT291" s="6"/>
      <c r="MLU291" s="6"/>
      <c r="MLV291" s="6"/>
      <c r="MLW291" s="6"/>
      <c r="MLX291" s="6"/>
      <c r="MLY291" s="6"/>
      <c r="MLZ291" s="6"/>
      <c r="MMA291" s="6"/>
      <c r="MMB291" s="6"/>
      <c r="MMC291" s="6"/>
      <c r="MMD291" s="6"/>
      <c r="MME291" s="6"/>
      <c r="MMF291" s="6"/>
      <c r="MMG291" s="6"/>
      <c r="MMH291" s="6"/>
      <c r="MMI291" s="6"/>
      <c r="MMJ291" s="6"/>
      <c r="MMK291" s="6"/>
      <c r="MML291" s="6"/>
      <c r="MMM291" s="6"/>
      <c r="MMN291" s="6"/>
      <c r="MMO291" s="6"/>
      <c r="MMP291" s="6"/>
      <c r="MMQ291" s="6"/>
      <c r="MMR291" s="6"/>
      <c r="MMS291" s="6"/>
      <c r="MMT291" s="6"/>
      <c r="MMU291" s="6"/>
      <c r="MMV291" s="6"/>
      <c r="MMW291" s="6"/>
      <c r="MMX291" s="6"/>
      <c r="MMY291" s="6"/>
      <c r="MMZ291" s="6"/>
      <c r="MNA291" s="6"/>
      <c r="MNB291" s="6"/>
      <c r="MNC291" s="6"/>
      <c r="MND291" s="6"/>
      <c r="MNE291" s="6"/>
      <c r="MNF291" s="6"/>
      <c r="MNG291" s="6"/>
      <c r="MNH291" s="6"/>
      <c r="MNI291" s="6"/>
      <c r="MNJ291" s="6"/>
      <c r="MNK291" s="6"/>
      <c r="MNL291" s="6"/>
      <c r="MNM291" s="6"/>
      <c r="MNN291" s="6"/>
      <c r="MNO291" s="6"/>
      <c r="MNP291" s="6"/>
      <c r="MNQ291" s="6"/>
      <c r="MNR291" s="6"/>
      <c r="MNS291" s="6"/>
      <c r="MNT291" s="6"/>
      <c r="MNU291" s="6"/>
      <c r="MNV291" s="6"/>
      <c r="MNW291" s="6"/>
      <c r="MNX291" s="6"/>
      <c r="MNY291" s="6"/>
      <c r="MNZ291" s="6"/>
      <c r="MOA291" s="6"/>
      <c r="MOB291" s="6"/>
      <c r="MOC291" s="6"/>
      <c r="MOD291" s="6"/>
      <c r="MOE291" s="6"/>
      <c r="MOF291" s="6"/>
      <c r="MOG291" s="6"/>
      <c r="MOH291" s="6"/>
      <c r="MOI291" s="6"/>
      <c r="MOJ291" s="6"/>
      <c r="MOK291" s="6"/>
      <c r="MOL291" s="6"/>
      <c r="MOM291" s="6"/>
      <c r="MON291" s="6"/>
      <c r="MOO291" s="6"/>
      <c r="MOP291" s="6"/>
      <c r="MOQ291" s="6"/>
      <c r="MOR291" s="6"/>
      <c r="MOS291" s="6"/>
      <c r="MOT291" s="6"/>
      <c r="MOU291" s="6"/>
      <c r="MOV291" s="6"/>
      <c r="MOW291" s="6"/>
      <c r="MOX291" s="6"/>
      <c r="MOY291" s="6"/>
      <c r="MOZ291" s="6"/>
      <c r="MPA291" s="6"/>
      <c r="MPB291" s="6"/>
      <c r="MPC291" s="6"/>
      <c r="MPD291" s="6"/>
      <c r="MPE291" s="6"/>
      <c r="MPF291" s="6"/>
      <c r="MPG291" s="6"/>
      <c r="MPH291" s="6"/>
      <c r="MPI291" s="6"/>
      <c r="MPJ291" s="6"/>
      <c r="MPK291" s="6"/>
      <c r="MPL291" s="6"/>
      <c r="MPM291" s="6"/>
      <c r="MPN291" s="6"/>
      <c r="MPO291" s="6"/>
      <c r="MPP291" s="6"/>
      <c r="MPQ291" s="6"/>
      <c r="MPR291" s="6"/>
      <c r="MPS291" s="6"/>
      <c r="MPT291" s="6"/>
      <c r="MPU291" s="6"/>
      <c r="MPV291" s="6"/>
      <c r="MPW291" s="6"/>
      <c r="MPX291" s="6"/>
      <c r="MPY291" s="6"/>
      <c r="MPZ291" s="6"/>
      <c r="MQA291" s="6"/>
      <c r="MQB291" s="6"/>
      <c r="MQC291" s="6"/>
      <c r="MQD291" s="6"/>
      <c r="MQE291" s="6"/>
      <c r="MQF291" s="6"/>
      <c r="MQG291" s="6"/>
      <c r="MQH291" s="6"/>
      <c r="MQI291" s="6"/>
      <c r="MQJ291" s="6"/>
      <c r="MQK291" s="6"/>
      <c r="MQL291" s="6"/>
      <c r="MQM291" s="6"/>
      <c r="MQN291" s="6"/>
      <c r="MQO291" s="6"/>
      <c r="MQP291" s="6"/>
      <c r="MQQ291" s="6"/>
      <c r="MQR291" s="6"/>
      <c r="MQS291" s="6"/>
      <c r="MQT291" s="6"/>
      <c r="MQU291" s="6"/>
      <c r="MQV291" s="6"/>
      <c r="MQW291" s="6"/>
      <c r="MQX291" s="6"/>
      <c r="MQY291" s="6"/>
      <c r="MQZ291" s="6"/>
      <c r="MRA291" s="6"/>
      <c r="MRB291" s="6"/>
      <c r="MRC291" s="6"/>
      <c r="MRD291" s="6"/>
      <c r="MRE291" s="6"/>
      <c r="MRF291" s="6"/>
      <c r="MRG291" s="6"/>
      <c r="MRH291" s="6"/>
      <c r="MRI291" s="6"/>
      <c r="MRJ291" s="6"/>
      <c r="MRK291" s="6"/>
      <c r="MRL291" s="6"/>
      <c r="MRM291" s="6"/>
      <c r="MRN291" s="6"/>
      <c r="MRO291" s="6"/>
      <c r="MRP291" s="6"/>
      <c r="MRQ291" s="6"/>
      <c r="MRR291" s="6"/>
      <c r="MRS291" s="6"/>
      <c r="MRT291" s="6"/>
      <c r="MRU291" s="6"/>
      <c r="MRV291" s="6"/>
      <c r="MRW291" s="6"/>
      <c r="MRX291" s="6"/>
      <c r="MRY291" s="6"/>
      <c r="MRZ291" s="6"/>
      <c r="MSA291" s="6"/>
      <c r="MSB291" s="6"/>
      <c r="MSC291" s="6"/>
      <c r="MSD291" s="6"/>
      <c r="MSE291" s="6"/>
      <c r="MSF291" s="6"/>
      <c r="MSG291" s="6"/>
      <c r="MSH291" s="6"/>
      <c r="MSI291" s="6"/>
      <c r="MSJ291" s="6"/>
      <c r="MSK291" s="6"/>
      <c r="MSL291" s="6"/>
      <c r="MSM291" s="6"/>
      <c r="MSN291" s="6"/>
      <c r="MSO291" s="6"/>
      <c r="MSP291" s="6"/>
      <c r="MSQ291" s="6"/>
      <c r="MSR291" s="6"/>
      <c r="MSS291" s="6"/>
      <c r="MST291" s="6"/>
      <c r="MSU291" s="6"/>
      <c r="MSV291" s="6"/>
      <c r="MSW291" s="6"/>
      <c r="MSX291" s="6"/>
      <c r="MSY291" s="6"/>
      <c r="MSZ291" s="6"/>
      <c r="MTA291" s="6"/>
      <c r="MTB291" s="6"/>
      <c r="MTC291" s="6"/>
      <c r="MTD291" s="6"/>
      <c r="MTE291" s="6"/>
      <c r="MTF291" s="6"/>
      <c r="MTG291" s="6"/>
      <c r="MTH291" s="6"/>
      <c r="MTI291" s="6"/>
      <c r="MTJ291" s="6"/>
      <c r="MTK291" s="6"/>
      <c r="MTL291" s="6"/>
      <c r="MTM291" s="6"/>
      <c r="MTN291" s="6"/>
      <c r="MTO291" s="6"/>
      <c r="MTP291" s="6"/>
      <c r="MTQ291" s="6"/>
      <c r="MTR291" s="6"/>
      <c r="MTS291" s="6"/>
      <c r="MTT291" s="6"/>
      <c r="MTU291" s="6"/>
      <c r="MTV291" s="6"/>
      <c r="MTW291" s="6"/>
      <c r="MTX291" s="6"/>
      <c r="MTY291" s="6"/>
      <c r="MTZ291" s="6"/>
      <c r="MUA291" s="6"/>
      <c r="MUB291" s="6"/>
      <c r="MUC291" s="6"/>
      <c r="MUD291" s="6"/>
      <c r="MUE291" s="6"/>
      <c r="MUF291" s="6"/>
      <c r="MUG291" s="6"/>
      <c r="MUH291" s="6"/>
      <c r="MUI291" s="6"/>
      <c r="MUJ291" s="6"/>
      <c r="MUK291" s="6"/>
      <c r="MUL291" s="6"/>
      <c r="MUM291" s="6"/>
      <c r="MUN291" s="6"/>
      <c r="MUO291" s="6"/>
      <c r="MUP291" s="6"/>
      <c r="MUQ291" s="6"/>
      <c r="MUR291" s="6"/>
      <c r="MUS291" s="6"/>
      <c r="MUT291" s="6"/>
      <c r="MUU291" s="6"/>
      <c r="MUV291" s="6"/>
      <c r="MUW291" s="6"/>
      <c r="MUX291" s="6"/>
      <c r="MUY291" s="6"/>
      <c r="MUZ291" s="6"/>
      <c r="MVA291" s="6"/>
      <c r="MVB291" s="6"/>
      <c r="MVC291" s="6"/>
      <c r="MVD291" s="6"/>
      <c r="MVE291" s="6"/>
      <c r="MVF291" s="6"/>
      <c r="MVG291" s="6"/>
      <c r="MVH291" s="6"/>
      <c r="MVI291" s="6"/>
      <c r="MVJ291" s="6"/>
      <c r="MVK291" s="6"/>
      <c r="MVL291" s="6"/>
      <c r="MVM291" s="6"/>
      <c r="MVN291" s="6"/>
      <c r="MVO291" s="6"/>
      <c r="MVP291" s="6"/>
      <c r="MVQ291" s="6"/>
      <c r="MVR291" s="6"/>
      <c r="MVS291" s="6"/>
      <c r="MVT291" s="6"/>
      <c r="MVU291" s="6"/>
      <c r="MVV291" s="6"/>
      <c r="MVW291" s="6"/>
      <c r="MVX291" s="6"/>
      <c r="MVY291" s="6"/>
      <c r="MVZ291" s="6"/>
      <c r="MWA291" s="6"/>
      <c r="MWB291" s="6"/>
      <c r="MWC291" s="6"/>
      <c r="MWD291" s="6"/>
      <c r="MWE291" s="6"/>
      <c r="MWF291" s="6"/>
      <c r="MWG291" s="6"/>
      <c r="MWH291" s="6"/>
      <c r="MWI291" s="6"/>
      <c r="MWJ291" s="6"/>
      <c r="MWK291" s="6"/>
      <c r="MWL291" s="6"/>
      <c r="MWM291" s="6"/>
      <c r="MWN291" s="6"/>
      <c r="MWO291" s="6"/>
      <c r="MWP291" s="6"/>
      <c r="MWQ291" s="6"/>
      <c r="MWR291" s="6"/>
      <c r="MWS291" s="6"/>
      <c r="MWT291" s="6"/>
      <c r="MWU291" s="6"/>
      <c r="MWV291" s="6"/>
      <c r="MWW291" s="6"/>
      <c r="MWX291" s="6"/>
      <c r="MWY291" s="6"/>
      <c r="MWZ291" s="6"/>
      <c r="MXA291" s="6"/>
      <c r="MXB291" s="6"/>
      <c r="MXC291" s="6"/>
      <c r="MXD291" s="6"/>
      <c r="MXE291" s="6"/>
      <c r="MXF291" s="6"/>
      <c r="MXG291" s="6"/>
      <c r="MXH291" s="6"/>
      <c r="MXI291" s="6"/>
      <c r="MXJ291" s="6"/>
      <c r="MXK291" s="6"/>
      <c r="MXL291" s="6"/>
      <c r="MXM291" s="6"/>
      <c r="MXN291" s="6"/>
      <c r="MXO291" s="6"/>
      <c r="MXP291" s="6"/>
      <c r="MXQ291" s="6"/>
      <c r="MXR291" s="6"/>
      <c r="MXS291" s="6"/>
      <c r="MXT291" s="6"/>
      <c r="MXU291" s="6"/>
      <c r="MXV291" s="6"/>
      <c r="MXW291" s="6"/>
      <c r="MXX291" s="6"/>
      <c r="MXY291" s="6"/>
      <c r="MXZ291" s="6"/>
      <c r="MYA291" s="6"/>
      <c r="MYB291" s="6"/>
      <c r="MYC291" s="6"/>
      <c r="MYD291" s="6"/>
      <c r="MYE291" s="6"/>
      <c r="MYF291" s="6"/>
      <c r="MYG291" s="6"/>
      <c r="MYH291" s="6"/>
      <c r="MYI291" s="6"/>
      <c r="MYJ291" s="6"/>
      <c r="MYK291" s="6"/>
      <c r="MYL291" s="6"/>
      <c r="MYM291" s="6"/>
      <c r="MYN291" s="6"/>
      <c r="MYO291" s="6"/>
      <c r="MYP291" s="6"/>
      <c r="MYQ291" s="6"/>
      <c r="MYR291" s="6"/>
      <c r="MYS291" s="6"/>
      <c r="MYT291" s="6"/>
      <c r="MYU291" s="6"/>
      <c r="MYV291" s="6"/>
      <c r="MYW291" s="6"/>
      <c r="MYX291" s="6"/>
      <c r="MYY291" s="6"/>
      <c r="MYZ291" s="6"/>
      <c r="MZA291" s="6"/>
      <c r="MZB291" s="6"/>
      <c r="MZC291" s="6"/>
      <c r="MZD291" s="6"/>
      <c r="MZE291" s="6"/>
      <c r="MZF291" s="6"/>
      <c r="MZG291" s="6"/>
      <c r="MZH291" s="6"/>
      <c r="MZI291" s="6"/>
      <c r="MZJ291" s="6"/>
      <c r="MZK291" s="6"/>
      <c r="MZL291" s="6"/>
      <c r="MZM291" s="6"/>
      <c r="MZN291" s="6"/>
      <c r="MZO291" s="6"/>
      <c r="MZP291" s="6"/>
      <c r="MZQ291" s="6"/>
      <c r="MZR291" s="6"/>
      <c r="MZS291" s="6"/>
      <c r="MZT291" s="6"/>
      <c r="MZU291" s="6"/>
      <c r="MZV291" s="6"/>
      <c r="MZW291" s="6"/>
      <c r="MZX291" s="6"/>
      <c r="MZY291" s="6"/>
      <c r="MZZ291" s="6"/>
      <c r="NAA291" s="6"/>
      <c r="NAB291" s="6"/>
      <c r="NAC291" s="6"/>
      <c r="NAD291" s="6"/>
      <c r="NAE291" s="6"/>
      <c r="NAF291" s="6"/>
      <c r="NAG291" s="6"/>
      <c r="NAH291" s="6"/>
      <c r="NAI291" s="6"/>
      <c r="NAJ291" s="6"/>
      <c r="NAK291" s="6"/>
      <c r="NAL291" s="6"/>
      <c r="NAM291" s="6"/>
      <c r="NAN291" s="6"/>
      <c r="NAO291" s="6"/>
      <c r="NAP291" s="6"/>
      <c r="NAQ291" s="6"/>
      <c r="NAR291" s="6"/>
      <c r="NAS291" s="6"/>
      <c r="NAT291" s="6"/>
      <c r="NAU291" s="6"/>
      <c r="NAV291" s="6"/>
      <c r="NAW291" s="6"/>
      <c r="NAX291" s="6"/>
      <c r="NAY291" s="6"/>
      <c r="NAZ291" s="6"/>
      <c r="NBA291" s="6"/>
      <c r="NBB291" s="6"/>
      <c r="NBC291" s="6"/>
      <c r="NBD291" s="6"/>
      <c r="NBE291" s="6"/>
      <c r="NBF291" s="6"/>
      <c r="NBG291" s="6"/>
      <c r="NBH291" s="6"/>
      <c r="NBI291" s="6"/>
      <c r="NBJ291" s="6"/>
      <c r="NBK291" s="6"/>
      <c r="NBL291" s="6"/>
      <c r="NBM291" s="6"/>
      <c r="NBN291" s="6"/>
      <c r="NBO291" s="6"/>
      <c r="NBP291" s="6"/>
      <c r="NBQ291" s="6"/>
      <c r="NBR291" s="6"/>
      <c r="NBS291" s="6"/>
      <c r="NBT291" s="6"/>
      <c r="NBU291" s="6"/>
      <c r="NBV291" s="6"/>
      <c r="NBW291" s="6"/>
      <c r="NBX291" s="6"/>
      <c r="NBY291" s="6"/>
      <c r="NBZ291" s="6"/>
      <c r="NCA291" s="6"/>
      <c r="NCB291" s="6"/>
      <c r="NCC291" s="6"/>
      <c r="NCD291" s="6"/>
      <c r="NCE291" s="6"/>
      <c r="NCF291" s="6"/>
      <c r="NCG291" s="6"/>
      <c r="NCH291" s="6"/>
      <c r="NCI291" s="6"/>
      <c r="NCJ291" s="6"/>
      <c r="NCK291" s="6"/>
      <c r="NCL291" s="6"/>
      <c r="NCM291" s="6"/>
      <c r="NCN291" s="6"/>
      <c r="NCO291" s="6"/>
      <c r="NCP291" s="6"/>
      <c r="NCQ291" s="6"/>
      <c r="NCR291" s="6"/>
      <c r="NCS291" s="6"/>
      <c r="NCT291" s="6"/>
      <c r="NCU291" s="6"/>
      <c r="NCV291" s="6"/>
      <c r="NCW291" s="6"/>
      <c r="NCX291" s="6"/>
      <c r="NCY291" s="6"/>
      <c r="NCZ291" s="6"/>
      <c r="NDA291" s="6"/>
      <c r="NDB291" s="6"/>
      <c r="NDC291" s="6"/>
      <c r="NDD291" s="6"/>
      <c r="NDE291" s="6"/>
      <c r="NDF291" s="6"/>
      <c r="NDG291" s="6"/>
      <c r="NDH291" s="6"/>
      <c r="NDI291" s="6"/>
      <c r="NDJ291" s="6"/>
      <c r="NDK291" s="6"/>
      <c r="NDL291" s="6"/>
      <c r="NDM291" s="6"/>
      <c r="NDN291" s="6"/>
      <c r="NDO291" s="6"/>
      <c r="NDP291" s="6"/>
      <c r="NDQ291" s="6"/>
      <c r="NDR291" s="6"/>
      <c r="NDS291" s="6"/>
      <c r="NDT291" s="6"/>
      <c r="NDU291" s="6"/>
      <c r="NDV291" s="6"/>
      <c r="NDW291" s="6"/>
      <c r="NDX291" s="6"/>
      <c r="NDY291" s="6"/>
      <c r="NDZ291" s="6"/>
      <c r="NEA291" s="6"/>
      <c r="NEB291" s="6"/>
      <c r="NEC291" s="6"/>
      <c r="NED291" s="6"/>
      <c r="NEE291" s="6"/>
      <c r="NEF291" s="6"/>
      <c r="NEG291" s="6"/>
      <c r="NEH291" s="6"/>
      <c r="NEI291" s="6"/>
      <c r="NEJ291" s="6"/>
      <c r="NEK291" s="6"/>
      <c r="NEL291" s="6"/>
      <c r="NEM291" s="6"/>
      <c r="NEN291" s="6"/>
      <c r="NEO291" s="6"/>
      <c r="NEP291" s="6"/>
      <c r="NEQ291" s="6"/>
      <c r="NER291" s="6"/>
      <c r="NES291" s="6"/>
      <c r="NET291" s="6"/>
      <c r="NEU291" s="6"/>
      <c r="NEV291" s="6"/>
      <c r="NEW291" s="6"/>
      <c r="NEX291" s="6"/>
      <c r="NEY291" s="6"/>
      <c r="NEZ291" s="6"/>
      <c r="NFA291" s="6"/>
      <c r="NFB291" s="6"/>
      <c r="NFC291" s="6"/>
      <c r="NFD291" s="6"/>
      <c r="NFE291" s="6"/>
      <c r="NFF291" s="6"/>
      <c r="NFG291" s="6"/>
      <c r="NFH291" s="6"/>
      <c r="NFI291" s="6"/>
      <c r="NFJ291" s="6"/>
      <c r="NFK291" s="6"/>
      <c r="NFL291" s="6"/>
      <c r="NFM291" s="6"/>
      <c r="NFN291" s="6"/>
      <c r="NFO291" s="6"/>
      <c r="NFP291" s="6"/>
      <c r="NFQ291" s="6"/>
      <c r="NFR291" s="6"/>
      <c r="NFS291" s="6"/>
      <c r="NFT291" s="6"/>
      <c r="NFU291" s="6"/>
      <c r="NFV291" s="6"/>
      <c r="NFW291" s="6"/>
      <c r="NFX291" s="6"/>
      <c r="NFY291" s="6"/>
      <c r="NFZ291" s="6"/>
      <c r="NGA291" s="6"/>
      <c r="NGB291" s="6"/>
      <c r="NGC291" s="6"/>
      <c r="NGD291" s="6"/>
      <c r="NGE291" s="6"/>
      <c r="NGF291" s="6"/>
      <c r="NGG291" s="6"/>
      <c r="NGH291" s="6"/>
      <c r="NGI291" s="6"/>
      <c r="NGJ291" s="6"/>
      <c r="NGK291" s="6"/>
      <c r="NGL291" s="6"/>
      <c r="NGM291" s="6"/>
      <c r="NGN291" s="6"/>
      <c r="NGO291" s="6"/>
      <c r="NGP291" s="6"/>
      <c r="NGQ291" s="6"/>
      <c r="NGR291" s="6"/>
      <c r="NGS291" s="6"/>
      <c r="NGT291" s="6"/>
      <c r="NGU291" s="6"/>
      <c r="NGV291" s="6"/>
      <c r="NGW291" s="6"/>
      <c r="NGX291" s="6"/>
      <c r="NGY291" s="6"/>
      <c r="NGZ291" s="6"/>
      <c r="NHA291" s="6"/>
      <c r="NHB291" s="6"/>
      <c r="NHC291" s="6"/>
      <c r="NHD291" s="6"/>
      <c r="NHE291" s="6"/>
      <c r="NHF291" s="6"/>
      <c r="NHG291" s="6"/>
      <c r="NHH291" s="6"/>
      <c r="NHI291" s="6"/>
      <c r="NHJ291" s="6"/>
      <c r="NHK291" s="6"/>
      <c r="NHL291" s="6"/>
      <c r="NHM291" s="6"/>
      <c r="NHN291" s="6"/>
      <c r="NHO291" s="6"/>
      <c r="NHP291" s="6"/>
      <c r="NHQ291" s="6"/>
      <c r="NHR291" s="6"/>
      <c r="NHS291" s="6"/>
      <c r="NHT291" s="6"/>
      <c r="NHU291" s="6"/>
      <c r="NHV291" s="6"/>
      <c r="NHW291" s="6"/>
      <c r="NHX291" s="6"/>
      <c r="NHY291" s="6"/>
      <c r="NHZ291" s="6"/>
      <c r="NIA291" s="6"/>
      <c r="NIB291" s="6"/>
      <c r="NIC291" s="6"/>
      <c r="NID291" s="6"/>
      <c r="NIE291" s="6"/>
      <c r="NIF291" s="6"/>
      <c r="NIG291" s="6"/>
      <c r="NIH291" s="6"/>
      <c r="NII291" s="6"/>
      <c r="NIJ291" s="6"/>
      <c r="NIK291" s="6"/>
      <c r="NIL291" s="6"/>
      <c r="NIM291" s="6"/>
      <c r="NIN291" s="6"/>
      <c r="NIO291" s="6"/>
      <c r="NIP291" s="6"/>
      <c r="NIQ291" s="6"/>
      <c r="NIR291" s="6"/>
      <c r="NIS291" s="6"/>
      <c r="NIT291" s="6"/>
      <c r="NIU291" s="6"/>
      <c r="NIV291" s="6"/>
      <c r="NIW291" s="6"/>
      <c r="NIX291" s="6"/>
      <c r="NIY291" s="6"/>
      <c r="NIZ291" s="6"/>
      <c r="NJA291" s="6"/>
      <c r="NJB291" s="6"/>
      <c r="NJC291" s="6"/>
      <c r="NJD291" s="6"/>
      <c r="NJE291" s="6"/>
      <c r="NJF291" s="6"/>
      <c r="NJG291" s="6"/>
      <c r="NJH291" s="6"/>
      <c r="NJI291" s="6"/>
      <c r="NJJ291" s="6"/>
      <c r="NJK291" s="6"/>
      <c r="NJL291" s="6"/>
      <c r="NJM291" s="6"/>
      <c r="NJN291" s="6"/>
      <c r="NJO291" s="6"/>
      <c r="NJP291" s="6"/>
      <c r="NJQ291" s="6"/>
      <c r="NJR291" s="6"/>
      <c r="NJS291" s="6"/>
      <c r="NJT291" s="6"/>
      <c r="NJU291" s="6"/>
      <c r="NJV291" s="6"/>
      <c r="NJW291" s="6"/>
      <c r="NJX291" s="6"/>
      <c r="NJY291" s="6"/>
      <c r="NJZ291" s="6"/>
      <c r="NKA291" s="6"/>
      <c r="NKB291" s="6"/>
      <c r="NKC291" s="6"/>
      <c r="NKD291" s="6"/>
      <c r="NKE291" s="6"/>
      <c r="NKF291" s="6"/>
      <c r="NKG291" s="6"/>
      <c r="NKH291" s="6"/>
      <c r="NKI291" s="6"/>
      <c r="NKJ291" s="6"/>
      <c r="NKK291" s="6"/>
      <c r="NKL291" s="6"/>
      <c r="NKM291" s="6"/>
      <c r="NKN291" s="6"/>
      <c r="NKO291" s="6"/>
      <c r="NKP291" s="6"/>
      <c r="NKQ291" s="6"/>
      <c r="NKR291" s="6"/>
      <c r="NKS291" s="6"/>
      <c r="NKT291" s="6"/>
      <c r="NKU291" s="6"/>
      <c r="NKV291" s="6"/>
      <c r="NKW291" s="6"/>
      <c r="NKX291" s="6"/>
      <c r="NKY291" s="6"/>
      <c r="NKZ291" s="6"/>
      <c r="NLA291" s="6"/>
      <c r="NLB291" s="6"/>
      <c r="NLC291" s="6"/>
      <c r="NLD291" s="6"/>
      <c r="NLE291" s="6"/>
      <c r="NLF291" s="6"/>
      <c r="NLG291" s="6"/>
      <c r="NLH291" s="6"/>
      <c r="NLI291" s="6"/>
      <c r="NLJ291" s="6"/>
      <c r="NLK291" s="6"/>
      <c r="NLL291" s="6"/>
      <c r="NLM291" s="6"/>
      <c r="NLN291" s="6"/>
      <c r="NLO291" s="6"/>
      <c r="NLP291" s="6"/>
      <c r="NLQ291" s="6"/>
      <c r="NLR291" s="6"/>
      <c r="NLS291" s="6"/>
      <c r="NLT291" s="6"/>
      <c r="NLU291" s="6"/>
      <c r="NLV291" s="6"/>
      <c r="NLW291" s="6"/>
      <c r="NLX291" s="6"/>
      <c r="NLY291" s="6"/>
      <c r="NLZ291" s="6"/>
      <c r="NMA291" s="6"/>
      <c r="NMB291" s="6"/>
      <c r="NMC291" s="6"/>
      <c r="NMD291" s="6"/>
      <c r="NME291" s="6"/>
      <c r="NMF291" s="6"/>
      <c r="NMG291" s="6"/>
      <c r="NMH291" s="6"/>
      <c r="NMI291" s="6"/>
      <c r="NMJ291" s="6"/>
      <c r="NMK291" s="6"/>
      <c r="NML291" s="6"/>
      <c r="NMM291" s="6"/>
      <c r="NMN291" s="6"/>
      <c r="NMO291" s="6"/>
      <c r="NMP291" s="6"/>
      <c r="NMQ291" s="6"/>
      <c r="NMR291" s="6"/>
      <c r="NMS291" s="6"/>
      <c r="NMT291" s="6"/>
      <c r="NMU291" s="6"/>
      <c r="NMV291" s="6"/>
      <c r="NMW291" s="6"/>
      <c r="NMX291" s="6"/>
      <c r="NMY291" s="6"/>
      <c r="NMZ291" s="6"/>
      <c r="NNA291" s="6"/>
      <c r="NNB291" s="6"/>
      <c r="NNC291" s="6"/>
      <c r="NND291" s="6"/>
      <c r="NNE291" s="6"/>
      <c r="NNF291" s="6"/>
      <c r="NNG291" s="6"/>
      <c r="NNH291" s="6"/>
      <c r="NNI291" s="6"/>
      <c r="NNJ291" s="6"/>
      <c r="NNK291" s="6"/>
      <c r="NNL291" s="6"/>
      <c r="NNM291" s="6"/>
      <c r="NNN291" s="6"/>
      <c r="NNO291" s="6"/>
      <c r="NNP291" s="6"/>
      <c r="NNQ291" s="6"/>
      <c r="NNR291" s="6"/>
      <c r="NNS291" s="6"/>
      <c r="NNT291" s="6"/>
      <c r="NNU291" s="6"/>
      <c r="NNV291" s="6"/>
      <c r="NNW291" s="6"/>
      <c r="NNX291" s="6"/>
      <c r="NNY291" s="6"/>
      <c r="NNZ291" s="6"/>
      <c r="NOA291" s="6"/>
      <c r="NOB291" s="6"/>
      <c r="NOC291" s="6"/>
      <c r="NOD291" s="6"/>
      <c r="NOE291" s="6"/>
      <c r="NOF291" s="6"/>
      <c r="NOG291" s="6"/>
      <c r="NOH291" s="6"/>
      <c r="NOI291" s="6"/>
      <c r="NOJ291" s="6"/>
      <c r="NOK291" s="6"/>
      <c r="NOL291" s="6"/>
      <c r="NOM291" s="6"/>
      <c r="NON291" s="6"/>
      <c r="NOO291" s="6"/>
      <c r="NOP291" s="6"/>
      <c r="NOQ291" s="6"/>
      <c r="NOR291" s="6"/>
      <c r="NOS291" s="6"/>
      <c r="NOT291" s="6"/>
      <c r="NOU291" s="6"/>
      <c r="NOV291" s="6"/>
      <c r="NOW291" s="6"/>
      <c r="NOX291" s="6"/>
      <c r="NOY291" s="6"/>
      <c r="NOZ291" s="6"/>
      <c r="NPA291" s="6"/>
      <c r="NPB291" s="6"/>
      <c r="NPC291" s="6"/>
      <c r="NPD291" s="6"/>
      <c r="NPE291" s="6"/>
      <c r="NPF291" s="6"/>
      <c r="NPG291" s="6"/>
      <c r="NPH291" s="6"/>
      <c r="NPI291" s="6"/>
      <c r="NPJ291" s="6"/>
      <c r="NPK291" s="6"/>
      <c r="NPL291" s="6"/>
      <c r="NPM291" s="6"/>
      <c r="NPN291" s="6"/>
      <c r="NPO291" s="6"/>
      <c r="NPP291" s="6"/>
      <c r="NPQ291" s="6"/>
      <c r="NPR291" s="6"/>
      <c r="NPS291" s="6"/>
      <c r="NPT291" s="6"/>
      <c r="NPU291" s="6"/>
      <c r="NPV291" s="6"/>
      <c r="NPW291" s="6"/>
      <c r="NPX291" s="6"/>
      <c r="NPY291" s="6"/>
      <c r="NPZ291" s="6"/>
      <c r="NQA291" s="6"/>
      <c r="NQB291" s="6"/>
      <c r="NQC291" s="6"/>
      <c r="NQD291" s="6"/>
      <c r="NQE291" s="6"/>
      <c r="NQF291" s="6"/>
      <c r="NQG291" s="6"/>
      <c r="NQH291" s="6"/>
      <c r="NQI291" s="6"/>
      <c r="NQJ291" s="6"/>
      <c r="NQK291" s="6"/>
      <c r="NQL291" s="6"/>
      <c r="NQM291" s="6"/>
      <c r="NQN291" s="6"/>
      <c r="NQO291" s="6"/>
      <c r="NQP291" s="6"/>
      <c r="NQQ291" s="6"/>
      <c r="NQR291" s="6"/>
      <c r="NQS291" s="6"/>
      <c r="NQT291" s="6"/>
      <c r="NQU291" s="6"/>
      <c r="NQV291" s="6"/>
      <c r="NQW291" s="6"/>
      <c r="NQX291" s="6"/>
      <c r="NQY291" s="6"/>
      <c r="NQZ291" s="6"/>
      <c r="NRA291" s="6"/>
      <c r="NRB291" s="6"/>
      <c r="NRC291" s="6"/>
      <c r="NRD291" s="6"/>
      <c r="NRE291" s="6"/>
      <c r="NRF291" s="6"/>
      <c r="NRG291" s="6"/>
      <c r="NRH291" s="6"/>
      <c r="NRI291" s="6"/>
      <c r="NRJ291" s="6"/>
      <c r="NRK291" s="6"/>
      <c r="NRL291" s="6"/>
      <c r="NRM291" s="6"/>
      <c r="NRN291" s="6"/>
      <c r="NRO291" s="6"/>
      <c r="NRP291" s="6"/>
      <c r="NRQ291" s="6"/>
      <c r="NRR291" s="6"/>
      <c r="NRS291" s="6"/>
      <c r="NRT291" s="6"/>
      <c r="NRU291" s="6"/>
      <c r="NRV291" s="6"/>
      <c r="NRW291" s="6"/>
      <c r="NRX291" s="6"/>
      <c r="NRY291" s="6"/>
      <c r="NRZ291" s="6"/>
      <c r="NSA291" s="6"/>
      <c r="NSB291" s="6"/>
      <c r="NSC291" s="6"/>
      <c r="NSD291" s="6"/>
      <c r="NSE291" s="6"/>
      <c r="NSF291" s="6"/>
      <c r="NSG291" s="6"/>
      <c r="NSH291" s="6"/>
      <c r="NSI291" s="6"/>
      <c r="NSJ291" s="6"/>
      <c r="NSK291" s="6"/>
      <c r="NSL291" s="6"/>
      <c r="NSM291" s="6"/>
      <c r="NSN291" s="6"/>
      <c r="NSO291" s="6"/>
      <c r="NSP291" s="6"/>
      <c r="NSQ291" s="6"/>
      <c r="NSR291" s="6"/>
      <c r="NSS291" s="6"/>
      <c r="NST291" s="6"/>
      <c r="NSU291" s="6"/>
      <c r="NSV291" s="6"/>
      <c r="NSW291" s="6"/>
      <c r="NSX291" s="6"/>
      <c r="NSY291" s="6"/>
      <c r="NSZ291" s="6"/>
      <c r="NTA291" s="6"/>
      <c r="NTB291" s="6"/>
      <c r="NTC291" s="6"/>
      <c r="NTD291" s="6"/>
      <c r="NTE291" s="6"/>
      <c r="NTF291" s="6"/>
      <c r="NTG291" s="6"/>
      <c r="NTH291" s="6"/>
      <c r="NTI291" s="6"/>
      <c r="NTJ291" s="6"/>
      <c r="NTK291" s="6"/>
      <c r="NTL291" s="6"/>
      <c r="NTM291" s="6"/>
      <c r="NTN291" s="6"/>
      <c r="NTO291" s="6"/>
      <c r="NTP291" s="6"/>
      <c r="NTQ291" s="6"/>
      <c r="NTR291" s="6"/>
      <c r="NTS291" s="6"/>
      <c r="NTT291" s="6"/>
      <c r="NTU291" s="6"/>
      <c r="NTV291" s="6"/>
      <c r="NTW291" s="6"/>
      <c r="NTX291" s="6"/>
      <c r="NTY291" s="6"/>
      <c r="NTZ291" s="6"/>
      <c r="NUA291" s="6"/>
      <c r="NUB291" s="6"/>
      <c r="NUC291" s="6"/>
      <c r="NUD291" s="6"/>
      <c r="NUE291" s="6"/>
      <c r="NUF291" s="6"/>
      <c r="NUG291" s="6"/>
      <c r="NUH291" s="6"/>
      <c r="NUI291" s="6"/>
      <c r="NUJ291" s="6"/>
      <c r="NUK291" s="6"/>
      <c r="NUL291" s="6"/>
      <c r="NUM291" s="6"/>
      <c r="NUN291" s="6"/>
      <c r="NUO291" s="6"/>
      <c r="NUP291" s="6"/>
      <c r="NUQ291" s="6"/>
      <c r="NUR291" s="6"/>
      <c r="NUS291" s="6"/>
      <c r="NUT291" s="6"/>
      <c r="NUU291" s="6"/>
      <c r="NUV291" s="6"/>
      <c r="NUW291" s="6"/>
      <c r="NUX291" s="6"/>
      <c r="NUY291" s="6"/>
      <c r="NUZ291" s="6"/>
      <c r="NVA291" s="6"/>
      <c r="NVB291" s="6"/>
      <c r="NVC291" s="6"/>
      <c r="NVD291" s="6"/>
      <c r="NVE291" s="6"/>
      <c r="NVF291" s="6"/>
      <c r="NVG291" s="6"/>
      <c r="NVH291" s="6"/>
      <c r="NVI291" s="6"/>
      <c r="NVJ291" s="6"/>
      <c r="NVK291" s="6"/>
      <c r="NVL291" s="6"/>
      <c r="NVM291" s="6"/>
      <c r="NVN291" s="6"/>
      <c r="NVO291" s="6"/>
      <c r="NVP291" s="6"/>
      <c r="NVQ291" s="6"/>
      <c r="NVR291" s="6"/>
      <c r="NVS291" s="6"/>
      <c r="NVT291" s="6"/>
      <c r="NVU291" s="6"/>
      <c r="NVV291" s="6"/>
      <c r="NVW291" s="6"/>
      <c r="NVX291" s="6"/>
      <c r="NVY291" s="6"/>
      <c r="NVZ291" s="6"/>
      <c r="NWA291" s="6"/>
      <c r="NWB291" s="6"/>
      <c r="NWC291" s="6"/>
      <c r="NWD291" s="6"/>
      <c r="NWE291" s="6"/>
      <c r="NWF291" s="6"/>
      <c r="NWG291" s="6"/>
      <c r="NWH291" s="6"/>
      <c r="NWI291" s="6"/>
      <c r="NWJ291" s="6"/>
      <c r="NWK291" s="6"/>
      <c r="NWL291" s="6"/>
      <c r="NWM291" s="6"/>
      <c r="NWN291" s="6"/>
      <c r="NWO291" s="6"/>
      <c r="NWP291" s="6"/>
      <c r="NWQ291" s="6"/>
      <c r="NWR291" s="6"/>
      <c r="NWS291" s="6"/>
      <c r="NWT291" s="6"/>
      <c r="NWU291" s="6"/>
      <c r="NWV291" s="6"/>
      <c r="NWW291" s="6"/>
      <c r="NWX291" s="6"/>
      <c r="NWY291" s="6"/>
      <c r="NWZ291" s="6"/>
      <c r="NXA291" s="6"/>
      <c r="NXB291" s="6"/>
      <c r="NXC291" s="6"/>
      <c r="NXD291" s="6"/>
      <c r="NXE291" s="6"/>
      <c r="NXF291" s="6"/>
      <c r="NXG291" s="6"/>
      <c r="NXH291" s="6"/>
      <c r="NXI291" s="6"/>
      <c r="NXJ291" s="6"/>
      <c r="NXK291" s="6"/>
      <c r="NXL291" s="6"/>
      <c r="NXM291" s="6"/>
      <c r="NXN291" s="6"/>
      <c r="NXO291" s="6"/>
      <c r="NXP291" s="6"/>
      <c r="NXQ291" s="6"/>
      <c r="NXR291" s="6"/>
      <c r="NXS291" s="6"/>
      <c r="NXT291" s="6"/>
      <c r="NXU291" s="6"/>
      <c r="NXV291" s="6"/>
      <c r="NXW291" s="6"/>
      <c r="NXX291" s="6"/>
      <c r="NXY291" s="6"/>
      <c r="NXZ291" s="6"/>
      <c r="NYA291" s="6"/>
      <c r="NYB291" s="6"/>
      <c r="NYC291" s="6"/>
      <c r="NYD291" s="6"/>
      <c r="NYE291" s="6"/>
      <c r="NYF291" s="6"/>
      <c r="NYG291" s="6"/>
      <c r="NYH291" s="6"/>
      <c r="NYI291" s="6"/>
      <c r="NYJ291" s="6"/>
      <c r="NYK291" s="6"/>
      <c r="NYL291" s="6"/>
      <c r="NYM291" s="6"/>
      <c r="NYN291" s="6"/>
      <c r="NYO291" s="6"/>
      <c r="NYP291" s="6"/>
      <c r="NYQ291" s="6"/>
      <c r="NYR291" s="6"/>
      <c r="NYS291" s="6"/>
      <c r="NYT291" s="6"/>
      <c r="NYU291" s="6"/>
      <c r="NYV291" s="6"/>
      <c r="NYW291" s="6"/>
      <c r="NYX291" s="6"/>
      <c r="NYY291" s="6"/>
      <c r="NYZ291" s="6"/>
      <c r="NZA291" s="6"/>
      <c r="NZB291" s="6"/>
      <c r="NZC291" s="6"/>
      <c r="NZD291" s="6"/>
      <c r="NZE291" s="6"/>
      <c r="NZF291" s="6"/>
      <c r="NZG291" s="6"/>
      <c r="NZH291" s="6"/>
      <c r="NZI291" s="6"/>
      <c r="NZJ291" s="6"/>
      <c r="NZK291" s="6"/>
      <c r="NZL291" s="6"/>
      <c r="NZM291" s="6"/>
      <c r="NZN291" s="6"/>
      <c r="NZO291" s="6"/>
      <c r="NZP291" s="6"/>
      <c r="NZQ291" s="6"/>
      <c r="NZR291" s="6"/>
      <c r="NZS291" s="6"/>
      <c r="NZT291" s="6"/>
      <c r="NZU291" s="6"/>
      <c r="NZV291" s="6"/>
      <c r="NZW291" s="6"/>
      <c r="NZX291" s="6"/>
      <c r="NZY291" s="6"/>
      <c r="NZZ291" s="6"/>
      <c r="OAA291" s="6"/>
      <c r="OAB291" s="6"/>
      <c r="OAC291" s="6"/>
      <c r="OAD291" s="6"/>
      <c r="OAE291" s="6"/>
      <c r="OAF291" s="6"/>
      <c r="OAG291" s="6"/>
      <c r="OAH291" s="6"/>
      <c r="OAI291" s="6"/>
      <c r="OAJ291" s="6"/>
      <c r="OAK291" s="6"/>
      <c r="OAL291" s="6"/>
      <c r="OAM291" s="6"/>
      <c r="OAN291" s="6"/>
      <c r="OAO291" s="6"/>
      <c r="OAP291" s="6"/>
      <c r="OAQ291" s="6"/>
      <c r="OAR291" s="6"/>
      <c r="OAS291" s="6"/>
      <c r="OAT291" s="6"/>
      <c r="OAU291" s="6"/>
      <c r="OAV291" s="6"/>
      <c r="OAW291" s="6"/>
      <c r="OAX291" s="6"/>
      <c r="OAY291" s="6"/>
      <c r="OAZ291" s="6"/>
      <c r="OBA291" s="6"/>
      <c r="OBB291" s="6"/>
      <c r="OBC291" s="6"/>
      <c r="OBD291" s="6"/>
      <c r="OBE291" s="6"/>
      <c r="OBF291" s="6"/>
      <c r="OBG291" s="6"/>
      <c r="OBH291" s="6"/>
      <c r="OBI291" s="6"/>
      <c r="OBJ291" s="6"/>
      <c r="OBK291" s="6"/>
      <c r="OBL291" s="6"/>
      <c r="OBM291" s="6"/>
      <c r="OBN291" s="6"/>
      <c r="OBO291" s="6"/>
      <c r="OBP291" s="6"/>
      <c r="OBQ291" s="6"/>
      <c r="OBR291" s="6"/>
      <c r="OBS291" s="6"/>
      <c r="OBT291" s="6"/>
      <c r="OBU291" s="6"/>
      <c r="OBV291" s="6"/>
      <c r="OBW291" s="6"/>
      <c r="OBX291" s="6"/>
      <c r="OBY291" s="6"/>
      <c r="OBZ291" s="6"/>
      <c r="OCA291" s="6"/>
      <c r="OCB291" s="6"/>
      <c r="OCC291" s="6"/>
      <c r="OCD291" s="6"/>
      <c r="OCE291" s="6"/>
      <c r="OCF291" s="6"/>
      <c r="OCG291" s="6"/>
      <c r="OCH291" s="6"/>
      <c r="OCI291" s="6"/>
      <c r="OCJ291" s="6"/>
      <c r="OCK291" s="6"/>
      <c r="OCL291" s="6"/>
      <c r="OCM291" s="6"/>
      <c r="OCN291" s="6"/>
      <c r="OCO291" s="6"/>
      <c r="OCP291" s="6"/>
      <c r="OCQ291" s="6"/>
      <c r="OCR291" s="6"/>
      <c r="OCS291" s="6"/>
      <c r="OCT291" s="6"/>
      <c r="OCU291" s="6"/>
      <c r="OCV291" s="6"/>
      <c r="OCW291" s="6"/>
      <c r="OCX291" s="6"/>
      <c r="OCY291" s="6"/>
      <c r="OCZ291" s="6"/>
      <c r="ODA291" s="6"/>
      <c r="ODB291" s="6"/>
      <c r="ODC291" s="6"/>
      <c r="ODD291" s="6"/>
      <c r="ODE291" s="6"/>
      <c r="ODF291" s="6"/>
      <c r="ODG291" s="6"/>
      <c r="ODH291" s="6"/>
      <c r="ODI291" s="6"/>
      <c r="ODJ291" s="6"/>
      <c r="ODK291" s="6"/>
      <c r="ODL291" s="6"/>
      <c r="ODM291" s="6"/>
      <c r="ODN291" s="6"/>
      <c r="ODO291" s="6"/>
      <c r="ODP291" s="6"/>
      <c r="ODQ291" s="6"/>
      <c r="ODR291" s="6"/>
      <c r="ODS291" s="6"/>
      <c r="ODT291" s="6"/>
      <c r="ODU291" s="6"/>
      <c r="ODV291" s="6"/>
      <c r="ODW291" s="6"/>
      <c r="ODX291" s="6"/>
      <c r="ODY291" s="6"/>
      <c r="ODZ291" s="6"/>
      <c r="OEA291" s="6"/>
      <c r="OEB291" s="6"/>
      <c r="OEC291" s="6"/>
      <c r="OED291" s="6"/>
      <c r="OEE291" s="6"/>
      <c r="OEF291" s="6"/>
      <c r="OEG291" s="6"/>
      <c r="OEH291" s="6"/>
      <c r="OEI291" s="6"/>
      <c r="OEJ291" s="6"/>
      <c r="OEK291" s="6"/>
      <c r="OEL291" s="6"/>
      <c r="OEM291" s="6"/>
      <c r="OEN291" s="6"/>
      <c r="OEO291" s="6"/>
      <c r="OEP291" s="6"/>
      <c r="OEQ291" s="6"/>
      <c r="OER291" s="6"/>
      <c r="OES291" s="6"/>
      <c r="OET291" s="6"/>
      <c r="OEU291" s="6"/>
      <c r="OEV291" s="6"/>
      <c r="OEW291" s="6"/>
      <c r="OEX291" s="6"/>
      <c r="OEY291" s="6"/>
      <c r="OEZ291" s="6"/>
      <c r="OFA291" s="6"/>
      <c r="OFB291" s="6"/>
      <c r="OFC291" s="6"/>
      <c r="OFD291" s="6"/>
      <c r="OFE291" s="6"/>
      <c r="OFF291" s="6"/>
      <c r="OFG291" s="6"/>
      <c r="OFH291" s="6"/>
      <c r="OFI291" s="6"/>
      <c r="OFJ291" s="6"/>
      <c r="OFK291" s="6"/>
      <c r="OFL291" s="6"/>
      <c r="OFM291" s="6"/>
      <c r="OFN291" s="6"/>
      <c r="OFO291" s="6"/>
      <c r="OFP291" s="6"/>
      <c r="OFQ291" s="6"/>
      <c r="OFR291" s="6"/>
      <c r="OFS291" s="6"/>
      <c r="OFT291" s="6"/>
      <c r="OFU291" s="6"/>
      <c r="OFV291" s="6"/>
      <c r="OFW291" s="6"/>
      <c r="OFX291" s="6"/>
      <c r="OFY291" s="6"/>
      <c r="OFZ291" s="6"/>
      <c r="OGA291" s="6"/>
      <c r="OGB291" s="6"/>
      <c r="OGC291" s="6"/>
      <c r="OGD291" s="6"/>
      <c r="OGE291" s="6"/>
      <c r="OGF291" s="6"/>
      <c r="OGG291" s="6"/>
      <c r="OGH291" s="6"/>
      <c r="OGI291" s="6"/>
      <c r="OGJ291" s="6"/>
      <c r="OGK291" s="6"/>
      <c r="OGL291" s="6"/>
      <c r="OGM291" s="6"/>
      <c r="OGN291" s="6"/>
      <c r="OGO291" s="6"/>
      <c r="OGP291" s="6"/>
      <c r="OGQ291" s="6"/>
      <c r="OGR291" s="6"/>
      <c r="OGS291" s="6"/>
      <c r="OGT291" s="6"/>
      <c r="OGU291" s="6"/>
      <c r="OGV291" s="6"/>
      <c r="OGW291" s="6"/>
      <c r="OGX291" s="6"/>
      <c r="OGY291" s="6"/>
      <c r="OGZ291" s="6"/>
      <c r="OHA291" s="6"/>
      <c r="OHB291" s="6"/>
      <c r="OHC291" s="6"/>
      <c r="OHD291" s="6"/>
      <c r="OHE291" s="6"/>
      <c r="OHF291" s="6"/>
      <c r="OHG291" s="6"/>
      <c r="OHH291" s="6"/>
      <c r="OHI291" s="6"/>
      <c r="OHJ291" s="6"/>
      <c r="OHK291" s="6"/>
      <c r="OHL291" s="6"/>
      <c r="OHM291" s="6"/>
      <c r="OHN291" s="6"/>
      <c r="OHO291" s="6"/>
      <c r="OHP291" s="6"/>
      <c r="OHQ291" s="6"/>
      <c r="OHR291" s="6"/>
      <c r="OHS291" s="6"/>
      <c r="OHT291" s="6"/>
      <c r="OHU291" s="6"/>
      <c r="OHV291" s="6"/>
      <c r="OHW291" s="6"/>
      <c r="OHX291" s="6"/>
      <c r="OHY291" s="6"/>
      <c r="OHZ291" s="6"/>
      <c r="OIA291" s="6"/>
      <c r="OIB291" s="6"/>
      <c r="OIC291" s="6"/>
      <c r="OID291" s="6"/>
      <c r="OIE291" s="6"/>
      <c r="OIF291" s="6"/>
      <c r="OIG291" s="6"/>
      <c r="OIH291" s="6"/>
      <c r="OII291" s="6"/>
      <c r="OIJ291" s="6"/>
      <c r="OIK291" s="6"/>
      <c r="OIL291" s="6"/>
      <c r="OIM291" s="6"/>
      <c r="OIN291" s="6"/>
      <c r="OIO291" s="6"/>
      <c r="OIP291" s="6"/>
      <c r="OIQ291" s="6"/>
      <c r="OIR291" s="6"/>
      <c r="OIS291" s="6"/>
      <c r="OIT291" s="6"/>
      <c r="OIU291" s="6"/>
      <c r="OIV291" s="6"/>
      <c r="OIW291" s="6"/>
      <c r="OIX291" s="6"/>
      <c r="OIY291" s="6"/>
      <c r="OIZ291" s="6"/>
      <c r="OJA291" s="6"/>
      <c r="OJB291" s="6"/>
      <c r="OJC291" s="6"/>
      <c r="OJD291" s="6"/>
      <c r="OJE291" s="6"/>
      <c r="OJF291" s="6"/>
      <c r="OJG291" s="6"/>
      <c r="OJH291" s="6"/>
      <c r="OJI291" s="6"/>
      <c r="OJJ291" s="6"/>
      <c r="OJK291" s="6"/>
      <c r="OJL291" s="6"/>
      <c r="OJM291" s="6"/>
      <c r="OJN291" s="6"/>
      <c r="OJO291" s="6"/>
      <c r="OJP291" s="6"/>
      <c r="OJQ291" s="6"/>
      <c r="OJR291" s="6"/>
      <c r="OJS291" s="6"/>
      <c r="OJT291" s="6"/>
      <c r="OJU291" s="6"/>
      <c r="OJV291" s="6"/>
      <c r="OJW291" s="6"/>
      <c r="OJX291" s="6"/>
      <c r="OJY291" s="6"/>
      <c r="OJZ291" s="6"/>
      <c r="OKA291" s="6"/>
      <c r="OKB291" s="6"/>
      <c r="OKC291" s="6"/>
      <c r="OKD291" s="6"/>
      <c r="OKE291" s="6"/>
      <c r="OKF291" s="6"/>
      <c r="OKG291" s="6"/>
      <c r="OKH291" s="6"/>
      <c r="OKI291" s="6"/>
      <c r="OKJ291" s="6"/>
      <c r="OKK291" s="6"/>
      <c r="OKL291" s="6"/>
      <c r="OKM291" s="6"/>
      <c r="OKN291" s="6"/>
      <c r="OKO291" s="6"/>
      <c r="OKP291" s="6"/>
      <c r="OKQ291" s="6"/>
      <c r="OKR291" s="6"/>
      <c r="OKS291" s="6"/>
      <c r="OKT291" s="6"/>
      <c r="OKU291" s="6"/>
      <c r="OKV291" s="6"/>
      <c r="OKW291" s="6"/>
      <c r="OKX291" s="6"/>
      <c r="OKY291" s="6"/>
      <c r="OKZ291" s="6"/>
      <c r="OLA291" s="6"/>
      <c r="OLB291" s="6"/>
      <c r="OLC291" s="6"/>
      <c r="OLD291" s="6"/>
      <c r="OLE291" s="6"/>
      <c r="OLF291" s="6"/>
      <c r="OLG291" s="6"/>
      <c r="OLH291" s="6"/>
      <c r="OLI291" s="6"/>
      <c r="OLJ291" s="6"/>
      <c r="OLK291" s="6"/>
      <c r="OLL291" s="6"/>
      <c r="OLM291" s="6"/>
      <c r="OLN291" s="6"/>
      <c r="OLO291" s="6"/>
      <c r="OLP291" s="6"/>
      <c r="OLQ291" s="6"/>
      <c r="OLR291" s="6"/>
      <c r="OLS291" s="6"/>
      <c r="OLT291" s="6"/>
      <c r="OLU291" s="6"/>
      <c r="OLV291" s="6"/>
      <c r="OLW291" s="6"/>
      <c r="OLX291" s="6"/>
      <c r="OLY291" s="6"/>
      <c r="OLZ291" s="6"/>
      <c r="OMA291" s="6"/>
      <c r="OMB291" s="6"/>
      <c r="OMC291" s="6"/>
      <c r="OMD291" s="6"/>
      <c r="OME291" s="6"/>
      <c r="OMF291" s="6"/>
      <c r="OMG291" s="6"/>
      <c r="OMH291" s="6"/>
      <c r="OMI291" s="6"/>
      <c r="OMJ291" s="6"/>
      <c r="OMK291" s="6"/>
      <c r="OML291" s="6"/>
      <c r="OMM291" s="6"/>
      <c r="OMN291" s="6"/>
      <c r="OMO291" s="6"/>
      <c r="OMP291" s="6"/>
      <c r="OMQ291" s="6"/>
      <c r="OMR291" s="6"/>
      <c r="OMS291" s="6"/>
      <c r="OMT291" s="6"/>
      <c r="OMU291" s="6"/>
      <c r="OMV291" s="6"/>
      <c r="OMW291" s="6"/>
      <c r="OMX291" s="6"/>
      <c r="OMY291" s="6"/>
      <c r="OMZ291" s="6"/>
      <c r="ONA291" s="6"/>
      <c r="ONB291" s="6"/>
      <c r="ONC291" s="6"/>
      <c r="OND291" s="6"/>
      <c r="ONE291" s="6"/>
      <c r="ONF291" s="6"/>
      <c r="ONG291" s="6"/>
      <c r="ONH291" s="6"/>
      <c r="ONI291" s="6"/>
      <c r="ONJ291" s="6"/>
      <c r="ONK291" s="6"/>
      <c r="ONL291" s="6"/>
      <c r="ONM291" s="6"/>
      <c r="ONN291" s="6"/>
      <c r="ONO291" s="6"/>
      <c r="ONP291" s="6"/>
      <c r="ONQ291" s="6"/>
      <c r="ONR291" s="6"/>
      <c r="ONS291" s="6"/>
      <c r="ONT291" s="6"/>
      <c r="ONU291" s="6"/>
      <c r="ONV291" s="6"/>
      <c r="ONW291" s="6"/>
      <c r="ONX291" s="6"/>
      <c r="ONY291" s="6"/>
      <c r="ONZ291" s="6"/>
      <c r="OOA291" s="6"/>
      <c r="OOB291" s="6"/>
      <c r="OOC291" s="6"/>
      <c r="OOD291" s="6"/>
      <c r="OOE291" s="6"/>
      <c r="OOF291" s="6"/>
      <c r="OOG291" s="6"/>
      <c r="OOH291" s="6"/>
      <c r="OOI291" s="6"/>
      <c r="OOJ291" s="6"/>
      <c r="OOK291" s="6"/>
      <c r="OOL291" s="6"/>
      <c r="OOM291" s="6"/>
      <c r="OON291" s="6"/>
      <c r="OOO291" s="6"/>
      <c r="OOP291" s="6"/>
      <c r="OOQ291" s="6"/>
      <c r="OOR291" s="6"/>
      <c r="OOS291" s="6"/>
      <c r="OOT291" s="6"/>
      <c r="OOU291" s="6"/>
      <c r="OOV291" s="6"/>
      <c r="OOW291" s="6"/>
      <c r="OOX291" s="6"/>
      <c r="OOY291" s="6"/>
      <c r="OOZ291" s="6"/>
      <c r="OPA291" s="6"/>
      <c r="OPB291" s="6"/>
      <c r="OPC291" s="6"/>
      <c r="OPD291" s="6"/>
      <c r="OPE291" s="6"/>
      <c r="OPF291" s="6"/>
      <c r="OPG291" s="6"/>
      <c r="OPH291" s="6"/>
      <c r="OPI291" s="6"/>
      <c r="OPJ291" s="6"/>
      <c r="OPK291" s="6"/>
      <c r="OPL291" s="6"/>
      <c r="OPM291" s="6"/>
      <c r="OPN291" s="6"/>
      <c r="OPO291" s="6"/>
      <c r="OPP291" s="6"/>
      <c r="OPQ291" s="6"/>
      <c r="OPR291" s="6"/>
      <c r="OPS291" s="6"/>
      <c r="OPT291" s="6"/>
      <c r="OPU291" s="6"/>
      <c r="OPV291" s="6"/>
      <c r="OPW291" s="6"/>
      <c r="OPX291" s="6"/>
      <c r="OPY291" s="6"/>
      <c r="OPZ291" s="6"/>
      <c r="OQA291" s="6"/>
      <c r="OQB291" s="6"/>
      <c r="OQC291" s="6"/>
      <c r="OQD291" s="6"/>
      <c r="OQE291" s="6"/>
      <c r="OQF291" s="6"/>
      <c r="OQG291" s="6"/>
      <c r="OQH291" s="6"/>
      <c r="OQI291" s="6"/>
      <c r="OQJ291" s="6"/>
      <c r="OQK291" s="6"/>
      <c r="OQL291" s="6"/>
      <c r="OQM291" s="6"/>
      <c r="OQN291" s="6"/>
      <c r="OQO291" s="6"/>
      <c r="OQP291" s="6"/>
      <c r="OQQ291" s="6"/>
      <c r="OQR291" s="6"/>
      <c r="OQS291" s="6"/>
      <c r="OQT291" s="6"/>
      <c r="OQU291" s="6"/>
      <c r="OQV291" s="6"/>
      <c r="OQW291" s="6"/>
      <c r="OQX291" s="6"/>
      <c r="OQY291" s="6"/>
      <c r="OQZ291" s="6"/>
      <c r="ORA291" s="6"/>
      <c r="ORB291" s="6"/>
      <c r="ORC291" s="6"/>
      <c r="ORD291" s="6"/>
      <c r="ORE291" s="6"/>
      <c r="ORF291" s="6"/>
      <c r="ORG291" s="6"/>
      <c r="ORH291" s="6"/>
      <c r="ORI291" s="6"/>
      <c r="ORJ291" s="6"/>
      <c r="ORK291" s="6"/>
      <c r="ORL291" s="6"/>
      <c r="ORM291" s="6"/>
      <c r="ORN291" s="6"/>
      <c r="ORO291" s="6"/>
      <c r="ORP291" s="6"/>
      <c r="ORQ291" s="6"/>
      <c r="ORR291" s="6"/>
      <c r="ORS291" s="6"/>
      <c r="ORT291" s="6"/>
      <c r="ORU291" s="6"/>
      <c r="ORV291" s="6"/>
      <c r="ORW291" s="6"/>
      <c r="ORX291" s="6"/>
      <c r="ORY291" s="6"/>
      <c r="ORZ291" s="6"/>
      <c r="OSA291" s="6"/>
      <c r="OSB291" s="6"/>
      <c r="OSC291" s="6"/>
      <c r="OSD291" s="6"/>
      <c r="OSE291" s="6"/>
      <c r="OSF291" s="6"/>
      <c r="OSG291" s="6"/>
      <c r="OSH291" s="6"/>
      <c r="OSI291" s="6"/>
      <c r="OSJ291" s="6"/>
      <c r="OSK291" s="6"/>
      <c r="OSL291" s="6"/>
      <c r="OSM291" s="6"/>
      <c r="OSN291" s="6"/>
      <c r="OSO291" s="6"/>
      <c r="OSP291" s="6"/>
      <c r="OSQ291" s="6"/>
      <c r="OSR291" s="6"/>
      <c r="OSS291" s="6"/>
      <c r="OST291" s="6"/>
      <c r="OSU291" s="6"/>
      <c r="OSV291" s="6"/>
      <c r="OSW291" s="6"/>
      <c r="OSX291" s="6"/>
      <c r="OSY291" s="6"/>
      <c r="OSZ291" s="6"/>
      <c r="OTA291" s="6"/>
      <c r="OTB291" s="6"/>
      <c r="OTC291" s="6"/>
      <c r="OTD291" s="6"/>
      <c r="OTE291" s="6"/>
      <c r="OTF291" s="6"/>
      <c r="OTG291" s="6"/>
      <c r="OTH291" s="6"/>
      <c r="OTI291" s="6"/>
      <c r="OTJ291" s="6"/>
      <c r="OTK291" s="6"/>
      <c r="OTL291" s="6"/>
      <c r="OTM291" s="6"/>
      <c r="OTN291" s="6"/>
      <c r="OTO291" s="6"/>
      <c r="OTP291" s="6"/>
      <c r="OTQ291" s="6"/>
      <c r="OTR291" s="6"/>
      <c r="OTS291" s="6"/>
      <c r="OTT291" s="6"/>
      <c r="OTU291" s="6"/>
      <c r="OTV291" s="6"/>
      <c r="OTW291" s="6"/>
      <c r="OTX291" s="6"/>
      <c r="OTY291" s="6"/>
      <c r="OTZ291" s="6"/>
      <c r="OUA291" s="6"/>
      <c r="OUB291" s="6"/>
      <c r="OUC291" s="6"/>
      <c r="OUD291" s="6"/>
      <c r="OUE291" s="6"/>
      <c r="OUF291" s="6"/>
      <c r="OUG291" s="6"/>
      <c r="OUH291" s="6"/>
      <c r="OUI291" s="6"/>
      <c r="OUJ291" s="6"/>
      <c r="OUK291" s="6"/>
      <c r="OUL291" s="6"/>
      <c r="OUM291" s="6"/>
      <c r="OUN291" s="6"/>
      <c r="OUO291" s="6"/>
      <c r="OUP291" s="6"/>
      <c r="OUQ291" s="6"/>
      <c r="OUR291" s="6"/>
      <c r="OUS291" s="6"/>
      <c r="OUT291" s="6"/>
      <c r="OUU291" s="6"/>
      <c r="OUV291" s="6"/>
      <c r="OUW291" s="6"/>
      <c r="OUX291" s="6"/>
      <c r="OUY291" s="6"/>
      <c r="OUZ291" s="6"/>
      <c r="OVA291" s="6"/>
      <c r="OVB291" s="6"/>
      <c r="OVC291" s="6"/>
      <c r="OVD291" s="6"/>
      <c r="OVE291" s="6"/>
      <c r="OVF291" s="6"/>
      <c r="OVG291" s="6"/>
      <c r="OVH291" s="6"/>
      <c r="OVI291" s="6"/>
      <c r="OVJ291" s="6"/>
      <c r="OVK291" s="6"/>
      <c r="OVL291" s="6"/>
      <c r="OVM291" s="6"/>
      <c r="OVN291" s="6"/>
      <c r="OVO291" s="6"/>
      <c r="OVP291" s="6"/>
      <c r="OVQ291" s="6"/>
      <c r="OVR291" s="6"/>
      <c r="OVS291" s="6"/>
      <c r="OVT291" s="6"/>
      <c r="OVU291" s="6"/>
      <c r="OVV291" s="6"/>
      <c r="OVW291" s="6"/>
      <c r="OVX291" s="6"/>
      <c r="OVY291" s="6"/>
      <c r="OVZ291" s="6"/>
      <c r="OWA291" s="6"/>
      <c r="OWB291" s="6"/>
      <c r="OWC291" s="6"/>
      <c r="OWD291" s="6"/>
      <c r="OWE291" s="6"/>
      <c r="OWF291" s="6"/>
      <c r="OWG291" s="6"/>
      <c r="OWH291" s="6"/>
      <c r="OWI291" s="6"/>
      <c r="OWJ291" s="6"/>
      <c r="OWK291" s="6"/>
      <c r="OWL291" s="6"/>
      <c r="OWM291" s="6"/>
      <c r="OWN291" s="6"/>
      <c r="OWO291" s="6"/>
      <c r="OWP291" s="6"/>
      <c r="OWQ291" s="6"/>
      <c r="OWR291" s="6"/>
      <c r="OWS291" s="6"/>
      <c r="OWT291" s="6"/>
      <c r="OWU291" s="6"/>
      <c r="OWV291" s="6"/>
      <c r="OWW291" s="6"/>
      <c r="OWX291" s="6"/>
      <c r="OWY291" s="6"/>
      <c r="OWZ291" s="6"/>
      <c r="OXA291" s="6"/>
      <c r="OXB291" s="6"/>
      <c r="OXC291" s="6"/>
      <c r="OXD291" s="6"/>
      <c r="OXE291" s="6"/>
      <c r="OXF291" s="6"/>
      <c r="OXG291" s="6"/>
      <c r="OXH291" s="6"/>
      <c r="OXI291" s="6"/>
      <c r="OXJ291" s="6"/>
      <c r="OXK291" s="6"/>
      <c r="OXL291" s="6"/>
      <c r="OXM291" s="6"/>
      <c r="OXN291" s="6"/>
      <c r="OXO291" s="6"/>
      <c r="OXP291" s="6"/>
      <c r="OXQ291" s="6"/>
      <c r="OXR291" s="6"/>
      <c r="OXS291" s="6"/>
      <c r="OXT291" s="6"/>
      <c r="OXU291" s="6"/>
      <c r="OXV291" s="6"/>
      <c r="OXW291" s="6"/>
      <c r="OXX291" s="6"/>
      <c r="OXY291" s="6"/>
      <c r="OXZ291" s="6"/>
      <c r="OYA291" s="6"/>
      <c r="OYB291" s="6"/>
      <c r="OYC291" s="6"/>
      <c r="OYD291" s="6"/>
      <c r="OYE291" s="6"/>
      <c r="OYF291" s="6"/>
      <c r="OYG291" s="6"/>
      <c r="OYH291" s="6"/>
      <c r="OYI291" s="6"/>
      <c r="OYJ291" s="6"/>
      <c r="OYK291" s="6"/>
      <c r="OYL291" s="6"/>
      <c r="OYM291" s="6"/>
      <c r="OYN291" s="6"/>
      <c r="OYO291" s="6"/>
      <c r="OYP291" s="6"/>
      <c r="OYQ291" s="6"/>
      <c r="OYR291" s="6"/>
      <c r="OYS291" s="6"/>
      <c r="OYT291" s="6"/>
      <c r="OYU291" s="6"/>
      <c r="OYV291" s="6"/>
      <c r="OYW291" s="6"/>
      <c r="OYX291" s="6"/>
      <c r="OYY291" s="6"/>
      <c r="OYZ291" s="6"/>
      <c r="OZA291" s="6"/>
      <c r="OZB291" s="6"/>
      <c r="OZC291" s="6"/>
      <c r="OZD291" s="6"/>
      <c r="OZE291" s="6"/>
      <c r="OZF291" s="6"/>
      <c r="OZG291" s="6"/>
      <c r="OZH291" s="6"/>
      <c r="OZI291" s="6"/>
      <c r="OZJ291" s="6"/>
      <c r="OZK291" s="6"/>
      <c r="OZL291" s="6"/>
      <c r="OZM291" s="6"/>
      <c r="OZN291" s="6"/>
      <c r="OZO291" s="6"/>
      <c r="OZP291" s="6"/>
      <c r="OZQ291" s="6"/>
      <c r="OZR291" s="6"/>
      <c r="OZS291" s="6"/>
      <c r="OZT291" s="6"/>
      <c r="OZU291" s="6"/>
      <c r="OZV291" s="6"/>
      <c r="OZW291" s="6"/>
      <c r="OZX291" s="6"/>
      <c r="OZY291" s="6"/>
      <c r="OZZ291" s="6"/>
      <c r="PAA291" s="6"/>
      <c r="PAB291" s="6"/>
      <c r="PAC291" s="6"/>
      <c r="PAD291" s="6"/>
      <c r="PAE291" s="6"/>
      <c r="PAF291" s="6"/>
      <c r="PAG291" s="6"/>
      <c r="PAH291" s="6"/>
      <c r="PAI291" s="6"/>
      <c r="PAJ291" s="6"/>
      <c r="PAK291" s="6"/>
      <c r="PAL291" s="6"/>
      <c r="PAM291" s="6"/>
      <c r="PAN291" s="6"/>
      <c r="PAO291" s="6"/>
      <c r="PAP291" s="6"/>
      <c r="PAQ291" s="6"/>
      <c r="PAR291" s="6"/>
      <c r="PAS291" s="6"/>
      <c r="PAT291" s="6"/>
      <c r="PAU291" s="6"/>
      <c r="PAV291" s="6"/>
      <c r="PAW291" s="6"/>
      <c r="PAX291" s="6"/>
      <c r="PAY291" s="6"/>
      <c r="PAZ291" s="6"/>
      <c r="PBA291" s="6"/>
      <c r="PBB291" s="6"/>
      <c r="PBC291" s="6"/>
      <c r="PBD291" s="6"/>
      <c r="PBE291" s="6"/>
      <c r="PBF291" s="6"/>
      <c r="PBG291" s="6"/>
      <c r="PBH291" s="6"/>
      <c r="PBI291" s="6"/>
      <c r="PBJ291" s="6"/>
      <c r="PBK291" s="6"/>
      <c r="PBL291" s="6"/>
      <c r="PBM291" s="6"/>
      <c r="PBN291" s="6"/>
      <c r="PBO291" s="6"/>
      <c r="PBP291" s="6"/>
      <c r="PBQ291" s="6"/>
      <c r="PBR291" s="6"/>
      <c r="PBS291" s="6"/>
      <c r="PBT291" s="6"/>
      <c r="PBU291" s="6"/>
      <c r="PBV291" s="6"/>
      <c r="PBW291" s="6"/>
      <c r="PBX291" s="6"/>
      <c r="PBY291" s="6"/>
      <c r="PBZ291" s="6"/>
      <c r="PCA291" s="6"/>
      <c r="PCB291" s="6"/>
      <c r="PCC291" s="6"/>
      <c r="PCD291" s="6"/>
      <c r="PCE291" s="6"/>
      <c r="PCF291" s="6"/>
      <c r="PCG291" s="6"/>
      <c r="PCH291" s="6"/>
      <c r="PCI291" s="6"/>
      <c r="PCJ291" s="6"/>
      <c r="PCK291" s="6"/>
      <c r="PCL291" s="6"/>
      <c r="PCM291" s="6"/>
      <c r="PCN291" s="6"/>
      <c r="PCO291" s="6"/>
      <c r="PCP291" s="6"/>
      <c r="PCQ291" s="6"/>
      <c r="PCR291" s="6"/>
      <c r="PCS291" s="6"/>
      <c r="PCT291" s="6"/>
      <c r="PCU291" s="6"/>
      <c r="PCV291" s="6"/>
      <c r="PCW291" s="6"/>
      <c r="PCX291" s="6"/>
      <c r="PCY291" s="6"/>
      <c r="PCZ291" s="6"/>
      <c r="PDA291" s="6"/>
      <c r="PDB291" s="6"/>
      <c r="PDC291" s="6"/>
      <c r="PDD291" s="6"/>
      <c r="PDE291" s="6"/>
      <c r="PDF291" s="6"/>
      <c r="PDG291" s="6"/>
      <c r="PDH291" s="6"/>
      <c r="PDI291" s="6"/>
      <c r="PDJ291" s="6"/>
      <c r="PDK291" s="6"/>
      <c r="PDL291" s="6"/>
      <c r="PDM291" s="6"/>
      <c r="PDN291" s="6"/>
      <c r="PDO291" s="6"/>
      <c r="PDP291" s="6"/>
      <c r="PDQ291" s="6"/>
      <c r="PDR291" s="6"/>
      <c r="PDS291" s="6"/>
      <c r="PDT291" s="6"/>
      <c r="PDU291" s="6"/>
      <c r="PDV291" s="6"/>
      <c r="PDW291" s="6"/>
      <c r="PDX291" s="6"/>
      <c r="PDY291" s="6"/>
      <c r="PDZ291" s="6"/>
      <c r="PEA291" s="6"/>
      <c r="PEB291" s="6"/>
      <c r="PEC291" s="6"/>
      <c r="PED291" s="6"/>
      <c r="PEE291" s="6"/>
      <c r="PEF291" s="6"/>
      <c r="PEG291" s="6"/>
      <c r="PEH291" s="6"/>
      <c r="PEI291" s="6"/>
      <c r="PEJ291" s="6"/>
      <c r="PEK291" s="6"/>
      <c r="PEL291" s="6"/>
      <c r="PEM291" s="6"/>
      <c r="PEN291" s="6"/>
      <c r="PEO291" s="6"/>
      <c r="PEP291" s="6"/>
      <c r="PEQ291" s="6"/>
      <c r="PER291" s="6"/>
      <c r="PES291" s="6"/>
      <c r="PET291" s="6"/>
      <c r="PEU291" s="6"/>
      <c r="PEV291" s="6"/>
      <c r="PEW291" s="6"/>
      <c r="PEX291" s="6"/>
      <c r="PEY291" s="6"/>
      <c r="PEZ291" s="6"/>
      <c r="PFA291" s="6"/>
      <c r="PFB291" s="6"/>
      <c r="PFC291" s="6"/>
      <c r="PFD291" s="6"/>
      <c r="PFE291" s="6"/>
      <c r="PFF291" s="6"/>
      <c r="PFG291" s="6"/>
      <c r="PFH291" s="6"/>
      <c r="PFI291" s="6"/>
      <c r="PFJ291" s="6"/>
      <c r="PFK291" s="6"/>
      <c r="PFL291" s="6"/>
      <c r="PFM291" s="6"/>
      <c r="PFN291" s="6"/>
      <c r="PFO291" s="6"/>
      <c r="PFP291" s="6"/>
      <c r="PFQ291" s="6"/>
      <c r="PFR291" s="6"/>
      <c r="PFS291" s="6"/>
      <c r="PFT291" s="6"/>
      <c r="PFU291" s="6"/>
      <c r="PFV291" s="6"/>
      <c r="PFW291" s="6"/>
      <c r="PFX291" s="6"/>
      <c r="PFY291" s="6"/>
      <c r="PFZ291" s="6"/>
      <c r="PGA291" s="6"/>
      <c r="PGB291" s="6"/>
      <c r="PGC291" s="6"/>
      <c r="PGD291" s="6"/>
      <c r="PGE291" s="6"/>
      <c r="PGF291" s="6"/>
      <c r="PGG291" s="6"/>
      <c r="PGH291" s="6"/>
      <c r="PGI291" s="6"/>
      <c r="PGJ291" s="6"/>
      <c r="PGK291" s="6"/>
      <c r="PGL291" s="6"/>
      <c r="PGM291" s="6"/>
      <c r="PGN291" s="6"/>
      <c r="PGO291" s="6"/>
      <c r="PGP291" s="6"/>
      <c r="PGQ291" s="6"/>
      <c r="PGR291" s="6"/>
      <c r="PGS291" s="6"/>
      <c r="PGT291" s="6"/>
      <c r="PGU291" s="6"/>
      <c r="PGV291" s="6"/>
      <c r="PGW291" s="6"/>
      <c r="PGX291" s="6"/>
      <c r="PGY291" s="6"/>
      <c r="PGZ291" s="6"/>
      <c r="PHA291" s="6"/>
      <c r="PHB291" s="6"/>
      <c r="PHC291" s="6"/>
      <c r="PHD291" s="6"/>
      <c r="PHE291" s="6"/>
      <c r="PHF291" s="6"/>
      <c r="PHG291" s="6"/>
      <c r="PHH291" s="6"/>
      <c r="PHI291" s="6"/>
      <c r="PHJ291" s="6"/>
      <c r="PHK291" s="6"/>
      <c r="PHL291" s="6"/>
      <c r="PHM291" s="6"/>
      <c r="PHN291" s="6"/>
      <c r="PHO291" s="6"/>
      <c r="PHP291" s="6"/>
      <c r="PHQ291" s="6"/>
      <c r="PHR291" s="6"/>
      <c r="PHS291" s="6"/>
      <c r="PHT291" s="6"/>
      <c r="PHU291" s="6"/>
      <c r="PHV291" s="6"/>
      <c r="PHW291" s="6"/>
      <c r="PHX291" s="6"/>
      <c r="PHY291" s="6"/>
      <c r="PHZ291" s="6"/>
      <c r="PIA291" s="6"/>
      <c r="PIB291" s="6"/>
      <c r="PIC291" s="6"/>
      <c r="PID291" s="6"/>
      <c r="PIE291" s="6"/>
      <c r="PIF291" s="6"/>
      <c r="PIG291" s="6"/>
      <c r="PIH291" s="6"/>
      <c r="PII291" s="6"/>
      <c r="PIJ291" s="6"/>
      <c r="PIK291" s="6"/>
      <c r="PIL291" s="6"/>
      <c r="PIM291" s="6"/>
      <c r="PIN291" s="6"/>
      <c r="PIO291" s="6"/>
      <c r="PIP291" s="6"/>
      <c r="PIQ291" s="6"/>
      <c r="PIR291" s="6"/>
      <c r="PIS291" s="6"/>
      <c r="PIT291" s="6"/>
      <c r="PIU291" s="6"/>
      <c r="PIV291" s="6"/>
      <c r="PIW291" s="6"/>
      <c r="PIX291" s="6"/>
      <c r="PIY291" s="6"/>
      <c r="PIZ291" s="6"/>
      <c r="PJA291" s="6"/>
      <c r="PJB291" s="6"/>
      <c r="PJC291" s="6"/>
      <c r="PJD291" s="6"/>
      <c r="PJE291" s="6"/>
      <c r="PJF291" s="6"/>
      <c r="PJG291" s="6"/>
      <c r="PJH291" s="6"/>
      <c r="PJI291" s="6"/>
      <c r="PJJ291" s="6"/>
      <c r="PJK291" s="6"/>
      <c r="PJL291" s="6"/>
      <c r="PJM291" s="6"/>
      <c r="PJN291" s="6"/>
      <c r="PJO291" s="6"/>
      <c r="PJP291" s="6"/>
      <c r="PJQ291" s="6"/>
      <c r="PJR291" s="6"/>
      <c r="PJS291" s="6"/>
      <c r="PJT291" s="6"/>
      <c r="PJU291" s="6"/>
      <c r="PJV291" s="6"/>
      <c r="PJW291" s="6"/>
      <c r="PJX291" s="6"/>
      <c r="PJY291" s="6"/>
      <c r="PJZ291" s="6"/>
      <c r="PKA291" s="6"/>
      <c r="PKB291" s="6"/>
      <c r="PKC291" s="6"/>
      <c r="PKD291" s="6"/>
      <c r="PKE291" s="6"/>
      <c r="PKF291" s="6"/>
      <c r="PKG291" s="6"/>
      <c r="PKH291" s="6"/>
      <c r="PKI291" s="6"/>
      <c r="PKJ291" s="6"/>
      <c r="PKK291" s="6"/>
      <c r="PKL291" s="6"/>
      <c r="PKM291" s="6"/>
      <c r="PKN291" s="6"/>
      <c r="PKO291" s="6"/>
      <c r="PKP291" s="6"/>
      <c r="PKQ291" s="6"/>
      <c r="PKR291" s="6"/>
      <c r="PKS291" s="6"/>
      <c r="PKT291" s="6"/>
      <c r="PKU291" s="6"/>
      <c r="PKV291" s="6"/>
      <c r="PKW291" s="6"/>
      <c r="PKX291" s="6"/>
      <c r="PKY291" s="6"/>
      <c r="PKZ291" s="6"/>
      <c r="PLA291" s="6"/>
      <c r="PLB291" s="6"/>
      <c r="PLC291" s="6"/>
      <c r="PLD291" s="6"/>
      <c r="PLE291" s="6"/>
      <c r="PLF291" s="6"/>
      <c r="PLG291" s="6"/>
      <c r="PLH291" s="6"/>
      <c r="PLI291" s="6"/>
      <c r="PLJ291" s="6"/>
      <c r="PLK291" s="6"/>
      <c r="PLL291" s="6"/>
      <c r="PLM291" s="6"/>
      <c r="PLN291" s="6"/>
      <c r="PLO291" s="6"/>
      <c r="PLP291" s="6"/>
      <c r="PLQ291" s="6"/>
      <c r="PLR291" s="6"/>
      <c r="PLS291" s="6"/>
      <c r="PLT291" s="6"/>
      <c r="PLU291" s="6"/>
      <c r="PLV291" s="6"/>
      <c r="PLW291" s="6"/>
      <c r="PLX291" s="6"/>
      <c r="PLY291" s="6"/>
      <c r="PLZ291" s="6"/>
      <c r="PMA291" s="6"/>
      <c r="PMB291" s="6"/>
      <c r="PMC291" s="6"/>
      <c r="PMD291" s="6"/>
      <c r="PME291" s="6"/>
      <c r="PMF291" s="6"/>
      <c r="PMG291" s="6"/>
      <c r="PMH291" s="6"/>
      <c r="PMI291" s="6"/>
      <c r="PMJ291" s="6"/>
      <c r="PMK291" s="6"/>
      <c r="PML291" s="6"/>
      <c r="PMM291" s="6"/>
      <c r="PMN291" s="6"/>
      <c r="PMO291" s="6"/>
      <c r="PMP291" s="6"/>
      <c r="PMQ291" s="6"/>
      <c r="PMR291" s="6"/>
      <c r="PMS291" s="6"/>
      <c r="PMT291" s="6"/>
      <c r="PMU291" s="6"/>
      <c r="PMV291" s="6"/>
      <c r="PMW291" s="6"/>
      <c r="PMX291" s="6"/>
      <c r="PMY291" s="6"/>
      <c r="PMZ291" s="6"/>
      <c r="PNA291" s="6"/>
      <c r="PNB291" s="6"/>
      <c r="PNC291" s="6"/>
      <c r="PND291" s="6"/>
      <c r="PNE291" s="6"/>
      <c r="PNF291" s="6"/>
      <c r="PNG291" s="6"/>
      <c r="PNH291" s="6"/>
      <c r="PNI291" s="6"/>
      <c r="PNJ291" s="6"/>
      <c r="PNK291" s="6"/>
      <c r="PNL291" s="6"/>
      <c r="PNM291" s="6"/>
      <c r="PNN291" s="6"/>
      <c r="PNO291" s="6"/>
      <c r="PNP291" s="6"/>
      <c r="PNQ291" s="6"/>
      <c r="PNR291" s="6"/>
      <c r="PNS291" s="6"/>
      <c r="PNT291" s="6"/>
      <c r="PNU291" s="6"/>
      <c r="PNV291" s="6"/>
      <c r="PNW291" s="6"/>
      <c r="PNX291" s="6"/>
      <c r="PNY291" s="6"/>
      <c r="PNZ291" s="6"/>
      <c r="POA291" s="6"/>
      <c r="POB291" s="6"/>
      <c r="POC291" s="6"/>
      <c r="POD291" s="6"/>
      <c r="POE291" s="6"/>
      <c r="POF291" s="6"/>
      <c r="POG291" s="6"/>
      <c r="POH291" s="6"/>
      <c r="POI291" s="6"/>
      <c r="POJ291" s="6"/>
      <c r="POK291" s="6"/>
      <c r="POL291" s="6"/>
      <c r="POM291" s="6"/>
      <c r="PON291" s="6"/>
      <c r="POO291" s="6"/>
      <c r="POP291" s="6"/>
      <c r="POQ291" s="6"/>
      <c r="POR291" s="6"/>
      <c r="POS291" s="6"/>
      <c r="POT291" s="6"/>
      <c r="POU291" s="6"/>
      <c r="POV291" s="6"/>
      <c r="POW291" s="6"/>
      <c r="POX291" s="6"/>
      <c r="POY291" s="6"/>
      <c r="POZ291" s="6"/>
      <c r="PPA291" s="6"/>
      <c r="PPB291" s="6"/>
      <c r="PPC291" s="6"/>
      <c r="PPD291" s="6"/>
      <c r="PPE291" s="6"/>
      <c r="PPF291" s="6"/>
      <c r="PPG291" s="6"/>
      <c r="PPH291" s="6"/>
      <c r="PPI291" s="6"/>
      <c r="PPJ291" s="6"/>
      <c r="PPK291" s="6"/>
      <c r="PPL291" s="6"/>
      <c r="PPM291" s="6"/>
      <c r="PPN291" s="6"/>
      <c r="PPO291" s="6"/>
      <c r="PPP291" s="6"/>
      <c r="PPQ291" s="6"/>
      <c r="PPR291" s="6"/>
      <c r="PPS291" s="6"/>
      <c r="PPT291" s="6"/>
      <c r="PPU291" s="6"/>
      <c r="PPV291" s="6"/>
      <c r="PPW291" s="6"/>
      <c r="PPX291" s="6"/>
      <c r="PPY291" s="6"/>
      <c r="PPZ291" s="6"/>
      <c r="PQA291" s="6"/>
      <c r="PQB291" s="6"/>
      <c r="PQC291" s="6"/>
      <c r="PQD291" s="6"/>
      <c r="PQE291" s="6"/>
      <c r="PQF291" s="6"/>
      <c r="PQG291" s="6"/>
      <c r="PQH291" s="6"/>
      <c r="PQI291" s="6"/>
      <c r="PQJ291" s="6"/>
      <c r="PQK291" s="6"/>
      <c r="PQL291" s="6"/>
      <c r="PQM291" s="6"/>
      <c r="PQN291" s="6"/>
      <c r="PQO291" s="6"/>
      <c r="PQP291" s="6"/>
      <c r="PQQ291" s="6"/>
      <c r="PQR291" s="6"/>
      <c r="PQS291" s="6"/>
      <c r="PQT291" s="6"/>
      <c r="PQU291" s="6"/>
      <c r="PQV291" s="6"/>
      <c r="PQW291" s="6"/>
      <c r="PQX291" s="6"/>
      <c r="PQY291" s="6"/>
      <c r="PQZ291" s="6"/>
      <c r="PRA291" s="6"/>
      <c r="PRB291" s="6"/>
      <c r="PRC291" s="6"/>
      <c r="PRD291" s="6"/>
      <c r="PRE291" s="6"/>
      <c r="PRF291" s="6"/>
      <c r="PRG291" s="6"/>
      <c r="PRH291" s="6"/>
      <c r="PRI291" s="6"/>
      <c r="PRJ291" s="6"/>
      <c r="PRK291" s="6"/>
      <c r="PRL291" s="6"/>
      <c r="PRM291" s="6"/>
      <c r="PRN291" s="6"/>
      <c r="PRO291" s="6"/>
      <c r="PRP291" s="6"/>
      <c r="PRQ291" s="6"/>
      <c r="PRR291" s="6"/>
      <c r="PRS291" s="6"/>
      <c r="PRT291" s="6"/>
      <c r="PRU291" s="6"/>
      <c r="PRV291" s="6"/>
      <c r="PRW291" s="6"/>
      <c r="PRX291" s="6"/>
      <c r="PRY291" s="6"/>
      <c r="PRZ291" s="6"/>
      <c r="PSA291" s="6"/>
      <c r="PSB291" s="6"/>
      <c r="PSC291" s="6"/>
      <c r="PSD291" s="6"/>
      <c r="PSE291" s="6"/>
      <c r="PSF291" s="6"/>
      <c r="PSG291" s="6"/>
      <c r="PSH291" s="6"/>
      <c r="PSI291" s="6"/>
      <c r="PSJ291" s="6"/>
      <c r="PSK291" s="6"/>
      <c r="PSL291" s="6"/>
      <c r="PSM291" s="6"/>
      <c r="PSN291" s="6"/>
      <c r="PSO291" s="6"/>
      <c r="PSP291" s="6"/>
      <c r="PSQ291" s="6"/>
      <c r="PSR291" s="6"/>
      <c r="PSS291" s="6"/>
      <c r="PST291" s="6"/>
      <c r="PSU291" s="6"/>
      <c r="PSV291" s="6"/>
      <c r="PSW291" s="6"/>
      <c r="PSX291" s="6"/>
      <c r="PSY291" s="6"/>
      <c r="PSZ291" s="6"/>
      <c r="PTA291" s="6"/>
      <c r="PTB291" s="6"/>
      <c r="PTC291" s="6"/>
      <c r="PTD291" s="6"/>
      <c r="PTE291" s="6"/>
      <c r="PTF291" s="6"/>
      <c r="PTG291" s="6"/>
      <c r="PTH291" s="6"/>
      <c r="PTI291" s="6"/>
      <c r="PTJ291" s="6"/>
      <c r="PTK291" s="6"/>
      <c r="PTL291" s="6"/>
      <c r="PTM291" s="6"/>
      <c r="PTN291" s="6"/>
      <c r="PTO291" s="6"/>
      <c r="PTP291" s="6"/>
      <c r="PTQ291" s="6"/>
      <c r="PTR291" s="6"/>
      <c r="PTS291" s="6"/>
      <c r="PTT291" s="6"/>
      <c r="PTU291" s="6"/>
      <c r="PTV291" s="6"/>
      <c r="PTW291" s="6"/>
      <c r="PTX291" s="6"/>
      <c r="PTY291" s="6"/>
      <c r="PTZ291" s="6"/>
      <c r="PUA291" s="6"/>
      <c r="PUB291" s="6"/>
      <c r="PUC291" s="6"/>
      <c r="PUD291" s="6"/>
      <c r="PUE291" s="6"/>
      <c r="PUF291" s="6"/>
      <c r="PUG291" s="6"/>
      <c r="PUH291" s="6"/>
      <c r="PUI291" s="6"/>
      <c r="PUJ291" s="6"/>
      <c r="PUK291" s="6"/>
      <c r="PUL291" s="6"/>
      <c r="PUM291" s="6"/>
      <c r="PUN291" s="6"/>
      <c r="PUO291" s="6"/>
      <c r="PUP291" s="6"/>
      <c r="PUQ291" s="6"/>
      <c r="PUR291" s="6"/>
      <c r="PUS291" s="6"/>
      <c r="PUT291" s="6"/>
      <c r="PUU291" s="6"/>
      <c r="PUV291" s="6"/>
      <c r="PUW291" s="6"/>
      <c r="PUX291" s="6"/>
      <c r="PUY291" s="6"/>
      <c r="PUZ291" s="6"/>
      <c r="PVA291" s="6"/>
      <c r="PVB291" s="6"/>
      <c r="PVC291" s="6"/>
      <c r="PVD291" s="6"/>
      <c r="PVE291" s="6"/>
      <c r="PVF291" s="6"/>
      <c r="PVG291" s="6"/>
      <c r="PVH291" s="6"/>
      <c r="PVI291" s="6"/>
      <c r="PVJ291" s="6"/>
      <c r="PVK291" s="6"/>
      <c r="PVL291" s="6"/>
      <c r="PVM291" s="6"/>
      <c r="PVN291" s="6"/>
      <c r="PVO291" s="6"/>
      <c r="PVP291" s="6"/>
      <c r="PVQ291" s="6"/>
      <c r="PVR291" s="6"/>
      <c r="PVS291" s="6"/>
      <c r="PVT291" s="6"/>
      <c r="PVU291" s="6"/>
      <c r="PVV291" s="6"/>
      <c r="PVW291" s="6"/>
      <c r="PVX291" s="6"/>
      <c r="PVY291" s="6"/>
      <c r="PVZ291" s="6"/>
      <c r="PWA291" s="6"/>
      <c r="PWB291" s="6"/>
      <c r="PWC291" s="6"/>
      <c r="PWD291" s="6"/>
      <c r="PWE291" s="6"/>
      <c r="PWF291" s="6"/>
      <c r="PWG291" s="6"/>
      <c r="PWH291" s="6"/>
      <c r="PWI291" s="6"/>
      <c r="PWJ291" s="6"/>
      <c r="PWK291" s="6"/>
      <c r="PWL291" s="6"/>
      <c r="PWM291" s="6"/>
      <c r="PWN291" s="6"/>
      <c r="PWO291" s="6"/>
      <c r="PWP291" s="6"/>
      <c r="PWQ291" s="6"/>
      <c r="PWR291" s="6"/>
      <c r="PWS291" s="6"/>
      <c r="PWT291" s="6"/>
      <c r="PWU291" s="6"/>
      <c r="PWV291" s="6"/>
      <c r="PWW291" s="6"/>
      <c r="PWX291" s="6"/>
      <c r="PWY291" s="6"/>
      <c r="PWZ291" s="6"/>
      <c r="PXA291" s="6"/>
      <c r="PXB291" s="6"/>
      <c r="PXC291" s="6"/>
      <c r="PXD291" s="6"/>
      <c r="PXE291" s="6"/>
      <c r="PXF291" s="6"/>
      <c r="PXG291" s="6"/>
      <c r="PXH291" s="6"/>
      <c r="PXI291" s="6"/>
      <c r="PXJ291" s="6"/>
      <c r="PXK291" s="6"/>
      <c r="PXL291" s="6"/>
      <c r="PXM291" s="6"/>
      <c r="PXN291" s="6"/>
      <c r="PXO291" s="6"/>
      <c r="PXP291" s="6"/>
      <c r="PXQ291" s="6"/>
      <c r="PXR291" s="6"/>
      <c r="PXS291" s="6"/>
      <c r="PXT291" s="6"/>
      <c r="PXU291" s="6"/>
      <c r="PXV291" s="6"/>
      <c r="PXW291" s="6"/>
      <c r="PXX291" s="6"/>
      <c r="PXY291" s="6"/>
      <c r="PXZ291" s="6"/>
      <c r="PYA291" s="6"/>
      <c r="PYB291" s="6"/>
      <c r="PYC291" s="6"/>
      <c r="PYD291" s="6"/>
      <c r="PYE291" s="6"/>
      <c r="PYF291" s="6"/>
      <c r="PYG291" s="6"/>
      <c r="PYH291" s="6"/>
      <c r="PYI291" s="6"/>
      <c r="PYJ291" s="6"/>
      <c r="PYK291" s="6"/>
      <c r="PYL291" s="6"/>
      <c r="PYM291" s="6"/>
      <c r="PYN291" s="6"/>
      <c r="PYO291" s="6"/>
      <c r="PYP291" s="6"/>
      <c r="PYQ291" s="6"/>
      <c r="PYR291" s="6"/>
      <c r="PYS291" s="6"/>
      <c r="PYT291" s="6"/>
      <c r="PYU291" s="6"/>
      <c r="PYV291" s="6"/>
      <c r="PYW291" s="6"/>
      <c r="PYX291" s="6"/>
      <c r="PYY291" s="6"/>
      <c r="PYZ291" s="6"/>
      <c r="PZA291" s="6"/>
      <c r="PZB291" s="6"/>
      <c r="PZC291" s="6"/>
      <c r="PZD291" s="6"/>
      <c r="PZE291" s="6"/>
      <c r="PZF291" s="6"/>
      <c r="PZG291" s="6"/>
      <c r="PZH291" s="6"/>
      <c r="PZI291" s="6"/>
      <c r="PZJ291" s="6"/>
      <c r="PZK291" s="6"/>
      <c r="PZL291" s="6"/>
      <c r="PZM291" s="6"/>
      <c r="PZN291" s="6"/>
      <c r="PZO291" s="6"/>
      <c r="PZP291" s="6"/>
      <c r="PZQ291" s="6"/>
      <c r="PZR291" s="6"/>
      <c r="PZS291" s="6"/>
      <c r="PZT291" s="6"/>
      <c r="PZU291" s="6"/>
      <c r="PZV291" s="6"/>
      <c r="PZW291" s="6"/>
      <c r="PZX291" s="6"/>
      <c r="PZY291" s="6"/>
      <c r="PZZ291" s="6"/>
      <c r="QAA291" s="6"/>
      <c r="QAB291" s="6"/>
      <c r="QAC291" s="6"/>
      <c r="QAD291" s="6"/>
      <c r="QAE291" s="6"/>
      <c r="QAF291" s="6"/>
      <c r="QAG291" s="6"/>
      <c r="QAH291" s="6"/>
      <c r="QAI291" s="6"/>
      <c r="QAJ291" s="6"/>
      <c r="QAK291" s="6"/>
      <c r="QAL291" s="6"/>
      <c r="QAM291" s="6"/>
      <c r="QAN291" s="6"/>
      <c r="QAO291" s="6"/>
      <c r="QAP291" s="6"/>
      <c r="QAQ291" s="6"/>
      <c r="QAR291" s="6"/>
      <c r="QAS291" s="6"/>
      <c r="QAT291" s="6"/>
      <c r="QAU291" s="6"/>
      <c r="QAV291" s="6"/>
      <c r="QAW291" s="6"/>
      <c r="QAX291" s="6"/>
      <c r="QAY291" s="6"/>
      <c r="QAZ291" s="6"/>
      <c r="QBA291" s="6"/>
      <c r="QBB291" s="6"/>
      <c r="QBC291" s="6"/>
      <c r="QBD291" s="6"/>
      <c r="QBE291" s="6"/>
      <c r="QBF291" s="6"/>
      <c r="QBG291" s="6"/>
      <c r="QBH291" s="6"/>
      <c r="QBI291" s="6"/>
      <c r="QBJ291" s="6"/>
      <c r="QBK291" s="6"/>
      <c r="QBL291" s="6"/>
      <c r="QBM291" s="6"/>
      <c r="QBN291" s="6"/>
      <c r="QBO291" s="6"/>
      <c r="QBP291" s="6"/>
      <c r="QBQ291" s="6"/>
      <c r="QBR291" s="6"/>
      <c r="QBS291" s="6"/>
      <c r="QBT291" s="6"/>
      <c r="QBU291" s="6"/>
      <c r="QBV291" s="6"/>
      <c r="QBW291" s="6"/>
      <c r="QBX291" s="6"/>
      <c r="QBY291" s="6"/>
      <c r="QBZ291" s="6"/>
      <c r="QCA291" s="6"/>
      <c r="QCB291" s="6"/>
      <c r="QCC291" s="6"/>
      <c r="QCD291" s="6"/>
      <c r="QCE291" s="6"/>
      <c r="QCF291" s="6"/>
      <c r="QCG291" s="6"/>
      <c r="QCH291" s="6"/>
      <c r="QCI291" s="6"/>
      <c r="QCJ291" s="6"/>
      <c r="QCK291" s="6"/>
      <c r="QCL291" s="6"/>
      <c r="QCM291" s="6"/>
      <c r="QCN291" s="6"/>
      <c r="QCO291" s="6"/>
      <c r="QCP291" s="6"/>
      <c r="QCQ291" s="6"/>
      <c r="QCR291" s="6"/>
      <c r="QCS291" s="6"/>
      <c r="QCT291" s="6"/>
      <c r="QCU291" s="6"/>
      <c r="QCV291" s="6"/>
      <c r="QCW291" s="6"/>
      <c r="QCX291" s="6"/>
      <c r="QCY291" s="6"/>
      <c r="QCZ291" s="6"/>
      <c r="QDA291" s="6"/>
      <c r="QDB291" s="6"/>
      <c r="QDC291" s="6"/>
      <c r="QDD291" s="6"/>
      <c r="QDE291" s="6"/>
      <c r="QDF291" s="6"/>
      <c r="QDG291" s="6"/>
      <c r="QDH291" s="6"/>
      <c r="QDI291" s="6"/>
      <c r="QDJ291" s="6"/>
      <c r="QDK291" s="6"/>
      <c r="QDL291" s="6"/>
      <c r="QDM291" s="6"/>
      <c r="QDN291" s="6"/>
      <c r="QDO291" s="6"/>
      <c r="QDP291" s="6"/>
      <c r="QDQ291" s="6"/>
      <c r="QDR291" s="6"/>
      <c r="QDS291" s="6"/>
      <c r="QDT291" s="6"/>
      <c r="QDU291" s="6"/>
      <c r="QDV291" s="6"/>
      <c r="QDW291" s="6"/>
      <c r="QDX291" s="6"/>
      <c r="QDY291" s="6"/>
      <c r="QDZ291" s="6"/>
      <c r="QEA291" s="6"/>
      <c r="QEB291" s="6"/>
      <c r="QEC291" s="6"/>
      <c r="QED291" s="6"/>
      <c r="QEE291" s="6"/>
      <c r="QEF291" s="6"/>
      <c r="QEG291" s="6"/>
      <c r="QEH291" s="6"/>
      <c r="QEI291" s="6"/>
      <c r="QEJ291" s="6"/>
      <c r="QEK291" s="6"/>
      <c r="QEL291" s="6"/>
      <c r="QEM291" s="6"/>
      <c r="QEN291" s="6"/>
      <c r="QEO291" s="6"/>
      <c r="QEP291" s="6"/>
      <c r="QEQ291" s="6"/>
      <c r="QER291" s="6"/>
      <c r="QES291" s="6"/>
      <c r="QET291" s="6"/>
      <c r="QEU291" s="6"/>
      <c r="QEV291" s="6"/>
      <c r="QEW291" s="6"/>
      <c r="QEX291" s="6"/>
      <c r="QEY291" s="6"/>
      <c r="QEZ291" s="6"/>
      <c r="QFA291" s="6"/>
      <c r="QFB291" s="6"/>
      <c r="QFC291" s="6"/>
      <c r="QFD291" s="6"/>
      <c r="QFE291" s="6"/>
      <c r="QFF291" s="6"/>
      <c r="QFG291" s="6"/>
      <c r="QFH291" s="6"/>
      <c r="QFI291" s="6"/>
      <c r="QFJ291" s="6"/>
      <c r="QFK291" s="6"/>
      <c r="QFL291" s="6"/>
      <c r="QFM291" s="6"/>
      <c r="QFN291" s="6"/>
      <c r="QFO291" s="6"/>
      <c r="QFP291" s="6"/>
      <c r="QFQ291" s="6"/>
      <c r="QFR291" s="6"/>
      <c r="QFS291" s="6"/>
      <c r="QFT291" s="6"/>
      <c r="QFU291" s="6"/>
      <c r="QFV291" s="6"/>
      <c r="QFW291" s="6"/>
      <c r="QFX291" s="6"/>
      <c r="QFY291" s="6"/>
      <c r="QFZ291" s="6"/>
      <c r="QGA291" s="6"/>
      <c r="QGB291" s="6"/>
      <c r="QGC291" s="6"/>
      <c r="QGD291" s="6"/>
      <c r="QGE291" s="6"/>
      <c r="QGF291" s="6"/>
      <c r="QGG291" s="6"/>
      <c r="QGH291" s="6"/>
      <c r="QGI291" s="6"/>
      <c r="QGJ291" s="6"/>
      <c r="QGK291" s="6"/>
      <c r="QGL291" s="6"/>
      <c r="QGM291" s="6"/>
      <c r="QGN291" s="6"/>
      <c r="QGO291" s="6"/>
      <c r="QGP291" s="6"/>
      <c r="QGQ291" s="6"/>
      <c r="QGR291" s="6"/>
      <c r="QGS291" s="6"/>
      <c r="QGT291" s="6"/>
      <c r="QGU291" s="6"/>
      <c r="QGV291" s="6"/>
      <c r="QGW291" s="6"/>
      <c r="QGX291" s="6"/>
      <c r="QGY291" s="6"/>
      <c r="QGZ291" s="6"/>
      <c r="QHA291" s="6"/>
      <c r="QHB291" s="6"/>
      <c r="QHC291" s="6"/>
      <c r="QHD291" s="6"/>
      <c r="QHE291" s="6"/>
      <c r="QHF291" s="6"/>
      <c r="QHG291" s="6"/>
      <c r="QHH291" s="6"/>
      <c r="QHI291" s="6"/>
      <c r="QHJ291" s="6"/>
      <c r="QHK291" s="6"/>
      <c r="QHL291" s="6"/>
      <c r="QHM291" s="6"/>
      <c r="QHN291" s="6"/>
      <c r="QHO291" s="6"/>
      <c r="QHP291" s="6"/>
      <c r="QHQ291" s="6"/>
      <c r="QHR291" s="6"/>
      <c r="QHS291" s="6"/>
      <c r="QHT291" s="6"/>
      <c r="QHU291" s="6"/>
      <c r="QHV291" s="6"/>
      <c r="QHW291" s="6"/>
      <c r="QHX291" s="6"/>
      <c r="QHY291" s="6"/>
      <c r="QHZ291" s="6"/>
      <c r="QIA291" s="6"/>
      <c r="QIB291" s="6"/>
      <c r="QIC291" s="6"/>
      <c r="QID291" s="6"/>
      <c r="QIE291" s="6"/>
      <c r="QIF291" s="6"/>
      <c r="QIG291" s="6"/>
      <c r="QIH291" s="6"/>
      <c r="QII291" s="6"/>
      <c r="QIJ291" s="6"/>
      <c r="QIK291" s="6"/>
      <c r="QIL291" s="6"/>
      <c r="QIM291" s="6"/>
      <c r="QIN291" s="6"/>
      <c r="QIO291" s="6"/>
      <c r="QIP291" s="6"/>
      <c r="QIQ291" s="6"/>
      <c r="QIR291" s="6"/>
      <c r="QIS291" s="6"/>
      <c r="QIT291" s="6"/>
      <c r="QIU291" s="6"/>
      <c r="QIV291" s="6"/>
      <c r="QIW291" s="6"/>
      <c r="QIX291" s="6"/>
      <c r="QIY291" s="6"/>
      <c r="QIZ291" s="6"/>
      <c r="QJA291" s="6"/>
      <c r="QJB291" s="6"/>
      <c r="QJC291" s="6"/>
      <c r="QJD291" s="6"/>
      <c r="QJE291" s="6"/>
      <c r="QJF291" s="6"/>
      <c r="QJG291" s="6"/>
      <c r="QJH291" s="6"/>
      <c r="QJI291" s="6"/>
      <c r="QJJ291" s="6"/>
      <c r="QJK291" s="6"/>
      <c r="QJL291" s="6"/>
      <c r="QJM291" s="6"/>
      <c r="QJN291" s="6"/>
      <c r="QJO291" s="6"/>
      <c r="QJP291" s="6"/>
      <c r="QJQ291" s="6"/>
      <c r="QJR291" s="6"/>
      <c r="QJS291" s="6"/>
      <c r="QJT291" s="6"/>
      <c r="QJU291" s="6"/>
      <c r="QJV291" s="6"/>
      <c r="QJW291" s="6"/>
      <c r="QJX291" s="6"/>
      <c r="QJY291" s="6"/>
      <c r="QJZ291" s="6"/>
      <c r="QKA291" s="6"/>
      <c r="QKB291" s="6"/>
      <c r="QKC291" s="6"/>
      <c r="QKD291" s="6"/>
      <c r="QKE291" s="6"/>
      <c r="QKF291" s="6"/>
      <c r="QKG291" s="6"/>
      <c r="QKH291" s="6"/>
      <c r="QKI291" s="6"/>
      <c r="QKJ291" s="6"/>
      <c r="QKK291" s="6"/>
      <c r="QKL291" s="6"/>
      <c r="QKM291" s="6"/>
      <c r="QKN291" s="6"/>
      <c r="QKO291" s="6"/>
      <c r="QKP291" s="6"/>
      <c r="QKQ291" s="6"/>
      <c r="QKR291" s="6"/>
      <c r="QKS291" s="6"/>
      <c r="QKT291" s="6"/>
      <c r="QKU291" s="6"/>
      <c r="QKV291" s="6"/>
      <c r="QKW291" s="6"/>
      <c r="QKX291" s="6"/>
      <c r="QKY291" s="6"/>
      <c r="QKZ291" s="6"/>
      <c r="QLA291" s="6"/>
      <c r="QLB291" s="6"/>
      <c r="QLC291" s="6"/>
      <c r="QLD291" s="6"/>
      <c r="QLE291" s="6"/>
      <c r="QLF291" s="6"/>
      <c r="QLG291" s="6"/>
      <c r="QLH291" s="6"/>
      <c r="QLI291" s="6"/>
      <c r="QLJ291" s="6"/>
      <c r="QLK291" s="6"/>
      <c r="QLL291" s="6"/>
      <c r="QLM291" s="6"/>
      <c r="QLN291" s="6"/>
      <c r="QLO291" s="6"/>
      <c r="QLP291" s="6"/>
      <c r="QLQ291" s="6"/>
      <c r="QLR291" s="6"/>
      <c r="QLS291" s="6"/>
      <c r="QLT291" s="6"/>
      <c r="QLU291" s="6"/>
      <c r="QLV291" s="6"/>
      <c r="QLW291" s="6"/>
      <c r="QLX291" s="6"/>
      <c r="QLY291" s="6"/>
      <c r="QLZ291" s="6"/>
      <c r="QMA291" s="6"/>
      <c r="QMB291" s="6"/>
      <c r="QMC291" s="6"/>
      <c r="QMD291" s="6"/>
      <c r="QME291" s="6"/>
      <c r="QMF291" s="6"/>
      <c r="QMG291" s="6"/>
      <c r="QMH291" s="6"/>
      <c r="QMI291" s="6"/>
      <c r="QMJ291" s="6"/>
      <c r="QMK291" s="6"/>
      <c r="QML291" s="6"/>
      <c r="QMM291" s="6"/>
      <c r="QMN291" s="6"/>
      <c r="QMO291" s="6"/>
      <c r="QMP291" s="6"/>
      <c r="QMQ291" s="6"/>
      <c r="QMR291" s="6"/>
      <c r="QMS291" s="6"/>
      <c r="QMT291" s="6"/>
      <c r="QMU291" s="6"/>
      <c r="QMV291" s="6"/>
      <c r="QMW291" s="6"/>
      <c r="QMX291" s="6"/>
      <c r="QMY291" s="6"/>
      <c r="QMZ291" s="6"/>
      <c r="QNA291" s="6"/>
      <c r="QNB291" s="6"/>
      <c r="QNC291" s="6"/>
      <c r="QND291" s="6"/>
      <c r="QNE291" s="6"/>
      <c r="QNF291" s="6"/>
      <c r="QNG291" s="6"/>
      <c r="QNH291" s="6"/>
      <c r="QNI291" s="6"/>
      <c r="QNJ291" s="6"/>
      <c r="QNK291" s="6"/>
      <c r="QNL291" s="6"/>
      <c r="QNM291" s="6"/>
      <c r="QNN291" s="6"/>
      <c r="QNO291" s="6"/>
      <c r="QNP291" s="6"/>
      <c r="QNQ291" s="6"/>
      <c r="QNR291" s="6"/>
      <c r="QNS291" s="6"/>
      <c r="QNT291" s="6"/>
      <c r="QNU291" s="6"/>
      <c r="QNV291" s="6"/>
      <c r="QNW291" s="6"/>
      <c r="QNX291" s="6"/>
      <c r="QNY291" s="6"/>
      <c r="QNZ291" s="6"/>
      <c r="QOA291" s="6"/>
      <c r="QOB291" s="6"/>
      <c r="QOC291" s="6"/>
      <c r="QOD291" s="6"/>
      <c r="QOE291" s="6"/>
      <c r="QOF291" s="6"/>
      <c r="QOG291" s="6"/>
      <c r="QOH291" s="6"/>
      <c r="QOI291" s="6"/>
      <c r="QOJ291" s="6"/>
      <c r="QOK291" s="6"/>
      <c r="QOL291" s="6"/>
      <c r="QOM291" s="6"/>
      <c r="QON291" s="6"/>
      <c r="QOO291" s="6"/>
      <c r="QOP291" s="6"/>
      <c r="QOQ291" s="6"/>
      <c r="QOR291" s="6"/>
      <c r="QOS291" s="6"/>
      <c r="QOT291" s="6"/>
      <c r="QOU291" s="6"/>
      <c r="QOV291" s="6"/>
      <c r="QOW291" s="6"/>
      <c r="QOX291" s="6"/>
      <c r="QOY291" s="6"/>
      <c r="QOZ291" s="6"/>
      <c r="QPA291" s="6"/>
      <c r="QPB291" s="6"/>
      <c r="QPC291" s="6"/>
      <c r="QPD291" s="6"/>
      <c r="QPE291" s="6"/>
      <c r="QPF291" s="6"/>
      <c r="QPG291" s="6"/>
      <c r="QPH291" s="6"/>
      <c r="QPI291" s="6"/>
      <c r="QPJ291" s="6"/>
      <c r="QPK291" s="6"/>
      <c r="QPL291" s="6"/>
      <c r="QPM291" s="6"/>
      <c r="QPN291" s="6"/>
      <c r="QPO291" s="6"/>
      <c r="QPP291" s="6"/>
      <c r="QPQ291" s="6"/>
      <c r="QPR291" s="6"/>
      <c r="QPS291" s="6"/>
      <c r="QPT291" s="6"/>
      <c r="QPU291" s="6"/>
      <c r="QPV291" s="6"/>
      <c r="QPW291" s="6"/>
      <c r="QPX291" s="6"/>
      <c r="QPY291" s="6"/>
      <c r="QPZ291" s="6"/>
      <c r="QQA291" s="6"/>
      <c r="QQB291" s="6"/>
      <c r="QQC291" s="6"/>
      <c r="QQD291" s="6"/>
      <c r="QQE291" s="6"/>
      <c r="QQF291" s="6"/>
      <c r="QQG291" s="6"/>
      <c r="QQH291" s="6"/>
      <c r="QQI291" s="6"/>
      <c r="QQJ291" s="6"/>
      <c r="QQK291" s="6"/>
      <c r="QQL291" s="6"/>
      <c r="QQM291" s="6"/>
      <c r="QQN291" s="6"/>
      <c r="QQO291" s="6"/>
      <c r="QQP291" s="6"/>
      <c r="QQQ291" s="6"/>
      <c r="QQR291" s="6"/>
      <c r="QQS291" s="6"/>
      <c r="QQT291" s="6"/>
      <c r="QQU291" s="6"/>
      <c r="QQV291" s="6"/>
      <c r="QQW291" s="6"/>
      <c r="QQX291" s="6"/>
      <c r="QQY291" s="6"/>
      <c r="QQZ291" s="6"/>
      <c r="QRA291" s="6"/>
      <c r="QRB291" s="6"/>
      <c r="QRC291" s="6"/>
      <c r="QRD291" s="6"/>
      <c r="QRE291" s="6"/>
      <c r="QRF291" s="6"/>
      <c r="QRG291" s="6"/>
      <c r="QRH291" s="6"/>
      <c r="QRI291" s="6"/>
      <c r="QRJ291" s="6"/>
      <c r="QRK291" s="6"/>
      <c r="QRL291" s="6"/>
      <c r="QRM291" s="6"/>
      <c r="QRN291" s="6"/>
      <c r="QRO291" s="6"/>
      <c r="QRP291" s="6"/>
      <c r="QRQ291" s="6"/>
      <c r="QRR291" s="6"/>
      <c r="QRS291" s="6"/>
      <c r="QRT291" s="6"/>
      <c r="QRU291" s="6"/>
      <c r="QRV291" s="6"/>
      <c r="QRW291" s="6"/>
      <c r="QRX291" s="6"/>
      <c r="QRY291" s="6"/>
      <c r="QRZ291" s="6"/>
      <c r="QSA291" s="6"/>
      <c r="QSB291" s="6"/>
      <c r="QSC291" s="6"/>
      <c r="QSD291" s="6"/>
      <c r="QSE291" s="6"/>
      <c r="QSF291" s="6"/>
      <c r="QSG291" s="6"/>
      <c r="QSH291" s="6"/>
      <c r="QSI291" s="6"/>
      <c r="QSJ291" s="6"/>
      <c r="QSK291" s="6"/>
      <c r="QSL291" s="6"/>
      <c r="QSM291" s="6"/>
      <c r="QSN291" s="6"/>
      <c r="QSO291" s="6"/>
      <c r="QSP291" s="6"/>
      <c r="QSQ291" s="6"/>
      <c r="QSR291" s="6"/>
      <c r="QSS291" s="6"/>
      <c r="QST291" s="6"/>
      <c r="QSU291" s="6"/>
      <c r="QSV291" s="6"/>
      <c r="QSW291" s="6"/>
      <c r="QSX291" s="6"/>
      <c r="QSY291" s="6"/>
      <c r="QSZ291" s="6"/>
      <c r="QTA291" s="6"/>
      <c r="QTB291" s="6"/>
      <c r="QTC291" s="6"/>
      <c r="QTD291" s="6"/>
      <c r="QTE291" s="6"/>
      <c r="QTF291" s="6"/>
      <c r="QTG291" s="6"/>
      <c r="QTH291" s="6"/>
      <c r="QTI291" s="6"/>
      <c r="QTJ291" s="6"/>
      <c r="QTK291" s="6"/>
      <c r="QTL291" s="6"/>
      <c r="QTM291" s="6"/>
      <c r="QTN291" s="6"/>
      <c r="QTO291" s="6"/>
      <c r="QTP291" s="6"/>
      <c r="QTQ291" s="6"/>
      <c r="QTR291" s="6"/>
      <c r="QTS291" s="6"/>
      <c r="QTT291" s="6"/>
      <c r="QTU291" s="6"/>
      <c r="QTV291" s="6"/>
      <c r="QTW291" s="6"/>
      <c r="QTX291" s="6"/>
      <c r="QTY291" s="6"/>
      <c r="QTZ291" s="6"/>
      <c r="QUA291" s="6"/>
      <c r="QUB291" s="6"/>
      <c r="QUC291" s="6"/>
      <c r="QUD291" s="6"/>
      <c r="QUE291" s="6"/>
      <c r="QUF291" s="6"/>
      <c r="QUG291" s="6"/>
      <c r="QUH291" s="6"/>
      <c r="QUI291" s="6"/>
      <c r="QUJ291" s="6"/>
      <c r="QUK291" s="6"/>
      <c r="QUL291" s="6"/>
      <c r="QUM291" s="6"/>
      <c r="QUN291" s="6"/>
      <c r="QUO291" s="6"/>
      <c r="QUP291" s="6"/>
      <c r="QUQ291" s="6"/>
      <c r="QUR291" s="6"/>
      <c r="QUS291" s="6"/>
      <c r="QUT291" s="6"/>
      <c r="QUU291" s="6"/>
      <c r="QUV291" s="6"/>
      <c r="QUW291" s="6"/>
      <c r="QUX291" s="6"/>
      <c r="QUY291" s="6"/>
      <c r="QUZ291" s="6"/>
      <c r="QVA291" s="6"/>
      <c r="QVB291" s="6"/>
      <c r="QVC291" s="6"/>
      <c r="QVD291" s="6"/>
      <c r="QVE291" s="6"/>
      <c r="QVF291" s="6"/>
      <c r="QVG291" s="6"/>
      <c r="QVH291" s="6"/>
      <c r="QVI291" s="6"/>
      <c r="QVJ291" s="6"/>
      <c r="QVK291" s="6"/>
      <c r="QVL291" s="6"/>
      <c r="QVM291" s="6"/>
      <c r="QVN291" s="6"/>
      <c r="QVO291" s="6"/>
      <c r="QVP291" s="6"/>
      <c r="QVQ291" s="6"/>
      <c r="QVR291" s="6"/>
      <c r="QVS291" s="6"/>
      <c r="QVT291" s="6"/>
      <c r="QVU291" s="6"/>
      <c r="QVV291" s="6"/>
      <c r="QVW291" s="6"/>
      <c r="QVX291" s="6"/>
      <c r="QVY291" s="6"/>
      <c r="QVZ291" s="6"/>
      <c r="QWA291" s="6"/>
      <c r="QWB291" s="6"/>
      <c r="QWC291" s="6"/>
      <c r="QWD291" s="6"/>
      <c r="QWE291" s="6"/>
      <c r="QWF291" s="6"/>
      <c r="QWG291" s="6"/>
      <c r="QWH291" s="6"/>
      <c r="QWI291" s="6"/>
      <c r="QWJ291" s="6"/>
      <c r="QWK291" s="6"/>
      <c r="QWL291" s="6"/>
      <c r="QWM291" s="6"/>
      <c r="QWN291" s="6"/>
      <c r="QWO291" s="6"/>
      <c r="QWP291" s="6"/>
      <c r="QWQ291" s="6"/>
      <c r="QWR291" s="6"/>
      <c r="QWS291" s="6"/>
      <c r="QWT291" s="6"/>
      <c r="QWU291" s="6"/>
      <c r="QWV291" s="6"/>
      <c r="QWW291" s="6"/>
      <c r="QWX291" s="6"/>
      <c r="QWY291" s="6"/>
      <c r="QWZ291" s="6"/>
      <c r="QXA291" s="6"/>
      <c r="QXB291" s="6"/>
      <c r="QXC291" s="6"/>
      <c r="QXD291" s="6"/>
      <c r="QXE291" s="6"/>
      <c r="QXF291" s="6"/>
      <c r="QXG291" s="6"/>
      <c r="QXH291" s="6"/>
      <c r="QXI291" s="6"/>
      <c r="QXJ291" s="6"/>
      <c r="QXK291" s="6"/>
      <c r="QXL291" s="6"/>
      <c r="QXM291" s="6"/>
      <c r="QXN291" s="6"/>
      <c r="QXO291" s="6"/>
      <c r="QXP291" s="6"/>
      <c r="QXQ291" s="6"/>
      <c r="QXR291" s="6"/>
      <c r="QXS291" s="6"/>
      <c r="QXT291" s="6"/>
      <c r="QXU291" s="6"/>
      <c r="QXV291" s="6"/>
      <c r="QXW291" s="6"/>
      <c r="QXX291" s="6"/>
      <c r="QXY291" s="6"/>
      <c r="QXZ291" s="6"/>
      <c r="QYA291" s="6"/>
      <c r="QYB291" s="6"/>
      <c r="QYC291" s="6"/>
      <c r="QYD291" s="6"/>
      <c r="QYE291" s="6"/>
      <c r="QYF291" s="6"/>
      <c r="QYG291" s="6"/>
      <c r="QYH291" s="6"/>
      <c r="QYI291" s="6"/>
      <c r="QYJ291" s="6"/>
      <c r="QYK291" s="6"/>
      <c r="QYL291" s="6"/>
      <c r="QYM291" s="6"/>
      <c r="QYN291" s="6"/>
      <c r="QYO291" s="6"/>
      <c r="QYP291" s="6"/>
      <c r="QYQ291" s="6"/>
      <c r="QYR291" s="6"/>
      <c r="QYS291" s="6"/>
      <c r="QYT291" s="6"/>
      <c r="QYU291" s="6"/>
      <c r="QYV291" s="6"/>
      <c r="QYW291" s="6"/>
      <c r="QYX291" s="6"/>
      <c r="QYY291" s="6"/>
      <c r="QYZ291" s="6"/>
      <c r="QZA291" s="6"/>
      <c r="QZB291" s="6"/>
      <c r="QZC291" s="6"/>
      <c r="QZD291" s="6"/>
      <c r="QZE291" s="6"/>
      <c r="QZF291" s="6"/>
      <c r="QZG291" s="6"/>
      <c r="QZH291" s="6"/>
      <c r="QZI291" s="6"/>
      <c r="QZJ291" s="6"/>
      <c r="QZK291" s="6"/>
      <c r="QZL291" s="6"/>
      <c r="QZM291" s="6"/>
      <c r="QZN291" s="6"/>
      <c r="QZO291" s="6"/>
      <c r="QZP291" s="6"/>
      <c r="QZQ291" s="6"/>
      <c r="QZR291" s="6"/>
      <c r="QZS291" s="6"/>
      <c r="QZT291" s="6"/>
      <c r="QZU291" s="6"/>
      <c r="QZV291" s="6"/>
      <c r="QZW291" s="6"/>
      <c r="QZX291" s="6"/>
      <c r="QZY291" s="6"/>
      <c r="QZZ291" s="6"/>
      <c r="RAA291" s="6"/>
      <c r="RAB291" s="6"/>
      <c r="RAC291" s="6"/>
      <c r="RAD291" s="6"/>
      <c r="RAE291" s="6"/>
      <c r="RAF291" s="6"/>
      <c r="RAG291" s="6"/>
      <c r="RAH291" s="6"/>
      <c r="RAI291" s="6"/>
      <c r="RAJ291" s="6"/>
      <c r="RAK291" s="6"/>
      <c r="RAL291" s="6"/>
      <c r="RAM291" s="6"/>
      <c r="RAN291" s="6"/>
      <c r="RAO291" s="6"/>
      <c r="RAP291" s="6"/>
      <c r="RAQ291" s="6"/>
      <c r="RAR291" s="6"/>
      <c r="RAS291" s="6"/>
      <c r="RAT291" s="6"/>
      <c r="RAU291" s="6"/>
      <c r="RAV291" s="6"/>
      <c r="RAW291" s="6"/>
      <c r="RAX291" s="6"/>
      <c r="RAY291" s="6"/>
      <c r="RAZ291" s="6"/>
      <c r="RBA291" s="6"/>
      <c r="RBB291" s="6"/>
      <c r="RBC291" s="6"/>
      <c r="RBD291" s="6"/>
      <c r="RBE291" s="6"/>
      <c r="RBF291" s="6"/>
      <c r="RBG291" s="6"/>
      <c r="RBH291" s="6"/>
      <c r="RBI291" s="6"/>
      <c r="RBJ291" s="6"/>
      <c r="RBK291" s="6"/>
      <c r="RBL291" s="6"/>
      <c r="RBM291" s="6"/>
      <c r="RBN291" s="6"/>
      <c r="RBO291" s="6"/>
      <c r="RBP291" s="6"/>
      <c r="RBQ291" s="6"/>
      <c r="RBR291" s="6"/>
      <c r="RBS291" s="6"/>
      <c r="RBT291" s="6"/>
      <c r="RBU291" s="6"/>
      <c r="RBV291" s="6"/>
      <c r="RBW291" s="6"/>
      <c r="RBX291" s="6"/>
      <c r="RBY291" s="6"/>
      <c r="RBZ291" s="6"/>
      <c r="RCA291" s="6"/>
      <c r="RCB291" s="6"/>
      <c r="RCC291" s="6"/>
      <c r="RCD291" s="6"/>
      <c r="RCE291" s="6"/>
      <c r="RCF291" s="6"/>
      <c r="RCG291" s="6"/>
      <c r="RCH291" s="6"/>
      <c r="RCI291" s="6"/>
      <c r="RCJ291" s="6"/>
      <c r="RCK291" s="6"/>
      <c r="RCL291" s="6"/>
      <c r="RCM291" s="6"/>
      <c r="RCN291" s="6"/>
      <c r="RCO291" s="6"/>
      <c r="RCP291" s="6"/>
      <c r="RCQ291" s="6"/>
      <c r="RCR291" s="6"/>
      <c r="RCS291" s="6"/>
      <c r="RCT291" s="6"/>
      <c r="RCU291" s="6"/>
      <c r="RCV291" s="6"/>
      <c r="RCW291" s="6"/>
      <c r="RCX291" s="6"/>
      <c r="RCY291" s="6"/>
      <c r="RCZ291" s="6"/>
      <c r="RDA291" s="6"/>
      <c r="RDB291" s="6"/>
      <c r="RDC291" s="6"/>
      <c r="RDD291" s="6"/>
      <c r="RDE291" s="6"/>
      <c r="RDF291" s="6"/>
      <c r="RDG291" s="6"/>
      <c r="RDH291" s="6"/>
      <c r="RDI291" s="6"/>
      <c r="RDJ291" s="6"/>
      <c r="RDK291" s="6"/>
      <c r="RDL291" s="6"/>
      <c r="RDM291" s="6"/>
      <c r="RDN291" s="6"/>
      <c r="RDO291" s="6"/>
      <c r="RDP291" s="6"/>
      <c r="RDQ291" s="6"/>
      <c r="RDR291" s="6"/>
      <c r="RDS291" s="6"/>
      <c r="RDT291" s="6"/>
      <c r="RDU291" s="6"/>
      <c r="RDV291" s="6"/>
      <c r="RDW291" s="6"/>
      <c r="RDX291" s="6"/>
      <c r="RDY291" s="6"/>
      <c r="RDZ291" s="6"/>
      <c r="REA291" s="6"/>
      <c r="REB291" s="6"/>
      <c r="REC291" s="6"/>
      <c r="RED291" s="6"/>
      <c r="REE291" s="6"/>
      <c r="REF291" s="6"/>
      <c r="REG291" s="6"/>
      <c r="REH291" s="6"/>
      <c r="REI291" s="6"/>
      <c r="REJ291" s="6"/>
      <c r="REK291" s="6"/>
      <c r="REL291" s="6"/>
      <c r="REM291" s="6"/>
      <c r="REN291" s="6"/>
      <c r="REO291" s="6"/>
      <c r="REP291" s="6"/>
      <c r="REQ291" s="6"/>
      <c r="RER291" s="6"/>
      <c r="RES291" s="6"/>
      <c r="RET291" s="6"/>
      <c r="REU291" s="6"/>
      <c r="REV291" s="6"/>
      <c r="REW291" s="6"/>
      <c r="REX291" s="6"/>
      <c r="REY291" s="6"/>
      <c r="REZ291" s="6"/>
      <c r="RFA291" s="6"/>
      <c r="RFB291" s="6"/>
      <c r="RFC291" s="6"/>
      <c r="RFD291" s="6"/>
      <c r="RFE291" s="6"/>
      <c r="RFF291" s="6"/>
      <c r="RFG291" s="6"/>
      <c r="RFH291" s="6"/>
      <c r="RFI291" s="6"/>
      <c r="RFJ291" s="6"/>
      <c r="RFK291" s="6"/>
      <c r="RFL291" s="6"/>
      <c r="RFM291" s="6"/>
      <c r="RFN291" s="6"/>
      <c r="RFO291" s="6"/>
      <c r="RFP291" s="6"/>
      <c r="RFQ291" s="6"/>
      <c r="RFR291" s="6"/>
      <c r="RFS291" s="6"/>
      <c r="RFT291" s="6"/>
      <c r="RFU291" s="6"/>
      <c r="RFV291" s="6"/>
      <c r="RFW291" s="6"/>
      <c r="RFX291" s="6"/>
      <c r="RFY291" s="6"/>
      <c r="RFZ291" s="6"/>
      <c r="RGA291" s="6"/>
      <c r="RGB291" s="6"/>
      <c r="RGC291" s="6"/>
      <c r="RGD291" s="6"/>
      <c r="RGE291" s="6"/>
      <c r="RGF291" s="6"/>
      <c r="RGG291" s="6"/>
      <c r="RGH291" s="6"/>
      <c r="RGI291" s="6"/>
      <c r="RGJ291" s="6"/>
      <c r="RGK291" s="6"/>
      <c r="RGL291" s="6"/>
      <c r="RGM291" s="6"/>
      <c r="RGN291" s="6"/>
      <c r="RGO291" s="6"/>
      <c r="RGP291" s="6"/>
      <c r="RGQ291" s="6"/>
      <c r="RGR291" s="6"/>
      <c r="RGS291" s="6"/>
      <c r="RGT291" s="6"/>
      <c r="RGU291" s="6"/>
      <c r="RGV291" s="6"/>
      <c r="RGW291" s="6"/>
      <c r="RGX291" s="6"/>
      <c r="RGY291" s="6"/>
      <c r="RGZ291" s="6"/>
      <c r="RHA291" s="6"/>
      <c r="RHB291" s="6"/>
      <c r="RHC291" s="6"/>
      <c r="RHD291" s="6"/>
      <c r="RHE291" s="6"/>
      <c r="RHF291" s="6"/>
      <c r="RHG291" s="6"/>
      <c r="RHH291" s="6"/>
      <c r="RHI291" s="6"/>
      <c r="RHJ291" s="6"/>
      <c r="RHK291" s="6"/>
      <c r="RHL291" s="6"/>
      <c r="RHM291" s="6"/>
      <c r="RHN291" s="6"/>
      <c r="RHO291" s="6"/>
      <c r="RHP291" s="6"/>
      <c r="RHQ291" s="6"/>
      <c r="RHR291" s="6"/>
      <c r="RHS291" s="6"/>
      <c r="RHT291" s="6"/>
      <c r="RHU291" s="6"/>
      <c r="RHV291" s="6"/>
      <c r="RHW291" s="6"/>
      <c r="RHX291" s="6"/>
      <c r="RHY291" s="6"/>
      <c r="RHZ291" s="6"/>
      <c r="RIA291" s="6"/>
      <c r="RIB291" s="6"/>
      <c r="RIC291" s="6"/>
      <c r="RID291" s="6"/>
      <c r="RIE291" s="6"/>
      <c r="RIF291" s="6"/>
      <c r="RIG291" s="6"/>
      <c r="RIH291" s="6"/>
      <c r="RII291" s="6"/>
      <c r="RIJ291" s="6"/>
      <c r="RIK291" s="6"/>
      <c r="RIL291" s="6"/>
      <c r="RIM291" s="6"/>
      <c r="RIN291" s="6"/>
      <c r="RIO291" s="6"/>
      <c r="RIP291" s="6"/>
      <c r="RIQ291" s="6"/>
      <c r="RIR291" s="6"/>
      <c r="RIS291" s="6"/>
      <c r="RIT291" s="6"/>
      <c r="RIU291" s="6"/>
      <c r="RIV291" s="6"/>
      <c r="RIW291" s="6"/>
      <c r="RIX291" s="6"/>
      <c r="RIY291" s="6"/>
      <c r="RIZ291" s="6"/>
      <c r="RJA291" s="6"/>
      <c r="RJB291" s="6"/>
      <c r="RJC291" s="6"/>
      <c r="RJD291" s="6"/>
      <c r="RJE291" s="6"/>
      <c r="RJF291" s="6"/>
      <c r="RJG291" s="6"/>
      <c r="RJH291" s="6"/>
      <c r="RJI291" s="6"/>
      <c r="RJJ291" s="6"/>
      <c r="RJK291" s="6"/>
      <c r="RJL291" s="6"/>
      <c r="RJM291" s="6"/>
      <c r="RJN291" s="6"/>
      <c r="RJO291" s="6"/>
      <c r="RJP291" s="6"/>
      <c r="RJQ291" s="6"/>
      <c r="RJR291" s="6"/>
      <c r="RJS291" s="6"/>
      <c r="RJT291" s="6"/>
      <c r="RJU291" s="6"/>
      <c r="RJV291" s="6"/>
      <c r="RJW291" s="6"/>
      <c r="RJX291" s="6"/>
      <c r="RJY291" s="6"/>
      <c r="RJZ291" s="6"/>
      <c r="RKA291" s="6"/>
      <c r="RKB291" s="6"/>
      <c r="RKC291" s="6"/>
      <c r="RKD291" s="6"/>
      <c r="RKE291" s="6"/>
      <c r="RKF291" s="6"/>
      <c r="RKG291" s="6"/>
      <c r="RKH291" s="6"/>
      <c r="RKI291" s="6"/>
      <c r="RKJ291" s="6"/>
      <c r="RKK291" s="6"/>
      <c r="RKL291" s="6"/>
      <c r="RKM291" s="6"/>
      <c r="RKN291" s="6"/>
      <c r="RKO291" s="6"/>
      <c r="RKP291" s="6"/>
      <c r="RKQ291" s="6"/>
      <c r="RKR291" s="6"/>
      <c r="RKS291" s="6"/>
      <c r="RKT291" s="6"/>
      <c r="RKU291" s="6"/>
      <c r="RKV291" s="6"/>
      <c r="RKW291" s="6"/>
      <c r="RKX291" s="6"/>
      <c r="RKY291" s="6"/>
      <c r="RKZ291" s="6"/>
      <c r="RLA291" s="6"/>
      <c r="RLB291" s="6"/>
      <c r="RLC291" s="6"/>
      <c r="RLD291" s="6"/>
      <c r="RLE291" s="6"/>
      <c r="RLF291" s="6"/>
      <c r="RLG291" s="6"/>
      <c r="RLH291" s="6"/>
      <c r="RLI291" s="6"/>
      <c r="RLJ291" s="6"/>
      <c r="RLK291" s="6"/>
      <c r="RLL291" s="6"/>
      <c r="RLM291" s="6"/>
      <c r="RLN291" s="6"/>
      <c r="RLO291" s="6"/>
      <c r="RLP291" s="6"/>
      <c r="RLQ291" s="6"/>
      <c r="RLR291" s="6"/>
      <c r="RLS291" s="6"/>
      <c r="RLT291" s="6"/>
      <c r="RLU291" s="6"/>
      <c r="RLV291" s="6"/>
      <c r="RLW291" s="6"/>
      <c r="RLX291" s="6"/>
      <c r="RLY291" s="6"/>
      <c r="RLZ291" s="6"/>
      <c r="RMA291" s="6"/>
      <c r="RMB291" s="6"/>
      <c r="RMC291" s="6"/>
      <c r="RMD291" s="6"/>
      <c r="RME291" s="6"/>
      <c r="RMF291" s="6"/>
      <c r="RMG291" s="6"/>
      <c r="RMH291" s="6"/>
      <c r="RMI291" s="6"/>
      <c r="RMJ291" s="6"/>
      <c r="RMK291" s="6"/>
      <c r="RML291" s="6"/>
      <c r="RMM291" s="6"/>
      <c r="RMN291" s="6"/>
      <c r="RMO291" s="6"/>
      <c r="RMP291" s="6"/>
      <c r="RMQ291" s="6"/>
      <c r="RMR291" s="6"/>
      <c r="RMS291" s="6"/>
      <c r="RMT291" s="6"/>
      <c r="RMU291" s="6"/>
      <c r="RMV291" s="6"/>
      <c r="RMW291" s="6"/>
      <c r="RMX291" s="6"/>
      <c r="RMY291" s="6"/>
      <c r="RMZ291" s="6"/>
      <c r="RNA291" s="6"/>
      <c r="RNB291" s="6"/>
      <c r="RNC291" s="6"/>
      <c r="RND291" s="6"/>
      <c r="RNE291" s="6"/>
      <c r="RNF291" s="6"/>
      <c r="RNG291" s="6"/>
      <c r="RNH291" s="6"/>
      <c r="RNI291" s="6"/>
      <c r="RNJ291" s="6"/>
      <c r="RNK291" s="6"/>
      <c r="RNL291" s="6"/>
      <c r="RNM291" s="6"/>
      <c r="RNN291" s="6"/>
      <c r="RNO291" s="6"/>
      <c r="RNP291" s="6"/>
      <c r="RNQ291" s="6"/>
      <c r="RNR291" s="6"/>
      <c r="RNS291" s="6"/>
      <c r="RNT291" s="6"/>
      <c r="RNU291" s="6"/>
      <c r="RNV291" s="6"/>
      <c r="RNW291" s="6"/>
      <c r="RNX291" s="6"/>
      <c r="RNY291" s="6"/>
      <c r="RNZ291" s="6"/>
      <c r="ROA291" s="6"/>
      <c r="ROB291" s="6"/>
      <c r="ROC291" s="6"/>
      <c r="ROD291" s="6"/>
      <c r="ROE291" s="6"/>
      <c r="ROF291" s="6"/>
      <c r="ROG291" s="6"/>
      <c r="ROH291" s="6"/>
      <c r="ROI291" s="6"/>
      <c r="ROJ291" s="6"/>
      <c r="ROK291" s="6"/>
      <c r="ROL291" s="6"/>
      <c r="ROM291" s="6"/>
      <c r="RON291" s="6"/>
      <c r="ROO291" s="6"/>
      <c r="ROP291" s="6"/>
      <c r="ROQ291" s="6"/>
      <c r="ROR291" s="6"/>
      <c r="ROS291" s="6"/>
      <c r="ROT291" s="6"/>
      <c r="ROU291" s="6"/>
      <c r="ROV291" s="6"/>
      <c r="ROW291" s="6"/>
      <c r="ROX291" s="6"/>
      <c r="ROY291" s="6"/>
      <c r="ROZ291" s="6"/>
      <c r="RPA291" s="6"/>
      <c r="RPB291" s="6"/>
      <c r="RPC291" s="6"/>
      <c r="RPD291" s="6"/>
      <c r="RPE291" s="6"/>
      <c r="RPF291" s="6"/>
      <c r="RPG291" s="6"/>
      <c r="RPH291" s="6"/>
      <c r="RPI291" s="6"/>
      <c r="RPJ291" s="6"/>
      <c r="RPK291" s="6"/>
      <c r="RPL291" s="6"/>
      <c r="RPM291" s="6"/>
      <c r="RPN291" s="6"/>
      <c r="RPO291" s="6"/>
      <c r="RPP291" s="6"/>
      <c r="RPQ291" s="6"/>
      <c r="RPR291" s="6"/>
      <c r="RPS291" s="6"/>
      <c r="RPT291" s="6"/>
      <c r="RPU291" s="6"/>
      <c r="RPV291" s="6"/>
      <c r="RPW291" s="6"/>
      <c r="RPX291" s="6"/>
      <c r="RPY291" s="6"/>
      <c r="RPZ291" s="6"/>
      <c r="RQA291" s="6"/>
      <c r="RQB291" s="6"/>
      <c r="RQC291" s="6"/>
      <c r="RQD291" s="6"/>
      <c r="RQE291" s="6"/>
      <c r="RQF291" s="6"/>
      <c r="RQG291" s="6"/>
      <c r="RQH291" s="6"/>
      <c r="RQI291" s="6"/>
      <c r="RQJ291" s="6"/>
      <c r="RQK291" s="6"/>
      <c r="RQL291" s="6"/>
      <c r="RQM291" s="6"/>
      <c r="RQN291" s="6"/>
      <c r="RQO291" s="6"/>
      <c r="RQP291" s="6"/>
      <c r="RQQ291" s="6"/>
      <c r="RQR291" s="6"/>
      <c r="RQS291" s="6"/>
      <c r="RQT291" s="6"/>
      <c r="RQU291" s="6"/>
      <c r="RQV291" s="6"/>
      <c r="RQW291" s="6"/>
      <c r="RQX291" s="6"/>
      <c r="RQY291" s="6"/>
      <c r="RQZ291" s="6"/>
      <c r="RRA291" s="6"/>
      <c r="RRB291" s="6"/>
      <c r="RRC291" s="6"/>
      <c r="RRD291" s="6"/>
      <c r="RRE291" s="6"/>
      <c r="RRF291" s="6"/>
      <c r="RRG291" s="6"/>
      <c r="RRH291" s="6"/>
      <c r="RRI291" s="6"/>
      <c r="RRJ291" s="6"/>
      <c r="RRK291" s="6"/>
      <c r="RRL291" s="6"/>
      <c r="RRM291" s="6"/>
      <c r="RRN291" s="6"/>
      <c r="RRO291" s="6"/>
      <c r="RRP291" s="6"/>
      <c r="RRQ291" s="6"/>
      <c r="RRR291" s="6"/>
      <c r="RRS291" s="6"/>
      <c r="RRT291" s="6"/>
      <c r="RRU291" s="6"/>
      <c r="RRV291" s="6"/>
      <c r="RRW291" s="6"/>
      <c r="RRX291" s="6"/>
      <c r="RRY291" s="6"/>
      <c r="RRZ291" s="6"/>
      <c r="RSA291" s="6"/>
      <c r="RSB291" s="6"/>
      <c r="RSC291" s="6"/>
      <c r="RSD291" s="6"/>
      <c r="RSE291" s="6"/>
      <c r="RSF291" s="6"/>
      <c r="RSG291" s="6"/>
      <c r="RSH291" s="6"/>
      <c r="RSI291" s="6"/>
      <c r="RSJ291" s="6"/>
      <c r="RSK291" s="6"/>
      <c r="RSL291" s="6"/>
      <c r="RSM291" s="6"/>
      <c r="RSN291" s="6"/>
      <c r="RSO291" s="6"/>
      <c r="RSP291" s="6"/>
      <c r="RSQ291" s="6"/>
      <c r="RSR291" s="6"/>
      <c r="RSS291" s="6"/>
      <c r="RST291" s="6"/>
      <c r="RSU291" s="6"/>
      <c r="RSV291" s="6"/>
      <c r="RSW291" s="6"/>
      <c r="RSX291" s="6"/>
      <c r="RSY291" s="6"/>
      <c r="RSZ291" s="6"/>
      <c r="RTA291" s="6"/>
      <c r="RTB291" s="6"/>
      <c r="RTC291" s="6"/>
      <c r="RTD291" s="6"/>
      <c r="RTE291" s="6"/>
      <c r="RTF291" s="6"/>
      <c r="RTG291" s="6"/>
      <c r="RTH291" s="6"/>
      <c r="RTI291" s="6"/>
      <c r="RTJ291" s="6"/>
      <c r="RTK291" s="6"/>
      <c r="RTL291" s="6"/>
      <c r="RTM291" s="6"/>
      <c r="RTN291" s="6"/>
      <c r="RTO291" s="6"/>
      <c r="RTP291" s="6"/>
      <c r="RTQ291" s="6"/>
      <c r="RTR291" s="6"/>
      <c r="RTS291" s="6"/>
      <c r="RTT291" s="6"/>
      <c r="RTU291" s="6"/>
      <c r="RTV291" s="6"/>
      <c r="RTW291" s="6"/>
      <c r="RTX291" s="6"/>
      <c r="RTY291" s="6"/>
      <c r="RTZ291" s="6"/>
      <c r="RUA291" s="6"/>
      <c r="RUB291" s="6"/>
      <c r="RUC291" s="6"/>
      <c r="RUD291" s="6"/>
      <c r="RUE291" s="6"/>
      <c r="RUF291" s="6"/>
      <c r="RUG291" s="6"/>
      <c r="RUH291" s="6"/>
      <c r="RUI291" s="6"/>
      <c r="RUJ291" s="6"/>
      <c r="RUK291" s="6"/>
      <c r="RUL291" s="6"/>
      <c r="RUM291" s="6"/>
      <c r="RUN291" s="6"/>
      <c r="RUO291" s="6"/>
      <c r="RUP291" s="6"/>
      <c r="RUQ291" s="6"/>
      <c r="RUR291" s="6"/>
      <c r="RUS291" s="6"/>
      <c r="RUT291" s="6"/>
      <c r="RUU291" s="6"/>
      <c r="RUV291" s="6"/>
      <c r="RUW291" s="6"/>
      <c r="RUX291" s="6"/>
      <c r="RUY291" s="6"/>
      <c r="RUZ291" s="6"/>
      <c r="RVA291" s="6"/>
      <c r="RVB291" s="6"/>
      <c r="RVC291" s="6"/>
      <c r="RVD291" s="6"/>
      <c r="RVE291" s="6"/>
      <c r="RVF291" s="6"/>
      <c r="RVG291" s="6"/>
      <c r="RVH291" s="6"/>
      <c r="RVI291" s="6"/>
      <c r="RVJ291" s="6"/>
      <c r="RVK291" s="6"/>
      <c r="RVL291" s="6"/>
      <c r="RVM291" s="6"/>
      <c r="RVN291" s="6"/>
      <c r="RVO291" s="6"/>
      <c r="RVP291" s="6"/>
      <c r="RVQ291" s="6"/>
      <c r="RVR291" s="6"/>
      <c r="RVS291" s="6"/>
      <c r="RVT291" s="6"/>
      <c r="RVU291" s="6"/>
      <c r="RVV291" s="6"/>
      <c r="RVW291" s="6"/>
      <c r="RVX291" s="6"/>
      <c r="RVY291" s="6"/>
      <c r="RVZ291" s="6"/>
      <c r="RWA291" s="6"/>
      <c r="RWB291" s="6"/>
      <c r="RWC291" s="6"/>
      <c r="RWD291" s="6"/>
      <c r="RWE291" s="6"/>
      <c r="RWF291" s="6"/>
      <c r="RWG291" s="6"/>
      <c r="RWH291" s="6"/>
      <c r="RWI291" s="6"/>
      <c r="RWJ291" s="6"/>
      <c r="RWK291" s="6"/>
      <c r="RWL291" s="6"/>
      <c r="RWM291" s="6"/>
      <c r="RWN291" s="6"/>
      <c r="RWO291" s="6"/>
      <c r="RWP291" s="6"/>
      <c r="RWQ291" s="6"/>
      <c r="RWR291" s="6"/>
      <c r="RWS291" s="6"/>
      <c r="RWT291" s="6"/>
      <c r="RWU291" s="6"/>
      <c r="RWV291" s="6"/>
      <c r="RWW291" s="6"/>
      <c r="RWX291" s="6"/>
      <c r="RWY291" s="6"/>
      <c r="RWZ291" s="6"/>
      <c r="RXA291" s="6"/>
      <c r="RXB291" s="6"/>
      <c r="RXC291" s="6"/>
      <c r="RXD291" s="6"/>
      <c r="RXE291" s="6"/>
      <c r="RXF291" s="6"/>
      <c r="RXG291" s="6"/>
      <c r="RXH291" s="6"/>
      <c r="RXI291" s="6"/>
      <c r="RXJ291" s="6"/>
      <c r="RXK291" s="6"/>
      <c r="RXL291" s="6"/>
      <c r="RXM291" s="6"/>
      <c r="RXN291" s="6"/>
      <c r="RXO291" s="6"/>
      <c r="RXP291" s="6"/>
      <c r="RXQ291" s="6"/>
      <c r="RXR291" s="6"/>
      <c r="RXS291" s="6"/>
      <c r="RXT291" s="6"/>
      <c r="RXU291" s="6"/>
      <c r="RXV291" s="6"/>
      <c r="RXW291" s="6"/>
      <c r="RXX291" s="6"/>
      <c r="RXY291" s="6"/>
      <c r="RXZ291" s="6"/>
      <c r="RYA291" s="6"/>
      <c r="RYB291" s="6"/>
      <c r="RYC291" s="6"/>
      <c r="RYD291" s="6"/>
      <c r="RYE291" s="6"/>
      <c r="RYF291" s="6"/>
      <c r="RYG291" s="6"/>
      <c r="RYH291" s="6"/>
      <c r="RYI291" s="6"/>
      <c r="RYJ291" s="6"/>
      <c r="RYK291" s="6"/>
      <c r="RYL291" s="6"/>
      <c r="RYM291" s="6"/>
      <c r="RYN291" s="6"/>
      <c r="RYO291" s="6"/>
      <c r="RYP291" s="6"/>
      <c r="RYQ291" s="6"/>
      <c r="RYR291" s="6"/>
      <c r="RYS291" s="6"/>
      <c r="RYT291" s="6"/>
      <c r="RYU291" s="6"/>
      <c r="RYV291" s="6"/>
      <c r="RYW291" s="6"/>
      <c r="RYX291" s="6"/>
      <c r="RYY291" s="6"/>
      <c r="RYZ291" s="6"/>
      <c r="RZA291" s="6"/>
      <c r="RZB291" s="6"/>
      <c r="RZC291" s="6"/>
      <c r="RZD291" s="6"/>
      <c r="RZE291" s="6"/>
      <c r="RZF291" s="6"/>
      <c r="RZG291" s="6"/>
      <c r="RZH291" s="6"/>
      <c r="RZI291" s="6"/>
      <c r="RZJ291" s="6"/>
      <c r="RZK291" s="6"/>
      <c r="RZL291" s="6"/>
      <c r="RZM291" s="6"/>
      <c r="RZN291" s="6"/>
      <c r="RZO291" s="6"/>
      <c r="RZP291" s="6"/>
      <c r="RZQ291" s="6"/>
      <c r="RZR291" s="6"/>
      <c r="RZS291" s="6"/>
      <c r="RZT291" s="6"/>
      <c r="RZU291" s="6"/>
      <c r="RZV291" s="6"/>
      <c r="RZW291" s="6"/>
      <c r="RZX291" s="6"/>
      <c r="RZY291" s="6"/>
      <c r="RZZ291" s="6"/>
      <c r="SAA291" s="6"/>
      <c r="SAB291" s="6"/>
      <c r="SAC291" s="6"/>
      <c r="SAD291" s="6"/>
      <c r="SAE291" s="6"/>
      <c r="SAF291" s="6"/>
      <c r="SAG291" s="6"/>
      <c r="SAH291" s="6"/>
      <c r="SAI291" s="6"/>
      <c r="SAJ291" s="6"/>
      <c r="SAK291" s="6"/>
      <c r="SAL291" s="6"/>
      <c r="SAM291" s="6"/>
      <c r="SAN291" s="6"/>
      <c r="SAO291" s="6"/>
      <c r="SAP291" s="6"/>
      <c r="SAQ291" s="6"/>
      <c r="SAR291" s="6"/>
      <c r="SAS291" s="6"/>
      <c r="SAT291" s="6"/>
      <c r="SAU291" s="6"/>
      <c r="SAV291" s="6"/>
      <c r="SAW291" s="6"/>
      <c r="SAX291" s="6"/>
      <c r="SAY291" s="6"/>
      <c r="SAZ291" s="6"/>
      <c r="SBA291" s="6"/>
      <c r="SBB291" s="6"/>
      <c r="SBC291" s="6"/>
      <c r="SBD291" s="6"/>
      <c r="SBE291" s="6"/>
      <c r="SBF291" s="6"/>
      <c r="SBG291" s="6"/>
      <c r="SBH291" s="6"/>
      <c r="SBI291" s="6"/>
      <c r="SBJ291" s="6"/>
      <c r="SBK291" s="6"/>
      <c r="SBL291" s="6"/>
      <c r="SBM291" s="6"/>
      <c r="SBN291" s="6"/>
      <c r="SBO291" s="6"/>
      <c r="SBP291" s="6"/>
      <c r="SBQ291" s="6"/>
      <c r="SBR291" s="6"/>
      <c r="SBS291" s="6"/>
      <c r="SBT291" s="6"/>
      <c r="SBU291" s="6"/>
      <c r="SBV291" s="6"/>
      <c r="SBW291" s="6"/>
      <c r="SBX291" s="6"/>
      <c r="SBY291" s="6"/>
      <c r="SBZ291" s="6"/>
      <c r="SCA291" s="6"/>
      <c r="SCB291" s="6"/>
      <c r="SCC291" s="6"/>
      <c r="SCD291" s="6"/>
      <c r="SCE291" s="6"/>
      <c r="SCF291" s="6"/>
      <c r="SCG291" s="6"/>
      <c r="SCH291" s="6"/>
      <c r="SCI291" s="6"/>
      <c r="SCJ291" s="6"/>
      <c r="SCK291" s="6"/>
      <c r="SCL291" s="6"/>
      <c r="SCM291" s="6"/>
      <c r="SCN291" s="6"/>
      <c r="SCO291" s="6"/>
      <c r="SCP291" s="6"/>
      <c r="SCQ291" s="6"/>
      <c r="SCR291" s="6"/>
      <c r="SCS291" s="6"/>
      <c r="SCT291" s="6"/>
      <c r="SCU291" s="6"/>
      <c r="SCV291" s="6"/>
      <c r="SCW291" s="6"/>
      <c r="SCX291" s="6"/>
      <c r="SCY291" s="6"/>
      <c r="SCZ291" s="6"/>
      <c r="SDA291" s="6"/>
      <c r="SDB291" s="6"/>
      <c r="SDC291" s="6"/>
      <c r="SDD291" s="6"/>
      <c r="SDE291" s="6"/>
      <c r="SDF291" s="6"/>
      <c r="SDG291" s="6"/>
      <c r="SDH291" s="6"/>
      <c r="SDI291" s="6"/>
      <c r="SDJ291" s="6"/>
      <c r="SDK291" s="6"/>
      <c r="SDL291" s="6"/>
      <c r="SDM291" s="6"/>
      <c r="SDN291" s="6"/>
      <c r="SDO291" s="6"/>
      <c r="SDP291" s="6"/>
      <c r="SDQ291" s="6"/>
      <c r="SDR291" s="6"/>
      <c r="SDS291" s="6"/>
      <c r="SDT291" s="6"/>
      <c r="SDU291" s="6"/>
      <c r="SDV291" s="6"/>
      <c r="SDW291" s="6"/>
      <c r="SDX291" s="6"/>
      <c r="SDY291" s="6"/>
      <c r="SDZ291" s="6"/>
      <c r="SEA291" s="6"/>
      <c r="SEB291" s="6"/>
      <c r="SEC291" s="6"/>
      <c r="SED291" s="6"/>
      <c r="SEE291" s="6"/>
      <c r="SEF291" s="6"/>
      <c r="SEG291" s="6"/>
      <c r="SEH291" s="6"/>
      <c r="SEI291" s="6"/>
      <c r="SEJ291" s="6"/>
      <c r="SEK291" s="6"/>
      <c r="SEL291" s="6"/>
      <c r="SEM291" s="6"/>
      <c r="SEN291" s="6"/>
      <c r="SEO291" s="6"/>
      <c r="SEP291" s="6"/>
      <c r="SEQ291" s="6"/>
      <c r="SER291" s="6"/>
      <c r="SES291" s="6"/>
      <c r="SET291" s="6"/>
      <c r="SEU291" s="6"/>
      <c r="SEV291" s="6"/>
      <c r="SEW291" s="6"/>
      <c r="SEX291" s="6"/>
      <c r="SEY291" s="6"/>
      <c r="SEZ291" s="6"/>
      <c r="SFA291" s="6"/>
      <c r="SFB291" s="6"/>
      <c r="SFC291" s="6"/>
      <c r="SFD291" s="6"/>
      <c r="SFE291" s="6"/>
      <c r="SFF291" s="6"/>
      <c r="SFG291" s="6"/>
      <c r="SFH291" s="6"/>
      <c r="SFI291" s="6"/>
      <c r="SFJ291" s="6"/>
      <c r="SFK291" s="6"/>
      <c r="SFL291" s="6"/>
      <c r="SFM291" s="6"/>
      <c r="SFN291" s="6"/>
      <c r="SFO291" s="6"/>
      <c r="SFP291" s="6"/>
      <c r="SFQ291" s="6"/>
      <c r="SFR291" s="6"/>
      <c r="SFS291" s="6"/>
      <c r="SFT291" s="6"/>
      <c r="SFU291" s="6"/>
      <c r="SFV291" s="6"/>
      <c r="SFW291" s="6"/>
      <c r="SFX291" s="6"/>
      <c r="SFY291" s="6"/>
      <c r="SFZ291" s="6"/>
      <c r="SGA291" s="6"/>
      <c r="SGB291" s="6"/>
      <c r="SGC291" s="6"/>
      <c r="SGD291" s="6"/>
      <c r="SGE291" s="6"/>
      <c r="SGF291" s="6"/>
      <c r="SGG291" s="6"/>
      <c r="SGH291" s="6"/>
      <c r="SGI291" s="6"/>
      <c r="SGJ291" s="6"/>
      <c r="SGK291" s="6"/>
      <c r="SGL291" s="6"/>
      <c r="SGM291" s="6"/>
      <c r="SGN291" s="6"/>
      <c r="SGO291" s="6"/>
      <c r="SGP291" s="6"/>
      <c r="SGQ291" s="6"/>
      <c r="SGR291" s="6"/>
      <c r="SGS291" s="6"/>
      <c r="SGT291" s="6"/>
      <c r="SGU291" s="6"/>
      <c r="SGV291" s="6"/>
      <c r="SGW291" s="6"/>
      <c r="SGX291" s="6"/>
      <c r="SGY291" s="6"/>
      <c r="SGZ291" s="6"/>
      <c r="SHA291" s="6"/>
      <c r="SHB291" s="6"/>
      <c r="SHC291" s="6"/>
      <c r="SHD291" s="6"/>
      <c r="SHE291" s="6"/>
      <c r="SHF291" s="6"/>
      <c r="SHG291" s="6"/>
      <c r="SHH291" s="6"/>
      <c r="SHI291" s="6"/>
      <c r="SHJ291" s="6"/>
      <c r="SHK291" s="6"/>
      <c r="SHL291" s="6"/>
      <c r="SHM291" s="6"/>
      <c r="SHN291" s="6"/>
      <c r="SHO291" s="6"/>
      <c r="SHP291" s="6"/>
      <c r="SHQ291" s="6"/>
      <c r="SHR291" s="6"/>
      <c r="SHS291" s="6"/>
      <c r="SHT291" s="6"/>
      <c r="SHU291" s="6"/>
      <c r="SHV291" s="6"/>
      <c r="SHW291" s="6"/>
      <c r="SHX291" s="6"/>
      <c r="SHY291" s="6"/>
      <c r="SHZ291" s="6"/>
      <c r="SIA291" s="6"/>
      <c r="SIB291" s="6"/>
      <c r="SIC291" s="6"/>
      <c r="SID291" s="6"/>
      <c r="SIE291" s="6"/>
      <c r="SIF291" s="6"/>
      <c r="SIG291" s="6"/>
      <c r="SIH291" s="6"/>
      <c r="SII291" s="6"/>
      <c r="SIJ291" s="6"/>
      <c r="SIK291" s="6"/>
      <c r="SIL291" s="6"/>
      <c r="SIM291" s="6"/>
      <c r="SIN291" s="6"/>
      <c r="SIO291" s="6"/>
      <c r="SIP291" s="6"/>
      <c r="SIQ291" s="6"/>
      <c r="SIR291" s="6"/>
      <c r="SIS291" s="6"/>
      <c r="SIT291" s="6"/>
      <c r="SIU291" s="6"/>
      <c r="SIV291" s="6"/>
      <c r="SIW291" s="6"/>
      <c r="SIX291" s="6"/>
      <c r="SIY291" s="6"/>
      <c r="SIZ291" s="6"/>
      <c r="SJA291" s="6"/>
      <c r="SJB291" s="6"/>
      <c r="SJC291" s="6"/>
      <c r="SJD291" s="6"/>
      <c r="SJE291" s="6"/>
      <c r="SJF291" s="6"/>
      <c r="SJG291" s="6"/>
      <c r="SJH291" s="6"/>
      <c r="SJI291" s="6"/>
      <c r="SJJ291" s="6"/>
      <c r="SJK291" s="6"/>
      <c r="SJL291" s="6"/>
      <c r="SJM291" s="6"/>
      <c r="SJN291" s="6"/>
      <c r="SJO291" s="6"/>
      <c r="SJP291" s="6"/>
      <c r="SJQ291" s="6"/>
      <c r="SJR291" s="6"/>
      <c r="SJS291" s="6"/>
      <c r="SJT291" s="6"/>
      <c r="SJU291" s="6"/>
      <c r="SJV291" s="6"/>
      <c r="SJW291" s="6"/>
      <c r="SJX291" s="6"/>
      <c r="SJY291" s="6"/>
      <c r="SJZ291" s="6"/>
      <c r="SKA291" s="6"/>
      <c r="SKB291" s="6"/>
      <c r="SKC291" s="6"/>
      <c r="SKD291" s="6"/>
      <c r="SKE291" s="6"/>
      <c r="SKF291" s="6"/>
      <c r="SKG291" s="6"/>
      <c r="SKH291" s="6"/>
      <c r="SKI291" s="6"/>
      <c r="SKJ291" s="6"/>
      <c r="SKK291" s="6"/>
      <c r="SKL291" s="6"/>
      <c r="SKM291" s="6"/>
      <c r="SKN291" s="6"/>
      <c r="SKO291" s="6"/>
      <c r="SKP291" s="6"/>
      <c r="SKQ291" s="6"/>
      <c r="SKR291" s="6"/>
      <c r="SKS291" s="6"/>
      <c r="SKT291" s="6"/>
      <c r="SKU291" s="6"/>
      <c r="SKV291" s="6"/>
      <c r="SKW291" s="6"/>
      <c r="SKX291" s="6"/>
      <c r="SKY291" s="6"/>
      <c r="SKZ291" s="6"/>
      <c r="SLA291" s="6"/>
      <c r="SLB291" s="6"/>
      <c r="SLC291" s="6"/>
      <c r="SLD291" s="6"/>
      <c r="SLE291" s="6"/>
      <c r="SLF291" s="6"/>
      <c r="SLG291" s="6"/>
      <c r="SLH291" s="6"/>
      <c r="SLI291" s="6"/>
      <c r="SLJ291" s="6"/>
      <c r="SLK291" s="6"/>
      <c r="SLL291" s="6"/>
      <c r="SLM291" s="6"/>
      <c r="SLN291" s="6"/>
      <c r="SLO291" s="6"/>
      <c r="SLP291" s="6"/>
      <c r="SLQ291" s="6"/>
      <c r="SLR291" s="6"/>
      <c r="SLS291" s="6"/>
      <c r="SLT291" s="6"/>
      <c r="SLU291" s="6"/>
      <c r="SLV291" s="6"/>
      <c r="SLW291" s="6"/>
      <c r="SLX291" s="6"/>
      <c r="SLY291" s="6"/>
      <c r="SLZ291" s="6"/>
      <c r="SMA291" s="6"/>
      <c r="SMB291" s="6"/>
      <c r="SMC291" s="6"/>
      <c r="SMD291" s="6"/>
      <c r="SME291" s="6"/>
      <c r="SMF291" s="6"/>
      <c r="SMG291" s="6"/>
      <c r="SMH291" s="6"/>
      <c r="SMI291" s="6"/>
      <c r="SMJ291" s="6"/>
      <c r="SMK291" s="6"/>
      <c r="SML291" s="6"/>
      <c r="SMM291" s="6"/>
      <c r="SMN291" s="6"/>
      <c r="SMO291" s="6"/>
      <c r="SMP291" s="6"/>
      <c r="SMQ291" s="6"/>
      <c r="SMR291" s="6"/>
      <c r="SMS291" s="6"/>
      <c r="SMT291" s="6"/>
      <c r="SMU291" s="6"/>
      <c r="SMV291" s="6"/>
      <c r="SMW291" s="6"/>
      <c r="SMX291" s="6"/>
      <c r="SMY291" s="6"/>
      <c r="SMZ291" s="6"/>
      <c r="SNA291" s="6"/>
      <c r="SNB291" s="6"/>
      <c r="SNC291" s="6"/>
      <c r="SND291" s="6"/>
      <c r="SNE291" s="6"/>
      <c r="SNF291" s="6"/>
      <c r="SNG291" s="6"/>
      <c r="SNH291" s="6"/>
      <c r="SNI291" s="6"/>
      <c r="SNJ291" s="6"/>
      <c r="SNK291" s="6"/>
      <c r="SNL291" s="6"/>
      <c r="SNM291" s="6"/>
      <c r="SNN291" s="6"/>
      <c r="SNO291" s="6"/>
      <c r="SNP291" s="6"/>
      <c r="SNQ291" s="6"/>
      <c r="SNR291" s="6"/>
      <c r="SNS291" s="6"/>
      <c r="SNT291" s="6"/>
      <c r="SNU291" s="6"/>
      <c r="SNV291" s="6"/>
      <c r="SNW291" s="6"/>
      <c r="SNX291" s="6"/>
      <c r="SNY291" s="6"/>
      <c r="SNZ291" s="6"/>
      <c r="SOA291" s="6"/>
      <c r="SOB291" s="6"/>
      <c r="SOC291" s="6"/>
      <c r="SOD291" s="6"/>
      <c r="SOE291" s="6"/>
      <c r="SOF291" s="6"/>
      <c r="SOG291" s="6"/>
      <c r="SOH291" s="6"/>
      <c r="SOI291" s="6"/>
      <c r="SOJ291" s="6"/>
      <c r="SOK291" s="6"/>
      <c r="SOL291" s="6"/>
      <c r="SOM291" s="6"/>
      <c r="SON291" s="6"/>
      <c r="SOO291" s="6"/>
      <c r="SOP291" s="6"/>
      <c r="SOQ291" s="6"/>
      <c r="SOR291" s="6"/>
      <c r="SOS291" s="6"/>
      <c r="SOT291" s="6"/>
      <c r="SOU291" s="6"/>
      <c r="SOV291" s="6"/>
      <c r="SOW291" s="6"/>
      <c r="SOX291" s="6"/>
      <c r="SOY291" s="6"/>
      <c r="SOZ291" s="6"/>
      <c r="SPA291" s="6"/>
      <c r="SPB291" s="6"/>
      <c r="SPC291" s="6"/>
      <c r="SPD291" s="6"/>
      <c r="SPE291" s="6"/>
      <c r="SPF291" s="6"/>
      <c r="SPG291" s="6"/>
      <c r="SPH291" s="6"/>
      <c r="SPI291" s="6"/>
      <c r="SPJ291" s="6"/>
      <c r="SPK291" s="6"/>
      <c r="SPL291" s="6"/>
      <c r="SPM291" s="6"/>
      <c r="SPN291" s="6"/>
      <c r="SPO291" s="6"/>
      <c r="SPP291" s="6"/>
      <c r="SPQ291" s="6"/>
      <c r="SPR291" s="6"/>
      <c r="SPS291" s="6"/>
      <c r="SPT291" s="6"/>
      <c r="SPU291" s="6"/>
      <c r="SPV291" s="6"/>
      <c r="SPW291" s="6"/>
      <c r="SPX291" s="6"/>
      <c r="SPY291" s="6"/>
      <c r="SPZ291" s="6"/>
      <c r="SQA291" s="6"/>
      <c r="SQB291" s="6"/>
      <c r="SQC291" s="6"/>
      <c r="SQD291" s="6"/>
      <c r="SQE291" s="6"/>
      <c r="SQF291" s="6"/>
      <c r="SQG291" s="6"/>
      <c r="SQH291" s="6"/>
      <c r="SQI291" s="6"/>
      <c r="SQJ291" s="6"/>
      <c r="SQK291" s="6"/>
      <c r="SQL291" s="6"/>
      <c r="SQM291" s="6"/>
      <c r="SQN291" s="6"/>
      <c r="SQO291" s="6"/>
      <c r="SQP291" s="6"/>
      <c r="SQQ291" s="6"/>
      <c r="SQR291" s="6"/>
      <c r="SQS291" s="6"/>
      <c r="SQT291" s="6"/>
      <c r="SQU291" s="6"/>
      <c r="SQV291" s="6"/>
      <c r="SQW291" s="6"/>
      <c r="SQX291" s="6"/>
      <c r="SQY291" s="6"/>
      <c r="SQZ291" s="6"/>
      <c r="SRA291" s="6"/>
      <c r="SRB291" s="6"/>
      <c r="SRC291" s="6"/>
      <c r="SRD291" s="6"/>
      <c r="SRE291" s="6"/>
      <c r="SRF291" s="6"/>
      <c r="SRG291" s="6"/>
      <c r="SRH291" s="6"/>
      <c r="SRI291" s="6"/>
      <c r="SRJ291" s="6"/>
      <c r="SRK291" s="6"/>
      <c r="SRL291" s="6"/>
      <c r="SRM291" s="6"/>
      <c r="SRN291" s="6"/>
      <c r="SRO291" s="6"/>
      <c r="SRP291" s="6"/>
      <c r="SRQ291" s="6"/>
      <c r="SRR291" s="6"/>
      <c r="SRS291" s="6"/>
      <c r="SRT291" s="6"/>
      <c r="SRU291" s="6"/>
      <c r="SRV291" s="6"/>
      <c r="SRW291" s="6"/>
      <c r="SRX291" s="6"/>
      <c r="SRY291" s="6"/>
      <c r="SRZ291" s="6"/>
      <c r="SSA291" s="6"/>
      <c r="SSB291" s="6"/>
      <c r="SSC291" s="6"/>
      <c r="SSD291" s="6"/>
      <c r="SSE291" s="6"/>
      <c r="SSF291" s="6"/>
      <c r="SSG291" s="6"/>
      <c r="SSH291" s="6"/>
      <c r="SSI291" s="6"/>
      <c r="SSJ291" s="6"/>
      <c r="SSK291" s="6"/>
      <c r="SSL291" s="6"/>
      <c r="SSM291" s="6"/>
      <c r="SSN291" s="6"/>
      <c r="SSO291" s="6"/>
      <c r="SSP291" s="6"/>
      <c r="SSQ291" s="6"/>
      <c r="SSR291" s="6"/>
      <c r="SSS291" s="6"/>
      <c r="SST291" s="6"/>
      <c r="SSU291" s="6"/>
      <c r="SSV291" s="6"/>
      <c r="SSW291" s="6"/>
      <c r="SSX291" s="6"/>
      <c r="SSY291" s="6"/>
      <c r="SSZ291" s="6"/>
      <c r="STA291" s="6"/>
      <c r="STB291" s="6"/>
      <c r="STC291" s="6"/>
      <c r="STD291" s="6"/>
      <c r="STE291" s="6"/>
      <c r="STF291" s="6"/>
      <c r="STG291" s="6"/>
      <c r="STH291" s="6"/>
      <c r="STI291" s="6"/>
      <c r="STJ291" s="6"/>
      <c r="STK291" s="6"/>
      <c r="STL291" s="6"/>
      <c r="STM291" s="6"/>
      <c r="STN291" s="6"/>
      <c r="STO291" s="6"/>
      <c r="STP291" s="6"/>
      <c r="STQ291" s="6"/>
      <c r="STR291" s="6"/>
      <c r="STS291" s="6"/>
      <c r="STT291" s="6"/>
      <c r="STU291" s="6"/>
      <c r="STV291" s="6"/>
      <c r="STW291" s="6"/>
      <c r="STX291" s="6"/>
      <c r="STY291" s="6"/>
      <c r="STZ291" s="6"/>
      <c r="SUA291" s="6"/>
      <c r="SUB291" s="6"/>
      <c r="SUC291" s="6"/>
      <c r="SUD291" s="6"/>
      <c r="SUE291" s="6"/>
      <c r="SUF291" s="6"/>
      <c r="SUG291" s="6"/>
      <c r="SUH291" s="6"/>
      <c r="SUI291" s="6"/>
      <c r="SUJ291" s="6"/>
      <c r="SUK291" s="6"/>
      <c r="SUL291" s="6"/>
      <c r="SUM291" s="6"/>
      <c r="SUN291" s="6"/>
      <c r="SUO291" s="6"/>
      <c r="SUP291" s="6"/>
      <c r="SUQ291" s="6"/>
      <c r="SUR291" s="6"/>
      <c r="SUS291" s="6"/>
      <c r="SUT291" s="6"/>
      <c r="SUU291" s="6"/>
      <c r="SUV291" s="6"/>
      <c r="SUW291" s="6"/>
      <c r="SUX291" s="6"/>
      <c r="SUY291" s="6"/>
      <c r="SUZ291" s="6"/>
      <c r="SVA291" s="6"/>
      <c r="SVB291" s="6"/>
      <c r="SVC291" s="6"/>
      <c r="SVD291" s="6"/>
      <c r="SVE291" s="6"/>
      <c r="SVF291" s="6"/>
      <c r="SVG291" s="6"/>
      <c r="SVH291" s="6"/>
      <c r="SVI291" s="6"/>
      <c r="SVJ291" s="6"/>
      <c r="SVK291" s="6"/>
      <c r="SVL291" s="6"/>
      <c r="SVM291" s="6"/>
      <c r="SVN291" s="6"/>
      <c r="SVO291" s="6"/>
      <c r="SVP291" s="6"/>
      <c r="SVQ291" s="6"/>
      <c r="SVR291" s="6"/>
      <c r="SVS291" s="6"/>
      <c r="SVT291" s="6"/>
      <c r="SVU291" s="6"/>
      <c r="SVV291" s="6"/>
      <c r="SVW291" s="6"/>
      <c r="SVX291" s="6"/>
      <c r="SVY291" s="6"/>
      <c r="SVZ291" s="6"/>
      <c r="SWA291" s="6"/>
      <c r="SWB291" s="6"/>
      <c r="SWC291" s="6"/>
      <c r="SWD291" s="6"/>
      <c r="SWE291" s="6"/>
      <c r="SWF291" s="6"/>
      <c r="SWG291" s="6"/>
      <c r="SWH291" s="6"/>
      <c r="SWI291" s="6"/>
      <c r="SWJ291" s="6"/>
      <c r="SWK291" s="6"/>
      <c r="SWL291" s="6"/>
      <c r="SWM291" s="6"/>
      <c r="SWN291" s="6"/>
      <c r="SWO291" s="6"/>
      <c r="SWP291" s="6"/>
      <c r="SWQ291" s="6"/>
      <c r="SWR291" s="6"/>
      <c r="SWS291" s="6"/>
      <c r="SWT291" s="6"/>
      <c r="SWU291" s="6"/>
      <c r="SWV291" s="6"/>
      <c r="SWW291" s="6"/>
      <c r="SWX291" s="6"/>
      <c r="SWY291" s="6"/>
      <c r="SWZ291" s="6"/>
      <c r="SXA291" s="6"/>
      <c r="SXB291" s="6"/>
      <c r="SXC291" s="6"/>
      <c r="SXD291" s="6"/>
      <c r="SXE291" s="6"/>
      <c r="SXF291" s="6"/>
      <c r="SXG291" s="6"/>
      <c r="SXH291" s="6"/>
      <c r="SXI291" s="6"/>
      <c r="SXJ291" s="6"/>
      <c r="SXK291" s="6"/>
      <c r="SXL291" s="6"/>
      <c r="SXM291" s="6"/>
      <c r="SXN291" s="6"/>
      <c r="SXO291" s="6"/>
      <c r="SXP291" s="6"/>
      <c r="SXQ291" s="6"/>
      <c r="SXR291" s="6"/>
      <c r="SXS291" s="6"/>
      <c r="SXT291" s="6"/>
      <c r="SXU291" s="6"/>
      <c r="SXV291" s="6"/>
      <c r="SXW291" s="6"/>
      <c r="SXX291" s="6"/>
      <c r="SXY291" s="6"/>
      <c r="SXZ291" s="6"/>
      <c r="SYA291" s="6"/>
      <c r="SYB291" s="6"/>
      <c r="SYC291" s="6"/>
      <c r="SYD291" s="6"/>
      <c r="SYE291" s="6"/>
      <c r="SYF291" s="6"/>
      <c r="SYG291" s="6"/>
      <c r="SYH291" s="6"/>
      <c r="SYI291" s="6"/>
      <c r="SYJ291" s="6"/>
      <c r="SYK291" s="6"/>
      <c r="SYL291" s="6"/>
      <c r="SYM291" s="6"/>
      <c r="SYN291" s="6"/>
      <c r="SYO291" s="6"/>
      <c r="SYP291" s="6"/>
      <c r="SYQ291" s="6"/>
      <c r="SYR291" s="6"/>
      <c r="SYS291" s="6"/>
      <c r="SYT291" s="6"/>
      <c r="SYU291" s="6"/>
      <c r="SYV291" s="6"/>
      <c r="SYW291" s="6"/>
      <c r="SYX291" s="6"/>
      <c r="SYY291" s="6"/>
      <c r="SYZ291" s="6"/>
      <c r="SZA291" s="6"/>
      <c r="SZB291" s="6"/>
      <c r="SZC291" s="6"/>
      <c r="SZD291" s="6"/>
      <c r="SZE291" s="6"/>
      <c r="SZF291" s="6"/>
      <c r="SZG291" s="6"/>
      <c r="SZH291" s="6"/>
      <c r="SZI291" s="6"/>
      <c r="SZJ291" s="6"/>
      <c r="SZK291" s="6"/>
      <c r="SZL291" s="6"/>
      <c r="SZM291" s="6"/>
      <c r="SZN291" s="6"/>
      <c r="SZO291" s="6"/>
      <c r="SZP291" s="6"/>
      <c r="SZQ291" s="6"/>
      <c r="SZR291" s="6"/>
      <c r="SZS291" s="6"/>
      <c r="SZT291" s="6"/>
      <c r="SZU291" s="6"/>
      <c r="SZV291" s="6"/>
      <c r="SZW291" s="6"/>
      <c r="SZX291" s="6"/>
      <c r="SZY291" s="6"/>
      <c r="SZZ291" s="6"/>
      <c r="TAA291" s="6"/>
      <c r="TAB291" s="6"/>
      <c r="TAC291" s="6"/>
      <c r="TAD291" s="6"/>
      <c r="TAE291" s="6"/>
      <c r="TAF291" s="6"/>
      <c r="TAG291" s="6"/>
      <c r="TAH291" s="6"/>
      <c r="TAI291" s="6"/>
      <c r="TAJ291" s="6"/>
      <c r="TAK291" s="6"/>
      <c r="TAL291" s="6"/>
      <c r="TAM291" s="6"/>
      <c r="TAN291" s="6"/>
      <c r="TAO291" s="6"/>
      <c r="TAP291" s="6"/>
      <c r="TAQ291" s="6"/>
      <c r="TAR291" s="6"/>
      <c r="TAS291" s="6"/>
      <c r="TAT291" s="6"/>
      <c r="TAU291" s="6"/>
      <c r="TAV291" s="6"/>
      <c r="TAW291" s="6"/>
      <c r="TAX291" s="6"/>
      <c r="TAY291" s="6"/>
      <c r="TAZ291" s="6"/>
      <c r="TBA291" s="6"/>
      <c r="TBB291" s="6"/>
      <c r="TBC291" s="6"/>
      <c r="TBD291" s="6"/>
      <c r="TBE291" s="6"/>
      <c r="TBF291" s="6"/>
      <c r="TBG291" s="6"/>
      <c r="TBH291" s="6"/>
      <c r="TBI291" s="6"/>
      <c r="TBJ291" s="6"/>
      <c r="TBK291" s="6"/>
      <c r="TBL291" s="6"/>
      <c r="TBM291" s="6"/>
      <c r="TBN291" s="6"/>
      <c r="TBO291" s="6"/>
      <c r="TBP291" s="6"/>
      <c r="TBQ291" s="6"/>
      <c r="TBR291" s="6"/>
      <c r="TBS291" s="6"/>
      <c r="TBT291" s="6"/>
      <c r="TBU291" s="6"/>
      <c r="TBV291" s="6"/>
      <c r="TBW291" s="6"/>
      <c r="TBX291" s="6"/>
      <c r="TBY291" s="6"/>
      <c r="TBZ291" s="6"/>
      <c r="TCA291" s="6"/>
      <c r="TCB291" s="6"/>
      <c r="TCC291" s="6"/>
      <c r="TCD291" s="6"/>
      <c r="TCE291" s="6"/>
      <c r="TCF291" s="6"/>
      <c r="TCG291" s="6"/>
      <c r="TCH291" s="6"/>
      <c r="TCI291" s="6"/>
      <c r="TCJ291" s="6"/>
      <c r="TCK291" s="6"/>
      <c r="TCL291" s="6"/>
      <c r="TCM291" s="6"/>
      <c r="TCN291" s="6"/>
      <c r="TCO291" s="6"/>
      <c r="TCP291" s="6"/>
      <c r="TCQ291" s="6"/>
      <c r="TCR291" s="6"/>
      <c r="TCS291" s="6"/>
      <c r="TCT291" s="6"/>
      <c r="TCU291" s="6"/>
      <c r="TCV291" s="6"/>
      <c r="TCW291" s="6"/>
      <c r="TCX291" s="6"/>
      <c r="TCY291" s="6"/>
      <c r="TCZ291" s="6"/>
      <c r="TDA291" s="6"/>
      <c r="TDB291" s="6"/>
      <c r="TDC291" s="6"/>
      <c r="TDD291" s="6"/>
      <c r="TDE291" s="6"/>
      <c r="TDF291" s="6"/>
      <c r="TDG291" s="6"/>
      <c r="TDH291" s="6"/>
      <c r="TDI291" s="6"/>
      <c r="TDJ291" s="6"/>
      <c r="TDK291" s="6"/>
      <c r="TDL291" s="6"/>
      <c r="TDM291" s="6"/>
      <c r="TDN291" s="6"/>
      <c r="TDO291" s="6"/>
      <c r="TDP291" s="6"/>
      <c r="TDQ291" s="6"/>
      <c r="TDR291" s="6"/>
      <c r="TDS291" s="6"/>
      <c r="TDT291" s="6"/>
      <c r="TDU291" s="6"/>
      <c r="TDV291" s="6"/>
      <c r="TDW291" s="6"/>
      <c r="TDX291" s="6"/>
      <c r="TDY291" s="6"/>
      <c r="TDZ291" s="6"/>
      <c r="TEA291" s="6"/>
      <c r="TEB291" s="6"/>
      <c r="TEC291" s="6"/>
      <c r="TED291" s="6"/>
      <c r="TEE291" s="6"/>
      <c r="TEF291" s="6"/>
      <c r="TEG291" s="6"/>
      <c r="TEH291" s="6"/>
      <c r="TEI291" s="6"/>
      <c r="TEJ291" s="6"/>
      <c r="TEK291" s="6"/>
      <c r="TEL291" s="6"/>
      <c r="TEM291" s="6"/>
      <c r="TEN291" s="6"/>
      <c r="TEO291" s="6"/>
      <c r="TEP291" s="6"/>
      <c r="TEQ291" s="6"/>
      <c r="TER291" s="6"/>
      <c r="TES291" s="6"/>
      <c r="TET291" s="6"/>
      <c r="TEU291" s="6"/>
      <c r="TEV291" s="6"/>
      <c r="TEW291" s="6"/>
      <c r="TEX291" s="6"/>
      <c r="TEY291" s="6"/>
      <c r="TEZ291" s="6"/>
      <c r="TFA291" s="6"/>
      <c r="TFB291" s="6"/>
      <c r="TFC291" s="6"/>
      <c r="TFD291" s="6"/>
      <c r="TFE291" s="6"/>
      <c r="TFF291" s="6"/>
      <c r="TFG291" s="6"/>
      <c r="TFH291" s="6"/>
      <c r="TFI291" s="6"/>
      <c r="TFJ291" s="6"/>
      <c r="TFK291" s="6"/>
      <c r="TFL291" s="6"/>
      <c r="TFM291" s="6"/>
      <c r="TFN291" s="6"/>
      <c r="TFO291" s="6"/>
      <c r="TFP291" s="6"/>
      <c r="TFQ291" s="6"/>
      <c r="TFR291" s="6"/>
      <c r="TFS291" s="6"/>
      <c r="TFT291" s="6"/>
      <c r="TFU291" s="6"/>
      <c r="TFV291" s="6"/>
      <c r="TFW291" s="6"/>
      <c r="TFX291" s="6"/>
      <c r="TFY291" s="6"/>
      <c r="TFZ291" s="6"/>
      <c r="TGA291" s="6"/>
      <c r="TGB291" s="6"/>
      <c r="TGC291" s="6"/>
      <c r="TGD291" s="6"/>
      <c r="TGE291" s="6"/>
      <c r="TGF291" s="6"/>
      <c r="TGG291" s="6"/>
      <c r="TGH291" s="6"/>
      <c r="TGI291" s="6"/>
      <c r="TGJ291" s="6"/>
      <c r="TGK291" s="6"/>
      <c r="TGL291" s="6"/>
      <c r="TGM291" s="6"/>
      <c r="TGN291" s="6"/>
      <c r="TGO291" s="6"/>
      <c r="TGP291" s="6"/>
      <c r="TGQ291" s="6"/>
      <c r="TGR291" s="6"/>
      <c r="TGS291" s="6"/>
      <c r="TGT291" s="6"/>
      <c r="TGU291" s="6"/>
      <c r="TGV291" s="6"/>
      <c r="TGW291" s="6"/>
      <c r="TGX291" s="6"/>
      <c r="TGY291" s="6"/>
      <c r="TGZ291" s="6"/>
      <c r="THA291" s="6"/>
      <c r="THB291" s="6"/>
      <c r="THC291" s="6"/>
      <c r="THD291" s="6"/>
      <c r="THE291" s="6"/>
      <c r="THF291" s="6"/>
      <c r="THG291" s="6"/>
      <c r="THH291" s="6"/>
      <c r="THI291" s="6"/>
      <c r="THJ291" s="6"/>
      <c r="THK291" s="6"/>
      <c r="THL291" s="6"/>
      <c r="THM291" s="6"/>
      <c r="THN291" s="6"/>
      <c r="THO291" s="6"/>
      <c r="THP291" s="6"/>
      <c r="THQ291" s="6"/>
      <c r="THR291" s="6"/>
      <c r="THS291" s="6"/>
      <c r="THT291" s="6"/>
      <c r="THU291" s="6"/>
      <c r="THV291" s="6"/>
      <c r="THW291" s="6"/>
      <c r="THX291" s="6"/>
      <c r="THY291" s="6"/>
      <c r="THZ291" s="6"/>
      <c r="TIA291" s="6"/>
      <c r="TIB291" s="6"/>
      <c r="TIC291" s="6"/>
      <c r="TID291" s="6"/>
      <c r="TIE291" s="6"/>
      <c r="TIF291" s="6"/>
      <c r="TIG291" s="6"/>
      <c r="TIH291" s="6"/>
      <c r="TII291" s="6"/>
      <c r="TIJ291" s="6"/>
      <c r="TIK291" s="6"/>
      <c r="TIL291" s="6"/>
      <c r="TIM291" s="6"/>
      <c r="TIN291" s="6"/>
      <c r="TIO291" s="6"/>
      <c r="TIP291" s="6"/>
      <c r="TIQ291" s="6"/>
      <c r="TIR291" s="6"/>
      <c r="TIS291" s="6"/>
      <c r="TIT291" s="6"/>
      <c r="TIU291" s="6"/>
      <c r="TIV291" s="6"/>
      <c r="TIW291" s="6"/>
      <c r="TIX291" s="6"/>
      <c r="TIY291" s="6"/>
      <c r="TIZ291" s="6"/>
      <c r="TJA291" s="6"/>
      <c r="TJB291" s="6"/>
      <c r="TJC291" s="6"/>
      <c r="TJD291" s="6"/>
      <c r="TJE291" s="6"/>
      <c r="TJF291" s="6"/>
      <c r="TJG291" s="6"/>
      <c r="TJH291" s="6"/>
      <c r="TJI291" s="6"/>
      <c r="TJJ291" s="6"/>
      <c r="TJK291" s="6"/>
      <c r="TJL291" s="6"/>
      <c r="TJM291" s="6"/>
      <c r="TJN291" s="6"/>
      <c r="TJO291" s="6"/>
      <c r="TJP291" s="6"/>
      <c r="TJQ291" s="6"/>
      <c r="TJR291" s="6"/>
      <c r="TJS291" s="6"/>
      <c r="TJT291" s="6"/>
      <c r="TJU291" s="6"/>
      <c r="TJV291" s="6"/>
      <c r="TJW291" s="6"/>
      <c r="TJX291" s="6"/>
      <c r="TJY291" s="6"/>
      <c r="TJZ291" s="6"/>
      <c r="TKA291" s="6"/>
      <c r="TKB291" s="6"/>
      <c r="TKC291" s="6"/>
      <c r="TKD291" s="6"/>
      <c r="TKE291" s="6"/>
      <c r="TKF291" s="6"/>
      <c r="TKG291" s="6"/>
      <c r="TKH291" s="6"/>
      <c r="TKI291" s="6"/>
      <c r="TKJ291" s="6"/>
      <c r="TKK291" s="6"/>
      <c r="TKL291" s="6"/>
      <c r="TKM291" s="6"/>
      <c r="TKN291" s="6"/>
      <c r="TKO291" s="6"/>
      <c r="TKP291" s="6"/>
      <c r="TKQ291" s="6"/>
      <c r="TKR291" s="6"/>
      <c r="TKS291" s="6"/>
      <c r="TKT291" s="6"/>
      <c r="TKU291" s="6"/>
      <c r="TKV291" s="6"/>
      <c r="TKW291" s="6"/>
      <c r="TKX291" s="6"/>
      <c r="TKY291" s="6"/>
      <c r="TKZ291" s="6"/>
      <c r="TLA291" s="6"/>
      <c r="TLB291" s="6"/>
      <c r="TLC291" s="6"/>
      <c r="TLD291" s="6"/>
      <c r="TLE291" s="6"/>
      <c r="TLF291" s="6"/>
      <c r="TLG291" s="6"/>
      <c r="TLH291" s="6"/>
      <c r="TLI291" s="6"/>
      <c r="TLJ291" s="6"/>
      <c r="TLK291" s="6"/>
      <c r="TLL291" s="6"/>
      <c r="TLM291" s="6"/>
      <c r="TLN291" s="6"/>
      <c r="TLO291" s="6"/>
      <c r="TLP291" s="6"/>
      <c r="TLQ291" s="6"/>
      <c r="TLR291" s="6"/>
      <c r="TLS291" s="6"/>
      <c r="TLT291" s="6"/>
      <c r="TLU291" s="6"/>
      <c r="TLV291" s="6"/>
      <c r="TLW291" s="6"/>
      <c r="TLX291" s="6"/>
      <c r="TLY291" s="6"/>
      <c r="TLZ291" s="6"/>
      <c r="TMA291" s="6"/>
      <c r="TMB291" s="6"/>
      <c r="TMC291" s="6"/>
      <c r="TMD291" s="6"/>
      <c r="TME291" s="6"/>
      <c r="TMF291" s="6"/>
      <c r="TMG291" s="6"/>
      <c r="TMH291" s="6"/>
      <c r="TMI291" s="6"/>
      <c r="TMJ291" s="6"/>
      <c r="TMK291" s="6"/>
      <c r="TML291" s="6"/>
      <c r="TMM291" s="6"/>
      <c r="TMN291" s="6"/>
      <c r="TMO291" s="6"/>
      <c r="TMP291" s="6"/>
      <c r="TMQ291" s="6"/>
      <c r="TMR291" s="6"/>
      <c r="TMS291" s="6"/>
      <c r="TMT291" s="6"/>
      <c r="TMU291" s="6"/>
      <c r="TMV291" s="6"/>
      <c r="TMW291" s="6"/>
      <c r="TMX291" s="6"/>
      <c r="TMY291" s="6"/>
      <c r="TMZ291" s="6"/>
      <c r="TNA291" s="6"/>
      <c r="TNB291" s="6"/>
      <c r="TNC291" s="6"/>
      <c r="TND291" s="6"/>
      <c r="TNE291" s="6"/>
      <c r="TNF291" s="6"/>
      <c r="TNG291" s="6"/>
      <c r="TNH291" s="6"/>
      <c r="TNI291" s="6"/>
      <c r="TNJ291" s="6"/>
      <c r="TNK291" s="6"/>
      <c r="TNL291" s="6"/>
      <c r="TNM291" s="6"/>
      <c r="TNN291" s="6"/>
      <c r="TNO291" s="6"/>
      <c r="TNP291" s="6"/>
      <c r="TNQ291" s="6"/>
      <c r="TNR291" s="6"/>
      <c r="TNS291" s="6"/>
      <c r="TNT291" s="6"/>
      <c r="TNU291" s="6"/>
      <c r="TNV291" s="6"/>
      <c r="TNW291" s="6"/>
      <c r="TNX291" s="6"/>
      <c r="TNY291" s="6"/>
      <c r="TNZ291" s="6"/>
      <c r="TOA291" s="6"/>
      <c r="TOB291" s="6"/>
      <c r="TOC291" s="6"/>
      <c r="TOD291" s="6"/>
      <c r="TOE291" s="6"/>
      <c r="TOF291" s="6"/>
      <c r="TOG291" s="6"/>
      <c r="TOH291" s="6"/>
      <c r="TOI291" s="6"/>
      <c r="TOJ291" s="6"/>
      <c r="TOK291" s="6"/>
      <c r="TOL291" s="6"/>
      <c r="TOM291" s="6"/>
      <c r="TON291" s="6"/>
      <c r="TOO291" s="6"/>
      <c r="TOP291" s="6"/>
      <c r="TOQ291" s="6"/>
      <c r="TOR291" s="6"/>
      <c r="TOS291" s="6"/>
      <c r="TOT291" s="6"/>
      <c r="TOU291" s="6"/>
      <c r="TOV291" s="6"/>
      <c r="TOW291" s="6"/>
      <c r="TOX291" s="6"/>
      <c r="TOY291" s="6"/>
      <c r="TOZ291" s="6"/>
      <c r="TPA291" s="6"/>
      <c r="TPB291" s="6"/>
      <c r="TPC291" s="6"/>
      <c r="TPD291" s="6"/>
      <c r="TPE291" s="6"/>
      <c r="TPF291" s="6"/>
      <c r="TPG291" s="6"/>
      <c r="TPH291" s="6"/>
      <c r="TPI291" s="6"/>
      <c r="TPJ291" s="6"/>
      <c r="TPK291" s="6"/>
      <c r="TPL291" s="6"/>
      <c r="TPM291" s="6"/>
      <c r="TPN291" s="6"/>
      <c r="TPO291" s="6"/>
      <c r="TPP291" s="6"/>
      <c r="TPQ291" s="6"/>
      <c r="TPR291" s="6"/>
      <c r="TPS291" s="6"/>
      <c r="TPT291" s="6"/>
      <c r="TPU291" s="6"/>
      <c r="TPV291" s="6"/>
      <c r="TPW291" s="6"/>
      <c r="TPX291" s="6"/>
      <c r="TPY291" s="6"/>
      <c r="TPZ291" s="6"/>
      <c r="TQA291" s="6"/>
      <c r="TQB291" s="6"/>
      <c r="TQC291" s="6"/>
      <c r="TQD291" s="6"/>
      <c r="TQE291" s="6"/>
      <c r="TQF291" s="6"/>
      <c r="TQG291" s="6"/>
      <c r="TQH291" s="6"/>
      <c r="TQI291" s="6"/>
      <c r="TQJ291" s="6"/>
      <c r="TQK291" s="6"/>
      <c r="TQL291" s="6"/>
      <c r="TQM291" s="6"/>
      <c r="TQN291" s="6"/>
      <c r="TQO291" s="6"/>
      <c r="TQP291" s="6"/>
      <c r="TQQ291" s="6"/>
      <c r="TQR291" s="6"/>
      <c r="TQS291" s="6"/>
      <c r="TQT291" s="6"/>
      <c r="TQU291" s="6"/>
      <c r="TQV291" s="6"/>
      <c r="TQW291" s="6"/>
      <c r="TQX291" s="6"/>
      <c r="TQY291" s="6"/>
      <c r="TQZ291" s="6"/>
      <c r="TRA291" s="6"/>
      <c r="TRB291" s="6"/>
      <c r="TRC291" s="6"/>
      <c r="TRD291" s="6"/>
      <c r="TRE291" s="6"/>
      <c r="TRF291" s="6"/>
      <c r="TRG291" s="6"/>
      <c r="TRH291" s="6"/>
      <c r="TRI291" s="6"/>
      <c r="TRJ291" s="6"/>
      <c r="TRK291" s="6"/>
      <c r="TRL291" s="6"/>
      <c r="TRM291" s="6"/>
      <c r="TRN291" s="6"/>
      <c r="TRO291" s="6"/>
      <c r="TRP291" s="6"/>
      <c r="TRQ291" s="6"/>
      <c r="TRR291" s="6"/>
      <c r="TRS291" s="6"/>
      <c r="TRT291" s="6"/>
      <c r="TRU291" s="6"/>
      <c r="TRV291" s="6"/>
      <c r="TRW291" s="6"/>
      <c r="TRX291" s="6"/>
      <c r="TRY291" s="6"/>
      <c r="TRZ291" s="6"/>
      <c r="TSA291" s="6"/>
      <c r="TSB291" s="6"/>
      <c r="TSC291" s="6"/>
      <c r="TSD291" s="6"/>
      <c r="TSE291" s="6"/>
      <c r="TSF291" s="6"/>
      <c r="TSG291" s="6"/>
      <c r="TSH291" s="6"/>
      <c r="TSI291" s="6"/>
      <c r="TSJ291" s="6"/>
      <c r="TSK291" s="6"/>
      <c r="TSL291" s="6"/>
      <c r="TSM291" s="6"/>
      <c r="TSN291" s="6"/>
      <c r="TSO291" s="6"/>
      <c r="TSP291" s="6"/>
      <c r="TSQ291" s="6"/>
      <c r="TSR291" s="6"/>
      <c r="TSS291" s="6"/>
      <c r="TST291" s="6"/>
      <c r="TSU291" s="6"/>
      <c r="TSV291" s="6"/>
      <c r="TSW291" s="6"/>
      <c r="TSX291" s="6"/>
      <c r="TSY291" s="6"/>
      <c r="TSZ291" s="6"/>
      <c r="TTA291" s="6"/>
      <c r="TTB291" s="6"/>
      <c r="TTC291" s="6"/>
      <c r="TTD291" s="6"/>
      <c r="TTE291" s="6"/>
      <c r="TTF291" s="6"/>
      <c r="TTG291" s="6"/>
      <c r="TTH291" s="6"/>
      <c r="TTI291" s="6"/>
      <c r="TTJ291" s="6"/>
      <c r="TTK291" s="6"/>
      <c r="TTL291" s="6"/>
      <c r="TTM291" s="6"/>
      <c r="TTN291" s="6"/>
      <c r="TTO291" s="6"/>
      <c r="TTP291" s="6"/>
      <c r="TTQ291" s="6"/>
      <c r="TTR291" s="6"/>
      <c r="TTS291" s="6"/>
      <c r="TTT291" s="6"/>
      <c r="TTU291" s="6"/>
      <c r="TTV291" s="6"/>
      <c r="TTW291" s="6"/>
      <c r="TTX291" s="6"/>
      <c r="TTY291" s="6"/>
      <c r="TTZ291" s="6"/>
      <c r="TUA291" s="6"/>
      <c r="TUB291" s="6"/>
      <c r="TUC291" s="6"/>
      <c r="TUD291" s="6"/>
      <c r="TUE291" s="6"/>
      <c r="TUF291" s="6"/>
      <c r="TUG291" s="6"/>
      <c r="TUH291" s="6"/>
      <c r="TUI291" s="6"/>
      <c r="TUJ291" s="6"/>
      <c r="TUK291" s="6"/>
      <c r="TUL291" s="6"/>
      <c r="TUM291" s="6"/>
      <c r="TUN291" s="6"/>
      <c r="TUO291" s="6"/>
      <c r="TUP291" s="6"/>
      <c r="TUQ291" s="6"/>
      <c r="TUR291" s="6"/>
      <c r="TUS291" s="6"/>
      <c r="TUT291" s="6"/>
      <c r="TUU291" s="6"/>
      <c r="TUV291" s="6"/>
      <c r="TUW291" s="6"/>
      <c r="TUX291" s="6"/>
      <c r="TUY291" s="6"/>
      <c r="TUZ291" s="6"/>
      <c r="TVA291" s="6"/>
      <c r="TVB291" s="6"/>
      <c r="TVC291" s="6"/>
      <c r="TVD291" s="6"/>
      <c r="TVE291" s="6"/>
      <c r="TVF291" s="6"/>
      <c r="TVG291" s="6"/>
      <c r="TVH291" s="6"/>
      <c r="TVI291" s="6"/>
      <c r="TVJ291" s="6"/>
      <c r="TVK291" s="6"/>
      <c r="TVL291" s="6"/>
      <c r="TVM291" s="6"/>
      <c r="TVN291" s="6"/>
      <c r="TVO291" s="6"/>
      <c r="TVP291" s="6"/>
      <c r="TVQ291" s="6"/>
      <c r="TVR291" s="6"/>
      <c r="TVS291" s="6"/>
      <c r="TVT291" s="6"/>
      <c r="TVU291" s="6"/>
      <c r="TVV291" s="6"/>
      <c r="TVW291" s="6"/>
      <c r="TVX291" s="6"/>
      <c r="TVY291" s="6"/>
      <c r="TVZ291" s="6"/>
      <c r="TWA291" s="6"/>
      <c r="TWB291" s="6"/>
      <c r="TWC291" s="6"/>
      <c r="TWD291" s="6"/>
      <c r="TWE291" s="6"/>
      <c r="TWF291" s="6"/>
      <c r="TWG291" s="6"/>
      <c r="TWH291" s="6"/>
      <c r="TWI291" s="6"/>
      <c r="TWJ291" s="6"/>
      <c r="TWK291" s="6"/>
      <c r="TWL291" s="6"/>
      <c r="TWM291" s="6"/>
      <c r="TWN291" s="6"/>
      <c r="TWO291" s="6"/>
      <c r="TWP291" s="6"/>
      <c r="TWQ291" s="6"/>
      <c r="TWR291" s="6"/>
      <c r="TWS291" s="6"/>
      <c r="TWT291" s="6"/>
      <c r="TWU291" s="6"/>
      <c r="TWV291" s="6"/>
      <c r="TWW291" s="6"/>
      <c r="TWX291" s="6"/>
      <c r="TWY291" s="6"/>
      <c r="TWZ291" s="6"/>
      <c r="TXA291" s="6"/>
      <c r="TXB291" s="6"/>
      <c r="TXC291" s="6"/>
      <c r="TXD291" s="6"/>
      <c r="TXE291" s="6"/>
      <c r="TXF291" s="6"/>
      <c r="TXG291" s="6"/>
      <c r="TXH291" s="6"/>
      <c r="TXI291" s="6"/>
      <c r="TXJ291" s="6"/>
      <c r="TXK291" s="6"/>
      <c r="TXL291" s="6"/>
      <c r="TXM291" s="6"/>
      <c r="TXN291" s="6"/>
      <c r="TXO291" s="6"/>
      <c r="TXP291" s="6"/>
      <c r="TXQ291" s="6"/>
      <c r="TXR291" s="6"/>
      <c r="TXS291" s="6"/>
      <c r="TXT291" s="6"/>
      <c r="TXU291" s="6"/>
      <c r="TXV291" s="6"/>
      <c r="TXW291" s="6"/>
      <c r="TXX291" s="6"/>
      <c r="TXY291" s="6"/>
      <c r="TXZ291" s="6"/>
      <c r="TYA291" s="6"/>
      <c r="TYB291" s="6"/>
      <c r="TYC291" s="6"/>
      <c r="TYD291" s="6"/>
      <c r="TYE291" s="6"/>
      <c r="TYF291" s="6"/>
      <c r="TYG291" s="6"/>
      <c r="TYH291" s="6"/>
      <c r="TYI291" s="6"/>
      <c r="TYJ291" s="6"/>
      <c r="TYK291" s="6"/>
      <c r="TYL291" s="6"/>
      <c r="TYM291" s="6"/>
      <c r="TYN291" s="6"/>
      <c r="TYO291" s="6"/>
      <c r="TYP291" s="6"/>
      <c r="TYQ291" s="6"/>
      <c r="TYR291" s="6"/>
      <c r="TYS291" s="6"/>
      <c r="TYT291" s="6"/>
      <c r="TYU291" s="6"/>
      <c r="TYV291" s="6"/>
      <c r="TYW291" s="6"/>
      <c r="TYX291" s="6"/>
      <c r="TYY291" s="6"/>
      <c r="TYZ291" s="6"/>
      <c r="TZA291" s="6"/>
      <c r="TZB291" s="6"/>
      <c r="TZC291" s="6"/>
      <c r="TZD291" s="6"/>
      <c r="TZE291" s="6"/>
      <c r="TZF291" s="6"/>
      <c r="TZG291" s="6"/>
      <c r="TZH291" s="6"/>
      <c r="TZI291" s="6"/>
      <c r="TZJ291" s="6"/>
      <c r="TZK291" s="6"/>
      <c r="TZL291" s="6"/>
      <c r="TZM291" s="6"/>
      <c r="TZN291" s="6"/>
      <c r="TZO291" s="6"/>
      <c r="TZP291" s="6"/>
      <c r="TZQ291" s="6"/>
      <c r="TZR291" s="6"/>
      <c r="TZS291" s="6"/>
      <c r="TZT291" s="6"/>
      <c r="TZU291" s="6"/>
      <c r="TZV291" s="6"/>
      <c r="TZW291" s="6"/>
      <c r="TZX291" s="6"/>
      <c r="TZY291" s="6"/>
      <c r="TZZ291" s="6"/>
      <c r="UAA291" s="6"/>
      <c r="UAB291" s="6"/>
      <c r="UAC291" s="6"/>
      <c r="UAD291" s="6"/>
      <c r="UAE291" s="6"/>
      <c r="UAF291" s="6"/>
      <c r="UAG291" s="6"/>
      <c r="UAH291" s="6"/>
      <c r="UAI291" s="6"/>
      <c r="UAJ291" s="6"/>
      <c r="UAK291" s="6"/>
      <c r="UAL291" s="6"/>
      <c r="UAM291" s="6"/>
      <c r="UAN291" s="6"/>
      <c r="UAO291" s="6"/>
      <c r="UAP291" s="6"/>
      <c r="UAQ291" s="6"/>
      <c r="UAR291" s="6"/>
      <c r="UAS291" s="6"/>
      <c r="UAT291" s="6"/>
      <c r="UAU291" s="6"/>
      <c r="UAV291" s="6"/>
      <c r="UAW291" s="6"/>
      <c r="UAX291" s="6"/>
      <c r="UAY291" s="6"/>
      <c r="UAZ291" s="6"/>
      <c r="UBA291" s="6"/>
      <c r="UBB291" s="6"/>
      <c r="UBC291" s="6"/>
      <c r="UBD291" s="6"/>
      <c r="UBE291" s="6"/>
      <c r="UBF291" s="6"/>
      <c r="UBG291" s="6"/>
      <c r="UBH291" s="6"/>
      <c r="UBI291" s="6"/>
      <c r="UBJ291" s="6"/>
      <c r="UBK291" s="6"/>
      <c r="UBL291" s="6"/>
      <c r="UBM291" s="6"/>
      <c r="UBN291" s="6"/>
      <c r="UBO291" s="6"/>
      <c r="UBP291" s="6"/>
      <c r="UBQ291" s="6"/>
      <c r="UBR291" s="6"/>
      <c r="UBS291" s="6"/>
      <c r="UBT291" s="6"/>
      <c r="UBU291" s="6"/>
      <c r="UBV291" s="6"/>
      <c r="UBW291" s="6"/>
      <c r="UBX291" s="6"/>
      <c r="UBY291" s="6"/>
      <c r="UBZ291" s="6"/>
      <c r="UCA291" s="6"/>
      <c r="UCB291" s="6"/>
      <c r="UCC291" s="6"/>
      <c r="UCD291" s="6"/>
      <c r="UCE291" s="6"/>
      <c r="UCF291" s="6"/>
      <c r="UCG291" s="6"/>
      <c r="UCH291" s="6"/>
      <c r="UCI291" s="6"/>
      <c r="UCJ291" s="6"/>
      <c r="UCK291" s="6"/>
      <c r="UCL291" s="6"/>
      <c r="UCM291" s="6"/>
      <c r="UCN291" s="6"/>
      <c r="UCO291" s="6"/>
      <c r="UCP291" s="6"/>
      <c r="UCQ291" s="6"/>
      <c r="UCR291" s="6"/>
      <c r="UCS291" s="6"/>
      <c r="UCT291" s="6"/>
      <c r="UCU291" s="6"/>
      <c r="UCV291" s="6"/>
      <c r="UCW291" s="6"/>
      <c r="UCX291" s="6"/>
      <c r="UCY291" s="6"/>
      <c r="UCZ291" s="6"/>
      <c r="UDA291" s="6"/>
      <c r="UDB291" s="6"/>
      <c r="UDC291" s="6"/>
      <c r="UDD291" s="6"/>
      <c r="UDE291" s="6"/>
      <c r="UDF291" s="6"/>
      <c r="UDG291" s="6"/>
      <c r="UDH291" s="6"/>
      <c r="UDI291" s="6"/>
      <c r="UDJ291" s="6"/>
      <c r="UDK291" s="6"/>
      <c r="UDL291" s="6"/>
      <c r="UDM291" s="6"/>
      <c r="UDN291" s="6"/>
      <c r="UDO291" s="6"/>
      <c r="UDP291" s="6"/>
      <c r="UDQ291" s="6"/>
      <c r="UDR291" s="6"/>
      <c r="UDS291" s="6"/>
      <c r="UDT291" s="6"/>
      <c r="UDU291" s="6"/>
      <c r="UDV291" s="6"/>
      <c r="UDW291" s="6"/>
      <c r="UDX291" s="6"/>
      <c r="UDY291" s="6"/>
      <c r="UDZ291" s="6"/>
      <c r="UEA291" s="6"/>
      <c r="UEB291" s="6"/>
      <c r="UEC291" s="6"/>
      <c r="UED291" s="6"/>
      <c r="UEE291" s="6"/>
      <c r="UEF291" s="6"/>
      <c r="UEG291" s="6"/>
      <c r="UEH291" s="6"/>
      <c r="UEI291" s="6"/>
      <c r="UEJ291" s="6"/>
      <c r="UEK291" s="6"/>
      <c r="UEL291" s="6"/>
      <c r="UEM291" s="6"/>
      <c r="UEN291" s="6"/>
      <c r="UEO291" s="6"/>
      <c r="UEP291" s="6"/>
      <c r="UEQ291" s="6"/>
      <c r="UER291" s="6"/>
      <c r="UES291" s="6"/>
      <c r="UET291" s="6"/>
      <c r="UEU291" s="6"/>
      <c r="UEV291" s="6"/>
      <c r="UEW291" s="6"/>
      <c r="UEX291" s="6"/>
      <c r="UEY291" s="6"/>
      <c r="UEZ291" s="6"/>
      <c r="UFA291" s="6"/>
      <c r="UFB291" s="6"/>
      <c r="UFC291" s="6"/>
      <c r="UFD291" s="6"/>
      <c r="UFE291" s="6"/>
      <c r="UFF291" s="6"/>
      <c r="UFG291" s="6"/>
      <c r="UFH291" s="6"/>
      <c r="UFI291" s="6"/>
      <c r="UFJ291" s="6"/>
      <c r="UFK291" s="6"/>
      <c r="UFL291" s="6"/>
      <c r="UFM291" s="6"/>
      <c r="UFN291" s="6"/>
      <c r="UFO291" s="6"/>
      <c r="UFP291" s="6"/>
      <c r="UFQ291" s="6"/>
      <c r="UFR291" s="6"/>
      <c r="UFS291" s="6"/>
      <c r="UFT291" s="6"/>
      <c r="UFU291" s="6"/>
      <c r="UFV291" s="6"/>
      <c r="UFW291" s="6"/>
      <c r="UFX291" s="6"/>
      <c r="UFY291" s="6"/>
      <c r="UFZ291" s="6"/>
      <c r="UGA291" s="6"/>
      <c r="UGB291" s="6"/>
      <c r="UGC291" s="6"/>
      <c r="UGD291" s="6"/>
      <c r="UGE291" s="6"/>
      <c r="UGF291" s="6"/>
      <c r="UGG291" s="6"/>
      <c r="UGH291" s="6"/>
      <c r="UGI291" s="6"/>
      <c r="UGJ291" s="6"/>
      <c r="UGK291" s="6"/>
      <c r="UGL291" s="6"/>
      <c r="UGM291" s="6"/>
      <c r="UGN291" s="6"/>
      <c r="UGO291" s="6"/>
      <c r="UGP291" s="6"/>
      <c r="UGQ291" s="6"/>
      <c r="UGR291" s="6"/>
      <c r="UGS291" s="6"/>
      <c r="UGT291" s="6"/>
      <c r="UGU291" s="6"/>
      <c r="UGV291" s="6"/>
      <c r="UGW291" s="6"/>
      <c r="UGX291" s="6"/>
      <c r="UGY291" s="6"/>
      <c r="UGZ291" s="6"/>
      <c r="UHA291" s="6"/>
      <c r="UHB291" s="6"/>
      <c r="UHC291" s="6"/>
      <c r="UHD291" s="6"/>
      <c r="UHE291" s="6"/>
      <c r="UHF291" s="6"/>
      <c r="UHG291" s="6"/>
      <c r="UHH291" s="6"/>
      <c r="UHI291" s="6"/>
      <c r="UHJ291" s="6"/>
      <c r="UHK291" s="6"/>
      <c r="UHL291" s="6"/>
      <c r="UHM291" s="6"/>
      <c r="UHN291" s="6"/>
      <c r="UHO291" s="6"/>
      <c r="UHP291" s="6"/>
      <c r="UHQ291" s="6"/>
      <c r="UHR291" s="6"/>
      <c r="UHS291" s="6"/>
      <c r="UHT291" s="6"/>
      <c r="UHU291" s="6"/>
      <c r="UHV291" s="6"/>
      <c r="UHW291" s="6"/>
      <c r="UHX291" s="6"/>
      <c r="UHY291" s="6"/>
      <c r="UHZ291" s="6"/>
      <c r="UIA291" s="6"/>
      <c r="UIB291" s="6"/>
      <c r="UIC291" s="6"/>
      <c r="UID291" s="6"/>
      <c r="UIE291" s="6"/>
      <c r="UIF291" s="6"/>
      <c r="UIG291" s="6"/>
      <c r="UIH291" s="6"/>
      <c r="UII291" s="6"/>
      <c r="UIJ291" s="6"/>
      <c r="UIK291" s="6"/>
      <c r="UIL291" s="6"/>
      <c r="UIM291" s="6"/>
      <c r="UIN291" s="6"/>
      <c r="UIO291" s="6"/>
      <c r="UIP291" s="6"/>
      <c r="UIQ291" s="6"/>
      <c r="UIR291" s="6"/>
      <c r="UIS291" s="6"/>
      <c r="UIT291" s="6"/>
      <c r="UIU291" s="6"/>
      <c r="UIV291" s="6"/>
      <c r="UIW291" s="6"/>
      <c r="UIX291" s="6"/>
      <c r="UIY291" s="6"/>
      <c r="UIZ291" s="6"/>
      <c r="UJA291" s="6"/>
      <c r="UJB291" s="6"/>
      <c r="UJC291" s="6"/>
      <c r="UJD291" s="6"/>
      <c r="UJE291" s="6"/>
      <c r="UJF291" s="6"/>
      <c r="UJG291" s="6"/>
      <c r="UJH291" s="6"/>
      <c r="UJI291" s="6"/>
      <c r="UJJ291" s="6"/>
      <c r="UJK291" s="6"/>
      <c r="UJL291" s="6"/>
      <c r="UJM291" s="6"/>
      <c r="UJN291" s="6"/>
      <c r="UJO291" s="6"/>
      <c r="UJP291" s="6"/>
      <c r="UJQ291" s="6"/>
      <c r="UJR291" s="6"/>
      <c r="UJS291" s="6"/>
      <c r="UJT291" s="6"/>
      <c r="UJU291" s="6"/>
      <c r="UJV291" s="6"/>
      <c r="UJW291" s="6"/>
      <c r="UJX291" s="6"/>
      <c r="UJY291" s="6"/>
      <c r="UJZ291" s="6"/>
      <c r="UKA291" s="6"/>
      <c r="UKB291" s="6"/>
      <c r="UKC291" s="6"/>
      <c r="UKD291" s="6"/>
      <c r="UKE291" s="6"/>
      <c r="UKF291" s="6"/>
      <c r="UKG291" s="6"/>
      <c r="UKH291" s="6"/>
      <c r="UKI291" s="6"/>
      <c r="UKJ291" s="6"/>
      <c r="UKK291" s="6"/>
      <c r="UKL291" s="6"/>
      <c r="UKM291" s="6"/>
      <c r="UKN291" s="6"/>
      <c r="UKO291" s="6"/>
      <c r="UKP291" s="6"/>
      <c r="UKQ291" s="6"/>
      <c r="UKR291" s="6"/>
      <c r="UKS291" s="6"/>
      <c r="UKT291" s="6"/>
      <c r="UKU291" s="6"/>
      <c r="UKV291" s="6"/>
      <c r="UKW291" s="6"/>
      <c r="UKX291" s="6"/>
      <c r="UKY291" s="6"/>
      <c r="UKZ291" s="6"/>
      <c r="ULA291" s="6"/>
      <c r="ULB291" s="6"/>
      <c r="ULC291" s="6"/>
      <c r="ULD291" s="6"/>
      <c r="ULE291" s="6"/>
      <c r="ULF291" s="6"/>
      <c r="ULG291" s="6"/>
      <c r="ULH291" s="6"/>
      <c r="ULI291" s="6"/>
      <c r="ULJ291" s="6"/>
      <c r="ULK291" s="6"/>
      <c r="ULL291" s="6"/>
      <c r="ULM291" s="6"/>
      <c r="ULN291" s="6"/>
      <c r="ULO291" s="6"/>
      <c r="ULP291" s="6"/>
      <c r="ULQ291" s="6"/>
      <c r="ULR291" s="6"/>
      <c r="ULS291" s="6"/>
      <c r="ULT291" s="6"/>
      <c r="ULU291" s="6"/>
      <c r="ULV291" s="6"/>
      <c r="ULW291" s="6"/>
      <c r="ULX291" s="6"/>
      <c r="ULY291" s="6"/>
      <c r="ULZ291" s="6"/>
      <c r="UMA291" s="6"/>
      <c r="UMB291" s="6"/>
      <c r="UMC291" s="6"/>
      <c r="UMD291" s="6"/>
      <c r="UME291" s="6"/>
      <c r="UMF291" s="6"/>
      <c r="UMG291" s="6"/>
      <c r="UMH291" s="6"/>
      <c r="UMI291" s="6"/>
      <c r="UMJ291" s="6"/>
      <c r="UMK291" s="6"/>
      <c r="UML291" s="6"/>
      <c r="UMM291" s="6"/>
      <c r="UMN291" s="6"/>
      <c r="UMO291" s="6"/>
      <c r="UMP291" s="6"/>
      <c r="UMQ291" s="6"/>
      <c r="UMR291" s="6"/>
      <c r="UMS291" s="6"/>
      <c r="UMT291" s="6"/>
      <c r="UMU291" s="6"/>
      <c r="UMV291" s="6"/>
      <c r="UMW291" s="6"/>
      <c r="UMX291" s="6"/>
      <c r="UMY291" s="6"/>
      <c r="UMZ291" s="6"/>
      <c r="UNA291" s="6"/>
      <c r="UNB291" s="6"/>
      <c r="UNC291" s="6"/>
      <c r="UND291" s="6"/>
      <c r="UNE291" s="6"/>
      <c r="UNF291" s="6"/>
      <c r="UNG291" s="6"/>
      <c r="UNH291" s="6"/>
      <c r="UNI291" s="6"/>
      <c r="UNJ291" s="6"/>
      <c r="UNK291" s="6"/>
      <c r="UNL291" s="6"/>
      <c r="UNM291" s="6"/>
      <c r="UNN291" s="6"/>
      <c r="UNO291" s="6"/>
      <c r="UNP291" s="6"/>
      <c r="UNQ291" s="6"/>
      <c r="UNR291" s="6"/>
      <c r="UNS291" s="6"/>
      <c r="UNT291" s="6"/>
      <c r="UNU291" s="6"/>
      <c r="UNV291" s="6"/>
      <c r="UNW291" s="6"/>
      <c r="UNX291" s="6"/>
      <c r="UNY291" s="6"/>
      <c r="UNZ291" s="6"/>
      <c r="UOA291" s="6"/>
      <c r="UOB291" s="6"/>
      <c r="UOC291" s="6"/>
      <c r="UOD291" s="6"/>
      <c r="UOE291" s="6"/>
      <c r="UOF291" s="6"/>
      <c r="UOG291" s="6"/>
      <c r="UOH291" s="6"/>
      <c r="UOI291" s="6"/>
      <c r="UOJ291" s="6"/>
      <c r="UOK291" s="6"/>
      <c r="UOL291" s="6"/>
      <c r="UOM291" s="6"/>
      <c r="UON291" s="6"/>
      <c r="UOO291" s="6"/>
      <c r="UOP291" s="6"/>
      <c r="UOQ291" s="6"/>
      <c r="UOR291" s="6"/>
      <c r="UOS291" s="6"/>
      <c r="UOT291" s="6"/>
      <c r="UOU291" s="6"/>
      <c r="UOV291" s="6"/>
      <c r="UOW291" s="6"/>
      <c r="UOX291" s="6"/>
      <c r="UOY291" s="6"/>
      <c r="UOZ291" s="6"/>
      <c r="UPA291" s="6"/>
      <c r="UPB291" s="6"/>
      <c r="UPC291" s="6"/>
      <c r="UPD291" s="6"/>
      <c r="UPE291" s="6"/>
      <c r="UPF291" s="6"/>
      <c r="UPG291" s="6"/>
      <c r="UPH291" s="6"/>
      <c r="UPI291" s="6"/>
      <c r="UPJ291" s="6"/>
      <c r="UPK291" s="6"/>
      <c r="UPL291" s="6"/>
      <c r="UPM291" s="6"/>
      <c r="UPN291" s="6"/>
      <c r="UPO291" s="6"/>
      <c r="UPP291" s="6"/>
      <c r="UPQ291" s="6"/>
      <c r="UPR291" s="6"/>
      <c r="UPS291" s="6"/>
      <c r="UPT291" s="6"/>
      <c r="UPU291" s="6"/>
      <c r="UPV291" s="6"/>
      <c r="UPW291" s="6"/>
      <c r="UPX291" s="6"/>
      <c r="UPY291" s="6"/>
      <c r="UPZ291" s="6"/>
      <c r="UQA291" s="6"/>
      <c r="UQB291" s="6"/>
      <c r="UQC291" s="6"/>
      <c r="UQD291" s="6"/>
      <c r="UQE291" s="6"/>
      <c r="UQF291" s="6"/>
      <c r="UQG291" s="6"/>
      <c r="UQH291" s="6"/>
      <c r="UQI291" s="6"/>
      <c r="UQJ291" s="6"/>
      <c r="UQK291" s="6"/>
      <c r="UQL291" s="6"/>
      <c r="UQM291" s="6"/>
      <c r="UQN291" s="6"/>
      <c r="UQO291" s="6"/>
      <c r="UQP291" s="6"/>
      <c r="UQQ291" s="6"/>
      <c r="UQR291" s="6"/>
      <c r="UQS291" s="6"/>
      <c r="UQT291" s="6"/>
      <c r="UQU291" s="6"/>
      <c r="UQV291" s="6"/>
      <c r="UQW291" s="6"/>
      <c r="UQX291" s="6"/>
      <c r="UQY291" s="6"/>
      <c r="UQZ291" s="6"/>
      <c r="URA291" s="6"/>
      <c r="URB291" s="6"/>
      <c r="URC291" s="6"/>
      <c r="URD291" s="6"/>
      <c r="URE291" s="6"/>
      <c r="URF291" s="6"/>
      <c r="URG291" s="6"/>
      <c r="URH291" s="6"/>
      <c r="URI291" s="6"/>
      <c r="URJ291" s="6"/>
      <c r="URK291" s="6"/>
      <c r="URL291" s="6"/>
      <c r="URM291" s="6"/>
      <c r="URN291" s="6"/>
      <c r="URO291" s="6"/>
      <c r="URP291" s="6"/>
      <c r="URQ291" s="6"/>
      <c r="URR291" s="6"/>
      <c r="URS291" s="6"/>
      <c r="URT291" s="6"/>
      <c r="URU291" s="6"/>
      <c r="URV291" s="6"/>
      <c r="URW291" s="6"/>
      <c r="URX291" s="6"/>
      <c r="URY291" s="6"/>
      <c r="URZ291" s="6"/>
      <c r="USA291" s="6"/>
      <c r="USB291" s="6"/>
      <c r="USC291" s="6"/>
      <c r="USD291" s="6"/>
      <c r="USE291" s="6"/>
      <c r="USF291" s="6"/>
      <c r="USG291" s="6"/>
      <c r="USH291" s="6"/>
      <c r="USI291" s="6"/>
      <c r="USJ291" s="6"/>
      <c r="USK291" s="6"/>
      <c r="USL291" s="6"/>
      <c r="USM291" s="6"/>
      <c r="USN291" s="6"/>
      <c r="USO291" s="6"/>
      <c r="USP291" s="6"/>
      <c r="USQ291" s="6"/>
      <c r="USR291" s="6"/>
      <c r="USS291" s="6"/>
      <c r="UST291" s="6"/>
      <c r="USU291" s="6"/>
      <c r="USV291" s="6"/>
      <c r="USW291" s="6"/>
      <c r="USX291" s="6"/>
      <c r="USY291" s="6"/>
      <c r="USZ291" s="6"/>
      <c r="UTA291" s="6"/>
      <c r="UTB291" s="6"/>
      <c r="UTC291" s="6"/>
      <c r="UTD291" s="6"/>
      <c r="UTE291" s="6"/>
      <c r="UTF291" s="6"/>
      <c r="UTG291" s="6"/>
      <c r="UTH291" s="6"/>
      <c r="UTI291" s="6"/>
      <c r="UTJ291" s="6"/>
      <c r="UTK291" s="6"/>
      <c r="UTL291" s="6"/>
      <c r="UTM291" s="6"/>
      <c r="UTN291" s="6"/>
      <c r="UTO291" s="6"/>
      <c r="UTP291" s="6"/>
      <c r="UTQ291" s="6"/>
      <c r="UTR291" s="6"/>
      <c r="UTS291" s="6"/>
      <c r="UTT291" s="6"/>
      <c r="UTU291" s="6"/>
      <c r="UTV291" s="6"/>
      <c r="UTW291" s="6"/>
      <c r="UTX291" s="6"/>
      <c r="UTY291" s="6"/>
      <c r="UTZ291" s="6"/>
      <c r="UUA291" s="6"/>
      <c r="UUB291" s="6"/>
      <c r="UUC291" s="6"/>
      <c r="UUD291" s="6"/>
      <c r="UUE291" s="6"/>
      <c r="UUF291" s="6"/>
      <c r="UUG291" s="6"/>
      <c r="UUH291" s="6"/>
      <c r="UUI291" s="6"/>
      <c r="UUJ291" s="6"/>
      <c r="UUK291" s="6"/>
      <c r="UUL291" s="6"/>
      <c r="UUM291" s="6"/>
      <c r="UUN291" s="6"/>
      <c r="UUO291" s="6"/>
      <c r="UUP291" s="6"/>
      <c r="UUQ291" s="6"/>
      <c r="UUR291" s="6"/>
      <c r="UUS291" s="6"/>
      <c r="UUT291" s="6"/>
      <c r="UUU291" s="6"/>
      <c r="UUV291" s="6"/>
      <c r="UUW291" s="6"/>
      <c r="UUX291" s="6"/>
      <c r="UUY291" s="6"/>
      <c r="UUZ291" s="6"/>
      <c r="UVA291" s="6"/>
      <c r="UVB291" s="6"/>
      <c r="UVC291" s="6"/>
      <c r="UVD291" s="6"/>
      <c r="UVE291" s="6"/>
      <c r="UVF291" s="6"/>
      <c r="UVG291" s="6"/>
      <c r="UVH291" s="6"/>
      <c r="UVI291" s="6"/>
      <c r="UVJ291" s="6"/>
      <c r="UVK291" s="6"/>
      <c r="UVL291" s="6"/>
      <c r="UVM291" s="6"/>
      <c r="UVN291" s="6"/>
      <c r="UVO291" s="6"/>
      <c r="UVP291" s="6"/>
      <c r="UVQ291" s="6"/>
      <c r="UVR291" s="6"/>
      <c r="UVS291" s="6"/>
      <c r="UVT291" s="6"/>
      <c r="UVU291" s="6"/>
      <c r="UVV291" s="6"/>
      <c r="UVW291" s="6"/>
      <c r="UVX291" s="6"/>
      <c r="UVY291" s="6"/>
      <c r="UVZ291" s="6"/>
      <c r="UWA291" s="6"/>
      <c r="UWB291" s="6"/>
      <c r="UWC291" s="6"/>
      <c r="UWD291" s="6"/>
      <c r="UWE291" s="6"/>
      <c r="UWF291" s="6"/>
      <c r="UWG291" s="6"/>
      <c r="UWH291" s="6"/>
      <c r="UWI291" s="6"/>
      <c r="UWJ291" s="6"/>
      <c r="UWK291" s="6"/>
      <c r="UWL291" s="6"/>
      <c r="UWM291" s="6"/>
      <c r="UWN291" s="6"/>
      <c r="UWO291" s="6"/>
      <c r="UWP291" s="6"/>
      <c r="UWQ291" s="6"/>
      <c r="UWR291" s="6"/>
      <c r="UWS291" s="6"/>
      <c r="UWT291" s="6"/>
      <c r="UWU291" s="6"/>
      <c r="UWV291" s="6"/>
      <c r="UWW291" s="6"/>
      <c r="UWX291" s="6"/>
      <c r="UWY291" s="6"/>
      <c r="UWZ291" s="6"/>
      <c r="UXA291" s="6"/>
      <c r="UXB291" s="6"/>
      <c r="UXC291" s="6"/>
      <c r="UXD291" s="6"/>
      <c r="UXE291" s="6"/>
      <c r="UXF291" s="6"/>
      <c r="UXG291" s="6"/>
      <c r="UXH291" s="6"/>
      <c r="UXI291" s="6"/>
      <c r="UXJ291" s="6"/>
      <c r="UXK291" s="6"/>
      <c r="UXL291" s="6"/>
      <c r="UXM291" s="6"/>
      <c r="UXN291" s="6"/>
      <c r="UXO291" s="6"/>
      <c r="UXP291" s="6"/>
      <c r="UXQ291" s="6"/>
      <c r="UXR291" s="6"/>
      <c r="UXS291" s="6"/>
      <c r="UXT291" s="6"/>
      <c r="UXU291" s="6"/>
      <c r="UXV291" s="6"/>
      <c r="UXW291" s="6"/>
      <c r="UXX291" s="6"/>
      <c r="UXY291" s="6"/>
      <c r="UXZ291" s="6"/>
      <c r="UYA291" s="6"/>
      <c r="UYB291" s="6"/>
      <c r="UYC291" s="6"/>
      <c r="UYD291" s="6"/>
      <c r="UYE291" s="6"/>
      <c r="UYF291" s="6"/>
      <c r="UYG291" s="6"/>
      <c r="UYH291" s="6"/>
      <c r="UYI291" s="6"/>
      <c r="UYJ291" s="6"/>
      <c r="UYK291" s="6"/>
      <c r="UYL291" s="6"/>
      <c r="UYM291" s="6"/>
      <c r="UYN291" s="6"/>
      <c r="UYO291" s="6"/>
      <c r="UYP291" s="6"/>
      <c r="UYQ291" s="6"/>
      <c r="UYR291" s="6"/>
      <c r="UYS291" s="6"/>
      <c r="UYT291" s="6"/>
      <c r="UYU291" s="6"/>
      <c r="UYV291" s="6"/>
      <c r="UYW291" s="6"/>
      <c r="UYX291" s="6"/>
      <c r="UYY291" s="6"/>
      <c r="UYZ291" s="6"/>
      <c r="UZA291" s="6"/>
      <c r="UZB291" s="6"/>
      <c r="UZC291" s="6"/>
      <c r="UZD291" s="6"/>
      <c r="UZE291" s="6"/>
      <c r="UZF291" s="6"/>
      <c r="UZG291" s="6"/>
      <c r="UZH291" s="6"/>
      <c r="UZI291" s="6"/>
      <c r="UZJ291" s="6"/>
      <c r="UZK291" s="6"/>
      <c r="UZL291" s="6"/>
      <c r="UZM291" s="6"/>
      <c r="UZN291" s="6"/>
      <c r="UZO291" s="6"/>
      <c r="UZP291" s="6"/>
      <c r="UZQ291" s="6"/>
      <c r="UZR291" s="6"/>
      <c r="UZS291" s="6"/>
      <c r="UZT291" s="6"/>
      <c r="UZU291" s="6"/>
      <c r="UZV291" s="6"/>
      <c r="UZW291" s="6"/>
      <c r="UZX291" s="6"/>
      <c r="UZY291" s="6"/>
      <c r="UZZ291" s="6"/>
      <c r="VAA291" s="6"/>
      <c r="VAB291" s="6"/>
      <c r="VAC291" s="6"/>
      <c r="VAD291" s="6"/>
      <c r="VAE291" s="6"/>
      <c r="VAF291" s="6"/>
      <c r="VAG291" s="6"/>
      <c r="VAH291" s="6"/>
      <c r="VAI291" s="6"/>
      <c r="VAJ291" s="6"/>
      <c r="VAK291" s="6"/>
      <c r="VAL291" s="6"/>
      <c r="VAM291" s="6"/>
      <c r="VAN291" s="6"/>
      <c r="VAO291" s="6"/>
      <c r="VAP291" s="6"/>
      <c r="VAQ291" s="6"/>
      <c r="VAR291" s="6"/>
      <c r="VAS291" s="6"/>
      <c r="VAT291" s="6"/>
      <c r="VAU291" s="6"/>
      <c r="VAV291" s="6"/>
      <c r="VAW291" s="6"/>
      <c r="VAX291" s="6"/>
      <c r="VAY291" s="6"/>
      <c r="VAZ291" s="6"/>
      <c r="VBA291" s="6"/>
      <c r="VBB291" s="6"/>
      <c r="VBC291" s="6"/>
      <c r="VBD291" s="6"/>
      <c r="VBE291" s="6"/>
      <c r="VBF291" s="6"/>
      <c r="VBG291" s="6"/>
      <c r="VBH291" s="6"/>
      <c r="VBI291" s="6"/>
      <c r="VBJ291" s="6"/>
      <c r="VBK291" s="6"/>
      <c r="VBL291" s="6"/>
      <c r="VBM291" s="6"/>
      <c r="VBN291" s="6"/>
      <c r="VBO291" s="6"/>
      <c r="VBP291" s="6"/>
      <c r="VBQ291" s="6"/>
      <c r="VBR291" s="6"/>
      <c r="VBS291" s="6"/>
      <c r="VBT291" s="6"/>
      <c r="VBU291" s="6"/>
      <c r="VBV291" s="6"/>
      <c r="VBW291" s="6"/>
      <c r="VBX291" s="6"/>
      <c r="VBY291" s="6"/>
      <c r="VBZ291" s="6"/>
      <c r="VCA291" s="6"/>
      <c r="VCB291" s="6"/>
      <c r="VCC291" s="6"/>
      <c r="VCD291" s="6"/>
      <c r="VCE291" s="6"/>
      <c r="VCF291" s="6"/>
      <c r="VCG291" s="6"/>
      <c r="VCH291" s="6"/>
      <c r="VCI291" s="6"/>
      <c r="VCJ291" s="6"/>
      <c r="VCK291" s="6"/>
      <c r="VCL291" s="6"/>
      <c r="VCM291" s="6"/>
      <c r="VCN291" s="6"/>
      <c r="VCO291" s="6"/>
      <c r="VCP291" s="6"/>
      <c r="VCQ291" s="6"/>
      <c r="VCR291" s="6"/>
      <c r="VCS291" s="6"/>
      <c r="VCT291" s="6"/>
      <c r="VCU291" s="6"/>
      <c r="VCV291" s="6"/>
      <c r="VCW291" s="6"/>
      <c r="VCX291" s="6"/>
      <c r="VCY291" s="6"/>
      <c r="VCZ291" s="6"/>
      <c r="VDA291" s="6"/>
      <c r="VDB291" s="6"/>
      <c r="VDC291" s="6"/>
      <c r="VDD291" s="6"/>
      <c r="VDE291" s="6"/>
      <c r="VDF291" s="6"/>
      <c r="VDG291" s="6"/>
      <c r="VDH291" s="6"/>
      <c r="VDI291" s="6"/>
      <c r="VDJ291" s="6"/>
      <c r="VDK291" s="6"/>
      <c r="VDL291" s="6"/>
      <c r="VDM291" s="6"/>
      <c r="VDN291" s="6"/>
      <c r="VDO291" s="6"/>
      <c r="VDP291" s="6"/>
      <c r="VDQ291" s="6"/>
      <c r="VDR291" s="6"/>
      <c r="VDS291" s="6"/>
      <c r="VDT291" s="6"/>
      <c r="VDU291" s="6"/>
      <c r="VDV291" s="6"/>
      <c r="VDW291" s="6"/>
      <c r="VDX291" s="6"/>
      <c r="VDY291" s="6"/>
      <c r="VDZ291" s="6"/>
      <c r="VEA291" s="6"/>
      <c r="VEB291" s="6"/>
      <c r="VEC291" s="6"/>
      <c r="VED291" s="6"/>
      <c r="VEE291" s="6"/>
      <c r="VEF291" s="6"/>
      <c r="VEG291" s="6"/>
      <c r="VEH291" s="6"/>
      <c r="VEI291" s="6"/>
      <c r="VEJ291" s="6"/>
      <c r="VEK291" s="6"/>
      <c r="VEL291" s="6"/>
      <c r="VEM291" s="6"/>
      <c r="VEN291" s="6"/>
      <c r="VEO291" s="6"/>
      <c r="VEP291" s="6"/>
      <c r="VEQ291" s="6"/>
      <c r="VER291" s="6"/>
      <c r="VES291" s="6"/>
      <c r="VET291" s="6"/>
      <c r="VEU291" s="6"/>
      <c r="VEV291" s="6"/>
      <c r="VEW291" s="6"/>
      <c r="VEX291" s="6"/>
      <c r="VEY291" s="6"/>
      <c r="VEZ291" s="6"/>
      <c r="VFA291" s="6"/>
      <c r="VFB291" s="6"/>
      <c r="VFC291" s="6"/>
      <c r="VFD291" s="6"/>
      <c r="VFE291" s="6"/>
      <c r="VFF291" s="6"/>
      <c r="VFG291" s="6"/>
      <c r="VFH291" s="6"/>
      <c r="VFI291" s="6"/>
      <c r="VFJ291" s="6"/>
      <c r="VFK291" s="6"/>
      <c r="VFL291" s="6"/>
      <c r="VFM291" s="6"/>
      <c r="VFN291" s="6"/>
      <c r="VFO291" s="6"/>
      <c r="VFP291" s="6"/>
      <c r="VFQ291" s="6"/>
      <c r="VFR291" s="6"/>
      <c r="VFS291" s="6"/>
      <c r="VFT291" s="6"/>
      <c r="VFU291" s="6"/>
      <c r="VFV291" s="6"/>
      <c r="VFW291" s="6"/>
      <c r="VFX291" s="6"/>
      <c r="VFY291" s="6"/>
      <c r="VFZ291" s="6"/>
      <c r="VGA291" s="6"/>
      <c r="VGB291" s="6"/>
      <c r="VGC291" s="6"/>
      <c r="VGD291" s="6"/>
      <c r="VGE291" s="6"/>
      <c r="VGF291" s="6"/>
      <c r="VGG291" s="6"/>
      <c r="VGH291" s="6"/>
      <c r="VGI291" s="6"/>
      <c r="VGJ291" s="6"/>
      <c r="VGK291" s="6"/>
      <c r="VGL291" s="6"/>
      <c r="VGM291" s="6"/>
      <c r="VGN291" s="6"/>
      <c r="VGO291" s="6"/>
      <c r="VGP291" s="6"/>
      <c r="VGQ291" s="6"/>
      <c r="VGR291" s="6"/>
      <c r="VGS291" s="6"/>
      <c r="VGT291" s="6"/>
      <c r="VGU291" s="6"/>
      <c r="VGV291" s="6"/>
      <c r="VGW291" s="6"/>
      <c r="VGX291" s="6"/>
      <c r="VGY291" s="6"/>
      <c r="VGZ291" s="6"/>
      <c r="VHA291" s="6"/>
      <c r="VHB291" s="6"/>
      <c r="VHC291" s="6"/>
      <c r="VHD291" s="6"/>
      <c r="VHE291" s="6"/>
      <c r="VHF291" s="6"/>
      <c r="VHG291" s="6"/>
      <c r="VHH291" s="6"/>
      <c r="VHI291" s="6"/>
      <c r="VHJ291" s="6"/>
      <c r="VHK291" s="6"/>
      <c r="VHL291" s="6"/>
      <c r="VHM291" s="6"/>
      <c r="VHN291" s="6"/>
      <c r="VHO291" s="6"/>
      <c r="VHP291" s="6"/>
      <c r="VHQ291" s="6"/>
      <c r="VHR291" s="6"/>
      <c r="VHS291" s="6"/>
      <c r="VHT291" s="6"/>
      <c r="VHU291" s="6"/>
      <c r="VHV291" s="6"/>
      <c r="VHW291" s="6"/>
      <c r="VHX291" s="6"/>
      <c r="VHY291" s="6"/>
      <c r="VHZ291" s="6"/>
      <c r="VIA291" s="6"/>
      <c r="VIB291" s="6"/>
      <c r="VIC291" s="6"/>
      <c r="VID291" s="6"/>
      <c r="VIE291" s="6"/>
      <c r="VIF291" s="6"/>
      <c r="VIG291" s="6"/>
      <c r="VIH291" s="6"/>
      <c r="VII291" s="6"/>
      <c r="VIJ291" s="6"/>
      <c r="VIK291" s="6"/>
      <c r="VIL291" s="6"/>
      <c r="VIM291" s="6"/>
      <c r="VIN291" s="6"/>
      <c r="VIO291" s="6"/>
      <c r="VIP291" s="6"/>
      <c r="VIQ291" s="6"/>
      <c r="VIR291" s="6"/>
      <c r="VIS291" s="6"/>
      <c r="VIT291" s="6"/>
      <c r="VIU291" s="6"/>
      <c r="VIV291" s="6"/>
      <c r="VIW291" s="6"/>
      <c r="VIX291" s="6"/>
      <c r="VIY291" s="6"/>
      <c r="VIZ291" s="6"/>
      <c r="VJA291" s="6"/>
      <c r="VJB291" s="6"/>
      <c r="VJC291" s="6"/>
      <c r="VJD291" s="6"/>
      <c r="VJE291" s="6"/>
      <c r="VJF291" s="6"/>
      <c r="VJG291" s="6"/>
      <c r="VJH291" s="6"/>
      <c r="VJI291" s="6"/>
      <c r="VJJ291" s="6"/>
      <c r="VJK291" s="6"/>
      <c r="VJL291" s="6"/>
      <c r="VJM291" s="6"/>
      <c r="VJN291" s="6"/>
      <c r="VJO291" s="6"/>
      <c r="VJP291" s="6"/>
      <c r="VJQ291" s="6"/>
      <c r="VJR291" s="6"/>
      <c r="VJS291" s="6"/>
      <c r="VJT291" s="6"/>
      <c r="VJU291" s="6"/>
      <c r="VJV291" s="6"/>
      <c r="VJW291" s="6"/>
      <c r="VJX291" s="6"/>
      <c r="VJY291" s="6"/>
      <c r="VJZ291" s="6"/>
      <c r="VKA291" s="6"/>
      <c r="VKB291" s="6"/>
      <c r="VKC291" s="6"/>
      <c r="VKD291" s="6"/>
      <c r="VKE291" s="6"/>
      <c r="VKF291" s="6"/>
      <c r="VKG291" s="6"/>
      <c r="VKH291" s="6"/>
      <c r="VKI291" s="6"/>
      <c r="VKJ291" s="6"/>
      <c r="VKK291" s="6"/>
      <c r="VKL291" s="6"/>
      <c r="VKM291" s="6"/>
      <c r="VKN291" s="6"/>
      <c r="VKO291" s="6"/>
      <c r="VKP291" s="6"/>
      <c r="VKQ291" s="6"/>
      <c r="VKR291" s="6"/>
      <c r="VKS291" s="6"/>
      <c r="VKT291" s="6"/>
      <c r="VKU291" s="6"/>
      <c r="VKV291" s="6"/>
      <c r="VKW291" s="6"/>
      <c r="VKX291" s="6"/>
      <c r="VKY291" s="6"/>
      <c r="VKZ291" s="6"/>
      <c r="VLA291" s="6"/>
      <c r="VLB291" s="6"/>
      <c r="VLC291" s="6"/>
      <c r="VLD291" s="6"/>
      <c r="VLE291" s="6"/>
      <c r="VLF291" s="6"/>
      <c r="VLG291" s="6"/>
      <c r="VLH291" s="6"/>
      <c r="VLI291" s="6"/>
      <c r="VLJ291" s="6"/>
      <c r="VLK291" s="6"/>
      <c r="VLL291" s="6"/>
      <c r="VLM291" s="6"/>
      <c r="VLN291" s="6"/>
      <c r="VLO291" s="6"/>
      <c r="VLP291" s="6"/>
      <c r="VLQ291" s="6"/>
      <c r="VLR291" s="6"/>
      <c r="VLS291" s="6"/>
      <c r="VLT291" s="6"/>
      <c r="VLU291" s="6"/>
      <c r="VLV291" s="6"/>
      <c r="VLW291" s="6"/>
      <c r="VLX291" s="6"/>
      <c r="VLY291" s="6"/>
      <c r="VLZ291" s="6"/>
      <c r="VMA291" s="6"/>
      <c r="VMB291" s="6"/>
      <c r="VMC291" s="6"/>
      <c r="VMD291" s="6"/>
      <c r="VME291" s="6"/>
      <c r="VMF291" s="6"/>
      <c r="VMG291" s="6"/>
      <c r="VMH291" s="6"/>
      <c r="VMI291" s="6"/>
      <c r="VMJ291" s="6"/>
      <c r="VMK291" s="6"/>
      <c r="VML291" s="6"/>
      <c r="VMM291" s="6"/>
      <c r="VMN291" s="6"/>
      <c r="VMO291" s="6"/>
      <c r="VMP291" s="6"/>
      <c r="VMQ291" s="6"/>
      <c r="VMR291" s="6"/>
      <c r="VMS291" s="6"/>
      <c r="VMT291" s="6"/>
      <c r="VMU291" s="6"/>
      <c r="VMV291" s="6"/>
      <c r="VMW291" s="6"/>
      <c r="VMX291" s="6"/>
      <c r="VMY291" s="6"/>
      <c r="VMZ291" s="6"/>
      <c r="VNA291" s="6"/>
      <c r="VNB291" s="6"/>
      <c r="VNC291" s="6"/>
      <c r="VND291" s="6"/>
      <c r="VNE291" s="6"/>
      <c r="VNF291" s="6"/>
      <c r="VNG291" s="6"/>
      <c r="VNH291" s="6"/>
      <c r="VNI291" s="6"/>
      <c r="VNJ291" s="6"/>
      <c r="VNK291" s="6"/>
      <c r="VNL291" s="6"/>
      <c r="VNM291" s="6"/>
      <c r="VNN291" s="6"/>
      <c r="VNO291" s="6"/>
      <c r="VNP291" s="6"/>
      <c r="VNQ291" s="6"/>
      <c r="VNR291" s="6"/>
      <c r="VNS291" s="6"/>
      <c r="VNT291" s="6"/>
      <c r="VNU291" s="6"/>
      <c r="VNV291" s="6"/>
      <c r="VNW291" s="6"/>
      <c r="VNX291" s="6"/>
      <c r="VNY291" s="6"/>
      <c r="VNZ291" s="6"/>
      <c r="VOA291" s="6"/>
      <c r="VOB291" s="6"/>
      <c r="VOC291" s="6"/>
      <c r="VOD291" s="6"/>
      <c r="VOE291" s="6"/>
      <c r="VOF291" s="6"/>
      <c r="VOG291" s="6"/>
      <c r="VOH291" s="6"/>
      <c r="VOI291" s="6"/>
      <c r="VOJ291" s="6"/>
      <c r="VOK291" s="6"/>
      <c r="VOL291" s="6"/>
      <c r="VOM291" s="6"/>
      <c r="VON291" s="6"/>
      <c r="VOO291" s="6"/>
      <c r="VOP291" s="6"/>
      <c r="VOQ291" s="6"/>
      <c r="VOR291" s="6"/>
      <c r="VOS291" s="6"/>
      <c r="VOT291" s="6"/>
      <c r="VOU291" s="6"/>
      <c r="VOV291" s="6"/>
      <c r="VOW291" s="6"/>
      <c r="VOX291" s="6"/>
      <c r="VOY291" s="6"/>
      <c r="VOZ291" s="6"/>
      <c r="VPA291" s="6"/>
      <c r="VPB291" s="6"/>
      <c r="VPC291" s="6"/>
      <c r="VPD291" s="6"/>
      <c r="VPE291" s="6"/>
      <c r="VPF291" s="6"/>
      <c r="VPG291" s="6"/>
      <c r="VPH291" s="6"/>
      <c r="VPI291" s="6"/>
      <c r="VPJ291" s="6"/>
      <c r="VPK291" s="6"/>
      <c r="VPL291" s="6"/>
      <c r="VPM291" s="6"/>
      <c r="VPN291" s="6"/>
      <c r="VPO291" s="6"/>
      <c r="VPP291" s="6"/>
      <c r="VPQ291" s="6"/>
      <c r="VPR291" s="6"/>
      <c r="VPS291" s="6"/>
      <c r="VPT291" s="6"/>
      <c r="VPU291" s="6"/>
      <c r="VPV291" s="6"/>
      <c r="VPW291" s="6"/>
      <c r="VPX291" s="6"/>
      <c r="VPY291" s="6"/>
      <c r="VPZ291" s="6"/>
      <c r="VQA291" s="6"/>
      <c r="VQB291" s="6"/>
      <c r="VQC291" s="6"/>
      <c r="VQD291" s="6"/>
      <c r="VQE291" s="6"/>
      <c r="VQF291" s="6"/>
      <c r="VQG291" s="6"/>
      <c r="VQH291" s="6"/>
      <c r="VQI291" s="6"/>
      <c r="VQJ291" s="6"/>
      <c r="VQK291" s="6"/>
      <c r="VQL291" s="6"/>
      <c r="VQM291" s="6"/>
      <c r="VQN291" s="6"/>
      <c r="VQO291" s="6"/>
      <c r="VQP291" s="6"/>
      <c r="VQQ291" s="6"/>
      <c r="VQR291" s="6"/>
      <c r="VQS291" s="6"/>
      <c r="VQT291" s="6"/>
      <c r="VQU291" s="6"/>
      <c r="VQV291" s="6"/>
      <c r="VQW291" s="6"/>
      <c r="VQX291" s="6"/>
      <c r="VQY291" s="6"/>
      <c r="VQZ291" s="6"/>
      <c r="VRA291" s="6"/>
      <c r="VRB291" s="6"/>
      <c r="VRC291" s="6"/>
      <c r="VRD291" s="6"/>
      <c r="VRE291" s="6"/>
      <c r="VRF291" s="6"/>
      <c r="VRG291" s="6"/>
      <c r="VRH291" s="6"/>
      <c r="VRI291" s="6"/>
      <c r="VRJ291" s="6"/>
      <c r="VRK291" s="6"/>
      <c r="VRL291" s="6"/>
      <c r="VRM291" s="6"/>
      <c r="VRN291" s="6"/>
      <c r="VRO291" s="6"/>
      <c r="VRP291" s="6"/>
      <c r="VRQ291" s="6"/>
      <c r="VRR291" s="6"/>
      <c r="VRS291" s="6"/>
      <c r="VRT291" s="6"/>
      <c r="VRU291" s="6"/>
      <c r="VRV291" s="6"/>
      <c r="VRW291" s="6"/>
      <c r="VRX291" s="6"/>
      <c r="VRY291" s="6"/>
      <c r="VRZ291" s="6"/>
      <c r="VSA291" s="6"/>
      <c r="VSB291" s="6"/>
      <c r="VSC291" s="6"/>
      <c r="VSD291" s="6"/>
      <c r="VSE291" s="6"/>
      <c r="VSF291" s="6"/>
      <c r="VSG291" s="6"/>
      <c r="VSH291" s="6"/>
      <c r="VSI291" s="6"/>
      <c r="VSJ291" s="6"/>
      <c r="VSK291" s="6"/>
      <c r="VSL291" s="6"/>
      <c r="VSM291" s="6"/>
      <c r="VSN291" s="6"/>
      <c r="VSO291" s="6"/>
      <c r="VSP291" s="6"/>
      <c r="VSQ291" s="6"/>
      <c r="VSR291" s="6"/>
      <c r="VSS291" s="6"/>
      <c r="VST291" s="6"/>
      <c r="VSU291" s="6"/>
      <c r="VSV291" s="6"/>
      <c r="VSW291" s="6"/>
      <c r="VSX291" s="6"/>
      <c r="VSY291" s="6"/>
      <c r="VSZ291" s="6"/>
      <c r="VTA291" s="6"/>
      <c r="VTB291" s="6"/>
      <c r="VTC291" s="6"/>
      <c r="VTD291" s="6"/>
      <c r="VTE291" s="6"/>
      <c r="VTF291" s="6"/>
      <c r="VTG291" s="6"/>
      <c r="VTH291" s="6"/>
      <c r="VTI291" s="6"/>
      <c r="VTJ291" s="6"/>
      <c r="VTK291" s="6"/>
      <c r="VTL291" s="6"/>
      <c r="VTM291" s="6"/>
      <c r="VTN291" s="6"/>
      <c r="VTO291" s="6"/>
      <c r="VTP291" s="6"/>
      <c r="VTQ291" s="6"/>
      <c r="VTR291" s="6"/>
      <c r="VTS291" s="6"/>
      <c r="VTT291" s="6"/>
      <c r="VTU291" s="6"/>
      <c r="VTV291" s="6"/>
      <c r="VTW291" s="6"/>
      <c r="VTX291" s="6"/>
      <c r="VTY291" s="6"/>
      <c r="VTZ291" s="6"/>
      <c r="VUA291" s="6"/>
      <c r="VUB291" s="6"/>
      <c r="VUC291" s="6"/>
      <c r="VUD291" s="6"/>
      <c r="VUE291" s="6"/>
      <c r="VUF291" s="6"/>
      <c r="VUG291" s="6"/>
      <c r="VUH291" s="6"/>
      <c r="VUI291" s="6"/>
      <c r="VUJ291" s="6"/>
      <c r="VUK291" s="6"/>
      <c r="VUL291" s="6"/>
      <c r="VUM291" s="6"/>
      <c r="VUN291" s="6"/>
      <c r="VUO291" s="6"/>
      <c r="VUP291" s="6"/>
      <c r="VUQ291" s="6"/>
      <c r="VUR291" s="6"/>
      <c r="VUS291" s="6"/>
      <c r="VUT291" s="6"/>
      <c r="VUU291" s="6"/>
      <c r="VUV291" s="6"/>
      <c r="VUW291" s="6"/>
      <c r="VUX291" s="6"/>
      <c r="VUY291" s="6"/>
      <c r="VUZ291" s="6"/>
      <c r="VVA291" s="6"/>
      <c r="VVB291" s="6"/>
      <c r="VVC291" s="6"/>
      <c r="VVD291" s="6"/>
      <c r="VVE291" s="6"/>
      <c r="VVF291" s="6"/>
      <c r="VVG291" s="6"/>
      <c r="VVH291" s="6"/>
      <c r="VVI291" s="6"/>
      <c r="VVJ291" s="6"/>
      <c r="VVK291" s="6"/>
      <c r="VVL291" s="6"/>
      <c r="VVM291" s="6"/>
      <c r="VVN291" s="6"/>
      <c r="VVO291" s="6"/>
      <c r="VVP291" s="6"/>
      <c r="VVQ291" s="6"/>
      <c r="VVR291" s="6"/>
      <c r="VVS291" s="6"/>
      <c r="VVT291" s="6"/>
      <c r="VVU291" s="6"/>
      <c r="VVV291" s="6"/>
      <c r="VVW291" s="6"/>
      <c r="VVX291" s="6"/>
      <c r="VVY291" s="6"/>
      <c r="VVZ291" s="6"/>
      <c r="VWA291" s="6"/>
      <c r="VWB291" s="6"/>
      <c r="VWC291" s="6"/>
      <c r="VWD291" s="6"/>
      <c r="VWE291" s="6"/>
      <c r="VWF291" s="6"/>
      <c r="VWG291" s="6"/>
      <c r="VWH291" s="6"/>
      <c r="VWI291" s="6"/>
      <c r="VWJ291" s="6"/>
      <c r="VWK291" s="6"/>
      <c r="VWL291" s="6"/>
      <c r="VWM291" s="6"/>
      <c r="VWN291" s="6"/>
      <c r="VWO291" s="6"/>
      <c r="VWP291" s="6"/>
      <c r="VWQ291" s="6"/>
      <c r="VWR291" s="6"/>
      <c r="VWS291" s="6"/>
      <c r="VWT291" s="6"/>
      <c r="VWU291" s="6"/>
      <c r="VWV291" s="6"/>
      <c r="VWW291" s="6"/>
      <c r="VWX291" s="6"/>
      <c r="VWY291" s="6"/>
      <c r="VWZ291" s="6"/>
      <c r="VXA291" s="6"/>
      <c r="VXB291" s="6"/>
      <c r="VXC291" s="6"/>
      <c r="VXD291" s="6"/>
      <c r="VXE291" s="6"/>
      <c r="VXF291" s="6"/>
      <c r="VXG291" s="6"/>
      <c r="VXH291" s="6"/>
      <c r="VXI291" s="6"/>
      <c r="VXJ291" s="6"/>
      <c r="VXK291" s="6"/>
      <c r="VXL291" s="6"/>
      <c r="VXM291" s="6"/>
      <c r="VXN291" s="6"/>
      <c r="VXO291" s="6"/>
      <c r="VXP291" s="6"/>
      <c r="VXQ291" s="6"/>
      <c r="VXR291" s="6"/>
      <c r="VXS291" s="6"/>
      <c r="VXT291" s="6"/>
      <c r="VXU291" s="6"/>
      <c r="VXV291" s="6"/>
      <c r="VXW291" s="6"/>
      <c r="VXX291" s="6"/>
      <c r="VXY291" s="6"/>
      <c r="VXZ291" s="6"/>
      <c r="VYA291" s="6"/>
      <c r="VYB291" s="6"/>
      <c r="VYC291" s="6"/>
      <c r="VYD291" s="6"/>
      <c r="VYE291" s="6"/>
      <c r="VYF291" s="6"/>
      <c r="VYG291" s="6"/>
      <c r="VYH291" s="6"/>
      <c r="VYI291" s="6"/>
      <c r="VYJ291" s="6"/>
      <c r="VYK291" s="6"/>
      <c r="VYL291" s="6"/>
      <c r="VYM291" s="6"/>
      <c r="VYN291" s="6"/>
      <c r="VYO291" s="6"/>
      <c r="VYP291" s="6"/>
      <c r="VYQ291" s="6"/>
      <c r="VYR291" s="6"/>
      <c r="VYS291" s="6"/>
      <c r="VYT291" s="6"/>
      <c r="VYU291" s="6"/>
      <c r="VYV291" s="6"/>
      <c r="VYW291" s="6"/>
      <c r="VYX291" s="6"/>
      <c r="VYY291" s="6"/>
      <c r="VYZ291" s="6"/>
      <c r="VZA291" s="6"/>
      <c r="VZB291" s="6"/>
      <c r="VZC291" s="6"/>
      <c r="VZD291" s="6"/>
      <c r="VZE291" s="6"/>
      <c r="VZF291" s="6"/>
      <c r="VZG291" s="6"/>
      <c r="VZH291" s="6"/>
      <c r="VZI291" s="6"/>
      <c r="VZJ291" s="6"/>
      <c r="VZK291" s="6"/>
      <c r="VZL291" s="6"/>
      <c r="VZM291" s="6"/>
      <c r="VZN291" s="6"/>
      <c r="VZO291" s="6"/>
      <c r="VZP291" s="6"/>
      <c r="VZQ291" s="6"/>
      <c r="VZR291" s="6"/>
      <c r="VZS291" s="6"/>
      <c r="VZT291" s="6"/>
      <c r="VZU291" s="6"/>
      <c r="VZV291" s="6"/>
      <c r="VZW291" s="6"/>
      <c r="VZX291" s="6"/>
      <c r="VZY291" s="6"/>
      <c r="VZZ291" s="6"/>
      <c r="WAA291" s="6"/>
      <c r="WAB291" s="6"/>
      <c r="WAC291" s="6"/>
      <c r="WAD291" s="6"/>
      <c r="WAE291" s="6"/>
      <c r="WAF291" s="6"/>
      <c r="WAG291" s="6"/>
      <c r="WAH291" s="6"/>
      <c r="WAI291" s="6"/>
      <c r="WAJ291" s="6"/>
      <c r="WAK291" s="6"/>
      <c r="WAL291" s="6"/>
      <c r="WAM291" s="6"/>
      <c r="WAN291" s="6"/>
      <c r="WAO291" s="6"/>
      <c r="WAP291" s="6"/>
      <c r="WAQ291" s="6"/>
      <c r="WAR291" s="6"/>
      <c r="WAS291" s="6"/>
      <c r="WAT291" s="6"/>
      <c r="WAU291" s="6"/>
      <c r="WAV291" s="6"/>
      <c r="WAW291" s="6"/>
      <c r="WAX291" s="6"/>
      <c r="WAY291" s="6"/>
      <c r="WAZ291" s="6"/>
      <c r="WBA291" s="6"/>
      <c r="WBB291" s="6"/>
      <c r="WBC291" s="6"/>
      <c r="WBD291" s="6"/>
      <c r="WBE291" s="6"/>
      <c r="WBF291" s="6"/>
      <c r="WBG291" s="6"/>
      <c r="WBH291" s="6"/>
      <c r="WBI291" s="6"/>
      <c r="WBJ291" s="6"/>
      <c r="WBK291" s="6"/>
      <c r="WBL291" s="6"/>
      <c r="WBM291" s="6"/>
      <c r="WBN291" s="6"/>
      <c r="WBO291" s="6"/>
      <c r="WBP291" s="6"/>
      <c r="WBQ291" s="6"/>
      <c r="WBR291" s="6"/>
      <c r="WBS291" s="6"/>
      <c r="WBT291" s="6"/>
      <c r="WBU291" s="6"/>
      <c r="WBV291" s="6"/>
      <c r="WBW291" s="6"/>
      <c r="WBX291" s="6"/>
      <c r="WBY291" s="6"/>
      <c r="WBZ291" s="6"/>
      <c r="WCA291" s="6"/>
      <c r="WCB291" s="6"/>
      <c r="WCC291" s="6"/>
      <c r="WCD291" s="6"/>
      <c r="WCE291" s="6"/>
      <c r="WCF291" s="6"/>
      <c r="WCG291" s="6"/>
      <c r="WCH291" s="6"/>
      <c r="WCI291" s="6"/>
      <c r="WCJ291" s="6"/>
      <c r="WCK291" s="6"/>
      <c r="WCL291" s="6"/>
      <c r="WCM291" s="6"/>
      <c r="WCN291" s="6"/>
      <c r="WCO291" s="6"/>
      <c r="WCP291" s="6"/>
      <c r="WCQ291" s="6"/>
      <c r="WCR291" s="6"/>
      <c r="WCS291" s="6"/>
      <c r="WCT291" s="6"/>
      <c r="WCU291" s="6"/>
      <c r="WCV291" s="6"/>
      <c r="WCW291" s="6"/>
      <c r="WCX291" s="6"/>
      <c r="WCY291" s="6"/>
      <c r="WCZ291" s="6"/>
      <c r="WDA291" s="6"/>
      <c r="WDB291" s="6"/>
      <c r="WDC291" s="6"/>
      <c r="WDD291" s="6"/>
      <c r="WDE291" s="6"/>
      <c r="WDF291" s="6"/>
      <c r="WDG291" s="6"/>
      <c r="WDH291" s="6"/>
      <c r="WDI291" s="6"/>
      <c r="WDJ291" s="6"/>
      <c r="WDK291" s="6"/>
      <c r="WDL291" s="6"/>
      <c r="WDM291" s="6"/>
      <c r="WDN291" s="6"/>
      <c r="WDO291" s="6"/>
      <c r="WDP291" s="6"/>
      <c r="WDQ291" s="6"/>
      <c r="WDR291" s="6"/>
      <c r="WDS291" s="6"/>
      <c r="WDT291" s="6"/>
      <c r="WDU291" s="6"/>
      <c r="WDV291" s="6"/>
      <c r="WDW291" s="6"/>
      <c r="WDX291" s="6"/>
      <c r="WDY291" s="6"/>
      <c r="WDZ291" s="6"/>
      <c r="WEA291" s="6"/>
      <c r="WEB291" s="6"/>
      <c r="WEC291" s="6"/>
      <c r="WED291" s="6"/>
      <c r="WEE291" s="6"/>
      <c r="WEF291" s="6"/>
      <c r="WEG291" s="6"/>
      <c r="WEH291" s="6"/>
      <c r="WEI291" s="6"/>
      <c r="WEJ291" s="6"/>
      <c r="WEK291" s="6"/>
      <c r="WEL291" s="6"/>
      <c r="WEM291" s="6"/>
      <c r="WEN291" s="6"/>
      <c r="WEO291" s="6"/>
      <c r="WEP291" s="6"/>
      <c r="WEQ291" s="6"/>
      <c r="WER291" s="6"/>
      <c r="WES291" s="6"/>
      <c r="WET291" s="6"/>
      <c r="WEU291" s="6"/>
      <c r="WEV291" s="6"/>
      <c r="WEW291" s="6"/>
      <c r="WEX291" s="6"/>
      <c r="WEY291" s="6"/>
      <c r="WEZ291" s="6"/>
      <c r="WFA291" s="6"/>
      <c r="WFB291" s="6"/>
      <c r="WFC291" s="6"/>
      <c r="WFD291" s="6"/>
      <c r="WFE291" s="6"/>
      <c r="WFF291" s="6"/>
      <c r="WFG291" s="6"/>
      <c r="WFH291" s="6"/>
      <c r="WFI291" s="6"/>
      <c r="WFJ291" s="6"/>
      <c r="WFK291" s="6"/>
      <c r="WFL291" s="6"/>
      <c r="WFM291" s="6"/>
      <c r="WFN291" s="6"/>
      <c r="WFO291" s="6"/>
      <c r="WFP291" s="6"/>
      <c r="WFQ291" s="6"/>
      <c r="WFR291" s="6"/>
      <c r="WFS291" s="6"/>
      <c r="WFT291" s="6"/>
      <c r="WFU291" s="6"/>
      <c r="WFV291" s="6"/>
      <c r="WFW291" s="6"/>
      <c r="WFX291" s="6"/>
      <c r="WFY291" s="6"/>
      <c r="WFZ291" s="6"/>
      <c r="WGA291" s="6"/>
      <c r="WGB291" s="6"/>
      <c r="WGC291" s="6"/>
      <c r="WGD291" s="6"/>
      <c r="WGE291" s="6"/>
      <c r="WGF291" s="6"/>
      <c r="WGG291" s="6"/>
      <c r="WGH291" s="6"/>
      <c r="WGI291" s="6"/>
      <c r="WGJ291" s="6"/>
      <c r="WGK291" s="6"/>
      <c r="WGL291" s="6"/>
      <c r="WGM291" s="6"/>
      <c r="WGN291" s="6"/>
      <c r="WGO291" s="6"/>
      <c r="WGP291" s="6"/>
      <c r="WGQ291" s="6"/>
      <c r="WGR291" s="6"/>
      <c r="WGS291" s="6"/>
      <c r="WGT291" s="6"/>
      <c r="WGU291" s="6"/>
      <c r="WGV291" s="6"/>
      <c r="WGW291" s="6"/>
      <c r="WGX291" s="6"/>
      <c r="WGY291" s="6"/>
      <c r="WGZ291" s="6"/>
      <c r="WHA291" s="6"/>
      <c r="WHB291" s="6"/>
      <c r="WHC291" s="6"/>
      <c r="WHD291" s="6"/>
      <c r="WHE291" s="6"/>
      <c r="WHF291" s="6"/>
      <c r="WHG291" s="6"/>
      <c r="WHH291" s="6"/>
      <c r="WHI291" s="6"/>
      <c r="WHJ291" s="6"/>
      <c r="WHK291" s="6"/>
      <c r="WHL291" s="6"/>
      <c r="WHM291" s="6"/>
      <c r="WHN291" s="6"/>
      <c r="WHO291" s="6"/>
      <c r="WHP291" s="6"/>
      <c r="WHQ291" s="6"/>
      <c r="WHR291" s="6"/>
      <c r="WHS291" s="6"/>
      <c r="WHT291" s="6"/>
      <c r="WHU291" s="6"/>
      <c r="WHV291" s="6"/>
      <c r="WHW291" s="6"/>
      <c r="WHX291" s="6"/>
      <c r="WHY291" s="6"/>
      <c r="WHZ291" s="6"/>
      <c r="WIA291" s="6"/>
      <c r="WIB291" s="6"/>
      <c r="WIC291" s="6"/>
      <c r="WID291" s="6"/>
      <c r="WIE291" s="6"/>
      <c r="WIF291" s="6"/>
      <c r="WIG291" s="6"/>
      <c r="WIH291" s="6"/>
      <c r="WII291" s="6"/>
      <c r="WIJ291" s="6"/>
      <c r="WIK291" s="6"/>
      <c r="WIL291" s="6"/>
      <c r="WIM291" s="6"/>
      <c r="WIN291" s="6"/>
      <c r="WIO291" s="6"/>
      <c r="WIP291" s="6"/>
      <c r="WIQ291" s="6"/>
      <c r="WIR291" s="6"/>
      <c r="WIS291" s="6"/>
      <c r="WIT291" s="6"/>
      <c r="WIU291" s="6"/>
      <c r="WIV291" s="6"/>
      <c r="WIW291" s="6"/>
      <c r="WIX291" s="6"/>
      <c r="WIY291" s="6"/>
      <c r="WIZ291" s="6"/>
      <c r="WJA291" s="6"/>
      <c r="WJB291" s="6"/>
      <c r="WJC291" s="6"/>
      <c r="WJD291" s="6"/>
      <c r="WJE291" s="6"/>
      <c r="WJF291" s="6"/>
      <c r="WJG291" s="6"/>
      <c r="WJH291" s="6"/>
      <c r="WJI291" s="6"/>
      <c r="WJJ291" s="6"/>
      <c r="WJK291" s="6"/>
      <c r="WJL291" s="6"/>
      <c r="WJM291" s="6"/>
      <c r="WJN291" s="6"/>
      <c r="WJO291" s="6"/>
      <c r="WJP291" s="6"/>
      <c r="WJQ291" s="6"/>
      <c r="WJR291" s="6"/>
      <c r="WJS291" s="6"/>
      <c r="WJT291" s="6"/>
      <c r="WJU291" s="6"/>
      <c r="WJV291" s="6"/>
      <c r="WJW291" s="6"/>
      <c r="WJX291" s="6"/>
      <c r="WJY291" s="6"/>
      <c r="WJZ291" s="6"/>
      <c r="WKA291" s="6"/>
      <c r="WKB291" s="6"/>
      <c r="WKC291" s="6"/>
      <c r="WKD291" s="6"/>
      <c r="WKE291" s="6"/>
      <c r="WKF291" s="6"/>
      <c r="WKG291" s="6"/>
      <c r="WKH291" s="6"/>
      <c r="WKI291" s="6"/>
      <c r="WKJ291" s="6"/>
      <c r="WKK291" s="6"/>
      <c r="WKL291" s="6"/>
      <c r="WKM291" s="6"/>
      <c r="WKN291" s="6"/>
      <c r="WKO291" s="6"/>
      <c r="WKP291" s="6"/>
      <c r="WKQ291" s="6"/>
      <c r="WKR291" s="6"/>
      <c r="WKS291" s="6"/>
      <c r="WKT291" s="6"/>
      <c r="WKU291" s="6"/>
      <c r="WKV291" s="6"/>
      <c r="WKW291" s="6"/>
      <c r="WKX291" s="6"/>
      <c r="WKY291" s="6"/>
      <c r="WKZ291" s="6"/>
      <c r="WLA291" s="6"/>
      <c r="WLB291" s="6"/>
      <c r="WLC291" s="6"/>
      <c r="WLD291" s="6"/>
      <c r="WLE291" s="6"/>
      <c r="WLF291" s="6"/>
      <c r="WLG291" s="6"/>
      <c r="WLH291" s="6"/>
      <c r="WLI291" s="6"/>
      <c r="WLJ291" s="6"/>
      <c r="WLK291" s="6"/>
      <c r="WLL291" s="6"/>
      <c r="WLM291" s="6"/>
      <c r="WLN291" s="6"/>
      <c r="WLO291" s="6"/>
      <c r="WLP291" s="6"/>
      <c r="WLQ291" s="6"/>
      <c r="WLR291" s="6"/>
      <c r="WLS291" s="6"/>
      <c r="WLT291" s="6"/>
      <c r="WLU291" s="6"/>
      <c r="WLV291" s="6"/>
      <c r="WLW291" s="6"/>
      <c r="WLX291" s="6"/>
      <c r="WLY291" s="6"/>
      <c r="WLZ291" s="6"/>
      <c r="WMA291" s="6"/>
      <c r="WMB291" s="6"/>
      <c r="WMC291" s="6"/>
      <c r="WMD291" s="6"/>
      <c r="WME291" s="6"/>
      <c r="WMF291" s="6"/>
      <c r="WMG291" s="6"/>
      <c r="WMH291" s="6"/>
      <c r="WMI291" s="6"/>
      <c r="WMJ291" s="6"/>
      <c r="WMK291" s="6"/>
      <c r="WML291" s="6"/>
      <c r="WMM291" s="6"/>
      <c r="WMN291" s="6"/>
      <c r="WMO291" s="6"/>
      <c r="WMP291" s="6"/>
      <c r="WMQ291" s="6"/>
      <c r="WMR291" s="6"/>
      <c r="WMS291" s="6"/>
      <c r="WMT291" s="6"/>
      <c r="WMU291" s="6"/>
      <c r="WMV291" s="6"/>
      <c r="WMW291" s="6"/>
      <c r="WMX291" s="6"/>
      <c r="WMY291" s="6"/>
      <c r="WMZ291" s="6"/>
      <c r="WNA291" s="6"/>
      <c r="WNB291" s="6"/>
      <c r="WNC291" s="6"/>
      <c r="WND291" s="6"/>
      <c r="WNE291" s="6"/>
      <c r="WNF291" s="6"/>
      <c r="WNG291" s="6"/>
      <c r="WNH291" s="6"/>
      <c r="WNI291" s="6"/>
      <c r="WNJ291" s="6"/>
      <c r="WNK291" s="6"/>
      <c r="WNL291" s="6"/>
      <c r="WNM291" s="6"/>
      <c r="WNN291" s="6"/>
      <c r="WNO291" s="6"/>
      <c r="WNP291" s="6"/>
      <c r="WNQ291" s="6"/>
      <c r="WNR291" s="6"/>
      <c r="WNS291" s="6"/>
      <c r="WNT291" s="6"/>
      <c r="WNU291" s="6"/>
      <c r="WNV291" s="6"/>
      <c r="WNW291" s="6"/>
      <c r="WNX291" s="6"/>
      <c r="WNY291" s="6"/>
      <c r="WNZ291" s="6"/>
      <c r="WOA291" s="6"/>
      <c r="WOB291" s="6"/>
      <c r="WOC291" s="6"/>
      <c r="WOD291" s="6"/>
      <c r="WOE291" s="6"/>
      <c r="WOF291" s="6"/>
      <c r="WOG291" s="6"/>
      <c r="WOH291" s="6"/>
      <c r="WOI291" s="6"/>
      <c r="WOJ291" s="6"/>
      <c r="WOK291" s="6"/>
      <c r="WOL291" s="6"/>
      <c r="WOM291" s="6"/>
      <c r="WON291" s="6"/>
      <c r="WOO291" s="6"/>
      <c r="WOP291" s="6"/>
      <c r="WOQ291" s="6"/>
      <c r="WOR291" s="6"/>
      <c r="WOS291" s="6"/>
      <c r="WOT291" s="6"/>
      <c r="WOU291" s="6"/>
      <c r="WOV291" s="6"/>
      <c r="WOW291" s="6"/>
      <c r="WOX291" s="6"/>
      <c r="WOY291" s="6"/>
      <c r="WOZ291" s="6"/>
      <c r="WPA291" s="6"/>
      <c r="WPB291" s="6"/>
      <c r="WPC291" s="6"/>
      <c r="WPD291" s="6"/>
      <c r="WPE291" s="6"/>
      <c r="WPF291" s="6"/>
      <c r="WPG291" s="6"/>
      <c r="WPH291" s="6"/>
      <c r="WPI291" s="6"/>
      <c r="WPJ291" s="6"/>
      <c r="WPK291" s="6"/>
      <c r="WPL291" s="6"/>
      <c r="WPM291" s="6"/>
      <c r="WPN291" s="6"/>
      <c r="WPO291" s="6"/>
      <c r="WPP291" s="6"/>
      <c r="WPQ291" s="6"/>
      <c r="WPR291" s="6"/>
      <c r="WPS291" s="6"/>
      <c r="WPT291" s="6"/>
      <c r="WPU291" s="6"/>
      <c r="WPV291" s="6"/>
      <c r="WPW291" s="6"/>
      <c r="WPX291" s="6"/>
      <c r="WPY291" s="6"/>
      <c r="WPZ291" s="6"/>
      <c r="WQA291" s="6"/>
      <c r="WQB291" s="6"/>
      <c r="WQC291" s="6"/>
      <c r="WQD291" s="6"/>
      <c r="WQE291" s="6"/>
      <c r="WQF291" s="6"/>
      <c r="WQG291" s="6"/>
      <c r="WQH291" s="6"/>
      <c r="WQI291" s="6"/>
      <c r="WQJ291" s="6"/>
      <c r="WQK291" s="6"/>
      <c r="WQL291" s="6"/>
      <c r="WQM291" s="6"/>
      <c r="WQN291" s="6"/>
      <c r="WQO291" s="6"/>
      <c r="WQP291" s="6"/>
      <c r="WQQ291" s="6"/>
      <c r="WQR291" s="6"/>
      <c r="WQS291" s="6"/>
      <c r="WQT291" s="6"/>
      <c r="WQU291" s="6"/>
      <c r="WQV291" s="6"/>
      <c r="WQW291" s="6"/>
      <c r="WQX291" s="6"/>
      <c r="WQY291" s="6"/>
      <c r="WQZ291" s="6"/>
      <c r="WRA291" s="6"/>
      <c r="WRB291" s="6"/>
      <c r="WRC291" s="6"/>
      <c r="WRD291" s="6"/>
      <c r="WRE291" s="6"/>
      <c r="WRF291" s="6"/>
      <c r="WRG291" s="6"/>
      <c r="WRH291" s="6"/>
      <c r="WRI291" s="6"/>
      <c r="WRJ291" s="6"/>
      <c r="WRK291" s="6"/>
      <c r="WRL291" s="6"/>
      <c r="WRM291" s="6"/>
      <c r="WRN291" s="6"/>
      <c r="WRO291" s="6"/>
      <c r="WRP291" s="6"/>
      <c r="WRQ291" s="6"/>
      <c r="WRR291" s="6"/>
      <c r="WRS291" s="6"/>
      <c r="WRT291" s="6"/>
      <c r="WRU291" s="6"/>
      <c r="WRV291" s="6"/>
      <c r="WRW291" s="6"/>
      <c r="WRX291" s="6"/>
      <c r="WRY291" s="6"/>
      <c r="WRZ291" s="6"/>
      <c r="WSA291" s="6"/>
      <c r="WSB291" s="6"/>
      <c r="WSC291" s="6"/>
      <c r="WSD291" s="6"/>
      <c r="WSE291" s="6"/>
      <c r="WSF291" s="6"/>
      <c r="WSG291" s="6"/>
      <c r="WSH291" s="6"/>
      <c r="WSI291" s="6"/>
      <c r="WSJ291" s="6"/>
      <c r="WSK291" s="6"/>
      <c r="WSL291" s="6"/>
      <c r="WSM291" s="6"/>
      <c r="WSN291" s="6"/>
      <c r="WSO291" s="6"/>
      <c r="WSP291" s="6"/>
      <c r="WSQ291" s="6"/>
      <c r="WSR291" s="6"/>
      <c r="WSS291" s="6"/>
      <c r="WST291" s="6"/>
      <c r="WSU291" s="6"/>
      <c r="WSV291" s="6"/>
      <c r="WSW291" s="6"/>
      <c r="WSX291" s="6"/>
      <c r="WSY291" s="6"/>
      <c r="WSZ291" s="6"/>
      <c r="WTA291" s="6"/>
      <c r="WTB291" s="6"/>
      <c r="WTC291" s="6"/>
      <c r="WTD291" s="6"/>
      <c r="WTE291" s="6"/>
      <c r="WTF291" s="6"/>
      <c r="WTG291" s="6"/>
      <c r="WTH291" s="6"/>
      <c r="WTI291" s="6"/>
      <c r="WTJ291" s="6"/>
      <c r="WTK291" s="6"/>
      <c r="WTL291" s="6"/>
      <c r="WTM291" s="6"/>
      <c r="WTN291" s="6"/>
      <c r="WTO291" s="6"/>
      <c r="WTP291" s="6"/>
      <c r="WTQ291" s="6"/>
      <c r="WTR291" s="6"/>
      <c r="WTS291" s="6"/>
      <c r="WTT291" s="6"/>
      <c r="WTU291" s="6"/>
      <c r="WTV291" s="6"/>
      <c r="WTW291" s="6"/>
      <c r="WTX291" s="6"/>
      <c r="WTY291" s="6"/>
      <c r="WTZ291" s="6"/>
      <c r="WUA291" s="6"/>
      <c r="WUB291" s="6"/>
      <c r="WUC291" s="6"/>
      <c r="WUD291" s="6"/>
      <c r="WUE291" s="6"/>
      <c r="WUF291" s="6"/>
      <c r="WUG291" s="6"/>
      <c r="WUH291" s="6"/>
      <c r="WUI291" s="6"/>
      <c r="WUJ291" s="6"/>
      <c r="WUK291" s="6"/>
      <c r="WUL291" s="6"/>
      <c r="WUM291" s="6"/>
      <c r="WUN291" s="6"/>
      <c r="WUO291" s="6"/>
      <c r="WUP291" s="6"/>
      <c r="WUQ291" s="6"/>
      <c r="WUR291" s="6"/>
      <c r="WUS291" s="6"/>
      <c r="WUT291" s="6"/>
      <c r="WUU291" s="6"/>
      <c r="WUV291" s="6"/>
      <c r="WUW291" s="6"/>
      <c r="WUX291" s="6"/>
      <c r="WUY291" s="6"/>
      <c r="WUZ291" s="6"/>
      <c r="WVA291" s="6"/>
      <c r="WVB291" s="6"/>
      <c r="WVC291" s="6"/>
      <c r="WVD291" s="6"/>
      <c r="WVE291" s="6"/>
      <c r="WVF291" s="6"/>
      <c r="WVG291" s="6"/>
      <c r="WVH291" s="6"/>
      <c r="WVI291" s="6"/>
      <c r="WVJ291" s="6"/>
      <c r="WVK291" s="6"/>
      <c r="WVL291" s="6"/>
      <c r="WVM291" s="6"/>
      <c r="WVN291" s="6"/>
      <c r="WVO291" s="6"/>
      <c r="WVP291" s="6"/>
      <c r="WVQ291" s="6"/>
      <c r="WVR291" s="6"/>
      <c r="WVS291" s="6"/>
      <c r="WVT291" s="6"/>
      <c r="WVU291" s="6"/>
      <c r="WVV291" s="6"/>
      <c r="WVW291" s="6"/>
      <c r="WVX291" s="6"/>
      <c r="WVY291" s="6"/>
      <c r="WVZ291" s="6"/>
      <c r="WWA291" s="6"/>
      <c r="WWB291" s="6"/>
      <c r="WWC291" s="6"/>
      <c r="WWD291" s="6"/>
      <c r="WWE291" s="6"/>
      <c r="WWF291" s="6"/>
      <c r="WWG291" s="6"/>
      <c r="WWH291" s="6"/>
      <c r="WWI291" s="6"/>
      <c r="WWJ291" s="6"/>
      <c r="WWK291" s="6"/>
      <c r="WWL291" s="6"/>
      <c r="WWM291" s="6"/>
      <c r="WWN291" s="6"/>
      <c r="WWO291" s="6"/>
      <c r="WWP291" s="6"/>
      <c r="WWQ291" s="6"/>
      <c r="WWR291" s="6"/>
      <c r="WWS291" s="6"/>
      <c r="WWT291" s="6"/>
      <c r="WWU291" s="6"/>
      <c r="WWV291" s="6"/>
      <c r="WWW291" s="6"/>
      <c r="WWX291" s="6"/>
      <c r="WWY291" s="6"/>
      <c r="WWZ291" s="6"/>
      <c r="WXA291" s="6"/>
      <c r="WXB291" s="6"/>
      <c r="WXC291" s="6"/>
      <c r="WXD291" s="6"/>
      <c r="WXE291" s="6"/>
      <c r="WXF291" s="6"/>
      <c r="WXG291" s="6"/>
      <c r="WXH291" s="6"/>
      <c r="WXI291" s="6"/>
      <c r="WXJ291" s="6"/>
      <c r="WXK291" s="6"/>
      <c r="WXL291" s="6"/>
      <c r="WXM291" s="6"/>
      <c r="WXN291" s="6"/>
      <c r="WXO291" s="6"/>
      <c r="WXP291" s="6"/>
      <c r="WXQ291" s="6"/>
      <c r="WXR291" s="6"/>
      <c r="WXS291" s="6"/>
      <c r="WXT291" s="6"/>
      <c r="WXU291" s="6"/>
      <c r="WXV291" s="6"/>
      <c r="WXW291" s="6"/>
      <c r="WXX291" s="6"/>
      <c r="WXY291" s="6"/>
      <c r="WXZ291" s="6"/>
      <c r="WYA291" s="6"/>
      <c r="WYB291" s="6"/>
      <c r="WYC291" s="6"/>
      <c r="WYD291" s="6"/>
      <c r="WYE291" s="6"/>
      <c r="WYF291" s="6"/>
      <c r="WYG291" s="6"/>
      <c r="WYH291" s="6"/>
      <c r="WYI291" s="6"/>
      <c r="WYJ291" s="6"/>
      <c r="WYK291" s="6"/>
      <c r="WYL291" s="6"/>
      <c r="WYM291" s="6"/>
      <c r="WYN291" s="6"/>
      <c r="WYO291" s="6"/>
      <c r="WYP291" s="6"/>
      <c r="WYQ291" s="6"/>
      <c r="WYR291" s="6"/>
      <c r="WYS291" s="6"/>
      <c r="WYT291" s="6"/>
      <c r="WYU291" s="6"/>
      <c r="WYV291" s="6"/>
      <c r="WYW291" s="6"/>
      <c r="WYX291" s="6"/>
      <c r="WYY291" s="6"/>
      <c r="WYZ291" s="6"/>
      <c r="WZA291" s="6"/>
      <c r="WZB291" s="6"/>
      <c r="WZC291" s="6"/>
      <c r="WZD291" s="6"/>
      <c r="WZE291" s="6"/>
      <c r="WZF291" s="6"/>
      <c r="WZG291" s="6"/>
      <c r="WZH291" s="6"/>
      <c r="WZI291" s="6"/>
      <c r="WZJ291" s="6"/>
      <c r="WZK291" s="6"/>
      <c r="WZL291" s="6"/>
      <c r="WZM291" s="6"/>
      <c r="WZN291" s="6"/>
      <c r="WZO291" s="6"/>
      <c r="WZP291" s="6"/>
      <c r="WZQ291" s="6"/>
      <c r="WZR291" s="6"/>
      <c r="WZS291" s="6"/>
      <c r="WZT291" s="6"/>
      <c r="WZU291" s="6"/>
      <c r="WZV291" s="6"/>
      <c r="WZW291" s="6"/>
      <c r="WZX291" s="6"/>
      <c r="WZY291" s="6"/>
      <c r="WZZ291" s="6"/>
      <c r="XAA291" s="6"/>
      <c r="XAB291" s="6"/>
      <c r="XAC291" s="6"/>
      <c r="XAD291" s="6"/>
      <c r="XAE291" s="6"/>
      <c r="XAF291" s="6"/>
      <c r="XAG291" s="6"/>
      <c r="XAH291" s="6"/>
      <c r="XAI291" s="6"/>
      <c r="XAJ291" s="6"/>
      <c r="XAK291" s="6"/>
      <c r="XAL291" s="6"/>
      <c r="XAM291" s="6"/>
      <c r="XAN291" s="6"/>
      <c r="XAO291" s="6"/>
      <c r="XAP291" s="6"/>
      <c r="XAQ291" s="6"/>
      <c r="XAR291" s="6"/>
      <c r="XAS291" s="6"/>
      <c r="XAT291" s="6"/>
      <c r="XAU291" s="6"/>
      <c r="XAV291" s="6"/>
      <c r="XAW291" s="6"/>
      <c r="XAX291" s="6"/>
      <c r="XAY291" s="6"/>
      <c r="XAZ291" s="6"/>
      <c r="XBA291" s="6"/>
      <c r="XBB291" s="6"/>
      <c r="XBC291" s="6"/>
      <c r="XBD291" s="6"/>
      <c r="XBE291" s="6"/>
      <c r="XBF291" s="6"/>
      <c r="XBG291" s="6"/>
      <c r="XBH291" s="6"/>
      <c r="XBI291" s="6"/>
      <c r="XBJ291" s="6"/>
      <c r="XBK291" s="6"/>
      <c r="XBL291" s="6"/>
      <c r="XBM291" s="6"/>
      <c r="XBN291" s="6"/>
      <c r="XBO291" s="6"/>
      <c r="XBP291" s="6"/>
      <c r="XBQ291" s="6"/>
      <c r="XBR291" s="6"/>
      <c r="XBS291" s="6"/>
      <c r="XBT291" s="6"/>
      <c r="XBU291" s="6"/>
      <c r="XBV291" s="6"/>
      <c r="XBW291" s="6"/>
      <c r="XBX291" s="6"/>
      <c r="XBY291" s="6"/>
      <c r="XBZ291" s="6"/>
      <c r="XCA291" s="6"/>
      <c r="XCB291" s="6"/>
      <c r="XCC291" s="6"/>
      <c r="XCD291" s="6"/>
      <c r="XCE291" s="6"/>
      <c r="XCF291" s="6"/>
      <c r="XCG291" s="6"/>
      <c r="XCH291" s="6"/>
      <c r="XCI291" s="6"/>
      <c r="XCJ291" s="6"/>
      <c r="XCK291" s="6"/>
      <c r="XCL291" s="6"/>
      <c r="XCM291" s="6"/>
      <c r="XCN291" s="6"/>
      <c r="XCO291" s="6"/>
      <c r="XCP291" s="6"/>
      <c r="XCQ291" s="6"/>
      <c r="XCR291" s="6"/>
      <c r="XCS291" s="6"/>
      <c r="XCT291" s="6"/>
      <c r="XCU291" s="6"/>
      <c r="XCV291" s="6"/>
      <c r="XCW291" s="6"/>
      <c r="XCX291" s="6"/>
      <c r="XCY291" s="6"/>
      <c r="XCZ291" s="6"/>
      <c r="XDA291" s="6"/>
      <c r="XDB291" s="6"/>
    </row>
    <row r="292" spans="1:16330" s="2" customFormat="1">
      <c r="A292" s="146">
        <v>63908</v>
      </c>
      <c r="B292" s="146">
        <v>2630</v>
      </c>
      <c r="C292" s="146">
        <v>608</v>
      </c>
      <c r="D292" s="147">
        <v>64385</v>
      </c>
      <c r="E292" s="148">
        <f t="shared" ref="E292:E293" si="432">D292*0.041</f>
        <v>2639.7850000000003</v>
      </c>
      <c r="F292" s="149">
        <f t="shared" ref="F292:F293" si="433">E292*0.23</f>
        <v>607.15055000000007</v>
      </c>
      <c r="G292" s="150">
        <v>12</v>
      </c>
      <c r="H292" s="150">
        <f t="shared" ref="H292:H293" si="434">E292*1.25</f>
        <v>3299.7312500000003</v>
      </c>
      <c r="I292" s="150">
        <f t="shared" ref="I292:I293" si="435">F292*1.25</f>
        <v>758.93818750000014</v>
      </c>
      <c r="J292" s="150">
        <f t="shared" ref="J292:J293" si="436">E292*1.5</f>
        <v>3959.6775000000007</v>
      </c>
      <c r="K292" s="150">
        <f t="shared" ref="K292:K293" si="437">F292*1.5</f>
        <v>910.7258250000001</v>
      </c>
      <c r="L292" s="150">
        <v>8</v>
      </c>
      <c r="M292" s="151">
        <v>9</v>
      </c>
      <c r="N292" s="152">
        <v>11</v>
      </c>
      <c r="O292" s="169" t="s">
        <v>396</v>
      </c>
      <c r="P292" s="8">
        <v>811305</v>
      </c>
      <c r="Q292" s="8" t="s">
        <v>401</v>
      </c>
      <c r="R292" s="8" t="s">
        <v>189</v>
      </c>
      <c r="S292" s="181">
        <v>44778</v>
      </c>
      <c r="T292" s="181">
        <f>VLOOKUP(P292,'[3]Monitor Schedule'!$A:$J,10,FALSE)</f>
        <v>44778</v>
      </c>
      <c r="U292" s="181">
        <v>44784</v>
      </c>
      <c r="V292" s="181" t="e">
        <f>VLOOKUP(P292,'[3]Monitor Schedule'!$A:$K,11,FALSE)</f>
        <v>#N/A</v>
      </c>
      <c r="W292" s="181" t="s">
        <v>30</v>
      </c>
      <c r="X292" s="8" t="s">
        <v>30</v>
      </c>
      <c r="Y292" s="2" t="str">
        <f>VLOOKUP(P292,'[3]Monitor Schedule'!$A:$BM,13,FALSE)</f>
        <v>No</v>
      </c>
      <c r="Z292" s="2" t="str">
        <f>VLOOKUP(P292,'[3]Monitor Schedule'!$A:$BM,14,FALSE)</f>
        <v>No</v>
      </c>
      <c r="AA292" s="2" t="str">
        <f>VLOOKUP(P292,'[3]Monitor Schedule'!$A:$BM,15,FALSE)</f>
        <v>No</v>
      </c>
      <c r="AB292" s="2" t="str">
        <f>VLOOKUP(P292,'[3]Monitor Schedule'!$A:$BM,16,FALSE)</f>
        <v>No</v>
      </c>
      <c r="AC292" s="2" t="str">
        <f>VLOOKUP(P292,'[3]Monitor Schedule'!$A:$BM,17,FALSE)</f>
        <v>No</v>
      </c>
      <c r="AD292" s="2" t="str">
        <f>VLOOKUP(P292,'[3]Monitor Schedule'!$A:$BM,18,FALSE)</f>
        <v>No</v>
      </c>
      <c r="AE292" s="2" t="str">
        <f>VLOOKUP(P292,'[3]Monitor Schedule'!$A:$BM,19,FALSE)</f>
        <v>No</v>
      </c>
      <c r="AF292" s="2" t="str">
        <f>VLOOKUP(P292,'[3]Monitor Schedule'!$A:$BM,20,FALSE)</f>
        <v>No</v>
      </c>
      <c r="AG292" s="2" t="str">
        <f>VLOOKUP(P292,'[3]Monitor Schedule'!$A:$BM,21,FALSE)</f>
        <v>No</v>
      </c>
      <c r="AH292" s="2" t="str">
        <f>VLOOKUP(P292,'[3]Monitor Schedule'!$A:$BM,22,FALSE)</f>
        <v>No</v>
      </c>
      <c r="AI292" s="2" t="str">
        <f>VLOOKUP(P292,'[3]Monitor Schedule'!$A:$BM,23,FALSE)</f>
        <v>No</v>
      </c>
      <c r="AJ292" s="2" t="str">
        <f>VLOOKUP(P292,'[3]Monitor Schedule'!$A:$BM,24,FALSE)</f>
        <v>Yes</v>
      </c>
      <c r="AK292" s="2" t="str">
        <f>VLOOKUP(P292,'[3]Monitor Schedule'!$A:$BM,25,FALSE)</f>
        <v>Yes</v>
      </c>
      <c r="AL292" s="2" t="str">
        <f>VLOOKUP(P292,'[3]Monitor Schedule'!$A:$BM,26,FALSE)</f>
        <v>Yes</v>
      </c>
      <c r="AM292" s="2" t="str">
        <f>VLOOKUP(P292,'[3]Monitor Schedule'!$A:$BM,27,FALSE)</f>
        <v>Yes</v>
      </c>
      <c r="AN292" s="2" t="str">
        <f>VLOOKUP(P292,'[3]Monitor Schedule'!$A:$BM,28,FALSE)</f>
        <v>Yes</v>
      </c>
      <c r="AO292" s="2" t="str">
        <f>VLOOKUP(P292,'[3]Monitor Schedule'!$A:$BM,29,FALSE)</f>
        <v>Yes</v>
      </c>
      <c r="AP292" s="2" t="str">
        <f>VLOOKUP(P292,'[3]Monitor Schedule'!$A:$BM,30,FALSE)</f>
        <v>Yes</v>
      </c>
      <c r="AQ292" s="2" t="s">
        <v>30</v>
      </c>
      <c r="AR292" s="2" t="s">
        <v>30</v>
      </c>
      <c r="AS292" s="2" t="str">
        <f>VLOOKUP(P292,'[3]Monitor Schedule'!$A:$BM,33,FALSE)</f>
        <v>Yes</v>
      </c>
      <c r="AT292" s="2" t="str">
        <f>VLOOKUP(P292,'[3]Monitor Schedule'!$A:$BM,34,FALSE)</f>
        <v>Yes</v>
      </c>
      <c r="AU292" s="2" t="str">
        <f>VLOOKUP(P292,'[3]Monitor Schedule'!$A:$BM,35,FALSE)</f>
        <v>Yes</v>
      </c>
      <c r="AV292" s="2" t="str">
        <f>VLOOKUP(P292,'[3]Monitor Schedule'!$A:$BM,36,FALSE)</f>
        <v>Yes</v>
      </c>
      <c r="AW292" s="2" t="str">
        <f>VLOOKUP(P292,'[3]Monitor Schedule'!$A:$BM,37,FALSE)</f>
        <v>Yes</v>
      </c>
      <c r="AX292" s="2" t="s">
        <v>30</v>
      </c>
      <c r="AY292" s="2" t="s">
        <v>30</v>
      </c>
      <c r="AZ292" s="2" t="str">
        <f>VLOOKUP(P292,'[3]Monitor Schedule'!$A:$BM,40,FALSE)</f>
        <v>Yes</v>
      </c>
      <c r="BA292" s="2" t="str">
        <f>VLOOKUP(P292,'[3]Monitor Schedule'!$A:$BM,41,FALSE)</f>
        <v>Yes</v>
      </c>
      <c r="BB292" s="2" t="str">
        <f>VLOOKUP(P292,'[3]Monitor Schedule'!$A:$BM,42,FALSE)</f>
        <v>No</v>
      </c>
      <c r="BC292" s="2" t="str">
        <f>VLOOKUP(P292,'[3]Monitor Schedule'!$A:$BM,43,FALSE)</f>
        <v>No</v>
      </c>
      <c r="BD292" s="2" t="str">
        <f>VLOOKUP(P292,'[3]Monitor Schedule'!$A:$BM,44,FALSE)</f>
        <v>No</v>
      </c>
      <c r="BE292" s="2" t="str">
        <f>VLOOKUP(P292,'[3]Monitor Schedule'!$A:$BM,45,FALSE)</f>
        <v>No</v>
      </c>
      <c r="BF292" s="2" t="str">
        <f>VLOOKUP(P292,'[3]Monitor Schedule'!$A:$BM,46,FALSE)</f>
        <v>No</v>
      </c>
      <c r="BG292" s="2" t="str">
        <f>VLOOKUP(P292,'[3]Monitor Schedule'!$A:$BM,47,FALSE)</f>
        <v>No</v>
      </c>
      <c r="BH292" s="2" t="str">
        <f>VLOOKUP(P292,'[3]Monitor Schedule'!$A:$BM,48,FALSE)</f>
        <v>No</v>
      </c>
      <c r="BI292" s="2" t="str">
        <f>VLOOKUP(P292,'[3]Monitor Schedule'!$A:$BM,49,FALSE)</f>
        <v>No</v>
      </c>
      <c r="BJ292" s="2" t="str">
        <f>VLOOKUP(P292,'[3]Monitor Schedule'!$A:$BM,50,FALSE)</f>
        <v>No</v>
      </c>
      <c r="BK292" s="2" t="str">
        <f>VLOOKUP(P292,'[3]Monitor Schedule'!$A:$BM,51,FALSE)</f>
        <v>Yes</v>
      </c>
      <c r="BL292" s="2" t="str">
        <f>VLOOKUP(P292,'[3]Monitor Schedule'!$A:$BM,52,FALSE)</f>
        <v>Yes</v>
      </c>
      <c r="BM292" s="2" t="str">
        <f>VLOOKUP(P292,'[3]Monitor Schedule'!$A:$BM,53,FALSE)</f>
        <v>Yes</v>
      </c>
      <c r="BN292" s="2" t="str">
        <f>VLOOKUP(P292,'[3]Monitor Schedule'!$A:$BM,54,FALSE)</f>
        <v>Yes</v>
      </c>
      <c r="BO292" s="2" t="str">
        <f>VLOOKUP(P292,'[3]Monitor Schedule'!$A:$BM,55,FALSE)</f>
        <v>Yes</v>
      </c>
      <c r="BP292" s="2" t="str">
        <f>VLOOKUP(P292,'[3]Monitor Schedule'!$A:$BM,56,FALSE)</f>
        <v>Yes</v>
      </c>
      <c r="BQ292" s="2" t="str">
        <f>VLOOKUP(P292,'[3]Monitor Schedule'!$A:$BM,57,FALSE)</f>
        <v>Yes</v>
      </c>
      <c r="BR292" s="2">
        <f>VLOOKUP(P292,'[3]Monitor Schedule'!$A:$BM,58,FALSE)</f>
        <v>0</v>
      </c>
      <c r="BS292" s="2">
        <f>VLOOKUP(P292,'[3]Monitor Schedule'!$A:$BM,59,FALSE)</f>
        <v>0</v>
      </c>
      <c r="BT292" s="2">
        <f>VLOOKUP(P292,'[3]Monitor Schedule'!$A:$BM,60,FALSE)</f>
        <v>0</v>
      </c>
      <c r="BU292" s="2">
        <f>VLOOKUP(P292,'[3]Monitor Schedule'!$A:$BM,61,FALSE)</f>
        <v>0</v>
      </c>
      <c r="BV292" s="2">
        <f>VLOOKUP(P292,'[3]Monitor Schedule'!$A:$BM,62,FALSE)</f>
        <v>0</v>
      </c>
      <c r="BW292" s="2">
        <f>VLOOKUP(P292,'[3]Monitor Schedule'!$A:$BM,63,FALSE)</f>
        <v>0</v>
      </c>
      <c r="BX292" s="2">
        <f>VLOOKUP(P292,'[3]Monitor Schedule'!$A:$BM,64,FALSE)</f>
        <v>0</v>
      </c>
      <c r="BY292" s="2" t="e">
        <f>VLOOKUP(P292,'[3]Monitor Schedule'!$A:$BM,65,FALSE)</f>
        <v>#N/A</v>
      </c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 s="6"/>
      <c r="QS292" s="6"/>
      <c r="QT292" s="6"/>
      <c r="QU292" s="6"/>
      <c r="QV292" s="6"/>
      <c r="QW292" s="6"/>
      <c r="QX292" s="6"/>
      <c r="QY292" s="6"/>
      <c r="QZ292" s="6"/>
      <c r="RA292" s="6"/>
      <c r="RB292" s="6"/>
      <c r="RC292" s="6"/>
      <c r="RD292" s="6"/>
      <c r="RE292" s="6"/>
      <c r="RF292" s="6"/>
      <c r="RG292" s="6"/>
      <c r="RH292" s="6"/>
      <c r="RI292" s="6"/>
      <c r="RJ292" s="6"/>
      <c r="RK292" s="6"/>
      <c r="RL292" s="6"/>
      <c r="RM292" s="6"/>
      <c r="RN292" s="6"/>
      <c r="RO292" s="6"/>
      <c r="RP292" s="6"/>
      <c r="RQ292" s="6"/>
      <c r="RR292" s="6"/>
      <c r="RS292" s="6"/>
      <c r="RT292" s="6"/>
      <c r="RU292" s="6"/>
      <c r="RV292" s="6"/>
      <c r="RW292" s="6"/>
      <c r="RX292" s="6"/>
      <c r="RY292" s="6"/>
      <c r="RZ292" s="6"/>
      <c r="SA292" s="6"/>
      <c r="SB292" s="6"/>
      <c r="SC292" s="6"/>
      <c r="SD292" s="6"/>
      <c r="SE292" s="6"/>
      <c r="SF292" s="6"/>
      <c r="SG292" s="6"/>
      <c r="SH292" s="6"/>
      <c r="SI292" s="6"/>
      <c r="SJ292" s="6"/>
      <c r="SK292" s="6"/>
      <c r="SL292" s="6"/>
      <c r="SM292" s="6"/>
      <c r="SN292" s="6"/>
      <c r="SO292" s="6"/>
      <c r="SP292" s="6"/>
      <c r="SQ292" s="6"/>
      <c r="SR292" s="6"/>
      <c r="SS292" s="6"/>
      <c r="ST292" s="6"/>
      <c r="SU292" s="6"/>
      <c r="SV292" s="6"/>
      <c r="SW292" s="6"/>
      <c r="SX292" s="6"/>
      <c r="SY292" s="6"/>
      <c r="SZ292" s="6"/>
      <c r="TA292" s="6"/>
      <c r="TB292" s="6"/>
      <c r="TC292" s="6"/>
      <c r="TD292" s="6"/>
      <c r="TE292" s="6"/>
      <c r="TF292" s="6"/>
      <c r="TG292" s="6"/>
      <c r="TH292" s="6"/>
      <c r="TI292" s="6"/>
      <c r="TJ292" s="6"/>
      <c r="TK292" s="6"/>
      <c r="TL292" s="6"/>
      <c r="TM292" s="6"/>
      <c r="TN292" s="6"/>
      <c r="TO292" s="6"/>
      <c r="TP292" s="6"/>
      <c r="TQ292" s="6"/>
      <c r="TR292" s="6"/>
      <c r="TS292" s="6"/>
      <c r="TT292" s="6"/>
      <c r="TU292" s="6"/>
      <c r="TV292" s="6"/>
      <c r="TW292" s="6"/>
      <c r="TX292" s="6"/>
      <c r="TY292" s="6"/>
      <c r="TZ292" s="6"/>
      <c r="UA292" s="6"/>
      <c r="UB292" s="6"/>
      <c r="UC292" s="6"/>
      <c r="UD292" s="6"/>
      <c r="UE292" s="6"/>
      <c r="UF292" s="6"/>
      <c r="UG292" s="6"/>
      <c r="UH292" s="6"/>
      <c r="UI292" s="6"/>
      <c r="UJ292" s="6"/>
      <c r="UK292" s="6"/>
      <c r="UL292" s="6"/>
      <c r="UM292" s="6"/>
      <c r="UN292" s="6"/>
      <c r="UO292" s="6"/>
      <c r="UP292" s="6"/>
      <c r="UQ292" s="6"/>
      <c r="UR292" s="6"/>
      <c r="US292" s="6"/>
      <c r="UT292" s="6"/>
      <c r="UU292" s="6"/>
      <c r="UV292" s="6"/>
      <c r="UW292" s="6"/>
      <c r="UX292" s="6"/>
      <c r="UY292" s="6"/>
      <c r="UZ292" s="6"/>
      <c r="VA292" s="6"/>
      <c r="VB292" s="6"/>
      <c r="VC292" s="6"/>
      <c r="VD292" s="6"/>
      <c r="VE292" s="6"/>
      <c r="VF292" s="6"/>
      <c r="VG292" s="6"/>
      <c r="VH292" s="6"/>
      <c r="VI292" s="6"/>
      <c r="VJ292" s="6"/>
      <c r="VK292" s="6"/>
      <c r="VL292" s="6"/>
      <c r="VM292" s="6"/>
      <c r="VN292" s="6"/>
      <c r="VO292" s="6"/>
      <c r="VP292" s="6"/>
      <c r="VQ292" s="6"/>
      <c r="VR292" s="6"/>
      <c r="VS292" s="6"/>
      <c r="VT292" s="6"/>
      <c r="VU292" s="6"/>
      <c r="VV292" s="6"/>
      <c r="VW292" s="6"/>
      <c r="VX292" s="6"/>
      <c r="VY292" s="6"/>
      <c r="VZ292" s="6"/>
      <c r="WA292" s="6"/>
      <c r="WB292" s="6"/>
      <c r="WC292" s="6"/>
      <c r="WD292" s="6"/>
      <c r="WE292" s="6"/>
      <c r="WF292" s="6"/>
      <c r="WG292" s="6"/>
      <c r="WH292" s="6"/>
      <c r="WI292" s="6"/>
      <c r="WJ292" s="6"/>
      <c r="WK292" s="6"/>
      <c r="WL292" s="6"/>
      <c r="WM292" s="6"/>
      <c r="WN292" s="6"/>
      <c r="WO292" s="6"/>
      <c r="WP292" s="6"/>
      <c r="WQ292" s="6"/>
      <c r="WR292" s="6"/>
      <c r="WS292" s="6"/>
      <c r="WT292" s="6"/>
      <c r="WU292" s="6"/>
      <c r="WV292" s="6"/>
      <c r="WW292" s="6"/>
      <c r="WX292" s="6"/>
      <c r="WY292" s="6"/>
      <c r="WZ292" s="6"/>
      <c r="XA292" s="6"/>
      <c r="XB292" s="6"/>
      <c r="XC292" s="6"/>
      <c r="XD292" s="6"/>
      <c r="XE292" s="6"/>
      <c r="XF292" s="6"/>
      <c r="XG292" s="6"/>
      <c r="XH292" s="6"/>
      <c r="XI292" s="6"/>
      <c r="XJ292" s="6"/>
      <c r="XK292" s="6"/>
      <c r="XL292" s="6"/>
      <c r="XM292" s="6"/>
      <c r="XN292" s="6"/>
      <c r="XO292" s="6"/>
      <c r="XP292" s="6"/>
      <c r="XQ292" s="6"/>
      <c r="XR292" s="6"/>
      <c r="XS292" s="6"/>
      <c r="XT292" s="6"/>
      <c r="XU292" s="6"/>
      <c r="XV292" s="6"/>
      <c r="XW292" s="6"/>
      <c r="XX292" s="6"/>
      <c r="XY292" s="6"/>
      <c r="XZ292" s="6"/>
      <c r="YA292" s="6"/>
      <c r="YB292" s="6"/>
      <c r="YC292" s="6"/>
      <c r="YD292" s="6"/>
      <c r="YE292" s="6"/>
      <c r="YF292" s="6"/>
      <c r="YG292" s="6"/>
      <c r="YH292" s="6"/>
      <c r="YI292" s="6"/>
      <c r="YJ292" s="6"/>
      <c r="YK292" s="6"/>
      <c r="YL292" s="6"/>
      <c r="YM292" s="6"/>
      <c r="YN292" s="6"/>
      <c r="YO292" s="6"/>
      <c r="YP292" s="6"/>
      <c r="YQ292" s="6"/>
      <c r="YR292" s="6"/>
      <c r="YS292" s="6"/>
      <c r="YT292" s="6"/>
      <c r="YU292" s="6"/>
      <c r="YV292" s="6"/>
      <c r="YW292" s="6"/>
      <c r="YX292" s="6"/>
      <c r="YY292" s="6"/>
      <c r="YZ292" s="6"/>
      <c r="ZA292" s="6"/>
      <c r="ZB292" s="6"/>
      <c r="ZC292" s="6"/>
      <c r="ZD292" s="6"/>
      <c r="ZE292" s="6"/>
      <c r="ZF292" s="6"/>
      <c r="ZG292" s="6"/>
      <c r="ZH292" s="6"/>
      <c r="ZI292" s="6"/>
      <c r="ZJ292" s="6"/>
      <c r="ZK292" s="6"/>
      <c r="ZL292" s="6"/>
      <c r="ZM292" s="6"/>
      <c r="ZN292" s="6"/>
      <c r="ZO292" s="6"/>
      <c r="ZP292" s="6"/>
      <c r="ZQ292" s="6"/>
      <c r="ZR292" s="6"/>
      <c r="ZS292" s="6"/>
      <c r="ZT292" s="6"/>
      <c r="ZU292" s="6"/>
      <c r="ZV292" s="6"/>
      <c r="ZW292" s="6"/>
      <c r="ZX292" s="6"/>
      <c r="ZY292" s="6"/>
      <c r="ZZ292" s="6"/>
      <c r="AAA292" s="6"/>
      <c r="AAB292" s="6"/>
      <c r="AAC292" s="6"/>
      <c r="AAD292" s="6"/>
      <c r="AAE292" s="6"/>
      <c r="AAF292" s="6"/>
      <c r="AAG292" s="6"/>
      <c r="AAH292" s="6"/>
      <c r="AAI292" s="6"/>
      <c r="AAJ292" s="6"/>
      <c r="AAK292" s="6"/>
      <c r="AAL292" s="6"/>
      <c r="AAM292" s="6"/>
      <c r="AAN292" s="6"/>
      <c r="AAO292" s="6"/>
      <c r="AAP292" s="6"/>
      <c r="AAQ292" s="6"/>
      <c r="AAR292" s="6"/>
      <c r="AAS292" s="6"/>
      <c r="AAT292" s="6"/>
      <c r="AAU292" s="6"/>
      <c r="AAV292" s="6"/>
      <c r="AAW292" s="6"/>
      <c r="AAX292" s="6"/>
      <c r="AAY292" s="6"/>
      <c r="AAZ292" s="6"/>
      <c r="ABA292" s="6"/>
      <c r="ABB292" s="6"/>
      <c r="ABC292" s="6"/>
      <c r="ABD292" s="6"/>
      <c r="ABE292" s="6"/>
      <c r="ABF292" s="6"/>
      <c r="ABG292" s="6"/>
      <c r="ABH292" s="6"/>
      <c r="ABI292" s="6"/>
      <c r="ABJ292" s="6"/>
      <c r="ABK292" s="6"/>
      <c r="ABL292" s="6"/>
      <c r="ABM292" s="6"/>
      <c r="ABN292" s="6"/>
      <c r="ABO292" s="6"/>
      <c r="ABP292" s="6"/>
      <c r="ABQ292" s="6"/>
      <c r="ABR292" s="6"/>
      <c r="ABS292" s="6"/>
      <c r="ABT292" s="6"/>
      <c r="ABU292" s="6"/>
      <c r="ABV292" s="6"/>
      <c r="ABW292" s="6"/>
      <c r="ABX292" s="6"/>
      <c r="ABY292" s="6"/>
      <c r="ABZ292" s="6"/>
      <c r="ACA292" s="6"/>
      <c r="ACB292" s="6"/>
      <c r="ACC292" s="6"/>
      <c r="ACD292" s="6"/>
      <c r="ACE292" s="6"/>
      <c r="ACF292" s="6"/>
      <c r="ACG292" s="6"/>
      <c r="ACH292" s="6"/>
      <c r="ACI292" s="6"/>
      <c r="ACJ292" s="6"/>
      <c r="ACK292" s="6"/>
      <c r="ACL292" s="6"/>
      <c r="ACM292" s="6"/>
      <c r="ACN292" s="6"/>
      <c r="ACO292" s="6"/>
      <c r="ACP292" s="6"/>
      <c r="ACQ292" s="6"/>
      <c r="ACR292" s="6"/>
      <c r="ACS292" s="6"/>
      <c r="ACT292" s="6"/>
      <c r="ACU292" s="6"/>
      <c r="ACV292" s="6"/>
      <c r="ACW292" s="6"/>
      <c r="ACX292" s="6"/>
      <c r="ACY292" s="6"/>
      <c r="ACZ292" s="6"/>
      <c r="ADA292" s="6"/>
      <c r="ADB292" s="6"/>
      <c r="ADC292" s="6"/>
      <c r="ADD292" s="6"/>
      <c r="ADE292" s="6"/>
      <c r="ADF292" s="6"/>
      <c r="ADG292" s="6"/>
      <c r="ADH292" s="6"/>
      <c r="ADI292" s="6"/>
      <c r="ADJ292" s="6"/>
      <c r="ADK292" s="6"/>
      <c r="ADL292" s="6"/>
      <c r="ADM292" s="6"/>
      <c r="ADN292" s="6"/>
      <c r="ADO292" s="6"/>
      <c r="ADP292" s="6"/>
      <c r="ADQ292" s="6"/>
      <c r="ADR292" s="6"/>
      <c r="ADS292" s="6"/>
      <c r="ADT292" s="6"/>
      <c r="ADU292" s="6"/>
      <c r="ADV292" s="6"/>
      <c r="ADW292" s="6"/>
      <c r="ADX292" s="6"/>
      <c r="ADY292" s="6"/>
      <c r="ADZ292" s="6"/>
      <c r="AEA292" s="6"/>
      <c r="AEB292" s="6"/>
      <c r="AEC292" s="6"/>
      <c r="AED292" s="6"/>
      <c r="AEE292" s="6"/>
      <c r="AEF292" s="6"/>
      <c r="AEG292" s="6"/>
      <c r="AEH292" s="6"/>
      <c r="AEI292" s="6"/>
      <c r="AEJ292" s="6"/>
      <c r="AEK292" s="6"/>
      <c r="AEL292" s="6"/>
      <c r="AEM292" s="6"/>
      <c r="AEN292" s="6"/>
      <c r="AEO292" s="6"/>
      <c r="AEP292" s="6"/>
      <c r="AEQ292" s="6"/>
      <c r="AER292" s="6"/>
      <c r="AES292" s="6"/>
      <c r="AET292" s="6"/>
      <c r="AEU292" s="6"/>
      <c r="AEV292" s="6"/>
      <c r="AEW292" s="6"/>
      <c r="AEX292" s="6"/>
      <c r="AEY292" s="6"/>
      <c r="AEZ292" s="6"/>
      <c r="AFA292" s="6"/>
      <c r="AFB292" s="6"/>
      <c r="AFC292" s="6"/>
      <c r="AFD292" s="6"/>
      <c r="AFE292" s="6"/>
      <c r="AFF292" s="6"/>
      <c r="AFG292" s="6"/>
      <c r="AFH292" s="6"/>
      <c r="AFI292" s="6"/>
      <c r="AFJ292" s="6"/>
      <c r="AFK292" s="6"/>
      <c r="AFL292" s="6"/>
      <c r="AFM292" s="6"/>
      <c r="AFN292" s="6"/>
      <c r="AFO292" s="6"/>
      <c r="AFP292" s="6"/>
      <c r="AFQ292" s="6"/>
      <c r="AFR292" s="6"/>
      <c r="AFS292" s="6"/>
      <c r="AFT292" s="6"/>
      <c r="AFU292" s="6"/>
      <c r="AFV292" s="6"/>
      <c r="AFW292" s="6"/>
      <c r="AFX292" s="6"/>
      <c r="AFY292" s="6"/>
      <c r="AFZ292" s="6"/>
      <c r="AGA292" s="6"/>
      <c r="AGB292" s="6"/>
      <c r="AGC292" s="6"/>
      <c r="AGD292" s="6"/>
      <c r="AGE292" s="6"/>
      <c r="AGF292" s="6"/>
      <c r="AGG292" s="6"/>
      <c r="AGH292" s="6"/>
      <c r="AGI292" s="6"/>
      <c r="AGJ292" s="6"/>
      <c r="AGK292" s="6"/>
      <c r="AGL292" s="6"/>
      <c r="AGM292" s="6"/>
      <c r="AGN292" s="6"/>
      <c r="AGO292" s="6"/>
      <c r="AGP292" s="6"/>
      <c r="AGQ292" s="6"/>
      <c r="AGR292" s="6"/>
      <c r="AGS292" s="6"/>
      <c r="AGT292" s="6"/>
      <c r="AGU292" s="6"/>
      <c r="AGV292" s="6"/>
      <c r="AGW292" s="6"/>
      <c r="AGX292" s="6"/>
      <c r="AGY292" s="6"/>
      <c r="AGZ292" s="6"/>
      <c r="AHA292" s="6"/>
      <c r="AHB292" s="6"/>
      <c r="AHC292" s="6"/>
      <c r="AHD292" s="6"/>
      <c r="AHE292" s="6"/>
      <c r="AHF292" s="6"/>
      <c r="AHG292" s="6"/>
      <c r="AHH292" s="6"/>
      <c r="AHI292" s="6"/>
      <c r="AHJ292" s="6"/>
      <c r="AHK292" s="6"/>
      <c r="AHL292" s="6"/>
      <c r="AHM292" s="6"/>
      <c r="AHN292" s="6"/>
      <c r="AHO292" s="6"/>
      <c r="AHP292" s="6"/>
      <c r="AHQ292" s="6"/>
      <c r="AHR292" s="6"/>
      <c r="AHS292" s="6"/>
      <c r="AHT292" s="6"/>
      <c r="AHU292" s="6"/>
      <c r="AHV292" s="6"/>
      <c r="AHW292" s="6"/>
      <c r="AHX292" s="6"/>
      <c r="AHY292" s="6"/>
      <c r="AHZ292" s="6"/>
      <c r="AIA292" s="6"/>
      <c r="AIB292" s="6"/>
      <c r="AIC292" s="6"/>
      <c r="AID292" s="6"/>
      <c r="AIE292" s="6"/>
      <c r="AIF292" s="6"/>
      <c r="AIG292" s="6"/>
      <c r="AIH292" s="6"/>
      <c r="AII292" s="6"/>
      <c r="AIJ292" s="6"/>
      <c r="AIK292" s="6"/>
      <c r="AIL292" s="6"/>
      <c r="AIM292" s="6"/>
      <c r="AIN292" s="6"/>
      <c r="AIO292" s="6"/>
      <c r="AIP292" s="6"/>
      <c r="AIQ292" s="6"/>
      <c r="AIR292" s="6"/>
      <c r="AIS292" s="6"/>
      <c r="AIT292" s="6"/>
      <c r="AIU292" s="6"/>
      <c r="AIV292" s="6"/>
      <c r="AIW292" s="6"/>
      <c r="AIX292" s="6"/>
      <c r="AIY292" s="6"/>
      <c r="AIZ292" s="6"/>
      <c r="AJA292" s="6"/>
      <c r="AJB292" s="6"/>
      <c r="AJC292" s="6"/>
      <c r="AJD292" s="6"/>
      <c r="AJE292" s="6"/>
      <c r="AJF292" s="6"/>
      <c r="AJG292" s="6"/>
      <c r="AJH292" s="6"/>
      <c r="AJI292" s="6"/>
      <c r="AJJ292" s="6"/>
      <c r="AJK292" s="6"/>
      <c r="AJL292" s="6"/>
      <c r="AJM292" s="6"/>
      <c r="AJN292" s="6"/>
      <c r="AJO292" s="6"/>
      <c r="AJP292" s="6"/>
      <c r="AJQ292" s="6"/>
      <c r="AJR292" s="6"/>
      <c r="AJS292" s="6"/>
      <c r="AJT292" s="6"/>
      <c r="AJU292" s="6"/>
      <c r="AJV292" s="6"/>
      <c r="AJW292" s="6"/>
      <c r="AJX292" s="6"/>
      <c r="AJY292" s="6"/>
      <c r="AJZ292" s="6"/>
      <c r="AKA292" s="6"/>
      <c r="AKB292" s="6"/>
      <c r="AKC292" s="6"/>
      <c r="AKD292" s="6"/>
      <c r="AKE292" s="6"/>
      <c r="AKF292" s="6"/>
      <c r="AKG292" s="6"/>
      <c r="AKH292" s="6"/>
      <c r="AKI292" s="6"/>
      <c r="AKJ292" s="6"/>
      <c r="AKK292" s="6"/>
      <c r="AKL292" s="6"/>
      <c r="AKM292" s="6"/>
      <c r="AKN292" s="6"/>
      <c r="AKO292" s="6"/>
      <c r="AKP292" s="6"/>
      <c r="AKQ292" s="6"/>
      <c r="AKR292" s="6"/>
      <c r="AKS292" s="6"/>
      <c r="AKT292" s="6"/>
      <c r="AKU292" s="6"/>
      <c r="AKV292" s="6"/>
      <c r="AKW292" s="6"/>
      <c r="AKX292" s="6"/>
      <c r="AKY292" s="6"/>
      <c r="AKZ292" s="6"/>
      <c r="ALA292" s="6"/>
      <c r="ALB292" s="6"/>
      <c r="ALC292" s="6"/>
      <c r="ALD292" s="6"/>
      <c r="ALE292" s="6"/>
      <c r="ALF292" s="6"/>
      <c r="ALG292" s="6"/>
      <c r="ALH292" s="6"/>
      <c r="ALI292" s="6"/>
      <c r="ALJ292" s="6"/>
      <c r="ALK292" s="6"/>
      <c r="ALL292" s="6"/>
      <c r="ALM292" s="6"/>
      <c r="ALN292" s="6"/>
      <c r="ALO292" s="6"/>
      <c r="ALP292" s="6"/>
      <c r="ALQ292" s="6"/>
      <c r="ALR292" s="6"/>
      <c r="ALS292" s="6"/>
      <c r="ALT292" s="6"/>
      <c r="ALU292" s="6"/>
      <c r="ALV292" s="6"/>
      <c r="ALW292" s="6"/>
      <c r="ALX292" s="6"/>
      <c r="ALY292" s="6"/>
      <c r="ALZ292" s="6"/>
      <c r="AMA292" s="6"/>
      <c r="AMB292" s="6"/>
      <c r="AMC292" s="6"/>
      <c r="AMD292" s="6"/>
      <c r="AME292" s="6"/>
      <c r="AMF292" s="6"/>
      <c r="AMG292" s="6"/>
      <c r="AMH292" s="6"/>
      <c r="AMI292" s="6"/>
      <c r="AMJ292" s="6"/>
      <c r="AMK292" s="6"/>
      <c r="AML292" s="6"/>
      <c r="AMM292" s="6"/>
      <c r="AMN292" s="6"/>
      <c r="AMO292" s="6"/>
      <c r="AMP292" s="6"/>
      <c r="AMQ292" s="6"/>
      <c r="AMR292" s="6"/>
      <c r="AMS292" s="6"/>
      <c r="AMT292" s="6"/>
      <c r="AMU292" s="6"/>
      <c r="AMV292" s="6"/>
      <c r="AMW292" s="6"/>
      <c r="AMX292" s="6"/>
      <c r="AMY292" s="6"/>
      <c r="AMZ292" s="6"/>
      <c r="ANA292" s="6"/>
      <c r="ANB292" s="6"/>
      <c r="ANC292" s="6"/>
      <c r="AND292" s="6"/>
      <c r="ANE292" s="6"/>
      <c r="ANF292" s="6"/>
      <c r="ANG292" s="6"/>
      <c r="ANH292" s="6"/>
      <c r="ANI292" s="6"/>
      <c r="ANJ292" s="6"/>
      <c r="ANK292" s="6"/>
      <c r="ANL292" s="6"/>
      <c r="ANM292" s="6"/>
      <c r="ANN292" s="6"/>
      <c r="ANO292" s="6"/>
      <c r="ANP292" s="6"/>
      <c r="ANQ292" s="6"/>
      <c r="ANR292" s="6"/>
      <c r="ANS292" s="6"/>
      <c r="ANT292" s="6"/>
      <c r="ANU292" s="6"/>
      <c r="ANV292" s="6"/>
      <c r="ANW292" s="6"/>
      <c r="ANX292" s="6"/>
      <c r="ANY292" s="6"/>
      <c r="ANZ292" s="6"/>
      <c r="AOA292" s="6"/>
      <c r="AOB292" s="6"/>
      <c r="AOC292" s="6"/>
      <c r="AOD292" s="6"/>
      <c r="AOE292" s="6"/>
      <c r="AOF292" s="6"/>
      <c r="AOG292" s="6"/>
      <c r="AOH292" s="6"/>
      <c r="AOI292" s="6"/>
      <c r="AOJ292" s="6"/>
      <c r="AOK292" s="6"/>
      <c r="AOL292" s="6"/>
      <c r="AOM292" s="6"/>
      <c r="AON292" s="6"/>
      <c r="AOO292" s="6"/>
      <c r="AOP292" s="6"/>
      <c r="AOQ292" s="6"/>
      <c r="AOR292" s="6"/>
      <c r="AOS292" s="6"/>
      <c r="AOT292" s="6"/>
      <c r="AOU292" s="6"/>
      <c r="AOV292" s="6"/>
      <c r="AOW292" s="6"/>
      <c r="AOX292" s="6"/>
      <c r="AOY292" s="6"/>
      <c r="AOZ292" s="6"/>
      <c r="APA292" s="6"/>
      <c r="APB292" s="6"/>
      <c r="APC292" s="6"/>
      <c r="APD292" s="6"/>
      <c r="APE292" s="6"/>
      <c r="APF292" s="6"/>
      <c r="APG292" s="6"/>
      <c r="APH292" s="6"/>
      <c r="API292" s="6"/>
      <c r="APJ292" s="6"/>
      <c r="APK292" s="6"/>
      <c r="APL292" s="6"/>
      <c r="APM292" s="6"/>
      <c r="APN292" s="6"/>
      <c r="APO292" s="6"/>
      <c r="APP292" s="6"/>
      <c r="APQ292" s="6"/>
      <c r="APR292" s="6"/>
      <c r="APS292" s="6"/>
      <c r="APT292" s="6"/>
      <c r="APU292" s="6"/>
      <c r="APV292" s="6"/>
      <c r="APW292" s="6"/>
      <c r="APX292" s="6"/>
      <c r="APY292" s="6"/>
      <c r="APZ292" s="6"/>
      <c r="AQA292" s="6"/>
      <c r="AQB292" s="6"/>
      <c r="AQC292" s="6"/>
      <c r="AQD292" s="6"/>
      <c r="AQE292" s="6"/>
      <c r="AQF292" s="6"/>
      <c r="AQG292" s="6"/>
      <c r="AQH292" s="6"/>
      <c r="AQI292" s="6"/>
      <c r="AQJ292" s="6"/>
      <c r="AQK292" s="6"/>
      <c r="AQL292" s="6"/>
      <c r="AQM292" s="6"/>
      <c r="AQN292" s="6"/>
      <c r="AQO292" s="6"/>
      <c r="AQP292" s="6"/>
      <c r="AQQ292" s="6"/>
      <c r="AQR292" s="6"/>
      <c r="AQS292" s="6"/>
      <c r="AQT292" s="6"/>
      <c r="AQU292" s="6"/>
      <c r="AQV292" s="6"/>
      <c r="AQW292" s="6"/>
      <c r="AQX292" s="6"/>
      <c r="AQY292" s="6"/>
      <c r="AQZ292" s="6"/>
      <c r="ARA292" s="6"/>
      <c r="ARB292" s="6"/>
      <c r="ARC292" s="6"/>
      <c r="ARD292" s="6"/>
      <c r="ARE292" s="6"/>
      <c r="ARF292" s="6"/>
      <c r="ARG292" s="6"/>
      <c r="ARH292" s="6"/>
      <c r="ARI292" s="6"/>
      <c r="ARJ292" s="6"/>
      <c r="ARK292" s="6"/>
      <c r="ARL292" s="6"/>
      <c r="ARM292" s="6"/>
      <c r="ARN292" s="6"/>
      <c r="ARO292" s="6"/>
      <c r="ARP292" s="6"/>
      <c r="ARQ292" s="6"/>
      <c r="ARR292" s="6"/>
      <c r="ARS292" s="6"/>
      <c r="ART292" s="6"/>
      <c r="ARU292" s="6"/>
      <c r="ARV292" s="6"/>
      <c r="ARW292" s="6"/>
      <c r="ARX292" s="6"/>
      <c r="ARY292" s="6"/>
      <c r="ARZ292" s="6"/>
      <c r="ASA292" s="6"/>
      <c r="ASB292" s="6"/>
      <c r="ASC292" s="6"/>
      <c r="ASD292" s="6"/>
      <c r="ASE292" s="6"/>
      <c r="ASF292" s="6"/>
      <c r="ASG292" s="6"/>
      <c r="ASH292" s="6"/>
      <c r="ASI292" s="6"/>
      <c r="ASJ292" s="6"/>
      <c r="ASK292" s="6"/>
      <c r="ASL292" s="6"/>
      <c r="ASM292" s="6"/>
      <c r="ASN292" s="6"/>
      <c r="ASO292" s="6"/>
      <c r="ASP292" s="6"/>
      <c r="ASQ292" s="6"/>
      <c r="ASR292" s="6"/>
      <c r="ASS292" s="6"/>
      <c r="AST292" s="6"/>
      <c r="ASU292" s="6"/>
      <c r="ASV292" s="6"/>
      <c r="ASW292" s="6"/>
      <c r="ASX292" s="6"/>
      <c r="ASY292" s="6"/>
      <c r="ASZ292" s="6"/>
      <c r="ATA292" s="6"/>
      <c r="ATB292" s="6"/>
      <c r="ATC292" s="6"/>
      <c r="ATD292" s="6"/>
      <c r="ATE292" s="6"/>
      <c r="ATF292" s="6"/>
      <c r="ATG292" s="6"/>
      <c r="ATH292" s="6"/>
      <c r="ATI292" s="6"/>
      <c r="ATJ292" s="6"/>
      <c r="ATK292" s="6"/>
      <c r="ATL292" s="6"/>
      <c r="ATM292" s="6"/>
      <c r="ATN292" s="6"/>
      <c r="ATO292" s="6"/>
      <c r="ATP292" s="6"/>
      <c r="ATQ292" s="6"/>
      <c r="ATR292" s="6"/>
      <c r="ATS292" s="6"/>
      <c r="ATT292" s="6"/>
      <c r="ATU292" s="6"/>
      <c r="ATV292" s="6"/>
      <c r="ATW292" s="6"/>
      <c r="ATX292" s="6"/>
      <c r="ATY292" s="6"/>
      <c r="ATZ292" s="6"/>
      <c r="AUA292" s="6"/>
      <c r="AUB292" s="6"/>
      <c r="AUC292" s="6"/>
      <c r="AUD292" s="6"/>
      <c r="AUE292" s="6"/>
      <c r="AUF292" s="6"/>
      <c r="AUG292" s="6"/>
      <c r="AUH292" s="6"/>
      <c r="AUI292" s="6"/>
      <c r="AUJ292" s="6"/>
      <c r="AUK292" s="6"/>
      <c r="AUL292" s="6"/>
      <c r="AUM292" s="6"/>
      <c r="AUN292" s="6"/>
      <c r="AUO292" s="6"/>
      <c r="AUP292" s="6"/>
      <c r="AUQ292" s="6"/>
      <c r="AUR292" s="6"/>
      <c r="AUS292" s="6"/>
      <c r="AUT292" s="6"/>
      <c r="AUU292" s="6"/>
      <c r="AUV292" s="6"/>
      <c r="AUW292" s="6"/>
      <c r="AUX292" s="6"/>
      <c r="AUY292" s="6"/>
      <c r="AUZ292" s="6"/>
      <c r="AVA292" s="6"/>
      <c r="AVB292" s="6"/>
      <c r="AVC292" s="6"/>
      <c r="AVD292" s="6"/>
      <c r="AVE292" s="6"/>
      <c r="AVF292" s="6"/>
      <c r="AVG292" s="6"/>
      <c r="AVH292" s="6"/>
      <c r="AVI292" s="6"/>
      <c r="AVJ292" s="6"/>
      <c r="AVK292" s="6"/>
      <c r="AVL292" s="6"/>
      <c r="AVM292" s="6"/>
      <c r="AVN292" s="6"/>
      <c r="AVO292" s="6"/>
      <c r="AVP292" s="6"/>
      <c r="AVQ292" s="6"/>
      <c r="AVR292" s="6"/>
      <c r="AVS292" s="6"/>
      <c r="AVT292" s="6"/>
      <c r="AVU292" s="6"/>
      <c r="AVV292" s="6"/>
      <c r="AVW292" s="6"/>
      <c r="AVX292" s="6"/>
      <c r="AVY292" s="6"/>
      <c r="AVZ292" s="6"/>
      <c r="AWA292" s="6"/>
      <c r="AWB292" s="6"/>
      <c r="AWC292" s="6"/>
      <c r="AWD292" s="6"/>
      <c r="AWE292" s="6"/>
      <c r="AWF292" s="6"/>
      <c r="AWG292" s="6"/>
      <c r="AWH292" s="6"/>
      <c r="AWI292" s="6"/>
      <c r="AWJ292" s="6"/>
      <c r="AWK292" s="6"/>
      <c r="AWL292" s="6"/>
      <c r="AWM292" s="6"/>
      <c r="AWN292" s="6"/>
      <c r="AWO292" s="6"/>
      <c r="AWP292" s="6"/>
      <c r="AWQ292" s="6"/>
      <c r="AWR292" s="6"/>
      <c r="AWS292" s="6"/>
      <c r="AWT292" s="6"/>
      <c r="AWU292" s="6"/>
      <c r="AWV292" s="6"/>
      <c r="AWW292" s="6"/>
      <c r="AWX292" s="6"/>
      <c r="AWY292" s="6"/>
      <c r="AWZ292" s="6"/>
      <c r="AXA292" s="6"/>
      <c r="AXB292" s="6"/>
      <c r="AXC292" s="6"/>
      <c r="AXD292" s="6"/>
      <c r="AXE292" s="6"/>
      <c r="AXF292" s="6"/>
      <c r="AXG292" s="6"/>
      <c r="AXH292" s="6"/>
      <c r="AXI292" s="6"/>
      <c r="AXJ292" s="6"/>
      <c r="AXK292" s="6"/>
      <c r="AXL292" s="6"/>
      <c r="AXM292" s="6"/>
      <c r="AXN292" s="6"/>
      <c r="AXO292" s="6"/>
      <c r="AXP292" s="6"/>
      <c r="AXQ292" s="6"/>
      <c r="AXR292" s="6"/>
      <c r="AXS292" s="6"/>
      <c r="AXT292" s="6"/>
      <c r="AXU292" s="6"/>
      <c r="AXV292" s="6"/>
      <c r="AXW292" s="6"/>
      <c r="AXX292" s="6"/>
      <c r="AXY292" s="6"/>
      <c r="AXZ292" s="6"/>
      <c r="AYA292" s="6"/>
      <c r="AYB292" s="6"/>
      <c r="AYC292" s="6"/>
      <c r="AYD292" s="6"/>
      <c r="AYE292" s="6"/>
      <c r="AYF292" s="6"/>
      <c r="AYG292" s="6"/>
      <c r="AYH292" s="6"/>
      <c r="AYI292" s="6"/>
      <c r="AYJ292" s="6"/>
      <c r="AYK292" s="6"/>
      <c r="AYL292" s="6"/>
      <c r="AYM292" s="6"/>
      <c r="AYN292" s="6"/>
      <c r="AYO292" s="6"/>
      <c r="AYP292" s="6"/>
      <c r="AYQ292" s="6"/>
      <c r="AYR292" s="6"/>
      <c r="AYS292" s="6"/>
      <c r="AYT292" s="6"/>
      <c r="AYU292" s="6"/>
      <c r="AYV292" s="6"/>
      <c r="AYW292" s="6"/>
      <c r="AYX292" s="6"/>
      <c r="AYY292" s="6"/>
      <c r="AYZ292" s="6"/>
      <c r="AZA292" s="6"/>
      <c r="AZB292" s="6"/>
      <c r="AZC292" s="6"/>
      <c r="AZD292" s="6"/>
      <c r="AZE292" s="6"/>
      <c r="AZF292" s="6"/>
      <c r="AZG292" s="6"/>
      <c r="AZH292" s="6"/>
      <c r="AZI292" s="6"/>
      <c r="AZJ292" s="6"/>
      <c r="AZK292" s="6"/>
      <c r="AZL292" s="6"/>
      <c r="AZM292" s="6"/>
      <c r="AZN292" s="6"/>
      <c r="AZO292" s="6"/>
      <c r="AZP292" s="6"/>
      <c r="AZQ292" s="6"/>
      <c r="AZR292" s="6"/>
      <c r="AZS292" s="6"/>
      <c r="AZT292" s="6"/>
      <c r="AZU292" s="6"/>
      <c r="AZV292" s="6"/>
      <c r="AZW292" s="6"/>
      <c r="AZX292" s="6"/>
      <c r="AZY292" s="6"/>
      <c r="AZZ292" s="6"/>
      <c r="BAA292" s="6"/>
      <c r="BAB292" s="6"/>
      <c r="BAC292" s="6"/>
      <c r="BAD292" s="6"/>
      <c r="BAE292" s="6"/>
      <c r="BAF292" s="6"/>
      <c r="BAG292" s="6"/>
      <c r="BAH292" s="6"/>
      <c r="BAI292" s="6"/>
      <c r="BAJ292" s="6"/>
      <c r="BAK292" s="6"/>
      <c r="BAL292" s="6"/>
      <c r="BAM292" s="6"/>
      <c r="BAN292" s="6"/>
      <c r="BAO292" s="6"/>
      <c r="BAP292" s="6"/>
      <c r="BAQ292" s="6"/>
      <c r="BAR292" s="6"/>
      <c r="BAS292" s="6"/>
      <c r="BAT292" s="6"/>
      <c r="BAU292" s="6"/>
      <c r="BAV292" s="6"/>
      <c r="BAW292" s="6"/>
      <c r="BAX292" s="6"/>
      <c r="BAY292" s="6"/>
      <c r="BAZ292" s="6"/>
      <c r="BBA292" s="6"/>
      <c r="BBB292" s="6"/>
      <c r="BBC292" s="6"/>
      <c r="BBD292" s="6"/>
      <c r="BBE292" s="6"/>
      <c r="BBF292" s="6"/>
      <c r="BBG292" s="6"/>
      <c r="BBH292" s="6"/>
      <c r="BBI292" s="6"/>
      <c r="BBJ292" s="6"/>
      <c r="BBK292" s="6"/>
      <c r="BBL292" s="6"/>
      <c r="BBM292" s="6"/>
      <c r="BBN292" s="6"/>
      <c r="BBO292" s="6"/>
      <c r="BBP292" s="6"/>
      <c r="BBQ292" s="6"/>
      <c r="BBR292" s="6"/>
      <c r="BBS292" s="6"/>
      <c r="BBT292" s="6"/>
      <c r="BBU292" s="6"/>
      <c r="BBV292" s="6"/>
      <c r="BBW292" s="6"/>
      <c r="BBX292" s="6"/>
      <c r="BBY292" s="6"/>
      <c r="BBZ292" s="6"/>
      <c r="BCA292" s="6"/>
      <c r="BCB292" s="6"/>
      <c r="BCC292" s="6"/>
      <c r="BCD292" s="6"/>
      <c r="BCE292" s="6"/>
      <c r="BCF292" s="6"/>
      <c r="BCG292" s="6"/>
      <c r="BCH292" s="6"/>
      <c r="BCI292" s="6"/>
      <c r="BCJ292" s="6"/>
      <c r="BCK292" s="6"/>
      <c r="BCL292" s="6"/>
      <c r="BCM292" s="6"/>
      <c r="BCN292" s="6"/>
      <c r="BCO292" s="6"/>
      <c r="BCP292" s="6"/>
      <c r="BCQ292" s="6"/>
      <c r="BCR292" s="6"/>
      <c r="BCS292" s="6"/>
      <c r="BCT292" s="6"/>
      <c r="BCU292" s="6"/>
      <c r="BCV292" s="6"/>
      <c r="BCW292" s="6"/>
      <c r="BCX292" s="6"/>
      <c r="BCY292" s="6"/>
      <c r="BCZ292" s="6"/>
      <c r="BDA292" s="6"/>
      <c r="BDB292" s="6"/>
      <c r="BDC292" s="6"/>
      <c r="BDD292" s="6"/>
      <c r="BDE292" s="6"/>
      <c r="BDF292" s="6"/>
      <c r="BDG292" s="6"/>
      <c r="BDH292" s="6"/>
      <c r="BDI292" s="6"/>
      <c r="BDJ292" s="6"/>
      <c r="BDK292" s="6"/>
      <c r="BDL292" s="6"/>
      <c r="BDM292" s="6"/>
      <c r="BDN292" s="6"/>
      <c r="BDO292" s="6"/>
      <c r="BDP292" s="6"/>
      <c r="BDQ292" s="6"/>
      <c r="BDR292" s="6"/>
      <c r="BDS292" s="6"/>
      <c r="BDT292" s="6"/>
      <c r="BDU292" s="6"/>
      <c r="BDV292" s="6"/>
      <c r="BDW292" s="6"/>
      <c r="BDX292" s="6"/>
      <c r="BDY292" s="6"/>
      <c r="BDZ292" s="6"/>
      <c r="BEA292" s="6"/>
      <c r="BEB292" s="6"/>
      <c r="BEC292" s="6"/>
      <c r="BED292" s="6"/>
      <c r="BEE292" s="6"/>
      <c r="BEF292" s="6"/>
      <c r="BEG292" s="6"/>
      <c r="BEH292" s="6"/>
      <c r="BEI292" s="6"/>
      <c r="BEJ292" s="6"/>
      <c r="BEK292" s="6"/>
      <c r="BEL292" s="6"/>
      <c r="BEM292" s="6"/>
      <c r="BEN292" s="6"/>
      <c r="BEO292" s="6"/>
      <c r="BEP292" s="6"/>
      <c r="BEQ292" s="6"/>
      <c r="BER292" s="6"/>
      <c r="BES292" s="6"/>
      <c r="BET292" s="6"/>
      <c r="BEU292" s="6"/>
      <c r="BEV292" s="6"/>
      <c r="BEW292" s="6"/>
      <c r="BEX292" s="6"/>
      <c r="BEY292" s="6"/>
      <c r="BEZ292" s="6"/>
      <c r="BFA292" s="6"/>
      <c r="BFB292" s="6"/>
      <c r="BFC292" s="6"/>
      <c r="BFD292" s="6"/>
      <c r="BFE292" s="6"/>
      <c r="BFF292" s="6"/>
      <c r="BFG292" s="6"/>
      <c r="BFH292" s="6"/>
      <c r="BFI292" s="6"/>
      <c r="BFJ292" s="6"/>
      <c r="BFK292" s="6"/>
      <c r="BFL292" s="6"/>
      <c r="BFM292" s="6"/>
      <c r="BFN292" s="6"/>
      <c r="BFO292" s="6"/>
      <c r="BFP292" s="6"/>
      <c r="BFQ292" s="6"/>
      <c r="BFR292" s="6"/>
      <c r="BFS292" s="6"/>
      <c r="BFT292" s="6"/>
      <c r="BFU292" s="6"/>
      <c r="BFV292" s="6"/>
      <c r="BFW292" s="6"/>
      <c r="BFX292" s="6"/>
      <c r="BFY292" s="6"/>
      <c r="BFZ292" s="6"/>
      <c r="BGA292" s="6"/>
      <c r="BGB292" s="6"/>
      <c r="BGC292" s="6"/>
      <c r="BGD292" s="6"/>
      <c r="BGE292" s="6"/>
      <c r="BGF292" s="6"/>
      <c r="BGG292" s="6"/>
      <c r="BGH292" s="6"/>
      <c r="BGI292" s="6"/>
      <c r="BGJ292" s="6"/>
      <c r="BGK292" s="6"/>
      <c r="BGL292" s="6"/>
      <c r="BGM292" s="6"/>
      <c r="BGN292" s="6"/>
      <c r="BGO292" s="6"/>
      <c r="BGP292" s="6"/>
      <c r="BGQ292" s="6"/>
      <c r="BGR292" s="6"/>
      <c r="BGS292" s="6"/>
      <c r="BGT292" s="6"/>
      <c r="BGU292" s="6"/>
      <c r="BGV292" s="6"/>
      <c r="BGW292" s="6"/>
      <c r="BGX292" s="6"/>
      <c r="BGY292" s="6"/>
      <c r="BGZ292" s="6"/>
      <c r="BHA292" s="6"/>
      <c r="BHB292" s="6"/>
      <c r="BHC292" s="6"/>
      <c r="BHD292" s="6"/>
      <c r="BHE292" s="6"/>
      <c r="BHF292" s="6"/>
      <c r="BHG292" s="6"/>
      <c r="BHH292" s="6"/>
      <c r="BHI292" s="6"/>
      <c r="BHJ292" s="6"/>
      <c r="BHK292" s="6"/>
      <c r="BHL292" s="6"/>
      <c r="BHM292" s="6"/>
      <c r="BHN292" s="6"/>
      <c r="BHO292" s="6"/>
      <c r="BHP292" s="6"/>
      <c r="BHQ292" s="6"/>
      <c r="BHR292" s="6"/>
      <c r="BHS292" s="6"/>
      <c r="BHT292" s="6"/>
      <c r="BHU292" s="6"/>
      <c r="BHV292" s="6"/>
      <c r="BHW292" s="6"/>
      <c r="BHX292" s="6"/>
      <c r="BHY292" s="6"/>
      <c r="BHZ292" s="6"/>
      <c r="BIA292" s="6"/>
      <c r="BIB292" s="6"/>
      <c r="BIC292" s="6"/>
      <c r="BID292" s="6"/>
      <c r="BIE292" s="6"/>
      <c r="BIF292" s="6"/>
      <c r="BIG292" s="6"/>
      <c r="BIH292" s="6"/>
      <c r="BII292" s="6"/>
      <c r="BIJ292" s="6"/>
      <c r="BIK292" s="6"/>
      <c r="BIL292" s="6"/>
      <c r="BIM292" s="6"/>
      <c r="BIN292" s="6"/>
      <c r="BIO292" s="6"/>
      <c r="BIP292" s="6"/>
      <c r="BIQ292" s="6"/>
      <c r="BIR292" s="6"/>
      <c r="BIS292" s="6"/>
      <c r="BIT292" s="6"/>
      <c r="BIU292" s="6"/>
      <c r="BIV292" s="6"/>
      <c r="BIW292" s="6"/>
      <c r="BIX292" s="6"/>
      <c r="BIY292" s="6"/>
      <c r="BIZ292" s="6"/>
      <c r="BJA292" s="6"/>
      <c r="BJB292" s="6"/>
      <c r="BJC292" s="6"/>
      <c r="BJD292" s="6"/>
      <c r="BJE292" s="6"/>
      <c r="BJF292" s="6"/>
      <c r="BJG292" s="6"/>
      <c r="BJH292" s="6"/>
      <c r="BJI292" s="6"/>
      <c r="BJJ292" s="6"/>
      <c r="BJK292" s="6"/>
      <c r="BJL292" s="6"/>
      <c r="BJM292" s="6"/>
      <c r="BJN292" s="6"/>
      <c r="BJO292" s="6"/>
      <c r="BJP292" s="6"/>
      <c r="BJQ292" s="6"/>
      <c r="BJR292" s="6"/>
      <c r="BJS292" s="6"/>
      <c r="BJT292" s="6"/>
      <c r="BJU292" s="6"/>
      <c r="BJV292" s="6"/>
      <c r="BJW292" s="6"/>
      <c r="BJX292" s="6"/>
      <c r="BJY292" s="6"/>
      <c r="BJZ292" s="6"/>
      <c r="BKA292" s="6"/>
      <c r="BKB292" s="6"/>
      <c r="BKC292" s="6"/>
      <c r="BKD292" s="6"/>
      <c r="BKE292" s="6"/>
      <c r="BKF292" s="6"/>
      <c r="BKG292" s="6"/>
      <c r="BKH292" s="6"/>
      <c r="BKI292" s="6"/>
      <c r="BKJ292" s="6"/>
      <c r="BKK292" s="6"/>
      <c r="BKL292" s="6"/>
      <c r="BKM292" s="6"/>
      <c r="BKN292" s="6"/>
      <c r="BKO292" s="6"/>
      <c r="BKP292" s="6"/>
      <c r="BKQ292" s="6"/>
      <c r="BKR292" s="6"/>
      <c r="BKS292" s="6"/>
      <c r="BKT292" s="6"/>
      <c r="BKU292" s="6"/>
      <c r="BKV292" s="6"/>
      <c r="BKW292" s="6"/>
      <c r="BKX292" s="6"/>
      <c r="BKY292" s="6"/>
      <c r="BKZ292" s="6"/>
      <c r="BLA292" s="6"/>
      <c r="BLB292" s="6"/>
      <c r="BLC292" s="6"/>
      <c r="BLD292" s="6"/>
      <c r="BLE292" s="6"/>
      <c r="BLF292" s="6"/>
      <c r="BLG292" s="6"/>
      <c r="BLH292" s="6"/>
      <c r="BLI292" s="6"/>
      <c r="BLJ292" s="6"/>
      <c r="BLK292" s="6"/>
      <c r="BLL292" s="6"/>
      <c r="BLM292" s="6"/>
      <c r="BLN292" s="6"/>
      <c r="BLO292" s="6"/>
      <c r="BLP292" s="6"/>
      <c r="BLQ292" s="6"/>
      <c r="BLR292" s="6"/>
      <c r="BLS292" s="6"/>
      <c r="BLT292" s="6"/>
      <c r="BLU292" s="6"/>
      <c r="BLV292" s="6"/>
      <c r="BLW292" s="6"/>
      <c r="BLX292" s="6"/>
      <c r="BLY292" s="6"/>
      <c r="BLZ292" s="6"/>
      <c r="BMA292" s="6"/>
      <c r="BMB292" s="6"/>
      <c r="BMC292" s="6"/>
      <c r="BMD292" s="6"/>
      <c r="BME292" s="6"/>
      <c r="BMF292" s="6"/>
      <c r="BMG292" s="6"/>
      <c r="BMH292" s="6"/>
      <c r="BMI292" s="6"/>
      <c r="BMJ292" s="6"/>
      <c r="BMK292" s="6"/>
      <c r="BML292" s="6"/>
      <c r="BMM292" s="6"/>
      <c r="BMN292" s="6"/>
      <c r="BMO292" s="6"/>
      <c r="BMP292" s="6"/>
      <c r="BMQ292" s="6"/>
      <c r="BMR292" s="6"/>
      <c r="BMS292" s="6"/>
      <c r="BMT292" s="6"/>
      <c r="BMU292" s="6"/>
      <c r="BMV292" s="6"/>
      <c r="BMW292" s="6"/>
      <c r="BMX292" s="6"/>
      <c r="BMY292" s="6"/>
      <c r="BMZ292" s="6"/>
      <c r="BNA292" s="6"/>
      <c r="BNB292" s="6"/>
      <c r="BNC292" s="6"/>
      <c r="BND292" s="6"/>
      <c r="BNE292" s="6"/>
      <c r="BNF292" s="6"/>
      <c r="BNG292" s="6"/>
      <c r="BNH292" s="6"/>
      <c r="BNI292" s="6"/>
      <c r="BNJ292" s="6"/>
      <c r="BNK292" s="6"/>
      <c r="BNL292" s="6"/>
      <c r="BNM292" s="6"/>
      <c r="BNN292" s="6"/>
      <c r="BNO292" s="6"/>
      <c r="BNP292" s="6"/>
      <c r="BNQ292" s="6"/>
      <c r="BNR292" s="6"/>
      <c r="BNS292" s="6"/>
      <c r="BNT292" s="6"/>
      <c r="BNU292" s="6"/>
      <c r="BNV292" s="6"/>
      <c r="BNW292" s="6"/>
      <c r="BNX292" s="6"/>
      <c r="BNY292" s="6"/>
      <c r="BNZ292" s="6"/>
      <c r="BOA292" s="6"/>
      <c r="BOB292" s="6"/>
      <c r="BOC292" s="6"/>
      <c r="BOD292" s="6"/>
      <c r="BOE292" s="6"/>
      <c r="BOF292" s="6"/>
      <c r="BOG292" s="6"/>
      <c r="BOH292" s="6"/>
      <c r="BOI292" s="6"/>
      <c r="BOJ292" s="6"/>
      <c r="BOK292" s="6"/>
      <c r="BOL292" s="6"/>
      <c r="BOM292" s="6"/>
      <c r="BON292" s="6"/>
      <c r="BOO292" s="6"/>
      <c r="BOP292" s="6"/>
      <c r="BOQ292" s="6"/>
      <c r="BOR292" s="6"/>
      <c r="BOS292" s="6"/>
      <c r="BOT292" s="6"/>
      <c r="BOU292" s="6"/>
      <c r="BOV292" s="6"/>
      <c r="BOW292" s="6"/>
      <c r="BOX292" s="6"/>
      <c r="BOY292" s="6"/>
      <c r="BOZ292" s="6"/>
      <c r="BPA292" s="6"/>
      <c r="BPB292" s="6"/>
      <c r="BPC292" s="6"/>
      <c r="BPD292" s="6"/>
      <c r="BPE292" s="6"/>
      <c r="BPF292" s="6"/>
      <c r="BPG292" s="6"/>
      <c r="BPH292" s="6"/>
      <c r="BPI292" s="6"/>
      <c r="BPJ292" s="6"/>
      <c r="BPK292" s="6"/>
      <c r="BPL292" s="6"/>
      <c r="BPM292" s="6"/>
      <c r="BPN292" s="6"/>
      <c r="BPO292" s="6"/>
      <c r="BPP292" s="6"/>
      <c r="BPQ292" s="6"/>
      <c r="BPR292" s="6"/>
      <c r="BPS292" s="6"/>
      <c r="BPT292" s="6"/>
      <c r="BPU292" s="6"/>
      <c r="BPV292" s="6"/>
      <c r="BPW292" s="6"/>
      <c r="BPX292" s="6"/>
      <c r="BPY292" s="6"/>
      <c r="BPZ292" s="6"/>
      <c r="BQA292" s="6"/>
      <c r="BQB292" s="6"/>
      <c r="BQC292" s="6"/>
      <c r="BQD292" s="6"/>
      <c r="BQE292" s="6"/>
      <c r="BQF292" s="6"/>
      <c r="BQG292" s="6"/>
      <c r="BQH292" s="6"/>
      <c r="BQI292" s="6"/>
      <c r="BQJ292" s="6"/>
      <c r="BQK292" s="6"/>
      <c r="BQL292" s="6"/>
      <c r="BQM292" s="6"/>
      <c r="BQN292" s="6"/>
      <c r="BQO292" s="6"/>
      <c r="BQP292" s="6"/>
      <c r="BQQ292" s="6"/>
      <c r="BQR292" s="6"/>
      <c r="BQS292" s="6"/>
      <c r="BQT292" s="6"/>
      <c r="BQU292" s="6"/>
      <c r="BQV292" s="6"/>
      <c r="BQW292" s="6"/>
      <c r="BQX292" s="6"/>
      <c r="BQY292" s="6"/>
      <c r="BQZ292" s="6"/>
      <c r="BRA292" s="6"/>
      <c r="BRB292" s="6"/>
      <c r="BRC292" s="6"/>
      <c r="BRD292" s="6"/>
      <c r="BRE292" s="6"/>
      <c r="BRF292" s="6"/>
      <c r="BRG292" s="6"/>
      <c r="BRH292" s="6"/>
      <c r="BRI292" s="6"/>
      <c r="BRJ292" s="6"/>
      <c r="BRK292" s="6"/>
      <c r="BRL292" s="6"/>
      <c r="BRM292" s="6"/>
      <c r="BRN292" s="6"/>
      <c r="BRO292" s="6"/>
      <c r="BRP292" s="6"/>
      <c r="BRQ292" s="6"/>
      <c r="BRR292" s="6"/>
      <c r="BRS292" s="6"/>
      <c r="BRT292" s="6"/>
      <c r="BRU292" s="6"/>
      <c r="BRV292" s="6"/>
      <c r="BRW292" s="6"/>
      <c r="BRX292" s="6"/>
      <c r="BRY292" s="6"/>
      <c r="BRZ292" s="6"/>
      <c r="BSA292" s="6"/>
      <c r="BSB292" s="6"/>
      <c r="BSC292" s="6"/>
      <c r="BSD292" s="6"/>
      <c r="BSE292" s="6"/>
      <c r="BSF292" s="6"/>
      <c r="BSG292" s="6"/>
      <c r="BSH292" s="6"/>
      <c r="BSI292" s="6"/>
      <c r="BSJ292" s="6"/>
      <c r="BSK292" s="6"/>
      <c r="BSL292" s="6"/>
      <c r="BSM292" s="6"/>
      <c r="BSN292" s="6"/>
      <c r="BSO292" s="6"/>
      <c r="BSP292" s="6"/>
      <c r="BSQ292" s="6"/>
      <c r="BSR292" s="6"/>
      <c r="BSS292" s="6"/>
      <c r="BST292" s="6"/>
      <c r="BSU292" s="6"/>
      <c r="BSV292" s="6"/>
      <c r="BSW292" s="6"/>
      <c r="BSX292" s="6"/>
      <c r="BSY292" s="6"/>
      <c r="BSZ292" s="6"/>
      <c r="BTA292" s="6"/>
      <c r="BTB292" s="6"/>
      <c r="BTC292" s="6"/>
      <c r="BTD292" s="6"/>
      <c r="BTE292" s="6"/>
      <c r="BTF292" s="6"/>
      <c r="BTG292" s="6"/>
      <c r="BTH292" s="6"/>
      <c r="BTI292" s="6"/>
      <c r="BTJ292" s="6"/>
      <c r="BTK292" s="6"/>
      <c r="BTL292" s="6"/>
      <c r="BTM292" s="6"/>
      <c r="BTN292" s="6"/>
      <c r="BTO292" s="6"/>
      <c r="BTP292" s="6"/>
      <c r="BTQ292" s="6"/>
      <c r="BTR292" s="6"/>
      <c r="BTS292" s="6"/>
      <c r="BTT292" s="6"/>
      <c r="BTU292" s="6"/>
      <c r="BTV292" s="6"/>
      <c r="BTW292" s="6"/>
      <c r="BTX292" s="6"/>
      <c r="BTY292" s="6"/>
      <c r="BTZ292" s="6"/>
      <c r="BUA292" s="6"/>
      <c r="BUB292" s="6"/>
      <c r="BUC292" s="6"/>
      <c r="BUD292" s="6"/>
      <c r="BUE292" s="6"/>
      <c r="BUF292" s="6"/>
      <c r="BUG292" s="6"/>
      <c r="BUH292" s="6"/>
      <c r="BUI292" s="6"/>
      <c r="BUJ292" s="6"/>
      <c r="BUK292" s="6"/>
      <c r="BUL292" s="6"/>
      <c r="BUM292" s="6"/>
      <c r="BUN292" s="6"/>
      <c r="BUO292" s="6"/>
      <c r="BUP292" s="6"/>
      <c r="BUQ292" s="6"/>
      <c r="BUR292" s="6"/>
      <c r="BUS292" s="6"/>
      <c r="BUT292" s="6"/>
      <c r="BUU292" s="6"/>
      <c r="BUV292" s="6"/>
      <c r="BUW292" s="6"/>
      <c r="BUX292" s="6"/>
      <c r="BUY292" s="6"/>
      <c r="BUZ292" s="6"/>
      <c r="BVA292" s="6"/>
      <c r="BVB292" s="6"/>
      <c r="BVC292" s="6"/>
      <c r="BVD292" s="6"/>
      <c r="BVE292" s="6"/>
      <c r="BVF292" s="6"/>
      <c r="BVG292" s="6"/>
      <c r="BVH292" s="6"/>
      <c r="BVI292" s="6"/>
      <c r="BVJ292" s="6"/>
      <c r="BVK292" s="6"/>
      <c r="BVL292" s="6"/>
      <c r="BVM292" s="6"/>
      <c r="BVN292" s="6"/>
      <c r="BVO292" s="6"/>
      <c r="BVP292" s="6"/>
      <c r="BVQ292" s="6"/>
      <c r="BVR292" s="6"/>
      <c r="BVS292" s="6"/>
      <c r="BVT292" s="6"/>
      <c r="BVU292" s="6"/>
      <c r="BVV292" s="6"/>
      <c r="BVW292" s="6"/>
      <c r="BVX292" s="6"/>
      <c r="BVY292" s="6"/>
      <c r="BVZ292" s="6"/>
      <c r="BWA292" s="6"/>
      <c r="BWB292" s="6"/>
      <c r="BWC292" s="6"/>
      <c r="BWD292" s="6"/>
      <c r="BWE292" s="6"/>
      <c r="BWF292" s="6"/>
      <c r="BWG292" s="6"/>
      <c r="BWH292" s="6"/>
      <c r="BWI292" s="6"/>
      <c r="BWJ292" s="6"/>
      <c r="BWK292" s="6"/>
      <c r="BWL292" s="6"/>
      <c r="BWM292" s="6"/>
      <c r="BWN292" s="6"/>
      <c r="BWO292" s="6"/>
      <c r="BWP292" s="6"/>
      <c r="BWQ292" s="6"/>
      <c r="BWR292" s="6"/>
      <c r="BWS292" s="6"/>
      <c r="BWT292" s="6"/>
      <c r="BWU292" s="6"/>
      <c r="BWV292" s="6"/>
      <c r="BWW292" s="6"/>
      <c r="BWX292" s="6"/>
      <c r="BWY292" s="6"/>
      <c r="BWZ292" s="6"/>
      <c r="BXA292" s="6"/>
      <c r="BXB292" s="6"/>
      <c r="BXC292" s="6"/>
      <c r="BXD292" s="6"/>
      <c r="BXE292" s="6"/>
      <c r="BXF292" s="6"/>
      <c r="BXG292" s="6"/>
      <c r="BXH292" s="6"/>
      <c r="BXI292" s="6"/>
      <c r="BXJ292" s="6"/>
      <c r="BXK292" s="6"/>
      <c r="BXL292" s="6"/>
      <c r="BXM292" s="6"/>
      <c r="BXN292" s="6"/>
      <c r="BXO292" s="6"/>
      <c r="BXP292" s="6"/>
      <c r="BXQ292" s="6"/>
      <c r="BXR292" s="6"/>
      <c r="BXS292" s="6"/>
      <c r="BXT292" s="6"/>
      <c r="BXU292" s="6"/>
      <c r="BXV292" s="6"/>
      <c r="BXW292" s="6"/>
      <c r="BXX292" s="6"/>
      <c r="BXY292" s="6"/>
      <c r="BXZ292" s="6"/>
      <c r="BYA292" s="6"/>
      <c r="BYB292" s="6"/>
      <c r="BYC292" s="6"/>
      <c r="BYD292" s="6"/>
      <c r="BYE292" s="6"/>
      <c r="BYF292" s="6"/>
      <c r="BYG292" s="6"/>
      <c r="BYH292" s="6"/>
      <c r="BYI292" s="6"/>
      <c r="BYJ292" s="6"/>
      <c r="BYK292" s="6"/>
      <c r="BYL292" s="6"/>
      <c r="BYM292" s="6"/>
      <c r="BYN292" s="6"/>
      <c r="BYO292" s="6"/>
      <c r="BYP292" s="6"/>
      <c r="BYQ292" s="6"/>
      <c r="BYR292" s="6"/>
      <c r="BYS292" s="6"/>
      <c r="BYT292" s="6"/>
      <c r="BYU292" s="6"/>
      <c r="BYV292" s="6"/>
      <c r="BYW292" s="6"/>
      <c r="BYX292" s="6"/>
      <c r="BYY292" s="6"/>
      <c r="BYZ292" s="6"/>
      <c r="BZA292" s="6"/>
      <c r="BZB292" s="6"/>
      <c r="BZC292" s="6"/>
      <c r="BZD292" s="6"/>
      <c r="BZE292" s="6"/>
      <c r="BZF292" s="6"/>
      <c r="BZG292" s="6"/>
      <c r="BZH292" s="6"/>
      <c r="BZI292" s="6"/>
      <c r="BZJ292" s="6"/>
      <c r="BZK292" s="6"/>
      <c r="BZL292" s="6"/>
      <c r="BZM292" s="6"/>
      <c r="BZN292" s="6"/>
      <c r="BZO292" s="6"/>
      <c r="BZP292" s="6"/>
      <c r="BZQ292" s="6"/>
      <c r="BZR292" s="6"/>
      <c r="BZS292" s="6"/>
      <c r="BZT292" s="6"/>
      <c r="BZU292" s="6"/>
      <c r="BZV292" s="6"/>
      <c r="BZW292" s="6"/>
      <c r="BZX292" s="6"/>
      <c r="BZY292" s="6"/>
      <c r="BZZ292" s="6"/>
      <c r="CAA292" s="6"/>
      <c r="CAB292" s="6"/>
      <c r="CAC292" s="6"/>
      <c r="CAD292" s="6"/>
      <c r="CAE292" s="6"/>
      <c r="CAF292" s="6"/>
      <c r="CAG292" s="6"/>
      <c r="CAH292" s="6"/>
      <c r="CAI292" s="6"/>
      <c r="CAJ292" s="6"/>
      <c r="CAK292" s="6"/>
      <c r="CAL292" s="6"/>
      <c r="CAM292" s="6"/>
      <c r="CAN292" s="6"/>
      <c r="CAO292" s="6"/>
      <c r="CAP292" s="6"/>
      <c r="CAQ292" s="6"/>
      <c r="CAR292" s="6"/>
      <c r="CAS292" s="6"/>
      <c r="CAT292" s="6"/>
      <c r="CAU292" s="6"/>
      <c r="CAV292" s="6"/>
      <c r="CAW292" s="6"/>
      <c r="CAX292" s="6"/>
      <c r="CAY292" s="6"/>
      <c r="CAZ292" s="6"/>
      <c r="CBA292" s="6"/>
      <c r="CBB292" s="6"/>
      <c r="CBC292" s="6"/>
      <c r="CBD292" s="6"/>
      <c r="CBE292" s="6"/>
      <c r="CBF292" s="6"/>
      <c r="CBG292" s="6"/>
      <c r="CBH292" s="6"/>
      <c r="CBI292" s="6"/>
      <c r="CBJ292" s="6"/>
      <c r="CBK292" s="6"/>
      <c r="CBL292" s="6"/>
      <c r="CBM292" s="6"/>
      <c r="CBN292" s="6"/>
      <c r="CBO292" s="6"/>
      <c r="CBP292" s="6"/>
      <c r="CBQ292" s="6"/>
      <c r="CBR292" s="6"/>
      <c r="CBS292" s="6"/>
      <c r="CBT292" s="6"/>
      <c r="CBU292" s="6"/>
      <c r="CBV292" s="6"/>
      <c r="CBW292" s="6"/>
      <c r="CBX292" s="6"/>
      <c r="CBY292" s="6"/>
      <c r="CBZ292" s="6"/>
      <c r="CCA292" s="6"/>
      <c r="CCB292" s="6"/>
      <c r="CCC292" s="6"/>
      <c r="CCD292" s="6"/>
      <c r="CCE292" s="6"/>
      <c r="CCF292" s="6"/>
      <c r="CCG292" s="6"/>
      <c r="CCH292" s="6"/>
      <c r="CCI292" s="6"/>
      <c r="CCJ292" s="6"/>
      <c r="CCK292" s="6"/>
      <c r="CCL292" s="6"/>
      <c r="CCM292" s="6"/>
      <c r="CCN292" s="6"/>
      <c r="CCO292" s="6"/>
      <c r="CCP292" s="6"/>
      <c r="CCQ292" s="6"/>
      <c r="CCR292" s="6"/>
      <c r="CCS292" s="6"/>
      <c r="CCT292" s="6"/>
      <c r="CCU292" s="6"/>
      <c r="CCV292" s="6"/>
      <c r="CCW292" s="6"/>
      <c r="CCX292" s="6"/>
      <c r="CCY292" s="6"/>
      <c r="CCZ292" s="6"/>
      <c r="CDA292" s="6"/>
      <c r="CDB292" s="6"/>
      <c r="CDC292" s="6"/>
      <c r="CDD292" s="6"/>
      <c r="CDE292" s="6"/>
      <c r="CDF292" s="6"/>
      <c r="CDG292" s="6"/>
      <c r="CDH292" s="6"/>
      <c r="CDI292" s="6"/>
      <c r="CDJ292" s="6"/>
      <c r="CDK292" s="6"/>
      <c r="CDL292" s="6"/>
      <c r="CDM292" s="6"/>
      <c r="CDN292" s="6"/>
      <c r="CDO292" s="6"/>
      <c r="CDP292" s="6"/>
      <c r="CDQ292" s="6"/>
      <c r="CDR292" s="6"/>
      <c r="CDS292" s="6"/>
      <c r="CDT292" s="6"/>
      <c r="CDU292" s="6"/>
      <c r="CDV292" s="6"/>
      <c r="CDW292" s="6"/>
      <c r="CDX292" s="6"/>
      <c r="CDY292" s="6"/>
      <c r="CDZ292" s="6"/>
      <c r="CEA292" s="6"/>
      <c r="CEB292" s="6"/>
      <c r="CEC292" s="6"/>
      <c r="CED292" s="6"/>
      <c r="CEE292" s="6"/>
      <c r="CEF292" s="6"/>
      <c r="CEG292" s="6"/>
      <c r="CEH292" s="6"/>
      <c r="CEI292" s="6"/>
      <c r="CEJ292" s="6"/>
      <c r="CEK292" s="6"/>
      <c r="CEL292" s="6"/>
      <c r="CEM292" s="6"/>
      <c r="CEN292" s="6"/>
      <c r="CEO292" s="6"/>
      <c r="CEP292" s="6"/>
      <c r="CEQ292" s="6"/>
      <c r="CER292" s="6"/>
      <c r="CES292" s="6"/>
      <c r="CET292" s="6"/>
      <c r="CEU292" s="6"/>
      <c r="CEV292" s="6"/>
      <c r="CEW292" s="6"/>
      <c r="CEX292" s="6"/>
      <c r="CEY292" s="6"/>
      <c r="CEZ292" s="6"/>
      <c r="CFA292" s="6"/>
      <c r="CFB292" s="6"/>
      <c r="CFC292" s="6"/>
      <c r="CFD292" s="6"/>
      <c r="CFE292" s="6"/>
      <c r="CFF292" s="6"/>
      <c r="CFG292" s="6"/>
      <c r="CFH292" s="6"/>
      <c r="CFI292" s="6"/>
      <c r="CFJ292" s="6"/>
      <c r="CFK292" s="6"/>
      <c r="CFL292" s="6"/>
      <c r="CFM292" s="6"/>
      <c r="CFN292" s="6"/>
      <c r="CFO292" s="6"/>
      <c r="CFP292" s="6"/>
      <c r="CFQ292" s="6"/>
      <c r="CFR292" s="6"/>
      <c r="CFS292" s="6"/>
      <c r="CFT292" s="6"/>
      <c r="CFU292" s="6"/>
      <c r="CFV292" s="6"/>
      <c r="CFW292" s="6"/>
      <c r="CFX292" s="6"/>
      <c r="CFY292" s="6"/>
      <c r="CFZ292" s="6"/>
      <c r="CGA292" s="6"/>
      <c r="CGB292" s="6"/>
      <c r="CGC292" s="6"/>
      <c r="CGD292" s="6"/>
      <c r="CGE292" s="6"/>
      <c r="CGF292" s="6"/>
      <c r="CGG292" s="6"/>
      <c r="CGH292" s="6"/>
      <c r="CGI292" s="6"/>
      <c r="CGJ292" s="6"/>
      <c r="CGK292" s="6"/>
      <c r="CGL292" s="6"/>
      <c r="CGM292" s="6"/>
      <c r="CGN292" s="6"/>
      <c r="CGO292" s="6"/>
      <c r="CGP292" s="6"/>
      <c r="CGQ292" s="6"/>
      <c r="CGR292" s="6"/>
      <c r="CGS292" s="6"/>
      <c r="CGT292" s="6"/>
      <c r="CGU292" s="6"/>
      <c r="CGV292" s="6"/>
      <c r="CGW292" s="6"/>
      <c r="CGX292" s="6"/>
      <c r="CGY292" s="6"/>
      <c r="CGZ292" s="6"/>
      <c r="CHA292" s="6"/>
      <c r="CHB292" s="6"/>
      <c r="CHC292" s="6"/>
      <c r="CHD292" s="6"/>
      <c r="CHE292" s="6"/>
      <c r="CHF292" s="6"/>
      <c r="CHG292" s="6"/>
      <c r="CHH292" s="6"/>
      <c r="CHI292" s="6"/>
      <c r="CHJ292" s="6"/>
      <c r="CHK292" s="6"/>
      <c r="CHL292" s="6"/>
      <c r="CHM292" s="6"/>
      <c r="CHN292" s="6"/>
      <c r="CHO292" s="6"/>
      <c r="CHP292" s="6"/>
      <c r="CHQ292" s="6"/>
      <c r="CHR292" s="6"/>
      <c r="CHS292" s="6"/>
      <c r="CHT292" s="6"/>
      <c r="CHU292" s="6"/>
      <c r="CHV292" s="6"/>
      <c r="CHW292" s="6"/>
      <c r="CHX292" s="6"/>
      <c r="CHY292" s="6"/>
      <c r="CHZ292" s="6"/>
      <c r="CIA292" s="6"/>
      <c r="CIB292" s="6"/>
      <c r="CIC292" s="6"/>
      <c r="CID292" s="6"/>
      <c r="CIE292" s="6"/>
      <c r="CIF292" s="6"/>
      <c r="CIG292" s="6"/>
      <c r="CIH292" s="6"/>
      <c r="CII292" s="6"/>
      <c r="CIJ292" s="6"/>
      <c r="CIK292" s="6"/>
      <c r="CIL292" s="6"/>
      <c r="CIM292" s="6"/>
      <c r="CIN292" s="6"/>
      <c r="CIO292" s="6"/>
      <c r="CIP292" s="6"/>
      <c r="CIQ292" s="6"/>
      <c r="CIR292" s="6"/>
      <c r="CIS292" s="6"/>
      <c r="CIT292" s="6"/>
      <c r="CIU292" s="6"/>
      <c r="CIV292" s="6"/>
      <c r="CIW292" s="6"/>
      <c r="CIX292" s="6"/>
      <c r="CIY292" s="6"/>
      <c r="CIZ292" s="6"/>
      <c r="CJA292" s="6"/>
      <c r="CJB292" s="6"/>
      <c r="CJC292" s="6"/>
      <c r="CJD292" s="6"/>
      <c r="CJE292" s="6"/>
      <c r="CJF292" s="6"/>
      <c r="CJG292" s="6"/>
      <c r="CJH292" s="6"/>
      <c r="CJI292" s="6"/>
      <c r="CJJ292" s="6"/>
      <c r="CJK292" s="6"/>
      <c r="CJL292" s="6"/>
      <c r="CJM292" s="6"/>
      <c r="CJN292" s="6"/>
      <c r="CJO292" s="6"/>
      <c r="CJP292" s="6"/>
      <c r="CJQ292" s="6"/>
      <c r="CJR292" s="6"/>
      <c r="CJS292" s="6"/>
      <c r="CJT292" s="6"/>
      <c r="CJU292" s="6"/>
      <c r="CJV292" s="6"/>
      <c r="CJW292" s="6"/>
      <c r="CJX292" s="6"/>
      <c r="CJY292" s="6"/>
      <c r="CJZ292" s="6"/>
      <c r="CKA292" s="6"/>
      <c r="CKB292" s="6"/>
      <c r="CKC292" s="6"/>
      <c r="CKD292" s="6"/>
      <c r="CKE292" s="6"/>
      <c r="CKF292" s="6"/>
      <c r="CKG292" s="6"/>
      <c r="CKH292" s="6"/>
      <c r="CKI292" s="6"/>
      <c r="CKJ292" s="6"/>
      <c r="CKK292" s="6"/>
      <c r="CKL292" s="6"/>
      <c r="CKM292" s="6"/>
      <c r="CKN292" s="6"/>
      <c r="CKO292" s="6"/>
      <c r="CKP292" s="6"/>
      <c r="CKQ292" s="6"/>
      <c r="CKR292" s="6"/>
      <c r="CKS292" s="6"/>
      <c r="CKT292" s="6"/>
      <c r="CKU292" s="6"/>
      <c r="CKV292" s="6"/>
      <c r="CKW292" s="6"/>
      <c r="CKX292" s="6"/>
      <c r="CKY292" s="6"/>
      <c r="CKZ292" s="6"/>
      <c r="CLA292" s="6"/>
      <c r="CLB292" s="6"/>
      <c r="CLC292" s="6"/>
      <c r="CLD292" s="6"/>
      <c r="CLE292" s="6"/>
      <c r="CLF292" s="6"/>
      <c r="CLG292" s="6"/>
      <c r="CLH292" s="6"/>
      <c r="CLI292" s="6"/>
      <c r="CLJ292" s="6"/>
      <c r="CLK292" s="6"/>
      <c r="CLL292" s="6"/>
      <c r="CLM292" s="6"/>
      <c r="CLN292" s="6"/>
      <c r="CLO292" s="6"/>
      <c r="CLP292" s="6"/>
      <c r="CLQ292" s="6"/>
      <c r="CLR292" s="6"/>
      <c r="CLS292" s="6"/>
      <c r="CLT292" s="6"/>
      <c r="CLU292" s="6"/>
      <c r="CLV292" s="6"/>
      <c r="CLW292" s="6"/>
      <c r="CLX292" s="6"/>
      <c r="CLY292" s="6"/>
      <c r="CLZ292" s="6"/>
      <c r="CMA292" s="6"/>
      <c r="CMB292" s="6"/>
      <c r="CMC292" s="6"/>
      <c r="CMD292" s="6"/>
      <c r="CME292" s="6"/>
      <c r="CMF292" s="6"/>
      <c r="CMG292" s="6"/>
      <c r="CMH292" s="6"/>
      <c r="CMI292" s="6"/>
      <c r="CMJ292" s="6"/>
      <c r="CMK292" s="6"/>
      <c r="CML292" s="6"/>
      <c r="CMM292" s="6"/>
      <c r="CMN292" s="6"/>
      <c r="CMO292" s="6"/>
      <c r="CMP292" s="6"/>
      <c r="CMQ292" s="6"/>
      <c r="CMR292" s="6"/>
      <c r="CMS292" s="6"/>
      <c r="CMT292" s="6"/>
      <c r="CMU292" s="6"/>
      <c r="CMV292" s="6"/>
      <c r="CMW292" s="6"/>
      <c r="CMX292" s="6"/>
      <c r="CMY292" s="6"/>
      <c r="CMZ292" s="6"/>
      <c r="CNA292" s="6"/>
      <c r="CNB292" s="6"/>
      <c r="CNC292" s="6"/>
      <c r="CND292" s="6"/>
      <c r="CNE292" s="6"/>
      <c r="CNF292" s="6"/>
      <c r="CNG292" s="6"/>
      <c r="CNH292" s="6"/>
      <c r="CNI292" s="6"/>
      <c r="CNJ292" s="6"/>
      <c r="CNK292" s="6"/>
      <c r="CNL292" s="6"/>
      <c r="CNM292" s="6"/>
      <c r="CNN292" s="6"/>
      <c r="CNO292" s="6"/>
      <c r="CNP292" s="6"/>
      <c r="CNQ292" s="6"/>
      <c r="CNR292" s="6"/>
      <c r="CNS292" s="6"/>
      <c r="CNT292" s="6"/>
      <c r="CNU292" s="6"/>
      <c r="CNV292" s="6"/>
      <c r="CNW292" s="6"/>
      <c r="CNX292" s="6"/>
      <c r="CNY292" s="6"/>
      <c r="CNZ292" s="6"/>
      <c r="COA292" s="6"/>
      <c r="COB292" s="6"/>
      <c r="COC292" s="6"/>
      <c r="COD292" s="6"/>
      <c r="COE292" s="6"/>
      <c r="COF292" s="6"/>
      <c r="COG292" s="6"/>
      <c r="COH292" s="6"/>
      <c r="COI292" s="6"/>
      <c r="COJ292" s="6"/>
      <c r="COK292" s="6"/>
      <c r="COL292" s="6"/>
      <c r="COM292" s="6"/>
      <c r="CON292" s="6"/>
      <c r="COO292" s="6"/>
      <c r="COP292" s="6"/>
      <c r="COQ292" s="6"/>
      <c r="COR292" s="6"/>
      <c r="COS292" s="6"/>
      <c r="COT292" s="6"/>
      <c r="COU292" s="6"/>
      <c r="COV292" s="6"/>
      <c r="COW292" s="6"/>
      <c r="COX292" s="6"/>
      <c r="COY292" s="6"/>
      <c r="COZ292" s="6"/>
      <c r="CPA292" s="6"/>
      <c r="CPB292" s="6"/>
      <c r="CPC292" s="6"/>
      <c r="CPD292" s="6"/>
      <c r="CPE292" s="6"/>
      <c r="CPF292" s="6"/>
      <c r="CPG292" s="6"/>
      <c r="CPH292" s="6"/>
      <c r="CPI292" s="6"/>
      <c r="CPJ292" s="6"/>
      <c r="CPK292" s="6"/>
      <c r="CPL292" s="6"/>
      <c r="CPM292" s="6"/>
      <c r="CPN292" s="6"/>
      <c r="CPO292" s="6"/>
      <c r="CPP292" s="6"/>
      <c r="CPQ292" s="6"/>
      <c r="CPR292" s="6"/>
      <c r="CPS292" s="6"/>
      <c r="CPT292" s="6"/>
      <c r="CPU292" s="6"/>
      <c r="CPV292" s="6"/>
      <c r="CPW292" s="6"/>
      <c r="CPX292" s="6"/>
      <c r="CPY292" s="6"/>
      <c r="CPZ292" s="6"/>
      <c r="CQA292" s="6"/>
      <c r="CQB292" s="6"/>
      <c r="CQC292" s="6"/>
      <c r="CQD292" s="6"/>
      <c r="CQE292" s="6"/>
      <c r="CQF292" s="6"/>
      <c r="CQG292" s="6"/>
      <c r="CQH292" s="6"/>
      <c r="CQI292" s="6"/>
      <c r="CQJ292" s="6"/>
      <c r="CQK292" s="6"/>
      <c r="CQL292" s="6"/>
      <c r="CQM292" s="6"/>
      <c r="CQN292" s="6"/>
      <c r="CQO292" s="6"/>
      <c r="CQP292" s="6"/>
      <c r="CQQ292" s="6"/>
      <c r="CQR292" s="6"/>
      <c r="CQS292" s="6"/>
      <c r="CQT292" s="6"/>
      <c r="CQU292" s="6"/>
      <c r="CQV292" s="6"/>
      <c r="CQW292" s="6"/>
      <c r="CQX292" s="6"/>
      <c r="CQY292" s="6"/>
      <c r="CQZ292" s="6"/>
      <c r="CRA292" s="6"/>
      <c r="CRB292" s="6"/>
      <c r="CRC292" s="6"/>
      <c r="CRD292" s="6"/>
      <c r="CRE292" s="6"/>
      <c r="CRF292" s="6"/>
      <c r="CRG292" s="6"/>
      <c r="CRH292" s="6"/>
      <c r="CRI292" s="6"/>
      <c r="CRJ292" s="6"/>
      <c r="CRK292" s="6"/>
      <c r="CRL292" s="6"/>
      <c r="CRM292" s="6"/>
      <c r="CRN292" s="6"/>
      <c r="CRO292" s="6"/>
      <c r="CRP292" s="6"/>
      <c r="CRQ292" s="6"/>
      <c r="CRR292" s="6"/>
      <c r="CRS292" s="6"/>
      <c r="CRT292" s="6"/>
      <c r="CRU292" s="6"/>
      <c r="CRV292" s="6"/>
      <c r="CRW292" s="6"/>
      <c r="CRX292" s="6"/>
      <c r="CRY292" s="6"/>
      <c r="CRZ292" s="6"/>
      <c r="CSA292" s="6"/>
      <c r="CSB292" s="6"/>
      <c r="CSC292" s="6"/>
      <c r="CSD292" s="6"/>
      <c r="CSE292" s="6"/>
      <c r="CSF292" s="6"/>
      <c r="CSG292" s="6"/>
      <c r="CSH292" s="6"/>
      <c r="CSI292" s="6"/>
      <c r="CSJ292" s="6"/>
      <c r="CSK292" s="6"/>
      <c r="CSL292" s="6"/>
      <c r="CSM292" s="6"/>
      <c r="CSN292" s="6"/>
      <c r="CSO292" s="6"/>
      <c r="CSP292" s="6"/>
      <c r="CSQ292" s="6"/>
      <c r="CSR292" s="6"/>
      <c r="CSS292" s="6"/>
      <c r="CST292" s="6"/>
      <c r="CSU292" s="6"/>
      <c r="CSV292" s="6"/>
      <c r="CSW292" s="6"/>
      <c r="CSX292" s="6"/>
      <c r="CSY292" s="6"/>
      <c r="CSZ292" s="6"/>
      <c r="CTA292" s="6"/>
      <c r="CTB292" s="6"/>
      <c r="CTC292" s="6"/>
      <c r="CTD292" s="6"/>
      <c r="CTE292" s="6"/>
      <c r="CTF292" s="6"/>
      <c r="CTG292" s="6"/>
      <c r="CTH292" s="6"/>
      <c r="CTI292" s="6"/>
      <c r="CTJ292" s="6"/>
      <c r="CTK292" s="6"/>
      <c r="CTL292" s="6"/>
      <c r="CTM292" s="6"/>
      <c r="CTN292" s="6"/>
      <c r="CTO292" s="6"/>
      <c r="CTP292" s="6"/>
      <c r="CTQ292" s="6"/>
      <c r="CTR292" s="6"/>
      <c r="CTS292" s="6"/>
      <c r="CTT292" s="6"/>
      <c r="CTU292" s="6"/>
      <c r="CTV292" s="6"/>
      <c r="CTW292" s="6"/>
      <c r="CTX292" s="6"/>
      <c r="CTY292" s="6"/>
      <c r="CTZ292" s="6"/>
      <c r="CUA292" s="6"/>
      <c r="CUB292" s="6"/>
      <c r="CUC292" s="6"/>
      <c r="CUD292" s="6"/>
      <c r="CUE292" s="6"/>
      <c r="CUF292" s="6"/>
      <c r="CUG292" s="6"/>
      <c r="CUH292" s="6"/>
      <c r="CUI292" s="6"/>
      <c r="CUJ292" s="6"/>
      <c r="CUK292" s="6"/>
      <c r="CUL292" s="6"/>
      <c r="CUM292" s="6"/>
      <c r="CUN292" s="6"/>
      <c r="CUO292" s="6"/>
      <c r="CUP292" s="6"/>
      <c r="CUQ292" s="6"/>
      <c r="CUR292" s="6"/>
      <c r="CUS292" s="6"/>
      <c r="CUT292" s="6"/>
      <c r="CUU292" s="6"/>
      <c r="CUV292" s="6"/>
      <c r="CUW292" s="6"/>
      <c r="CUX292" s="6"/>
      <c r="CUY292" s="6"/>
      <c r="CUZ292" s="6"/>
      <c r="CVA292" s="6"/>
      <c r="CVB292" s="6"/>
      <c r="CVC292" s="6"/>
      <c r="CVD292" s="6"/>
      <c r="CVE292" s="6"/>
      <c r="CVF292" s="6"/>
      <c r="CVG292" s="6"/>
      <c r="CVH292" s="6"/>
      <c r="CVI292" s="6"/>
      <c r="CVJ292" s="6"/>
      <c r="CVK292" s="6"/>
      <c r="CVL292" s="6"/>
      <c r="CVM292" s="6"/>
      <c r="CVN292" s="6"/>
      <c r="CVO292" s="6"/>
      <c r="CVP292" s="6"/>
      <c r="CVQ292" s="6"/>
      <c r="CVR292" s="6"/>
      <c r="CVS292" s="6"/>
      <c r="CVT292" s="6"/>
      <c r="CVU292" s="6"/>
      <c r="CVV292" s="6"/>
      <c r="CVW292" s="6"/>
      <c r="CVX292" s="6"/>
      <c r="CVY292" s="6"/>
      <c r="CVZ292" s="6"/>
      <c r="CWA292" s="6"/>
      <c r="CWB292" s="6"/>
      <c r="CWC292" s="6"/>
      <c r="CWD292" s="6"/>
      <c r="CWE292" s="6"/>
      <c r="CWF292" s="6"/>
      <c r="CWG292" s="6"/>
      <c r="CWH292" s="6"/>
      <c r="CWI292" s="6"/>
      <c r="CWJ292" s="6"/>
      <c r="CWK292" s="6"/>
      <c r="CWL292" s="6"/>
      <c r="CWM292" s="6"/>
      <c r="CWN292" s="6"/>
      <c r="CWO292" s="6"/>
      <c r="CWP292" s="6"/>
      <c r="CWQ292" s="6"/>
      <c r="CWR292" s="6"/>
      <c r="CWS292" s="6"/>
      <c r="CWT292" s="6"/>
      <c r="CWU292" s="6"/>
      <c r="CWV292" s="6"/>
      <c r="CWW292" s="6"/>
      <c r="CWX292" s="6"/>
      <c r="CWY292" s="6"/>
      <c r="CWZ292" s="6"/>
      <c r="CXA292" s="6"/>
      <c r="CXB292" s="6"/>
      <c r="CXC292" s="6"/>
      <c r="CXD292" s="6"/>
      <c r="CXE292" s="6"/>
      <c r="CXF292" s="6"/>
      <c r="CXG292" s="6"/>
      <c r="CXH292" s="6"/>
      <c r="CXI292" s="6"/>
      <c r="CXJ292" s="6"/>
      <c r="CXK292" s="6"/>
      <c r="CXL292" s="6"/>
      <c r="CXM292" s="6"/>
      <c r="CXN292" s="6"/>
      <c r="CXO292" s="6"/>
      <c r="CXP292" s="6"/>
      <c r="CXQ292" s="6"/>
      <c r="CXR292" s="6"/>
      <c r="CXS292" s="6"/>
      <c r="CXT292" s="6"/>
      <c r="CXU292" s="6"/>
      <c r="CXV292" s="6"/>
      <c r="CXW292" s="6"/>
      <c r="CXX292" s="6"/>
      <c r="CXY292" s="6"/>
      <c r="CXZ292" s="6"/>
      <c r="CYA292" s="6"/>
      <c r="CYB292" s="6"/>
      <c r="CYC292" s="6"/>
      <c r="CYD292" s="6"/>
      <c r="CYE292" s="6"/>
      <c r="CYF292" s="6"/>
      <c r="CYG292" s="6"/>
      <c r="CYH292" s="6"/>
      <c r="CYI292" s="6"/>
      <c r="CYJ292" s="6"/>
      <c r="CYK292" s="6"/>
      <c r="CYL292" s="6"/>
      <c r="CYM292" s="6"/>
      <c r="CYN292" s="6"/>
      <c r="CYO292" s="6"/>
      <c r="CYP292" s="6"/>
      <c r="CYQ292" s="6"/>
      <c r="CYR292" s="6"/>
      <c r="CYS292" s="6"/>
      <c r="CYT292" s="6"/>
      <c r="CYU292" s="6"/>
      <c r="CYV292" s="6"/>
      <c r="CYW292" s="6"/>
      <c r="CYX292" s="6"/>
      <c r="CYY292" s="6"/>
      <c r="CYZ292" s="6"/>
      <c r="CZA292" s="6"/>
      <c r="CZB292" s="6"/>
      <c r="CZC292" s="6"/>
      <c r="CZD292" s="6"/>
      <c r="CZE292" s="6"/>
      <c r="CZF292" s="6"/>
      <c r="CZG292" s="6"/>
      <c r="CZH292" s="6"/>
      <c r="CZI292" s="6"/>
      <c r="CZJ292" s="6"/>
      <c r="CZK292" s="6"/>
      <c r="CZL292" s="6"/>
      <c r="CZM292" s="6"/>
      <c r="CZN292" s="6"/>
      <c r="CZO292" s="6"/>
      <c r="CZP292" s="6"/>
      <c r="CZQ292" s="6"/>
      <c r="CZR292" s="6"/>
      <c r="CZS292" s="6"/>
      <c r="CZT292" s="6"/>
      <c r="CZU292" s="6"/>
      <c r="CZV292" s="6"/>
      <c r="CZW292" s="6"/>
      <c r="CZX292" s="6"/>
      <c r="CZY292" s="6"/>
      <c r="CZZ292" s="6"/>
      <c r="DAA292" s="6"/>
      <c r="DAB292" s="6"/>
      <c r="DAC292" s="6"/>
      <c r="DAD292" s="6"/>
      <c r="DAE292" s="6"/>
      <c r="DAF292" s="6"/>
      <c r="DAG292" s="6"/>
      <c r="DAH292" s="6"/>
      <c r="DAI292" s="6"/>
      <c r="DAJ292" s="6"/>
      <c r="DAK292" s="6"/>
      <c r="DAL292" s="6"/>
      <c r="DAM292" s="6"/>
      <c r="DAN292" s="6"/>
      <c r="DAO292" s="6"/>
      <c r="DAP292" s="6"/>
      <c r="DAQ292" s="6"/>
      <c r="DAR292" s="6"/>
      <c r="DAS292" s="6"/>
      <c r="DAT292" s="6"/>
      <c r="DAU292" s="6"/>
      <c r="DAV292" s="6"/>
      <c r="DAW292" s="6"/>
      <c r="DAX292" s="6"/>
      <c r="DAY292" s="6"/>
      <c r="DAZ292" s="6"/>
      <c r="DBA292" s="6"/>
      <c r="DBB292" s="6"/>
      <c r="DBC292" s="6"/>
      <c r="DBD292" s="6"/>
      <c r="DBE292" s="6"/>
      <c r="DBF292" s="6"/>
      <c r="DBG292" s="6"/>
      <c r="DBH292" s="6"/>
      <c r="DBI292" s="6"/>
      <c r="DBJ292" s="6"/>
      <c r="DBK292" s="6"/>
      <c r="DBL292" s="6"/>
      <c r="DBM292" s="6"/>
      <c r="DBN292" s="6"/>
      <c r="DBO292" s="6"/>
      <c r="DBP292" s="6"/>
      <c r="DBQ292" s="6"/>
      <c r="DBR292" s="6"/>
      <c r="DBS292" s="6"/>
      <c r="DBT292" s="6"/>
      <c r="DBU292" s="6"/>
      <c r="DBV292" s="6"/>
      <c r="DBW292" s="6"/>
      <c r="DBX292" s="6"/>
      <c r="DBY292" s="6"/>
      <c r="DBZ292" s="6"/>
      <c r="DCA292" s="6"/>
      <c r="DCB292" s="6"/>
      <c r="DCC292" s="6"/>
      <c r="DCD292" s="6"/>
      <c r="DCE292" s="6"/>
      <c r="DCF292" s="6"/>
      <c r="DCG292" s="6"/>
      <c r="DCH292" s="6"/>
      <c r="DCI292" s="6"/>
      <c r="DCJ292" s="6"/>
      <c r="DCK292" s="6"/>
      <c r="DCL292" s="6"/>
      <c r="DCM292" s="6"/>
      <c r="DCN292" s="6"/>
      <c r="DCO292" s="6"/>
      <c r="DCP292" s="6"/>
      <c r="DCQ292" s="6"/>
      <c r="DCR292" s="6"/>
      <c r="DCS292" s="6"/>
      <c r="DCT292" s="6"/>
      <c r="DCU292" s="6"/>
      <c r="DCV292" s="6"/>
      <c r="DCW292" s="6"/>
      <c r="DCX292" s="6"/>
      <c r="DCY292" s="6"/>
      <c r="DCZ292" s="6"/>
      <c r="DDA292" s="6"/>
      <c r="DDB292" s="6"/>
      <c r="DDC292" s="6"/>
      <c r="DDD292" s="6"/>
      <c r="DDE292" s="6"/>
      <c r="DDF292" s="6"/>
      <c r="DDG292" s="6"/>
      <c r="DDH292" s="6"/>
      <c r="DDI292" s="6"/>
      <c r="DDJ292" s="6"/>
      <c r="DDK292" s="6"/>
      <c r="DDL292" s="6"/>
      <c r="DDM292" s="6"/>
      <c r="DDN292" s="6"/>
      <c r="DDO292" s="6"/>
      <c r="DDP292" s="6"/>
      <c r="DDQ292" s="6"/>
      <c r="DDR292" s="6"/>
      <c r="DDS292" s="6"/>
      <c r="DDT292" s="6"/>
      <c r="DDU292" s="6"/>
      <c r="DDV292" s="6"/>
      <c r="DDW292" s="6"/>
      <c r="DDX292" s="6"/>
      <c r="DDY292" s="6"/>
      <c r="DDZ292" s="6"/>
      <c r="DEA292" s="6"/>
      <c r="DEB292" s="6"/>
      <c r="DEC292" s="6"/>
      <c r="DED292" s="6"/>
      <c r="DEE292" s="6"/>
      <c r="DEF292" s="6"/>
      <c r="DEG292" s="6"/>
      <c r="DEH292" s="6"/>
      <c r="DEI292" s="6"/>
      <c r="DEJ292" s="6"/>
      <c r="DEK292" s="6"/>
      <c r="DEL292" s="6"/>
      <c r="DEM292" s="6"/>
      <c r="DEN292" s="6"/>
      <c r="DEO292" s="6"/>
      <c r="DEP292" s="6"/>
      <c r="DEQ292" s="6"/>
      <c r="DER292" s="6"/>
      <c r="DES292" s="6"/>
      <c r="DET292" s="6"/>
      <c r="DEU292" s="6"/>
      <c r="DEV292" s="6"/>
      <c r="DEW292" s="6"/>
      <c r="DEX292" s="6"/>
      <c r="DEY292" s="6"/>
      <c r="DEZ292" s="6"/>
      <c r="DFA292" s="6"/>
      <c r="DFB292" s="6"/>
      <c r="DFC292" s="6"/>
      <c r="DFD292" s="6"/>
      <c r="DFE292" s="6"/>
      <c r="DFF292" s="6"/>
      <c r="DFG292" s="6"/>
      <c r="DFH292" s="6"/>
      <c r="DFI292" s="6"/>
      <c r="DFJ292" s="6"/>
      <c r="DFK292" s="6"/>
      <c r="DFL292" s="6"/>
      <c r="DFM292" s="6"/>
      <c r="DFN292" s="6"/>
      <c r="DFO292" s="6"/>
      <c r="DFP292" s="6"/>
      <c r="DFQ292" s="6"/>
      <c r="DFR292" s="6"/>
      <c r="DFS292" s="6"/>
      <c r="DFT292" s="6"/>
      <c r="DFU292" s="6"/>
      <c r="DFV292" s="6"/>
      <c r="DFW292" s="6"/>
      <c r="DFX292" s="6"/>
      <c r="DFY292" s="6"/>
      <c r="DFZ292" s="6"/>
      <c r="DGA292" s="6"/>
      <c r="DGB292" s="6"/>
      <c r="DGC292" s="6"/>
      <c r="DGD292" s="6"/>
      <c r="DGE292" s="6"/>
      <c r="DGF292" s="6"/>
      <c r="DGG292" s="6"/>
      <c r="DGH292" s="6"/>
      <c r="DGI292" s="6"/>
      <c r="DGJ292" s="6"/>
      <c r="DGK292" s="6"/>
      <c r="DGL292" s="6"/>
      <c r="DGM292" s="6"/>
      <c r="DGN292" s="6"/>
      <c r="DGO292" s="6"/>
      <c r="DGP292" s="6"/>
      <c r="DGQ292" s="6"/>
      <c r="DGR292" s="6"/>
      <c r="DGS292" s="6"/>
      <c r="DGT292" s="6"/>
      <c r="DGU292" s="6"/>
      <c r="DGV292" s="6"/>
      <c r="DGW292" s="6"/>
      <c r="DGX292" s="6"/>
      <c r="DGY292" s="6"/>
      <c r="DGZ292" s="6"/>
      <c r="DHA292" s="6"/>
      <c r="DHB292" s="6"/>
      <c r="DHC292" s="6"/>
      <c r="DHD292" s="6"/>
      <c r="DHE292" s="6"/>
      <c r="DHF292" s="6"/>
      <c r="DHG292" s="6"/>
      <c r="DHH292" s="6"/>
      <c r="DHI292" s="6"/>
      <c r="DHJ292" s="6"/>
      <c r="DHK292" s="6"/>
      <c r="DHL292" s="6"/>
      <c r="DHM292" s="6"/>
      <c r="DHN292" s="6"/>
      <c r="DHO292" s="6"/>
      <c r="DHP292" s="6"/>
      <c r="DHQ292" s="6"/>
      <c r="DHR292" s="6"/>
      <c r="DHS292" s="6"/>
      <c r="DHT292" s="6"/>
      <c r="DHU292" s="6"/>
      <c r="DHV292" s="6"/>
      <c r="DHW292" s="6"/>
      <c r="DHX292" s="6"/>
      <c r="DHY292" s="6"/>
      <c r="DHZ292" s="6"/>
      <c r="DIA292" s="6"/>
      <c r="DIB292" s="6"/>
      <c r="DIC292" s="6"/>
      <c r="DID292" s="6"/>
      <c r="DIE292" s="6"/>
      <c r="DIF292" s="6"/>
      <c r="DIG292" s="6"/>
      <c r="DIH292" s="6"/>
      <c r="DII292" s="6"/>
      <c r="DIJ292" s="6"/>
      <c r="DIK292" s="6"/>
      <c r="DIL292" s="6"/>
      <c r="DIM292" s="6"/>
      <c r="DIN292" s="6"/>
      <c r="DIO292" s="6"/>
      <c r="DIP292" s="6"/>
      <c r="DIQ292" s="6"/>
      <c r="DIR292" s="6"/>
      <c r="DIS292" s="6"/>
      <c r="DIT292" s="6"/>
      <c r="DIU292" s="6"/>
      <c r="DIV292" s="6"/>
      <c r="DIW292" s="6"/>
      <c r="DIX292" s="6"/>
      <c r="DIY292" s="6"/>
      <c r="DIZ292" s="6"/>
      <c r="DJA292" s="6"/>
      <c r="DJB292" s="6"/>
      <c r="DJC292" s="6"/>
      <c r="DJD292" s="6"/>
      <c r="DJE292" s="6"/>
      <c r="DJF292" s="6"/>
      <c r="DJG292" s="6"/>
      <c r="DJH292" s="6"/>
      <c r="DJI292" s="6"/>
      <c r="DJJ292" s="6"/>
      <c r="DJK292" s="6"/>
      <c r="DJL292" s="6"/>
      <c r="DJM292" s="6"/>
      <c r="DJN292" s="6"/>
      <c r="DJO292" s="6"/>
      <c r="DJP292" s="6"/>
      <c r="DJQ292" s="6"/>
      <c r="DJR292" s="6"/>
      <c r="DJS292" s="6"/>
      <c r="DJT292" s="6"/>
      <c r="DJU292" s="6"/>
      <c r="DJV292" s="6"/>
      <c r="DJW292" s="6"/>
      <c r="DJX292" s="6"/>
      <c r="DJY292" s="6"/>
      <c r="DJZ292" s="6"/>
      <c r="DKA292" s="6"/>
      <c r="DKB292" s="6"/>
      <c r="DKC292" s="6"/>
      <c r="DKD292" s="6"/>
      <c r="DKE292" s="6"/>
      <c r="DKF292" s="6"/>
      <c r="DKG292" s="6"/>
      <c r="DKH292" s="6"/>
      <c r="DKI292" s="6"/>
      <c r="DKJ292" s="6"/>
      <c r="DKK292" s="6"/>
      <c r="DKL292" s="6"/>
      <c r="DKM292" s="6"/>
      <c r="DKN292" s="6"/>
      <c r="DKO292" s="6"/>
      <c r="DKP292" s="6"/>
      <c r="DKQ292" s="6"/>
      <c r="DKR292" s="6"/>
      <c r="DKS292" s="6"/>
      <c r="DKT292" s="6"/>
      <c r="DKU292" s="6"/>
      <c r="DKV292" s="6"/>
      <c r="DKW292" s="6"/>
      <c r="DKX292" s="6"/>
      <c r="DKY292" s="6"/>
      <c r="DKZ292" s="6"/>
      <c r="DLA292" s="6"/>
      <c r="DLB292" s="6"/>
      <c r="DLC292" s="6"/>
      <c r="DLD292" s="6"/>
      <c r="DLE292" s="6"/>
      <c r="DLF292" s="6"/>
      <c r="DLG292" s="6"/>
      <c r="DLH292" s="6"/>
      <c r="DLI292" s="6"/>
      <c r="DLJ292" s="6"/>
      <c r="DLK292" s="6"/>
      <c r="DLL292" s="6"/>
      <c r="DLM292" s="6"/>
      <c r="DLN292" s="6"/>
      <c r="DLO292" s="6"/>
      <c r="DLP292" s="6"/>
      <c r="DLQ292" s="6"/>
      <c r="DLR292" s="6"/>
      <c r="DLS292" s="6"/>
      <c r="DLT292" s="6"/>
      <c r="DLU292" s="6"/>
      <c r="DLV292" s="6"/>
      <c r="DLW292" s="6"/>
      <c r="DLX292" s="6"/>
      <c r="DLY292" s="6"/>
      <c r="DLZ292" s="6"/>
      <c r="DMA292" s="6"/>
      <c r="DMB292" s="6"/>
      <c r="DMC292" s="6"/>
      <c r="DMD292" s="6"/>
      <c r="DME292" s="6"/>
      <c r="DMF292" s="6"/>
      <c r="DMG292" s="6"/>
      <c r="DMH292" s="6"/>
      <c r="DMI292" s="6"/>
      <c r="DMJ292" s="6"/>
      <c r="DMK292" s="6"/>
      <c r="DML292" s="6"/>
      <c r="DMM292" s="6"/>
      <c r="DMN292" s="6"/>
      <c r="DMO292" s="6"/>
      <c r="DMP292" s="6"/>
      <c r="DMQ292" s="6"/>
      <c r="DMR292" s="6"/>
      <c r="DMS292" s="6"/>
      <c r="DMT292" s="6"/>
      <c r="DMU292" s="6"/>
      <c r="DMV292" s="6"/>
      <c r="DMW292" s="6"/>
      <c r="DMX292" s="6"/>
      <c r="DMY292" s="6"/>
      <c r="DMZ292" s="6"/>
      <c r="DNA292" s="6"/>
      <c r="DNB292" s="6"/>
      <c r="DNC292" s="6"/>
      <c r="DND292" s="6"/>
      <c r="DNE292" s="6"/>
      <c r="DNF292" s="6"/>
      <c r="DNG292" s="6"/>
      <c r="DNH292" s="6"/>
      <c r="DNI292" s="6"/>
      <c r="DNJ292" s="6"/>
      <c r="DNK292" s="6"/>
      <c r="DNL292" s="6"/>
      <c r="DNM292" s="6"/>
      <c r="DNN292" s="6"/>
      <c r="DNO292" s="6"/>
      <c r="DNP292" s="6"/>
      <c r="DNQ292" s="6"/>
      <c r="DNR292" s="6"/>
      <c r="DNS292" s="6"/>
      <c r="DNT292" s="6"/>
      <c r="DNU292" s="6"/>
      <c r="DNV292" s="6"/>
      <c r="DNW292" s="6"/>
      <c r="DNX292" s="6"/>
      <c r="DNY292" s="6"/>
      <c r="DNZ292" s="6"/>
      <c r="DOA292" s="6"/>
      <c r="DOB292" s="6"/>
      <c r="DOC292" s="6"/>
      <c r="DOD292" s="6"/>
      <c r="DOE292" s="6"/>
      <c r="DOF292" s="6"/>
      <c r="DOG292" s="6"/>
      <c r="DOH292" s="6"/>
      <c r="DOI292" s="6"/>
      <c r="DOJ292" s="6"/>
      <c r="DOK292" s="6"/>
      <c r="DOL292" s="6"/>
      <c r="DOM292" s="6"/>
      <c r="DON292" s="6"/>
      <c r="DOO292" s="6"/>
      <c r="DOP292" s="6"/>
      <c r="DOQ292" s="6"/>
      <c r="DOR292" s="6"/>
      <c r="DOS292" s="6"/>
      <c r="DOT292" s="6"/>
      <c r="DOU292" s="6"/>
      <c r="DOV292" s="6"/>
      <c r="DOW292" s="6"/>
      <c r="DOX292" s="6"/>
      <c r="DOY292" s="6"/>
      <c r="DOZ292" s="6"/>
      <c r="DPA292" s="6"/>
      <c r="DPB292" s="6"/>
      <c r="DPC292" s="6"/>
      <c r="DPD292" s="6"/>
      <c r="DPE292" s="6"/>
      <c r="DPF292" s="6"/>
      <c r="DPG292" s="6"/>
      <c r="DPH292" s="6"/>
      <c r="DPI292" s="6"/>
      <c r="DPJ292" s="6"/>
      <c r="DPK292" s="6"/>
      <c r="DPL292" s="6"/>
      <c r="DPM292" s="6"/>
      <c r="DPN292" s="6"/>
      <c r="DPO292" s="6"/>
      <c r="DPP292" s="6"/>
      <c r="DPQ292" s="6"/>
      <c r="DPR292" s="6"/>
      <c r="DPS292" s="6"/>
      <c r="DPT292" s="6"/>
      <c r="DPU292" s="6"/>
      <c r="DPV292" s="6"/>
      <c r="DPW292" s="6"/>
      <c r="DPX292" s="6"/>
      <c r="DPY292" s="6"/>
      <c r="DPZ292" s="6"/>
      <c r="DQA292" s="6"/>
      <c r="DQB292" s="6"/>
      <c r="DQC292" s="6"/>
      <c r="DQD292" s="6"/>
      <c r="DQE292" s="6"/>
      <c r="DQF292" s="6"/>
      <c r="DQG292" s="6"/>
      <c r="DQH292" s="6"/>
      <c r="DQI292" s="6"/>
      <c r="DQJ292" s="6"/>
      <c r="DQK292" s="6"/>
      <c r="DQL292" s="6"/>
      <c r="DQM292" s="6"/>
      <c r="DQN292" s="6"/>
      <c r="DQO292" s="6"/>
      <c r="DQP292" s="6"/>
      <c r="DQQ292" s="6"/>
      <c r="DQR292" s="6"/>
      <c r="DQS292" s="6"/>
      <c r="DQT292" s="6"/>
      <c r="DQU292" s="6"/>
      <c r="DQV292" s="6"/>
      <c r="DQW292" s="6"/>
      <c r="DQX292" s="6"/>
      <c r="DQY292" s="6"/>
      <c r="DQZ292" s="6"/>
      <c r="DRA292" s="6"/>
      <c r="DRB292" s="6"/>
      <c r="DRC292" s="6"/>
      <c r="DRD292" s="6"/>
      <c r="DRE292" s="6"/>
      <c r="DRF292" s="6"/>
      <c r="DRG292" s="6"/>
      <c r="DRH292" s="6"/>
      <c r="DRI292" s="6"/>
      <c r="DRJ292" s="6"/>
      <c r="DRK292" s="6"/>
      <c r="DRL292" s="6"/>
      <c r="DRM292" s="6"/>
      <c r="DRN292" s="6"/>
      <c r="DRO292" s="6"/>
      <c r="DRP292" s="6"/>
      <c r="DRQ292" s="6"/>
      <c r="DRR292" s="6"/>
      <c r="DRS292" s="6"/>
      <c r="DRT292" s="6"/>
      <c r="DRU292" s="6"/>
      <c r="DRV292" s="6"/>
      <c r="DRW292" s="6"/>
      <c r="DRX292" s="6"/>
      <c r="DRY292" s="6"/>
      <c r="DRZ292" s="6"/>
      <c r="DSA292" s="6"/>
      <c r="DSB292" s="6"/>
      <c r="DSC292" s="6"/>
      <c r="DSD292" s="6"/>
      <c r="DSE292" s="6"/>
      <c r="DSF292" s="6"/>
      <c r="DSG292" s="6"/>
      <c r="DSH292" s="6"/>
      <c r="DSI292" s="6"/>
      <c r="DSJ292" s="6"/>
      <c r="DSK292" s="6"/>
      <c r="DSL292" s="6"/>
      <c r="DSM292" s="6"/>
      <c r="DSN292" s="6"/>
      <c r="DSO292" s="6"/>
      <c r="DSP292" s="6"/>
      <c r="DSQ292" s="6"/>
      <c r="DSR292" s="6"/>
      <c r="DSS292" s="6"/>
      <c r="DST292" s="6"/>
      <c r="DSU292" s="6"/>
      <c r="DSV292" s="6"/>
      <c r="DSW292" s="6"/>
      <c r="DSX292" s="6"/>
      <c r="DSY292" s="6"/>
      <c r="DSZ292" s="6"/>
      <c r="DTA292" s="6"/>
      <c r="DTB292" s="6"/>
      <c r="DTC292" s="6"/>
      <c r="DTD292" s="6"/>
      <c r="DTE292" s="6"/>
      <c r="DTF292" s="6"/>
      <c r="DTG292" s="6"/>
      <c r="DTH292" s="6"/>
      <c r="DTI292" s="6"/>
      <c r="DTJ292" s="6"/>
      <c r="DTK292" s="6"/>
      <c r="DTL292" s="6"/>
      <c r="DTM292" s="6"/>
      <c r="DTN292" s="6"/>
      <c r="DTO292" s="6"/>
      <c r="DTP292" s="6"/>
      <c r="DTQ292" s="6"/>
      <c r="DTR292" s="6"/>
      <c r="DTS292" s="6"/>
      <c r="DTT292" s="6"/>
      <c r="DTU292" s="6"/>
      <c r="DTV292" s="6"/>
      <c r="DTW292" s="6"/>
      <c r="DTX292" s="6"/>
      <c r="DTY292" s="6"/>
      <c r="DTZ292" s="6"/>
      <c r="DUA292" s="6"/>
      <c r="DUB292" s="6"/>
      <c r="DUC292" s="6"/>
      <c r="DUD292" s="6"/>
      <c r="DUE292" s="6"/>
      <c r="DUF292" s="6"/>
      <c r="DUG292" s="6"/>
      <c r="DUH292" s="6"/>
      <c r="DUI292" s="6"/>
      <c r="DUJ292" s="6"/>
      <c r="DUK292" s="6"/>
      <c r="DUL292" s="6"/>
      <c r="DUM292" s="6"/>
      <c r="DUN292" s="6"/>
      <c r="DUO292" s="6"/>
      <c r="DUP292" s="6"/>
      <c r="DUQ292" s="6"/>
      <c r="DUR292" s="6"/>
      <c r="DUS292" s="6"/>
      <c r="DUT292" s="6"/>
      <c r="DUU292" s="6"/>
      <c r="DUV292" s="6"/>
      <c r="DUW292" s="6"/>
      <c r="DUX292" s="6"/>
      <c r="DUY292" s="6"/>
      <c r="DUZ292" s="6"/>
      <c r="DVA292" s="6"/>
      <c r="DVB292" s="6"/>
      <c r="DVC292" s="6"/>
      <c r="DVD292" s="6"/>
      <c r="DVE292" s="6"/>
      <c r="DVF292" s="6"/>
      <c r="DVG292" s="6"/>
      <c r="DVH292" s="6"/>
      <c r="DVI292" s="6"/>
      <c r="DVJ292" s="6"/>
      <c r="DVK292" s="6"/>
      <c r="DVL292" s="6"/>
      <c r="DVM292" s="6"/>
      <c r="DVN292" s="6"/>
      <c r="DVO292" s="6"/>
      <c r="DVP292" s="6"/>
      <c r="DVQ292" s="6"/>
      <c r="DVR292" s="6"/>
      <c r="DVS292" s="6"/>
      <c r="DVT292" s="6"/>
      <c r="DVU292" s="6"/>
      <c r="DVV292" s="6"/>
      <c r="DVW292" s="6"/>
      <c r="DVX292" s="6"/>
      <c r="DVY292" s="6"/>
      <c r="DVZ292" s="6"/>
      <c r="DWA292" s="6"/>
      <c r="DWB292" s="6"/>
      <c r="DWC292" s="6"/>
      <c r="DWD292" s="6"/>
      <c r="DWE292" s="6"/>
      <c r="DWF292" s="6"/>
      <c r="DWG292" s="6"/>
      <c r="DWH292" s="6"/>
      <c r="DWI292" s="6"/>
      <c r="DWJ292" s="6"/>
      <c r="DWK292" s="6"/>
      <c r="DWL292" s="6"/>
      <c r="DWM292" s="6"/>
      <c r="DWN292" s="6"/>
      <c r="DWO292" s="6"/>
      <c r="DWP292" s="6"/>
      <c r="DWQ292" s="6"/>
      <c r="DWR292" s="6"/>
      <c r="DWS292" s="6"/>
      <c r="DWT292" s="6"/>
      <c r="DWU292" s="6"/>
      <c r="DWV292" s="6"/>
      <c r="DWW292" s="6"/>
      <c r="DWX292" s="6"/>
      <c r="DWY292" s="6"/>
      <c r="DWZ292" s="6"/>
      <c r="DXA292" s="6"/>
      <c r="DXB292" s="6"/>
      <c r="DXC292" s="6"/>
      <c r="DXD292" s="6"/>
      <c r="DXE292" s="6"/>
      <c r="DXF292" s="6"/>
      <c r="DXG292" s="6"/>
      <c r="DXH292" s="6"/>
      <c r="DXI292" s="6"/>
      <c r="DXJ292" s="6"/>
      <c r="DXK292" s="6"/>
      <c r="DXL292" s="6"/>
      <c r="DXM292" s="6"/>
      <c r="DXN292" s="6"/>
      <c r="DXO292" s="6"/>
      <c r="DXP292" s="6"/>
      <c r="DXQ292" s="6"/>
      <c r="DXR292" s="6"/>
      <c r="DXS292" s="6"/>
      <c r="DXT292" s="6"/>
      <c r="DXU292" s="6"/>
      <c r="DXV292" s="6"/>
      <c r="DXW292" s="6"/>
      <c r="DXX292" s="6"/>
      <c r="DXY292" s="6"/>
      <c r="DXZ292" s="6"/>
      <c r="DYA292" s="6"/>
      <c r="DYB292" s="6"/>
      <c r="DYC292" s="6"/>
      <c r="DYD292" s="6"/>
      <c r="DYE292" s="6"/>
      <c r="DYF292" s="6"/>
      <c r="DYG292" s="6"/>
      <c r="DYH292" s="6"/>
      <c r="DYI292" s="6"/>
      <c r="DYJ292" s="6"/>
      <c r="DYK292" s="6"/>
      <c r="DYL292" s="6"/>
      <c r="DYM292" s="6"/>
      <c r="DYN292" s="6"/>
      <c r="DYO292" s="6"/>
      <c r="DYP292" s="6"/>
      <c r="DYQ292" s="6"/>
      <c r="DYR292" s="6"/>
      <c r="DYS292" s="6"/>
      <c r="DYT292" s="6"/>
      <c r="DYU292" s="6"/>
      <c r="DYV292" s="6"/>
      <c r="DYW292" s="6"/>
      <c r="DYX292" s="6"/>
      <c r="DYY292" s="6"/>
      <c r="DYZ292" s="6"/>
      <c r="DZA292" s="6"/>
      <c r="DZB292" s="6"/>
      <c r="DZC292" s="6"/>
      <c r="DZD292" s="6"/>
      <c r="DZE292" s="6"/>
      <c r="DZF292" s="6"/>
      <c r="DZG292" s="6"/>
      <c r="DZH292" s="6"/>
      <c r="DZI292" s="6"/>
      <c r="DZJ292" s="6"/>
      <c r="DZK292" s="6"/>
      <c r="DZL292" s="6"/>
      <c r="DZM292" s="6"/>
      <c r="DZN292" s="6"/>
      <c r="DZO292" s="6"/>
      <c r="DZP292" s="6"/>
      <c r="DZQ292" s="6"/>
      <c r="DZR292" s="6"/>
      <c r="DZS292" s="6"/>
      <c r="DZT292" s="6"/>
      <c r="DZU292" s="6"/>
      <c r="DZV292" s="6"/>
      <c r="DZW292" s="6"/>
      <c r="DZX292" s="6"/>
      <c r="DZY292" s="6"/>
      <c r="DZZ292" s="6"/>
      <c r="EAA292" s="6"/>
      <c r="EAB292" s="6"/>
      <c r="EAC292" s="6"/>
      <c r="EAD292" s="6"/>
      <c r="EAE292" s="6"/>
      <c r="EAF292" s="6"/>
      <c r="EAG292" s="6"/>
      <c r="EAH292" s="6"/>
      <c r="EAI292" s="6"/>
      <c r="EAJ292" s="6"/>
      <c r="EAK292" s="6"/>
      <c r="EAL292" s="6"/>
      <c r="EAM292" s="6"/>
      <c r="EAN292" s="6"/>
      <c r="EAO292" s="6"/>
      <c r="EAP292" s="6"/>
      <c r="EAQ292" s="6"/>
      <c r="EAR292" s="6"/>
      <c r="EAS292" s="6"/>
      <c r="EAT292" s="6"/>
      <c r="EAU292" s="6"/>
      <c r="EAV292" s="6"/>
      <c r="EAW292" s="6"/>
      <c r="EAX292" s="6"/>
      <c r="EAY292" s="6"/>
      <c r="EAZ292" s="6"/>
      <c r="EBA292" s="6"/>
      <c r="EBB292" s="6"/>
      <c r="EBC292" s="6"/>
      <c r="EBD292" s="6"/>
      <c r="EBE292" s="6"/>
      <c r="EBF292" s="6"/>
      <c r="EBG292" s="6"/>
      <c r="EBH292" s="6"/>
      <c r="EBI292" s="6"/>
      <c r="EBJ292" s="6"/>
      <c r="EBK292" s="6"/>
      <c r="EBL292" s="6"/>
      <c r="EBM292" s="6"/>
      <c r="EBN292" s="6"/>
      <c r="EBO292" s="6"/>
      <c r="EBP292" s="6"/>
      <c r="EBQ292" s="6"/>
      <c r="EBR292" s="6"/>
      <c r="EBS292" s="6"/>
      <c r="EBT292" s="6"/>
      <c r="EBU292" s="6"/>
      <c r="EBV292" s="6"/>
      <c r="EBW292" s="6"/>
      <c r="EBX292" s="6"/>
      <c r="EBY292" s="6"/>
      <c r="EBZ292" s="6"/>
      <c r="ECA292" s="6"/>
      <c r="ECB292" s="6"/>
      <c r="ECC292" s="6"/>
      <c r="ECD292" s="6"/>
      <c r="ECE292" s="6"/>
      <c r="ECF292" s="6"/>
      <c r="ECG292" s="6"/>
      <c r="ECH292" s="6"/>
      <c r="ECI292" s="6"/>
      <c r="ECJ292" s="6"/>
      <c r="ECK292" s="6"/>
      <c r="ECL292" s="6"/>
      <c r="ECM292" s="6"/>
      <c r="ECN292" s="6"/>
      <c r="ECO292" s="6"/>
      <c r="ECP292" s="6"/>
      <c r="ECQ292" s="6"/>
      <c r="ECR292" s="6"/>
      <c r="ECS292" s="6"/>
      <c r="ECT292" s="6"/>
      <c r="ECU292" s="6"/>
      <c r="ECV292" s="6"/>
      <c r="ECW292" s="6"/>
      <c r="ECX292" s="6"/>
      <c r="ECY292" s="6"/>
      <c r="ECZ292" s="6"/>
      <c r="EDA292" s="6"/>
      <c r="EDB292" s="6"/>
      <c r="EDC292" s="6"/>
      <c r="EDD292" s="6"/>
      <c r="EDE292" s="6"/>
      <c r="EDF292" s="6"/>
      <c r="EDG292" s="6"/>
      <c r="EDH292" s="6"/>
      <c r="EDI292" s="6"/>
      <c r="EDJ292" s="6"/>
      <c r="EDK292" s="6"/>
      <c r="EDL292" s="6"/>
      <c r="EDM292" s="6"/>
      <c r="EDN292" s="6"/>
      <c r="EDO292" s="6"/>
      <c r="EDP292" s="6"/>
      <c r="EDQ292" s="6"/>
      <c r="EDR292" s="6"/>
      <c r="EDS292" s="6"/>
      <c r="EDT292" s="6"/>
      <c r="EDU292" s="6"/>
      <c r="EDV292" s="6"/>
      <c r="EDW292" s="6"/>
      <c r="EDX292" s="6"/>
      <c r="EDY292" s="6"/>
      <c r="EDZ292" s="6"/>
      <c r="EEA292" s="6"/>
      <c r="EEB292" s="6"/>
      <c r="EEC292" s="6"/>
      <c r="EED292" s="6"/>
      <c r="EEE292" s="6"/>
      <c r="EEF292" s="6"/>
      <c r="EEG292" s="6"/>
      <c r="EEH292" s="6"/>
      <c r="EEI292" s="6"/>
      <c r="EEJ292" s="6"/>
      <c r="EEK292" s="6"/>
      <c r="EEL292" s="6"/>
      <c r="EEM292" s="6"/>
      <c r="EEN292" s="6"/>
      <c r="EEO292" s="6"/>
      <c r="EEP292" s="6"/>
      <c r="EEQ292" s="6"/>
      <c r="EER292" s="6"/>
      <c r="EES292" s="6"/>
      <c r="EET292" s="6"/>
      <c r="EEU292" s="6"/>
      <c r="EEV292" s="6"/>
      <c r="EEW292" s="6"/>
      <c r="EEX292" s="6"/>
      <c r="EEY292" s="6"/>
      <c r="EEZ292" s="6"/>
      <c r="EFA292" s="6"/>
      <c r="EFB292" s="6"/>
      <c r="EFC292" s="6"/>
      <c r="EFD292" s="6"/>
      <c r="EFE292" s="6"/>
      <c r="EFF292" s="6"/>
      <c r="EFG292" s="6"/>
      <c r="EFH292" s="6"/>
      <c r="EFI292" s="6"/>
      <c r="EFJ292" s="6"/>
      <c r="EFK292" s="6"/>
      <c r="EFL292" s="6"/>
      <c r="EFM292" s="6"/>
      <c r="EFN292" s="6"/>
      <c r="EFO292" s="6"/>
      <c r="EFP292" s="6"/>
      <c r="EFQ292" s="6"/>
      <c r="EFR292" s="6"/>
      <c r="EFS292" s="6"/>
      <c r="EFT292" s="6"/>
      <c r="EFU292" s="6"/>
      <c r="EFV292" s="6"/>
      <c r="EFW292" s="6"/>
      <c r="EFX292" s="6"/>
      <c r="EFY292" s="6"/>
      <c r="EFZ292" s="6"/>
      <c r="EGA292" s="6"/>
      <c r="EGB292" s="6"/>
      <c r="EGC292" s="6"/>
      <c r="EGD292" s="6"/>
      <c r="EGE292" s="6"/>
      <c r="EGF292" s="6"/>
      <c r="EGG292" s="6"/>
      <c r="EGH292" s="6"/>
      <c r="EGI292" s="6"/>
      <c r="EGJ292" s="6"/>
      <c r="EGK292" s="6"/>
      <c r="EGL292" s="6"/>
      <c r="EGM292" s="6"/>
      <c r="EGN292" s="6"/>
      <c r="EGO292" s="6"/>
      <c r="EGP292" s="6"/>
      <c r="EGQ292" s="6"/>
      <c r="EGR292" s="6"/>
      <c r="EGS292" s="6"/>
      <c r="EGT292" s="6"/>
      <c r="EGU292" s="6"/>
      <c r="EGV292" s="6"/>
      <c r="EGW292" s="6"/>
      <c r="EGX292" s="6"/>
      <c r="EGY292" s="6"/>
      <c r="EGZ292" s="6"/>
      <c r="EHA292" s="6"/>
      <c r="EHB292" s="6"/>
      <c r="EHC292" s="6"/>
      <c r="EHD292" s="6"/>
      <c r="EHE292" s="6"/>
      <c r="EHF292" s="6"/>
      <c r="EHG292" s="6"/>
      <c r="EHH292" s="6"/>
      <c r="EHI292" s="6"/>
      <c r="EHJ292" s="6"/>
      <c r="EHK292" s="6"/>
      <c r="EHL292" s="6"/>
      <c r="EHM292" s="6"/>
      <c r="EHN292" s="6"/>
      <c r="EHO292" s="6"/>
      <c r="EHP292" s="6"/>
      <c r="EHQ292" s="6"/>
      <c r="EHR292" s="6"/>
      <c r="EHS292" s="6"/>
      <c r="EHT292" s="6"/>
      <c r="EHU292" s="6"/>
      <c r="EHV292" s="6"/>
      <c r="EHW292" s="6"/>
      <c r="EHX292" s="6"/>
      <c r="EHY292" s="6"/>
      <c r="EHZ292" s="6"/>
      <c r="EIA292" s="6"/>
      <c r="EIB292" s="6"/>
      <c r="EIC292" s="6"/>
      <c r="EID292" s="6"/>
      <c r="EIE292" s="6"/>
      <c r="EIF292" s="6"/>
      <c r="EIG292" s="6"/>
      <c r="EIH292" s="6"/>
      <c r="EII292" s="6"/>
      <c r="EIJ292" s="6"/>
      <c r="EIK292" s="6"/>
      <c r="EIL292" s="6"/>
      <c r="EIM292" s="6"/>
      <c r="EIN292" s="6"/>
      <c r="EIO292" s="6"/>
      <c r="EIP292" s="6"/>
      <c r="EIQ292" s="6"/>
      <c r="EIR292" s="6"/>
      <c r="EIS292" s="6"/>
      <c r="EIT292" s="6"/>
      <c r="EIU292" s="6"/>
      <c r="EIV292" s="6"/>
      <c r="EIW292" s="6"/>
      <c r="EIX292" s="6"/>
      <c r="EIY292" s="6"/>
      <c r="EIZ292" s="6"/>
      <c r="EJA292" s="6"/>
      <c r="EJB292" s="6"/>
      <c r="EJC292" s="6"/>
      <c r="EJD292" s="6"/>
      <c r="EJE292" s="6"/>
      <c r="EJF292" s="6"/>
      <c r="EJG292" s="6"/>
      <c r="EJH292" s="6"/>
      <c r="EJI292" s="6"/>
      <c r="EJJ292" s="6"/>
      <c r="EJK292" s="6"/>
      <c r="EJL292" s="6"/>
      <c r="EJM292" s="6"/>
      <c r="EJN292" s="6"/>
      <c r="EJO292" s="6"/>
      <c r="EJP292" s="6"/>
      <c r="EJQ292" s="6"/>
      <c r="EJR292" s="6"/>
      <c r="EJS292" s="6"/>
      <c r="EJT292" s="6"/>
      <c r="EJU292" s="6"/>
      <c r="EJV292" s="6"/>
      <c r="EJW292" s="6"/>
      <c r="EJX292" s="6"/>
      <c r="EJY292" s="6"/>
      <c r="EJZ292" s="6"/>
      <c r="EKA292" s="6"/>
      <c r="EKB292" s="6"/>
      <c r="EKC292" s="6"/>
      <c r="EKD292" s="6"/>
      <c r="EKE292" s="6"/>
      <c r="EKF292" s="6"/>
      <c r="EKG292" s="6"/>
      <c r="EKH292" s="6"/>
      <c r="EKI292" s="6"/>
      <c r="EKJ292" s="6"/>
      <c r="EKK292" s="6"/>
      <c r="EKL292" s="6"/>
      <c r="EKM292" s="6"/>
      <c r="EKN292" s="6"/>
      <c r="EKO292" s="6"/>
      <c r="EKP292" s="6"/>
      <c r="EKQ292" s="6"/>
      <c r="EKR292" s="6"/>
      <c r="EKS292" s="6"/>
      <c r="EKT292" s="6"/>
      <c r="EKU292" s="6"/>
      <c r="EKV292" s="6"/>
      <c r="EKW292" s="6"/>
      <c r="EKX292" s="6"/>
      <c r="EKY292" s="6"/>
      <c r="EKZ292" s="6"/>
      <c r="ELA292" s="6"/>
      <c r="ELB292" s="6"/>
      <c r="ELC292" s="6"/>
      <c r="ELD292" s="6"/>
      <c r="ELE292" s="6"/>
      <c r="ELF292" s="6"/>
      <c r="ELG292" s="6"/>
      <c r="ELH292" s="6"/>
      <c r="ELI292" s="6"/>
      <c r="ELJ292" s="6"/>
      <c r="ELK292" s="6"/>
      <c r="ELL292" s="6"/>
      <c r="ELM292" s="6"/>
      <c r="ELN292" s="6"/>
      <c r="ELO292" s="6"/>
      <c r="ELP292" s="6"/>
      <c r="ELQ292" s="6"/>
      <c r="ELR292" s="6"/>
      <c r="ELS292" s="6"/>
      <c r="ELT292" s="6"/>
      <c r="ELU292" s="6"/>
      <c r="ELV292" s="6"/>
      <c r="ELW292" s="6"/>
      <c r="ELX292" s="6"/>
      <c r="ELY292" s="6"/>
      <c r="ELZ292" s="6"/>
      <c r="EMA292" s="6"/>
      <c r="EMB292" s="6"/>
      <c r="EMC292" s="6"/>
      <c r="EMD292" s="6"/>
      <c r="EME292" s="6"/>
      <c r="EMF292" s="6"/>
      <c r="EMG292" s="6"/>
      <c r="EMH292" s="6"/>
      <c r="EMI292" s="6"/>
      <c r="EMJ292" s="6"/>
      <c r="EMK292" s="6"/>
      <c r="EML292" s="6"/>
      <c r="EMM292" s="6"/>
      <c r="EMN292" s="6"/>
      <c r="EMO292" s="6"/>
      <c r="EMP292" s="6"/>
      <c r="EMQ292" s="6"/>
      <c r="EMR292" s="6"/>
      <c r="EMS292" s="6"/>
      <c r="EMT292" s="6"/>
      <c r="EMU292" s="6"/>
      <c r="EMV292" s="6"/>
      <c r="EMW292" s="6"/>
      <c r="EMX292" s="6"/>
      <c r="EMY292" s="6"/>
      <c r="EMZ292" s="6"/>
      <c r="ENA292" s="6"/>
      <c r="ENB292" s="6"/>
      <c r="ENC292" s="6"/>
      <c r="END292" s="6"/>
      <c r="ENE292" s="6"/>
      <c r="ENF292" s="6"/>
      <c r="ENG292" s="6"/>
      <c r="ENH292" s="6"/>
      <c r="ENI292" s="6"/>
      <c r="ENJ292" s="6"/>
      <c r="ENK292" s="6"/>
      <c r="ENL292" s="6"/>
      <c r="ENM292" s="6"/>
      <c r="ENN292" s="6"/>
      <c r="ENO292" s="6"/>
      <c r="ENP292" s="6"/>
      <c r="ENQ292" s="6"/>
      <c r="ENR292" s="6"/>
      <c r="ENS292" s="6"/>
      <c r="ENT292" s="6"/>
      <c r="ENU292" s="6"/>
      <c r="ENV292" s="6"/>
      <c r="ENW292" s="6"/>
      <c r="ENX292" s="6"/>
      <c r="ENY292" s="6"/>
      <c r="ENZ292" s="6"/>
      <c r="EOA292" s="6"/>
      <c r="EOB292" s="6"/>
      <c r="EOC292" s="6"/>
      <c r="EOD292" s="6"/>
      <c r="EOE292" s="6"/>
      <c r="EOF292" s="6"/>
      <c r="EOG292" s="6"/>
      <c r="EOH292" s="6"/>
      <c r="EOI292" s="6"/>
      <c r="EOJ292" s="6"/>
      <c r="EOK292" s="6"/>
      <c r="EOL292" s="6"/>
      <c r="EOM292" s="6"/>
      <c r="EON292" s="6"/>
      <c r="EOO292" s="6"/>
      <c r="EOP292" s="6"/>
      <c r="EOQ292" s="6"/>
      <c r="EOR292" s="6"/>
      <c r="EOS292" s="6"/>
      <c r="EOT292" s="6"/>
      <c r="EOU292" s="6"/>
      <c r="EOV292" s="6"/>
      <c r="EOW292" s="6"/>
      <c r="EOX292" s="6"/>
      <c r="EOY292" s="6"/>
      <c r="EOZ292" s="6"/>
      <c r="EPA292" s="6"/>
      <c r="EPB292" s="6"/>
      <c r="EPC292" s="6"/>
      <c r="EPD292" s="6"/>
      <c r="EPE292" s="6"/>
      <c r="EPF292" s="6"/>
      <c r="EPG292" s="6"/>
      <c r="EPH292" s="6"/>
      <c r="EPI292" s="6"/>
      <c r="EPJ292" s="6"/>
      <c r="EPK292" s="6"/>
      <c r="EPL292" s="6"/>
      <c r="EPM292" s="6"/>
      <c r="EPN292" s="6"/>
      <c r="EPO292" s="6"/>
      <c r="EPP292" s="6"/>
      <c r="EPQ292" s="6"/>
      <c r="EPR292" s="6"/>
      <c r="EPS292" s="6"/>
      <c r="EPT292" s="6"/>
      <c r="EPU292" s="6"/>
      <c r="EPV292" s="6"/>
      <c r="EPW292" s="6"/>
      <c r="EPX292" s="6"/>
      <c r="EPY292" s="6"/>
      <c r="EPZ292" s="6"/>
      <c r="EQA292" s="6"/>
      <c r="EQB292" s="6"/>
      <c r="EQC292" s="6"/>
      <c r="EQD292" s="6"/>
      <c r="EQE292" s="6"/>
      <c r="EQF292" s="6"/>
      <c r="EQG292" s="6"/>
      <c r="EQH292" s="6"/>
      <c r="EQI292" s="6"/>
      <c r="EQJ292" s="6"/>
      <c r="EQK292" s="6"/>
      <c r="EQL292" s="6"/>
      <c r="EQM292" s="6"/>
      <c r="EQN292" s="6"/>
      <c r="EQO292" s="6"/>
      <c r="EQP292" s="6"/>
      <c r="EQQ292" s="6"/>
      <c r="EQR292" s="6"/>
      <c r="EQS292" s="6"/>
      <c r="EQT292" s="6"/>
      <c r="EQU292" s="6"/>
      <c r="EQV292" s="6"/>
      <c r="EQW292" s="6"/>
      <c r="EQX292" s="6"/>
      <c r="EQY292" s="6"/>
      <c r="EQZ292" s="6"/>
      <c r="ERA292" s="6"/>
      <c r="ERB292" s="6"/>
      <c r="ERC292" s="6"/>
      <c r="ERD292" s="6"/>
      <c r="ERE292" s="6"/>
      <c r="ERF292" s="6"/>
      <c r="ERG292" s="6"/>
      <c r="ERH292" s="6"/>
      <c r="ERI292" s="6"/>
      <c r="ERJ292" s="6"/>
      <c r="ERK292" s="6"/>
      <c r="ERL292" s="6"/>
      <c r="ERM292" s="6"/>
      <c r="ERN292" s="6"/>
      <c r="ERO292" s="6"/>
      <c r="ERP292" s="6"/>
      <c r="ERQ292" s="6"/>
      <c r="ERR292" s="6"/>
      <c r="ERS292" s="6"/>
      <c r="ERT292" s="6"/>
      <c r="ERU292" s="6"/>
      <c r="ERV292" s="6"/>
      <c r="ERW292" s="6"/>
      <c r="ERX292" s="6"/>
      <c r="ERY292" s="6"/>
      <c r="ERZ292" s="6"/>
      <c r="ESA292" s="6"/>
      <c r="ESB292" s="6"/>
      <c r="ESC292" s="6"/>
      <c r="ESD292" s="6"/>
      <c r="ESE292" s="6"/>
      <c r="ESF292" s="6"/>
      <c r="ESG292" s="6"/>
      <c r="ESH292" s="6"/>
      <c r="ESI292" s="6"/>
      <c r="ESJ292" s="6"/>
      <c r="ESK292" s="6"/>
      <c r="ESL292" s="6"/>
      <c r="ESM292" s="6"/>
      <c r="ESN292" s="6"/>
      <c r="ESO292" s="6"/>
      <c r="ESP292" s="6"/>
      <c r="ESQ292" s="6"/>
      <c r="ESR292" s="6"/>
      <c r="ESS292" s="6"/>
      <c r="EST292" s="6"/>
      <c r="ESU292" s="6"/>
      <c r="ESV292" s="6"/>
      <c r="ESW292" s="6"/>
      <c r="ESX292" s="6"/>
      <c r="ESY292" s="6"/>
      <c r="ESZ292" s="6"/>
      <c r="ETA292" s="6"/>
      <c r="ETB292" s="6"/>
      <c r="ETC292" s="6"/>
      <c r="ETD292" s="6"/>
      <c r="ETE292" s="6"/>
      <c r="ETF292" s="6"/>
      <c r="ETG292" s="6"/>
      <c r="ETH292" s="6"/>
      <c r="ETI292" s="6"/>
      <c r="ETJ292" s="6"/>
      <c r="ETK292" s="6"/>
      <c r="ETL292" s="6"/>
      <c r="ETM292" s="6"/>
      <c r="ETN292" s="6"/>
      <c r="ETO292" s="6"/>
      <c r="ETP292" s="6"/>
      <c r="ETQ292" s="6"/>
      <c r="ETR292" s="6"/>
      <c r="ETS292" s="6"/>
      <c r="ETT292" s="6"/>
      <c r="ETU292" s="6"/>
      <c r="ETV292" s="6"/>
      <c r="ETW292" s="6"/>
      <c r="ETX292" s="6"/>
      <c r="ETY292" s="6"/>
      <c r="ETZ292" s="6"/>
      <c r="EUA292" s="6"/>
      <c r="EUB292" s="6"/>
      <c r="EUC292" s="6"/>
      <c r="EUD292" s="6"/>
      <c r="EUE292" s="6"/>
      <c r="EUF292" s="6"/>
      <c r="EUG292" s="6"/>
      <c r="EUH292" s="6"/>
      <c r="EUI292" s="6"/>
      <c r="EUJ292" s="6"/>
      <c r="EUK292" s="6"/>
      <c r="EUL292" s="6"/>
      <c r="EUM292" s="6"/>
      <c r="EUN292" s="6"/>
      <c r="EUO292" s="6"/>
      <c r="EUP292" s="6"/>
      <c r="EUQ292" s="6"/>
      <c r="EUR292" s="6"/>
      <c r="EUS292" s="6"/>
      <c r="EUT292" s="6"/>
      <c r="EUU292" s="6"/>
      <c r="EUV292" s="6"/>
      <c r="EUW292" s="6"/>
      <c r="EUX292" s="6"/>
      <c r="EUY292" s="6"/>
      <c r="EUZ292" s="6"/>
      <c r="EVA292" s="6"/>
      <c r="EVB292" s="6"/>
      <c r="EVC292" s="6"/>
      <c r="EVD292" s="6"/>
      <c r="EVE292" s="6"/>
      <c r="EVF292" s="6"/>
      <c r="EVG292" s="6"/>
      <c r="EVH292" s="6"/>
      <c r="EVI292" s="6"/>
      <c r="EVJ292" s="6"/>
      <c r="EVK292" s="6"/>
      <c r="EVL292" s="6"/>
      <c r="EVM292" s="6"/>
      <c r="EVN292" s="6"/>
      <c r="EVO292" s="6"/>
      <c r="EVP292" s="6"/>
      <c r="EVQ292" s="6"/>
      <c r="EVR292" s="6"/>
      <c r="EVS292" s="6"/>
      <c r="EVT292" s="6"/>
      <c r="EVU292" s="6"/>
      <c r="EVV292" s="6"/>
      <c r="EVW292" s="6"/>
      <c r="EVX292" s="6"/>
      <c r="EVY292" s="6"/>
      <c r="EVZ292" s="6"/>
      <c r="EWA292" s="6"/>
      <c r="EWB292" s="6"/>
      <c r="EWC292" s="6"/>
      <c r="EWD292" s="6"/>
      <c r="EWE292" s="6"/>
      <c r="EWF292" s="6"/>
      <c r="EWG292" s="6"/>
      <c r="EWH292" s="6"/>
      <c r="EWI292" s="6"/>
      <c r="EWJ292" s="6"/>
      <c r="EWK292" s="6"/>
      <c r="EWL292" s="6"/>
      <c r="EWM292" s="6"/>
      <c r="EWN292" s="6"/>
      <c r="EWO292" s="6"/>
      <c r="EWP292" s="6"/>
      <c r="EWQ292" s="6"/>
      <c r="EWR292" s="6"/>
      <c r="EWS292" s="6"/>
      <c r="EWT292" s="6"/>
      <c r="EWU292" s="6"/>
      <c r="EWV292" s="6"/>
      <c r="EWW292" s="6"/>
      <c r="EWX292" s="6"/>
      <c r="EWY292" s="6"/>
      <c r="EWZ292" s="6"/>
      <c r="EXA292" s="6"/>
      <c r="EXB292" s="6"/>
      <c r="EXC292" s="6"/>
      <c r="EXD292" s="6"/>
      <c r="EXE292" s="6"/>
      <c r="EXF292" s="6"/>
      <c r="EXG292" s="6"/>
      <c r="EXH292" s="6"/>
      <c r="EXI292" s="6"/>
      <c r="EXJ292" s="6"/>
      <c r="EXK292" s="6"/>
      <c r="EXL292" s="6"/>
      <c r="EXM292" s="6"/>
      <c r="EXN292" s="6"/>
      <c r="EXO292" s="6"/>
      <c r="EXP292" s="6"/>
      <c r="EXQ292" s="6"/>
      <c r="EXR292" s="6"/>
      <c r="EXS292" s="6"/>
      <c r="EXT292" s="6"/>
      <c r="EXU292" s="6"/>
      <c r="EXV292" s="6"/>
      <c r="EXW292" s="6"/>
      <c r="EXX292" s="6"/>
      <c r="EXY292" s="6"/>
      <c r="EXZ292" s="6"/>
      <c r="EYA292" s="6"/>
      <c r="EYB292" s="6"/>
      <c r="EYC292" s="6"/>
      <c r="EYD292" s="6"/>
      <c r="EYE292" s="6"/>
      <c r="EYF292" s="6"/>
      <c r="EYG292" s="6"/>
      <c r="EYH292" s="6"/>
      <c r="EYI292" s="6"/>
      <c r="EYJ292" s="6"/>
      <c r="EYK292" s="6"/>
      <c r="EYL292" s="6"/>
      <c r="EYM292" s="6"/>
      <c r="EYN292" s="6"/>
      <c r="EYO292" s="6"/>
      <c r="EYP292" s="6"/>
      <c r="EYQ292" s="6"/>
      <c r="EYR292" s="6"/>
      <c r="EYS292" s="6"/>
      <c r="EYT292" s="6"/>
      <c r="EYU292" s="6"/>
      <c r="EYV292" s="6"/>
      <c r="EYW292" s="6"/>
      <c r="EYX292" s="6"/>
      <c r="EYY292" s="6"/>
      <c r="EYZ292" s="6"/>
      <c r="EZA292" s="6"/>
      <c r="EZB292" s="6"/>
      <c r="EZC292" s="6"/>
      <c r="EZD292" s="6"/>
      <c r="EZE292" s="6"/>
      <c r="EZF292" s="6"/>
      <c r="EZG292" s="6"/>
      <c r="EZH292" s="6"/>
      <c r="EZI292" s="6"/>
      <c r="EZJ292" s="6"/>
      <c r="EZK292" s="6"/>
      <c r="EZL292" s="6"/>
      <c r="EZM292" s="6"/>
      <c r="EZN292" s="6"/>
      <c r="EZO292" s="6"/>
      <c r="EZP292" s="6"/>
      <c r="EZQ292" s="6"/>
      <c r="EZR292" s="6"/>
      <c r="EZS292" s="6"/>
      <c r="EZT292" s="6"/>
      <c r="EZU292" s="6"/>
      <c r="EZV292" s="6"/>
      <c r="EZW292" s="6"/>
      <c r="EZX292" s="6"/>
      <c r="EZY292" s="6"/>
      <c r="EZZ292" s="6"/>
      <c r="FAA292" s="6"/>
      <c r="FAB292" s="6"/>
      <c r="FAC292" s="6"/>
      <c r="FAD292" s="6"/>
      <c r="FAE292" s="6"/>
      <c r="FAF292" s="6"/>
      <c r="FAG292" s="6"/>
      <c r="FAH292" s="6"/>
      <c r="FAI292" s="6"/>
      <c r="FAJ292" s="6"/>
      <c r="FAK292" s="6"/>
      <c r="FAL292" s="6"/>
      <c r="FAM292" s="6"/>
      <c r="FAN292" s="6"/>
      <c r="FAO292" s="6"/>
      <c r="FAP292" s="6"/>
      <c r="FAQ292" s="6"/>
      <c r="FAR292" s="6"/>
      <c r="FAS292" s="6"/>
      <c r="FAT292" s="6"/>
      <c r="FAU292" s="6"/>
      <c r="FAV292" s="6"/>
      <c r="FAW292" s="6"/>
      <c r="FAX292" s="6"/>
      <c r="FAY292" s="6"/>
      <c r="FAZ292" s="6"/>
      <c r="FBA292" s="6"/>
      <c r="FBB292" s="6"/>
      <c r="FBC292" s="6"/>
      <c r="FBD292" s="6"/>
      <c r="FBE292" s="6"/>
      <c r="FBF292" s="6"/>
      <c r="FBG292" s="6"/>
      <c r="FBH292" s="6"/>
      <c r="FBI292" s="6"/>
      <c r="FBJ292" s="6"/>
      <c r="FBK292" s="6"/>
      <c r="FBL292" s="6"/>
      <c r="FBM292" s="6"/>
      <c r="FBN292" s="6"/>
      <c r="FBO292" s="6"/>
      <c r="FBP292" s="6"/>
      <c r="FBQ292" s="6"/>
      <c r="FBR292" s="6"/>
      <c r="FBS292" s="6"/>
      <c r="FBT292" s="6"/>
      <c r="FBU292" s="6"/>
      <c r="FBV292" s="6"/>
      <c r="FBW292" s="6"/>
      <c r="FBX292" s="6"/>
      <c r="FBY292" s="6"/>
      <c r="FBZ292" s="6"/>
      <c r="FCA292" s="6"/>
      <c r="FCB292" s="6"/>
      <c r="FCC292" s="6"/>
      <c r="FCD292" s="6"/>
      <c r="FCE292" s="6"/>
      <c r="FCF292" s="6"/>
      <c r="FCG292" s="6"/>
      <c r="FCH292" s="6"/>
      <c r="FCI292" s="6"/>
      <c r="FCJ292" s="6"/>
      <c r="FCK292" s="6"/>
      <c r="FCL292" s="6"/>
      <c r="FCM292" s="6"/>
      <c r="FCN292" s="6"/>
      <c r="FCO292" s="6"/>
      <c r="FCP292" s="6"/>
      <c r="FCQ292" s="6"/>
      <c r="FCR292" s="6"/>
      <c r="FCS292" s="6"/>
      <c r="FCT292" s="6"/>
      <c r="FCU292" s="6"/>
      <c r="FCV292" s="6"/>
      <c r="FCW292" s="6"/>
      <c r="FCX292" s="6"/>
      <c r="FCY292" s="6"/>
      <c r="FCZ292" s="6"/>
      <c r="FDA292" s="6"/>
      <c r="FDB292" s="6"/>
      <c r="FDC292" s="6"/>
      <c r="FDD292" s="6"/>
      <c r="FDE292" s="6"/>
      <c r="FDF292" s="6"/>
      <c r="FDG292" s="6"/>
      <c r="FDH292" s="6"/>
      <c r="FDI292" s="6"/>
      <c r="FDJ292" s="6"/>
      <c r="FDK292" s="6"/>
      <c r="FDL292" s="6"/>
      <c r="FDM292" s="6"/>
      <c r="FDN292" s="6"/>
      <c r="FDO292" s="6"/>
      <c r="FDP292" s="6"/>
      <c r="FDQ292" s="6"/>
      <c r="FDR292" s="6"/>
      <c r="FDS292" s="6"/>
      <c r="FDT292" s="6"/>
      <c r="FDU292" s="6"/>
      <c r="FDV292" s="6"/>
      <c r="FDW292" s="6"/>
      <c r="FDX292" s="6"/>
      <c r="FDY292" s="6"/>
      <c r="FDZ292" s="6"/>
      <c r="FEA292" s="6"/>
      <c r="FEB292" s="6"/>
      <c r="FEC292" s="6"/>
      <c r="FED292" s="6"/>
      <c r="FEE292" s="6"/>
      <c r="FEF292" s="6"/>
      <c r="FEG292" s="6"/>
      <c r="FEH292" s="6"/>
      <c r="FEI292" s="6"/>
      <c r="FEJ292" s="6"/>
      <c r="FEK292" s="6"/>
      <c r="FEL292" s="6"/>
      <c r="FEM292" s="6"/>
      <c r="FEN292" s="6"/>
      <c r="FEO292" s="6"/>
      <c r="FEP292" s="6"/>
      <c r="FEQ292" s="6"/>
      <c r="FER292" s="6"/>
      <c r="FES292" s="6"/>
      <c r="FET292" s="6"/>
      <c r="FEU292" s="6"/>
      <c r="FEV292" s="6"/>
      <c r="FEW292" s="6"/>
      <c r="FEX292" s="6"/>
      <c r="FEY292" s="6"/>
      <c r="FEZ292" s="6"/>
      <c r="FFA292" s="6"/>
      <c r="FFB292" s="6"/>
      <c r="FFC292" s="6"/>
      <c r="FFD292" s="6"/>
      <c r="FFE292" s="6"/>
      <c r="FFF292" s="6"/>
      <c r="FFG292" s="6"/>
      <c r="FFH292" s="6"/>
      <c r="FFI292" s="6"/>
      <c r="FFJ292" s="6"/>
      <c r="FFK292" s="6"/>
      <c r="FFL292" s="6"/>
      <c r="FFM292" s="6"/>
      <c r="FFN292" s="6"/>
      <c r="FFO292" s="6"/>
      <c r="FFP292" s="6"/>
      <c r="FFQ292" s="6"/>
      <c r="FFR292" s="6"/>
      <c r="FFS292" s="6"/>
      <c r="FFT292" s="6"/>
      <c r="FFU292" s="6"/>
      <c r="FFV292" s="6"/>
      <c r="FFW292" s="6"/>
      <c r="FFX292" s="6"/>
      <c r="FFY292" s="6"/>
      <c r="FFZ292" s="6"/>
      <c r="FGA292" s="6"/>
      <c r="FGB292" s="6"/>
      <c r="FGC292" s="6"/>
      <c r="FGD292" s="6"/>
      <c r="FGE292" s="6"/>
      <c r="FGF292" s="6"/>
      <c r="FGG292" s="6"/>
      <c r="FGH292" s="6"/>
      <c r="FGI292" s="6"/>
      <c r="FGJ292" s="6"/>
      <c r="FGK292" s="6"/>
      <c r="FGL292" s="6"/>
      <c r="FGM292" s="6"/>
      <c r="FGN292" s="6"/>
      <c r="FGO292" s="6"/>
      <c r="FGP292" s="6"/>
      <c r="FGQ292" s="6"/>
      <c r="FGR292" s="6"/>
      <c r="FGS292" s="6"/>
      <c r="FGT292" s="6"/>
      <c r="FGU292" s="6"/>
      <c r="FGV292" s="6"/>
      <c r="FGW292" s="6"/>
      <c r="FGX292" s="6"/>
      <c r="FGY292" s="6"/>
      <c r="FGZ292" s="6"/>
      <c r="FHA292" s="6"/>
      <c r="FHB292" s="6"/>
      <c r="FHC292" s="6"/>
      <c r="FHD292" s="6"/>
      <c r="FHE292" s="6"/>
      <c r="FHF292" s="6"/>
      <c r="FHG292" s="6"/>
      <c r="FHH292" s="6"/>
      <c r="FHI292" s="6"/>
      <c r="FHJ292" s="6"/>
      <c r="FHK292" s="6"/>
      <c r="FHL292" s="6"/>
      <c r="FHM292" s="6"/>
      <c r="FHN292" s="6"/>
      <c r="FHO292" s="6"/>
      <c r="FHP292" s="6"/>
      <c r="FHQ292" s="6"/>
      <c r="FHR292" s="6"/>
      <c r="FHS292" s="6"/>
      <c r="FHT292" s="6"/>
      <c r="FHU292" s="6"/>
      <c r="FHV292" s="6"/>
      <c r="FHW292" s="6"/>
      <c r="FHX292" s="6"/>
      <c r="FHY292" s="6"/>
      <c r="FHZ292" s="6"/>
      <c r="FIA292" s="6"/>
      <c r="FIB292" s="6"/>
      <c r="FIC292" s="6"/>
      <c r="FID292" s="6"/>
      <c r="FIE292" s="6"/>
      <c r="FIF292" s="6"/>
      <c r="FIG292" s="6"/>
      <c r="FIH292" s="6"/>
      <c r="FII292" s="6"/>
      <c r="FIJ292" s="6"/>
      <c r="FIK292" s="6"/>
      <c r="FIL292" s="6"/>
      <c r="FIM292" s="6"/>
      <c r="FIN292" s="6"/>
      <c r="FIO292" s="6"/>
      <c r="FIP292" s="6"/>
      <c r="FIQ292" s="6"/>
      <c r="FIR292" s="6"/>
      <c r="FIS292" s="6"/>
      <c r="FIT292" s="6"/>
      <c r="FIU292" s="6"/>
      <c r="FIV292" s="6"/>
      <c r="FIW292" s="6"/>
      <c r="FIX292" s="6"/>
      <c r="FIY292" s="6"/>
      <c r="FIZ292" s="6"/>
      <c r="FJA292" s="6"/>
      <c r="FJB292" s="6"/>
      <c r="FJC292" s="6"/>
      <c r="FJD292" s="6"/>
      <c r="FJE292" s="6"/>
      <c r="FJF292" s="6"/>
      <c r="FJG292" s="6"/>
      <c r="FJH292" s="6"/>
      <c r="FJI292" s="6"/>
      <c r="FJJ292" s="6"/>
      <c r="FJK292" s="6"/>
      <c r="FJL292" s="6"/>
      <c r="FJM292" s="6"/>
      <c r="FJN292" s="6"/>
      <c r="FJO292" s="6"/>
      <c r="FJP292" s="6"/>
      <c r="FJQ292" s="6"/>
      <c r="FJR292" s="6"/>
      <c r="FJS292" s="6"/>
      <c r="FJT292" s="6"/>
      <c r="FJU292" s="6"/>
      <c r="FJV292" s="6"/>
      <c r="FJW292" s="6"/>
      <c r="FJX292" s="6"/>
      <c r="FJY292" s="6"/>
      <c r="FJZ292" s="6"/>
      <c r="FKA292" s="6"/>
      <c r="FKB292" s="6"/>
      <c r="FKC292" s="6"/>
      <c r="FKD292" s="6"/>
      <c r="FKE292" s="6"/>
      <c r="FKF292" s="6"/>
      <c r="FKG292" s="6"/>
      <c r="FKH292" s="6"/>
      <c r="FKI292" s="6"/>
      <c r="FKJ292" s="6"/>
      <c r="FKK292" s="6"/>
      <c r="FKL292" s="6"/>
      <c r="FKM292" s="6"/>
      <c r="FKN292" s="6"/>
      <c r="FKO292" s="6"/>
      <c r="FKP292" s="6"/>
      <c r="FKQ292" s="6"/>
      <c r="FKR292" s="6"/>
      <c r="FKS292" s="6"/>
      <c r="FKT292" s="6"/>
      <c r="FKU292" s="6"/>
      <c r="FKV292" s="6"/>
      <c r="FKW292" s="6"/>
      <c r="FKX292" s="6"/>
      <c r="FKY292" s="6"/>
      <c r="FKZ292" s="6"/>
      <c r="FLA292" s="6"/>
      <c r="FLB292" s="6"/>
      <c r="FLC292" s="6"/>
      <c r="FLD292" s="6"/>
      <c r="FLE292" s="6"/>
      <c r="FLF292" s="6"/>
      <c r="FLG292" s="6"/>
      <c r="FLH292" s="6"/>
      <c r="FLI292" s="6"/>
      <c r="FLJ292" s="6"/>
      <c r="FLK292" s="6"/>
      <c r="FLL292" s="6"/>
      <c r="FLM292" s="6"/>
      <c r="FLN292" s="6"/>
      <c r="FLO292" s="6"/>
      <c r="FLP292" s="6"/>
      <c r="FLQ292" s="6"/>
      <c r="FLR292" s="6"/>
      <c r="FLS292" s="6"/>
      <c r="FLT292" s="6"/>
      <c r="FLU292" s="6"/>
      <c r="FLV292" s="6"/>
      <c r="FLW292" s="6"/>
      <c r="FLX292" s="6"/>
      <c r="FLY292" s="6"/>
      <c r="FLZ292" s="6"/>
      <c r="FMA292" s="6"/>
      <c r="FMB292" s="6"/>
      <c r="FMC292" s="6"/>
      <c r="FMD292" s="6"/>
      <c r="FME292" s="6"/>
      <c r="FMF292" s="6"/>
      <c r="FMG292" s="6"/>
      <c r="FMH292" s="6"/>
      <c r="FMI292" s="6"/>
      <c r="FMJ292" s="6"/>
      <c r="FMK292" s="6"/>
      <c r="FML292" s="6"/>
      <c r="FMM292" s="6"/>
      <c r="FMN292" s="6"/>
      <c r="FMO292" s="6"/>
      <c r="FMP292" s="6"/>
      <c r="FMQ292" s="6"/>
      <c r="FMR292" s="6"/>
      <c r="FMS292" s="6"/>
      <c r="FMT292" s="6"/>
      <c r="FMU292" s="6"/>
      <c r="FMV292" s="6"/>
      <c r="FMW292" s="6"/>
      <c r="FMX292" s="6"/>
      <c r="FMY292" s="6"/>
      <c r="FMZ292" s="6"/>
      <c r="FNA292" s="6"/>
      <c r="FNB292" s="6"/>
      <c r="FNC292" s="6"/>
      <c r="FND292" s="6"/>
      <c r="FNE292" s="6"/>
      <c r="FNF292" s="6"/>
      <c r="FNG292" s="6"/>
      <c r="FNH292" s="6"/>
      <c r="FNI292" s="6"/>
      <c r="FNJ292" s="6"/>
      <c r="FNK292" s="6"/>
      <c r="FNL292" s="6"/>
      <c r="FNM292" s="6"/>
      <c r="FNN292" s="6"/>
      <c r="FNO292" s="6"/>
      <c r="FNP292" s="6"/>
      <c r="FNQ292" s="6"/>
      <c r="FNR292" s="6"/>
      <c r="FNS292" s="6"/>
      <c r="FNT292" s="6"/>
      <c r="FNU292" s="6"/>
      <c r="FNV292" s="6"/>
      <c r="FNW292" s="6"/>
      <c r="FNX292" s="6"/>
      <c r="FNY292" s="6"/>
      <c r="FNZ292" s="6"/>
      <c r="FOA292" s="6"/>
      <c r="FOB292" s="6"/>
      <c r="FOC292" s="6"/>
      <c r="FOD292" s="6"/>
      <c r="FOE292" s="6"/>
      <c r="FOF292" s="6"/>
      <c r="FOG292" s="6"/>
      <c r="FOH292" s="6"/>
      <c r="FOI292" s="6"/>
      <c r="FOJ292" s="6"/>
      <c r="FOK292" s="6"/>
      <c r="FOL292" s="6"/>
      <c r="FOM292" s="6"/>
      <c r="FON292" s="6"/>
      <c r="FOO292" s="6"/>
      <c r="FOP292" s="6"/>
      <c r="FOQ292" s="6"/>
      <c r="FOR292" s="6"/>
      <c r="FOS292" s="6"/>
      <c r="FOT292" s="6"/>
      <c r="FOU292" s="6"/>
      <c r="FOV292" s="6"/>
      <c r="FOW292" s="6"/>
      <c r="FOX292" s="6"/>
      <c r="FOY292" s="6"/>
      <c r="FOZ292" s="6"/>
      <c r="FPA292" s="6"/>
      <c r="FPB292" s="6"/>
      <c r="FPC292" s="6"/>
      <c r="FPD292" s="6"/>
      <c r="FPE292" s="6"/>
      <c r="FPF292" s="6"/>
      <c r="FPG292" s="6"/>
      <c r="FPH292" s="6"/>
      <c r="FPI292" s="6"/>
      <c r="FPJ292" s="6"/>
      <c r="FPK292" s="6"/>
      <c r="FPL292" s="6"/>
      <c r="FPM292" s="6"/>
      <c r="FPN292" s="6"/>
      <c r="FPO292" s="6"/>
      <c r="FPP292" s="6"/>
      <c r="FPQ292" s="6"/>
      <c r="FPR292" s="6"/>
      <c r="FPS292" s="6"/>
      <c r="FPT292" s="6"/>
      <c r="FPU292" s="6"/>
      <c r="FPV292" s="6"/>
      <c r="FPW292" s="6"/>
      <c r="FPX292" s="6"/>
      <c r="FPY292" s="6"/>
      <c r="FPZ292" s="6"/>
      <c r="FQA292" s="6"/>
      <c r="FQB292" s="6"/>
      <c r="FQC292" s="6"/>
      <c r="FQD292" s="6"/>
      <c r="FQE292" s="6"/>
      <c r="FQF292" s="6"/>
      <c r="FQG292" s="6"/>
      <c r="FQH292" s="6"/>
      <c r="FQI292" s="6"/>
      <c r="FQJ292" s="6"/>
      <c r="FQK292" s="6"/>
      <c r="FQL292" s="6"/>
      <c r="FQM292" s="6"/>
      <c r="FQN292" s="6"/>
      <c r="FQO292" s="6"/>
      <c r="FQP292" s="6"/>
      <c r="FQQ292" s="6"/>
      <c r="FQR292" s="6"/>
      <c r="FQS292" s="6"/>
      <c r="FQT292" s="6"/>
      <c r="FQU292" s="6"/>
      <c r="FQV292" s="6"/>
      <c r="FQW292" s="6"/>
      <c r="FQX292" s="6"/>
      <c r="FQY292" s="6"/>
      <c r="FQZ292" s="6"/>
      <c r="FRA292" s="6"/>
      <c r="FRB292" s="6"/>
      <c r="FRC292" s="6"/>
      <c r="FRD292" s="6"/>
      <c r="FRE292" s="6"/>
      <c r="FRF292" s="6"/>
      <c r="FRG292" s="6"/>
      <c r="FRH292" s="6"/>
      <c r="FRI292" s="6"/>
      <c r="FRJ292" s="6"/>
      <c r="FRK292" s="6"/>
      <c r="FRL292" s="6"/>
      <c r="FRM292" s="6"/>
      <c r="FRN292" s="6"/>
      <c r="FRO292" s="6"/>
      <c r="FRP292" s="6"/>
      <c r="FRQ292" s="6"/>
      <c r="FRR292" s="6"/>
      <c r="FRS292" s="6"/>
      <c r="FRT292" s="6"/>
      <c r="FRU292" s="6"/>
      <c r="FRV292" s="6"/>
      <c r="FRW292" s="6"/>
      <c r="FRX292" s="6"/>
      <c r="FRY292" s="6"/>
      <c r="FRZ292" s="6"/>
      <c r="FSA292" s="6"/>
      <c r="FSB292" s="6"/>
      <c r="FSC292" s="6"/>
      <c r="FSD292" s="6"/>
      <c r="FSE292" s="6"/>
      <c r="FSF292" s="6"/>
      <c r="FSG292" s="6"/>
      <c r="FSH292" s="6"/>
      <c r="FSI292" s="6"/>
      <c r="FSJ292" s="6"/>
      <c r="FSK292" s="6"/>
      <c r="FSL292" s="6"/>
      <c r="FSM292" s="6"/>
      <c r="FSN292" s="6"/>
      <c r="FSO292" s="6"/>
      <c r="FSP292" s="6"/>
      <c r="FSQ292" s="6"/>
      <c r="FSR292" s="6"/>
      <c r="FSS292" s="6"/>
      <c r="FST292" s="6"/>
      <c r="FSU292" s="6"/>
      <c r="FSV292" s="6"/>
      <c r="FSW292" s="6"/>
      <c r="FSX292" s="6"/>
      <c r="FSY292" s="6"/>
      <c r="FSZ292" s="6"/>
      <c r="FTA292" s="6"/>
      <c r="FTB292" s="6"/>
      <c r="FTC292" s="6"/>
      <c r="FTD292" s="6"/>
      <c r="FTE292" s="6"/>
      <c r="FTF292" s="6"/>
      <c r="FTG292" s="6"/>
      <c r="FTH292" s="6"/>
      <c r="FTI292" s="6"/>
      <c r="FTJ292" s="6"/>
      <c r="FTK292" s="6"/>
      <c r="FTL292" s="6"/>
      <c r="FTM292" s="6"/>
      <c r="FTN292" s="6"/>
      <c r="FTO292" s="6"/>
      <c r="FTP292" s="6"/>
      <c r="FTQ292" s="6"/>
      <c r="FTR292" s="6"/>
      <c r="FTS292" s="6"/>
      <c r="FTT292" s="6"/>
      <c r="FTU292" s="6"/>
      <c r="FTV292" s="6"/>
      <c r="FTW292" s="6"/>
      <c r="FTX292" s="6"/>
      <c r="FTY292" s="6"/>
      <c r="FTZ292" s="6"/>
      <c r="FUA292" s="6"/>
      <c r="FUB292" s="6"/>
      <c r="FUC292" s="6"/>
      <c r="FUD292" s="6"/>
      <c r="FUE292" s="6"/>
      <c r="FUF292" s="6"/>
      <c r="FUG292" s="6"/>
      <c r="FUH292" s="6"/>
      <c r="FUI292" s="6"/>
      <c r="FUJ292" s="6"/>
      <c r="FUK292" s="6"/>
      <c r="FUL292" s="6"/>
      <c r="FUM292" s="6"/>
      <c r="FUN292" s="6"/>
      <c r="FUO292" s="6"/>
      <c r="FUP292" s="6"/>
      <c r="FUQ292" s="6"/>
      <c r="FUR292" s="6"/>
      <c r="FUS292" s="6"/>
      <c r="FUT292" s="6"/>
      <c r="FUU292" s="6"/>
      <c r="FUV292" s="6"/>
      <c r="FUW292" s="6"/>
      <c r="FUX292" s="6"/>
      <c r="FUY292" s="6"/>
      <c r="FUZ292" s="6"/>
      <c r="FVA292" s="6"/>
      <c r="FVB292" s="6"/>
      <c r="FVC292" s="6"/>
      <c r="FVD292" s="6"/>
      <c r="FVE292" s="6"/>
      <c r="FVF292" s="6"/>
      <c r="FVG292" s="6"/>
      <c r="FVH292" s="6"/>
      <c r="FVI292" s="6"/>
      <c r="FVJ292" s="6"/>
      <c r="FVK292" s="6"/>
      <c r="FVL292" s="6"/>
      <c r="FVM292" s="6"/>
      <c r="FVN292" s="6"/>
      <c r="FVO292" s="6"/>
      <c r="FVP292" s="6"/>
      <c r="FVQ292" s="6"/>
      <c r="FVR292" s="6"/>
      <c r="FVS292" s="6"/>
      <c r="FVT292" s="6"/>
      <c r="FVU292" s="6"/>
      <c r="FVV292" s="6"/>
      <c r="FVW292" s="6"/>
      <c r="FVX292" s="6"/>
      <c r="FVY292" s="6"/>
      <c r="FVZ292" s="6"/>
      <c r="FWA292" s="6"/>
      <c r="FWB292" s="6"/>
      <c r="FWC292" s="6"/>
      <c r="FWD292" s="6"/>
      <c r="FWE292" s="6"/>
      <c r="FWF292" s="6"/>
      <c r="FWG292" s="6"/>
      <c r="FWH292" s="6"/>
      <c r="FWI292" s="6"/>
      <c r="FWJ292" s="6"/>
      <c r="FWK292" s="6"/>
      <c r="FWL292" s="6"/>
      <c r="FWM292" s="6"/>
      <c r="FWN292" s="6"/>
      <c r="FWO292" s="6"/>
      <c r="FWP292" s="6"/>
      <c r="FWQ292" s="6"/>
      <c r="FWR292" s="6"/>
      <c r="FWS292" s="6"/>
      <c r="FWT292" s="6"/>
      <c r="FWU292" s="6"/>
      <c r="FWV292" s="6"/>
      <c r="FWW292" s="6"/>
      <c r="FWX292" s="6"/>
      <c r="FWY292" s="6"/>
      <c r="FWZ292" s="6"/>
      <c r="FXA292" s="6"/>
      <c r="FXB292" s="6"/>
      <c r="FXC292" s="6"/>
      <c r="FXD292" s="6"/>
      <c r="FXE292" s="6"/>
      <c r="FXF292" s="6"/>
      <c r="FXG292" s="6"/>
      <c r="FXH292" s="6"/>
      <c r="FXI292" s="6"/>
      <c r="FXJ292" s="6"/>
      <c r="FXK292" s="6"/>
      <c r="FXL292" s="6"/>
      <c r="FXM292" s="6"/>
      <c r="FXN292" s="6"/>
      <c r="FXO292" s="6"/>
      <c r="FXP292" s="6"/>
      <c r="FXQ292" s="6"/>
      <c r="FXR292" s="6"/>
      <c r="FXS292" s="6"/>
      <c r="FXT292" s="6"/>
      <c r="FXU292" s="6"/>
      <c r="FXV292" s="6"/>
      <c r="FXW292" s="6"/>
      <c r="FXX292" s="6"/>
      <c r="FXY292" s="6"/>
      <c r="FXZ292" s="6"/>
      <c r="FYA292" s="6"/>
      <c r="FYB292" s="6"/>
      <c r="FYC292" s="6"/>
      <c r="FYD292" s="6"/>
      <c r="FYE292" s="6"/>
      <c r="FYF292" s="6"/>
      <c r="FYG292" s="6"/>
      <c r="FYH292" s="6"/>
      <c r="FYI292" s="6"/>
      <c r="FYJ292" s="6"/>
      <c r="FYK292" s="6"/>
      <c r="FYL292" s="6"/>
      <c r="FYM292" s="6"/>
      <c r="FYN292" s="6"/>
      <c r="FYO292" s="6"/>
      <c r="FYP292" s="6"/>
      <c r="FYQ292" s="6"/>
      <c r="FYR292" s="6"/>
      <c r="FYS292" s="6"/>
      <c r="FYT292" s="6"/>
      <c r="FYU292" s="6"/>
      <c r="FYV292" s="6"/>
      <c r="FYW292" s="6"/>
      <c r="FYX292" s="6"/>
      <c r="FYY292" s="6"/>
      <c r="FYZ292" s="6"/>
      <c r="FZA292" s="6"/>
      <c r="FZB292" s="6"/>
      <c r="FZC292" s="6"/>
      <c r="FZD292" s="6"/>
      <c r="FZE292" s="6"/>
      <c r="FZF292" s="6"/>
      <c r="FZG292" s="6"/>
      <c r="FZH292" s="6"/>
      <c r="FZI292" s="6"/>
      <c r="FZJ292" s="6"/>
      <c r="FZK292" s="6"/>
      <c r="FZL292" s="6"/>
      <c r="FZM292" s="6"/>
      <c r="FZN292" s="6"/>
      <c r="FZO292" s="6"/>
      <c r="FZP292" s="6"/>
      <c r="FZQ292" s="6"/>
      <c r="FZR292" s="6"/>
      <c r="FZS292" s="6"/>
      <c r="FZT292" s="6"/>
      <c r="FZU292" s="6"/>
      <c r="FZV292" s="6"/>
      <c r="FZW292" s="6"/>
      <c r="FZX292" s="6"/>
      <c r="FZY292" s="6"/>
      <c r="FZZ292" s="6"/>
      <c r="GAA292" s="6"/>
      <c r="GAB292" s="6"/>
      <c r="GAC292" s="6"/>
      <c r="GAD292" s="6"/>
      <c r="GAE292" s="6"/>
      <c r="GAF292" s="6"/>
      <c r="GAG292" s="6"/>
      <c r="GAH292" s="6"/>
      <c r="GAI292" s="6"/>
      <c r="GAJ292" s="6"/>
      <c r="GAK292" s="6"/>
      <c r="GAL292" s="6"/>
      <c r="GAM292" s="6"/>
      <c r="GAN292" s="6"/>
      <c r="GAO292" s="6"/>
      <c r="GAP292" s="6"/>
      <c r="GAQ292" s="6"/>
      <c r="GAR292" s="6"/>
      <c r="GAS292" s="6"/>
      <c r="GAT292" s="6"/>
      <c r="GAU292" s="6"/>
      <c r="GAV292" s="6"/>
      <c r="GAW292" s="6"/>
      <c r="GAX292" s="6"/>
      <c r="GAY292" s="6"/>
      <c r="GAZ292" s="6"/>
      <c r="GBA292" s="6"/>
      <c r="GBB292" s="6"/>
      <c r="GBC292" s="6"/>
      <c r="GBD292" s="6"/>
      <c r="GBE292" s="6"/>
      <c r="GBF292" s="6"/>
      <c r="GBG292" s="6"/>
      <c r="GBH292" s="6"/>
      <c r="GBI292" s="6"/>
      <c r="GBJ292" s="6"/>
      <c r="GBK292" s="6"/>
      <c r="GBL292" s="6"/>
      <c r="GBM292" s="6"/>
      <c r="GBN292" s="6"/>
      <c r="GBO292" s="6"/>
      <c r="GBP292" s="6"/>
      <c r="GBQ292" s="6"/>
      <c r="GBR292" s="6"/>
      <c r="GBS292" s="6"/>
      <c r="GBT292" s="6"/>
      <c r="GBU292" s="6"/>
      <c r="GBV292" s="6"/>
      <c r="GBW292" s="6"/>
      <c r="GBX292" s="6"/>
      <c r="GBY292" s="6"/>
      <c r="GBZ292" s="6"/>
      <c r="GCA292" s="6"/>
      <c r="GCB292" s="6"/>
      <c r="GCC292" s="6"/>
      <c r="GCD292" s="6"/>
      <c r="GCE292" s="6"/>
      <c r="GCF292" s="6"/>
      <c r="GCG292" s="6"/>
      <c r="GCH292" s="6"/>
      <c r="GCI292" s="6"/>
      <c r="GCJ292" s="6"/>
      <c r="GCK292" s="6"/>
      <c r="GCL292" s="6"/>
      <c r="GCM292" s="6"/>
      <c r="GCN292" s="6"/>
      <c r="GCO292" s="6"/>
      <c r="GCP292" s="6"/>
      <c r="GCQ292" s="6"/>
      <c r="GCR292" s="6"/>
      <c r="GCS292" s="6"/>
      <c r="GCT292" s="6"/>
      <c r="GCU292" s="6"/>
      <c r="GCV292" s="6"/>
      <c r="GCW292" s="6"/>
      <c r="GCX292" s="6"/>
      <c r="GCY292" s="6"/>
      <c r="GCZ292" s="6"/>
      <c r="GDA292" s="6"/>
      <c r="GDB292" s="6"/>
      <c r="GDC292" s="6"/>
      <c r="GDD292" s="6"/>
      <c r="GDE292" s="6"/>
      <c r="GDF292" s="6"/>
      <c r="GDG292" s="6"/>
      <c r="GDH292" s="6"/>
      <c r="GDI292" s="6"/>
      <c r="GDJ292" s="6"/>
      <c r="GDK292" s="6"/>
      <c r="GDL292" s="6"/>
      <c r="GDM292" s="6"/>
      <c r="GDN292" s="6"/>
      <c r="GDO292" s="6"/>
      <c r="GDP292" s="6"/>
      <c r="GDQ292" s="6"/>
      <c r="GDR292" s="6"/>
      <c r="GDS292" s="6"/>
      <c r="GDT292" s="6"/>
      <c r="GDU292" s="6"/>
      <c r="GDV292" s="6"/>
      <c r="GDW292" s="6"/>
      <c r="GDX292" s="6"/>
      <c r="GDY292" s="6"/>
      <c r="GDZ292" s="6"/>
      <c r="GEA292" s="6"/>
      <c r="GEB292" s="6"/>
      <c r="GEC292" s="6"/>
      <c r="GED292" s="6"/>
      <c r="GEE292" s="6"/>
      <c r="GEF292" s="6"/>
      <c r="GEG292" s="6"/>
      <c r="GEH292" s="6"/>
      <c r="GEI292" s="6"/>
      <c r="GEJ292" s="6"/>
      <c r="GEK292" s="6"/>
      <c r="GEL292" s="6"/>
      <c r="GEM292" s="6"/>
      <c r="GEN292" s="6"/>
      <c r="GEO292" s="6"/>
      <c r="GEP292" s="6"/>
      <c r="GEQ292" s="6"/>
      <c r="GER292" s="6"/>
      <c r="GES292" s="6"/>
      <c r="GET292" s="6"/>
      <c r="GEU292" s="6"/>
      <c r="GEV292" s="6"/>
      <c r="GEW292" s="6"/>
      <c r="GEX292" s="6"/>
      <c r="GEY292" s="6"/>
      <c r="GEZ292" s="6"/>
      <c r="GFA292" s="6"/>
      <c r="GFB292" s="6"/>
      <c r="GFC292" s="6"/>
      <c r="GFD292" s="6"/>
      <c r="GFE292" s="6"/>
      <c r="GFF292" s="6"/>
      <c r="GFG292" s="6"/>
      <c r="GFH292" s="6"/>
      <c r="GFI292" s="6"/>
      <c r="GFJ292" s="6"/>
      <c r="GFK292" s="6"/>
      <c r="GFL292" s="6"/>
      <c r="GFM292" s="6"/>
      <c r="GFN292" s="6"/>
      <c r="GFO292" s="6"/>
      <c r="GFP292" s="6"/>
      <c r="GFQ292" s="6"/>
      <c r="GFR292" s="6"/>
      <c r="GFS292" s="6"/>
      <c r="GFT292" s="6"/>
      <c r="GFU292" s="6"/>
      <c r="GFV292" s="6"/>
      <c r="GFW292" s="6"/>
      <c r="GFX292" s="6"/>
      <c r="GFY292" s="6"/>
      <c r="GFZ292" s="6"/>
      <c r="GGA292" s="6"/>
      <c r="GGB292" s="6"/>
      <c r="GGC292" s="6"/>
      <c r="GGD292" s="6"/>
      <c r="GGE292" s="6"/>
      <c r="GGF292" s="6"/>
      <c r="GGG292" s="6"/>
      <c r="GGH292" s="6"/>
      <c r="GGI292" s="6"/>
      <c r="GGJ292" s="6"/>
      <c r="GGK292" s="6"/>
      <c r="GGL292" s="6"/>
      <c r="GGM292" s="6"/>
      <c r="GGN292" s="6"/>
      <c r="GGO292" s="6"/>
      <c r="GGP292" s="6"/>
      <c r="GGQ292" s="6"/>
      <c r="GGR292" s="6"/>
      <c r="GGS292" s="6"/>
      <c r="GGT292" s="6"/>
      <c r="GGU292" s="6"/>
      <c r="GGV292" s="6"/>
      <c r="GGW292" s="6"/>
      <c r="GGX292" s="6"/>
      <c r="GGY292" s="6"/>
      <c r="GGZ292" s="6"/>
      <c r="GHA292" s="6"/>
      <c r="GHB292" s="6"/>
      <c r="GHC292" s="6"/>
      <c r="GHD292" s="6"/>
      <c r="GHE292" s="6"/>
      <c r="GHF292" s="6"/>
      <c r="GHG292" s="6"/>
      <c r="GHH292" s="6"/>
      <c r="GHI292" s="6"/>
      <c r="GHJ292" s="6"/>
      <c r="GHK292" s="6"/>
      <c r="GHL292" s="6"/>
      <c r="GHM292" s="6"/>
      <c r="GHN292" s="6"/>
      <c r="GHO292" s="6"/>
      <c r="GHP292" s="6"/>
      <c r="GHQ292" s="6"/>
      <c r="GHR292" s="6"/>
      <c r="GHS292" s="6"/>
      <c r="GHT292" s="6"/>
      <c r="GHU292" s="6"/>
      <c r="GHV292" s="6"/>
      <c r="GHW292" s="6"/>
      <c r="GHX292" s="6"/>
      <c r="GHY292" s="6"/>
      <c r="GHZ292" s="6"/>
      <c r="GIA292" s="6"/>
      <c r="GIB292" s="6"/>
      <c r="GIC292" s="6"/>
      <c r="GID292" s="6"/>
      <c r="GIE292" s="6"/>
      <c r="GIF292" s="6"/>
      <c r="GIG292" s="6"/>
      <c r="GIH292" s="6"/>
      <c r="GII292" s="6"/>
      <c r="GIJ292" s="6"/>
      <c r="GIK292" s="6"/>
      <c r="GIL292" s="6"/>
      <c r="GIM292" s="6"/>
      <c r="GIN292" s="6"/>
      <c r="GIO292" s="6"/>
      <c r="GIP292" s="6"/>
      <c r="GIQ292" s="6"/>
      <c r="GIR292" s="6"/>
      <c r="GIS292" s="6"/>
      <c r="GIT292" s="6"/>
      <c r="GIU292" s="6"/>
      <c r="GIV292" s="6"/>
      <c r="GIW292" s="6"/>
      <c r="GIX292" s="6"/>
      <c r="GIY292" s="6"/>
      <c r="GIZ292" s="6"/>
      <c r="GJA292" s="6"/>
      <c r="GJB292" s="6"/>
      <c r="GJC292" s="6"/>
      <c r="GJD292" s="6"/>
      <c r="GJE292" s="6"/>
      <c r="GJF292" s="6"/>
      <c r="GJG292" s="6"/>
      <c r="GJH292" s="6"/>
      <c r="GJI292" s="6"/>
      <c r="GJJ292" s="6"/>
      <c r="GJK292" s="6"/>
      <c r="GJL292" s="6"/>
      <c r="GJM292" s="6"/>
      <c r="GJN292" s="6"/>
      <c r="GJO292" s="6"/>
      <c r="GJP292" s="6"/>
      <c r="GJQ292" s="6"/>
      <c r="GJR292" s="6"/>
      <c r="GJS292" s="6"/>
      <c r="GJT292" s="6"/>
      <c r="GJU292" s="6"/>
      <c r="GJV292" s="6"/>
      <c r="GJW292" s="6"/>
      <c r="GJX292" s="6"/>
      <c r="GJY292" s="6"/>
      <c r="GJZ292" s="6"/>
      <c r="GKA292" s="6"/>
      <c r="GKB292" s="6"/>
      <c r="GKC292" s="6"/>
      <c r="GKD292" s="6"/>
      <c r="GKE292" s="6"/>
      <c r="GKF292" s="6"/>
      <c r="GKG292" s="6"/>
      <c r="GKH292" s="6"/>
      <c r="GKI292" s="6"/>
      <c r="GKJ292" s="6"/>
      <c r="GKK292" s="6"/>
      <c r="GKL292" s="6"/>
      <c r="GKM292" s="6"/>
      <c r="GKN292" s="6"/>
      <c r="GKO292" s="6"/>
      <c r="GKP292" s="6"/>
      <c r="GKQ292" s="6"/>
      <c r="GKR292" s="6"/>
      <c r="GKS292" s="6"/>
      <c r="GKT292" s="6"/>
      <c r="GKU292" s="6"/>
      <c r="GKV292" s="6"/>
      <c r="GKW292" s="6"/>
      <c r="GKX292" s="6"/>
      <c r="GKY292" s="6"/>
      <c r="GKZ292" s="6"/>
      <c r="GLA292" s="6"/>
      <c r="GLB292" s="6"/>
      <c r="GLC292" s="6"/>
      <c r="GLD292" s="6"/>
      <c r="GLE292" s="6"/>
      <c r="GLF292" s="6"/>
      <c r="GLG292" s="6"/>
      <c r="GLH292" s="6"/>
      <c r="GLI292" s="6"/>
      <c r="GLJ292" s="6"/>
      <c r="GLK292" s="6"/>
      <c r="GLL292" s="6"/>
      <c r="GLM292" s="6"/>
      <c r="GLN292" s="6"/>
      <c r="GLO292" s="6"/>
      <c r="GLP292" s="6"/>
      <c r="GLQ292" s="6"/>
      <c r="GLR292" s="6"/>
      <c r="GLS292" s="6"/>
      <c r="GLT292" s="6"/>
      <c r="GLU292" s="6"/>
      <c r="GLV292" s="6"/>
      <c r="GLW292" s="6"/>
      <c r="GLX292" s="6"/>
      <c r="GLY292" s="6"/>
      <c r="GLZ292" s="6"/>
      <c r="GMA292" s="6"/>
      <c r="GMB292" s="6"/>
      <c r="GMC292" s="6"/>
      <c r="GMD292" s="6"/>
      <c r="GME292" s="6"/>
      <c r="GMF292" s="6"/>
      <c r="GMG292" s="6"/>
      <c r="GMH292" s="6"/>
      <c r="GMI292" s="6"/>
      <c r="GMJ292" s="6"/>
      <c r="GMK292" s="6"/>
      <c r="GML292" s="6"/>
      <c r="GMM292" s="6"/>
      <c r="GMN292" s="6"/>
      <c r="GMO292" s="6"/>
      <c r="GMP292" s="6"/>
      <c r="GMQ292" s="6"/>
      <c r="GMR292" s="6"/>
      <c r="GMS292" s="6"/>
      <c r="GMT292" s="6"/>
      <c r="GMU292" s="6"/>
      <c r="GMV292" s="6"/>
      <c r="GMW292" s="6"/>
      <c r="GMX292" s="6"/>
      <c r="GMY292" s="6"/>
      <c r="GMZ292" s="6"/>
      <c r="GNA292" s="6"/>
      <c r="GNB292" s="6"/>
      <c r="GNC292" s="6"/>
      <c r="GND292" s="6"/>
      <c r="GNE292" s="6"/>
      <c r="GNF292" s="6"/>
      <c r="GNG292" s="6"/>
      <c r="GNH292" s="6"/>
      <c r="GNI292" s="6"/>
      <c r="GNJ292" s="6"/>
      <c r="GNK292" s="6"/>
      <c r="GNL292" s="6"/>
      <c r="GNM292" s="6"/>
      <c r="GNN292" s="6"/>
      <c r="GNO292" s="6"/>
      <c r="GNP292" s="6"/>
      <c r="GNQ292" s="6"/>
      <c r="GNR292" s="6"/>
      <c r="GNS292" s="6"/>
      <c r="GNT292" s="6"/>
      <c r="GNU292" s="6"/>
      <c r="GNV292" s="6"/>
      <c r="GNW292" s="6"/>
      <c r="GNX292" s="6"/>
      <c r="GNY292" s="6"/>
      <c r="GNZ292" s="6"/>
      <c r="GOA292" s="6"/>
      <c r="GOB292" s="6"/>
      <c r="GOC292" s="6"/>
      <c r="GOD292" s="6"/>
      <c r="GOE292" s="6"/>
      <c r="GOF292" s="6"/>
      <c r="GOG292" s="6"/>
      <c r="GOH292" s="6"/>
      <c r="GOI292" s="6"/>
      <c r="GOJ292" s="6"/>
      <c r="GOK292" s="6"/>
      <c r="GOL292" s="6"/>
      <c r="GOM292" s="6"/>
      <c r="GON292" s="6"/>
      <c r="GOO292" s="6"/>
      <c r="GOP292" s="6"/>
      <c r="GOQ292" s="6"/>
      <c r="GOR292" s="6"/>
      <c r="GOS292" s="6"/>
      <c r="GOT292" s="6"/>
      <c r="GOU292" s="6"/>
      <c r="GOV292" s="6"/>
      <c r="GOW292" s="6"/>
      <c r="GOX292" s="6"/>
      <c r="GOY292" s="6"/>
      <c r="GOZ292" s="6"/>
      <c r="GPA292" s="6"/>
      <c r="GPB292" s="6"/>
      <c r="GPC292" s="6"/>
      <c r="GPD292" s="6"/>
      <c r="GPE292" s="6"/>
      <c r="GPF292" s="6"/>
      <c r="GPG292" s="6"/>
      <c r="GPH292" s="6"/>
      <c r="GPI292" s="6"/>
      <c r="GPJ292" s="6"/>
      <c r="GPK292" s="6"/>
      <c r="GPL292" s="6"/>
      <c r="GPM292" s="6"/>
      <c r="GPN292" s="6"/>
      <c r="GPO292" s="6"/>
      <c r="GPP292" s="6"/>
      <c r="GPQ292" s="6"/>
      <c r="GPR292" s="6"/>
      <c r="GPS292" s="6"/>
      <c r="GPT292" s="6"/>
      <c r="GPU292" s="6"/>
      <c r="GPV292" s="6"/>
      <c r="GPW292" s="6"/>
      <c r="GPX292" s="6"/>
      <c r="GPY292" s="6"/>
      <c r="GPZ292" s="6"/>
      <c r="GQA292" s="6"/>
      <c r="GQB292" s="6"/>
      <c r="GQC292" s="6"/>
      <c r="GQD292" s="6"/>
      <c r="GQE292" s="6"/>
      <c r="GQF292" s="6"/>
      <c r="GQG292" s="6"/>
      <c r="GQH292" s="6"/>
      <c r="GQI292" s="6"/>
      <c r="GQJ292" s="6"/>
      <c r="GQK292" s="6"/>
      <c r="GQL292" s="6"/>
      <c r="GQM292" s="6"/>
      <c r="GQN292" s="6"/>
      <c r="GQO292" s="6"/>
      <c r="GQP292" s="6"/>
      <c r="GQQ292" s="6"/>
      <c r="GQR292" s="6"/>
      <c r="GQS292" s="6"/>
      <c r="GQT292" s="6"/>
      <c r="GQU292" s="6"/>
      <c r="GQV292" s="6"/>
      <c r="GQW292" s="6"/>
      <c r="GQX292" s="6"/>
      <c r="GQY292" s="6"/>
      <c r="GQZ292" s="6"/>
      <c r="GRA292" s="6"/>
      <c r="GRB292" s="6"/>
      <c r="GRC292" s="6"/>
      <c r="GRD292" s="6"/>
      <c r="GRE292" s="6"/>
      <c r="GRF292" s="6"/>
      <c r="GRG292" s="6"/>
      <c r="GRH292" s="6"/>
      <c r="GRI292" s="6"/>
      <c r="GRJ292" s="6"/>
      <c r="GRK292" s="6"/>
      <c r="GRL292" s="6"/>
      <c r="GRM292" s="6"/>
      <c r="GRN292" s="6"/>
      <c r="GRO292" s="6"/>
      <c r="GRP292" s="6"/>
      <c r="GRQ292" s="6"/>
      <c r="GRR292" s="6"/>
      <c r="GRS292" s="6"/>
      <c r="GRT292" s="6"/>
      <c r="GRU292" s="6"/>
      <c r="GRV292" s="6"/>
      <c r="GRW292" s="6"/>
      <c r="GRX292" s="6"/>
      <c r="GRY292" s="6"/>
      <c r="GRZ292" s="6"/>
      <c r="GSA292" s="6"/>
      <c r="GSB292" s="6"/>
      <c r="GSC292" s="6"/>
      <c r="GSD292" s="6"/>
      <c r="GSE292" s="6"/>
      <c r="GSF292" s="6"/>
      <c r="GSG292" s="6"/>
      <c r="GSH292" s="6"/>
      <c r="GSI292" s="6"/>
      <c r="GSJ292" s="6"/>
      <c r="GSK292" s="6"/>
      <c r="GSL292" s="6"/>
      <c r="GSM292" s="6"/>
      <c r="GSN292" s="6"/>
      <c r="GSO292" s="6"/>
      <c r="GSP292" s="6"/>
      <c r="GSQ292" s="6"/>
      <c r="GSR292" s="6"/>
      <c r="GSS292" s="6"/>
      <c r="GST292" s="6"/>
      <c r="GSU292" s="6"/>
      <c r="GSV292" s="6"/>
      <c r="GSW292" s="6"/>
      <c r="GSX292" s="6"/>
      <c r="GSY292" s="6"/>
      <c r="GSZ292" s="6"/>
      <c r="GTA292" s="6"/>
      <c r="GTB292" s="6"/>
      <c r="GTC292" s="6"/>
      <c r="GTD292" s="6"/>
      <c r="GTE292" s="6"/>
      <c r="GTF292" s="6"/>
      <c r="GTG292" s="6"/>
      <c r="GTH292" s="6"/>
      <c r="GTI292" s="6"/>
      <c r="GTJ292" s="6"/>
      <c r="GTK292" s="6"/>
      <c r="GTL292" s="6"/>
      <c r="GTM292" s="6"/>
      <c r="GTN292" s="6"/>
      <c r="GTO292" s="6"/>
      <c r="GTP292" s="6"/>
      <c r="GTQ292" s="6"/>
      <c r="GTR292" s="6"/>
      <c r="GTS292" s="6"/>
      <c r="GTT292" s="6"/>
      <c r="GTU292" s="6"/>
      <c r="GTV292" s="6"/>
      <c r="GTW292" s="6"/>
      <c r="GTX292" s="6"/>
      <c r="GTY292" s="6"/>
      <c r="GTZ292" s="6"/>
      <c r="GUA292" s="6"/>
      <c r="GUB292" s="6"/>
      <c r="GUC292" s="6"/>
      <c r="GUD292" s="6"/>
      <c r="GUE292" s="6"/>
      <c r="GUF292" s="6"/>
      <c r="GUG292" s="6"/>
      <c r="GUH292" s="6"/>
      <c r="GUI292" s="6"/>
      <c r="GUJ292" s="6"/>
      <c r="GUK292" s="6"/>
      <c r="GUL292" s="6"/>
      <c r="GUM292" s="6"/>
      <c r="GUN292" s="6"/>
      <c r="GUO292" s="6"/>
      <c r="GUP292" s="6"/>
      <c r="GUQ292" s="6"/>
      <c r="GUR292" s="6"/>
      <c r="GUS292" s="6"/>
      <c r="GUT292" s="6"/>
      <c r="GUU292" s="6"/>
      <c r="GUV292" s="6"/>
      <c r="GUW292" s="6"/>
      <c r="GUX292" s="6"/>
      <c r="GUY292" s="6"/>
      <c r="GUZ292" s="6"/>
      <c r="GVA292" s="6"/>
      <c r="GVB292" s="6"/>
      <c r="GVC292" s="6"/>
      <c r="GVD292" s="6"/>
      <c r="GVE292" s="6"/>
      <c r="GVF292" s="6"/>
      <c r="GVG292" s="6"/>
      <c r="GVH292" s="6"/>
      <c r="GVI292" s="6"/>
      <c r="GVJ292" s="6"/>
      <c r="GVK292" s="6"/>
      <c r="GVL292" s="6"/>
      <c r="GVM292" s="6"/>
      <c r="GVN292" s="6"/>
      <c r="GVO292" s="6"/>
      <c r="GVP292" s="6"/>
      <c r="GVQ292" s="6"/>
      <c r="GVR292" s="6"/>
      <c r="GVS292" s="6"/>
      <c r="GVT292" s="6"/>
      <c r="GVU292" s="6"/>
      <c r="GVV292" s="6"/>
      <c r="GVW292" s="6"/>
      <c r="GVX292" s="6"/>
      <c r="GVY292" s="6"/>
      <c r="GVZ292" s="6"/>
      <c r="GWA292" s="6"/>
      <c r="GWB292" s="6"/>
      <c r="GWC292" s="6"/>
      <c r="GWD292" s="6"/>
      <c r="GWE292" s="6"/>
      <c r="GWF292" s="6"/>
      <c r="GWG292" s="6"/>
      <c r="GWH292" s="6"/>
      <c r="GWI292" s="6"/>
      <c r="GWJ292" s="6"/>
      <c r="GWK292" s="6"/>
      <c r="GWL292" s="6"/>
      <c r="GWM292" s="6"/>
      <c r="GWN292" s="6"/>
      <c r="GWO292" s="6"/>
      <c r="GWP292" s="6"/>
      <c r="GWQ292" s="6"/>
      <c r="GWR292" s="6"/>
      <c r="GWS292" s="6"/>
      <c r="GWT292" s="6"/>
      <c r="GWU292" s="6"/>
      <c r="GWV292" s="6"/>
      <c r="GWW292" s="6"/>
      <c r="GWX292" s="6"/>
      <c r="GWY292" s="6"/>
      <c r="GWZ292" s="6"/>
      <c r="GXA292" s="6"/>
      <c r="GXB292" s="6"/>
      <c r="GXC292" s="6"/>
      <c r="GXD292" s="6"/>
      <c r="GXE292" s="6"/>
      <c r="GXF292" s="6"/>
      <c r="GXG292" s="6"/>
      <c r="GXH292" s="6"/>
      <c r="GXI292" s="6"/>
      <c r="GXJ292" s="6"/>
      <c r="GXK292" s="6"/>
      <c r="GXL292" s="6"/>
      <c r="GXM292" s="6"/>
      <c r="GXN292" s="6"/>
      <c r="GXO292" s="6"/>
      <c r="GXP292" s="6"/>
      <c r="GXQ292" s="6"/>
      <c r="GXR292" s="6"/>
      <c r="GXS292" s="6"/>
      <c r="GXT292" s="6"/>
      <c r="GXU292" s="6"/>
      <c r="GXV292" s="6"/>
      <c r="GXW292" s="6"/>
      <c r="GXX292" s="6"/>
      <c r="GXY292" s="6"/>
      <c r="GXZ292" s="6"/>
      <c r="GYA292" s="6"/>
      <c r="GYB292" s="6"/>
      <c r="GYC292" s="6"/>
      <c r="GYD292" s="6"/>
      <c r="GYE292" s="6"/>
      <c r="GYF292" s="6"/>
      <c r="GYG292" s="6"/>
      <c r="GYH292" s="6"/>
      <c r="GYI292" s="6"/>
      <c r="GYJ292" s="6"/>
      <c r="GYK292" s="6"/>
      <c r="GYL292" s="6"/>
      <c r="GYM292" s="6"/>
      <c r="GYN292" s="6"/>
      <c r="GYO292" s="6"/>
      <c r="GYP292" s="6"/>
      <c r="GYQ292" s="6"/>
      <c r="GYR292" s="6"/>
      <c r="GYS292" s="6"/>
      <c r="GYT292" s="6"/>
      <c r="GYU292" s="6"/>
      <c r="GYV292" s="6"/>
      <c r="GYW292" s="6"/>
      <c r="GYX292" s="6"/>
      <c r="GYY292" s="6"/>
      <c r="GYZ292" s="6"/>
      <c r="GZA292" s="6"/>
      <c r="GZB292" s="6"/>
      <c r="GZC292" s="6"/>
      <c r="GZD292" s="6"/>
      <c r="GZE292" s="6"/>
      <c r="GZF292" s="6"/>
      <c r="GZG292" s="6"/>
      <c r="GZH292" s="6"/>
      <c r="GZI292" s="6"/>
      <c r="GZJ292" s="6"/>
      <c r="GZK292" s="6"/>
      <c r="GZL292" s="6"/>
      <c r="GZM292" s="6"/>
      <c r="GZN292" s="6"/>
      <c r="GZO292" s="6"/>
      <c r="GZP292" s="6"/>
      <c r="GZQ292" s="6"/>
      <c r="GZR292" s="6"/>
      <c r="GZS292" s="6"/>
      <c r="GZT292" s="6"/>
      <c r="GZU292" s="6"/>
      <c r="GZV292" s="6"/>
      <c r="GZW292" s="6"/>
      <c r="GZX292" s="6"/>
      <c r="GZY292" s="6"/>
      <c r="GZZ292" s="6"/>
      <c r="HAA292" s="6"/>
      <c r="HAB292" s="6"/>
      <c r="HAC292" s="6"/>
      <c r="HAD292" s="6"/>
      <c r="HAE292" s="6"/>
      <c r="HAF292" s="6"/>
      <c r="HAG292" s="6"/>
      <c r="HAH292" s="6"/>
      <c r="HAI292" s="6"/>
      <c r="HAJ292" s="6"/>
      <c r="HAK292" s="6"/>
      <c r="HAL292" s="6"/>
      <c r="HAM292" s="6"/>
      <c r="HAN292" s="6"/>
      <c r="HAO292" s="6"/>
      <c r="HAP292" s="6"/>
      <c r="HAQ292" s="6"/>
      <c r="HAR292" s="6"/>
      <c r="HAS292" s="6"/>
      <c r="HAT292" s="6"/>
      <c r="HAU292" s="6"/>
      <c r="HAV292" s="6"/>
      <c r="HAW292" s="6"/>
      <c r="HAX292" s="6"/>
      <c r="HAY292" s="6"/>
      <c r="HAZ292" s="6"/>
      <c r="HBA292" s="6"/>
      <c r="HBB292" s="6"/>
      <c r="HBC292" s="6"/>
      <c r="HBD292" s="6"/>
      <c r="HBE292" s="6"/>
      <c r="HBF292" s="6"/>
      <c r="HBG292" s="6"/>
      <c r="HBH292" s="6"/>
      <c r="HBI292" s="6"/>
      <c r="HBJ292" s="6"/>
      <c r="HBK292" s="6"/>
      <c r="HBL292" s="6"/>
      <c r="HBM292" s="6"/>
      <c r="HBN292" s="6"/>
      <c r="HBO292" s="6"/>
      <c r="HBP292" s="6"/>
      <c r="HBQ292" s="6"/>
      <c r="HBR292" s="6"/>
      <c r="HBS292" s="6"/>
      <c r="HBT292" s="6"/>
      <c r="HBU292" s="6"/>
      <c r="HBV292" s="6"/>
      <c r="HBW292" s="6"/>
      <c r="HBX292" s="6"/>
      <c r="HBY292" s="6"/>
      <c r="HBZ292" s="6"/>
      <c r="HCA292" s="6"/>
      <c r="HCB292" s="6"/>
      <c r="HCC292" s="6"/>
      <c r="HCD292" s="6"/>
      <c r="HCE292" s="6"/>
      <c r="HCF292" s="6"/>
      <c r="HCG292" s="6"/>
      <c r="HCH292" s="6"/>
      <c r="HCI292" s="6"/>
      <c r="HCJ292" s="6"/>
      <c r="HCK292" s="6"/>
      <c r="HCL292" s="6"/>
      <c r="HCM292" s="6"/>
      <c r="HCN292" s="6"/>
      <c r="HCO292" s="6"/>
      <c r="HCP292" s="6"/>
      <c r="HCQ292" s="6"/>
      <c r="HCR292" s="6"/>
      <c r="HCS292" s="6"/>
      <c r="HCT292" s="6"/>
      <c r="HCU292" s="6"/>
      <c r="HCV292" s="6"/>
      <c r="HCW292" s="6"/>
      <c r="HCX292" s="6"/>
      <c r="HCY292" s="6"/>
      <c r="HCZ292" s="6"/>
      <c r="HDA292" s="6"/>
      <c r="HDB292" s="6"/>
      <c r="HDC292" s="6"/>
      <c r="HDD292" s="6"/>
      <c r="HDE292" s="6"/>
      <c r="HDF292" s="6"/>
      <c r="HDG292" s="6"/>
      <c r="HDH292" s="6"/>
      <c r="HDI292" s="6"/>
      <c r="HDJ292" s="6"/>
      <c r="HDK292" s="6"/>
      <c r="HDL292" s="6"/>
      <c r="HDM292" s="6"/>
      <c r="HDN292" s="6"/>
      <c r="HDO292" s="6"/>
      <c r="HDP292" s="6"/>
      <c r="HDQ292" s="6"/>
      <c r="HDR292" s="6"/>
      <c r="HDS292" s="6"/>
      <c r="HDT292" s="6"/>
      <c r="HDU292" s="6"/>
      <c r="HDV292" s="6"/>
      <c r="HDW292" s="6"/>
      <c r="HDX292" s="6"/>
      <c r="HDY292" s="6"/>
      <c r="HDZ292" s="6"/>
      <c r="HEA292" s="6"/>
      <c r="HEB292" s="6"/>
      <c r="HEC292" s="6"/>
      <c r="HED292" s="6"/>
      <c r="HEE292" s="6"/>
      <c r="HEF292" s="6"/>
      <c r="HEG292" s="6"/>
      <c r="HEH292" s="6"/>
      <c r="HEI292" s="6"/>
      <c r="HEJ292" s="6"/>
      <c r="HEK292" s="6"/>
      <c r="HEL292" s="6"/>
      <c r="HEM292" s="6"/>
      <c r="HEN292" s="6"/>
      <c r="HEO292" s="6"/>
      <c r="HEP292" s="6"/>
      <c r="HEQ292" s="6"/>
      <c r="HER292" s="6"/>
      <c r="HES292" s="6"/>
      <c r="HET292" s="6"/>
      <c r="HEU292" s="6"/>
      <c r="HEV292" s="6"/>
      <c r="HEW292" s="6"/>
      <c r="HEX292" s="6"/>
      <c r="HEY292" s="6"/>
      <c r="HEZ292" s="6"/>
      <c r="HFA292" s="6"/>
      <c r="HFB292" s="6"/>
      <c r="HFC292" s="6"/>
      <c r="HFD292" s="6"/>
      <c r="HFE292" s="6"/>
      <c r="HFF292" s="6"/>
      <c r="HFG292" s="6"/>
      <c r="HFH292" s="6"/>
      <c r="HFI292" s="6"/>
      <c r="HFJ292" s="6"/>
      <c r="HFK292" s="6"/>
      <c r="HFL292" s="6"/>
      <c r="HFM292" s="6"/>
      <c r="HFN292" s="6"/>
      <c r="HFO292" s="6"/>
      <c r="HFP292" s="6"/>
      <c r="HFQ292" s="6"/>
      <c r="HFR292" s="6"/>
      <c r="HFS292" s="6"/>
      <c r="HFT292" s="6"/>
      <c r="HFU292" s="6"/>
      <c r="HFV292" s="6"/>
      <c r="HFW292" s="6"/>
      <c r="HFX292" s="6"/>
      <c r="HFY292" s="6"/>
      <c r="HFZ292" s="6"/>
      <c r="HGA292" s="6"/>
      <c r="HGB292" s="6"/>
      <c r="HGC292" s="6"/>
      <c r="HGD292" s="6"/>
      <c r="HGE292" s="6"/>
      <c r="HGF292" s="6"/>
      <c r="HGG292" s="6"/>
      <c r="HGH292" s="6"/>
      <c r="HGI292" s="6"/>
      <c r="HGJ292" s="6"/>
      <c r="HGK292" s="6"/>
      <c r="HGL292" s="6"/>
      <c r="HGM292" s="6"/>
      <c r="HGN292" s="6"/>
      <c r="HGO292" s="6"/>
      <c r="HGP292" s="6"/>
      <c r="HGQ292" s="6"/>
      <c r="HGR292" s="6"/>
      <c r="HGS292" s="6"/>
      <c r="HGT292" s="6"/>
      <c r="HGU292" s="6"/>
      <c r="HGV292" s="6"/>
      <c r="HGW292" s="6"/>
      <c r="HGX292" s="6"/>
      <c r="HGY292" s="6"/>
      <c r="HGZ292" s="6"/>
      <c r="HHA292" s="6"/>
      <c r="HHB292" s="6"/>
      <c r="HHC292" s="6"/>
      <c r="HHD292" s="6"/>
      <c r="HHE292" s="6"/>
      <c r="HHF292" s="6"/>
      <c r="HHG292" s="6"/>
      <c r="HHH292" s="6"/>
      <c r="HHI292" s="6"/>
      <c r="HHJ292" s="6"/>
      <c r="HHK292" s="6"/>
      <c r="HHL292" s="6"/>
      <c r="HHM292" s="6"/>
      <c r="HHN292" s="6"/>
      <c r="HHO292" s="6"/>
      <c r="HHP292" s="6"/>
      <c r="HHQ292" s="6"/>
      <c r="HHR292" s="6"/>
      <c r="HHS292" s="6"/>
      <c r="HHT292" s="6"/>
      <c r="HHU292" s="6"/>
      <c r="HHV292" s="6"/>
      <c r="HHW292" s="6"/>
      <c r="HHX292" s="6"/>
      <c r="HHY292" s="6"/>
      <c r="HHZ292" s="6"/>
      <c r="HIA292" s="6"/>
      <c r="HIB292" s="6"/>
      <c r="HIC292" s="6"/>
      <c r="HID292" s="6"/>
      <c r="HIE292" s="6"/>
      <c r="HIF292" s="6"/>
      <c r="HIG292" s="6"/>
      <c r="HIH292" s="6"/>
      <c r="HII292" s="6"/>
      <c r="HIJ292" s="6"/>
      <c r="HIK292" s="6"/>
      <c r="HIL292" s="6"/>
      <c r="HIM292" s="6"/>
      <c r="HIN292" s="6"/>
      <c r="HIO292" s="6"/>
      <c r="HIP292" s="6"/>
      <c r="HIQ292" s="6"/>
      <c r="HIR292" s="6"/>
      <c r="HIS292" s="6"/>
      <c r="HIT292" s="6"/>
      <c r="HIU292" s="6"/>
      <c r="HIV292" s="6"/>
      <c r="HIW292" s="6"/>
      <c r="HIX292" s="6"/>
      <c r="HIY292" s="6"/>
      <c r="HIZ292" s="6"/>
      <c r="HJA292" s="6"/>
      <c r="HJB292" s="6"/>
      <c r="HJC292" s="6"/>
      <c r="HJD292" s="6"/>
      <c r="HJE292" s="6"/>
      <c r="HJF292" s="6"/>
      <c r="HJG292" s="6"/>
      <c r="HJH292" s="6"/>
      <c r="HJI292" s="6"/>
      <c r="HJJ292" s="6"/>
      <c r="HJK292" s="6"/>
      <c r="HJL292" s="6"/>
      <c r="HJM292" s="6"/>
      <c r="HJN292" s="6"/>
      <c r="HJO292" s="6"/>
      <c r="HJP292" s="6"/>
      <c r="HJQ292" s="6"/>
      <c r="HJR292" s="6"/>
      <c r="HJS292" s="6"/>
      <c r="HJT292" s="6"/>
      <c r="HJU292" s="6"/>
      <c r="HJV292" s="6"/>
      <c r="HJW292" s="6"/>
      <c r="HJX292" s="6"/>
      <c r="HJY292" s="6"/>
      <c r="HJZ292" s="6"/>
      <c r="HKA292" s="6"/>
      <c r="HKB292" s="6"/>
      <c r="HKC292" s="6"/>
      <c r="HKD292" s="6"/>
      <c r="HKE292" s="6"/>
      <c r="HKF292" s="6"/>
      <c r="HKG292" s="6"/>
      <c r="HKH292" s="6"/>
      <c r="HKI292" s="6"/>
      <c r="HKJ292" s="6"/>
      <c r="HKK292" s="6"/>
      <c r="HKL292" s="6"/>
      <c r="HKM292" s="6"/>
      <c r="HKN292" s="6"/>
      <c r="HKO292" s="6"/>
      <c r="HKP292" s="6"/>
      <c r="HKQ292" s="6"/>
      <c r="HKR292" s="6"/>
      <c r="HKS292" s="6"/>
      <c r="HKT292" s="6"/>
      <c r="HKU292" s="6"/>
      <c r="HKV292" s="6"/>
      <c r="HKW292" s="6"/>
      <c r="HKX292" s="6"/>
      <c r="HKY292" s="6"/>
      <c r="HKZ292" s="6"/>
      <c r="HLA292" s="6"/>
      <c r="HLB292" s="6"/>
      <c r="HLC292" s="6"/>
      <c r="HLD292" s="6"/>
      <c r="HLE292" s="6"/>
      <c r="HLF292" s="6"/>
      <c r="HLG292" s="6"/>
      <c r="HLH292" s="6"/>
      <c r="HLI292" s="6"/>
      <c r="HLJ292" s="6"/>
      <c r="HLK292" s="6"/>
      <c r="HLL292" s="6"/>
      <c r="HLM292" s="6"/>
      <c r="HLN292" s="6"/>
      <c r="HLO292" s="6"/>
      <c r="HLP292" s="6"/>
      <c r="HLQ292" s="6"/>
      <c r="HLR292" s="6"/>
      <c r="HLS292" s="6"/>
      <c r="HLT292" s="6"/>
      <c r="HLU292" s="6"/>
      <c r="HLV292" s="6"/>
      <c r="HLW292" s="6"/>
      <c r="HLX292" s="6"/>
      <c r="HLY292" s="6"/>
      <c r="HLZ292" s="6"/>
      <c r="HMA292" s="6"/>
      <c r="HMB292" s="6"/>
      <c r="HMC292" s="6"/>
      <c r="HMD292" s="6"/>
      <c r="HME292" s="6"/>
      <c r="HMF292" s="6"/>
      <c r="HMG292" s="6"/>
      <c r="HMH292" s="6"/>
      <c r="HMI292" s="6"/>
      <c r="HMJ292" s="6"/>
      <c r="HMK292" s="6"/>
      <c r="HML292" s="6"/>
      <c r="HMM292" s="6"/>
      <c r="HMN292" s="6"/>
      <c r="HMO292" s="6"/>
      <c r="HMP292" s="6"/>
      <c r="HMQ292" s="6"/>
      <c r="HMR292" s="6"/>
      <c r="HMS292" s="6"/>
      <c r="HMT292" s="6"/>
      <c r="HMU292" s="6"/>
      <c r="HMV292" s="6"/>
      <c r="HMW292" s="6"/>
      <c r="HMX292" s="6"/>
      <c r="HMY292" s="6"/>
      <c r="HMZ292" s="6"/>
      <c r="HNA292" s="6"/>
      <c r="HNB292" s="6"/>
      <c r="HNC292" s="6"/>
      <c r="HND292" s="6"/>
      <c r="HNE292" s="6"/>
      <c r="HNF292" s="6"/>
      <c r="HNG292" s="6"/>
      <c r="HNH292" s="6"/>
      <c r="HNI292" s="6"/>
      <c r="HNJ292" s="6"/>
      <c r="HNK292" s="6"/>
      <c r="HNL292" s="6"/>
      <c r="HNM292" s="6"/>
      <c r="HNN292" s="6"/>
      <c r="HNO292" s="6"/>
      <c r="HNP292" s="6"/>
      <c r="HNQ292" s="6"/>
      <c r="HNR292" s="6"/>
      <c r="HNS292" s="6"/>
      <c r="HNT292" s="6"/>
      <c r="HNU292" s="6"/>
      <c r="HNV292" s="6"/>
      <c r="HNW292" s="6"/>
      <c r="HNX292" s="6"/>
      <c r="HNY292" s="6"/>
      <c r="HNZ292" s="6"/>
      <c r="HOA292" s="6"/>
      <c r="HOB292" s="6"/>
      <c r="HOC292" s="6"/>
      <c r="HOD292" s="6"/>
      <c r="HOE292" s="6"/>
      <c r="HOF292" s="6"/>
      <c r="HOG292" s="6"/>
      <c r="HOH292" s="6"/>
      <c r="HOI292" s="6"/>
      <c r="HOJ292" s="6"/>
      <c r="HOK292" s="6"/>
      <c r="HOL292" s="6"/>
      <c r="HOM292" s="6"/>
      <c r="HON292" s="6"/>
      <c r="HOO292" s="6"/>
      <c r="HOP292" s="6"/>
      <c r="HOQ292" s="6"/>
      <c r="HOR292" s="6"/>
      <c r="HOS292" s="6"/>
      <c r="HOT292" s="6"/>
      <c r="HOU292" s="6"/>
      <c r="HOV292" s="6"/>
      <c r="HOW292" s="6"/>
      <c r="HOX292" s="6"/>
      <c r="HOY292" s="6"/>
      <c r="HOZ292" s="6"/>
      <c r="HPA292" s="6"/>
      <c r="HPB292" s="6"/>
      <c r="HPC292" s="6"/>
      <c r="HPD292" s="6"/>
      <c r="HPE292" s="6"/>
      <c r="HPF292" s="6"/>
      <c r="HPG292" s="6"/>
      <c r="HPH292" s="6"/>
      <c r="HPI292" s="6"/>
      <c r="HPJ292" s="6"/>
      <c r="HPK292" s="6"/>
      <c r="HPL292" s="6"/>
      <c r="HPM292" s="6"/>
      <c r="HPN292" s="6"/>
      <c r="HPO292" s="6"/>
      <c r="HPP292" s="6"/>
      <c r="HPQ292" s="6"/>
      <c r="HPR292" s="6"/>
      <c r="HPS292" s="6"/>
      <c r="HPT292" s="6"/>
      <c r="HPU292" s="6"/>
      <c r="HPV292" s="6"/>
      <c r="HPW292" s="6"/>
      <c r="HPX292" s="6"/>
      <c r="HPY292" s="6"/>
      <c r="HPZ292" s="6"/>
      <c r="HQA292" s="6"/>
      <c r="HQB292" s="6"/>
      <c r="HQC292" s="6"/>
      <c r="HQD292" s="6"/>
      <c r="HQE292" s="6"/>
      <c r="HQF292" s="6"/>
      <c r="HQG292" s="6"/>
      <c r="HQH292" s="6"/>
      <c r="HQI292" s="6"/>
      <c r="HQJ292" s="6"/>
      <c r="HQK292" s="6"/>
      <c r="HQL292" s="6"/>
      <c r="HQM292" s="6"/>
      <c r="HQN292" s="6"/>
      <c r="HQO292" s="6"/>
      <c r="HQP292" s="6"/>
      <c r="HQQ292" s="6"/>
      <c r="HQR292" s="6"/>
      <c r="HQS292" s="6"/>
      <c r="HQT292" s="6"/>
      <c r="HQU292" s="6"/>
      <c r="HQV292" s="6"/>
      <c r="HQW292" s="6"/>
      <c r="HQX292" s="6"/>
      <c r="HQY292" s="6"/>
      <c r="HQZ292" s="6"/>
      <c r="HRA292" s="6"/>
      <c r="HRB292" s="6"/>
      <c r="HRC292" s="6"/>
      <c r="HRD292" s="6"/>
      <c r="HRE292" s="6"/>
      <c r="HRF292" s="6"/>
      <c r="HRG292" s="6"/>
      <c r="HRH292" s="6"/>
      <c r="HRI292" s="6"/>
      <c r="HRJ292" s="6"/>
      <c r="HRK292" s="6"/>
      <c r="HRL292" s="6"/>
      <c r="HRM292" s="6"/>
      <c r="HRN292" s="6"/>
      <c r="HRO292" s="6"/>
      <c r="HRP292" s="6"/>
      <c r="HRQ292" s="6"/>
      <c r="HRR292" s="6"/>
      <c r="HRS292" s="6"/>
      <c r="HRT292" s="6"/>
      <c r="HRU292" s="6"/>
      <c r="HRV292" s="6"/>
      <c r="HRW292" s="6"/>
      <c r="HRX292" s="6"/>
      <c r="HRY292" s="6"/>
      <c r="HRZ292" s="6"/>
      <c r="HSA292" s="6"/>
      <c r="HSB292" s="6"/>
      <c r="HSC292" s="6"/>
      <c r="HSD292" s="6"/>
      <c r="HSE292" s="6"/>
      <c r="HSF292" s="6"/>
      <c r="HSG292" s="6"/>
      <c r="HSH292" s="6"/>
      <c r="HSI292" s="6"/>
      <c r="HSJ292" s="6"/>
      <c r="HSK292" s="6"/>
      <c r="HSL292" s="6"/>
      <c r="HSM292" s="6"/>
      <c r="HSN292" s="6"/>
      <c r="HSO292" s="6"/>
      <c r="HSP292" s="6"/>
      <c r="HSQ292" s="6"/>
      <c r="HSR292" s="6"/>
      <c r="HSS292" s="6"/>
      <c r="HST292" s="6"/>
      <c r="HSU292" s="6"/>
      <c r="HSV292" s="6"/>
      <c r="HSW292" s="6"/>
      <c r="HSX292" s="6"/>
      <c r="HSY292" s="6"/>
      <c r="HSZ292" s="6"/>
      <c r="HTA292" s="6"/>
      <c r="HTB292" s="6"/>
      <c r="HTC292" s="6"/>
      <c r="HTD292" s="6"/>
      <c r="HTE292" s="6"/>
      <c r="HTF292" s="6"/>
      <c r="HTG292" s="6"/>
      <c r="HTH292" s="6"/>
      <c r="HTI292" s="6"/>
      <c r="HTJ292" s="6"/>
      <c r="HTK292" s="6"/>
      <c r="HTL292" s="6"/>
      <c r="HTM292" s="6"/>
      <c r="HTN292" s="6"/>
      <c r="HTO292" s="6"/>
      <c r="HTP292" s="6"/>
      <c r="HTQ292" s="6"/>
      <c r="HTR292" s="6"/>
      <c r="HTS292" s="6"/>
      <c r="HTT292" s="6"/>
      <c r="HTU292" s="6"/>
      <c r="HTV292" s="6"/>
      <c r="HTW292" s="6"/>
      <c r="HTX292" s="6"/>
      <c r="HTY292" s="6"/>
      <c r="HTZ292" s="6"/>
      <c r="HUA292" s="6"/>
      <c r="HUB292" s="6"/>
      <c r="HUC292" s="6"/>
      <c r="HUD292" s="6"/>
      <c r="HUE292" s="6"/>
      <c r="HUF292" s="6"/>
      <c r="HUG292" s="6"/>
      <c r="HUH292" s="6"/>
      <c r="HUI292" s="6"/>
      <c r="HUJ292" s="6"/>
      <c r="HUK292" s="6"/>
      <c r="HUL292" s="6"/>
      <c r="HUM292" s="6"/>
      <c r="HUN292" s="6"/>
      <c r="HUO292" s="6"/>
      <c r="HUP292" s="6"/>
      <c r="HUQ292" s="6"/>
      <c r="HUR292" s="6"/>
      <c r="HUS292" s="6"/>
      <c r="HUT292" s="6"/>
      <c r="HUU292" s="6"/>
      <c r="HUV292" s="6"/>
      <c r="HUW292" s="6"/>
      <c r="HUX292" s="6"/>
      <c r="HUY292" s="6"/>
      <c r="HUZ292" s="6"/>
      <c r="HVA292" s="6"/>
      <c r="HVB292" s="6"/>
      <c r="HVC292" s="6"/>
      <c r="HVD292" s="6"/>
      <c r="HVE292" s="6"/>
      <c r="HVF292" s="6"/>
      <c r="HVG292" s="6"/>
      <c r="HVH292" s="6"/>
      <c r="HVI292" s="6"/>
      <c r="HVJ292" s="6"/>
      <c r="HVK292" s="6"/>
      <c r="HVL292" s="6"/>
      <c r="HVM292" s="6"/>
      <c r="HVN292" s="6"/>
      <c r="HVO292" s="6"/>
      <c r="HVP292" s="6"/>
      <c r="HVQ292" s="6"/>
      <c r="HVR292" s="6"/>
      <c r="HVS292" s="6"/>
      <c r="HVT292" s="6"/>
      <c r="HVU292" s="6"/>
      <c r="HVV292" s="6"/>
      <c r="HVW292" s="6"/>
      <c r="HVX292" s="6"/>
      <c r="HVY292" s="6"/>
      <c r="HVZ292" s="6"/>
      <c r="HWA292" s="6"/>
      <c r="HWB292" s="6"/>
      <c r="HWC292" s="6"/>
      <c r="HWD292" s="6"/>
      <c r="HWE292" s="6"/>
      <c r="HWF292" s="6"/>
      <c r="HWG292" s="6"/>
      <c r="HWH292" s="6"/>
      <c r="HWI292" s="6"/>
      <c r="HWJ292" s="6"/>
      <c r="HWK292" s="6"/>
      <c r="HWL292" s="6"/>
      <c r="HWM292" s="6"/>
      <c r="HWN292" s="6"/>
      <c r="HWO292" s="6"/>
      <c r="HWP292" s="6"/>
      <c r="HWQ292" s="6"/>
      <c r="HWR292" s="6"/>
      <c r="HWS292" s="6"/>
      <c r="HWT292" s="6"/>
      <c r="HWU292" s="6"/>
      <c r="HWV292" s="6"/>
      <c r="HWW292" s="6"/>
      <c r="HWX292" s="6"/>
      <c r="HWY292" s="6"/>
      <c r="HWZ292" s="6"/>
      <c r="HXA292" s="6"/>
      <c r="HXB292" s="6"/>
      <c r="HXC292" s="6"/>
      <c r="HXD292" s="6"/>
      <c r="HXE292" s="6"/>
      <c r="HXF292" s="6"/>
      <c r="HXG292" s="6"/>
      <c r="HXH292" s="6"/>
      <c r="HXI292" s="6"/>
      <c r="HXJ292" s="6"/>
      <c r="HXK292" s="6"/>
      <c r="HXL292" s="6"/>
      <c r="HXM292" s="6"/>
      <c r="HXN292" s="6"/>
      <c r="HXO292" s="6"/>
      <c r="HXP292" s="6"/>
      <c r="HXQ292" s="6"/>
      <c r="HXR292" s="6"/>
      <c r="HXS292" s="6"/>
      <c r="HXT292" s="6"/>
      <c r="HXU292" s="6"/>
      <c r="HXV292" s="6"/>
      <c r="HXW292" s="6"/>
      <c r="HXX292" s="6"/>
      <c r="HXY292" s="6"/>
      <c r="HXZ292" s="6"/>
      <c r="HYA292" s="6"/>
      <c r="HYB292" s="6"/>
      <c r="HYC292" s="6"/>
      <c r="HYD292" s="6"/>
      <c r="HYE292" s="6"/>
      <c r="HYF292" s="6"/>
      <c r="HYG292" s="6"/>
      <c r="HYH292" s="6"/>
      <c r="HYI292" s="6"/>
      <c r="HYJ292" s="6"/>
      <c r="HYK292" s="6"/>
      <c r="HYL292" s="6"/>
      <c r="HYM292" s="6"/>
      <c r="HYN292" s="6"/>
      <c r="HYO292" s="6"/>
      <c r="HYP292" s="6"/>
      <c r="HYQ292" s="6"/>
      <c r="HYR292" s="6"/>
      <c r="HYS292" s="6"/>
      <c r="HYT292" s="6"/>
      <c r="HYU292" s="6"/>
      <c r="HYV292" s="6"/>
      <c r="HYW292" s="6"/>
      <c r="HYX292" s="6"/>
      <c r="HYY292" s="6"/>
      <c r="HYZ292" s="6"/>
      <c r="HZA292" s="6"/>
      <c r="HZB292" s="6"/>
      <c r="HZC292" s="6"/>
      <c r="HZD292" s="6"/>
      <c r="HZE292" s="6"/>
      <c r="HZF292" s="6"/>
      <c r="HZG292" s="6"/>
      <c r="HZH292" s="6"/>
      <c r="HZI292" s="6"/>
      <c r="HZJ292" s="6"/>
      <c r="HZK292" s="6"/>
      <c r="HZL292" s="6"/>
      <c r="HZM292" s="6"/>
      <c r="HZN292" s="6"/>
      <c r="HZO292" s="6"/>
      <c r="HZP292" s="6"/>
      <c r="HZQ292" s="6"/>
      <c r="HZR292" s="6"/>
      <c r="HZS292" s="6"/>
      <c r="HZT292" s="6"/>
      <c r="HZU292" s="6"/>
      <c r="HZV292" s="6"/>
      <c r="HZW292" s="6"/>
      <c r="HZX292" s="6"/>
      <c r="HZY292" s="6"/>
      <c r="HZZ292" s="6"/>
      <c r="IAA292" s="6"/>
      <c r="IAB292" s="6"/>
      <c r="IAC292" s="6"/>
      <c r="IAD292" s="6"/>
      <c r="IAE292" s="6"/>
      <c r="IAF292" s="6"/>
      <c r="IAG292" s="6"/>
      <c r="IAH292" s="6"/>
      <c r="IAI292" s="6"/>
      <c r="IAJ292" s="6"/>
      <c r="IAK292" s="6"/>
      <c r="IAL292" s="6"/>
      <c r="IAM292" s="6"/>
      <c r="IAN292" s="6"/>
      <c r="IAO292" s="6"/>
      <c r="IAP292" s="6"/>
      <c r="IAQ292" s="6"/>
      <c r="IAR292" s="6"/>
      <c r="IAS292" s="6"/>
      <c r="IAT292" s="6"/>
      <c r="IAU292" s="6"/>
      <c r="IAV292" s="6"/>
      <c r="IAW292" s="6"/>
      <c r="IAX292" s="6"/>
      <c r="IAY292" s="6"/>
      <c r="IAZ292" s="6"/>
      <c r="IBA292" s="6"/>
      <c r="IBB292" s="6"/>
      <c r="IBC292" s="6"/>
      <c r="IBD292" s="6"/>
      <c r="IBE292" s="6"/>
      <c r="IBF292" s="6"/>
      <c r="IBG292" s="6"/>
      <c r="IBH292" s="6"/>
      <c r="IBI292" s="6"/>
      <c r="IBJ292" s="6"/>
      <c r="IBK292" s="6"/>
      <c r="IBL292" s="6"/>
      <c r="IBM292" s="6"/>
      <c r="IBN292" s="6"/>
      <c r="IBO292" s="6"/>
      <c r="IBP292" s="6"/>
      <c r="IBQ292" s="6"/>
      <c r="IBR292" s="6"/>
      <c r="IBS292" s="6"/>
      <c r="IBT292" s="6"/>
      <c r="IBU292" s="6"/>
      <c r="IBV292" s="6"/>
      <c r="IBW292" s="6"/>
      <c r="IBX292" s="6"/>
      <c r="IBY292" s="6"/>
      <c r="IBZ292" s="6"/>
      <c r="ICA292" s="6"/>
      <c r="ICB292" s="6"/>
      <c r="ICC292" s="6"/>
      <c r="ICD292" s="6"/>
      <c r="ICE292" s="6"/>
      <c r="ICF292" s="6"/>
      <c r="ICG292" s="6"/>
      <c r="ICH292" s="6"/>
      <c r="ICI292" s="6"/>
      <c r="ICJ292" s="6"/>
      <c r="ICK292" s="6"/>
      <c r="ICL292" s="6"/>
      <c r="ICM292" s="6"/>
      <c r="ICN292" s="6"/>
      <c r="ICO292" s="6"/>
      <c r="ICP292" s="6"/>
      <c r="ICQ292" s="6"/>
      <c r="ICR292" s="6"/>
      <c r="ICS292" s="6"/>
      <c r="ICT292" s="6"/>
      <c r="ICU292" s="6"/>
      <c r="ICV292" s="6"/>
      <c r="ICW292" s="6"/>
      <c r="ICX292" s="6"/>
      <c r="ICY292" s="6"/>
      <c r="ICZ292" s="6"/>
      <c r="IDA292" s="6"/>
      <c r="IDB292" s="6"/>
      <c r="IDC292" s="6"/>
      <c r="IDD292" s="6"/>
      <c r="IDE292" s="6"/>
      <c r="IDF292" s="6"/>
      <c r="IDG292" s="6"/>
      <c r="IDH292" s="6"/>
      <c r="IDI292" s="6"/>
      <c r="IDJ292" s="6"/>
      <c r="IDK292" s="6"/>
      <c r="IDL292" s="6"/>
      <c r="IDM292" s="6"/>
      <c r="IDN292" s="6"/>
      <c r="IDO292" s="6"/>
      <c r="IDP292" s="6"/>
      <c r="IDQ292" s="6"/>
      <c r="IDR292" s="6"/>
      <c r="IDS292" s="6"/>
      <c r="IDT292" s="6"/>
      <c r="IDU292" s="6"/>
      <c r="IDV292" s="6"/>
      <c r="IDW292" s="6"/>
      <c r="IDX292" s="6"/>
      <c r="IDY292" s="6"/>
      <c r="IDZ292" s="6"/>
      <c r="IEA292" s="6"/>
      <c r="IEB292" s="6"/>
      <c r="IEC292" s="6"/>
      <c r="IED292" s="6"/>
      <c r="IEE292" s="6"/>
      <c r="IEF292" s="6"/>
      <c r="IEG292" s="6"/>
      <c r="IEH292" s="6"/>
      <c r="IEI292" s="6"/>
      <c r="IEJ292" s="6"/>
      <c r="IEK292" s="6"/>
      <c r="IEL292" s="6"/>
      <c r="IEM292" s="6"/>
      <c r="IEN292" s="6"/>
      <c r="IEO292" s="6"/>
      <c r="IEP292" s="6"/>
      <c r="IEQ292" s="6"/>
      <c r="IER292" s="6"/>
      <c r="IES292" s="6"/>
      <c r="IET292" s="6"/>
      <c r="IEU292" s="6"/>
      <c r="IEV292" s="6"/>
      <c r="IEW292" s="6"/>
      <c r="IEX292" s="6"/>
      <c r="IEY292" s="6"/>
      <c r="IEZ292" s="6"/>
      <c r="IFA292" s="6"/>
      <c r="IFB292" s="6"/>
      <c r="IFC292" s="6"/>
      <c r="IFD292" s="6"/>
      <c r="IFE292" s="6"/>
      <c r="IFF292" s="6"/>
      <c r="IFG292" s="6"/>
      <c r="IFH292" s="6"/>
      <c r="IFI292" s="6"/>
      <c r="IFJ292" s="6"/>
      <c r="IFK292" s="6"/>
      <c r="IFL292" s="6"/>
      <c r="IFM292" s="6"/>
      <c r="IFN292" s="6"/>
      <c r="IFO292" s="6"/>
      <c r="IFP292" s="6"/>
      <c r="IFQ292" s="6"/>
      <c r="IFR292" s="6"/>
      <c r="IFS292" s="6"/>
      <c r="IFT292" s="6"/>
      <c r="IFU292" s="6"/>
      <c r="IFV292" s="6"/>
      <c r="IFW292" s="6"/>
      <c r="IFX292" s="6"/>
      <c r="IFY292" s="6"/>
      <c r="IFZ292" s="6"/>
      <c r="IGA292" s="6"/>
      <c r="IGB292" s="6"/>
      <c r="IGC292" s="6"/>
      <c r="IGD292" s="6"/>
      <c r="IGE292" s="6"/>
      <c r="IGF292" s="6"/>
      <c r="IGG292" s="6"/>
      <c r="IGH292" s="6"/>
      <c r="IGI292" s="6"/>
      <c r="IGJ292" s="6"/>
      <c r="IGK292" s="6"/>
      <c r="IGL292" s="6"/>
      <c r="IGM292" s="6"/>
      <c r="IGN292" s="6"/>
      <c r="IGO292" s="6"/>
      <c r="IGP292" s="6"/>
      <c r="IGQ292" s="6"/>
      <c r="IGR292" s="6"/>
      <c r="IGS292" s="6"/>
      <c r="IGT292" s="6"/>
      <c r="IGU292" s="6"/>
      <c r="IGV292" s="6"/>
      <c r="IGW292" s="6"/>
      <c r="IGX292" s="6"/>
      <c r="IGY292" s="6"/>
      <c r="IGZ292" s="6"/>
      <c r="IHA292" s="6"/>
      <c r="IHB292" s="6"/>
      <c r="IHC292" s="6"/>
      <c r="IHD292" s="6"/>
      <c r="IHE292" s="6"/>
      <c r="IHF292" s="6"/>
      <c r="IHG292" s="6"/>
      <c r="IHH292" s="6"/>
      <c r="IHI292" s="6"/>
      <c r="IHJ292" s="6"/>
      <c r="IHK292" s="6"/>
      <c r="IHL292" s="6"/>
      <c r="IHM292" s="6"/>
      <c r="IHN292" s="6"/>
      <c r="IHO292" s="6"/>
      <c r="IHP292" s="6"/>
      <c r="IHQ292" s="6"/>
      <c r="IHR292" s="6"/>
      <c r="IHS292" s="6"/>
      <c r="IHT292" s="6"/>
      <c r="IHU292" s="6"/>
      <c r="IHV292" s="6"/>
      <c r="IHW292" s="6"/>
      <c r="IHX292" s="6"/>
      <c r="IHY292" s="6"/>
      <c r="IHZ292" s="6"/>
      <c r="IIA292" s="6"/>
      <c r="IIB292" s="6"/>
      <c r="IIC292" s="6"/>
      <c r="IID292" s="6"/>
      <c r="IIE292" s="6"/>
      <c r="IIF292" s="6"/>
      <c r="IIG292" s="6"/>
      <c r="IIH292" s="6"/>
      <c r="III292" s="6"/>
      <c r="IIJ292" s="6"/>
      <c r="IIK292" s="6"/>
      <c r="IIL292" s="6"/>
      <c r="IIM292" s="6"/>
      <c r="IIN292" s="6"/>
      <c r="IIO292" s="6"/>
      <c r="IIP292" s="6"/>
      <c r="IIQ292" s="6"/>
      <c r="IIR292" s="6"/>
      <c r="IIS292" s="6"/>
      <c r="IIT292" s="6"/>
      <c r="IIU292" s="6"/>
      <c r="IIV292" s="6"/>
      <c r="IIW292" s="6"/>
      <c r="IIX292" s="6"/>
      <c r="IIY292" s="6"/>
      <c r="IIZ292" s="6"/>
      <c r="IJA292" s="6"/>
      <c r="IJB292" s="6"/>
      <c r="IJC292" s="6"/>
      <c r="IJD292" s="6"/>
      <c r="IJE292" s="6"/>
      <c r="IJF292" s="6"/>
      <c r="IJG292" s="6"/>
      <c r="IJH292" s="6"/>
      <c r="IJI292" s="6"/>
      <c r="IJJ292" s="6"/>
      <c r="IJK292" s="6"/>
      <c r="IJL292" s="6"/>
      <c r="IJM292" s="6"/>
      <c r="IJN292" s="6"/>
      <c r="IJO292" s="6"/>
      <c r="IJP292" s="6"/>
      <c r="IJQ292" s="6"/>
      <c r="IJR292" s="6"/>
      <c r="IJS292" s="6"/>
      <c r="IJT292" s="6"/>
      <c r="IJU292" s="6"/>
      <c r="IJV292" s="6"/>
      <c r="IJW292" s="6"/>
      <c r="IJX292" s="6"/>
      <c r="IJY292" s="6"/>
      <c r="IJZ292" s="6"/>
      <c r="IKA292" s="6"/>
      <c r="IKB292" s="6"/>
      <c r="IKC292" s="6"/>
      <c r="IKD292" s="6"/>
      <c r="IKE292" s="6"/>
      <c r="IKF292" s="6"/>
      <c r="IKG292" s="6"/>
      <c r="IKH292" s="6"/>
      <c r="IKI292" s="6"/>
      <c r="IKJ292" s="6"/>
      <c r="IKK292" s="6"/>
      <c r="IKL292" s="6"/>
      <c r="IKM292" s="6"/>
      <c r="IKN292" s="6"/>
      <c r="IKO292" s="6"/>
      <c r="IKP292" s="6"/>
      <c r="IKQ292" s="6"/>
      <c r="IKR292" s="6"/>
      <c r="IKS292" s="6"/>
      <c r="IKT292" s="6"/>
      <c r="IKU292" s="6"/>
      <c r="IKV292" s="6"/>
      <c r="IKW292" s="6"/>
      <c r="IKX292" s="6"/>
      <c r="IKY292" s="6"/>
      <c r="IKZ292" s="6"/>
      <c r="ILA292" s="6"/>
      <c r="ILB292" s="6"/>
      <c r="ILC292" s="6"/>
      <c r="ILD292" s="6"/>
      <c r="ILE292" s="6"/>
      <c r="ILF292" s="6"/>
      <c r="ILG292" s="6"/>
      <c r="ILH292" s="6"/>
      <c r="ILI292" s="6"/>
      <c r="ILJ292" s="6"/>
      <c r="ILK292" s="6"/>
      <c r="ILL292" s="6"/>
      <c r="ILM292" s="6"/>
      <c r="ILN292" s="6"/>
      <c r="ILO292" s="6"/>
      <c r="ILP292" s="6"/>
      <c r="ILQ292" s="6"/>
      <c r="ILR292" s="6"/>
      <c r="ILS292" s="6"/>
      <c r="ILT292" s="6"/>
      <c r="ILU292" s="6"/>
      <c r="ILV292" s="6"/>
      <c r="ILW292" s="6"/>
      <c r="ILX292" s="6"/>
      <c r="ILY292" s="6"/>
      <c r="ILZ292" s="6"/>
      <c r="IMA292" s="6"/>
      <c r="IMB292" s="6"/>
      <c r="IMC292" s="6"/>
      <c r="IMD292" s="6"/>
      <c r="IME292" s="6"/>
      <c r="IMF292" s="6"/>
      <c r="IMG292" s="6"/>
      <c r="IMH292" s="6"/>
      <c r="IMI292" s="6"/>
      <c r="IMJ292" s="6"/>
      <c r="IMK292" s="6"/>
      <c r="IML292" s="6"/>
      <c r="IMM292" s="6"/>
      <c r="IMN292" s="6"/>
      <c r="IMO292" s="6"/>
      <c r="IMP292" s="6"/>
      <c r="IMQ292" s="6"/>
      <c r="IMR292" s="6"/>
      <c r="IMS292" s="6"/>
      <c r="IMT292" s="6"/>
      <c r="IMU292" s="6"/>
      <c r="IMV292" s="6"/>
      <c r="IMW292" s="6"/>
      <c r="IMX292" s="6"/>
      <c r="IMY292" s="6"/>
      <c r="IMZ292" s="6"/>
      <c r="INA292" s="6"/>
      <c r="INB292" s="6"/>
      <c r="INC292" s="6"/>
      <c r="IND292" s="6"/>
      <c r="INE292" s="6"/>
      <c r="INF292" s="6"/>
      <c r="ING292" s="6"/>
      <c r="INH292" s="6"/>
      <c r="INI292" s="6"/>
      <c r="INJ292" s="6"/>
      <c r="INK292" s="6"/>
      <c r="INL292" s="6"/>
      <c r="INM292" s="6"/>
      <c r="INN292" s="6"/>
      <c r="INO292" s="6"/>
      <c r="INP292" s="6"/>
      <c r="INQ292" s="6"/>
      <c r="INR292" s="6"/>
      <c r="INS292" s="6"/>
      <c r="INT292" s="6"/>
      <c r="INU292" s="6"/>
      <c r="INV292" s="6"/>
      <c r="INW292" s="6"/>
      <c r="INX292" s="6"/>
      <c r="INY292" s="6"/>
      <c r="INZ292" s="6"/>
      <c r="IOA292" s="6"/>
      <c r="IOB292" s="6"/>
      <c r="IOC292" s="6"/>
      <c r="IOD292" s="6"/>
      <c r="IOE292" s="6"/>
      <c r="IOF292" s="6"/>
      <c r="IOG292" s="6"/>
      <c r="IOH292" s="6"/>
      <c r="IOI292" s="6"/>
      <c r="IOJ292" s="6"/>
      <c r="IOK292" s="6"/>
      <c r="IOL292" s="6"/>
      <c r="IOM292" s="6"/>
      <c r="ION292" s="6"/>
      <c r="IOO292" s="6"/>
      <c r="IOP292" s="6"/>
      <c r="IOQ292" s="6"/>
      <c r="IOR292" s="6"/>
      <c r="IOS292" s="6"/>
      <c r="IOT292" s="6"/>
      <c r="IOU292" s="6"/>
      <c r="IOV292" s="6"/>
      <c r="IOW292" s="6"/>
      <c r="IOX292" s="6"/>
      <c r="IOY292" s="6"/>
      <c r="IOZ292" s="6"/>
      <c r="IPA292" s="6"/>
      <c r="IPB292" s="6"/>
      <c r="IPC292" s="6"/>
      <c r="IPD292" s="6"/>
      <c r="IPE292" s="6"/>
      <c r="IPF292" s="6"/>
      <c r="IPG292" s="6"/>
      <c r="IPH292" s="6"/>
      <c r="IPI292" s="6"/>
      <c r="IPJ292" s="6"/>
      <c r="IPK292" s="6"/>
      <c r="IPL292" s="6"/>
      <c r="IPM292" s="6"/>
      <c r="IPN292" s="6"/>
      <c r="IPO292" s="6"/>
      <c r="IPP292" s="6"/>
      <c r="IPQ292" s="6"/>
      <c r="IPR292" s="6"/>
      <c r="IPS292" s="6"/>
      <c r="IPT292" s="6"/>
      <c r="IPU292" s="6"/>
      <c r="IPV292" s="6"/>
      <c r="IPW292" s="6"/>
      <c r="IPX292" s="6"/>
      <c r="IPY292" s="6"/>
      <c r="IPZ292" s="6"/>
      <c r="IQA292" s="6"/>
      <c r="IQB292" s="6"/>
      <c r="IQC292" s="6"/>
      <c r="IQD292" s="6"/>
      <c r="IQE292" s="6"/>
      <c r="IQF292" s="6"/>
      <c r="IQG292" s="6"/>
      <c r="IQH292" s="6"/>
      <c r="IQI292" s="6"/>
      <c r="IQJ292" s="6"/>
      <c r="IQK292" s="6"/>
      <c r="IQL292" s="6"/>
      <c r="IQM292" s="6"/>
      <c r="IQN292" s="6"/>
      <c r="IQO292" s="6"/>
      <c r="IQP292" s="6"/>
      <c r="IQQ292" s="6"/>
      <c r="IQR292" s="6"/>
      <c r="IQS292" s="6"/>
      <c r="IQT292" s="6"/>
      <c r="IQU292" s="6"/>
      <c r="IQV292" s="6"/>
      <c r="IQW292" s="6"/>
      <c r="IQX292" s="6"/>
      <c r="IQY292" s="6"/>
      <c r="IQZ292" s="6"/>
      <c r="IRA292" s="6"/>
      <c r="IRB292" s="6"/>
      <c r="IRC292" s="6"/>
      <c r="IRD292" s="6"/>
      <c r="IRE292" s="6"/>
      <c r="IRF292" s="6"/>
      <c r="IRG292" s="6"/>
      <c r="IRH292" s="6"/>
      <c r="IRI292" s="6"/>
      <c r="IRJ292" s="6"/>
      <c r="IRK292" s="6"/>
      <c r="IRL292" s="6"/>
      <c r="IRM292" s="6"/>
      <c r="IRN292" s="6"/>
      <c r="IRO292" s="6"/>
      <c r="IRP292" s="6"/>
      <c r="IRQ292" s="6"/>
      <c r="IRR292" s="6"/>
      <c r="IRS292" s="6"/>
      <c r="IRT292" s="6"/>
      <c r="IRU292" s="6"/>
      <c r="IRV292" s="6"/>
      <c r="IRW292" s="6"/>
      <c r="IRX292" s="6"/>
      <c r="IRY292" s="6"/>
      <c r="IRZ292" s="6"/>
      <c r="ISA292" s="6"/>
      <c r="ISB292" s="6"/>
      <c r="ISC292" s="6"/>
      <c r="ISD292" s="6"/>
      <c r="ISE292" s="6"/>
      <c r="ISF292" s="6"/>
      <c r="ISG292" s="6"/>
      <c r="ISH292" s="6"/>
      <c r="ISI292" s="6"/>
      <c r="ISJ292" s="6"/>
      <c r="ISK292" s="6"/>
      <c r="ISL292" s="6"/>
      <c r="ISM292" s="6"/>
      <c r="ISN292" s="6"/>
      <c r="ISO292" s="6"/>
      <c r="ISP292" s="6"/>
      <c r="ISQ292" s="6"/>
      <c r="ISR292" s="6"/>
      <c r="ISS292" s="6"/>
      <c r="IST292" s="6"/>
      <c r="ISU292" s="6"/>
      <c r="ISV292" s="6"/>
      <c r="ISW292" s="6"/>
      <c r="ISX292" s="6"/>
      <c r="ISY292" s="6"/>
      <c r="ISZ292" s="6"/>
      <c r="ITA292" s="6"/>
      <c r="ITB292" s="6"/>
      <c r="ITC292" s="6"/>
      <c r="ITD292" s="6"/>
      <c r="ITE292" s="6"/>
      <c r="ITF292" s="6"/>
      <c r="ITG292" s="6"/>
      <c r="ITH292" s="6"/>
      <c r="ITI292" s="6"/>
      <c r="ITJ292" s="6"/>
      <c r="ITK292" s="6"/>
      <c r="ITL292" s="6"/>
      <c r="ITM292" s="6"/>
      <c r="ITN292" s="6"/>
      <c r="ITO292" s="6"/>
      <c r="ITP292" s="6"/>
      <c r="ITQ292" s="6"/>
      <c r="ITR292" s="6"/>
      <c r="ITS292" s="6"/>
      <c r="ITT292" s="6"/>
      <c r="ITU292" s="6"/>
      <c r="ITV292" s="6"/>
      <c r="ITW292" s="6"/>
      <c r="ITX292" s="6"/>
      <c r="ITY292" s="6"/>
      <c r="ITZ292" s="6"/>
      <c r="IUA292" s="6"/>
      <c r="IUB292" s="6"/>
      <c r="IUC292" s="6"/>
      <c r="IUD292" s="6"/>
      <c r="IUE292" s="6"/>
      <c r="IUF292" s="6"/>
      <c r="IUG292" s="6"/>
      <c r="IUH292" s="6"/>
      <c r="IUI292" s="6"/>
      <c r="IUJ292" s="6"/>
      <c r="IUK292" s="6"/>
      <c r="IUL292" s="6"/>
      <c r="IUM292" s="6"/>
      <c r="IUN292" s="6"/>
      <c r="IUO292" s="6"/>
      <c r="IUP292" s="6"/>
      <c r="IUQ292" s="6"/>
      <c r="IUR292" s="6"/>
      <c r="IUS292" s="6"/>
      <c r="IUT292" s="6"/>
      <c r="IUU292" s="6"/>
      <c r="IUV292" s="6"/>
      <c r="IUW292" s="6"/>
      <c r="IUX292" s="6"/>
      <c r="IUY292" s="6"/>
      <c r="IUZ292" s="6"/>
      <c r="IVA292" s="6"/>
      <c r="IVB292" s="6"/>
      <c r="IVC292" s="6"/>
      <c r="IVD292" s="6"/>
      <c r="IVE292" s="6"/>
      <c r="IVF292" s="6"/>
      <c r="IVG292" s="6"/>
      <c r="IVH292" s="6"/>
      <c r="IVI292" s="6"/>
      <c r="IVJ292" s="6"/>
      <c r="IVK292" s="6"/>
      <c r="IVL292" s="6"/>
      <c r="IVM292" s="6"/>
      <c r="IVN292" s="6"/>
      <c r="IVO292" s="6"/>
      <c r="IVP292" s="6"/>
      <c r="IVQ292" s="6"/>
      <c r="IVR292" s="6"/>
      <c r="IVS292" s="6"/>
      <c r="IVT292" s="6"/>
      <c r="IVU292" s="6"/>
      <c r="IVV292" s="6"/>
      <c r="IVW292" s="6"/>
      <c r="IVX292" s="6"/>
      <c r="IVY292" s="6"/>
      <c r="IVZ292" s="6"/>
      <c r="IWA292" s="6"/>
      <c r="IWB292" s="6"/>
      <c r="IWC292" s="6"/>
      <c r="IWD292" s="6"/>
      <c r="IWE292" s="6"/>
      <c r="IWF292" s="6"/>
      <c r="IWG292" s="6"/>
      <c r="IWH292" s="6"/>
      <c r="IWI292" s="6"/>
      <c r="IWJ292" s="6"/>
      <c r="IWK292" s="6"/>
      <c r="IWL292" s="6"/>
      <c r="IWM292" s="6"/>
      <c r="IWN292" s="6"/>
      <c r="IWO292" s="6"/>
      <c r="IWP292" s="6"/>
      <c r="IWQ292" s="6"/>
      <c r="IWR292" s="6"/>
      <c r="IWS292" s="6"/>
      <c r="IWT292" s="6"/>
      <c r="IWU292" s="6"/>
      <c r="IWV292" s="6"/>
      <c r="IWW292" s="6"/>
      <c r="IWX292" s="6"/>
      <c r="IWY292" s="6"/>
      <c r="IWZ292" s="6"/>
      <c r="IXA292" s="6"/>
      <c r="IXB292" s="6"/>
      <c r="IXC292" s="6"/>
      <c r="IXD292" s="6"/>
      <c r="IXE292" s="6"/>
      <c r="IXF292" s="6"/>
      <c r="IXG292" s="6"/>
      <c r="IXH292" s="6"/>
      <c r="IXI292" s="6"/>
      <c r="IXJ292" s="6"/>
      <c r="IXK292" s="6"/>
      <c r="IXL292" s="6"/>
      <c r="IXM292" s="6"/>
      <c r="IXN292" s="6"/>
      <c r="IXO292" s="6"/>
      <c r="IXP292" s="6"/>
      <c r="IXQ292" s="6"/>
      <c r="IXR292" s="6"/>
      <c r="IXS292" s="6"/>
      <c r="IXT292" s="6"/>
      <c r="IXU292" s="6"/>
      <c r="IXV292" s="6"/>
      <c r="IXW292" s="6"/>
      <c r="IXX292" s="6"/>
      <c r="IXY292" s="6"/>
      <c r="IXZ292" s="6"/>
      <c r="IYA292" s="6"/>
      <c r="IYB292" s="6"/>
      <c r="IYC292" s="6"/>
      <c r="IYD292" s="6"/>
      <c r="IYE292" s="6"/>
      <c r="IYF292" s="6"/>
      <c r="IYG292" s="6"/>
      <c r="IYH292" s="6"/>
      <c r="IYI292" s="6"/>
      <c r="IYJ292" s="6"/>
      <c r="IYK292" s="6"/>
      <c r="IYL292" s="6"/>
      <c r="IYM292" s="6"/>
      <c r="IYN292" s="6"/>
      <c r="IYO292" s="6"/>
      <c r="IYP292" s="6"/>
      <c r="IYQ292" s="6"/>
      <c r="IYR292" s="6"/>
      <c r="IYS292" s="6"/>
      <c r="IYT292" s="6"/>
      <c r="IYU292" s="6"/>
      <c r="IYV292" s="6"/>
      <c r="IYW292" s="6"/>
      <c r="IYX292" s="6"/>
      <c r="IYY292" s="6"/>
      <c r="IYZ292" s="6"/>
      <c r="IZA292" s="6"/>
      <c r="IZB292" s="6"/>
      <c r="IZC292" s="6"/>
      <c r="IZD292" s="6"/>
      <c r="IZE292" s="6"/>
      <c r="IZF292" s="6"/>
      <c r="IZG292" s="6"/>
      <c r="IZH292" s="6"/>
      <c r="IZI292" s="6"/>
      <c r="IZJ292" s="6"/>
      <c r="IZK292" s="6"/>
      <c r="IZL292" s="6"/>
      <c r="IZM292" s="6"/>
      <c r="IZN292" s="6"/>
      <c r="IZO292" s="6"/>
      <c r="IZP292" s="6"/>
      <c r="IZQ292" s="6"/>
      <c r="IZR292" s="6"/>
      <c r="IZS292" s="6"/>
      <c r="IZT292" s="6"/>
      <c r="IZU292" s="6"/>
      <c r="IZV292" s="6"/>
      <c r="IZW292" s="6"/>
      <c r="IZX292" s="6"/>
      <c r="IZY292" s="6"/>
      <c r="IZZ292" s="6"/>
      <c r="JAA292" s="6"/>
      <c r="JAB292" s="6"/>
      <c r="JAC292" s="6"/>
      <c r="JAD292" s="6"/>
      <c r="JAE292" s="6"/>
      <c r="JAF292" s="6"/>
      <c r="JAG292" s="6"/>
      <c r="JAH292" s="6"/>
      <c r="JAI292" s="6"/>
      <c r="JAJ292" s="6"/>
      <c r="JAK292" s="6"/>
      <c r="JAL292" s="6"/>
      <c r="JAM292" s="6"/>
      <c r="JAN292" s="6"/>
      <c r="JAO292" s="6"/>
      <c r="JAP292" s="6"/>
      <c r="JAQ292" s="6"/>
      <c r="JAR292" s="6"/>
      <c r="JAS292" s="6"/>
      <c r="JAT292" s="6"/>
      <c r="JAU292" s="6"/>
      <c r="JAV292" s="6"/>
      <c r="JAW292" s="6"/>
      <c r="JAX292" s="6"/>
      <c r="JAY292" s="6"/>
      <c r="JAZ292" s="6"/>
      <c r="JBA292" s="6"/>
      <c r="JBB292" s="6"/>
      <c r="JBC292" s="6"/>
      <c r="JBD292" s="6"/>
      <c r="JBE292" s="6"/>
      <c r="JBF292" s="6"/>
      <c r="JBG292" s="6"/>
      <c r="JBH292" s="6"/>
      <c r="JBI292" s="6"/>
      <c r="JBJ292" s="6"/>
      <c r="JBK292" s="6"/>
      <c r="JBL292" s="6"/>
      <c r="JBM292" s="6"/>
      <c r="JBN292" s="6"/>
      <c r="JBO292" s="6"/>
      <c r="JBP292" s="6"/>
      <c r="JBQ292" s="6"/>
      <c r="JBR292" s="6"/>
      <c r="JBS292" s="6"/>
      <c r="JBT292" s="6"/>
      <c r="JBU292" s="6"/>
      <c r="JBV292" s="6"/>
      <c r="JBW292" s="6"/>
      <c r="JBX292" s="6"/>
      <c r="JBY292" s="6"/>
      <c r="JBZ292" s="6"/>
      <c r="JCA292" s="6"/>
      <c r="JCB292" s="6"/>
      <c r="JCC292" s="6"/>
      <c r="JCD292" s="6"/>
      <c r="JCE292" s="6"/>
      <c r="JCF292" s="6"/>
      <c r="JCG292" s="6"/>
      <c r="JCH292" s="6"/>
      <c r="JCI292" s="6"/>
      <c r="JCJ292" s="6"/>
      <c r="JCK292" s="6"/>
      <c r="JCL292" s="6"/>
      <c r="JCM292" s="6"/>
      <c r="JCN292" s="6"/>
      <c r="JCO292" s="6"/>
      <c r="JCP292" s="6"/>
      <c r="JCQ292" s="6"/>
      <c r="JCR292" s="6"/>
      <c r="JCS292" s="6"/>
      <c r="JCT292" s="6"/>
      <c r="JCU292" s="6"/>
      <c r="JCV292" s="6"/>
      <c r="JCW292" s="6"/>
      <c r="JCX292" s="6"/>
      <c r="JCY292" s="6"/>
      <c r="JCZ292" s="6"/>
      <c r="JDA292" s="6"/>
      <c r="JDB292" s="6"/>
      <c r="JDC292" s="6"/>
      <c r="JDD292" s="6"/>
      <c r="JDE292" s="6"/>
      <c r="JDF292" s="6"/>
      <c r="JDG292" s="6"/>
      <c r="JDH292" s="6"/>
      <c r="JDI292" s="6"/>
      <c r="JDJ292" s="6"/>
      <c r="JDK292" s="6"/>
      <c r="JDL292" s="6"/>
      <c r="JDM292" s="6"/>
      <c r="JDN292" s="6"/>
      <c r="JDO292" s="6"/>
      <c r="JDP292" s="6"/>
      <c r="JDQ292" s="6"/>
      <c r="JDR292" s="6"/>
      <c r="JDS292" s="6"/>
      <c r="JDT292" s="6"/>
      <c r="JDU292" s="6"/>
      <c r="JDV292" s="6"/>
      <c r="JDW292" s="6"/>
      <c r="JDX292" s="6"/>
      <c r="JDY292" s="6"/>
      <c r="JDZ292" s="6"/>
      <c r="JEA292" s="6"/>
      <c r="JEB292" s="6"/>
      <c r="JEC292" s="6"/>
      <c r="JED292" s="6"/>
      <c r="JEE292" s="6"/>
      <c r="JEF292" s="6"/>
      <c r="JEG292" s="6"/>
      <c r="JEH292" s="6"/>
      <c r="JEI292" s="6"/>
      <c r="JEJ292" s="6"/>
      <c r="JEK292" s="6"/>
      <c r="JEL292" s="6"/>
      <c r="JEM292" s="6"/>
      <c r="JEN292" s="6"/>
      <c r="JEO292" s="6"/>
      <c r="JEP292" s="6"/>
      <c r="JEQ292" s="6"/>
      <c r="JER292" s="6"/>
      <c r="JES292" s="6"/>
      <c r="JET292" s="6"/>
      <c r="JEU292" s="6"/>
      <c r="JEV292" s="6"/>
      <c r="JEW292" s="6"/>
      <c r="JEX292" s="6"/>
      <c r="JEY292" s="6"/>
      <c r="JEZ292" s="6"/>
      <c r="JFA292" s="6"/>
      <c r="JFB292" s="6"/>
      <c r="JFC292" s="6"/>
      <c r="JFD292" s="6"/>
      <c r="JFE292" s="6"/>
      <c r="JFF292" s="6"/>
      <c r="JFG292" s="6"/>
      <c r="JFH292" s="6"/>
      <c r="JFI292" s="6"/>
      <c r="JFJ292" s="6"/>
      <c r="JFK292" s="6"/>
      <c r="JFL292" s="6"/>
      <c r="JFM292" s="6"/>
      <c r="JFN292" s="6"/>
      <c r="JFO292" s="6"/>
      <c r="JFP292" s="6"/>
      <c r="JFQ292" s="6"/>
      <c r="JFR292" s="6"/>
      <c r="JFS292" s="6"/>
      <c r="JFT292" s="6"/>
      <c r="JFU292" s="6"/>
      <c r="JFV292" s="6"/>
      <c r="JFW292" s="6"/>
      <c r="JFX292" s="6"/>
      <c r="JFY292" s="6"/>
      <c r="JFZ292" s="6"/>
      <c r="JGA292" s="6"/>
      <c r="JGB292" s="6"/>
      <c r="JGC292" s="6"/>
      <c r="JGD292" s="6"/>
      <c r="JGE292" s="6"/>
      <c r="JGF292" s="6"/>
      <c r="JGG292" s="6"/>
      <c r="JGH292" s="6"/>
      <c r="JGI292" s="6"/>
      <c r="JGJ292" s="6"/>
      <c r="JGK292" s="6"/>
      <c r="JGL292" s="6"/>
      <c r="JGM292" s="6"/>
      <c r="JGN292" s="6"/>
      <c r="JGO292" s="6"/>
      <c r="JGP292" s="6"/>
      <c r="JGQ292" s="6"/>
      <c r="JGR292" s="6"/>
      <c r="JGS292" s="6"/>
      <c r="JGT292" s="6"/>
      <c r="JGU292" s="6"/>
      <c r="JGV292" s="6"/>
      <c r="JGW292" s="6"/>
      <c r="JGX292" s="6"/>
      <c r="JGY292" s="6"/>
      <c r="JGZ292" s="6"/>
      <c r="JHA292" s="6"/>
      <c r="JHB292" s="6"/>
      <c r="JHC292" s="6"/>
      <c r="JHD292" s="6"/>
      <c r="JHE292" s="6"/>
      <c r="JHF292" s="6"/>
      <c r="JHG292" s="6"/>
      <c r="JHH292" s="6"/>
      <c r="JHI292" s="6"/>
      <c r="JHJ292" s="6"/>
      <c r="JHK292" s="6"/>
      <c r="JHL292" s="6"/>
      <c r="JHM292" s="6"/>
      <c r="JHN292" s="6"/>
      <c r="JHO292" s="6"/>
      <c r="JHP292" s="6"/>
      <c r="JHQ292" s="6"/>
      <c r="JHR292" s="6"/>
      <c r="JHS292" s="6"/>
      <c r="JHT292" s="6"/>
      <c r="JHU292" s="6"/>
      <c r="JHV292" s="6"/>
      <c r="JHW292" s="6"/>
      <c r="JHX292" s="6"/>
      <c r="JHY292" s="6"/>
      <c r="JHZ292" s="6"/>
      <c r="JIA292" s="6"/>
      <c r="JIB292" s="6"/>
      <c r="JIC292" s="6"/>
      <c r="JID292" s="6"/>
      <c r="JIE292" s="6"/>
      <c r="JIF292" s="6"/>
      <c r="JIG292" s="6"/>
      <c r="JIH292" s="6"/>
      <c r="JII292" s="6"/>
      <c r="JIJ292" s="6"/>
      <c r="JIK292" s="6"/>
      <c r="JIL292" s="6"/>
      <c r="JIM292" s="6"/>
      <c r="JIN292" s="6"/>
      <c r="JIO292" s="6"/>
      <c r="JIP292" s="6"/>
      <c r="JIQ292" s="6"/>
      <c r="JIR292" s="6"/>
      <c r="JIS292" s="6"/>
      <c r="JIT292" s="6"/>
      <c r="JIU292" s="6"/>
      <c r="JIV292" s="6"/>
      <c r="JIW292" s="6"/>
      <c r="JIX292" s="6"/>
      <c r="JIY292" s="6"/>
      <c r="JIZ292" s="6"/>
      <c r="JJA292" s="6"/>
      <c r="JJB292" s="6"/>
      <c r="JJC292" s="6"/>
      <c r="JJD292" s="6"/>
      <c r="JJE292" s="6"/>
      <c r="JJF292" s="6"/>
      <c r="JJG292" s="6"/>
      <c r="JJH292" s="6"/>
      <c r="JJI292" s="6"/>
      <c r="JJJ292" s="6"/>
      <c r="JJK292" s="6"/>
      <c r="JJL292" s="6"/>
      <c r="JJM292" s="6"/>
      <c r="JJN292" s="6"/>
      <c r="JJO292" s="6"/>
      <c r="JJP292" s="6"/>
      <c r="JJQ292" s="6"/>
      <c r="JJR292" s="6"/>
      <c r="JJS292" s="6"/>
      <c r="JJT292" s="6"/>
      <c r="JJU292" s="6"/>
      <c r="JJV292" s="6"/>
      <c r="JJW292" s="6"/>
      <c r="JJX292" s="6"/>
      <c r="JJY292" s="6"/>
      <c r="JJZ292" s="6"/>
      <c r="JKA292" s="6"/>
      <c r="JKB292" s="6"/>
      <c r="JKC292" s="6"/>
      <c r="JKD292" s="6"/>
      <c r="JKE292" s="6"/>
      <c r="JKF292" s="6"/>
      <c r="JKG292" s="6"/>
      <c r="JKH292" s="6"/>
      <c r="JKI292" s="6"/>
      <c r="JKJ292" s="6"/>
      <c r="JKK292" s="6"/>
      <c r="JKL292" s="6"/>
      <c r="JKM292" s="6"/>
      <c r="JKN292" s="6"/>
      <c r="JKO292" s="6"/>
      <c r="JKP292" s="6"/>
      <c r="JKQ292" s="6"/>
      <c r="JKR292" s="6"/>
      <c r="JKS292" s="6"/>
      <c r="JKT292" s="6"/>
      <c r="JKU292" s="6"/>
      <c r="JKV292" s="6"/>
      <c r="JKW292" s="6"/>
      <c r="JKX292" s="6"/>
      <c r="JKY292" s="6"/>
      <c r="JKZ292" s="6"/>
      <c r="JLA292" s="6"/>
      <c r="JLB292" s="6"/>
      <c r="JLC292" s="6"/>
      <c r="JLD292" s="6"/>
      <c r="JLE292" s="6"/>
      <c r="JLF292" s="6"/>
      <c r="JLG292" s="6"/>
      <c r="JLH292" s="6"/>
      <c r="JLI292" s="6"/>
      <c r="JLJ292" s="6"/>
      <c r="JLK292" s="6"/>
      <c r="JLL292" s="6"/>
      <c r="JLM292" s="6"/>
      <c r="JLN292" s="6"/>
      <c r="JLO292" s="6"/>
      <c r="JLP292" s="6"/>
      <c r="JLQ292" s="6"/>
      <c r="JLR292" s="6"/>
      <c r="JLS292" s="6"/>
      <c r="JLT292" s="6"/>
      <c r="JLU292" s="6"/>
      <c r="JLV292" s="6"/>
      <c r="JLW292" s="6"/>
      <c r="JLX292" s="6"/>
      <c r="JLY292" s="6"/>
      <c r="JLZ292" s="6"/>
      <c r="JMA292" s="6"/>
      <c r="JMB292" s="6"/>
      <c r="JMC292" s="6"/>
      <c r="JMD292" s="6"/>
      <c r="JME292" s="6"/>
      <c r="JMF292" s="6"/>
      <c r="JMG292" s="6"/>
      <c r="JMH292" s="6"/>
      <c r="JMI292" s="6"/>
      <c r="JMJ292" s="6"/>
      <c r="JMK292" s="6"/>
      <c r="JML292" s="6"/>
      <c r="JMM292" s="6"/>
      <c r="JMN292" s="6"/>
      <c r="JMO292" s="6"/>
      <c r="JMP292" s="6"/>
      <c r="JMQ292" s="6"/>
      <c r="JMR292" s="6"/>
      <c r="JMS292" s="6"/>
      <c r="JMT292" s="6"/>
      <c r="JMU292" s="6"/>
      <c r="JMV292" s="6"/>
      <c r="JMW292" s="6"/>
      <c r="JMX292" s="6"/>
      <c r="JMY292" s="6"/>
      <c r="JMZ292" s="6"/>
      <c r="JNA292" s="6"/>
      <c r="JNB292" s="6"/>
      <c r="JNC292" s="6"/>
      <c r="JND292" s="6"/>
      <c r="JNE292" s="6"/>
      <c r="JNF292" s="6"/>
      <c r="JNG292" s="6"/>
      <c r="JNH292" s="6"/>
      <c r="JNI292" s="6"/>
      <c r="JNJ292" s="6"/>
      <c r="JNK292" s="6"/>
      <c r="JNL292" s="6"/>
      <c r="JNM292" s="6"/>
      <c r="JNN292" s="6"/>
      <c r="JNO292" s="6"/>
      <c r="JNP292" s="6"/>
      <c r="JNQ292" s="6"/>
      <c r="JNR292" s="6"/>
      <c r="JNS292" s="6"/>
      <c r="JNT292" s="6"/>
      <c r="JNU292" s="6"/>
      <c r="JNV292" s="6"/>
      <c r="JNW292" s="6"/>
      <c r="JNX292" s="6"/>
      <c r="JNY292" s="6"/>
      <c r="JNZ292" s="6"/>
      <c r="JOA292" s="6"/>
      <c r="JOB292" s="6"/>
      <c r="JOC292" s="6"/>
      <c r="JOD292" s="6"/>
      <c r="JOE292" s="6"/>
      <c r="JOF292" s="6"/>
      <c r="JOG292" s="6"/>
      <c r="JOH292" s="6"/>
      <c r="JOI292" s="6"/>
      <c r="JOJ292" s="6"/>
      <c r="JOK292" s="6"/>
      <c r="JOL292" s="6"/>
      <c r="JOM292" s="6"/>
      <c r="JON292" s="6"/>
      <c r="JOO292" s="6"/>
      <c r="JOP292" s="6"/>
      <c r="JOQ292" s="6"/>
      <c r="JOR292" s="6"/>
      <c r="JOS292" s="6"/>
      <c r="JOT292" s="6"/>
      <c r="JOU292" s="6"/>
      <c r="JOV292" s="6"/>
      <c r="JOW292" s="6"/>
      <c r="JOX292" s="6"/>
      <c r="JOY292" s="6"/>
      <c r="JOZ292" s="6"/>
      <c r="JPA292" s="6"/>
      <c r="JPB292" s="6"/>
      <c r="JPC292" s="6"/>
      <c r="JPD292" s="6"/>
      <c r="JPE292" s="6"/>
      <c r="JPF292" s="6"/>
      <c r="JPG292" s="6"/>
      <c r="JPH292" s="6"/>
      <c r="JPI292" s="6"/>
      <c r="JPJ292" s="6"/>
      <c r="JPK292" s="6"/>
      <c r="JPL292" s="6"/>
      <c r="JPM292" s="6"/>
      <c r="JPN292" s="6"/>
      <c r="JPO292" s="6"/>
      <c r="JPP292" s="6"/>
      <c r="JPQ292" s="6"/>
      <c r="JPR292" s="6"/>
      <c r="JPS292" s="6"/>
      <c r="JPT292" s="6"/>
      <c r="JPU292" s="6"/>
      <c r="JPV292" s="6"/>
      <c r="JPW292" s="6"/>
      <c r="JPX292" s="6"/>
      <c r="JPY292" s="6"/>
      <c r="JPZ292" s="6"/>
      <c r="JQA292" s="6"/>
      <c r="JQB292" s="6"/>
      <c r="JQC292" s="6"/>
      <c r="JQD292" s="6"/>
      <c r="JQE292" s="6"/>
      <c r="JQF292" s="6"/>
      <c r="JQG292" s="6"/>
      <c r="JQH292" s="6"/>
      <c r="JQI292" s="6"/>
      <c r="JQJ292" s="6"/>
      <c r="JQK292" s="6"/>
      <c r="JQL292" s="6"/>
      <c r="JQM292" s="6"/>
      <c r="JQN292" s="6"/>
      <c r="JQO292" s="6"/>
      <c r="JQP292" s="6"/>
      <c r="JQQ292" s="6"/>
      <c r="JQR292" s="6"/>
      <c r="JQS292" s="6"/>
      <c r="JQT292" s="6"/>
      <c r="JQU292" s="6"/>
      <c r="JQV292" s="6"/>
      <c r="JQW292" s="6"/>
      <c r="JQX292" s="6"/>
      <c r="JQY292" s="6"/>
      <c r="JQZ292" s="6"/>
      <c r="JRA292" s="6"/>
      <c r="JRB292" s="6"/>
      <c r="JRC292" s="6"/>
      <c r="JRD292" s="6"/>
      <c r="JRE292" s="6"/>
      <c r="JRF292" s="6"/>
      <c r="JRG292" s="6"/>
      <c r="JRH292" s="6"/>
      <c r="JRI292" s="6"/>
      <c r="JRJ292" s="6"/>
      <c r="JRK292" s="6"/>
      <c r="JRL292" s="6"/>
      <c r="JRM292" s="6"/>
      <c r="JRN292" s="6"/>
      <c r="JRO292" s="6"/>
      <c r="JRP292" s="6"/>
      <c r="JRQ292" s="6"/>
      <c r="JRR292" s="6"/>
      <c r="JRS292" s="6"/>
      <c r="JRT292" s="6"/>
      <c r="JRU292" s="6"/>
      <c r="JRV292" s="6"/>
      <c r="JRW292" s="6"/>
      <c r="JRX292" s="6"/>
      <c r="JRY292" s="6"/>
      <c r="JRZ292" s="6"/>
      <c r="JSA292" s="6"/>
      <c r="JSB292" s="6"/>
      <c r="JSC292" s="6"/>
      <c r="JSD292" s="6"/>
      <c r="JSE292" s="6"/>
      <c r="JSF292" s="6"/>
      <c r="JSG292" s="6"/>
      <c r="JSH292" s="6"/>
      <c r="JSI292" s="6"/>
      <c r="JSJ292" s="6"/>
      <c r="JSK292" s="6"/>
      <c r="JSL292" s="6"/>
      <c r="JSM292" s="6"/>
      <c r="JSN292" s="6"/>
      <c r="JSO292" s="6"/>
      <c r="JSP292" s="6"/>
      <c r="JSQ292" s="6"/>
      <c r="JSR292" s="6"/>
      <c r="JSS292" s="6"/>
      <c r="JST292" s="6"/>
      <c r="JSU292" s="6"/>
      <c r="JSV292" s="6"/>
      <c r="JSW292" s="6"/>
      <c r="JSX292" s="6"/>
      <c r="JSY292" s="6"/>
      <c r="JSZ292" s="6"/>
      <c r="JTA292" s="6"/>
      <c r="JTB292" s="6"/>
      <c r="JTC292" s="6"/>
      <c r="JTD292" s="6"/>
      <c r="JTE292" s="6"/>
      <c r="JTF292" s="6"/>
      <c r="JTG292" s="6"/>
      <c r="JTH292" s="6"/>
      <c r="JTI292" s="6"/>
      <c r="JTJ292" s="6"/>
      <c r="JTK292" s="6"/>
      <c r="JTL292" s="6"/>
      <c r="JTM292" s="6"/>
      <c r="JTN292" s="6"/>
      <c r="JTO292" s="6"/>
      <c r="JTP292" s="6"/>
      <c r="JTQ292" s="6"/>
      <c r="JTR292" s="6"/>
      <c r="JTS292" s="6"/>
      <c r="JTT292" s="6"/>
      <c r="JTU292" s="6"/>
      <c r="JTV292" s="6"/>
      <c r="JTW292" s="6"/>
      <c r="JTX292" s="6"/>
      <c r="JTY292" s="6"/>
      <c r="JTZ292" s="6"/>
      <c r="JUA292" s="6"/>
      <c r="JUB292" s="6"/>
      <c r="JUC292" s="6"/>
      <c r="JUD292" s="6"/>
      <c r="JUE292" s="6"/>
      <c r="JUF292" s="6"/>
      <c r="JUG292" s="6"/>
      <c r="JUH292" s="6"/>
      <c r="JUI292" s="6"/>
      <c r="JUJ292" s="6"/>
      <c r="JUK292" s="6"/>
      <c r="JUL292" s="6"/>
      <c r="JUM292" s="6"/>
      <c r="JUN292" s="6"/>
      <c r="JUO292" s="6"/>
      <c r="JUP292" s="6"/>
      <c r="JUQ292" s="6"/>
      <c r="JUR292" s="6"/>
      <c r="JUS292" s="6"/>
      <c r="JUT292" s="6"/>
      <c r="JUU292" s="6"/>
      <c r="JUV292" s="6"/>
      <c r="JUW292" s="6"/>
      <c r="JUX292" s="6"/>
      <c r="JUY292" s="6"/>
      <c r="JUZ292" s="6"/>
      <c r="JVA292" s="6"/>
      <c r="JVB292" s="6"/>
      <c r="JVC292" s="6"/>
      <c r="JVD292" s="6"/>
      <c r="JVE292" s="6"/>
      <c r="JVF292" s="6"/>
      <c r="JVG292" s="6"/>
      <c r="JVH292" s="6"/>
      <c r="JVI292" s="6"/>
      <c r="JVJ292" s="6"/>
      <c r="JVK292" s="6"/>
      <c r="JVL292" s="6"/>
      <c r="JVM292" s="6"/>
      <c r="JVN292" s="6"/>
      <c r="JVO292" s="6"/>
      <c r="JVP292" s="6"/>
      <c r="JVQ292" s="6"/>
      <c r="JVR292" s="6"/>
      <c r="JVS292" s="6"/>
      <c r="JVT292" s="6"/>
      <c r="JVU292" s="6"/>
      <c r="JVV292" s="6"/>
      <c r="JVW292" s="6"/>
      <c r="JVX292" s="6"/>
      <c r="JVY292" s="6"/>
      <c r="JVZ292" s="6"/>
      <c r="JWA292" s="6"/>
      <c r="JWB292" s="6"/>
      <c r="JWC292" s="6"/>
      <c r="JWD292" s="6"/>
      <c r="JWE292" s="6"/>
      <c r="JWF292" s="6"/>
      <c r="JWG292" s="6"/>
      <c r="JWH292" s="6"/>
      <c r="JWI292" s="6"/>
      <c r="JWJ292" s="6"/>
      <c r="JWK292" s="6"/>
      <c r="JWL292" s="6"/>
      <c r="JWM292" s="6"/>
      <c r="JWN292" s="6"/>
      <c r="JWO292" s="6"/>
      <c r="JWP292" s="6"/>
      <c r="JWQ292" s="6"/>
      <c r="JWR292" s="6"/>
      <c r="JWS292" s="6"/>
      <c r="JWT292" s="6"/>
      <c r="JWU292" s="6"/>
      <c r="JWV292" s="6"/>
      <c r="JWW292" s="6"/>
      <c r="JWX292" s="6"/>
      <c r="JWY292" s="6"/>
      <c r="JWZ292" s="6"/>
      <c r="JXA292" s="6"/>
      <c r="JXB292" s="6"/>
      <c r="JXC292" s="6"/>
      <c r="JXD292" s="6"/>
      <c r="JXE292" s="6"/>
      <c r="JXF292" s="6"/>
      <c r="JXG292" s="6"/>
      <c r="JXH292" s="6"/>
      <c r="JXI292" s="6"/>
      <c r="JXJ292" s="6"/>
      <c r="JXK292" s="6"/>
      <c r="JXL292" s="6"/>
      <c r="JXM292" s="6"/>
      <c r="JXN292" s="6"/>
      <c r="JXO292" s="6"/>
      <c r="JXP292" s="6"/>
      <c r="JXQ292" s="6"/>
      <c r="JXR292" s="6"/>
      <c r="JXS292" s="6"/>
      <c r="JXT292" s="6"/>
      <c r="JXU292" s="6"/>
      <c r="JXV292" s="6"/>
      <c r="JXW292" s="6"/>
      <c r="JXX292" s="6"/>
      <c r="JXY292" s="6"/>
      <c r="JXZ292" s="6"/>
      <c r="JYA292" s="6"/>
      <c r="JYB292" s="6"/>
      <c r="JYC292" s="6"/>
      <c r="JYD292" s="6"/>
      <c r="JYE292" s="6"/>
      <c r="JYF292" s="6"/>
      <c r="JYG292" s="6"/>
      <c r="JYH292" s="6"/>
      <c r="JYI292" s="6"/>
      <c r="JYJ292" s="6"/>
      <c r="JYK292" s="6"/>
      <c r="JYL292" s="6"/>
      <c r="JYM292" s="6"/>
      <c r="JYN292" s="6"/>
      <c r="JYO292" s="6"/>
      <c r="JYP292" s="6"/>
      <c r="JYQ292" s="6"/>
      <c r="JYR292" s="6"/>
      <c r="JYS292" s="6"/>
      <c r="JYT292" s="6"/>
      <c r="JYU292" s="6"/>
      <c r="JYV292" s="6"/>
      <c r="JYW292" s="6"/>
      <c r="JYX292" s="6"/>
      <c r="JYY292" s="6"/>
      <c r="JYZ292" s="6"/>
      <c r="JZA292" s="6"/>
      <c r="JZB292" s="6"/>
      <c r="JZC292" s="6"/>
      <c r="JZD292" s="6"/>
      <c r="JZE292" s="6"/>
      <c r="JZF292" s="6"/>
      <c r="JZG292" s="6"/>
      <c r="JZH292" s="6"/>
      <c r="JZI292" s="6"/>
      <c r="JZJ292" s="6"/>
      <c r="JZK292" s="6"/>
      <c r="JZL292" s="6"/>
      <c r="JZM292" s="6"/>
      <c r="JZN292" s="6"/>
      <c r="JZO292" s="6"/>
      <c r="JZP292" s="6"/>
      <c r="JZQ292" s="6"/>
      <c r="JZR292" s="6"/>
      <c r="JZS292" s="6"/>
      <c r="JZT292" s="6"/>
      <c r="JZU292" s="6"/>
      <c r="JZV292" s="6"/>
      <c r="JZW292" s="6"/>
      <c r="JZX292" s="6"/>
      <c r="JZY292" s="6"/>
      <c r="JZZ292" s="6"/>
      <c r="KAA292" s="6"/>
      <c r="KAB292" s="6"/>
      <c r="KAC292" s="6"/>
      <c r="KAD292" s="6"/>
      <c r="KAE292" s="6"/>
      <c r="KAF292" s="6"/>
      <c r="KAG292" s="6"/>
      <c r="KAH292" s="6"/>
      <c r="KAI292" s="6"/>
      <c r="KAJ292" s="6"/>
      <c r="KAK292" s="6"/>
      <c r="KAL292" s="6"/>
      <c r="KAM292" s="6"/>
      <c r="KAN292" s="6"/>
      <c r="KAO292" s="6"/>
      <c r="KAP292" s="6"/>
      <c r="KAQ292" s="6"/>
      <c r="KAR292" s="6"/>
      <c r="KAS292" s="6"/>
      <c r="KAT292" s="6"/>
      <c r="KAU292" s="6"/>
      <c r="KAV292" s="6"/>
      <c r="KAW292" s="6"/>
      <c r="KAX292" s="6"/>
      <c r="KAY292" s="6"/>
      <c r="KAZ292" s="6"/>
      <c r="KBA292" s="6"/>
      <c r="KBB292" s="6"/>
      <c r="KBC292" s="6"/>
      <c r="KBD292" s="6"/>
      <c r="KBE292" s="6"/>
      <c r="KBF292" s="6"/>
      <c r="KBG292" s="6"/>
      <c r="KBH292" s="6"/>
      <c r="KBI292" s="6"/>
      <c r="KBJ292" s="6"/>
      <c r="KBK292" s="6"/>
      <c r="KBL292" s="6"/>
      <c r="KBM292" s="6"/>
      <c r="KBN292" s="6"/>
      <c r="KBO292" s="6"/>
      <c r="KBP292" s="6"/>
      <c r="KBQ292" s="6"/>
      <c r="KBR292" s="6"/>
      <c r="KBS292" s="6"/>
      <c r="KBT292" s="6"/>
      <c r="KBU292" s="6"/>
      <c r="KBV292" s="6"/>
      <c r="KBW292" s="6"/>
      <c r="KBX292" s="6"/>
      <c r="KBY292" s="6"/>
      <c r="KBZ292" s="6"/>
      <c r="KCA292" s="6"/>
      <c r="KCB292" s="6"/>
      <c r="KCC292" s="6"/>
      <c r="KCD292" s="6"/>
      <c r="KCE292" s="6"/>
      <c r="KCF292" s="6"/>
      <c r="KCG292" s="6"/>
      <c r="KCH292" s="6"/>
      <c r="KCI292" s="6"/>
      <c r="KCJ292" s="6"/>
      <c r="KCK292" s="6"/>
      <c r="KCL292" s="6"/>
      <c r="KCM292" s="6"/>
      <c r="KCN292" s="6"/>
      <c r="KCO292" s="6"/>
      <c r="KCP292" s="6"/>
      <c r="KCQ292" s="6"/>
      <c r="KCR292" s="6"/>
      <c r="KCS292" s="6"/>
      <c r="KCT292" s="6"/>
      <c r="KCU292" s="6"/>
      <c r="KCV292" s="6"/>
      <c r="KCW292" s="6"/>
      <c r="KCX292" s="6"/>
      <c r="KCY292" s="6"/>
      <c r="KCZ292" s="6"/>
      <c r="KDA292" s="6"/>
      <c r="KDB292" s="6"/>
      <c r="KDC292" s="6"/>
      <c r="KDD292" s="6"/>
      <c r="KDE292" s="6"/>
      <c r="KDF292" s="6"/>
      <c r="KDG292" s="6"/>
      <c r="KDH292" s="6"/>
      <c r="KDI292" s="6"/>
      <c r="KDJ292" s="6"/>
      <c r="KDK292" s="6"/>
      <c r="KDL292" s="6"/>
      <c r="KDM292" s="6"/>
      <c r="KDN292" s="6"/>
      <c r="KDO292" s="6"/>
      <c r="KDP292" s="6"/>
      <c r="KDQ292" s="6"/>
      <c r="KDR292" s="6"/>
      <c r="KDS292" s="6"/>
      <c r="KDT292" s="6"/>
      <c r="KDU292" s="6"/>
      <c r="KDV292" s="6"/>
      <c r="KDW292" s="6"/>
      <c r="KDX292" s="6"/>
      <c r="KDY292" s="6"/>
      <c r="KDZ292" s="6"/>
      <c r="KEA292" s="6"/>
      <c r="KEB292" s="6"/>
      <c r="KEC292" s="6"/>
      <c r="KED292" s="6"/>
      <c r="KEE292" s="6"/>
      <c r="KEF292" s="6"/>
      <c r="KEG292" s="6"/>
      <c r="KEH292" s="6"/>
      <c r="KEI292" s="6"/>
      <c r="KEJ292" s="6"/>
      <c r="KEK292" s="6"/>
      <c r="KEL292" s="6"/>
      <c r="KEM292" s="6"/>
      <c r="KEN292" s="6"/>
      <c r="KEO292" s="6"/>
      <c r="KEP292" s="6"/>
      <c r="KEQ292" s="6"/>
      <c r="KER292" s="6"/>
      <c r="KES292" s="6"/>
      <c r="KET292" s="6"/>
      <c r="KEU292" s="6"/>
      <c r="KEV292" s="6"/>
      <c r="KEW292" s="6"/>
      <c r="KEX292" s="6"/>
      <c r="KEY292" s="6"/>
      <c r="KEZ292" s="6"/>
      <c r="KFA292" s="6"/>
      <c r="KFB292" s="6"/>
      <c r="KFC292" s="6"/>
      <c r="KFD292" s="6"/>
      <c r="KFE292" s="6"/>
      <c r="KFF292" s="6"/>
      <c r="KFG292" s="6"/>
      <c r="KFH292" s="6"/>
      <c r="KFI292" s="6"/>
      <c r="KFJ292" s="6"/>
      <c r="KFK292" s="6"/>
      <c r="KFL292" s="6"/>
      <c r="KFM292" s="6"/>
      <c r="KFN292" s="6"/>
      <c r="KFO292" s="6"/>
      <c r="KFP292" s="6"/>
      <c r="KFQ292" s="6"/>
      <c r="KFR292" s="6"/>
      <c r="KFS292" s="6"/>
      <c r="KFT292" s="6"/>
      <c r="KFU292" s="6"/>
      <c r="KFV292" s="6"/>
      <c r="KFW292" s="6"/>
      <c r="KFX292" s="6"/>
      <c r="KFY292" s="6"/>
      <c r="KFZ292" s="6"/>
      <c r="KGA292" s="6"/>
      <c r="KGB292" s="6"/>
      <c r="KGC292" s="6"/>
      <c r="KGD292" s="6"/>
      <c r="KGE292" s="6"/>
      <c r="KGF292" s="6"/>
      <c r="KGG292" s="6"/>
      <c r="KGH292" s="6"/>
      <c r="KGI292" s="6"/>
      <c r="KGJ292" s="6"/>
      <c r="KGK292" s="6"/>
      <c r="KGL292" s="6"/>
      <c r="KGM292" s="6"/>
      <c r="KGN292" s="6"/>
      <c r="KGO292" s="6"/>
      <c r="KGP292" s="6"/>
      <c r="KGQ292" s="6"/>
      <c r="KGR292" s="6"/>
      <c r="KGS292" s="6"/>
      <c r="KGT292" s="6"/>
      <c r="KGU292" s="6"/>
      <c r="KGV292" s="6"/>
      <c r="KGW292" s="6"/>
      <c r="KGX292" s="6"/>
      <c r="KGY292" s="6"/>
      <c r="KGZ292" s="6"/>
      <c r="KHA292" s="6"/>
      <c r="KHB292" s="6"/>
      <c r="KHC292" s="6"/>
      <c r="KHD292" s="6"/>
      <c r="KHE292" s="6"/>
      <c r="KHF292" s="6"/>
      <c r="KHG292" s="6"/>
      <c r="KHH292" s="6"/>
      <c r="KHI292" s="6"/>
      <c r="KHJ292" s="6"/>
      <c r="KHK292" s="6"/>
      <c r="KHL292" s="6"/>
      <c r="KHM292" s="6"/>
      <c r="KHN292" s="6"/>
      <c r="KHO292" s="6"/>
      <c r="KHP292" s="6"/>
      <c r="KHQ292" s="6"/>
      <c r="KHR292" s="6"/>
      <c r="KHS292" s="6"/>
      <c r="KHT292" s="6"/>
      <c r="KHU292" s="6"/>
      <c r="KHV292" s="6"/>
      <c r="KHW292" s="6"/>
      <c r="KHX292" s="6"/>
      <c r="KHY292" s="6"/>
      <c r="KHZ292" s="6"/>
      <c r="KIA292" s="6"/>
      <c r="KIB292" s="6"/>
      <c r="KIC292" s="6"/>
      <c r="KID292" s="6"/>
      <c r="KIE292" s="6"/>
      <c r="KIF292" s="6"/>
      <c r="KIG292" s="6"/>
      <c r="KIH292" s="6"/>
      <c r="KII292" s="6"/>
      <c r="KIJ292" s="6"/>
      <c r="KIK292" s="6"/>
      <c r="KIL292" s="6"/>
      <c r="KIM292" s="6"/>
      <c r="KIN292" s="6"/>
      <c r="KIO292" s="6"/>
      <c r="KIP292" s="6"/>
      <c r="KIQ292" s="6"/>
      <c r="KIR292" s="6"/>
      <c r="KIS292" s="6"/>
      <c r="KIT292" s="6"/>
      <c r="KIU292" s="6"/>
      <c r="KIV292" s="6"/>
      <c r="KIW292" s="6"/>
      <c r="KIX292" s="6"/>
      <c r="KIY292" s="6"/>
      <c r="KIZ292" s="6"/>
      <c r="KJA292" s="6"/>
      <c r="KJB292" s="6"/>
      <c r="KJC292" s="6"/>
      <c r="KJD292" s="6"/>
      <c r="KJE292" s="6"/>
      <c r="KJF292" s="6"/>
      <c r="KJG292" s="6"/>
      <c r="KJH292" s="6"/>
      <c r="KJI292" s="6"/>
      <c r="KJJ292" s="6"/>
      <c r="KJK292" s="6"/>
      <c r="KJL292" s="6"/>
      <c r="KJM292" s="6"/>
      <c r="KJN292" s="6"/>
      <c r="KJO292" s="6"/>
      <c r="KJP292" s="6"/>
      <c r="KJQ292" s="6"/>
      <c r="KJR292" s="6"/>
      <c r="KJS292" s="6"/>
      <c r="KJT292" s="6"/>
      <c r="KJU292" s="6"/>
      <c r="KJV292" s="6"/>
      <c r="KJW292" s="6"/>
      <c r="KJX292" s="6"/>
      <c r="KJY292" s="6"/>
      <c r="KJZ292" s="6"/>
      <c r="KKA292" s="6"/>
      <c r="KKB292" s="6"/>
      <c r="KKC292" s="6"/>
      <c r="KKD292" s="6"/>
      <c r="KKE292" s="6"/>
      <c r="KKF292" s="6"/>
      <c r="KKG292" s="6"/>
      <c r="KKH292" s="6"/>
      <c r="KKI292" s="6"/>
      <c r="KKJ292" s="6"/>
      <c r="KKK292" s="6"/>
      <c r="KKL292" s="6"/>
      <c r="KKM292" s="6"/>
      <c r="KKN292" s="6"/>
      <c r="KKO292" s="6"/>
      <c r="KKP292" s="6"/>
      <c r="KKQ292" s="6"/>
      <c r="KKR292" s="6"/>
      <c r="KKS292" s="6"/>
      <c r="KKT292" s="6"/>
      <c r="KKU292" s="6"/>
      <c r="KKV292" s="6"/>
      <c r="KKW292" s="6"/>
      <c r="KKX292" s="6"/>
      <c r="KKY292" s="6"/>
      <c r="KKZ292" s="6"/>
      <c r="KLA292" s="6"/>
      <c r="KLB292" s="6"/>
      <c r="KLC292" s="6"/>
      <c r="KLD292" s="6"/>
      <c r="KLE292" s="6"/>
      <c r="KLF292" s="6"/>
      <c r="KLG292" s="6"/>
      <c r="KLH292" s="6"/>
      <c r="KLI292" s="6"/>
      <c r="KLJ292" s="6"/>
      <c r="KLK292" s="6"/>
      <c r="KLL292" s="6"/>
      <c r="KLM292" s="6"/>
      <c r="KLN292" s="6"/>
      <c r="KLO292" s="6"/>
      <c r="KLP292" s="6"/>
      <c r="KLQ292" s="6"/>
      <c r="KLR292" s="6"/>
      <c r="KLS292" s="6"/>
      <c r="KLT292" s="6"/>
      <c r="KLU292" s="6"/>
      <c r="KLV292" s="6"/>
      <c r="KLW292" s="6"/>
      <c r="KLX292" s="6"/>
      <c r="KLY292" s="6"/>
      <c r="KLZ292" s="6"/>
      <c r="KMA292" s="6"/>
      <c r="KMB292" s="6"/>
      <c r="KMC292" s="6"/>
      <c r="KMD292" s="6"/>
      <c r="KME292" s="6"/>
      <c r="KMF292" s="6"/>
      <c r="KMG292" s="6"/>
      <c r="KMH292" s="6"/>
      <c r="KMI292" s="6"/>
      <c r="KMJ292" s="6"/>
      <c r="KMK292" s="6"/>
      <c r="KML292" s="6"/>
      <c r="KMM292" s="6"/>
      <c r="KMN292" s="6"/>
      <c r="KMO292" s="6"/>
      <c r="KMP292" s="6"/>
      <c r="KMQ292" s="6"/>
      <c r="KMR292" s="6"/>
      <c r="KMS292" s="6"/>
      <c r="KMT292" s="6"/>
      <c r="KMU292" s="6"/>
      <c r="KMV292" s="6"/>
      <c r="KMW292" s="6"/>
      <c r="KMX292" s="6"/>
      <c r="KMY292" s="6"/>
      <c r="KMZ292" s="6"/>
      <c r="KNA292" s="6"/>
      <c r="KNB292" s="6"/>
      <c r="KNC292" s="6"/>
      <c r="KND292" s="6"/>
      <c r="KNE292" s="6"/>
      <c r="KNF292" s="6"/>
      <c r="KNG292" s="6"/>
      <c r="KNH292" s="6"/>
      <c r="KNI292" s="6"/>
      <c r="KNJ292" s="6"/>
      <c r="KNK292" s="6"/>
      <c r="KNL292" s="6"/>
      <c r="KNM292" s="6"/>
      <c r="KNN292" s="6"/>
      <c r="KNO292" s="6"/>
      <c r="KNP292" s="6"/>
      <c r="KNQ292" s="6"/>
      <c r="KNR292" s="6"/>
      <c r="KNS292" s="6"/>
      <c r="KNT292" s="6"/>
      <c r="KNU292" s="6"/>
      <c r="KNV292" s="6"/>
      <c r="KNW292" s="6"/>
      <c r="KNX292" s="6"/>
      <c r="KNY292" s="6"/>
      <c r="KNZ292" s="6"/>
      <c r="KOA292" s="6"/>
      <c r="KOB292" s="6"/>
      <c r="KOC292" s="6"/>
      <c r="KOD292" s="6"/>
      <c r="KOE292" s="6"/>
      <c r="KOF292" s="6"/>
      <c r="KOG292" s="6"/>
      <c r="KOH292" s="6"/>
      <c r="KOI292" s="6"/>
      <c r="KOJ292" s="6"/>
      <c r="KOK292" s="6"/>
      <c r="KOL292" s="6"/>
      <c r="KOM292" s="6"/>
      <c r="KON292" s="6"/>
      <c r="KOO292" s="6"/>
      <c r="KOP292" s="6"/>
      <c r="KOQ292" s="6"/>
      <c r="KOR292" s="6"/>
      <c r="KOS292" s="6"/>
      <c r="KOT292" s="6"/>
      <c r="KOU292" s="6"/>
      <c r="KOV292" s="6"/>
      <c r="KOW292" s="6"/>
      <c r="KOX292" s="6"/>
      <c r="KOY292" s="6"/>
      <c r="KOZ292" s="6"/>
      <c r="KPA292" s="6"/>
      <c r="KPB292" s="6"/>
      <c r="KPC292" s="6"/>
      <c r="KPD292" s="6"/>
      <c r="KPE292" s="6"/>
      <c r="KPF292" s="6"/>
      <c r="KPG292" s="6"/>
      <c r="KPH292" s="6"/>
      <c r="KPI292" s="6"/>
      <c r="KPJ292" s="6"/>
      <c r="KPK292" s="6"/>
      <c r="KPL292" s="6"/>
      <c r="KPM292" s="6"/>
      <c r="KPN292" s="6"/>
      <c r="KPO292" s="6"/>
      <c r="KPP292" s="6"/>
      <c r="KPQ292" s="6"/>
      <c r="KPR292" s="6"/>
      <c r="KPS292" s="6"/>
      <c r="KPT292" s="6"/>
      <c r="KPU292" s="6"/>
      <c r="KPV292" s="6"/>
      <c r="KPW292" s="6"/>
      <c r="KPX292" s="6"/>
      <c r="KPY292" s="6"/>
      <c r="KPZ292" s="6"/>
      <c r="KQA292" s="6"/>
      <c r="KQB292" s="6"/>
      <c r="KQC292" s="6"/>
      <c r="KQD292" s="6"/>
      <c r="KQE292" s="6"/>
      <c r="KQF292" s="6"/>
      <c r="KQG292" s="6"/>
      <c r="KQH292" s="6"/>
      <c r="KQI292" s="6"/>
      <c r="KQJ292" s="6"/>
      <c r="KQK292" s="6"/>
      <c r="KQL292" s="6"/>
      <c r="KQM292" s="6"/>
      <c r="KQN292" s="6"/>
      <c r="KQO292" s="6"/>
      <c r="KQP292" s="6"/>
      <c r="KQQ292" s="6"/>
      <c r="KQR292" s="6"/>
      <c r="KQS292" s="6"/>
      <c r="KQT292" s="6"/>
      <c r="KQU292" s="6"/>
      <c r="KQV292" s="6"/>
      <c r="KQW292" s="6"/>
      <c r="KQX292" s="6"/>
      <c r="KQY292" s="6"/>
      <c r="KQZ292" s="6"/>
      <c r="KRA292" s="6"/>
      <c r="KRB292" s="6"/>
      <c r="KRC292" s="6"/>
      <c r="KRD292" s="6"/>
      <c r="KRE292" s="6"/>
      <c r="KRF292" s="6"/>
      <c r="KRG292" s="6"/>
      <c r="KRH292" s="6"/>
      <c r="KRI292" s="6"/>
      <c r="KRJ292" s="6"/>
      <c r="KRK292" s="6"/>
      <c r="KRL292" s="6"/>
      <c r="KRM292" s="6"/>
      <c r="KRN292" s="6"/>
      <c r="KRO292" s="6"/>
      <c r="KRP292" s="6"/>
      <c r="KRQ292" s="6"/>
      <c r="KRR292" s="6"/>
      <c r="KRS292" s="6"/>
      <c r="KRT292" s="6"/>
      <c r="KRU292" s="6"/>
      <c r="KRV292" s="6"/>
      <c r="KRW292" s="6"/>
      <c r="KRX292" s="6"/>
      <c r="KRY292" s="6"/>
      <c r="KRZ292" s="6"/>
      <c r="KSA292" s="6"/>
      <c r="KSB292" s="6"/>
      <c r="KSC292" s="6"/>
      <c r="KSD292" s="6"/>
      <c r="KSE292" s="6"/>
      <c r="KSF292" s="6"/>
      <c r="KSG292" s="6"/>
      <c r="KSH292" s="6"/>
      <c r="KSI292" s="6"/>
      <c r="KSJ292" s="6"/>
      <c r="KSK292" s="6"/>
      <c r="KSL292" s="6"/>
      <c r="KSM292" s="6"/>
      <c r="KSN292" s="6"/>
      <c r="KSO292" s="6"/>
      <c r="KSP292" s="6"/>
      <c r="KSQ292" s="6"/>
      <c r="KSR292" s="6"/>
      <c r="KSS292" s="6"/>
      <c r="KST292" s="6"/>
      <c r="KSU292" s="6"/>
      <c r="KSV292" s="6"/>
      <c r="KSW292" s="6"/>
      <c r="KSX292" s="6"/>
      <c r="KSY292" s="6"/>
      <c r="KSZ292" s="6"/>
      <c r="KTA292" s="6"/>
      <c r="KTB292" s="6"/>
      <c r="KTC292" s="6"/>
      <c r="KTD292" s="6"/>
      <c r="KTE292" s="6"/>
      <c r="KTF292" s="6"/>
      <c r="KTG292" s="6"/>
      <c r="KTH292" s="6"/>
      <c r="KTI292" s="6"/>
      <c r="KTJ292" s="6"/>
      <c r="KTK292" s="6"/>
      <c r="KTL292" s="6"/>
      <c r="KTM292" s="6"/>
      <c r="KTN292" s="6"/>
      <c r="KTO292" s="6"/>
      <c r="KTP292" s="6"/>
      <c r="KTQ292" s="6"/>
      <c r="KTR292" s="6"/>
      <c r="KTS292" s="6"/>
      <c r="KTT292" s="6"/>
      <c r="KTU292" s="6"/>
      <c r="KTV292" s="6"/>
      <c r="KTW292" s="6"/>
      <c r="KTX292" s="6"/>
      <c r="KTY292" s="6"/>
      <c r="KTZ292" s="6"/>
      <c r="KUA292" s="6"/>
      <c r="KUB292" s="6"/>
      <c r="KUC292" s="6"/>
      <c r="KUD292" s="6"/>
      <c r="KUE292" s="6"/>
      <c r="KUF292" s="6"/>
      <c r="KUG292" s="6"/>
      <c r="KUH292" s="6"/>
      <c r="KUI292" s="6"/>
      <c r="KUJ292" s="6"/>
      <c r="KUK292" s="6"/>
      <c r="KUL292" s="6"/>
      <c r="KUM292" s="6"/>
      <c r="KUN292" s="6"/>
      <c r="KUO292" s="6"/>
      <c r="KUP292" s="6"/>
      <c r="KUQ292" s="6"/>
      <c r="KUR292" s="6"/>
      <c r="KUS292" s="6"/>
      <c r="KUT292" s="6"/>
      <c r="KUU292" s="6"/>
      <c r="KUV292" s="6"/>
      <c r="KUW292" s="6"/>
      <c r="KUX292" s="6"/>
      <c r="KUY292" s="6"/>
      <c r="KUZ292" s="6"/>
      <c r="KVA292" s="6"/>
      <c r="KVB292" s="6"/>
      <c r="KVC292" s="6"/>
      <c r="KVD292" s="6"/>
      <c r="KVE292" s="6"/>
      <c r="KVF292" s="6"/>
      <c r="KVG292" s="6"/>
      <c r="KVH292" s="6"/>
      <c r="KVI292" s="6"/>
      <c r="KVJ292" s="6"/>
      <c r="KVK292" s="6"/>
      <c r="KVL292" s="6"/>
      <c r="KVM292" s="6"/>
      <c r="KVN292" s="6"/>
      <c r="KVO292" s="6"/>
      <c r="KVP292" s="6"/>
      <c r="KVQ292" s="6"/>
      <c r="KVR292" s="6"/>
      <c r="KVS292" s="6"/>
      <c r="KVT292" s="6"/>
      <c r="KVU292" s="6"/>
      <c r="KVV292" s="6"/>
      <c r="KVW292" s="6"/>
      <c r="KVX292" s="6"/>
      <c r="KVY292" s="6"/>
      <c r="KVZ292" s="6"/>
      <c r="KWA292" s="6"/>
      <c r="KWB292" s="6"/>
      <c r="KWC292" s="6"/>
      <c r="KWD292" s="6"/>
      <c r="KWE292" s="6"/>
      <c r="KWF292" s="6"/>
      <c r="KWG292" s="6"/>
      <c r="KWH292" s="6"/>
      <c r="KWI292" s="6"/>
      <c r="KWJ292" s="6"/>
      <c r="KWK292" s="6"/>
      <c r="KWL292" s="6"/>
      <c r="KWM292" s="6"/>
      <c r="KWN292" s="6"/>
      <c r="KWO292" s="6"/>
      <c r="KWP292" s="6"/>
      <c r="KWQ292" s="6"/>
      <c r="KWR292" s="6"/>
      <c r="KWS292" s="6"/>
      <c r="KWT292" s="6"/>
      <c r="KWU292" s="6"/>
      <c r="KWV292" s="6"/>
      <c r="KWW292" s="6"/>
      <c r="KWX292" s="6"/>
      <c r="KWY292" s="6"/>
      <c r="KWZ292" s="6"/>
      <c r="KXA292" s="6"/>
      <c r="KXB292" s="6"/>
      <c r="KXC292" s="6"/>
      <c r="KXD292" s="6"/>
      <c r="KXE292" s="6"/>
      <c r="KXF292" s="6"/>
      <c r="KXG292" s="6"/>
      <c r="KXH292" s="6"/>
      <c r="KXI292" s="6"/>
      <c r="KXJ292" s="6"/>
      <c r="KXK292" s="6"/>
      <c r="KXL292" s="6"/>
      <c r="KXM292" s="6"/>
      <c r="KXN292" s="6"/>
      <c r="KXO292" s="6"/>
      <c r="KXP292" s="6"/>
      <c r="KXQ292" s="6"/>
      <c r="KXR292" s="6"/>
      <c r="KXS292" s="6"/>
      <c r="KXT292" s="6"/>
      <c r="KXU292" s="6"/>
      <c r="KXV292" s="6"/>
      <c r="KXW292" s="6"/>
      <c r="KXX292" s="6"/>
      <c r="KXY292" s="6"/>
      <c r="KXZ292" s="6"/>
      <c r="KYA292" s="6"/>
      <c r="KYB292" s="6"/>
      <c r="KYC292" s="6"/>
      <c r="KYD292" s="6"/>
      <c r="KYE292" s="6"/>
      <c r="KYF292" s="6"/>
      <c r="KYG292" s="6"/>
      <c r="KYH292" s="6"/>
      <c r="KYI292" s="6"/>
      <c r="KYJ292" s="6"/>
      <c r="KYK292" s="6"/>
      <c r="KYL292" s="6"/>
      <c r="KYM292" s="6"/>
      <c r="KYN292" s="6"/>
      <c r="KYO292" s="6"/>
      <c r="KYP292" s="6"/>
      <c r="KYQ292" s="6"/>
      <c r="KYR292" s="6"/>
      <c r="KYS292" s="6"/>
      <c r="KYT292" s="6"/>
      <c r="KYU292" s="6"/>
      <c r="KYV292" s="6"/>
      <c r="KYW292" s="6"/>
      <c r="KYX292" s="6"/>
      <c r="KYY292" s="6"/>
      <c r="KYZ292" s="6"/>
      <c r="KZA292" s="6"/>
      <c r="KZB292" s="6"/>
      <c r="KZC292" s="6"/>
      <c r="KZD292" s="6"/>
      <c r="KZE292" s="6"/>
      <c r="KZF292" s="6"/>
      <c r="KZG292" s="6"/>
      <c r="KZH292" s="6"/>
      <c r="KZI292" s="6"/>
      <c r="KZJ292" s="6"/>
      <c r="KZK292" s="6"/>
      <c r="KZL292" s="6"/>
      <c r="KZM292" s="6"/>
      <c r="KZN292" s="6"/>
      <c r="KZO292" s="6"/>
      <c r="KZP292" s="6"/>
      <c r="KZQ292" s="6"/>
      <c r="KZR292" s="6"/>
      <c r="KZS292" s="6"/>
      <c r="KZT292" s="6"/>
      <c r="KZU292" s="6"/>
      <c r="KZV292" s="6"/>
      <c r="KZW292" s="6"/>
      <c r="KZX292" s="6"/>
      <c r="KZY292" s="6"/>
      <c r="KZZ292" s="6"/>
      <c r="LAA292" s="6"/>
      <c r="LAB292" s="6"/>
      <c r="LAC292" s="6"/>
      <c r="LAD292" s="6"/>
      <c r="LAE292" s="6"/>
      <c r="LAF292" s="6"/>
      <c r="LAG292" s="6"/>
      <c r="LAH292" s="6"/>
      <c r="LAI292" s="6"/>
      <c r="LAJ292" s="6"/>
      <c r="LAK292" s="6"/>
      <c r="LAL292" s="6"/>
      <c r="LAM292" s="6"/>
      <c r="LAN292" s="6"/>
      <c r="LAO292" s="6"/>
      <c r="LAP292" s="6"/>
      <c r="LAQ292" s="6"/>
      <c r="LAR292" s="6"/>
      <c r="LAS292" s="6"/>
      <c r="LAT292" s="6"/>
      <c r="LAU292" s="6"/>
      <c r="LAV292" s="6"/>
      <c r="LAW292" s="6"/>
      <c r="LAX292" s="6"/>
      <c r="LAY292" s="6"/>
      <c r="LAZ292" s="6"/>
      <c r="LBA292" s="6"/>
      <c r="LBB292" s="6"/>
      <c r="LBC292" s="6"/>
      <c r="LBD292" s="6"/>
      <c r="LBE292" s="6"/>
      <c r="LBF292" s="6"/>
      <c r="LBG292" s="6"/>
      <c r="LBH292" s="6"/>
      <c r="LBI292" s="6"/>
      <c r="LBJ292" s="6"/>
      <c r="LBK292" s="6"/>
      <c r="LBL292" s="6"/>
      <c r="LBM292" s="6"/>
      <c r="LBN292" s="6"/>
      <c r="LBO292" s="6"/>
      <c r="LBP292" s="6"/>
      <c r="LBQ292" s="6"/>
      <c r="LBR292" s="6"/>
      <c r="LBS292" s="6"/>
      <c r="LBT292" s="6"/>
      <c r="LBU292" s="6"/>
      <c r="LBV292" s="6"/>
      <c r="LBW292" s="6"/>
      <c r="LBX292" s="6"/>
      <c r="LBY292" s="6"/>
      <c r="LBZ292" s="6"/>
      <c r="LCA292" s="6"/>
      <c r="LCB292" s="6"/>
      <c r="LCC292" s="6"/>
      <c r="LCD292" s="6"/>
      <c r="LCE292" s="6"/>
      <c r="LCF292" s="6"/>
      <c r="LCG292" s="6"/>
      <c r="LCH292" s="6"/>
      <c r="LCI292" s="6"/>
      <c r="LCJ292" s="6"/>
      <c r="LCK292" s="6"/>
      <c r="LCL292" s="6"/>
      <c r="LCM292" s="6"/>
      <c r="LCN292" s="6"/>
      <c r="LCO292" s="6"/>
      <c r="LCP292" s="6"/>
      <c r="LCQ292" s="6"/>
      <c r="LCR292" s="6"/>
      <c r="LCS292" s="6"/>
      <c r="LCT292" s="6"/>
      <c r="LCU292" s="6"/>
      <c r="LCV292" s="6"/>
      <c r="LCW292" s="6"/>
      <c r="LCX292" s="6"/>
      <c r="LCY292" s="6"/>
      <c r="LCZ292" s="6"/>
      <c r="LDA292" s="6"/>
      <c r="LDB292" s="6"/>
      <c r="LDC292" s="6"/>
      <c r="LDD292" s="6"/>
      <c r="LDE292" s="6"/>
      <c r="LDF292" s="6"/>
      <c r="LDG292" s="6"/>
      <c r="LDH292" s="6"/>
      <c r="LDI292" s="6"/>
      <c r="LDJ292" s="6"/>
      <c r="LDK292" s="6"/>
      <c r="LDL292" s="6"/>
      <c r="LDM292" s="6"/>
      <c r="LDN292" s="6"/>
      <c r="LDO292" s="6"/>
      <c r="LDP292" s="6"/>
      <c r="LDQ292" s="6"/>
      <c r="LDR292" s="6"/>
      <c r="LDS292" s="6"/>
      <c r="LDT292" s="6"/>
      <c r="LDU292" s="6"/>
      <c r="LDV292" s="6"/>
      <c r="LDW292" s="6"/>
      <c r="LDX292" s="6"/>
      <c r="LDY292" s="6"/>
      <c r="LDZ292" s="6"/>
      <c r="LEA292" s="6"/>
      <c r="LEB292" s="6"/>
      <c r="LEC292" s="6"/>
      <c r="LED292" s="6"/>
      <c r="LEE292" s="6"/>
      <c r="LEF292" s="6"/>
      <c r="LEG292" s="6"/>
      <c r="LEH292" s="6"/>
      <c r="LEI292" s="6"/>
      <c r="LEJ292" s="6"/>
      <c r="LEK292" s="6"/>
      <c r="LEL292" s="6"/>
      <c r="LEM292" s="6"/>
      <c r="LEN292" s="6"/>
      <c r="LEO292" s="6"/>
      <c r="LEP292" s="6"/>
      <c r="LEQ292" s="6"/>
      <c r="LER292" s="6"/>
      <c r="LES292" s="6"/>
      <c r="LET292" s="6"/>
      <c r="LEU292" s="6"/>
      <c r="LEV292" s="6"/>
      <c r="LEW292" s="6"/>
      <c r="LEX292" s="6"/>
      <c r="LEY292" s="6"/>
      <c r="LEZ292" s="6"/>
      <c r="LFA292" s="6"/>
      <c r="LFB292" s="6"/>
      <c r="LFC292" s="6"/>
      <c r="LFD292" s="6"/>
      <c r="LFE292" s="6"/>
      <c r="LFF292" s="6"/>
      <c r="LFG292" s="6"/>
      <c r="LFH292" s="6"/>
      <c r="LFI292" s="6"/>
      <c r="LFJ292" s="6"/>
      <c r="LFK292" s="6"/>
      <c r="LFL292" s="6"/>
      <c r="LFM292" s="6"/>
      <c r="LFN292" s="6"/>
      <c r="LFO292" s="6"/>
      <c r="LFP292" s="6"/>
      <c r="LFQ292" s="6"/>
      <c r="LFR292" s="6"/>
      <c r="LFS292" s="6"/>
      <c r="LFT292" s="6"/>
      <c r="LFU292" s="6"/>
      <c r="LFV292" s="6"/>
      <c r="LFW292" s="6"/>
      <c r="LFX292" s="6"/>
      <c r="LFY292" s="6"/>
      <c r="LFZ292" s="6"/>
      <c r="LGA292" s="6"/>
      <c r="LGB292" s="6"/>
      <c r="LGC292" s="6"/>
      <c r="LGD292" s="6"/>
      <c r="LGE292" s="6"/>
      <c r="LGF292" s="6"/>
      <c r="LGG292" s="6"/>
      <c r="LGH292" s="6"/>
      <c r="LGI292" s="6"/>
      <c r="LGJ292" s="6"/>
      <c r="LGK292" s="6"/>
      <c r="LGL292" s="6"/>
      <c r="LGM292" s="6"/>
      <c r="LGN292" s="6"/>
      <c r="LGO292" s="6"/>
      <c r="LGP292" s="6"/>
      <c r="LGQ292" s="6"/>
      <c r="LGR292" s="6"/>
      <c r="LGS292" s="6"/>
      <c r="LGT292" s="6"/>
      <c r="LGU292" s="6"/>
      <c r="LGV292" s="6"/>
      <c r="LGW292" s="6"/>
      <c r="LGX292" s="6"/>
      <c r="LGY292" s="6"/>
      <c r="LGZ292" s="6"/>
      <c r="LHA292" s="6"/>
      <c r="LHB292" s="6"/>
      <c r="LHC292" s="6"/>
      <c r="LHD292" s="6"/>
      <c r="LHE292" s="6"/>
      <c r="LHF292" s="6"/>
      <c r="LHG292" s="6"/>
      <c r="LHH292" s="6"/>
      <c r="LHI292" s="6"/>
      <c r="LHJ292" s="6"/>
      <c r="LHK292" s="6"/>
      <c r="LHL292" s="6"/>
      <c r="LHM292" s="6"/>
      <c r="LHN292" s="6"/>
      <c r="LHO292" s="6"/>
      <c r="LHP292" s="6"/>
      <c r="LHQ292" s="6"/>
      <c r="LHR292" s="6"/>
      <c r="LHS292" s="6"/>
      <c r="LHT292" s="6"/>
      <c r="LHU292" s="6"/>
      <c r="LHV292" s="6"/>
      <c r="LHW292" s="6"/>
      <c r="LHX292" s="6"/>
      <c r="LHY292" s="6"/>
      <c r="LHZ292" s="6"/>
      <c r="LIA292" s="6"/>
      <c r="LIB292" s="6"/>
      <c r="LIC292" s="6"/>
      <c r="LID292" s="6"/>
      <c r="LIE292" s="6"/>
      <c r="LIF292" s="6"/>
      <c r="LIG292" s="6"/>
      <c r="LIH292" s="6"/>
      <c r="LII292" s="6"/>
      <c r="LIJ292" s="6"/>
      <c r="LIK292" s="6"/>
      <c r="LIL292" s="6"/>
      <c r="LIM292" s="6"/>
      <c r="LIN292" s="6"/>
      <c r="LIO292" s="6"/>
      <c r="LIP292" s="6"/>
      <c r="LIQ292" s="6"/>
      <c r="LIR292" s="6"/>
      <c r="LIS292" s="6"/>
      <c r="LIT292" s="6"/>
      <c r="LIU292" s="6"/>
      <c r="LIV292" s="6"/>
      <c r="LIW292" s="6"/>
      <c r="LIX292" s="6"/>
      <c r="LIY292" s="6"/>
      <c r="LIZ292" s="6"/>
      <c r="LJA292" s="6"/>
      <c r="LJB292" s="6"/>
      <c r="LJC292" s="6"/>
      <c r="LJD292" s="6"/>
      <c r="LJE292" s="6"/>
      <c r="LJF292" s="6"/>
      <c r="LJG292" s="6"/>
      <c r="LJH292" s="6"/>
      <c r="LJI292" s="6"/>
      <c r="LJJ292" s="6"/>
      <c r="LJK292" s="6"/>
      <c r="LJL292" s="6"/>
      <c r="LJM292" s="6"/>
      <c r="LJN292" s="6"/>
      <c r="LJO292" s="6"/>
      <c r="LJP292" s="6"/>
      <c r="LJQ292" s="6"/>
      <c r="LJR292" s="6"/>
      <c r="LJS292" s="6"/>
      <c r="LJT292" s="6"/>
      <c r="LJU292" s="6"/>
      <c r="LJV292" s="6"/>
      <c r="LJW292" s="6"/>
      <c r="LJX292" s="6"/>
      <c r="LJY292" s="6"/>
      <c r="LJZ292" s="6"/>
      <c r="LKA292" s="6"/>
      <c r="LKB292" s="6"/>
      <c r="LKC292" s="6"/>
      <c r="LKD292" s="6"/>
      <c r="LKE292" s="6"/>
      <c r="LKF292" s="6"/>
      <c r="LKG292" s="6"/>
      <c r="LKH292" s="6"/>
      <c r="LKI292" s="6"/>
      <c r="LKJ292" s="6"/>
      <c r="LKK292" s="6"/>
      <c r="LKL292" s="6"/>
      <c r="LKM292" s="6"/>
      <c r="LKN292" s="6"/>
      <c r="LKO292" s="6"/>
      <c r="LKP292" s="6"/>
      <c r="LKQ292" s="6"/>
      <c r="LKR292" s="6"/>
      <c r="LKS292" s="6"/>
      <c r="LKT292" s="6"/>
      <c r="LKU292" s="6"/>
      <c r="LKV292" s="6"/>
      <c r="LKW292" s="6"/>
      <c r="LKX292" s="6"/>
      <c r="LKY292" s="6"/>
      <c r="LKZ292" s="6"/>
      <c r="LLA292" s="6"/>
      <c r="LLB292" s="6"/>
      <c r="LLC292" s="6"/>
      <c r="LLD292" s="6"/>
      <c r="LLE292" s="6"/>
      <c r="LLF292" s="6"/>
      <c r="LLG292" s="6"/>
      <c r="LLH292" s="6"/>
      <c r="LLI292" s="6"/>
      <c r="LLJ292" s="6"/>
      <c r="LLK292" s="6"/>
      <c r="LLL292" s="6"/>
      <c r="LLM292" s="6"/>
      <c r="LLN292" s="6"/>
      <c r="LLO292" s="6"/>
      <c r="LLP292" s="6"/>
      <c r="LLQ292" s="6"/>
      <c r="LLR292" s="6"/>
      <c r="LLS292" s="6"/>
      <c r="LLT292" s="6"/>
      <c r="LLU292" s="6"/>
      <c r="LLV292" s="6"/>
      <c r="LLW292" s="6"/>
      <c r="LLX292" s="6"/>
      <c r="LLY292" s="6"/>
      <c r="LLZ292" s="6"/>
      <c r="LMA292" s="6"/>
      <c r="LMB292" s="6"/>
      <c r="LMC292" s="6"/>
      <c r="LMD292" s="6"/>
      <c r="LME292" s="6"/>
      <c r="LMF292" s="6"/>
      <c r="LMG292" s="6"/>
      <c r="LMH292" s="6"/>
      <c r="LMI292" s="6"/>
      <c r="LMJ292" s="6"/>
      <c r="LMK292" s="6"/>
      <c r="LML292" s="6"/>
      <c r="LMM292" s="6"/>
      <c r="LMN292" s="6"/>
      <c r="LMO292" s="6"/>
      <c r="LMP292" s="6"/>
      <c r="LMQ292" s="6"/>
      <c r="LMR292" s="6"/>
      <c r="LMS292" s="6"/>
      <c r="LMT292" s="6"/>
      <c r="LMU292" s="6"/>
      <c r="LMV292" s="6"/>
      <c r="LMW292" s="6"/>
      <c r="LMX292" s="6"/>
      <c r="LMY292" s="6"/>
      <c r="LMZ292" s="6"/>
      <c r="LNA292" s="6"/>
      <c r="LNB292" s="6"/>
      <c r="LNC292" s="6"/>
      <c r="LND292" s="6"/>
      <c r="LNE292" s="6"/>
      <c r="LNF292" s="6"/>
      <c r="LNG292" s="6"/>
      <c r="LNH292" s="6"/>
      <c r="LNI292" s="6"/>
      <c r="LNJ292" s="6"/>
      <c r="LNK292" s="6"/>
      <c r="LNL292" s="6"/>
      <c r="LNM292" s="6"/>
      <c r="LNN292" s="6"/>
      <c r="LNO292" s="6"/>
      <c r="LNP292" s="6"/>
      <c r="LNQ292" s="6"/>
      <c r="LNR292" s="6"/>
      <c r="LNS292" s="6"/>
      <c r="LNT292" s="6"/>
      <c r="LNU292" s="6"/>
      <c r="LNV292" s="6"/>
      <c r="LNW292" s="6"/>
      <c r="LNX292" s="6"/>
      <c r="LNY292" s="6"/>
      <c r="LNZ292" s="6"/>
      <c r="LOA292" s="6"/>
      <c r="LOB292" s="6"/>
      <c r="LOC292" s="6"/>
      <c r="LOD292" s="6"/>
      <c r="LOE292" s="6"/>
      <c r="LOF292" s="6"/>
      <c r="LOG292" s="6"/>
      <c r="LOH292" s="6"/>
      <c r="LOI292" s="6"/>
      <c r="LOJ292" s="6"/>
      <c r="LOK292" s="6"/>
      <c r="LOL292" s="6"/>
      <c r="LOM292" s="6"/>
      <c r="LON292" s="6"/>
      <c r="LOO292" s="6"/>
      <c r="LOP292" s="6"/>
      <c r="LOQ292" s="6"/>
      <c r="LOR292" s="6"/>
      <c r="LOS292" s="6"/>
      <c r="LOT292" s="6"/>
      <c r="LOU292" s="6"/>
      <c r="LOV292" s="6"/>
      <c r="LOW292" s="6"/>
      <c r="LOX292" s="6"/>
      <c r="LOY292" s="6"/>
      <c r="LOZ292" s="6"/>
      <c r="LPA292" s="6"/>
      <c r="LPB292" s="6"/>
      <c r="LPC292" s="6"/>
      <c r="LPD292" s="6"/>
      <c r="LPE292" s="6"/>
      <c r="LPF292" s="6"/>
      <c r="LPG292" s="6"/>
      <c r="LPH292" s="6"/>
      <c r="LPI292" s="6"/>
      <c r="LPJ292" s="6"/>
      <c r="LPK292" s="6"/>
      <c r="LPL292" s="6"/>
      <c r="LPM292" s="6"/>
      <c r="LPN292" s="6"/>
      <c r="LPO292" s="6"/>
      <c r="LPP292" s="6"/>
      <c r="LPQ292" s="6"/>
      <c r="LPR292" s="6"/>
      <c r="LPS292" s="6"/>
      <c r="LPT292" s="6"/>
      <c r="LPU292" s="6"/>
      <c r="LPV292" s="6"/>
      <c r="LPW292" s="6"/>
      <c r="LPX292" s="6"/>
      <c r="LPY292" s="6"/>
      <c r="LPZ292" s="6"/>
      <c r="LQA292" s="6"/>
      <c r="LQB292" s="6"/>
      <c r="LQC292" s="6"/>
      <c r="LQD292" s="6"/>
      <c r="LQE292" s="6"/>
      <c r="LQF292" s="6"/>
      <c r="LQG292" s="6"/>
      <c r="LQH292" s="6"/>
      <c r="LQI292" s="6"/>
      <c r="LQJ292" s="6"/>
      <c r="LQK292" s="6"/>
      <c r="LQL292" s="6"/>
      <c r="LQM292" s="6"/>
      <c r="LQN292" s="6"/>
      <c r="LQO292" s="6"/>
      <c r="LQP292" s="6"/>
      <c r="LQQ292" s="6"/>
      <c r="LQR292" s="6"/>
      <c r="LQS292" s="6"/>
      <c r="LQT292" s="6"/>
      <c r="LQU292" s="6"/>
      <c r="LQV292" s="6"/>
      <c r="LQW292" s="6"/>
      <c r="LQX292" s="6"/>
      <c r="LQY292" s="6"/>
      <c r="LQZ292" s="6"/>
      <c r="LRA292" s="6"/>
      <c r="LRB292" s="6"/>
      <c r="LRC292" s="6"/>
      <c r="LRD292" s="6"/>
      <c r="LRE292" s="6"/>
      <c r="LRF292" s="6"/>
      <c r="LRG292" s="6"/>
      <c r="LRH292" s="6"/>
      <c r="LRI292" s="6"/>
      <c r="LRJ292" s="6"/>
      <c r="LRK292" s="6"/>
      <c r="LRL292" s="6"/>
      <c r="LRM292" s="6"/>
      <c r="LRN292" s="6"/>
      <c r="LRO292" s="6"/>
      <c r="LRP292" s="6"/>
      <c r="LRQ292" s="6"/>
      <c r="LRR292" s="6"/>
      <c r="LRS292" s="6"/>
      <c r="LRT292" s="6"/>
      <c r="LRU292" s="6"/>
      <c r="LRV292" s="6"/>
      <c r="LRW292" s="6"/>
      <c r="LRX292" s="6"/>
      <c r="LRY292" s="6"/>
      <c r="LRZ292" s="6"/>
      <c r="LSA292" s="6"/>
      <c r="LSB292" s="6"/>
      <c r="LSC292" s="6"/>
      <c r="LSD292" s="6"/>
      <c r="LSE292" s="6"/>
      <c r="LSF292" s="6"/>
      <c r="LSG292" s="6"/>
      <c r="LSH292" s="6"/>
      <c r="LSI292" s="6"/>
      <c r="LSJ292" s="6"/>
      <c r="LSK292" s="6"/>
      <c r="LSL292" s="6"/>
      <c r="LSM292" s="6"/>
      <c r="LSN292" s="6"/>
      <c r="LSO292" s="6"/>
      <c r="LSP292" s="6"/>
      <c r="LSQ292" s="6"/>
      <c r="LSR292" s="6"/>
      <c r="LSS292" s="6"/>
      <c r="LST292" s="6"/>
      <c r="LSU292" s="6"/>
      <c r="LSV292" s="6"/>
      <c r="LSW292" s="6"/>
      <c r="LSX292" s="6"/>
      <c r="LSY292" s="6"/>
      <c r="LSZ292" s="6"/>
      <c r="LTA292" s="6"/>
      <c r="LTB292" s="6"/>
      <c r="LTC292" s="6"/>
      <c r="LTD292" s="6"/>
      <c r="LTE292" s="6"/>
      <c r="LTF292" s="6"/>
      <c r="LTG292" s="6"/>
      <c r="LTH292" s="6"/>
      <c r="LTI292" s="6"/>
      <c r="LTJ292" s="6"/>
      <c r="LTK292" s="6"/>
      <c r="LTL292" s="6"/>
      <c r="LTM292" s="6"/>
      <c r="LTN292" s="6"/>
      <c r="LTO292" s="6"/>
      <c r="LTP292" s="6"/>
      <c r="LTQ292" s="6"/>
      <c r="LTR292" s="6"/>
      <c r="LTS292" s="6"/>
      <c r="LTT292" s="6"/>
      <c r="LTU292" s="6"/>
      <c r="LTV292" s="6"/>
      <c r="LTW292" s="6"/>
      <c r="LTX292" s="6"/>
      <c r="LTY292" s="6"/>
      <c r="LTZ292" s="6"/>
      <c r="LUA292" s="6"/>
      <c r="LUB292" s="6"/>
      <c r="LUC292" s="6"/>
      <c r="LUD292" s="6"/>
      <c r="LUE292" s="6"/>
      <c r="LUF292" s="6"/>
      <c r="LUG292" s="6"/>
      <c r="LUH292" s="6"/>
      <c r="LUI292" s="6"/>
      <c r="LUJ292" s="6"/>
      <c r="LUK292" s="6"/>
      <c r="LUL292" s="6"/>
      <c r="LUM292" s="6"/>
      <c r="LUN292" s="6"/>
      <c r="LUO292" s="6"/>
      <c r="LUP292" s="6"/>
      <c r="LUQ292" s="6"/>
      <c r="LUR292" s="6"/>
      <c r="LUS292" s="6"/>
      <c r="LUT292" s="6"/>
      <c r="LUU292" s="6"/>
      <c r="LUV292" s="6"/>
      <c r="LUW292" s="6"/>
      <c r="LUX292" s="6"/>
      <c r="LUY292" s="6"/>
      <c r="LUZ292" s="6"/>
      <c r="LVA292" s="6"/>
      <c r="LVB292" s="6"/>
      <c r="LVC292" s="6"/>
      <c r="LVD292" s="6"/>
      <c r="LVE292" s="6"/>
      <c r="LVF292" s="6"/>
      <c r="LVG292" s="6"/>
      <c r="LVH292" s="6"/>
      <c r="LVI292" s="6"/>
      <c r="LVJ292" s="6"/>
      <c r="LVK292" s="6"/>
      <c r="LVL292" s="6"/>
      <c r="LVM292" s="6"/>
      <c r="LVN292" s="6"/>
      <c r="LVO292" s="6"/>
      <c r="LVP292" s="6"/>
      <c r="LVQ292" s="6"/>
      <c r="LVR292" s="6"/>
      <c r="LVS292" s="6"/>
      <c r="LVT292" s="6"/>
      <c r="LVU292" s="6"/>
      <c r="LVV292" s="6"/>
      <c r="LVW292" s="6"/>
      <c r="LVX292" s="6"/>
      <c r="LVY292" s="6"/>
      <c r="LVZ292" s="6"/>
      <c r="LWA292" s="6"/>
      <c r="LWB292" s="6"/>
      <c r="LWC292" s="6"/>
      <c r="LWD292" s="6"/>
      <c r="LWE292" s="6"/>
      <c r="LWF292" s="6"/>
      <c r="LWG292" s="6"/>
      <c r="LWH292" s="6"/>
      <c r="LWI292" s="6"/>
      <c r="LWJ292" s="6"/>
      <c r="LWK292" s="6"/>
      <c r="LWL292" s="6"/>
      <c r="LWM292" s="6"/>
      <c r="LWN292" s="6"/>
      <c r="LWO292" s="6"/>
      <c r="LWP292" s="6"/>
      <c r="LWQ292" s="6"/>
      <c r="LWR292" s="6"/>
      <c r="LWS292" s="6"/>
      <c r="LWT292" s="6"/>
      <c r="LWU292" s="6"/>
      <c r="LWV292" s="6"/>
      <c r="LWW292" s="6"/>
      <c r="LWX292" s="6"/>
      <c r="LWY292" s="6"/>
      <c r="LWZ292" s="6"/>
      <c r="LXA292" s="6"/>
      <c r="LXB292" s="6"/>
      <c r="LXC292" s="6"/>
      <c r="LXD292" s="6"/>
      <c r="LXE292" s="6"/>
      <c r="LXF292" s="6"/>
      <c r="LXG292" s="6"/>
      <c r="LXH292" s="6"/>
      <c r="LXI292" s="6"/>
      <c r="LXJ292" s="6"/>
      <c r="LXK292" s="6"/>
      <c r="LXL292" s="6"/>
      <c r="LXM292" s="6"/>
      <c r="LXN292" s="6"/>
      <c r="LXO292" s="6"/>
      <c r="LXP292" s="6"/>
      <c r="LXQ292" s="6"/>
      <c r="LXR292" s="6"/>
      <c r="LXS292" s="6"/>
      <c r="LXT292" s="6"/>
      <c r="LXU292" s="6"/>
      <c r="LXV292" s="6"/>
      <c r="LXW292" s="6"/>
      <c r="LXX292" s="6"/>
      <c r="LXY292" s="6"/>
      <c r="LXZ292" s="6"/>
      <c r="LYA292" s="6"/>
      <c r="LYB292" s="6"/>
      <c r="LYC292" s="6"/>
      <c r="LYD292" s="6"/>
      <c r="LYE292" s="6"/>
      <c r="LYF292" s="6"/>
      <c r="LYG292" s="6"/>
      <c r="LYH292" s="6"/>
      <c r="LYI292" s="6"/>
      <c r="LYJ292" s="6"/>
      <c r="LYK292" s="6"/>
      <c r="LYL292" s="6"/>
      <c r="LYM292" s="6"/>
      <c r="LYN292" s="6"/>
      <c r="LYO292" s="6"/>
      <c r="LYP292" s="6"/>
      <c r="LYQ292" s="6"/>
      <c r="LYR292" s="6"/>
      <c r="LYS292" s="6"/>
      <c r="LYT292" s="6"/>
      <c r="LYU292" s="6"/>
      <c r="LYV292" s="6"/>
      <c r="LYW292" s="6"/>
      <c r="LYX292" s="6"/>
      <c r="LYY292" s="6"/>
      <c r="LYZ292" s="6"/>
      <c r="LZA292" s="6"/>
      <c r="LZB292" s="6"/>
      <c r="LZC292" s="6"/>
      <c r="LZD292" s="6"/>
      <c r="LZE292" s="6"/>
      <c r="LZF292" s="6"/>
      <c r="LZG292" s="6"/>
      <c r="LZH292" s="6"/>
      <c r="LZI292" s="6"/>
      <c r="LZJ292" s="6"/>
      <c r="LZK292" s="6"/>
      <c r="LZL292" s="6"/>
      <c r="LZM292" s="6"/>
      <c r="LZN292" s="6"/>
      <c r="LZO292" s="6"/>
      <c r="LZP292" s="6"/>
      <c r="LZQ292" s="6"/>
      <c r="LZR292" s="6"/>
      <c r="LZS292" s="6"/>
      <c r="LZT292" s="6"/>
      <c r="LZU292" s="6"/>
      <c r="LZV292" s="6"/>
      <c r="LZW292" s="6"/>
      <c r="LZX292" s="6"/>
      <c r="LZY292" s="6"/>
      <c r="LZZ292" s="6"/>
      <c r="MAA292" s="6"/>
      <c r="MAB292" s="6"/>
      <c r="MAC292" s="6"/>
      <c r="MAD292" s="6"/>
      <c r="MAE292" s="6"/>
      <c r="MAF292" s="6"/>
      <c r="MAG292" s="6"/>
      <c r="MAH292" s="6"/>
      <c r="MAI292" s="6"/>
      <c r="MAJ292" s="6"/>
      <c r="MAK292" s="6"/>
      <c r="MAL292" s="6"/>
      <c r="MAM292" s="6"/>
      <c r="MAN292" s="6"/>
      <c r="MAO292" s="6"/>
      <c r="MAP292" s="6"/>
      <c r="MAQ292" s="6"/>
      <c r="MAR292" s="6"/>
      <c r="MAS292" s="6"/>
      <c r="MAT292" s="6"/>
      <c r="MAU292" s="6"/>
      <c r="MAV292" s="6"/>
      <c r="MAW292" s="6"/>
      <c r="MAX292" s="6"/>
      <c r="MAY292" s="6"/>
      <c r="MAZ292" s="6"/>
      <c r="MBA292" s="6"/>
      <c r="MBB292" s="6"/>
      <c r="MBC292" s="6"/>
      <c r="MBD292" s="6"/>
      <c r="MBE292" s="6"/>
      <c r="MBF292" s="6"/>
      <c r="MBG292" s="6"/>
      <c r="MBH292" s="6"/>
      <c r="MBI292" s="6"/>
      <c r="MBJ292" s="6"/>
      <c r="MBK292" s="6"/>
      <c r="MBL292" s="6"/>
      <c r="MBM292" s="6"/>
      <c r="MBN292" s="6"/>
      <c r="MBO292" s="6"/>
      <c r="MBP292" s="6"/>
      <c r="MBQ292" s="6"/>
      <c r="MBR292" s="6"/>
      <c r="MBS292" s="6"/>
      <c r="MBT292" s="6"/>
      <c r="MBU292" s="6"/>
      <c r="MBV292" s="6"/>
      <c r="MBW292" s="6"/>
      <c r="MBX292" s="6"/>
      <c r="MBY292" s="6"/>
      <c r="MBZ292" s="6"/>
      <c r="MCA292" s="6"/>
      <c r="MCB292" s="6"/>
      <c r="MCC292" s="6"/>
      <c r="MCD292" s="6"/>
      <c r="MCE292" s="6"/>
      <c r="MCF292" s="6"/>
      <c r="MCG292" s="6"/>
      <c r="MCH292" s="6"/>
      <c r="MCI292" s="6"/>
      <c r="MCJ292" s="6"/>
      <c r="MCK292" s="6"/>
      <c r="MCL292" s="6"/>
      <c r="MCM292" s="6"/>
      <c r="MCN292" s="6"/>
      <c r="MCO292" s="6"/>
      <c r="MCP292" s="6"/>
      <c r="MCQ292" s="6"/>
      <c r="MCR292" s="6"/>
      <c r="MCS292" s="6"/>
      <c r="MCT292" s="6"/>
      <c r="MCU292" s="6"/>
      <c r="MCV292" s="6"/>
      <c r="MCW292" s="6"/>
      <c r="MCX292" s="6"/>
      <c r="MCY292" s="6"/>
      <c r="MCZ292" s="6"/>
      <c r="MDA292" s="6"/>
      <c r="MDB292" s="6"/>
      <c r="MDC292" s="6"/>
      <c r="MDD292" s="6"/>
      <c r="MDE292" s="6"/>
      <c r="MDF292" s="6"/>
      <c r="MDG292" s="6"/>
      <c r="MDH292" s="6"/>
      <c r="MDI292" s="6"/>
      <c r="MDJ292" s="6"/>
      <c r="MDK292" s="6"/>
      <c r="MDL292" s="6"/>
      <c r="MDM292" s="6"/>
      <c r="MDN292" s="6"/>
      <c r="MDO292" s="6"/>
      <c r="MDP292" s="6"/>
      <c r="MDQ292" s="6"/>
      <c r="MDR292" s="6"/>
      <c r="MDS292" s="6"/>
      <c r="MDT292" s="6"/>
      <c r="MDU292" s="6"/>
      <c r="MDV292" s="6"/>
      <c r="MDW292" s="6"/>
      <c r="MDX292" s="6"/>
      <c r="MDY292" s="6"/>
      <c r="MDZ292" s="6"/>
      <c r="MEA292" s="6"/>
      <c r="MEB292" s="6"/>
      <c r="MEC292" s="6"/>
      <c r="MED292" s="6"/>
      <c r="MEE292" s="6"/>
      <c r="MEF292" s="6"/>
      <c r="MEG292" s="6"/>
      <c r="MEH292" s="6"/>
      <c r="MEI292" s="6"/>
      <c r="MEJ292" s="6"/>
      <c r="MEK292" s="6"/>
      <c r="MEL292" s="6"/>
      <c r="MEM292" s="6"/>
      <c r="MEN292" s="6"/>
      <c r="MEO292" s="6"/>
      <c r="MEP292" s="6"/>
      <c r="MEQ292" s="6"/>
      <c r="MER292" s="6"/>
      <c r="MES292" s="6"/>
      <c r="MET292" s="6"/>
      <c r="MEU292" s="6"/>
      <c r="MEV292" s="6"/>
      <c r="MEW292" s="6"/>
      <c r="MEX292" s="6"/>
      <c r="MEY292" s="6"/>
      <c r="MEZ292" s="6"/>
      <c r="MFA292" s="6"/>
      <c r="MFB292" s="6"/>
      <c r="MFC292" s="6"/>
      <c r="MFD292" s="6"/>
      <c r="MFE292" s="6"/>
      <c r="MFF292" s="6"/>
      <c r="MFG292" s="6"/>
      <c r="MFH292" s="6"/>
      <c r="MFI292" s="6"/>
      <c r="MFJ292" s="6"/>
      <c r="MFK292" s="6"/>
      <c r="MFL292" s="6"/>
      <c r="MFM292" s="6"/>
      <c r="MFN292" s="6"/>
      <c r="MFO292" s="6"/>
      <c r="MFP292" s="6"/>
      <c r="MFQ292" s="6"/>
      <c r="MFR292" s="6"/>
      <c r="MFS292" s="6"/>
      <c r="MFT292" s="6"/>
      <c r="MFU292" s="6"/>
      <c r="MFV292" s="6"/>
      <c r="MFW292" s="6"/>
      <c r="MFX292" s="6"/>
      <c r="MFY292" s="6"/>
      <c r="MFZ292" s="6"/>
      <c r="MGA292" s="6"/>
      <c r="MGB292" s="6"/>
      <c r="MGC292" s="6"/>
      <c r="MGD292" s="6"/>
      <c r="MGE292" s="6"/>
      <c r="MGF292" s="6"/>
      <c r="MGG292" s="6"/>
      <c r="MGH292" s="6"/>
      <c r="MGI292" s="6"/>
      <c r="MGJ292" s="6"/>
      <c r="MGK292" s="6"/>
      <c r="MGL292" s="6"/>
      <c r="MGM292" s="6"/>
      <c r="MGN292" s="6"/>
      <c r="MGO292" s="6"/>
      <c r="MGP292" s="6"/>
      <c r="MGQ292" s="6"/>
      <c r="MGR292" s="6"/>
      <c r="MGS292" s="6"/>
      <c r="MGT292" s="6"/>
      <c r="MGU292" s="6"/>
      <c r="MGV292" s="6"/>
      <c r="MGW292" s="6"/>
      <c r="MGX292" s="6"/>
      <c r="MGY292" s="6"/>
      <c r="MGZ292" s="6"/>
      <c r="MHA292" s="6"/>
      <c r="MHB292" s="6"/>
      <c r="MHC292" s="6"/>
      <c r="MHD292" s="6"/>
      <c r="MHE292" s="6"/>
      <c r="MHF292" s="6"/>
      <c r="MHG292" s="6"/>
      <c r="MHH292" s="6"/>
      <c r="MHI292" s="6"/>
      <c r="MHJ292" s="6"/>
      <c r="MHK292" s="6"/>
      <c r="MHL292" s="6"/>
      <c r="MHM292" s="6"/>
      <c r="MHN292" s="6"/>
      <c r="MHO292" s="6"/>
      <c r="MHP292" s="6"/>
      <c r="MHQ292" s="6"/>
      <c r="MHR292" s="6"/>
      <c r="MHS292" s="6"/>
      <c r="MHT292" s="6"/>
      <c r="MHU292" s="6"/>
      <c r="MHV292" s="6"/>
      <c r="MHW292" s="6"/>
      <c r="MHX292" s="6"/>
      <c r="MHY292" s="6"/>
      <c r="MHZ292" s="6"/>
      <c r="MIA292" s="6"/>
      <c r="MIB292" s="6"/>
      <c r="MIC292" s="6"/>
      <c r="MID292" s="6"/>
      <c r="MIE292" s="6"/>
      <c r="MIF292" s="6"/>
      <c r="MIG292" s="6"/>
      <c r="MIH292" s="6"/>
      <c r="MII292" s="6"/>
      <c r="MIJ292" s="6"/>
      <c r="MIK292" s="6"/>
      <c r="MIL292" s="6"/>
      <c r="MIM292" s="6"/>
      <c r="MIN292" s="6"/>
      <c r="MIO292" s="6"/>
      <c r="MIP292" s="6"/>
      <c r="MIQ292" s="6"/>
      <c r="MIR292" s="6"/>
      <c r="MIS292" s="6"/>
      <c r="MIT292" s="6"/>
      <c r="MIU292" s="6"/>
      <c r="MIV292" s="6"/>
      <c r="MIW292" s="6"/>
      <c r="MIX292" s="6"/>
      <c r="MIY292" s="6"/>
      <c r="MIZ292" s="6"/>
      <c r="MJA292" s="6"/>
      <c r="MJB292" s="6"/>
      <c r="MJC292" s="6"/>
      <c r="MJD292" s="6"/>
      <c r="MJE292" s="6"/>
      <c r="MJF292" s="6"/>
      <c r="MJG292" s="6"/>
      <c r="MJH292" s="6"/>
      <c r="MJI292" s="6"/>
      <c r="MJJ292" s="6"/>
      <c r="MJK292" s="6"/>
      <c r="MJL292" s="6"/>
      <c r="MJM292" s="6"/>
      <c r="MJN292" s="6"/>
      <c r="MJO292" s="6"/>
      <c r="MJP292" s="6"/>
      <c r="MJQ292" s="6"/>
      <c r="MJR292" s="6"/>
      <c r="MJS292" s="6"/>
      <c r="MJT292" s="6"/>
      <c r="MJU292" s="6"/>
      <c r="MJV292" s="6"/>
      <c r="MJW292" s="6"/>
      <c r="MJX292" s="6"/>
      <c r="MJY292" s="6"/>
      <c r="MJZ292" s="6"/>
      <c r="MKA292" s="6"/>
      <c r="MKB292" s="6"/>
      <c r="MKC292" s="6"/>
      <c r="MKD292" s="6"/>
      <c r="MKE292" s="6"/>
      <c r="MKF292" s="6"/>
      <c r="MKG292" s="6"/>
      <c r="MKH292" s="6"/>
      <c r="MKI292" s="6"/>
      <c r="MKJ292" s="6"/>
      <c r="MKK292" s="6"/>
      <c r="MKL292" s="6"/>
      <c r="MKM292" s="6"/>
      <c r="MKN292" s="6"/>
      <c r="MKO292" s="6"/>
      <c r="MKP292" s="6"/>
      <c r="MKQ292" s="6"/>
      <c r="MKR292" s="6"/>
      <c r="MKS292" s="6"/>
      <c r="MKT292" s="6"/>
      <c r="MKU292" s="6"/>
      <c r="MKV292" s="6"/>
      <c r="MKW292" s="6"/>
      <c r="MKX292" s="6"/>
      <c r="MKY292" s="6"/>
      <c r="MKZ292" s="6"/>
      <c r="MLA292" s="6"/>
      <c r="MLB292" s="6"/>
      <c r="MLC292" s="6"/>
      <c r="MLD292" s="6"/>
      <c r="MLE292" s="6"/>
      <c r="MLF292" s="6"/>
      <c r="MLG292" s="6"/>
      <c r="MLH292" s="6"/>
      <c r="MLI292" s="6"/>
      <c r="MLJ292" s="6"/>
      <c r="MLK292" s="6"/>
      <c r="MLL292" s="6"/>
      <c r="MLM292" s="6"/>
      <c r="MLN292" s="6"/>
      <c r="MLO292" s="6"/>
      <c r="MLP292" s="6"/>
      <c r="MLQ292" s="6"/>
      <c r="MLR292" s="6"/>
      <c r="MLS292" s="6"/>
      <c r="MLT292" s="6"/>
      <c r="MLU292" s="6"/>
      <c r="MLV292" s="6"/>
      <c r="MLW292" s="6"/>
      <c r="MLX292" s="6"/>
      <c r="MLY292" s="6"/>
      <c r="MLZ292" s="6"/>
      <c r="MMA292" s="6"/>
      <c r="MMB292" s="6"/>
      <c r="MMC292" s="6"/>
      <c r="MMD292" s="6"/>
      <c r="MME292" s="6"/>
      <c r="MMF292" s="6"/>
      <c r="MMG292" s="6"/>
      <c r="MMH292" s="6"/>
      <c r="MMI292" s="6"/>
      <c r="MMJ292" s="6"/>
      <c r="MMK292" s="6"/>
      <c r="MML292" s="6"/>
      <c r="MMM292" s="6"/>
      <c r="MMN292" s="6"/>
      <c r="MMO292" s="6"/>
      <c r="MMP292" s="6"/>
      <c r="MMQ292" s="6"/>
      <c r="MMR292" s="6"/>
      <c r="MMS292" s="6"/>
      <c r="MMT292" s="6"/>
      <c r="MMU292" s="6"/>
      <c r="MMV292" s="6"/>
      <c r="MMW292" s="6"/>
      <c r="MMX292" s="6"/>
      <c r="MMY292" s="6"/>
      <c r="MMZ292" s="6"/>
      <c r="MNA292" s="6"/>
      <c r="MNB292" s="6"/>
      <c r="MNC292" s="6"/>
      <c r="MND292" s="6"/>
      <c r="MNE292" s="6"/>
      <c r="MNF292" s="6"/>
      <c r="MNG292" s="6"/>
      <c r="MNH292" s="6"/>
      <c r="MNI292" s="6"/>
      <c r="MNJ292" s="6"/>
      <c r="MNK292" s="6"/>
      <c r="MNL292" s="6"/>
      <c r="MNM292" s="6"/>
      <c r="MNN292" s="6"/>
      <c r="MNO292" s="6"/>
      <c r="MNP292" s="6"/>
      <c r="MNQ292" s="6"/>
      <c r="MNR292" s="6"/>
      <c r="MNS292" s="6"/>
      <c r="MNT292" s="6"/>
      <c r="MNU292" s="6"/>
      <c r="MNV292" s="6"/>
      <c r="MNW292" s="6"/>
      <c r="MNX292" s="6"/>
      <c r="MNY292" s="6"/>
      <c r="MNZ292" s="6"/>
      <c r="MOA292" s="6"/>
      <c r="MOB292" s="6"/>
      <c r="MOC292" s="6"/>
      <c r="MOD292" s="6"/>
      <c r="MOE292" s="6"/>
      <c r="MOF292" s="6"/>
      <c r="MOG292" s="6"/>
      <c r="MOH292" s="6"/>
      <c r="MOI292" s="6"/>
      <c r="MOJ292" s="6"/>
      <c r="MOK292" s="6"/>
      <c r="MOL292" s="6"/>
      <c r="MOM292" s="6"/>
      <c r="MON292" s="6"/>
      <c r="MOO292" s="6"/>
      <c r="MOP292" s="6"/>
      <c r="MOQ292" s="6"/>
      <c r="MOR292" s="6"/>
      <c r="MOS292" s="6"/>
      <c r="MOT292" s="6"/>
      <c r="MOU292" s="6"/>
      <c r="MOV292" s="6"/>
      <c r="MOW292" s="6"/>
      <c r="MOX292" s="6"/>
      <c r="MOY292" s="6"/>
      <c r="MOZ292" s="6"/>
      <c r="MPA292" s="6"/>
      <c r="MPB292" s="6"/>
      <c r="MPC292" s="6"/>
      <c r="MPD292" s="6"/>
      <c r="MPE292" s="6"/>
      <c r="MPF292" s="6"/>
      <c r="MPG292" s="6"/>
      <c r="MPH292" s="6"/>
      <c r="MPI292" s="6"/>
      <c r="MPJ292" s="6"/>
      <c r="MPK292" s="6"/>
      <c r="MPL292" s="6"/>
      <c r="MPM292" s="6"/>
      <c r="MPN292" s="6"/>
      <c r="MPO292" s="6"/>
      <c r="MPP292" s="6"/>
      <c r="MPQ292" s="6"/>
      <c r="MPR292" s="6"/>
      <c r="MPS292" s="6"/>
      <c r="MPT292" s="6"/>
      <c r="MPU292" s="6"/>
      <c r="MPV292" s="6"/>
      <c r="MPW292" s="6"/>
      <c r="MPX292" s="6"/>
      <c r="MPY292" s="6"/>
      <c r="MPZ292" s="6"/>
      <c r="MQA292" s="6"/>
      <c r="MQB292" s="6"/>
      <c r="MQC292" s="6"/>
      <c r="MQD292" s="6"/>
      <c r="MQE292" s="6"/>
      <c r="MQF292" s="6"/>
      <c r="MQG292" s="6"/>
      <c r="MQH292" s="6"/>
      <c r="MQI292" s="6"/>
      <c r="MQJ292" s="6"/>
      <c r="MQK292" s="6"/>
      <c r="MQL292" s="6"/>
      <c r="MQM292" s="6"/>
      <c r="MQN292" s="6"/>
      <c r="MQO292" s="6"/>
      <c r="MQP292" s="6"/>
      <c r="MQQ292" s="6"/>
      <c r="MQR292" s="6"/>
      <c r="MQS292" s="6"/>
      <c r="MQT292" s="6"/>
      <c r="MQU292" s="6"/>
      <c r="MQV292" s="6"/>
      <c r="MQW292" s="6"/>
      <c r="MQX292" s="6"/>
      <c r="MQY292" s="6"/>
      <c r="MQZ292" s="6"/>
      <c r="MRA292" s="6"/>
      <c r="MRB292" s="6"/>
      <c r="MRC292" s="6"/>
      <c r="MRD292" s="6"/>
      <c r="MRE292" s="6"/>
      <c r="MRF292" s="6"/>
      <c r="MRG292" s="6"/>
      <c r="MRH292" s="6"/>
      <c r="MRI292" s="6"/>
      <c r="MRJ292" s="6"/>
      <c r="MRK292" s="6"/>
      <c r="MRL292" s="6"/>
      <c r="MRM292" s="6"/>
      <c r="MRN292" s="6"/>
      <c r="MRO292" s="6"/>
      <c r="MRP292" s="6"/>
      <c r="MRQ292" s="6"/>
      <c r="MRR292" s="6"/>
      <c r="MRS292" s="6"/>
      <c r="MRT292" s="6"/>
      <c r="MRU292" s="6"/>
      <c r="MRV292" s="6"/>
      <c r="MRW292" s="6"/>
      <c r="MRX292" s="6"/>
      <c r="MRY292" s="6"/>
      <c r="MRZ292" s="6"/>
      <c r="MSA292" s="6"/>
      <c r="MSB292" s="6"/>
      <c r="MSC292" s="6"/>
      <c r="MSD292" s="6"/>
      <c r="MSE292" s="6"/>
      <c r="MSF292" s="6"/>
      <c r="MSG292" s="6"/>
      <c r="MSH292" s="6"/>
      <c r="MSI292" s="6"/>
      <c r="MSJ292" s="6"/>
      <c r="MSK292" s="6"/>
      <c r="MSL292" s="6"/>
      <c r="MSM292" s="6"/>
      <c r="MSN292" s="6"/>
      <c r="MSO292" s="6"/>
      <c r="MSP292" s="6"/>
      <c r="MSQ292" s="6"/>
      <c r="MSR292" s="6"/>
      <c r="MSS292" s="6"/>
      <c r="MST292" s="6"/>
      <c r="MSU292" s="6"/>
      <c r="MSV292" s="6"/>
      <c r="MSW292" s="6"/>
      <c r="MSX292" s="6"/>
      <c r="MSY292" s="6"/>
      <c r="MSZ292" s="6"/>
      <c r="MTA292" s="6"/>
      <c r="MTB292" s="6"/>
      <c r="MTC292" s="6"/>
      <c r="MTD292" s="6"/>
      <c r="MTE292" s="6"/>
      <c r="MTF292" s="6"/>
      <c r="MTG292" s="6"/>
      <c r="MTH292" s="6"/>
      <c r="MTI292" s="6"/>
      <c r="MTJ292" s="6"/>
      <c r="MTK292" s="6"/>
      <c r="MTL292" s="6"/>
      <c r="MTM292" s="6"/>
      <c r="MTN292" s="6"/>
      <c r="MTO292" s="6"/>
      <c r="MTP292" s="6"/>
      <c r="MTQ292" s="6"/>
      <c r="MTR292" s="6"/>
      <c r="MTS292" s="6"/>
      <c r="MTT292" s="6"/>
      <c r="MTU292" s="6"/>
      <c r="MTV292" s="6"/>
      <c r="MTW292" s="6"/>
      <c r="MTX292" s="6"/>
      <c r="MTY292" s="6"/>
      <c r="MTZ292" s="6"/>
      <c r="MUA292" s="6"/>
      <c r="MUB292" s="6"/>
      <c r="MUC292" s="6"/>
      <c r="MUD292" s="6"/>
      <c r="MUE292" s="6"/>
      <c r="MUF292" s="6"/>
      <c r="MUG292" s="6"/>
      <c r="MUH292" s="6"/>
      <c r="MUI292" s="6"/>
      <c r="MUJ292" s="6"/>
      <c r="MUK292" s="6"/>
      <c r="MUL292" s="6"/>
      <c r="MUM292" s="6"/>
      <c r="MUN292" s="6"/>
      <c r="MUO292" s="6"/>
      <c r="MUP292" s="6"/>
      <c r="MUQ292" s="6"/>
      <c r="MUR292" s="6"/>
      <c r="MUS292" s="6"/>
      <c r="MUT292" s="6"/>
      <c r="MUU292" s="6"/>
      <c r="MUV292" s="6"/>
      <c r="MUW292" s="6"/>
      <c r="MUX292" s="6"/>
      <c r="MUY292" s="6"/>
      <c r="MUZ292" s="6"/>
      <c r="MVA292" s="6"/>
      <c r="MVB292" s="6"/>
      <c r="MVC292" s="6"/>
      <c r="MVD292" s="6"/>
      <c r="MVE292" s="6"/>
      <c r="MVF292" s="6"/>
      <c r="MVG292" s="6"/>
      <c r="MVH292" s="6"/>
      <c r="MVI292" s="6"/>
      <c r="MVJ292" s="6"/>
      <c r="MVK292" s="6"/>
      <c r="MVL292" s="6"/>
      <c r="MVM292" s="6"/>
      <c r="MVN292" s="6"/>
      <c r="MVO292" s="6"/>
      <c r="MVP292" s="6"/>
      <c r="MVQ292" s="6"/>
      <c r="MVR292" s="6"/>
      <c r="MVS292" s="6"/>
      <c r="MVT292" s="6"/>
      <c r="MVU292" s="6"/>
      <c r="MVV292" s="6"/>
      <c r="MVW292" s="6"/>
      <c r="MVX292" s="6"/>
      <c r="MVY292" s="6"/>
      <c r="MVZ292" s="6"/>
      <c r="MWA292" s="6"/>
      <c r="MWB292" s="6"/>
      <c r="MWC292" s="6"/>
      <c r="MWD292" s="6"/>
      <c r="MWE292" s="6"/>
      <c r="MWF292" s="6"/>
      <c r="MWG292" s="6"/>
      <c r="MWH292" s="6"/>
      <c r="MWI292" s="6"/>
      <c r="MWJ292" s="6"/>
      <c r="MWK292" s="6"/>
      <c r="MWL292" s="6"/>
      <c r="MWM292" s="6"/>
      <c r="MWN292" s="6"/>
      <c r="MWO292" s="6"/>
      <c r="MWP292" s="6"/>
      <c r="MWQ292" s="6"/>
      <c r="MWR292" s="6"/>
      <c r="MWS292" s="6"/>
      <c r="MWT292" s="6"/>
      <c r="MWU292" s="6"/>
      <c r="MWV292" s="6"/>
      <c r="MWW292" s="6"/>
      <c r="MWX292" s="6"/>
      <c r="MWY292" s="6"/>
      <c r="MWZ292" s="6"/>
      <c r="MXA292" s="6"/>
      <c r="MXB292" s="6"/>
      <c r="MXC292" s="6"/>
      <c r="MXD292" s="6"/>
      <c r="MXE292" s="6"/>
      <c r="MXF292" s="6"/>
      <c r="MXG292" s="6"/>
      <c r="MXH292" s="6"/>
      <c r="MXI292" s="6"/>
      <c r="MXJ292" s="6"/>
      <c r="MXK292" s="6"/>
      <c r="MXL292" s="6"/>
      <c r="MXM292" s="6"/>
      <c r="MXN292" s="6"/>
      <c r="MXO292" s="6"/>
      <c r="MXP292" s="6"/>
      <c r="MXQ292" s="6"/>
      <c r="MXR292" s="6"/>
      <c r="MXS292" s="6"/>
      <c r="MXT292" s="6"/>
      <c r="MXU292" s="6"/>
      <c r="MXV292" s="6"/>
      <c r="MXW292" s="6"/>
      <c r="MXX292" s="6"/>
      <c r="MXY292" s="6"/>
      <c r="MXZ292" s="6"/>
      <c r="MYA292" s="6"/>
      <c r="MYB292" s="6"/>
      <c r="MYC292" s="6"/>
      <c r="MYD292" s="6"/>
      <c r="MYE292" s="6"/>
      <c r="MYF292" s="6"/>
      <c r="MYG292" s="6"/>
      <c r="MYH292" s="6"/>
      <c r="MYI292" s="6"/>
      <c r="MYJ292" s="6"/>
      <c r="MYK292" s="6"/>
      <c r="MYL292" s="6"/>
      <c r="MYM292" s="6"/>
      <c r="MYN292" s="6"/>
      <c r="MYO292" s="6"/>
      <c r="MYP292" s="6"/>
      <c r="MYQ292" s="6"/>
      <c r="MYR292" s="6"/>
      <c r="MYS292" s="6"/>
      <c r="MYT292" s="6"/>
      <c r="MYU292" s="6"/>
      <c r="MYV292" s="6"/>
      <c r="MYW292" s="6"/>
      <c r="MYX292" s="6"/>
      <c r="MYY292" s="6"/>
      <c r="MYZ292" s="6"/>
      <c r="MZA292" s="6"/>
      <c r="MZB292" s="6"/>
      <c r="MZC292" s="6"/>
      <c r="MZD292" s="6"/>
      <c r="MZE292" s="6"/>
      <c r="MZF292" s="6"/>
      <c r="MZG292" s="6"/>
      <c r="MZH292" s="6"/>
      <c r="MZI292" s="6"/>
      <c r="MZJ292" s="6"/>
      <c r="MZK292" s="6"/>
      <c r="MZL292" s="6"/>
      <c r="MZM292" s="6"/>
      <c r="MZN292" s="6"/>
      <c r="MZO292" s="6"/>
      <c r="MZP292" s="6"/>
      <c r="MZQ292" s="6"/>
      <c r="MZR292" s="6"/>
      <c r="MZS292" s="6"/>
      <c r="MZT292" s="6"/>
      <c r="MZU292" s="6"/>
      <c r="MZV292" s="6"/>
      <c r="MZW292" s="6"/>
      <c r="MZX292" s="6"/>
      <c r="MZY292" s="6"/>
      <c r="MZZ292" s="6"/>
      <c r="NAA292" s="6"/>
      <c r="NAB292" s="6"/>
      <c r="NAC292" s="6"/>
      <c r="NAD292" s="6"/>
      <c r="NAE292" s="6"/>
      <c r="NAF292" s="6"/>
      <c r="NAG292" s="6"/>
      <c r="NAH292" s="6"/>
      <c r="NAI292" s="6"/>
      <c r="NAJ292" s="6"/>
      <c r="NAK292" s="6"/>
      <c r="NAL292" s="6"/>
      <c r="NAM292" s="6"/>
      <c r="NAN292" s="6"/>
      <c r="NAO292" s="6"/>
      <c r="NAP292" s="6"/>
      <c r="NAQ292" s="6"/>
      <c r="NAR292" s="6"/>
      <c r="NAS292" s="6"/>
      <c r="NAT292" s="6"/>
      <c r="NAU292" s="6"/>
      <c r="NAV292" s="6"/>
      <c r="NAW292" s="6"/>
      <c r="NAX292" s="6"/>
      <c r="NAY292" s="6"/>
      <c r="NAZ292" s="6"/>
      <c r="NBA292" s="6"/>
      <c r="NBB292" s="6"/>
      <c r="NBC292" s="6"/>
      <c r="NBD292" s="6"/>
      <c r="NBE292" s="6"/>
      <c r="NBF292" s="6"/>
      <c r="NBG292" s="6"/>
      <c r="NBH292" s="6"/>
      <c r="NBI292" s="6"/>
      <c r="NBJ292" s="6"/>
      <c r="NBK292" s="6"/>
      <c r="NBL292" s="6"/>
      <c r="NBM292" s="6"/>
      <c r="NBN292" s="6"/>
      <c r="NBO292" s="6"/>
      <c r="NBP292" s="6"/>
      <c r="NBQ292" s="6"/>
      <c r="NBR292" s="6"/>
      <c r="NBS292" s="6"/>
      <c r="NBT292" s="6"/>
      <c r="NBU292" s="6"/>
      <c r="NBV292" s="6"/>
      <c r="NBW292" s="6"/>
      <c r="NBX292" s="6"/>
      <c r="NBY292" s="6"/>
      <c r="NBZ292" s="6"/>
      <c r="NCA292" s="6"/>
      <c r="NCB292" s="6"/>
      <c r="NCC292" s="6"/>
      <c r="NCD292" s="6"/>
      <c r="NCE292" s="6"/>
      <c r="NCF292" s="6"/>
      <c r="NCG292" s="6"/>
      <c r="NCH292" s="6"/>
      <c r="NCI292" s="6"/>
      <c r="NCJ292" s="6"/>
      <c r="NCK292" s="6"/>
      <c r="NCL292" s="6"/>
      <c r="NCM292" s="6"/>
      <c r="NCN292" s="6"/>
      <c r="NCO292" s="6"/>
      <c r="NCP292" s="6"/>
      <c r="NCQ292" s="6"/>
      <c r="NCR292" s="6"/>
      <c r="NCS292" s="6"/>
      <c r="NCT292" s="6"/>
      <c r="NCU292" s="6"/>
      <c r="NCV292" s="6"/>
      <c r="NCW292" s="6"/>
      <c r="NCX292" s="6"/>
      <c r="NCY292" s="6"/>
      <c r="NCZ292" s="6"/>
      <c r="NDA292" s="6"/>
      <c r="NDB292" s="6"/>
      <c r="NDC292" s="6"/>
      <c r="NDD292" s="6"/>
      <c r="NDE292" s="6"/>
      <c r="NDF292" s="6"/>
      <c r="NDG292" s="6"/>
      <c r="NDH292" s="6"/>
      <c r="NDI292" s="6"/>
      <c r="NDJ292" s="6"/>
      <c r="NDK292" s="6"/>
      <c r="NDL292" s="6"/>
      <c r="NDM292" s="6"/>
      <c r="NDN292" s="6"/>
      <c r="NDO292" s="6"/>
      <c r="NDP292" s="6"/>
      <c r="NDQ292" s="6"/>
      <c r="NDR292" s="6"/>
      <c r="NDS292" s="6"/>
      <c r="NDT292" s="6"/>
      <c r="NDU292" s="6"/>
      <c r="NDV292" s="6"/>
      <c r="NDW292" s="6"/>
      <c r="NDX292" s="6"/>
      <c r="NDY292" s="6"/>
      <c r="NDZ292" s="6"/>
      <c r="NEA292" s="6"/>
      <c r="NEB292" s="6"/>
      <c r="NEC292" s="6"/>
      <c r="NED292" s="6"/>
      <c r="NEE292" s="6"/>
      <c r="NEF292" s="6"/>
      <c r="NEG292" s="6"/>
      <c r="NEH292" s="6"/>
      <c r="NEI292" s="6"/>
      <c r="NEJ292" s="6"/>
      <c r="NEK292" s="6"/>
      <c r="NEL292" s="6"/>
      <c r="NEM292" s="6"/>
      <c r="NEN292" s="6"/>
      <c r="NEO292" s="6"/>
      <c r="NEP292" s="6"/>
      <c r="NEQ292" s="6"/>
      <c r="NER292" s="6"/>
      <c r="NES292" s="6"/>
      <c r="NET292" s="6"/>
      <c r="NEU292" s="6"/>
      <c r="NEV292" s="6"/>
      <c r="NEW292" s="6"/>
      <c r="NEX292" s="6"/>
      <c r="NEY292" s="6"/>
      <c r="NEZ292" s="6"/>
      <c r="NFA292" s="6"/>
      <c r="NFB292" s="6"/>
      <c r="NFC292" s="6"/>
      <c r="NFD292" s="6"/>
      <c r="NFE292" s="6"/>
      <c r="NFF292" s="6"/>
      <c r="NFG292" s="6"/>
      <c r="NFH292" s="6"/>
      <c r="NFI292" s="6"/>
      <c r="NFJ292" s="6"/>
      <c r="NFK292" s="6"/>
      <c r="NFL292" s="6"/>
      <c r="NFM292" s="6"/>
      <c r="NFN292" s="6"/>
      <c r="NFO292" s="6"/>
      <c r="NFP292" s="6"/>
      <c r="NFQ292" s="6"/>
      <c r="NFR292" s="6"/>
      <c r="NFS292" s="6"/>
      <c r="NFT292" s="6"/>
      <c r="NFU292" s="6"/>
      <c r="NFV292" s="6"/>
      <c r="NFW292" s="6"/>
      <c r="NFX292" s="6"/>
      <c r="NFY292" s="6"/>
      <c r="NFZ292" s="6"/>
      <c r="NGA292" s="6"/>
      <c r="NGB292" s="6"/>
      <c r="NGC292" s="6"/>
      <c r="NGD292" s="6"/>
      <c r="NGE292" s="6"/>
      <c r="NGF292" s="6"/>
      <c r="NGG292" s="6"/>
      <c r="NGH292" s="6"/>
      <c r="NGI292" s="6"/>
      <c r="NGJ292" s="6"/>
      <c r="NGK292" s="6"/>
      <c r="NGL292" s="6"/>
      <c r="NGM292" s="6"/>
      <c r="NGN292" s="6"/>
      <c r="NGO292" s="6"/>
      <c r="NGP292" s="6"/>
      <c r="NGQ292" s="6"/>
      <c r="NGR292" s="6"/>
      <c r="NGS292" s="6"/>
      <c r="NGT292" s="6"/>
      <c r="NGU292" s="6"/>
      <c r="NGV292" s="6"/>
      <c r="NGW292" s="6"/>
      <c r="NGX292" s="6"/>
      <c r="NGY292" s="6"/>
      <c r="NGZ292" s="6"/>
      <c r="NHA292" s="6"/>
      <c r="NHB292" s="6"/>
      <c r="NHC292" s="6"/>
      <c r="NHD292" s="6"/>
      <c r="NHE292" s="6"/>
      <c r="NHF292" s="6"/>
      <c r="NHG292" s="6"/>
      <c r="NHH292" s="6"/>
      <c r="NHI292" s="6"/>
      <c r="NHJ292" s="6"/>
      <c r="NHK292" s="6"/>
      <c r="NHL292" s="6"/>
      <c r="NHM292" s="6"/>
      <c r="NHN292" s="6"/>
      <c r="NHO292" s="6"/>
      <c r="NHP292" s="6"/>
      <c r="NHQ292" s="6"/>
      <c r="NHR292" s="6"/>
      <c r="NHS292" s="6"/>
      <c r="NHT292" s="6"/>
      <c r="NHU292" s="6"/>
      <c r="NHV292" s="6"/>
      <c r="NHW292" s="6"/>
      <c r="NHX292" s="6"/>
      <c r="NHY292" s="6"/>
      <c r="NHZ292" s="6"/>
      <c r="NIA292" s="6"/>
      <c r="NIB292" s="6"/>
      <c r="NIC292" s="6"/>
      <c r="NID292" s="6"/>
      <c r="NIE292" s="6"/>
      <c r="NIF292" s="6"/>
      <c r="NIG292" s="6"/>
      <c r="NIH292" s="6"/>
      <c r="NII292" s="6"/>
      <c r="NIJ292" s="6"/>
      <c r="NIK292" s="6"/>
      <c r="NIL292" s="6"/>
      <c r="NIM292" s="6"/>
      <c r="NIN292" s="6"/>
      <c r="NIO292" s="6"/>
      <c r="NIP292" s="6"/>
      <c r="NIQ292" s="6"/>
      <c r="NIR292" s="6"/>
      <c r="NIS292" s="6"/>
      <c r="NIT292" s="6"/>
      <c r="NIU292" s="6"/>
      <c r="NIV292" s="6"/>
      <c r="NIW292" s="6"/>
      <c r="NIX292" s="6"/>
      <c r="NIY292" s="6"/>
      <c r="NIZ292" s="6"/>
      <c r="NJA292" s="6"/>
      <c r="NJB292" s="6"/>
      <c r="NJC292" s="6"/>
      <c r="NJD292" s="6"/>
      <c r="NJE292" s="6"/>
      <c r="NJF292" s="6"/>
      <c r="NJG292" s="6"/>
      <c r="NJH292" s="6"/>
      <c r="NJI292" s="6"/>
      <c r="NJJ292" s="6"/>
      <c r="NJK292" s="6"/>
      <c r="NJL292" s="6"/>
      <c r="NJM292" s="6"/>
      <c r="NJN292" s="6"/>
      <c r="NJO292" s="6"/>
      <c r="NJP292" s="6"/>
      <c r="NJQ292" s="6"/>
      <c r="NJR292" s="6"/>
      <c r="NJS292" s="6"/>
      <c r="NJT292" s="6"/>
      <c r="NJU292" s="6"/>
      <c r="NJV292" s="6"/>
      <c r="NJW292" s="6"/>
      <c r="NJX292" s="6"/>
      <c r="NJY292" s="6"/>
      <c r="NJZ292" s="6"/>
      <c r="NKA292" s="6"/>
      <c r="NKB292" s="6"/>
      <c r="NKC292" s="6"/>
      <c r="NKD292" s="6"/>
      <c r="NKE292" s="6"/>
      <c r="NKF292" s="6"/>
      <c r="NKG292" s="6"/>
      <c r="NKH292" s="6"/>
      <c r="NKI292" s="6"/>
      <c r="NKJ292" s="6"/>
      <c r="NKK292" s="6"/>
      <c r="NKL292" s="6"/>
      <c r="NKM292" s="6"/>
      <c r="NKN292" s="6"/>
      <c r="NKO292" s="6"/>
      <c r="NKP292" s="6"/>
      <c r="NKQ292" s="6"/>
      <c r="NKR292" s="6"/>
      <c r="NKS292" s="6"/>
      <c r="NKT292" s="6"/>
      <c r="NKU292" s="6"/>
      <c r="NKV292" s="6"/>
      <c r="NKW292" s="6"/>
      <c r="NKX292" s="6"/>
      <c r="NKY292" s="6"/>
      <c r="NKZ292" s="6"/>
      <c r="NLA292" s="6"/>
      <c r="NLB292" s="6"/>
      <c r="NLC292" s="6"/>
      <c r="NLD292" s="6"/>
      <c r="NLE292" s="6"/>
      <c r="NLF292" s="6"/>
      <c r="NLG292" s="6"/>
      <c r="NLH292" s="6"/>
      <c r="NLI292" s="6"/>
      <c r="NLJ292" s="6"/>
      <c r="NLK292" s="6"/>
      <c r="NLL292" s="6"/>
      <c r="NLM292" s="6"/>
      <c r="NLN292" s="6"/>
      <c r="NLO292" s="6"/>
      <c r="NLP292" s="6"/>
      <c r="NLQ292" s="6"/>
      <c r="NLR292" s="6"/>
      <c r="NLS292" s="6"/>
      <c r="NLT292" s="6"/>
      <c r="NLU292" s="6"/>
      <c r="NLV292" s="6"/>
      <c r="NLW292" s="6"/>
      <c r="NLX292" s="6"/>
      <c r="NLY292" s="6"/>
      <c r="NLZ292" s="6"/>
      <c r="NMA292" s="6"/>
      <c r="NMB292" s="6"/>
      <c r="NMC292" s="6"/>
      <c r="NMD292" s="6"/>
      <c r="NME292" s="6"/>
      <c r="NMF292" s="6"/>
      <c r="NMG292" s="6"/>
      <c r="NMH292" s="6"/>
      <c r="NMI292" s="6"/>
      <c r="NMJ292" s="6"/>
      <c r="NMK292" s="6"/>
      <c r="NML292" s="6"/>
      <c r="NMM292" s="6"/>
      <c r="NMN292" s="6"/>
      <c r="NMO292" s="6"/>
      <c r="NMP292" s="6"/>
      <c r="NMQ292" s="6"/>
      <c r="NMR292" s="6"/>
      <c r="NMS292" s="6"/>
      <c r="NMT292" s="6"/>
      <c r="NMU292" s="6"/>
      <c r="NMV292" s="6"/>
      <c r="NMW292" s="6"/>
      <c r="NMX292" s="6"/>
      <c r="NMY292" s="6"/>
      <c r="NMZ292" s="6"/>
      <c r="NNA292" s="6"/>
      <c r="NNB292" s="6"/>
      <c r="NNC292" s="6"/>
      <c r="NND292" s="6"/>
      <c r="NNE292" s="6"/>
      <c r="NNF292" s="6"/>
      <c r="NNG292" s="6"/>
      <c r="NNH292" s="6"/>
      <c r="NNI292" s="6"/>
      <c r="NNJ292" s="6"/>
      <c r="NNK292" s="6"/>
      <c r="NNL292" s="6"/>
      <c r="NNM292" s="6"/>
      <c r="NNN292" s="6"/>
      <c r="NNO292" s="6"/>
      <c r="NNP292" s="6"/>
      <c r="NNQ292" s="6"/>
      <c r="NNR292" s="6"/>
      <c r="NNS292" s="6"/>
      <c r="NNT292" s="6"/>
      <c r="NNU292" s="6"/>
      <c r="NNV292" s="6"/>
      <c r="NNW292" s="6"/>
      <c r="NNX292" s="6"/>
      <c r="NNY292" s="6"/>
      <c r="NNZ292" s="6"/>
      <c r="NOA292" s="6"/>
      <c r="NOB292" s="6"/>
      <c r="NOC292" s="6"/>
      <c r="NOD292" s="6"/>
      <c r="NOE292" s="6"/>
      <c r="NOF292" s="6"/>
      <c r="NOG292" s="6"/>
      <c r="NOH292" s="6"/>
      <c r="NOI292" s="6"/>
      <c r="NOJ292" s="6"/>
      <c r="NOK292" s="6"/>
      <c r="NOL292" s="6"/>
      <c r="NOM292" s="6"/>
      <c r="NON292" s="6"/>
      <c r="NOO292" s="6"/>
      <c r="NOP292" s="6"/>
      <c r="NOQ292" s="6"/>
      <c r="NOR292" s="6"/>
      <c r="NOS292" s="6"/>
      <c r="NOT292" s="6"/>
      <c r="NOU292" s="6"/>
      <c r="NOV292" s="6"/>
      <c r="NOW292" s="6"/>
      <c r="NOX292" s="6"/>
      <c r="NOY292" s="6"/>
      <c r="NOZ292" s="6"/>
      <c r="NPA292" s="6"/>
      <c r="NPB292" s="6"/>
      <c r="NPC292" s="6"/>
      <c r="NPD292" s="6"/>
      <c r="NPE292" s="6"/>
      <c r="NPF292" s="6"/>
      <c r="NPG292" s="6"/>
      <c r="NPH292" s="6"/>
      <c r="NPI292" s="6"/>
      <c r="NPJ292" s="6"/>
      <c r="NPK292" s="6"/>
      <c r="NPL292" s="6"/>
      <c r="NPM292" s="6"/>
      <c r="NPN292" s="6"/>
      <c r="NPO292" s="6"/>
      <c r="NPP292" s="6"/>
      <c r="NPQ292" s="6"/>
      <c r="NPR292" s="6"/>
      <c r="NPS292" s="6"/>
      <c r="NPT292" s="6"/>
      <c r="NPU292" s="6"/>
      <c r="NPV292" s="6"/>
      <c r="NPW292" s="6"/>
      <c r="NPX292" s="6"/>
      <c r="NPY292" s="6"/>
      <c r="NPZ292" s="6"/>
      <c r="NQA292" s="6"/>
      <c r="NQB292" s="6"/>
      <c r="NQC292" s="6"/>
      <c r="NQD292" s="6"/>
      <c r="NQE292" s="6"/>
      <c r="NQF292" s="6"/>
      <c r="NQG292" s="6"/>
      <c r="NQH292" s="6"/>
      <c r="NQI292" s="6"/>
      <c r="NQJ292" s="6"/>
      <c r="NQK292" s="6"/>
      <c r="NQL292" s="6"/>
      <c r="NQM292" s="6"/>
      <c r="NQN292" s="6"/>
      <c r="NQO292" s="6"/>
      <c r="NQP292" s="6"/>
      <c r="NQQ292" s="6"/>
      <c r="NQR292" s="6"/>
      <c r="NQS292" s="6"/>
      <c r="NQT292" s="6"/>
      <c r="NQU292" s="6"/>
      <c r="NQV292" s="6"/>
      <c r="NQW292" s="6"/>
      <c r="NQX292" s="6"/>
      <c r="NQY292" s="6"/>
      <c r="NQZ292" s="6"/>
      <c r="NRA292" s="6"/>
      <c r="NRB292" s="6"/>
      <c r="NRC292" s="6"/>
      <c r="NRD292" s="6"/>
      <c r="NRE292" s="6"/>
      <c r="NRF292" s="6"/>
      <c r="NRG292" s="6"/>
      <c r="NRH292" s="6"/>
      <c r="NRI292" s="6"/>
      <c r="NRJ292" s="6"/>
      <c r="NRK292" s="6"/>
      <c r="NRL292" s="6"/>
      <c r="NRM292" s="6"/>
      <c r="NRN292" s="6"/>
      <c r="NRO292" s="6"/>
      <c r="NRP292" s="6"/>
      <c r="NRQ292" s="6"/>
      <c r="NRR292" s="6"/>
      <c r="NRS292" s="6"/>
      <c r="NRT292" s="6"/>
      <c r="NRU292" s="6"/>
      <c r="NRV292" s="6"/>
      <c r="NRW292" s="6"/>
      <c r="NRX292" s="6"/>
      <c r="NRY292" s="6"/>
      <c r="NRZ292" s="6"/>
      <c r="NSA292" s="6"/>
      <c r="NSB292" s="6"/>
      <c r="NSC292" s="6"/>
      <c r="NSD292" s="6"/>
      <c r="NSE292" s="6"/>
      <c r="NSF292" s="6"/>
      <c r="NSG292" s="6"/>
      <c r="NSH292" s="6"/>
      <c r="NSI292" s="6"/>
      <c r="NSJ292" s="6"/>
      <c r="NSK292" s="6"/>
      <c r="NSL292" s="6"/>
      <c r="NSM292" s="6"/>
      <c r="NSN292" s="6"/>
      <c r="NSO292" s="6"/>
      <c r="NSP292" s="6"/>
      <c r="NSQ292" s="6"/>
      <c r="NSR292" s="6"/>
      <c r="NSS292" s="6"/>
      <c r="NST292" s="6"/>
      <c r="NSU292" s="6"/>
      <c r="NSV292" s="6"/>
      <c r="NSW292" s="6"/>
      <c r="NSX292" s="6"/>
      <c r="NSY292" s="6"/>
      <c r="NSZ292" s="6"/>
      <c r="NTA292" s="6"/>
      <c r="NTB292" s="6"/>
      <c r="NTC292" s="6"/>
      <c r="NTD292" s="6"/>
      <c r="NTE292" s="6"/>
      <c r="NTF292" s="6"/>
      <c r="NTG292" s="6"/>
      <c r="NTH292" s="6"/>
      <c r="NTI292" s="6"/>
      <c r="NTJ292" s="6"/>
      <c r="NTK292" s="6"/>
      <c r="NTL292" s="6"/>
      <c r="NTM292" s="6"/>
      <c r="NTN292" s="6"/>
      <c r="NTO292" s="6"/>
      <c r="NTP292" s="6"/>
      <c r="NTQ292" s="6"/>
      <c r="NTR292" s="6"/>
      <c r="NTS292" s="6"/>
      <c r="NTT292" s="6"/>
      <c r="NTU292" s="6"/>
      <c r="NTV292" s="6"/>
      <c r="NTW292" s="6"/>
      <c r="NTX292" s="6"/>
      <c r="NTY292" s="6"/>
      <c r="NTZ292" s="6"/>
      <c r="NUA292" s="6"/>
      <c r="NUB292" s="6"/>
      <c r="NUC292" s="6"/>
      <c r="NUD292" s="6"/>
      <c r="NUE292" s="6"/>
      <c r="NUF292" s="6"/>
      <c r="NUG292" s="6"/>
      <c r="NUH292" s="6"/>
      <c r="NUI292" s="6"/>
      <c r="NUJ292" s="6"/>
      <c r="NUK292" s="6"/>
      <c r="NUL292" s="6"/>
      <c r="NUM292" s="6"/>
      <c r="NUN292" s="6"/>
      <c r="NUO292" s="6"/>
      <c r="NUP292" s="6"/>
      <c r="NUQ292" s="6"/>
      <c r="NUR292" s="6"/>
      <c r="NUS292" s="6"/>
      <c r="NUT292" s="6"/>
      <c r="NUU292" s="6"/>
      <c r="NUV292" s="6"/>
      <c r="NUW292" s="6"/>
      <c r="NUX292" s="6"/>
      <c r="NUY292" s="6"/>
      <c r="NUZ292" s="6"/>
      <c r="NVA292" s="6"/>
      <c r="NVB292" s="6"/>
      <c r="NVC292" s="6"/>
      <c r="NVD292" s="6"/>
      <c r="NVE292" s="6"/>
      <c r="NVF292" s="6"/>
      <c r="NVG292" s="6"/>
      <c r="NVH292" s="6"/>
      <c r="NVI292" s="6"/>
      <c r="NVJ292" s="6"/>
      <c r="NVK292" s="6"/>
      <c r="NVL292" s="6"/>
      <c r="NVM292" s="6"/>
      <c r="NVN292" s="6"/>
      <c r="NVO292" s="6"/>
      <c r="NVP292" s="6"/>
      <c r="NVQ292" s="6"/>
      <c r="NVR292" s="6"/>
      <c r="NVS292" s="6"/>
      <c r="NVT292" s="6"/>
      <c r="NVU292" s="6"/>
      <c r="NVV292" s="6"/>
      <c r="NVW292" s="6"/>
      <c r="NVX292" s="6"/>
      <c r="NVY292" s="6"/>
      <c r="NVZ292" s="6"/>
      <c r="NWA292" s="6"/>
      <c r="NWB292" s="6"/>
      <c r="NWC292" s="6"/>
      <c r="NWD292" s="6"/>
      <c r="NWE292" s="6"/>
      <c r="NWF292" s="6"/>
      <c r="NWG292" s="6"/>
      <c r="NWH292" s="6"/>
      <c r="NWI292" s="6"/>
      <c r="NWJ292" s="6"/>
      <c r="NWK292" s="6"/>
      <c r="NWL292" s="6"/>
      <c r="NWM292" s="6"/>
      <c r="NWN292" s="6"/>
      <c r="NWO292" s="6"/>
      <c r="NWP292" s="6"/>
      <c r="NWQ292" s="6"/>
      <c r="NWR292" s="6"/>
      <c r="NWS292" s="6"/>
      <c r="NWT292" s="6"/>
      <c r="NWU292" s="6"/>
      <c r="NWV292" s="6"/>
      <c r="NWW292" s="6"/>
      <c r="NWX292" s="6"/>
      <c r="NWY292" s="6"/>
      <c r="NWZ292" s="6"/>
      <c r="NXA292" s="6"/>
      <c r="NXB292" s="6"/>
      <c r="NXC292" s="6"/>
      <c r="NXD292" s="6"/>
      <c r="NXE292" s="6"/>
      <c r="NXF292" s="6"/>
      <c r="NXG292" s="6"/>
      <c r="NXH292" s="6"/>
      <c r="NXI292" s="6"/>
      <c r="NXJ292" s="6"/>
      <c r="NXK292" s="6"/>
      <c r="NXL292" s="6"/>
      <c r="NXM292" s="6"/>
      <c r="NXN292" s="6"/>
      <c r="NXO292" s="6"/>
      <c r="NXP292" s="6"/>
      <c r="NXQ292" s="6"/>
      <c r="NXR292" s="6"/>
      <c r="NXS292" s="6"/>
      <c r="NXT292" s="6"/>
      <c r="NXU292" s="6"/>
      <c r="NXV292" s="6"/>
      <c r="NXW292" s="6"/>
      <c r="NXX292" s="6"/>
      <c r="NXY292" s="6"/>
      <c r="NXZ292" s="6"/>
      <c r="NYA292" s="6"/>
      <c r="NYB292" s="6"/>
      <c r="NYC292" s="6"/>
      <c r="NYD292" s="6"/>
      <c r="NYE292" s="6"/>
      <c r="NYF292" s="6"/>
      <c r="NYG292" s="6"/>
      <c r="NYH292" s="6"/>
      <c r="NYI292" s="6"/>
      <c r="NYJ292" s="6"/>
      <c r="NYK292" s="6"/>
      <c r="NYL292" s="6"/>
      <c r="NYM292" s="6"/>
      <c r="NYN292" s="6"/>
      <c r="NYO292" s="6"/>
      <c r="NYP292" s="6"/>
      <c r="NYQ292" s="6"/>
      <c r="NYR292" s="6"/>
      <c r="NYS292" s="6"/>
      <c r="NYT292" s="6"/>
      <c r="NYU292" s="6"/>
      <c r="NYV292" s="6"/>
      <c r="NYW292" s="6"/>
      <c r="NYX292" s="6"/>
      <c r="NYY292" s="6"/>
      <c r="NYZ292" s="6"/>
      <c r="NZA292" s="6"/>
      <c r="NZB292" s="6"/>
      <c r="NZC292" s="6"/>
      <c r="NZD292" s="6"/>
      <c r="NZE292" s="6"/>
      <c r="NZF292" s="6"/>
      <c r="NZG292" s="6"/>
      <c r="NZH292" s="6"/>
      <c r="NZI292" s="6"/>
      <c r="NZJ292" s="6"/>
      <c r="NZK292" s="6"/>
      <c r="NZL292" s="6"/>
      <c r="NZM292" s="6"/>
      <c r="NZN292" s="6"/>
      <c r="NZO292" s="6"/>
      <c r="NZP292" s="6"/>
      <c r="NZQ292" s="6"/>
      <c r="NZR292" s="6"/>
      <c r="NZS292" s="6"/>
      <c r="NZT292" s="6"/>
      <c r="NZU292" s="6"/>
      <c r="NZV292" s="6"/>
      <c r="NZW292" s="6"/>
      <c r="NZX292" s="6"/>
      <c r="NZY292" s="6"/>
      <c r="NZZ292" s="6"/>
      <c r="OAA292" s="6"/>
      <c r="OAB292" s="6"/>
      <c r="OAC292" s="6"/>
      <c r="OAD292" s="6"/>
      <c r="OAE292" s="6"/>
      <c r="OAF292" s="6"/>
      <c r="OAG292" s="6"/>
      <c r="OAH292" s="6"/>
      <c r="OAI292" s="6"/>
      <c r="OAJ292" s="6"/>
      <c r="OAK292" s="6"/>
      <c r="OAL292" s="6"/>
      <c r="OAM292" s="6"/>
      <c r="OAN292" s="6"/>
      <c r="OAO292" s="6"/>
      <c r="OAP292" s="6"/>
      <c r="OAQ292" s="6"/>
      <c r="OAR292" s="6"/>
      <c r="OAS292" s="6"/>
      <c r="OAT292" s="6"/>
      <c r="OAU292" s="6"/>
      <c r="OAV292" s="6"/>
      <c r="OAW292" s="6"/>
      <c r="OAX292" s="6"/>
      <c r="OAY292" s="6"/>
      <c r="OAZ292" s="6"/>
      <c r="OBA292" s="6"/>
      <c r="OBB292" s="6"/>
      <c r="OBC292" s="6"/>
      <c r="OBD292" s="6"/>
      <c r="OBE292" s="6"/>
      <c r="OBF292" s="6"/>
      <c r="OBG292" s="6"/>
      <c r="OBH292" s="6"/>
      <c r="OBI292" s="6"/>
      <c r="OBJ292" s="6"/>
      <c r="OBK292" s="6"/>
      <c r="OBL292" s="6"/>
      <c r="OBM292" s="6"/>
      <c r="OBN292" s="6"/>
      <c r="OBO292" s="6"/>
      <c r="OBP292" s="6"/>
      <c r="OBQ292" s="6"/>
      <c r="OBR292" s="6"/>
      <c r="OBS292" s="6"/>
      <c r="OBT292" s="6"/>
      <c r="OBU292" s="6"/>
      <c r="OBV292" s="6"/>
      <c r="OBW292" s="6"/>
      <c r="OBX292" s="6"/>
      <c r="OBY292" s="6"/>
      <c r="OBZ292" s="6"/>
      <c r="OCA292" s="6"/>
      <c r="OCB292" s="6"/>
      <c r="OCC292" s="6"/>
      <c r="OCD292" s="6"/>
      <c r="OCE292" s="6"/>
      <c r="OCF292" s="6"/>
      <c r="OCG292" s="6"/>
      <c r="OCH292" s="6"/>
      <c r="OCI292" s="6"/>
      <c r="OCJ292" s="6"/>
      <c r="OCK292" s="6"/>
      <c r="OCL292" s="6"/>
      <c r="OCM292" s="6"/>
      <c r="OCN292" s="6"/>
      <c r="OCO292" s="6"/>
      <c r="OCP292" s="6"/>
      <c r="OCQ292" s="6"/>
      <c r="OCR292" s="6"/>
      <c r="OCS292" s="6"/>
      <c r="OCT292" s="6"/>
      <c r="OCU292" s="6"/>
      <c r="OCV292" s="6"/>
      <c r="OCW292" s="6"/>
      <c r="OCX292" s="6"/>
      <c r="OCY292" s="6"/>
      <c r="OCZ292" s="6"/>
      <c r="ODA292" s="6"/>
      <c r="ODB292" s="6"/>
      <c r="ODC292" s="6"/>
      <c r="ODD292" s="6"/>
      <c r="ODE292" s="6"/>
      <c r="ODF292" s="6"/>
      <c r="ODG292" s="6"/>
      <c r="ODH292" s="6"/>
      <c r="ODI292" s="6"/>
      <c r="ODJ292" s="6"/>
      <c r="ODK292" s="6"/>
      <c r="ODL292" s="6"/>
      <c r="ODM292" s="6"/>
      <c r="ODN292" s="6"/>
      <c r="ODO292" s="6"/>
      <c r="ODP292" s="6"/>
      <c r="ODQ292" s="6"/>
      <c r="ODR292" s="6"/>
      <c r="ODS292" s="6"/>
      <c r="ODT292" s="6"/>
      <c r="ODU292" s="6"/>
      <c r="ODV292" s="6"/>
      <c r="ODW292" s="6"/>
      <c r="ODX292" s="6"/>
      <c r="ODY292" s="6"/>
      <c r="ODZ292" s="6"/>
      <c r="OEA292" s="6"/>
      <c r="OEB292" s="6"/>
      <c r="OEC292" s="6"/>
      <c r="OED292" s="6"/>
      <c r="OEE292" s="6"/>
      <c r="OEF292" s="6"/>
      <c r="OEG292" s="6"/>
      <c r="OEH292" s="6"/>
      <c r="OEI292" s="6"/>
      <c r="OEJ292" s="6"/>
      <c r="OEK292" s="6"/>
      <c r="OEL292" s="6"/>
      <c r="OEM292" s="6"/>
      <c r="OEN292" s="6"/>
      <c r="OEO292" s="6"/>
      <c r="OEP292" s="6"/>
      <c r="OEQ292" s="6"/>
      <c r="OER292" s="6"/>
      <c r="OES292" s="6"/>
      <c r="OET292" s="6"/>
      <c r="OEU292" s="6"/>
      <c r="OEV292" s="6"/>
      <c r="OEW292" s="6"/>
      <c r="OEX292" s="6"/>
      <c r="OEY292" s="6"/>
      <c r="OEZ292" s="6"/>
      <c r="OFA292" s="6"/>
      <c r="OFB292" s="6"/>
      <c r="OFC292" s="6"/>
      <c r="OFD292" s="6"/>
      <c r="OFE292" s="6"/>
      <c r="OFF292" s="6"/>
      <c r="OFG292" s="6"/>
      <c r="OFH292" s="6"/>
      <c r="OFI292" s="6"/>
      <c r="OFJ292" s="6"/>
      <c r="OFK292" s="6"/>
      <c r="OFL292" s="6"/>
      <c r="OFM292" s="6"/>
      <c r="OFN292" s="6"/>
      <c r="OFO292" s="6"/>
      <c r="OFP292" s="6"/>
      <c r="OFQ292" s="6"/>
      <c r="OFR292" s="6"/>
      <c r="OFS292" s="6"/>
      <c r="OFT292" s="6"/>
      <c r="OFU292" s="6"/>
      <c r="OFV292" s="6"/>
      <c r="OFW292" s="6"/>
      <c r="OFX292" s="6"/>
      <c r="OFY292" s="6"/>
      <c r="OFZ292" s="6"/>
      <c r="OGA292" s="6"/>
      <c r="OGB292" s="6"/>
      <c r="OGC292" s="6"/>
      <c r="OGD292" s="6"/>
      <c r="OGE292" s="6"/>
      <c r="OGF292" s="6"/>
      <c r="OGG292" s="6"/>
      <c r="OGH292" s="6"/>
      <c r="OGI292" s="6"/>
      <c r="OGJ292" s="6"/>
      <c r="OGK292" s="6"/>
      <c r="OGL292" s="6"/>
      <c r="OGM292" s="6"/>
      <c r="OGN292" s="6"/>
      <c r="OGO292" s="6"/>
      <c r="OGP292" s="6"/>
      <c r="OGQ292" s="6"/>
      <c r="OGR292" s="6"/>
      <c r="OGS292" s="6"/>
      <c r="OGT292" s="6"/>
      <c r="OGU292" s="6"/>
      <c r="OGV292" s="6"/>
      <c r="OGW292" s="6"/>
      <c r="OGX292" s="6"/>
      <c r="OGY292" s="6"/>
      <c r="OGZ292" s="6"/>
      <c r="OHA292" s="6"/>
      <c r="OHB292" s="6"/>
      <c r="OHC292" s="6"/>
      <c r="OHD292" s="6"/>
      <c r="OHE292" s="6"/>
      <c r="OHF292" s="6"/>
      <c r="OHG292" s="6"/>
      <c r="OHH292" s="6"/>
      <c r="OHI292" s="6"/>
      <c r="OHJ292" s="6"/>
      <c r="OHK292" s="6"/>
      <c r="OHL292" s="6"/>
      <c r="OHM292" s="6"/>
      <c r="OHN292" s="6"/>
      <c r="OHO292" s="6"/>
      <c r="OHP292" s="6"/>
      <c r="OHQ292" s="6"/>
      <c r="OHR292" s="6"/>
      <c r="OHS292" s="6"/>
      <c r="OHT292" s="6"/>
      <c r="OHU292" s="6"/>
      <c r="OHV292" s="6"/>
      <c r="OHW292" s="6"/>
      <c r="OHX292" s="6"/>
      <c r="OHY292" s="6"/>
      <c r="OHZ292" s="6"/>
      <c r="OIA292" s="6"/>
      <c r="OIB292" s="6"/>
      <c r="OIC292" s="6"/>
      <c r="OID292" s="6"/>
      <c r="OIE292" s="6"/>
      <c r="OIF292" s="6"/>
      <c r="OIG292" s="6"/>
      <c r="OIH292" s="6"/>
      <c r="OII292" s="6"/>
      <c r="OIJ292" s="6"/>
      <c r="OIK292" s="6"/>
      <c r="OIL292" s="6"/>
      <c r="OIM292" s="6"/>
      <c r="OIN292" s="6"/>
      <c r="OIO292" s="6"/>
      <c r="OIP292" s="6"/>
      <c r="OIQ292" s="6"/>
      <c r="OIR292" s="6"/>
      <c r="OIS292" s="6"/>
      <c r="OIT292" s="6"/>
      <c r="OIU292" s="6"/>
      <c r="OIV292" s="6"/>
      <c r="OIW292" s="6"/>
      <c r="OIX292" s="6"/>
      <c r="OIY292" s="6"/>
      <c r="OIZ292" s="6"/>
      <c r="OJA292" s="6"/>
      <c r="OJB292" s="6"/>
      <c r="OJC292" s="6"/>
      <c r="OJD292" s="6"/>
      <c r="OJE292" s="6"/>
      <c r="OJF292" s="6"/>
      <c r="OJG292" s="6"/>
      <c r="OJH292" s="6"/>
      <c r="OJI292" s="6"/>
      <c r="OJJ292" s="6"/>
      <c r="OJK292" s="6"/>
      <c r="OJL292" s="6"/>
      <c r="OJM292" s="6"/>
      <c r="OJN292" s="6"/>
      <c r="OJO292" s="6"/>
      <c r="OJP292" s="6"/>
      <c r="OJQ292" s="6"/>
      <c r="OJR292" s="6"/>
      <c r="OJS292" s="6"/>
      <c r="OJT292" s="6"/>
      <c r="OJU292" s="6"/>
      <c r="OJV292" s="6"/>
      <c r="OJW292" s="6"/>
      <c r="OJX292" s="6"/>
      <c r="OJY292" s="6"/>
      <c r="OJZ292" s="6"/>
      <c r="OKA292" s="6"/>
      <c r="OKB292" s="6"/>
      <c r="OKC292" s="6"/>
      <c r="OKD292" s="6"/>
      <c r="OKE292" s="6"/>
      <c r="OKF292" s="6"/>
      <c r="OKG292" s="6"/>
      <c r="OKH292" s="6"/>
      <c r="OKI292" s="6"/>
      <c r="OKJ292" s="6"/>
      <c r="OKK292" s="6"/>
      <c r="OKL292" s="6"/>
      <c r="OKM292" s="6"/>
      <c r="OKN292" s="6"/>
      <c r="OKO292" s="6"/>
      <c r="OKP292" s="6"/>
      <c r="OKQ292" s="6"/>
      <c r="OKR292" s="6"/>
      <c r="OKS292" s="6"/>
      <c r="OKT292" s="6"/>
      <c r="OKU292" s="6"/>
      <c r="OKV292" s="6"/>
      <c r="OKW292" s="6"/>
      <c r="OKX292" s="6"/>
      <c r="OKY292" s="6"/>
      <c r="OKZ292" s="6"/>
      <c r="OLA292" s="6"/>
      <c r="OLB292" s="6"/>
      <c r="OLC292" s="6"/>
      <c r="OLD292" s="6"/>
      <c r="OLE292" s="6"/>
      <c r="OLF292" s="6"/>
      <c r="OLG292" s="6"/>
      <c r="OLH292" s="6"/>
      <c r="OLI292" s="6"/>
      <c r="OLJ292" s="6"/>
      <c r="OLK292" s="6"/>
      <c r="OLL292" s="6"/>
      <c r="OLM292" s="6"/>
      <c r="OLN292" s="6"/>
      <c r="OLO292" s="6"/>
      <c r="OLP292" s="6"/>
      <c r="OLQ292" s="6"/>
      <c r="OLR292" s="6"/>
      <c r="OLS292" s="6"/>
      <c r="OLT292" s="6"/>
      <c r="OLU292" s="6"/>
      <c r="OLV292" s="6"/>
      <c r="OLW292" s="6"/>
      <c r="OLX292" s="6"/>
      <c r="OLY292" s="6"/>
      <c r="OLZ292" s="6"/>
      <c r="OMA292" s="6"/>
      <c r="OMB292" s="6"/>
      <c r="OMC292" s="6"/>
      <c r="OMD292" s="6"/>
      <c r="OME292" s="6"/>
      <c r="OMF292" s="6"/>
      <c r="OMG292" s="6"/>
      <c r="OMH292" s="6"/>
      <c r="OMI292" s="6"/>
      <c r="OMJ292" s="6"/>
      <c r="OMK292" s="6"/>
      <c r="OML292" s="6"/>
      <c r="OMM292" s="6"/>
      <c r="OMN292" s="6"/>
      <c r="OMO292" s="6"/>
      <c r="OMP292" s="6"/>
      <c r="OMQ292" s="6"/>
      <c r="OMR292" s="6"/>
      <c r="OMS292" s="6"/>
      <c r="OMT292" s="6"/>
      <c r="OMU292" s="6"/>
      <c r="OMV292" s="6"/>
      <c r="OMW292" s="6"/>
      <c r="OMX292" s="6"/>
      <c r="OMY292" s="6"/>
      <c r="OMZ292" s="6"/>
      <c r="ONA292" s="6"/>
      <c r="ONB292" s="6"/>
      <c r="ONC292" s="6"/>
      <c r="OND292" s="6"/>
      <c r="ONE292" s="6"/>
      <c r="ONF292" s="6"/>
      <c r="ONG292" s="6"/>
      <c r="ONH292" s="6"/>
      <c r="ONI292" s="6"/>
      <c r="ONJ292" s="6"/>
      <c r="ONK292" s="6"/>
      <c r="ONL292" s="6"/>
      <c r="ONM292" s="6"/>
      <c r="ONN292" s="6"/>
      <c r="ONO292" s="6"/>
      <c r="ONP292" s="6"/>
      <c r="ONQ292" s="6"/>
      <c r="ONR292" s="6"/>
      <c r="ONS292" s="6"/>
      <c r="ONT292" s="6"/>
      <c r="ONU292" s="6"/>
      <c r="ONV292" s="6"/>
      <c r="ONW292" s="6"/>
      <c r="ONX292" s="6"/>
      <c r="ONY292" s="6"/>
      <c r="ONZ292" s="6"/>
      <c r="OOA292" s="6"/>
      <c r="OOB292" s="6"/>
      <c r="OOC292" s="6"/>
      <c r="OOD292" s="6"/>
      <c r="OOE292" s="6"/>
      <c r="OOF292" s="6"/>
      <c r="OOG292" s="6"/>
      <c r="OOH292" s="6"/>
      <c r="OOI292" s="6"/>
      <c r="OOJ292" s="6"/>
      <c r="OOK292" s="6"/>
      <c r="OOL292" s="6"/>
      <c r="OOM292" s="6"/>
      <c r="OON292" s="6"/>
      <c r="OOO292" s="6"/>
      <c r="OOP292" s="6"/>
      <c r="OOQ292" s="6"/>
      <c r="OOR292" s="6"/>
      <c r="OOS292" s="6"/>
      <c r="OOT292" s="6"/>
      <c r="OOU292" s="6"/>
      <c r="OOV292" s="6"/>
      <c r="OOW292" s="6"/>
      <c r="OOX292" s="6"/>
      <c r="OOY292" s="6"/>
      <c r="OOZ292" s="6"/>
      <c r="OPA292" s="6"/>
      <c r="OPB292" s="6"/>
      <c r="OPC292" s="6"/>
      <c r="OPD292" s="6"/>
      <c r="OPE292" s="6"/>
      <c r="OPF292" s="6"/>
      <c r="OPG292" s="6"/>
      <c r="OPH292" s="6"/>
      <c r="OPI292" s="6"/>
      <c r="OPJ292" s="6"/>
      <c r="OPK292" s="6"/>
      <c r="OPL292" s="6"/>
      <c r="OPM292" s="6"/>
      <c r="OPN292" s="6"/>
      <c r="OPO292" s="6"/>
      <c r="OPP292" s="6"/>
      <c r="OPQ292" s="6"/>
      <c r="OPR292" s="6"/>
      <c r="OPS292" s="6"/>
      <c r="OPT292" s="6"/>
      <c r="OPU292" s="6"/>
      <c r="OPV292" s="6"/>
      <c r="OPW292" s="6"/>
      <c r="OPX292" s="6"/>
      <c r="OPY292" s="6"/>
      <c r="OPZ292" s="6"/>
      <c r="OQA292" s="6"/>
      <c r="OQB292" s="6"/>
      <c r="OQC292" s="6"/>
      <c r="OQD292" s="6"/>
      <c r="OQE292" s="6"/>
      <c r="OQF292" s="6"/>
      <c r="OQG292" s="6"/>
      <c r="OQH292" s="6"/>
      <c r="OQI292" s="6"/>
      <c r="OQJ292" s="6"/>
      <c r="OQK292" s="6"/>
      <c r="OQL292" s="6"/>
      <c r="OQM292" s="6"/>
      <c r="OQN292" s="6"/>
      <c r="OQO292" s="6"/>
      <c r="OQP292" s="6"/>
      <c r="OQQ292" s="6"/>
      <c r="OQR292" s="6"/>
      <c r="OQS292" s="6"/>
      <c r="OQT292" s="6"/>
      <c r="OQU292" s="6"/>
      <c r="OQV292" s="6"/>
      <c r="OQW292" s="6"/>
      <c r="OQX292" s="6"/>
      <c r="OQY292" s="6"/>
      <c r="OQZ292" s="6"/>
      <c r="ORA292" s="6"/>
      <c r="ORB292" s="6"/>
      <c r="ORC292" s="6"/>
      <c r="ORD292" s="6"/>
      <c r="ORE292" s="6"/>
      <c r="ORF292" s="6"/>
      <c r="ORG292" s="6"/>
      <c r="ORH292" s="6"/>
      <c r="ORI292" s="6"/>
      <c r="ORJ292" s="6"/>
      <c r="ORK292" s="6"/>
      <c r="ORL292" s="6"/>
      <c r="ORM292" s="6"/>
      <c r="ORN292" s="6"/>
      <c r="ORO292" s="6"/>
      <c r="ORP292" s="6"/>
      <c r="ORQ292" s="6"/>
      <c r="ORR292" s="6"/>
      <c r="ORS292" s="6"/>
      <c r="ORT292" s="6"/>
      <c r="ORU292" s="6"/>
      <c r="ORV292" s="6"/>
      <c r="ORW292" s="6"/>
      <c r="ORX292" s="6"/>
      <c r="ORY292" s="6"/>
      <c r="ORZ292" s="6"/>
      <c r="OSA292" s="6"/>
      <c r="OSB292" s="6"/>
      <c r="OSC292" s="6"/>
      <c r="OSD292" s="6"/>
      <c r="OSE292" s="6"/>
      <c r="OSF292" s="6"/>
      <c r="OSG292" s="6"/>
      <c r="OSH292" s="6"/>
      <c r="OSI292" s="6"/>
      <c r="OSJ292" s="6"/>
      <c r="OSK292" s="6"/>
      <c r="OSL292" s="6"/>
      <c r="OSM292" s="6"/>
      <c r="OSN292" s="6"/>
      <c r="OSO292" s="6"/>
      <c r="OSP292" s="6"/>
      <c r="OSQ292" s="6"/>
      <c r="OSR292" s="6"/>
      <c r="OSS292" s="6"/>
      <c r="OST292" s="6"/>
      <c r="OSU292" s="6"/>
      <c r="OSV292" s="6"/>
      <c r="OSW292" s="6"/>
      <c r="OSX292" s="6"/>
      <c r="OSY292" s="6"/>
      <c r="OSZ292" s="6"/>
      <c r="OTA292" s="6"/>
      <c r="OTB292" s="6"/>
      <c r="OTC292" s="6"/>
      <c r="OTD292" s="6"/>
      <c r="OTE292" s="6"/>
      <c r="OTF292" s="6"/>
      <c r="OTG292" s="6"/>
      <c r="OTH292" s="6"/>
      <c r="OTI292" s="6"/>
      <c r="OTJ292" s="6"/>
      <c r="OTK292" s="6"/>
      <c r="OTL292" s="6"/>
      <c r="OTM292" s="6"/>
      <c r="OTN292" s="6"/>
      <c r="OTO292" s="6"/>
      <c r="OTP292" s="6"/>
      <c r="OTQ292" s="6"/>
      <c r="OTR292" s="6"/>
      <c r="OTS292" s="6"/>
      <c r="OTT292" s="6"/>
      <c r="OTU292" s="6"/>
      <c r="OTV292" s="6"/>
      <c r="OTW292" s="6"/>
      <c r="OTX292" s="6"/>
      <c r="OTY292" s="6"/>
      <c r="OTZ292" s="6"/>
      <c r="OUA292" s="6"/>
      <c r="OUB292" s="6"/>
      <c r="OUC292" s="6"/>
      <c r="OUD292" s="6"/>
      <c r="OUE292" s="6"/>
      <c r="OUF292" s="6"/>
      <c r="OUG292" s="6"/>
      <c r="OUH292" s="6"/>
      <c r="OUI292" s="6"/>
      <c r="OUJ292" s="6"/>
      <c r="OUK292" s="6"/>
      <c r="OUL292" s="6"/>
      <c r="OUM292" s="6"/>
      <c r="OUN292" s="6"/>
      <c r="OUO292" s="6"/>
      <c r="OUP292" s="6"/>
      <c r="OUQ292" s="6"/>
      <c r="OUR292" s="6"/>
      <c r="OUS292" s="6"/>
      <c r="OUT292" s="6"/>
      <c r="OUU292" s="6"/>
      <c r="OUV292" s="6"/>
      <c r="OUW292" s="6"/>
      <c r="OUX292" s="6"/>
      <c r="OUY292" s="6"/>
      <c r="OUZ292" s="6"/>
      <c r="OVA292" s="6"/>
      <c r="OVB292" s="6"/>
      <c r="OVC292" s="6"/>
      <c r="OVD292" s="6"/>
      <c r="OVE292" s="6"/>
      <c r="OVF292" s="6"/>
      <c r="OVG292" s="6"/>
      <c r="OVH292" s="6"/>
      <c r="OVI292" s="6"/>
      <c r="OVJ292" s="6"/>
      <c r="OVK292" s="6"/>
      <c r="OVL292" s="6"/>
      <c r="OVM292" s="6"/>
      <c r="OVN292" s="6"/>
      <c r="OVO292" s="6"/>
      <c r="OVP292" s="6"/>
      <c r="OVQ292" s="6"/>
      <c r="OVR292" s="6"/>
      <c r="OVS292" s="6"/>
      <c r="OVT292" s="6"/>
      <c r="OVU292" s="6"/>
      <c r="OVV292" s="6"/>
      <c r="OVW292" s="6"/>
      <c r="OVX292" s="6"/>
      <c r="OVY292" s="6"/>
      <c r="OVZ292" s="6"/>
      <c r="OWA292" s="6"/>
      <c r="OWB292" s="6"/>
      <c r="OWC292" s="6"/>
      <c r="OWD292" s="6"/>
      <c r="OWE292" s="6"/>
      <c r="OWF292" s="6"/>
      <c r="OWG292" s="6"/>
      <c r="OWH292" s="6"/>
      <c r="OWI292" s="6"/>
      <c r="OWJ292" s="6"/>
      <c r="OWK292" s="6"/>
      <c r="OWL292" s="6"/>
      <c r="OWM292" s="6"/>
      <c r="OWN292" s="6"/>
      <c r="OWO292" s="6"/>
      <c r="OWP292" s="6"/>
      <c r="OWQ292" s="6"/>
      <c r="OWR292" s="6"/>
      <c r="OWS292" s="6"/>
      <c r="OWT292" s="6"/>
      <c r="OWU292" s="6"/>
      <c r="OWV292" s="6"/>
      <c r="OWW292" s="6"/>
      <c r="OWX292" s="6"/>
      <c r="OWY292" s="6"/>
      <c r="OWZ292" s="6"/>
      <c r="OXA292" s="6"/>
      <c r="OXB292" s="6"/>
      <c r="OXC292" s="6"/>
      <c r="OXD292" s="6"/>
      <c r="OXE292" s="6"/>
      <c r="OXF292" s="6"/>
      <c r="OXG292" s="6"/>
      <c r="OXH292" s="6"/>
      <c r="OXI292" s="6"/>
      <c r="OXJ292" s="6"/>
      <c r="OXK292" s="6"/>
      <c r="OXL292" s="6"/>
      <c r="OXM292" s="6"/>
      <c r="OXN292" s="6"/>
      <c r="OXO292" s="6"/>
      <c r="OXP292" s="6"/>
      <c r="OXQ292" s="6"/>
      <c r="OXR292" s="6"/>
      <c r="OXS292" s="6"/>
      <c r="OXT292" s="6"/>
      <c r="OXU292" s="6"/>
      <c r="OXV292" s="6"/>
      <c r="OXW292" s="6"/>
      <c r="OXX292" s="6"/>
      <c r="OXY292" s="6"/>
      <c r="OXZ292" s="6"/>
      <c r="OYA292" s="6"/>
      <c r="OYB292" s="6"/>
      <c r="OYC292" s="6"/>
      <c r="OYD292" s="6"/>
      <c r="OYE292" s="6"/>
      <c r="OYF292" s="6"/>
      <c r="OYG292" s="6"/>
      <c r="OYH292" s="6"/>
      <c r="OYI292" s="6"/>
      <c r="OYJ292" s="6"/>
      <c r="OYK292" s="6"/>
      <c r="OYL292" s="6"/>
      <c r="OYM292" s="6"/>
      <c r="OYN292" s="6"/>
      <c r="OYO292" s="6"/>
      <c r="OYP292" s="6"/>
      <c r="OYQ292" s="6"/>
      <c r="OYR292" s="6"/>
      <c r="OYS292" s="6"/>
      <c r="OYT292" s="6"/>
      <c r="OYU292" s="6"/>
      <c r="OYV292" s="6"/>
      <c r="OYW292" s="6"/>
      <c r="OYX292" s="6"/>
      <c r="OYY292" s="6"/>
      <c r="OYZ292" s="6"/>
      <c r="OZA292" s="6"/>
      <c r="OZB292" s="6"/>
      <c r="OZC292" s="6"/>
      <c r="OZD292" s="6"/>
      <c r="OZE292" s="6"/>
      <c r="OZF292" s="6"/>
      <c r="OZG292" s="6"/>
      <c r="OZH292" s="6"/>
      <c r="OZI292" s="6"/>
      <c r="OZJ292" s="6"/>
      <c r="OZK292" s="6"/>
      <c r="OZL292" s="6"/>
      <c r="OZM292" s="6"/>
      <c r="OZN292" s="6"/>
      <c r="OZO292" s="6"/>
      <c r="OZP292" s="6"/>
      <c r="OZQ292" s="6"/>
      <c r="OZR292" s="6"/>
      <c r="OZS292" s="6"/>
      <c r="OZT292" s="6"/>
      <c r="OZU292" s="6"/>
      <c r="OZV292" s="6"/>
      <c r="OZW292" s="6"/>
      <c r="OZX292" s="6"/>
      <c r="OZY292" s="6"/>
      <c r="OZZ292" s="6"/>
      <c r="PAA292" s="6"/>
      <c r="PAB292" s="6"/>
      <c r="PAC292" s="6"/>
      <c r="PAD292" s="6"/>
      <c r="PAE292" s="6"/>
      <c r="PAF292" s="6"/>
      <c r="PAG292" s="6"/>
      <c r="PAH292" s="6"/>
      <c r="PAI292" s="6"/>
      <c r="PAJ292" s="6"/>
      <c r="PAK292" s="6"/>
      <c r="PAL292" s="6"/>
      <c r="PAM292" s="6"/>
      <c r="PAN292" s="6"/>
      <c r="PAO292" s="6"/>
      <c r="PAP292" s="6"/>
      <c r="PAQ292" s="6"/>
      <c r="PAR292" s="6"/>
      <c r="PAS292" s="6"/>
      <c r="PAT292" s="6"/>
      <c r="PAU292" s="6"/>
      <c r="PAV292" s="6"/>
      <c r="PAW292" s="6"/>
      <c r="PAX292" s="6"/>
      <c r="PAY292" s="6"/>
      <c r="PAZ292" s="6"/>
      <c r="PBA292" s="6"/>
      <c r="PBB292" s="6"/>
      <c r="PBC292" s="6"/>
      <c r="PBD292" s="6"/>
      <c r="PBE292" s="6"/>
      <c r="PBF292" s="6"/>
      <c r="PBG292" s="6"/>
      <c r="PBH292" s="6"/>
      <c r="PBI292" s="6"/>
      <c r="PBJ292" s="6"/>
      <c r="PBK292" s="6"/>
      <c r="PBL292" s="6"/>
      <c r="PBM292" s="6"/>
      <c r="PBN292" s="6"/>
      <c r="PBO292" s="6"/>
      <c r="PBP292" s="6"/>
      <c r="PBQ292" s="6"/>
      <c r="PBR292" s="6"/>
      <c r="PBS292" s="6"/>
      <c r="PBT292" s="6"/>
      <c r="PBU292" s="6"/>
      <c r="PBV292" s="6"/>
      <c r="PBW292" s="6"/>
      <c r="PBX292" s="6"/>
      <c r="PBY292" s="6"/>
      <c r="PBZ292" s="6"/>
      <c r="PCA292" s="6"/>
      <c r="PCB292" s="6"/>
      <c r="PCC292" s="6"/>
      <c r="PCD292" s="6"/>
      <c r="PCE292" s="6"/>
      <c r="PCF292" s="6"/>
      <c r="PCG292" s="6"/>
      <c r="PCH292" s="6"/>
      <c r="PCI292" s="6"/>
      <c r="PCJ292" s="6"/>
      <c r="PCK292" s="6"/>
      <c r="PCL292" s="6"/>
      <c r="PCM292" s="6"/>
      <c r="PCN292" s="6"/>
      <c r="PCO292" s="6"/>
      <c r="PCP292" s="6"/>
      <c r="PCQ292" s="6"/>
      <c r="PCR292" s="6"/>
      <c r="PCS292" s="6"/>
      <c r="PCT292" s="6"/>
      <c r="PCU292" s="6"/>
      <c r="PCV292" s="6"/>
      <c r="PCW292" s="6"/>
      <c r="PCX292" s="6"/>
      <c r="PCY292" s="6"/>
      <c r="PCZ292" s="6"/>
      <c r="PDA292" s="6"/>
      <c r="PDB292" s="6"/>
      <c r="PDC292" s="6"/>
      <c r="PDD292" s="6"/>
      <c r="PDE292" s="6"/>
      <c r="PDF292" s="6"/>
      <c r="PDG292" s="6"/>
      <c r="PDH292" s="6"/>
      <c r="PDI292" s="6"/>
      <c r="PDJ292" s="6"/>
      <c r="PDK292" s="6"/>
      <c r="PDL292" s="6"/>
      <c r="PDM292" s="6"/>
      <c r="PDN292" s="6"/>
      <c r="PDO292" s="6"/>
      <c r="PDP292" s="6"/>
      <c r="PDQ292" s="6"/>
      <c r="PDR292" s="6"/>
      <c r="PDS292" s="6"/>
      <c r="PDT292" s="6"/>
      <c r="PDU292" s="6"/>
      <c r="PDV292" s="6"/>
      <c r="PDW292" s="6"/>
      <c r="PDX292" s="6"/>
      <c r="PDY292" s="6"/>
      <c r="PDZ292" s="6"/>
      <c r="PEA292" s="6"/>
      <c r="PEB292" s="6"/>
      <c r="PEC292" s="6"/>
      <c r="PED292" s="6"/>
      <c r="PEE292" s="6"/>
      <c r="PEF292" s="6"/>
      <c r="PEG292" s="6"/>
      <c r="PEH292" s="6"/>
      <c r="PEI292" s="6"/>
      <c r="PEJ292" s="6"/>
      <c r="PEK292" s="6"/>
      <c r="PEL292" s="6"/>
      <c r="PEM292" s="6"/>
      <c r="PEN292" s="6"/>
      <c r="PEO292" s="6"/>
      <c r="PEP292" s="6"/>
      <c r="PEQ292" s="6"/>
      <c r="PER292" s="6"/>
      <c r="PES292" s="6"/>
      <c r="PET292" s="6"/>
      <c r="PEU292" s="6"/>
      <c r="PEV292" s="6"/>
      <c r="PEW292" s="6"/>
      <c r="PEX292" s="6"/>
      <c r="PEY292" s="6"/>
      <c r="PEZ292" s="6"/>
      <c r="PFA292" s="6"/>
      <c r="PFB292" s="6"/>
      <c r="PFC292" s="6"/>
      <c r="PFD292" s="6"/>
      <c r="PFE292" s="6"/>
      <c r="PFF292" s="6"/>
      <c r="PFG292" s="6"/>
      <c r="PFH292" s="6"/>
      <c r="PFI292" s="6"/>
      <c r="PFJ292" s="6"/>
      <c r="PFK292" s="6"/>
      <c r="PFL292" s="6"/>
      <c r="PFM292" s="6"/>
      <c r="PFN292" s="6"/>
      <c r="PFO292" s="6"/>
      <c r="PFP292" s="6"/>
      <c r="PFQ292" s="6"/>
      <c r="PFR292" s="6"/>
      <c r="PFS292" s="6"/>
      <c r="PFT292" s="6"/>
      <c r="PFU292" s="6"/>
      <c r="PFV292" s="6"/>
      <c r="PFW292" s="6"/>
      <c r="PFX292" s="6"/>
      <c r="PFY292" s="6"/>
      <c r="PFZ292" s="6"/>
      <c r="PGA292" s="6"/>
      <c r="PGB292" s="6"/>
      <c r="PGC292" s="6"/>
      <c r="PGD292" s="6"/>
      <c r="PGE292" s="6"/>
      <c r="PGF292" s="6"/>
      <c r="PGG292" s="6"/>
      <c r="PGH292" s="6"/>
      <c r="PGI292" s="6"/>
      <c r="PGJ292" s="6"/>
      <c r="PGK292" s="6"/>
      <c r="PGL292" s="6"/>
      <c r="PGM292" s="6"/>
      <c r="PGN292" s="6"/>
      <c r="PGO292" s="6"/>
      <c r="PGP292" s="6"/>
      <c r="PGQ292" s="6"/>
      <c r="PGR292" s="6"/>
      <c r="PGS292" s="6"/>
      <c r="PGT292" s="6"/>
      <c r="PGU292" s="6"/>
      <c r="PGV292" s="6"/>
      <c r="PGW292" s="6"/>
      <c r="PGX292" s="6"/>
      <c r="PGY292" s="6"/>
      <c r="PGZ292" s="6"/>
      <c r="PHA292" s="6"/>
      <c r="PHB292" s="6"/>
      <c r="PHC292" s="6"/>
      <c r="PHD292" s="6"/>
      <c r="PHE292" s="6"/>
      <c r="PHF292" s="6"/>
      <c r="PHG292" s="6"/>
      <c r="PHH292" s="6"/>
      <c r="PHI292" s="6"/>
      <c r="PHJ292" s="6"/>
      <c r="PHK292" s="6"/>
      <c r="PHL292" s="6"/>
      <c r="PHM292" s="6"/>
      <c r="PHN292" s="6"/>
      <c r="PHO292" s="6"/>
      <c r="PHP292" s="6"/>
      <c r="PHQ292" s="6"/>
      <c r="PHR292" s="6"/>
      <c r="PHS292" s="6"/>
      <c r="PHT292" s="6"/>
      <c r="PHU292" s="6"/>
      <c r="PHV292" s="6"/>
      <c r="PHW292" s="6"/>
      <c r="PHX292" s="6"/>
      <c r="PHY292" s="6"/>
      <c r="PHZ292" s="6"/>
      <c r="PIA292" s="6"/>
      <c r="PIB292" s="6"/>
      <c r="PIC292" s="6"/>
      <c r="PID292" s="6"/>
      <c r="PIE292" s="6"/>
      <c r="PIF292" s="6"/>
      <c r="PIG292" s="6"/>
      <c r="PIH292" s="6"/>
      <c r="PII292" s="6"/>
      <c r="PIJ292" s="6"/>
      <c r="PIK292" s="6"/>
      <c r="PIL292" s="6"/>
      <c r="PIM292" s="6"/>
      <c r="PIN292" s="6"/>
      <c r="PIO292" s="6"/>
      <c r="PIP292" s="6"/>
      <c r="PIQ292" s="6"/>
      <c r="PIR292" s="6"/>
      <c r="PIS292" s="6"/>
      <c r="PIT292" s="6"/>
      <c r="PIU292" s="6"/>
      <c r="PIV292" s="6"/>
      <c r="PIW292" s="6"/>
      <c r="PIX292" s="6"/>
      <c r="PIY292" s="6"/>
      <c r="PIZ292" s="6"/>
      <c r="PJA292" s="6"/>
      <c r="PJB292" s="6"/>
      <c r="PJC292" s="6"/>
      <c r="PJD292" s="6"/>
      <c r="PJE292" s="6"/>
      <c r="PJF292" s="6"/>
      <c r="PJG292" s="6"/>
      <c r="PJH292" s="6"/>
      <c r="PJI292" s="6"/>
      <c r="PJJ292" s="6"/>
      <c r="PJK292" s="6"/>
      <c r="PJL292" s="6"/>
      <c r="PJM292" s="6"/>
      <c r="PJN292" s="6"/>
      <c r="PJO292" s="6"/>
      <c r="PJP292" s="6"/>
      <c r="PJQ292" s="6"/>
      <c r="PJR292" s="6"/>
      <c r="PJS292" s="6"/>
      <c r="PJT292" s="6"/>
      <c r="PJU292" s="6"/>
      <c r="PJV292" s="6"/>
      <c r="PJW292" s="6"/>
      <c r="PJX292" s="6"/>
      <c r="PJY292" s="6"/>
      <c r="PJZ292" s="6"/>
      <c r="PKA292" s="6"/>
      <c r="PKB292" s="6"/>
      <c r="PKC292" s="6"/>
      <c r="PKD292" s="6"/>
      <c r="PKE292" s="6"/>
      <c r="PKF292" s="6"/>
      <c r="PKG292" s="6"/>
      <c r="PKH292" s="6"/>
      <c r="PKI292" s="6"/>
      <c r="PKJ292" s="6"/>
      <c r="PKK292" s="6"/>
      <c r="PKL292" s="6"/>
      <c r="PKM292" s="6"/>
      <c r="PKN292" s="6"/>
      <c r="PKO292" s="6"/>
      <c r="PKP292" s="6"/>
      <c r="PKQ292" s="6"/>
      <c r="PKR292" s="6"/>
      <c r="PKS292" s="6"/>
      <c r="PKT292" s="6"/>
      <c r="PKU292" s="6"/>
      <c r="PKV292" s="6"/>
      <c r="PKW292" s="6"/>
      <c r="PKX292" s="6"/>
      <c r="PKY292" s="6"/>
      <c r="PKZ292" s="6"/>
      <c r="PLA292" s="6"/>
      <c r="PLB292" s="6"/>
      <c r="PLC292" s="6"/>
      <c r="PLD292" s="6"/>
      <c r="PLE292" s="6"/>
      <c r="PLF292" s="6"/>
      <c r="PLG292" s="6"/>
      <c r="PLH292" s="6"/>
      <c r="PLI292" s="6"/>
      <c r="PLJ292" s="6"/>
      <c r="PLK292" s="6"/>
      <c r="PLL292" s="6"/>
      <c r="PLM292" s="6"/>
      <c r="PLN292" s="6"/>
      <c r="PLO292" s="6"/>
      <c r="PLP292" s="6"/>
      <c r="PLQ292" s="6"/>
      <c r="PLR292" s="6"/>
      <c r="PLS292" s="6"/>
      <c r="PLT292" s="6"/>
      <c r="PLU292" s="6"/>
      <c r="PLV292" s="6"/>
      <c r="PLW292" s="6"/>
      <c r="PLX292" s="6"/>
      <c r="PLY292" s="6"/>
      <c r="PLZ292" s="6"/>
      <c r="PMA292" s="6"/>
      <c r="PMB292" s="6"/>
      <c r="PMC292" s="6"/>
      <c r="PMD292" s="6"/>
      <c r="PME292" s="6"/>
      <c r="PMF292" s="6"/>
      <c r="PMG292" s="6"/>
      <c r="PMH292" s="6"/>
      <c r="PMI292" s="6"/>
      <c r="PMJ292" s="6"/>
      <c r="PMK292" s="6"/>
      <c r="PML292" s="6"/>
      <c r="PMM292" s="6"/>
      <c r="PMN292" s="6"/>
      <c r="PMO292" s="6"/>
      <c r="PMP292" s="6"/>
      <c r="PMQ292" s="6"/>
      <c r="PMR292" s="6"/>
      <c r="PMS292" s="6"/>
      <c r="PMT292" s="6"/>
      <c r="PMU292" s="6"/>
      <c r="PMV292" s="6"/>
      <c r="PMW292" s="6"/>
      <c r="PMX292" s="6"/>
      <c r="PMY292" s="6"/>
      <c r="PMZ292" s="6"/>
      <c r="PNA292" s="6"/>
      <c r="PNB292" s="6"/>
      <c r="PNC292" s="6"/>
      <c r="PND292" s="6"/>
      <c r="PNE292" s="6"/>
      <c r="PNF292" s="6"/>
      <c r="PNG292" s="6"/>
      <c r="PNH292" s="6"/>
      <c r="PNI292" s="6"/>
      <c r="PNJ292" s="6"/>
      <c r="PNK292" s="6"/>
      <c r="PNL292" s="6"/>
      <c r="PNM292" s="6"/>
      <c r="PNN292" s="6"/>
      <c r="PNO292" s="6"/>
      <c r="PNP292" s="6"/>
      <c r="PNQ292" s="6"/>
      <c r="PNR292" s="6"/>
      <c r="PNS292" s="6"/>
      <c r="PNT292" s="6"/>
      <c r="PNU292" s="6"/>
      <c r="PNV292" s="6"/>
      <c r="PNW292" s="6"/>
      <c r="PNX292" s="6"/>
      <c r="PNY292" s="6"/>
      <c r="PNZ292" s="6"/>
      <c r="POA292" s="6"/>
      <c r="POB292" s="6"/>
      <c r="POC292" s="6"/>
      <c r="POD292" s="6"/>
      <c r="POE292" s="6"/>
      <c r="POF292" s="6"/>
      <c r="POG292" s="6"/>
      <c r="POH292" s="6"/>
      <c r="POI292" s="6"/>
      <c r="POJ292" s="6"/>
      <c r="POK292" s="6"/>
      <c r="POL292" s="6"/>
      <c r="POM292" s="6"/>
      <c r="PON292" s="6"/>
      <c r="POO292" s="6"/>
      <c r="POP292" s="6"/>
      <c r="POQ292" s="6"/>
      <c r="POR292" s="6"/>
      <c r="POS292" s="6"/>
      <c r="POT292" s="6"/>
      <c r="POU292" s="6"/>
      <c r="POV292" s="6"/>
      <c r="POW292" s="6"/>
      <c r="POX292" s="6"/>
      <c r="POY292" s="6"/>
      <c r="POZ292" s="6"/>
      <c r="PPA292" s="6"/>
      <c r="PPB292" s="6"/>
      <c r="PPC292" s="6"/>
      <c r="PPD292" s="6"/>
      <c r="PPE292" s="6"/>
      <c r="PPF292" s="6"/>
      <c r="PPG292" s="6"/>
      <c r="PPH292" s="6"/>
      <c r="PPI292" s="6"/>
      <c r="PPJ292" s="6"/>
      <c r="PPK292" s="6"/>
      <c r="PPL292" s="6"/>
      <c r="PPM292" s="6"/>
      <c r="PPN292" s="6"/>
      <c r="PPO292" s="6"/>
      <c r="PPP292" s="6"/>
      <c r="PPQ292" s="6"/>
      <c r="PPR292" s="6"/>
      <c r="PPS292" s="6"/>
      <c r="PPT292" s="6"/>
      <c r="PPU292" s="6"/>
      <c r="PPV292" s="6"/>
      <c r="PPW292" s="6"/>
      <c r="PPX292" s="6"/>
      <c r="PPY292" s="6"/>
      <c r="PPZ292" s="6"/>
      <c r="PQA292" s="6"/>
      <c r="PQB292" s="6"/>
      <c r="PQC292" s="6"/>
      <c r="PQD292" s="6"/>
      <c r="PQE292" s="6"/>
      <c r="PQF292" s="6"/>
      <c r="PQG292" s="6"/>
      <c r="PQH292" s="6"/>
      <c r="PQI292" s="6"/>
      <c r="PQJ292" s="6"/>
      <c r="PQK292" s="6"/>
      <c r="PQL292" s="6"/>
      <c r="PQM292" s="6"/>
      <c r="PQN292" s="6"/>
      <c r="PQO292" s="6"/>
      <c r="PQP292" s="6"/>
      <c r="PQQ292" s="6"/>
      <c r="PQR292" s="6"/>
      <c r="PQS292" s="6"/>
      <c r="PQT292" s="6"/>
      <c r="PQU292" s="6"/>
      <c r="PQV292" s="6"/>
      <c r="PQW292" s="6"/>
      <c r="PQX292" s="6"/>
      <c r="PQY292" s="6"/>
      <c r="PQZ292" s="6"/>
      <c r="PRA292" s="6"/>
      <c r="PRB292" s="6"/>
      <c r="PRC292" s="6"/>
      <c r="PRD292" s="6"/>
      <c r="PRE292" s="6"/>
      <c r="PRF292" s="6"/>
      <c r="PRG292" s="6"/>
      <c r="PRH292" s="6"/>
      <c r="PRI292" s="6"/>
      <c r="PRJ292" s="6"/>
      <c r="PRK292" s="6"/>
      <c r="PRL292" s="6"/>
      <c r="PRM292" s="6"/>
      <c r="PRN292" s="6"/>
      <c r="PRO292" s="6"/>
      <c r="PRP292" s="6"/>
      <c r="PRQ292" s="6"/>
      <c r="PRR292" s="6"/>
      <c r="PRS292" s="6"/>
      <c r="PRT292" s="6"/>
      <c r="PRU292" s="6"/>
      <c r="PRV292" s="6"/>
      <c r="PRW292" s="6"/>
      <c r="PRX292" s="6"/>
      <c r="PRY292" s="6"/>
      <c r="PRZ292" s="6"/>
      <c r="PSA292" s="6"/>
      <c r="PSB292" s="6"/>
      <c r="PSC292" s="6"/>
      <c r="PSD292" s="6"/>
      <c r="PSE292" s="6"/>
      <c r="PSF292" s="6"/>
      <c r="PSG292" s="6"/>
      <c r="PSH292" s="6"/>
      <c r="PSI292" s="6"/>
      <c r="PSJ292" s="6"/>
      <c r="PSK292" s="6"/>
      <c r="PSL292" s="6"/>
      <c r="PSM292" s="6"/>
      <c r="PSN292" s="6"/>
      <c r="PSO292" s="6"/>
      <c r="PSP292" s="6"/>
      <c r="PSQ292" s="6"/>
      <c r="PSR292" s="6"/>
      <c r="PSS292" s="6"/>
      <c r="PST292" s="6"/>
      <c r="PSU292" s="6"/>
      <c r="PSV292" s="6"/>
      <c r="PSW292" s="6"/>
      <c r="PSX292" s="6"/>
      <c r="PSY292" s="6"/>
      <c r="PSZ292" s="6"/>
      <c r="PTA292" s="6"/>
      <c r="PTB292" s="6"/>
      <c r="PTC292" s="6"/>
      <c r="PTD292" s="6"/>
      <c r="PTE292" s="6"/>
      <c r="PTF292" s="6"/>
      <c r="PTG292" s="6"/>
      <c r="PTH292" s="6"/>
      <c r="PTI292" s="6"/>
      <c r="PTJ292" s="6"/>
      <c r="PTK292" s="6"/>
      <c r="PTL292" s="6"/>
      <c r="PTM292" s="6"/>
      <c r="PTN292" s="6"/>
      <c r="PTO292" s="6"/>
      <c r="PTP292" s="6"/>
      <c r="PTQ292" s="6"/>
      <c r="PTR292" s="6"/>
      <c r="PTS292" s="6"/>
      <c r="PTT292" s="6"/>
      <c r="PTU292" s="6"/>
      <c r="PTV292" s="6"/>
      <c r="PTW292" s="6"/>
      <c r="PTX292" s="6"/>
      <c r="PTY292" s="6"/>
      <c r="PTZ292" s="6"/>
      <c r="PUA292" s="6"/>
      <c r="PUB292" s="6"/>
      <c r="PUC292" s="6"/>
      <c r="PUD292" s="6"/>
      <c r="PUE292" s="6"/>
      <c r="PUF292" s="6"/>
      <c r="PUG292" s="6"/>
      <c r="PUH292" s="6"/>
      <c r="PUI292" s="6"/>
      <c r="PUJ292" s="6"/>
      <c r="PUK292" s="6"/>
      <c r="PUL292" s="6"/>
      <c r="PUM292" s="6"/>
      <c r="PUN292" s="6"/>
      <c r="PUO292" s="6"/>
      <c r="PUP292" s="6"/>
      <c r="PUQ292" s="6"/>
      <c r="PUR292" s="6"/>
      <c r="PUS292" s="6"/>
      <c r="PUT292" s="6"/>
      <c r="PUU292" s="6"/>
      <c r="PUV292" s="6"/>
      <c r="PUW292" s="6"/>
      <c r="PUX292" s="6"/>
      <c r="PUY292" s="6"/>
      <c r="PUZ292" s="6"/>
      <c r="PVA292" s="6"/>
      <c r="PVB292" s="6"/>
      <c r="PVC292" s="6"/>
      <c r="PVD292" s="6"/>
      <c r="PVE292" s="6"/>
      <c r="PVF292" s="6"/>
      <c r="PVG292" s="6"/>
      <c r="PVH292" s="6"/>
      <c r="PVI292" s="6"/>
      <c r="PVJ292" s="6"/>
      <c r="PVK292" s="6"/>
      <c r="PVL292" s="6"/>
      <c r="PVM292" s="6"/>
      <c r="PVN292" s="6"/>
      <c r="PVO292" s="6"/>
      <c r="PVP292" s="6"/>
      <c r="PVQ292" s="6"/>
      <c r="PVR292" s="6"/>
      <c r="PVS292" s="6"/>
      <c r="PVT292" s="6"/>
      <c r="PVU292" s="6"/>
      <c r="PVV292" s="6"/>
      <c r="PVW292" s="6"/>
      <c r="PVX292" s="6"/>
      <c r="PVY292" s="6"/>
      <c r="PVZ292" s="6"/>
      <c r="PWA292" s="6"/>
      <c r="PWB292" s="6"/>
      <c r="PWC292" s="6"/>
      <c r="PWD292" s="6"/>
      <c r="PWE292" s="6"/>
      <c r="PWF292" s="6"/>
      <c r="PWG292" s="6"/>
      <c r="PWH292" s="6"/>
      <c r="PWI292" s="6"/>
      <c r="PWJ292" s="6"/>
      <c r="PWK292" s="6"/>
      <c r="PWL292" s="6"/>
      <c r="PWM292" s="6"/>
      <c r="PWN292" s="6"/>
      <c r="PWO292" s="6"/>
      <c r="PWP292" s="6"/>
      <c r="PWQ292" s="6"/>
      <c r="PWR292" s="6"/>
      <c r="PWS292" s="6"/>
      <c r="PWT292" s="6"/>
      <c r="PWU292" s="6"/>
      <c r="PWV292" s="6"/>
      <c r="PWW292" s="6"/>
      <c r="PWX292" s="6"/>
      <c r="PWY292" s="6"/>
      <c r="PWZ292" s="6"/>
      <c r="PXA292" s="6"/>
      <c r="PXB292" s="6"/>
      <c r="PXC292" s="6"/>
      <c r="PXD292" s="6"/>
      <c r="PXE292" s="6"/>
      <c r="PXF292" s="6"/>
      <c r="PXG292" s="6"/>
      <c r="PXH292" s="6"/>
      <c r="PXI292" s="6"/>
      <c r="PXJ292" s="6"/>
      <c r="PXK292" s="6"/>
      <c r="PXL292" s="6"/>
      <c r="PXM292" s="6"/>
      <c r="PXN292" s="6"/>
      <c r="PXO292" s="6"/>
      <c r="PXP292" s="6"/>
      <c r="PXQ292" s="6"/>
      <c r="PXR292" s="6"/>
      <c r="PXS292" s="6"/>
      <c r="PXT292" s="6"/>
      <c r="PXU292" s="6"/>
      <c r="PXV292" s="6"/>
      <c r="PXW292" s="6"/>
      <c r="PXX292" s="6"/>
      <c r="PXY292" s="6"/>
      <c r="PXZ292" s="6"/>
      <c r="PYA292" s="6"/>
      <c r="PYB292" s="6"/>
      <c r="PYC292" s="6"/>
      <c r="PYD292" s="6"/>
      <c r="PYE292" s="6"/>
      <c r="PYF292" s="6"/>
      <c r="PYG292" s="6"/>
      <c r="PYH292" s="6"/>
      <c r="PYI292" s="6"/>
      <c r="PYJ292" s="6"/>
      <c r="PYK292" s="6"/>
      <c r="PYL292" s="6"/>
      <c r="PYM292" s="6"/>
      <c r="PYN292" s="6"/>
      <c r="PYO292" s="6"/>
      <c r="PYP292" s="6"/>
      <c r="PYQ292" s="6"/>
      <c r="PYR292" s="6"/>
      <c r="PYS292" s="6"/>
      <c r="PYT292" s="6"/>
      <c r="PYU292" s="6"/>
      <c r="PYV292" s="6"/>
      <c r="PYW292" s="6"/>
      <c r="PYX292" s="6"/>
      <c r="PYY292" s="6"/>
      <c r="PYZ292" s="6"/>
      <c r="PZA292" s="6"/>
      <c r="PZB292" s="6"/>
      <c r="PZC292" s="6"/>
      <c r="PZD292" s="6"/>
      <c r="PZE292" s="6"/>
      <c r="PZF292" s="6"/>
      <c r="PZG292" s="6"/>
      <c r="PZH292" s="6"/>
      <c r="PZI292" s="6"/>
      <c r="PZJ292" s="6"/>
      <c r="PZK292" s="6"/>
      <c r="PZL292" s="6"/>
      <c r="PZM292" s="6"/>
      <c r="PZN292" s="6"/>
      <c r="PZO292" s="6"/>
      <c r="PZP292" s="6"/>
      <c r="PZQ292" s="6"/>
      <c r="PZR292" s="6"/>
      <c r="PZS292" s="6"/>
      <c r="PZT292" s="6"/>
      <c r="PZU292" s="6"/>
      <c r="PZV292" s="6"/>
      <c r="PZW292" s="6"/>
      <c r="PZX292" s="6"/>
      <c r="PZY292" s="6"/>
      <c r="PZZ292" s="6"/>
      <c r="QAA292" s="6"/>
      <c r="QAB292" s="6"/>
      <c r="QAC292" s="6"/>
      <c r="QAD292" s="6"/>
      <c r="QAE292" s="6"/>
      <c r="QAF292" s="6"/>
      <c r="QAG292" s="6"/>
      <c r="QAH292" s="6"/>
      <c r="QAI292" s="6"/>
      <c r="QAJ292" s="6"/>
      <c r="QAK292" s="6"/>
      <c r="QAL292" s="6"/>
      <c r="QAM292" s="6"/>
      <c r="QAN292" s="6"/>
      <c r="QAO292" s="6"/>
      <c r="QAP292" s="6"/>
      <c r="QAQ292" s="6"/>
      <c r="QAR292" s="6"/>
      <c r="QAS292" s="6"/>
      <c r="QAT292" s="6"/>
      <c r="QAU292" s="6"/>
      <c r="QAV292" s="6"/>
      <c r="QAW292" s="6"/>
      <c r="QAX292" s="6"/>
      <c r="QAY292" s="6"/>
      <c r="QAZ292" s="6"/>
      <c r="QBA292" s="6"/>
      <c r="QBB292" s="6"/>
      <c r="QBC292" s="6"/>
      <c r="QBD292" s="6"/>
      <c r="QBE292" s="6"/>
      <c r="QBF292" s="6"/>
      <c r="QBG292" s="6"/>
      <c r="QBH292" s="6"/>
      <c r="QBI292" s="6"/>
      <c r="QBJ292" s="6"/>
      <c r="QBK292" s="6"/>
      <c r="QBL292" s="6"/>
      <c r="QBM292" s="6"/>
      <c r="QBN292" s="6"/>
      <c r="QBO292" s="6"/>
      <c r="QBP292" s="6"/>
      <c r="QBQ292" s="6"/>
      <c r="QBR292" s="6"/>
      <c r="QBS292" s="6"/>
      <c r="QBT292" s="6"/>
      <c r="QBU292" s="6"/>
      <c r="QBV292" s="6"/>
      <c r="QBW292" s="6"/>
      <c r="QBX292" s="6"/>
      <c r="QBY292" s="6"/>
      <c r="QBZ292" s="6"/>
      <c r="QCA292" s="6"/>
      <c r="QCB292" s="6"/>
      <c r="QCC292" s="6"/>
      <c r="QCD292" s="6"/>
      <c r="QCE292" s="6"/>
      <c r="QCF292" s="6"/>
      <c r="QCG292" s="6"/>
      <c r="QCH292" s="6"/>
      <c r="QCI292" s="6"/>
      <c r="QCJ292" s="6"/>
      <c r="QCK292" s="6"/>
      <c r="QCL292" s="6"/>
      <c r="QCM292" s="6"/>
      <c r="QCN292" s="6"/>
      <c r="QCO292" s="6"/>
      <c r="QCP292" s="6"/>
      <c r="QCQ292" s="6"/>
      <c r="QCR292" s="6"/>
      <c r="QCS292" s="6"/>
      <c r="QCT292" s="6"/>
      <c r="QCU292" s="6"/>
      <c r="QCV292" s="6"/>
      <c r="QCW292" s="6"/>
      <c r="QCX292" s="6"/>
      <c r="QCY292" s="6"/>
      <c r="QCZ292" s="6"/>
      <c r="QDA292" s="6"/>
      <c r="QDB292" s="6"/>
      <c r="QDC292" s="6"/>
      <c r="QDD292" s="6"/>
      <c r="QDE292" s="6"/>
      <c r="QDF292" s="6"/>
      <c r="QDG292" s="6"/>
      <c r="QDH292" s="6"/>
      <c r="QDI292" s="6"/>
      <c r="QDJ292" s="6"/>
      <c r="QDK292" s="6"/>
      <c r="QDL292" s="6"/>
      <c r="QDM292" s="6"/>
      <c r="QDN292" s="6"/>
      <c r="QDO292" s="6"/>
      <c r="QDP292" s="6"/>
      <c r="QDQ292" s="6"/>
      <c r="QDR292" s="6"/>
      <c r="QDS292" s="6"/>
      <c r="QDT292" s="6"/>
      <c r="QDU292" s="6"/>
      <c r="QDV292" s="6"/>
      <c r="QDW292" s="6"/>
      <c r="QDX292" s="6"/>
      <c r="QDY292" s="6"/>
      <c r="QDZ292" s="6"/>
      <c r="QEA292" s="6"/>
      <c r="QEB292" s="6"/>
      <c r="QEC292" s="6"/>
      <c r="QED292" s="6"/>
      <c r="QEE292" s="6"/>
      <c r="QEF292" s="6"/>
      <c r="QEG292" s="6"/>
      <c r="QEH292" s="6"/>
      <c r="QEI292" s="6"/>
      <c r="QEJ292" s="6"/>
      <c r="QEK292" s="6"/>
      <c r="QEL292" s="6"/>
      <c r="QEM292" s="6"/>
      <c r="QEN292" s="6"/>
      <c r="QEO292" s="6"/>
      <c r="QEP292" s="6"/>
      <c r="QEQ292" s="6"/>
      <c r="QER292" s="6"/>
      <c r="QES292" s="6"/>
      <c r="QET292" s="6"/>
      <c r="QEU292" s="6"/>
      <c r="QEV292" s="6"/>
      <c r="QEW292" s="6"/>
      <c r="QEX292" s="6"/>
      <c r="QEY292" s="6"/>
      <c r="QEZ292" s="6"/>
      <c r="QFA292" s="6"/>
      <c r="QFB292" s="6"/>
      <c r="QFC292" s="6"/>
      <c r="QFD292" s="6"/>
      <c r="QFE292" s="6"/>
      <c r="QFF292" s="6"/>
      <c r="QFG292" s="6"/>
      <c r="QFH292" s="6"/>
      <c r="QFI292" s="6"/>
      <c r="QFJ292" s="6"/>
      <c r="QFK292" s="6"/>
      <c r="QFL292" s="6"/>
      <c r="QFM292" s="6"/>
      <c r="QFN292" s="6"/>
      <c r="QFO292" s="6"/>
      <c r="QFP292" s="6"/>
      <c r="QFQ292" s="6"/>
      <c r="QFR292" s="6"/>
      <c r="QFS292" s="6"/>
      <c r="QFT292" s="6"/>
      <c r="QFU292" s="6"/>
      <c r="QFV292" s="6"/>
      <c r="QFW292" s="6"/>
      <c r="QFX292" s="6"/>
      <c r="QFY292" s="6"/>
      <c r="QFZ292" s="6"/>
      <c r="QGA292" s="6"/>
      <c r="QGB292" s="6"/>
      <c r="QGC292" s="6"/>
      <c r="QGD292" s="6"/>
      <c r="QGE292" s="6"/>
      <c r="QGF292" s="6"/>
      <c r="QGG292" s="6"/>
      <c r="QGH292" s="6"/>
      <c r="QGI292" s="6"/>
      <c r="QGJ292" s="6"/>
      <c r="QGK292" s="6"/>
      <c r="QGL292" s="6"/>
      <c r="QGM292" s="6"/>
      <c r="QGN292" s="6"/>
      <c r="QGO292" s="6"/>
      <c r="QGP292" s="6"/>
      <c r="QGQ292" s="6"/>
      <c r="QGR292" s="6"/>
      <c r="QGS292" s="6"/>
      <c r="QGT292" s="6"/>
      <c r="QGU292" s="6"/>
      <c r="QGV292" s="6"/>
      <c r="QGW292" s="6"/>
      <c r="QGX292" s="6"/>
      <c r="QGY292" s="6"/>
      <c r="QGZ292" s="6"/>
      <c r="QHA292" s="6"/>
      <c r="QHB292" s="6"/>
      <c r="QHC292" s="6"/>
      <c r="QHD292" s="6"/>
      <c r="QHE292" s="6"/>
      <c r="QHF292" s="6"/>
      <c r="QHG292" s="6"/>
      <c r="QHH292" s="6"/>
      <c r="QHI292" s="6"/>
      <c r="QHJ292" s="6"/>
      <c r="QHK292" s="6"/>
      <c r="QHL292" s="6"/>
      <c r="QHM292" s="6"/>
      <c r="QHN292" s="6"/>
      <c r="QHO292" s="6"/>
      <c r="QHP292" s="6"/>
      <c r="QHQ292" s="6"/>
      <c r="QHR292" s="6"/>
      <c r="QHS292" s="6"/>
      <c r="QHT292" s="6"/>
      <c r="QHU292" s="6"/>
      <c r="QHV292" s="6"/>
      <c r="QHW292" s="6"/>
      <c r="QHX292" s="6"/>
      <c r="QHY292" s="6"/>
      <c r="QHZ292" s="6"/>
      <c r="QIA292" s="6"/>
      <c r="QIB292" s="6"/>
      <c r="QIC292" s="6"/>
      <c r="QID292" s="6"/>
      <c r="QIE292" s="6"/>
      <c r="QIF292" s="6"/>
      <c r="QIG292" s="6"/>
      <c r="QIH292" s="6"/>
      <c r="QII292" s="6"/>
      <c r="QIJ292" s="6"/>
      <c r="QIK292" s="6"/>
      <c r="QIL292" s="6"/>
      <c r="QIM292" s="6"/>
      <c r="QIN292" s="6"/>
      <c r="QIO292" s="6"/>
      <c r="QIP292" s="6"/>
      <c r="QIQ292" s="6"/>
      <c r="QIR292" s="6"/>
      <c r="QIS292" s="6"/>
      <c r="QIT292" s="6"/>
      <c r="QIU292" s="6"/>
      <c r="QIV292" s="6"/>
      <c r="QIW292" s="6"/>
      <c r="QIX292" s="6"/>
      <c r="QIY292" s="6"/>
      <c r="QIZ292" s="6"/>
      <c r="QJA292" s="6"/>
      <c r="QJB292" s="6"/>
      <c r="QJC292" s="6"/>
      <c r="QJD292" s="6"/>
      <c r="QJE292" s="6"/>
      <c r="QJF292" s="6"/>
      <c r="QJG292" s="6"/>
      <c r="QJH292" s="6"/>
      <c r="QJI292" s="6"/>
      <c r="QJJ292" s="6"/>
      <c r="QJK292" s="6"/>
      <c r="QJL292" s="6"/>
      <c r="QJM292" s="6"/>
      <c r="QJN292" s="6"/>
      <c r="QJO292" s="6"/>
      <c r="QJP292" s="6"/>
      <c r="QJQ292" s="6"/>
      <c r="QJR292" s="6"/>
      <c r="QJS292" s="6"/>
      <c r="QJT292" s="6"/>
      <c r="QJU292" s="6"/>
      <c r="QJV292" s="6"/>
      <c r="QJW292" s="6"/>
      <c r="QJX292" s="6"/>
      <c r="QJY292" s="6"/>
      <c r="QJZ292" s="6"/>
      <c r="QKA292" s="6"/>
      <c r="QKB292" s="6"/>
      <c r="QKC292" s="6"/>
      <c r="QKD292" s="6"/>
      <c r="QKE292" s="6"/>
      <c r="QKF292" s="6"/>
      <c r="QKG292" s="6"/>
      <c r="QKH292" s="6"/>
      <c r="QKI292" s="6"/>
      <c r="QKJ292" s="6"/>
      <c r="QKK292" s="6"/>
      <c r="QKL292" s="6"/>
      <c r="QKM292" s="6"/>
      <c r="QKN292" s="6"/>
      <c r="QKO292" s="6"/>
      <c r="QKP292" s="6"/>
      <c r="QKQ292" s="6"/>
      <c r="QKR292" s="6"/>
      <c r="QKS292" s="6"/>
      <c r="QKT292" s="6"/>
      <c r="QKU292" s="6"/>
      <c r="QKV292" s="6"/>
      <c r="QKW292" s="6"/>
      <c r="QKX292" s="6"/>
      <c r="QKY292" s="6"/>
      <c r="QKZ292" s="6"/>
      <c r="QLA292" s="6"/>
      <c r="QLB292" s="6"/>
      <c r="QLC292" s="6"/>
      <c r="QLD292" s="6"/>
      <c r="QLE292" s="6"/>
      <c r="QLF292" s="6"/>
      <c r="QLG292" s="6"/>
      <c r="QLH292" s="6"/>
      <c r="QLI292" s="6"/>
      <c r="QLJ292" s="6"/>
      <c r="QLK292" s="6"/>
      <c r="QLL292" s="6"/>
      <c r="QLM292" s="6"/>
      <c r="QLN292" s="6"/>
      <c r="QLO292" s="6"/>
      <c r="QLP292" s="6"/>
      <c r="QLQ292" s="6"/>
      <c r="QLR292" s="6"/>
      <c r="QLS292" s="6"/>
      <c r="QLT292" s="6"/>
      <c r="QLU292" s="6"/>
      <c r="QLV292" s="6"/>
      <c r="QLW292" s="6"/>
      <c r="QLX292" s="6"/>
      <c r="QLY292" s="6"/>
      <c r="QLZ292" s="6"/>
      <c r="QMA292" s="6"/>
      <c r="QMB292" s="6"/>
      <c r="QMC292" s="6"/>
      <c r="QMD292" s="6"/>
      <c r="QME292" s="6"/>
      <c r="QMF292" s="6"/>
      <c r="QMG292" s="6"/>
      <c r="QMH292" s="6"/>
      <c r="QMI292" s="6"/>
      <c r="QMJ292" s="6"/>
      <c r="QMK292" s="6"/>
      <c r="QML292" s="6"/>
      <c r="QMM292" s="6"/>
      <c r="QMN292" s="6"/>
      <c r="QMO292" s="6"/>
      <c r="QMP292" s="6"/>
      <c r="QMQ292" s="6"/>
      <c r="QMR292" s="6"/>
      <c r="QMS292" s="6"/>
      <c r="QMT292" s="6"/>
      <c r="QMU292" s="6"/>
      <c r="QMV292" s="6"/>
      <c r="QMW292" s="6"/>
      <c r="QMX292" s="6"/>
      <c r="QMY292" s="6"/>
      <c r="QMZ292" s="6"/>
      <c r="QNA292" s="6"/>
      <c r="QNB292" s="6"/>
      <c r="QNC292" s="6"/>
      <c r="QND292" s="6"/>
      <c r="QNE292" s="6"/>
      <c r="QNF292" s="6"/>
      <c r="QNG292" s="6"/>
      <c r="QNH292" s="6"/>
      <c r="QNI292" s="6"/>
      <c r="QNJ292" s="6"/>
      <c r="QNK292" s="6"/>
      <c r="QNL292" s="6"/>
      <c r="QNM292" s="6"/>
      <c r="QNN292" s="6"/>
      <c r="QNO292" s="6"/>
      <c r="QNP292" s="6"/>
      <c r="QNQ292" s="6"/>
      <c r="QNR292" s="6"/>
      <c r="QNS292" s="6"/>
      <c r="QNT292" s="6"/>
      <c r="QNU292" s="6"/>
      <c r="QNV292" s="6"/>
      <c r="QNW292" s="6"/>
      <c r="QNX292" s="6"/>
      <c r="QNY292" s="6"/>
      <c r="QNZ292" s="6"/>
      <c r="QOA292" s="6"/>
      <c r="QOB292" s="6"/>
      <c r="QOC292" s="6"/>
      <c r="QOD292" s="6"/>
      <c r="QOE292" s="6"/>
      <c r="QOF292" s="6"/>
      <c r="QOG292" s="6"/>
      <c r="QOH292" s="6"/>
      <c r="QOI292" s="6"/>
      <c r="QOJ292" s="6"/>
      <c r="QOK292" s="6"/>
      <c r="QOL292" s="6"/>
      <c r="QOM292" s="6"/>
      <c r="QON292" s="6"/>
      <c r="QOO292" s="6"/>
      <c r="QOP292" s="6"/>
      <c r="QOQ292" s="6"/>
      <c r="QOR292" s="6"/>
      <c r="QOS292" s="6"/>
      <c r="QOT292" s="6"/>
      <c r="QOU292" s="6"/>
      <c r="QOV292" s="6"/>
      <c r="QOW292" s="6"/>
      <c r="QOX292" s="6"/>
      <c r="QOY292" s="6"/>
      <c r="QOZ292" s="6"/>
      <c r="QPA292" s="6"/>
      <c r="QPB292" s="6"/>
      <c r="QPC292" s="6"/>
      <c r="QPD292" s="6"/>
      <c r="QPE292" s="6"/>
      <c r="QPF292" s="6"/>
      <c r="QPG292" s="6"/>
      <c r="QPH292" s="6"/>
      <c r="QPI292" s="6"/>
      <c r="QPJ292" s="6"/>
      <c r="QPK292" s="6"/>
      <c r="QPL292" s="6"/>
      <c r="QPM292" s="6"/>
      <c r="QPN292" s="6"/>
      <c r="QPO292" s="6"/>
      <c r="QPP292" s="6"/>
      <c r="QPQ292" s="6"/>
      <c r="QPR292" s="6"/>
      <c r="QPS292" s="6"/>
      <c r="QPT292" s="6"/>
      <c r="QPU292" s="6"/>
      <c r="QPV292" s="6"/>
      <c r="QPW292" s="6"/>
      <c r="QPX292" s="6"/>
      <c r="QPY292" s="6"/>
      <c r="QPZ292" s="6"/>
      <c r="QQA292" s="6"/>
      <c r="QQB292" s="6"/>
      <c r="QQC292" s="6"/>
      <c r="QQD292" s="6"/>
      <c r="QQE292" s="6"/>
      <c r="QQF292" s="6"/>
      <c r="QQG292" s="6"/>
      <c r="QQH292" s="6"/>
      <c r="QQI292" s="6"/>
      <c r="QQJ292" s="6"/>
      <c r="QQK292" s="6"/>
      <c r="QQL292" s="6"/>
      <c r="QQM292" s="6"/>
      <c r="QQN292" s="6"/>
      <c r="QQO292" s="6"/>
      <c r="QQP292" s="6"/>
      <c r="QQQ292" s="6"/>
      <c r="QQR292" s="6"/>
      <c r="QQS292" s="6"/>
      <c r="QQT292" s="6"/>
      <c r="QQU292" s="6"/>
      <c r="QQV292" s="6"/>
      <c r="QQW292" s="6"/>
      <c r="QQX292" s="6"/>
      <c r="QQY292" s="6"/>
      <c r="QQZ292" s="6"/>
      <c r="QRA292" s="6"/>
      <c r="QRB292" s="6"/>
      <c r="QRC292" s="6"/>
      <c r="QRD292" s="6"/>
      <c r="QRE292" s="6"/>
      <c r="QRF292" s="6"/>
      <c r="QRG292" s="6"/>
      <c r="QRH292" s="6"/>
      <c r="QRI292" s="6"/>
      <c r="QRJ292" s="6"/>
      <c r="QRK292" s="6"/>
      <c r="QRL292" s="6"/>
      <c r="QRM292" s="6"/>
      <c r="QRN292" s="6"/>
      <c r="QRO292" s="6"/>
      <c r="QRP292" s="6"/>
      <c r="QRQ292" s="6"/>
      <c r="QRR292" s="6"/>
      <c r="QRS292" s="6"/>
      <c r="QRT292" s="6"/>
      <c r="QRU292" s="6"/>
      <c r="QRV292" s="6"/>
      <c r="QRW292" s="6"/>
      <c r="QRX292" s="6"/>
      <c r="QRY292" s="6"/>
      <c r="QRZ292" s="6"/>
      <c r="QSA292" s="6"/>
      <c r="QSB292" s="6"/>
      <c r="QSC292" s="6"/>
      <c r="QSD292" s="6"/>
      <c r="QSE292" s="6"/>
      <c r="QSF292" s="6"/>
      <c r="QSG292" s="6"/>
      <c r="QSH292" s="6"/>
      <c r="QSI292" s="6"/>
      <c r="QSJ292" s="6"/>
      <c r="QSK292" s="6"/>
      <c r="QSL292" s="6"/>
      <c r="QSM292" s="6"/>
      <c r="QSN292" s="6"/>
      <c r="QSO292" s="6"/>
      <c r="QSP292" s="6"/>
      <c r="QSQ292" s="6"/>
      <c r="QSR292" s="6"/>
      <c r="QSS292" s="6"/>
      <c r="QST292" s="6"/>
      <c r="QSU292" s="6"/>
      <c r="QSV292" s="6"/>
      <c r="QSW292" s="6"/>
      <c r="QSX292" s="6"/>
      <c r="QSY292" s="6"/>
      <c r="QSZ292" s="6"/>
      <c r="QTA292" s="6"/>
      <c r="QTB292" s="6"/>
      <c r="QTC292" s="6"/>
      <c r="QTD292" s="6"/>
      <c r="QTE292" s="6"/>
      <c r="QTF292" s="6"/>
      <c r="QTG292" s="6"/>
      <c r="QTH292" s="6"/>
      <c r="QTI292" s="6"/>
      <c r="QTJ292" s="6"/>
      <c r="QTK292" s="6"/>
      <c r="QTL292" s="6"/>
      <c r="QTM292" s="6"/>
      <c r="QTN292" s="6"/>
      <c r="QTO292" s="6"/>
      <c r="QTP292" s="6"/>
      <c r="QTQ292" s="6"/>
      <c r="QTR292" s="6"/>
      <c r="QTS292" s="6"/>
      <c r="QTT292" s="6"/>
      <c r="QTU292" s="6"/>
      <c r="QTV292" s="6"/>
      <c r="QTW292" s="6"/>
      <c r="QTX292" s="6"/>
      <c r="QTY292" s="6"/>
      <c r="QTZ292" s="6"/>
      <c r="QUA292" s="6"/>
      <c r="QUB292" s="6"/>
      <c r="QUC292" s="6"/>
      <c r="QUD292" s="6"/>
      <c r="QUE292" s="6"/>
      <c r="QUF292" s="6"/>
      <c r="QUG292" s="6"/>
      <c r="QUH292" s="6"/>
      <c r="QUI292" s="6"/>
      <c r="QUJ292" s="6"/>
      <c r="QUK292" s="6"/>
      <c r="QUL292" s="6"/>
      <c r="QUM292" s="6"/>
      <c r="QUN292" s="6"/>
      <c r="QUO292" s="6"/>
      <c r="QUP292" s="6"/>
      <c r="QUQ292" s="6"/>
      <c r="QUR292" s="6"/>
      <c r="QUS292" s="6"/>
      <c r="QUT292" s="6"/>
      <c r="QUU292" s="6"/>
      <c r="QUV292" s="6"/>
      <c r="QUW292" s="6"/>
      <c r="QUX292" s="6"/>
      <c r="QUY292" s="6"/>
      <c r="QUZ292" s="6"/>
      <c r="QVA292" s="6"/>
      <c r="QVB292" s="6"/>
      <c r="QVC292" s="6"/>
      <c r="QVD292" s="6"/>
      <c r="QVE292" s="6"/>
      <c r="QVF292" s="6"/>
      <c r="QVG292" s="6"/>
      <c r="QVH292" s="6"/>
      <c r="QVI292" s="6"/>
      <c r="QVJ292" s="6"/>
      <c r="QVK292" s="6"/>
      <c r="QVL292" s="6"/>
      <c r="QVM292" s="6"/>
      <c r="QVN292" s="6"/>
      <c r="QVO292" s="6"/>
      <c r="QVP292" s="6"/>
      <c r="QVQ292" s="6"/>
      <c r="QVR292" s="6"/>
      <c r="QVS292" s="6"/>
      <c r="QVT292" s="6"/>
      <c r="QVU292" s="6"/>
      <c r="QVV292" s="6"/>
      <c r="QVW292" s="6"/>
      <c r="QVX292" s="6"/>
      <c r="QVY292" s="6"/>
      <c r="QVZ292" s="6"/>
      <c r="QWA292" s="6"/>
      <c r="QWB292" s="6"/>
      <c r="QWC292" s="6"/>
      <c r="QWD292" s="6"/>
      <c r="QWE292" s="6"/>
      <c r="QWF292" s="6"/>
      <c r="QWG292" s="6"/>
      <c r="QWH292" s="6"/>
      <c r="QWI292" s="6"/>
      <c r="QWJ292" s="6"/>
      <c r="QWK292" s="6"/>
      <c r="QWL292" s="6"/>
      <c r="QWM292" s="6"/>
      <c r="QWN292" s="6"/>
      <c r="QWO292" s="6"/>
      <c r="QWP292" s="6"/>
      <c r="QWQ292" s="6"/>
      <c r="QWR292" s="6"/>
      <c r="QWS292" s="6"/>
      <c r="QWT292" s="6"/>
      <c r="QWU292" s="6"/>
      <c r="QWV292" s="6"/>
      <c r="QWW292" s="6"/>
      <c r="QWX292" s="6"/>
      <c r="QWY292" s="6"/>
      <c r="QWZ292" s="6"/>
      <c r="QXA292" s="6"/>
      <c r="QXB292" s="6"/>
      <c r="QXC292" s="6"/>
      <c r="QXD292" s="6"/>
      <c r="QXE292" s="6"/>
      <c r="QXF292" s="6"/>
      <c r="QXG292" s="6"/>
      <c r="QXH292" s="6"/>
      <c r="QXI292" s="6"/>
      <c r="QXJ292" s="6"/>
      <c r="QXK292" s="6"/>
      <c r="QXL292" s="6"/>
      <c r="QXM292" s="6"/>
      <c r="QXN292" s="6"/>
      <c r="QXO292" s="6"/>
      <c r="QXP292" s="6"/>
      <c r="QXQ292" s="6"/>
      <c r="QXR292" s="6"/>
      <c r="QXS292" s="6"/>
      <c r="QXT292" s="6"/>
      <c r="QXU292" s="6"/>
      <c r="QXV292" s="6"/>
      <c r="QXW292" s="6"/>
      <c r="QXX292" s="6"/>
      <c r="QXY292" s="6"/>
      <c r="QXZ292" s="6"/>
      <c r="QYA292" s="6"/>
      <c r="QYB292" s="6"/>
      <c r="QYC292" s="6"/>
      <c r="QYD292" s="6"/>
      <c r="QYE292" s="6"/>
      <c r="QYF292" s="6"/>
      <c r="QYG292" s="6"/>
      <c r="QYH292" s="6"/>
      <c r="QYI292" s="6"/>
      <c r="QYJ292" s="6"/>
      <c r="QYK292" s="6"/>
      <c r="QYL292" s="6"/>
      <c r="QYM292" s="6"/>
      <c r="QYN292" s="6"/>
      <c r="QYO292" s="6"/>
      <c r="QYP292" s="6"/>
      <c r="QYQ292" s="6"/>
      <c r="QYR292" s="6"/>
      <c r="QYS292" s="6"/>
      <c r="QYT292" s="6"/>
      <c r="QYU292" s="6"/>
      <c r="QYV292" s="6"/>
      <c r="QYW292" s="6"/>
      <c r="QYX292" s="6"/>
      <c r="QYY292" s="6"/>
      <c r="QYZ292" s="6"/>
      <c r="QZA292" s="6"/>
      <c r="QZB292" s="6"/>
      <c r="QZC292" s="6"/>
      <c r="QZD292" s="6"/>
      <c r="QZE292" s="6"/>
      <c r="QZF292" s="6"/>
      <c r="QZG292" s="6"/>
      <c r="QZH292" s="6"/>
      <c r="QZI292" s="6"/>
      <c r="QZJ292" s="6"/>
      <c r="QZK292" s="6"/>
      <c r="QZL292" s="6"/>
      <c r="QZM292" s="6"/>
      <c r="QZN292" s="6"/>
      <c r="QZO292" s="6"/>
      <c r="QZP292" s="6"/>
      <c r="QZQ292" s="6"/>
      <c r="QZR292" s="6"/>
      <c r="QZS292" s="6"/>
      <c r="QZT292" s="6"/>
      <c r="QZU292" s="6"/>
      <c r="QZV292" s="6"/>
      <c r="QZW292" s="6"/>
      <c r="QZX292" s="6"/>
      <c r="QZY292" s="6"/>
      <c r="QZZ292" s="6"/>
      <c r="RAA292" s="6"/>
      <c r="RAB292" s="6"/>
      <c r="RAC292" s="6"/>
      <c r="RAD292" s="6"/>
      <c r="RAE292" s="6"/>
      <c r="RAF292" s="6"/>
      <c r="RAG292" s="6"/>
      <c r="RAH292" s="6"/>
      <c r="RAI292" s="6"/>
      <c r="RAJ292" s="6"/>
      <c r="RAK292" s="6"/>
      <c r="RAL292" s="6"/>
      <c r="RAM292" s="6"/>
      <c r="RAN292" s="6"/>
      <c r="RAO292" s="6"/>
      <c r="RAP292" s="6"/>
      <c r="RAQ292" s="6"/>
      <c r="RAR292" s="6"/>
      <c r="RAS292" s="6"/>
      <c r="RAT292" s="6"/>
      <c r="RAU292" s="6"/>
      <c r="RAV292" s="6"/>
      <c r="RAW292" s="6"/>
      <c r="RAX292" s="6"/>
      <c r="RAY292" s="6"/>
      <c r="RAZ292" s="6"/>
      <c r="RBA292" s="6"/>
      <c r="RBB292" s="6"/>
      <c r="RBC292" s="6"/>
      <c r="RBD292" s="6"/>
      <c r="RBE292" s="6"/>
      <c r="RBF292" s="6"/>
      <c r="RBG292" s="6"/>
      <c r="RBH292" s="6"/>
      <c r="RBI292" s="6"/>
      <c r="RBJ292" s="6"/>
      <c r="RBK292" s="6"/>
      <c r="RBL292" s="6"/>
      <c r="RBM292" s="6"/>
      <c r="RBN292" s="6"/>
      <c r="RBO292" s="6"/>
      <c r="RBP292" s="6"/>
      <c r="RBQ292" s="6"/>
      <c r="RBR292" s="6"/>
      <c r="RBS292" s="6"/>
      <c r="RBT292" s="6"/>
      <c r="RBU292" s="6"/>
      <c r="RBV292" s="6"/>
      <c r="RBW292" s="6"/>
      <c r="RBX292" s="6"/>
      <c r="RBY292" s="6"/>
      <c r="RBZ292" s="6"/>
      <c r="RCA292" s="6"/>
      <c r="RCB292" s="6"/>
      <c r="RCC292" s="6"/>
      <c r="RCD292" s="6"/>
      <c r="RCE292" s="6"/>
      <c r="RCF292" s="6"/>
      <c r="RCG292" s="6"/>
      <c r="RCH292" s="6"/>
      <c r="RCI292" s="6"/>
      <c r="RCJ292" s="6"/>
      <c r="RCK292" s="6"/>
      <c r="RCL292" s="6"/>
      <c r="RCM292" s="6"/>
      <c r="RCN292" s="6"/>
      <c r="RCO292" s="6"/>
      <c r="RCP292" s="6"/>
      <c r="RCQ292" s="6"/>
      <c r="RCR292" s="6"/>
      <c r="RCS292" s="6"/>
      <c r="RCT292" s="6"/>
      <c r="RCU292" s="6"/>
      <c r="RCV292" s="6"/>
      <c r="RCW292" s="6"/>
      <c r="RCX292" s="6"/>
      <c r="RCY292" s="6"/>
      <c r="RCZ292" s="6"/>
      <c r="RDA292" s="6"/>
      <c r="RDB292" s="6"/>
      <c r="RDC292" s="6"/>
      <c r="RDD292" s="6"/>
      <c r="RDE292" s="6"/>
      <c r="RDF292" s="6"/>
      <c r="RDG292" s="6"/>
      <c r="RDH292" s="6"/>
      <c r="RDI292" s="6"/>
      <c r="RDJ292" s="6"/>
      <c r="RDK292" s="6"/>
      <c r="RDL292" s="6"/>
      <c r="RDM292" s="6"/>
      <c r="RDN292" s="6"/>
      <c r="RDO292" s="6"/>
      <c r="RDP292" s="6"/>
      <c r="RDQ292" s="6"/>
      <c r="RDR292" s="6"/>
      <c r="RDS292" s="6"/>
      <c r="RDT292" s="6"/>
      <c r="RDU292" s="6"/>
      <c r="RDV292" s="6"/>
      <c r="RDW292" s="6"/>
      <c r="RDX292" s="6"/>
      <c r="RDY292" s="6"/>
      <c r="RDZ292" s="6"/>
      <c r="REA292" s="6"/>
      <c r="REB292" s="6"/>
      <c r="REC292" s="6"/>
      <c r="RED292" s="6"/>
      <c r="REE292" s="6"/>
      <c r="REF292" s="6"/>
      <c r="REG292" s="6"/>
      <c r="REH292" s="6"/>
      <c r="REI292" s="6"/>
      <c r="REJ292" s="6"/>
      <c r="REK292" s="6"/>
      <c r="REL292" s="6"/>
      <c r="REM292" s="6"/>
      <c r="REN292" s="6"/>
      <c r="REO292" s="6"/>
      <c r="REP292" s="6"/>
      <c r="REQ292" s="6"/>
      <c r="RER292" s="6"/>
      <c r="RES292" s="6"/>
      <c r="RET292" s="6"/>
      <c r="REU292" s="6"/>
      <c r="REV292" s="6"/>
      <c r="REW292" s="6"/>
      <c r="REX292" s="6"/>
      <c r="REY292" s="6"/>
      <c r="REZ292" s="6"/>
      <c r="RFA292" s="6"/>
      <c r="RFB292" s="6"/>
      <c r="RFC292" s="6"/>
      <c r="RFD292" s="6"/>
      <c r="RFE292" s="6"/>
      <c r="RFF292" s="6"/>
      <c r="RFG292" s="6"/>
      <c r="RFH292" s="6"/>
      <c r="RFI292" s="6"/>
      <c r="RFJ292" s="6"/>
      <c r="RFK292" s="6"/>
      <c r="RFL292" s="6"/>
      <c r="RFM292" s="6"/>
      <c r="RFN292" s="6"/>
      <c r="RFO292" s="6"/>
      <c r="RFP292" s="6"/>
      <c r="RFQ292" s="6"/>
      <c r="RFR292" s="6"/>
      <c r="RFS292" s="6"/>
      <c r="RFT292" s="6"/>
      <c r="RFU292" s="6"/>
      <c r="RFV292" s="6"/>
      <c r="RFW292" s="6"/>
      <c r="RFX292" s="6"/>
      <c r="RFY292" s="6"/>
      <c r="RFZ292" s="6"/>
      <c r="RGA292" s="6"/>
      <c r="RGB292" s="6"/>
      <c r="RGC292" s="6"/>
      <c r="RGD292" s="6"/>
      <c r="RGE292" s="6"/>
      <c r="RGF292" s="6"/>
      <c r="RGG292" s="6"/>
      <c r="RGH292" s="6"/>
      <c r="RGI292" s="6"/>
      <c r="RGJ292" s="6"/>
      <c r="RGK292" s="6"/>
      <c r="RGL292" s="6"/>
      <c r="RGM292" s="6"/>
      <c r="RGN292" s="6"/>
      <c r="RGO292" s="6"/>
      <c r="RGP292" s="6"/>
      <c r="RGQ292" s="6"/>
      <c r="RGR292" s="6"/>
      <c r="RGS292" s="6"/>
      <c r="RGT292" s="6"/>
      <c r="RGU292" s="6"/>
      <c r="RGV292" s="6"/>
      <c r="RGW292" s="6"/>
      <c r="RGX292" s="6"/>
      <c r="RGY292" s="6"/>
      <c r="RGZ292" s="6"/>
      <c r="RHA292" s="6"/>
      <c r="RHB292" s="6"/>
      <c r="RHC292" s="6"/>
      <c r="RHD292" s="6"/>
      <c r="RHE292" s="6"/>
      <c r="RHF292" s="6"/>
      <c r="RHG292" s="6"/>
      <c r="RHH292" s="6"/>
      <c r="RHI292" s="6"/>
      <c r="RHJ292" s="6"/>
      <c r="RHK292" s="6"/>
      <c r="RHL292" s="6"/>
      <c r="RHM292" s="6"/>
      <c r="RHN292" s="6"/>
      <c r="RHO292" s="6"/>
      <c r="RHP292" s="6"/>
      <c r="RHQ292" s="6"/>
      <c r="RHR292" s="6"/>
      <c r="RHS292" s="6"/>
      <c r="RHT292" s="6"/>
      <c r="RHU292" s="6"/>
      <c r="RHV292" s="6"/>
      <c r="RHW292" s="6"/>
      <c r="RHX292" s="6"/>
      <c r="RHY292" s="6"/>
      <c r="RHZ292" s="6"/>
      <c r="RIA292" s="6"/>
      <c r="RIB292" s="6"/>
      <c r="RIC292" s="6"/>
      <c r="RID292" s="6"/>
      <c r="RIE292" s="6"/>
      <c r="RIF292" s="6"/>
      <c r="RIG292" s="6"/>
      <c r="RIH292" s="6"/>
      <c r="RII292" s="6"/>
      <c r="RIJ292" s="6"/>
      <c r="RIK292" s="6"/>
      <c r="RIL292" s="6"/>
      <c r="RIM292" s="6"/>
      <c r="RIN292" s="6"/>
      <c r="RIO292" s="6"/>
      <c r="RIP292" s="6"/>
      <c r="RIQ292" s="6"/>
      <c r="RIR292" s="6"/>
      <c r="RIS292" s="6"/>
      <c r="RIT292" s="6"/>
      <c r="RIU292" s="6"/>
      <c r="RIV292" s="6"/>
      <c r="RIW292" s="6"/>
      <c r="RIX292" s="6"/>
      <c r="RIY292" s="6"/>
      <c r="RIZ292" s="6"/>
      <c r="RJA292" s="6"/>
      <c r="RJB292" s="6"/>
      <c r="RJC292" s="6"/>
      <c r="RJD292" s="6"/>
      <c r="RJE292" s="6"/>
      <c r="RJF292" s="6"/>
      <c r="RJG292" s="6"/>
      <c r="RJH292" s="6"/>
      <c r="RJI292" s="6"/>
      <c r="RJJ292" s="6"/>
      <c r="RJK292" s="6"/>
      <c r="RJL292" s="6"/>
      <c r="RJM292" s="6"/>
      <c r="RJN292" s="6"/>
      <c r="RJO292" s="6"/>
      <c r="RJP292" s="6"/>
      <c r="RJQ292" s="6"/>
      <c r="RJR292" s="6"/>
      <c r="RJS292" s="6"/>
      <c r="RJT292" s="6"/>
      <c r="RJU292" s="6"/>
      <c r="RJV292" s="6"/>
      <c r="RJW292" s="6"/>
      <c r="RJX292" s="6"/>
      <c r="RJY292" s="6"/>
      <c r="RJZ292" s="6"/>
      <c r="RKA292" s="6"/>
      <c r="RKB292" s="6"/>
      <c r="RKC292" s="6"/>
      <c r="RKD292" s="6"/>
      <c r="RKE292" s="6"/>
      <c r="RKF292" s="6"/>
      <c r="RKG292" s="6"/>
      <c r="RKH292" s="6"/>
      <c r="RKI292" s="6"/>
      <c r="RKJ292" s="6"/>
      <c r="RKK292" s="6"/>
      <c r="RKL292" s="6"/>
      <c r="RKM292" s="6"/>
      <c r="RKN292" s="6"/>
      <c r="RKO292" s="6"/>
      <c r="RKP292" s="6"/>
      <c r="RKQ292" s="6"/>
      <c r="RKR292" s="6"/>
      <c r="RKS292" s="6"/>
      <c r="RKT292" s="6"/>
      <c r="RKU292" s="6"/>
      <c r="RKV292" s="6"/>
      <c r="RKW292" s="6"/>
      <c r="RKX292" s="6"/>
      <c r="RKY292" s="6"/>
      <c r="RKZ292" s="6"/>
      <c r="RLA292" s="6"/>
      <c r="RLB292" s="6"/>
      <c r="RLC292" s="6"/>
      <c r="RLD292" s="6"/>
      <c r="RLE292" s="6"/>
      <c r="RLF292" s="6"/>
      <c r="RLG292" s="6"/>
      <c r="RLH292" s="6"/>
      <c r="RLI292" s="6"/>
      <c r="RLJ292" s="6"/>
      <c r="RLK292" s="6"/>
      <c r="RLL292" s="6"/>
      <c r="RLM292" s="6"/>
      <c r="RLN292" s="6"/>
      <c r="RLO292" s="6"/>
      <c r="RLP292" s="6"/>
      <c r="RLQ292" s="6"/>
      <c r="RLR292" s="6"/>
      <c r="RLS292" s="6"/>
      <c r="RLT292" s="6"/>
      <c r="RLU292" s="6"/>
      <c r="RLV292" s="6"/>
      <c r="RLW292" s="6"/>
      <c r="RLX292" s="6"/>
      <c r="RLY292" s="6"/>
      <c r="RLZ292" s="6"/>
      <c r="RMA292" s="6"/>
      <c r="RMB292" s="6"/>
      <c r="RMC292" s="6"/>
      <c r="RMD292" s="6"/>
      <c r="RME292" s="6"/>
      <c r="RMF292" s="6"/>
      <c r="RMG292" s="6"/>
      <c r="RMH292" s="6"/>
      <c r="RMI292" s="6"/>
      <c r="RMJ292" s="6"/>
      <c r="RMK292" s="6"/>
      <c r="RML292" s="6"/>
      <c r="RMM292" s="6"/>
      <c r="RMN292" s="6"/>
      <c r="RMO292" s="6"/>
      <c r="RMP292" s="6"/>
      <c r="RMQ292" s="6"/>
      <c r="RMR292" s="6"/>
      <c r="RMS292" s="6"/>
      <c r="RMT292" s="6"/>
      <c r="RMU292" s="6"/>
      <c r="RMV292" s="6"/>
      <c r="RMW292" s="6"/>
      <c r="RMX292" s="6"/>
      <c r="RMY292" s="6"/>
      <c r="RMZ292" s="6"/>
      <c r="RNA292" s="6"/>
      <c r="RNB292" s="6"/>
      <c r="RNC292" s="6"/>
      <c r="RND292" s="6"/>
      <c r="RNE292" s="6"/>
      <c r="RNF292" s="6"/>
      <c r="RNG292" s="6"/>
      <c r="RNH292" s="6"/>
      <c r="RNI292" s="6"/>
      <c r="RNJ292" s="6"/>
      <c r="RNK292" s="6"/>
      <c r="RNL292" s="6"/>
      <c r="RNM292" s="6"/>
      <c r="RNN292" s="6"/>
      <c r="RNO292" s="6"/>
      <c r="RNP292" s="6"/>
      <c r="RNQ292" s="6"/>
      <c r="RNR292" s="6"/>
      <c r="RNS292" s="6"/>
      <c r="RNT292" s="6"/>
      <c r="RNU292" s="6"/>
      <c r="RNV292" s="6"/>
      <c r="RNW292" s="6"/>
      <c r="RNX292" s="6"/>
      <c r="RNY292" s="6"/>
      <c r="RNZ292" s="6"/>
      <c r="ROA292" s="6"/>
      <c r="ROB292" s="6"/>
      <c r="ROC292" s="6"/>
      <c r="ROD292" s="6"/>
      <c r="ROE292" s="6"/>
      <c r="ROF292" s="6"/>
      <c r="ROG292" s="6"/>
      <c r="ROH292" s="6"/>
      <c r="ROI292" s="6"/>
      <c r="ROJ292" s="6"/>
      <c r="ROK292" s="6"/>
      <c r="ROL292" s="6"/>
      <c r="ROM292" s="6"/>
      <c r="RON292" s="6"/>
      <c r="ROO292" s="6"/>
      <c r="ROP292" s="6"/>
      <c r="ROQ292" s="6"/>
      <c r="ROR292" s="6"/>
      <c r="ROS292" s="6"/>
      <c r="ROT292" s="6"/>
      <c r="ROU292" s="6"/>
      <c r="ROV292" s="6"/>
      <c r="ROW292" s="6"/>
      <c r="ROX292" s="6"/>
      <c r="ROY292" s="6"/>
      <c r="ROZ292" s="6"/>
      <c r="RPA292" s="6"/>
      <c r="RPB292" s="6"/>
      <c r="RPC292" s="6"/>
      <c r="RPD292" s="6"/>
      <c r="RPE292" s="6"/>
      <c r="RPF292" s="6"/>
      <c r="RPG292" s="6"/>
      <c r="RPH292" s="6"/>
      <c r="RPI292" s="6"/>
      <c r="RPJ292" s="6"/>
      <c r="RPK292" s="6"/>
      <c r="RPL292" s="6"/>
      <c r="RPM292" s="6"/>
      <c r="RPN292" s="6"/>
      <c r="RPO292" s="6"/>
      <c r="RPP292" s="6"/>
      <c r="RPQ292" s="6"/>
      <c r="RPR292" s="6"/>
      <c r="RPS292" s="6"/>
      <c r="RPT292" s="6"/>
      <c r="RPU292" s="6"/>
      <c r="RPV292" s="6"/>
      <c r="RPW292" s="6"/>
      <c r="RPX292" s="6"/>
      <c r="RPY292" s="6"/>
      <c r="RPZ292" s="6"/>
      <c r="RQA292" s="6"/>
      <c r="RQB292" s="6"/>
      <c r="RQC292" s="6"/>
      <c r="RQD292" s="6"/>
      <c r="RQE292" s="6"/>
      <c r="RQF292" s="6"/>
      <c r="RQG292" s="6"/>
      <c r="RQH292" s="6"/>
      <c r="RQI292" s="6"/>
      <c r="RQJ292" s="6"/>
      <c r="RQK292" s="6"/>
      <c r="RQL292" s="6"/>
      <c r="RQM292" s="6"/>
      <c r="RQN292" s="6"/>
      <c r="RQO292" s="6"/>
      <c r="RQP292" s="6"/>
      <c r="RQQ292" s="6"/>
      <c r="RQR292" s="6"/>
      <c r="RQS292" s="6"/>
      <c r="RQT292" s="6"/>
      <c r="RQU292" s="6"/>
      <c r="RQV292" s="6"/>
      <c r="RQW292" s="6"/>
      <c r="RQX292" s="6"/>
      <c r="RQY292" s="6"/>
      <c r="RQZ292" s="6"/>
      <c r="RRA292" s="6"/>
      <c r="RRB292" s="6"/>
      <c r="RRC292" s="6"/>
      <c r="RRD292" s="6"/>
      <c r="RRE292" s="6"/>
      <c r="RRF292" s="6"/>
      <c r="RRG292" s="6"/>
      <c r="RRH292" s="6"/>
      <c r="RRI292" s="6"/>
      <c r="RRJ292" s="6"/>
      <c r="RRK292" s="6"/>
      <c r="RRL292" s="6"/>
      <c r="RRM292" s="6"/>
      <c r="RRN292" s="6"/>
      <c r="RRO292" s="6"/>
      <c r="RRP292" s="6"/>
      <c r="RRQ292" s="6"/>
      <c r="RRR292" s="6"/>
      <c r="RRS292" s="6"/>
      <c r="RRT292" s="6"/>
      <c r="RRU292" s="6"/>
      <c r="RRV292" s="6"/>
      <c r="RRW292" s="6"/>
      <c r="RRX292" s="6"/>
      <c r="RRY292" s="6"/>
      <c r="RRZ292" s="6"/>
      <c r="RSA292" s="6"/>
      <c r="RSB292" s="6"/>
      <c r="RSC292" s="6"/>
      <c r="RSD292" s="6"/>
      <c r="RSE292" s="6"/>
      <c r="RSF292" s="6"/>
      <c r="RSG292" s="6"/>
      <c r="RSH292" s="6"/>
      <c r="RSI292" s="6"/>
      <c r="RSJ292" s="6"/>
      <c r="RSK292" s="6"/>
      <c r="RSL292" s="6"/>
      <c r="RSM292" s="6"/>
      <c r="RSN292" s="6"/>
      <c r="RSO292" s="6"/>
      <c r="RSP292" s="6"/>
      <c r="RSQ292" s="6"/>
      <c r="RSR292" s="6"/>
      <c r="RSS292" s="6"/>
      <c r="RST292" s="6"/>
      <c r="RSU292" s="6"/>
      <c r="RSV292" s="6"/>
      <c r="RSW292" s="6"/>
      <c r="RSX292" s="6"/>
      <c r="RSY292" s="6"/>
      <c r="RSZ292" s="6"/>
      <c r="RTA292" s="6"/>
      <c r="RTB292" s="6"/>
      <c r="RTC292" s="6"/>
      <c r="RTD292" s="6"/>
      <c r="RTE292" s="6"/>
      <c r="RTF292" s="6"/>
      <c r="RTG292" s="6"/>
      <c r="RTH292" s="6"/>
      <c r="RTI292" s="6"/>
      <c r="RTJ292" s="6"/>
      <c r="RTK292" s="6"/>
      <c r="RTL292" s="6"/>
      <c r="RTM292" s="6"/>
      <c r="RTN292" s="6"/>
      <c r="RTO292" s="6"/>
      <c r="RTP292" s="6"/>
      <c r="RTQ292" s="6"/>
      <c r="RTR292" s="6"/>
      <c r="RTS292" s="6"/>
      <c r="RTT292" s="6"/>
      <c r="RTU292" s="6"/>
      <c r="RTV292" s="6"/>
      <c r="RTW292" s="6"/>
      <c r="RTX292" s="6"/>
      <c r="RTY292" s="6"/>
      <c r="RTZ292" s="6"/>
      <c r="RUA292" s="6"/>
      <c r="RUB292" s="6"/>
      <c r="RUC292" s="6"/>
      <c r="RUD292" s="6"/>
      <c r="RUE292" s="6"/>
      <c r="RUF292" s="6"/>
      <c r="RUG292" s="6"/>
      <c r="RUH292" s="6"/>
      <c r="RUI292" s="6"/>
      <c r="RUJ292" s="6"/>
      <c r="RUK292" s="6"/>
      <c r="RUL292" s="6"/>
      <c r="RUM292" s="6"/>
      <c r="RUN292" s="6"/>
      <c r="RUO292" s="6"/>
      <c r="RUP292" s="6"/>
      <c r="RUQ292" s="6"/>
      <c r="RUR292" s="6"/>
      <c r="RUS292" s="6"/>
      <c r="RUT292" s="6"/>
      <c r="RUU292" s="6"/>
      <c r="RUV292" s="6"/>
      <c r="RUW292" s="6"/>
      <c r="RUX292" s="6"/>
      <c r="RUY292" s="6"/>
      <c r="RUZ292" s="6"/>
      <c r="RVA292" s="6"/>
      <c r="RVB292" s="6"/>
      <c r="RVC292" s="6"/>
      <c r="RVD292" s="6"/>
      <c r="RVE292" s="6"/>
      <c r="RVF292" s="6"/>
      <c r="RVG292" s="6"/>
      <c r="RVH292" s="6"/>
      <c r="RVI292" s="6"/>
      <c r="RVJ292" s="6"/>
      <c r="RVK292" s="6"/>
      <c r="RVL292" s="6"/>
      <c r="RVM292" s="6"/>
      <c r="RVN292" s="6"/>
      <c r="RVO292" s="6"/>
      <c r="RVP292" s="6"/>
      <c r="RVQ292" s="6"/>
      <c r="RVR292" s="6"/>
      <c r="RVS292" s="6"/>
      <c r="RVT292" s="6"/>
      <c r="RVU292" s="6"/>
      <c r="RVV292" s="6"/>
      <c r="RVW292" s="6"/>
      <c r="RVX292" s="6"/>
      <c r="RVY292" s="6"/>
      <c r="RVZ292" s="6"/>
      <c r="RWA292" s="6"/>
      <c r="RWB292" s="6"/>
      <c r="RWC292" s="6"/>
      <c r="RWD292" s="6"/>
      <c r="RWE292" s="6"/>
      <c r="RWF292" s="6"/>
      <c r="RWG292" s="6"/>
      <c r="RWH292" s="6"/>
      <c r="RWI292" s="6"/>
      <c r="RWJ292" s="6"/>
      <c r="RWK292" s="6"/>
      <c r="RWL292" s="6"/>
      <c r="RWM292" s="6"/>
      <c r="RWN292" s="6"/>
      <c r="RWO292" s="6"/>
      <c r="RWP292" s="6"/>
      <c r="RWQ292" s="6"/>
      <c r="RWR292" s="6"/>
      <c r="RWS292" s="6"/>
      <c r="RWT292" s="6"/>
      <c r="RWU292" s="6"/>
      <c r="RWV292" s="6"/>
      <c r="RWW292" s="6"/>
      <c r="RWX292" s="6"/>
      <c r="RWY292" s="6"/>
      <c r="RWZ292" s="6"/>
      <c r="RXA292" s="6"/>
      <c r="RXB292" s="6"/>
      <c r="RXC292" s="6"/>
      <c r="RXD292" s="6"/>
      <c r="RXE292" s="6"/>
      <c r="RXF292" s="6"/>
      <c r="RXG292" s="6"/>
      <c r="RXH292" s="6"/>
      <c r="RXI292" s="6"/>
      <c r="RXJ292" s="6"/>
      <c r="RXK292" s="6"/>
      <c r="RXL292" s="6"/>
      <c r="RXM292" s="6"/>
      <c r="RXN292" s="6"/>
      <c r="RXO292" s="6"/>
      <c r="RXP292" s="6"/>
      <c r="RXQ292" s="6"/>
      <c r="RXR292" s="6"/>
      <c r="RXS292" s="6"/>
      <c r="RXT292" s="6"/>
      <c r="RXU292" s="6"/>
      <c r="RXV292" s="6"/>
      <c r="RXW292" s="6"/>
      <c r="RXX292" s="6"/>
      <c r="RXY292" s="6"/>
      <c r="RXZ292" s="6"/>
      <c r="RYA292" s="6"/>
      <c r="RYB292" s="6"/>
      <c r="RYC292" s="6"/>
      <c r="RYD292" s="6"/>
      <c r="RYE292" s="6"/>
      <c r="RYF292" s="6"/>
      <c r="RYG292" s="6"/>
      <c r="RYH292" s="6"/>
      <c r="RYI292" s="6"/>
      <c r="RYJ292" s="6"/>
      <c r="RYK292" s="6"/>
      <c r="RYL292" s="6"/>
      <c r="RYM292" s="6"/>
      <c r="RYN292" s="6"/>
      <c r="RYO292" s="6"/>
      <c r="RYP292" s="6"/>
      <c r="RYQ292" s="6"/>
      <c r="RYR292" s="6"/>
      <c r="RYS292" s="6"/>
      <c r="RYT292" s="6"/>
      <c r="RYU292" s="6"/>
      <c r="RYV292" s="6"/>
      <c r="RYW292" s="6"/>
      <c r="RYX292" s="6"/>
      <c r="RYY292" s="6"/>
      <c r="RYZ292" s="6"/>
      <c r="RZA292" s="6"/>
      <c r="RZB292" s="6"/>
      <c r="RZC292" s="6"/>
      <c r="RZD292" s="6"/>
      <c r="RZE292" s="6"/>
      <c r="RZF292" s="6"/>
      <c r="RZG292" s="6"/>
      <c r="RZH292" s="6"/>
      <c r="RZI292" s="6"/>
      <c r="RZJ292" s="6"/>
      <c r="RZK292" s="6"/>
      <c r="RZL292" s="6"/>
      <c r="RZM292" s="6"/>
      <c r="RZN292" s="6"/>
      <c r="RZO292" s="6"/>
      <c r="RZP292" s="6"/>
      <c r="RZQ292" s="6"/>
      <c r="RZR292" s="6"/>
      <c r="RZS292" s="6"/>
      <c r="RZT292" s="6"/>
      <c r="RZU292" s="6"/>
      <c r="RZV292" s="6"/>
      <c r="RZW292" s="6"/>
      <c r="RZX292" s="6"/>
      <c r="RZY292" s="6"/>
      <c r="RZZ292" s="6"/>
      <c r="SAA292" s="6"/>
      <c r="SAB292" s="6"/>
      <c r="SAC292" s="6"/>
      <c r="SAD292" s="6"/>
      <c r="SAE292" s="6"/>
      <c r="SAF292" s="6"/>
      <c r="SAG292" s="6"/>
      <c r="SAH292" s="6"/>
      <c r="SAI292" s="6"/>
      <c r="SAJ292" s="6"/>
      <c r="SAK292" s="6"/>
      <c r="SAL292" s="6"/>
      <c r="SAM292" s="6"/>
      <c r="SAN292" s="6"/>
      <c r="SAO292" s="6"/>
      <c r="SAP292" s="6"/>
      <c r="SAQ292" s="6"/>
      <c r="SAR292" s="6"/>
      <c r="SAS292" s="6"/>
      <c r="SAT292" s="6"/>
      <c r="SAU292" s="6"/>
      <c r="SAV292" s="6"/>
      <c r="SAW292" s="6"/>
      <c r="SAX292" s="6"/>
      <c r="SAY292" s="6"/>
      <c r="SAZ292" s="6"/>
      <c r="SBA292" s="6"/>
      <c r="SBB292" s="6"/>
      <c r="SBC292" s="6"/>
      <c r="SBD292" s="6"/>
      <c r="SBE292" s="6"/>
      <c r="SBF292" s="6"/>
      <c r="SBG292" s="6"/>
      <c r="SBH292" s="6"/>
      <c r="SBI292" s="6"/>
      <c r="SBJ292" s="6"/>
      <c r="SBK292" s="6"/>
      <c r="SBL292" s="6"/>
      <c r="SBM292" s="6"/>
      <c r="SBN292" s="6"/>
      <c r="SBO292" s="6"/>
      <c r="SBP292" s="6"/>
      <c r="SBQ292" s="6"/>
      <c r="SBR292" s="6"/>
      <c r="SBS292" s="6"/>
      <c r="SBT292" s="6"/>
      <c r="SBU292" s="6"/>
      <c r="SBV292" s="6"/>
      <c r="SBW292" s="6"/>
      <c r="SBX292" s="6"/>
      <c r="SBY292" s="6"/>
      <c r="SBZ292" s="6"/>
      <c r="SCA292" s="6"/>
      <c r="SCB292" s="6"/>
      <c r="SCC292" s="6"/>
      <c r="SCD292" s="6"/>
      <c r="SCE292" s="6"/>
      <c r="SCF292" s="6"/>
      <c r="SCG292" s="6"/>
      <c r="SCH292" s="6"/>
      <c r="SCI292" s="6"/>
      <c r="SCJ292" s="6"/>
      <c r="SCK292" s="6"/>
      <c r="SCL292" s="6"/>
      <c r="SCM292" s="6"/>
      <c r="SCN292" s="6"/>
      <c r="SCO292" s="6"/>
      <c r="SCP292" s="6"/>
      <c r="SCQ292" s="6"/>
      <c r="SCR292" s="6"/>
      <c r="SCS292" s="6"/>
      <c r="SCT292" s="6"/>
      <c r="SCU292" s="6"/>
      <c r="SCV292" s="6"/>
      <c r="SCW292" s="6"/>
      <c r="SCX292" s="6"/>
      <c r="SCY292" s="6"/>
      <c r="SCZ292" s="6"/>
      <c r="SDA292" s="6"/>
      <c r="SDB292" s="6"/>
      <c r="SDC292" s="6"/>
      <c r="SDD292" s="6"/>
      <c r="SDE292" s="6"/>
      <c r="SDF292" s="6"/>
      <c r="SDG292" s="6"/>
      <c r="SDH292" s="6"/>
      <c r="SDI292" s="6"/>
      <c r="SDJ292" s="6"/>
      <c r="SDK292" s="6"/>
      <c r="SDL292" s="6"/>
      <c r="SDM292" s="6"/>
      <c r="SDN292" s="6"/>
      <c r="SDO292" s="6"/>
      <c r="SDP292" s="6"/>
      <c r="SDQ292" s="6"/>
      <c r="SDR292" s="6"/>
      <c r="SDS292" s="6"/>
      <c r="SDT292" s="6"/>
      <c r="SDU292" s="6"/>
      <c r="SDV292" s="6"/>
      <c r="SDW292" s="6"/>
      <c r="SDX292" s="6"/>
      <c r="SDY292" s="6"/>
      <c r="SDZ292" s="6"/>
      <c r="SEA292" s="6"/>
      <c r="SEB292" s="6"/>
      <c r="SEC292" s="6"/>
      <c r="SED292" s="6"/>
      <c r="SEE292" s="6"/>
      <c r="SEF292" s="6"/>
      <c r="SEG292" s="6"/>
      <c r="SEH292" s="6"/>
      <c r="SEI292" s="6"/>
      <c r="SEJ292" s="6"/>
      <c r="SEK292" s="6"/>
      <c r="SEL292" s="6"/>
      <c r="SEM292" s="6"/>
      <c r="SEN292" s="6"/>
      <c r="SEO292" s="6"/>
      <c r="SEP292" s="6"/>
      <c r="SEQ292" s="6"/>
      <c r="SER292" s="6"/>
      <c r="SES292" s="6"/>
      <c r="SET292" s="6"/>
      <c r="SEU292" s="6"/>
      <c r="SEV292" s="6"/>
      <c r="SEW292" s="6"/>
      <c r="SEX292" s="6"/>
      <c r="SEY292" s="6"/>
      <c r="SEZ292" s="6"/>
      <c r="SFA292" s="6"/>
      <c r="SFB292" s="6"/>
      <c r="SFC292" s="6"/>
      <c r="SFD292" s="6"/>
      <c r="SFE292" s="6"/>
      <c r="SFF292" s="6"/>
      <c r="SFG292" s="6"/>
      <c r="SFH292" s="6"/>
      <c r="SFI292" s="6"/>
      <c r="SFJ292" s="6"/>
      <c r="SFK292" s="6"/>
      <c r="SFL292" s="6"/>
      <c r="SFM292" s="6"/>
      <c r="SFN292" s="6"/>
      <c r="SFO292" s="6"/>
      <c r="SFP292" s="6"/>
      <c r="SFQ292" s="6"/>
      <c r="SFR292" s="6"/>
      <c r="SFS292" s="6"/>
      <c r="SFT292" s="6"/>
      <c r="SFU292" s="6"/>
      <c r="SFV292" s="6"/>
      <c r="SFW292" s="6"/>
      <c r="SFX292" s="6"/>
      <c r="SFY292" s="6"/>
      <c r="SFZ292" s="6"/>
      <c r="SGA292" s="6"/>
      <c r="SGB292" s="6"/>
      <c r="SGC292" s="6"/>
      <c r="SGD292" s="6"/>
      <c r="SGE292" s="6"/>
      <c r="SGF292" s="6"/>
      <c r="SGG292" s="6"/>
      <c r="SGH292" s="6"/>
      <c r="SGI292" s="6"/>
      <c r="SGJ292" s="6"/>
      <c r="SGK292" s="6"/>
      <c r="SGL292" s="6"/>
      <c r="SGM292" s="6"/>
      <c r="SGN292" s="6"/>
      <c r="SGO292" s="6"/>
      <c r="SGP292" s="6"/>
      <c r="SGQ292" s="6"/>
      <c r="SGR292" s="6"/>
      <c r="SGS292" s="6"/>
      <c r="SGT292" s="6"/>
      <c r="SGU292" s="6"/>
      <c r="SGV292" s="6"/>
      <c r="SGW292" s="6"/>
      <c r="SGX292" s="6"/>
      <c r="SGY292" s="6"/>
      <c r="SGZ292" s="6"/>
      <c r="SHA292" s="6"/>
      <c r="SHB292" s="6"/>
      <c r="SHC292" s="6"/>
      <c r="SHD292" s="6"/>
      <c r="SHE292" s="6"/>
      <c r="SHF292" s="6"/>
      <c r="SHG292" s="6"/>
      <c r="SHH292" s="6"/>
      <c r="SHI292" s="6"/>
      <c r="SHJ292" s="6"/>
      <c r="SHK292" s="6"/>
      <c r="SHL292" s="6"/>
      <c r="SHM292" s="6"/>
      <c r="SHN292" s="6"/>
      <c r="SHO292" s="6"/>
      <c r="SHP292" s="6"/>
      <c r="SHQ292" s="6"/>
      <c r="SHR292" s="6"/>
      <c r="SHS292" s="6"/>
      <c r="SHT292" s="6"/>
      <c r="SHU292" s="6"/>
      <c r="SHV292" s="6"/>
      <c r="SHW292" s="6"/>
      <c r="SHX292" s="6"/>
      <c r="SHY292" s="6"/>
      <c r="SHZ292" s="6"/>
      <c r="SIA292" s="6"/>
      <c r="SIB292" s="6"/>
      <c r="SIC292" s="6"/>
      <c r="SID292" s="6"/>
      <c r="SIE292" s="6"/>
      <c r="SIF292" s="6"/>
      <c r="SIG292" s="6"/>
      <c r="SIH292" s="6"/>
      <c r="SII292" s="6"/>
      <c r="SIJ292" s="6"/>
      <c r="SIK292" s="6"/>
      <c r="SIL292" s="6"/>
      <c r="SIM292" s="6"/>
      <c r="SIN292" s="6"/>
      <c r="SIO292" s="6"/>
      <c r="SIP292" s="6"/>
      <c r="SIQ292" s="6"/>
      <c r="SIR292" s="6"/>
      <c r="SIS292" s="6"/>
      <c r="SIT292" s="6"/>
      <c r="SIU292" s="6"/>
      <c r="SIV292" s="6"/>
      <c r="SIW292" s="6"/>
      <c r="SIX292" s="6"/>
      <c r="SIY292" s="6"/>
      <c r="SIZ292" s="6"/>
      <c r="SJA292" s="6"/>
      <c r="SJB292" s="6"/>
      <c r="SJC292" s="6"/>
      <c r="SJD292" s="6"/>
      <c r="SJE292" s="6"/>
      <c r="SJF292" s="6"/>
      <c r="SJG292" s="6"/>
      <c r="SJH292" s="6"/>
      <c r="SJI292" s="6"/>
      <c r="SJJ292" s="6"/>
      <c r="SJK292" s="6"/>
      <c r="SJL292" s="6"/>
      <c r="SJM292" s="6"/>
      <c r="SJN292" s="6"/>
      <c r="SJO292" s="6"/>
      <c r="SJP292" s="6"/>
      <c r="SJQ292" s="6"/>
      <c r="SJR292" s="6"/>
      <c r="SJS292" s="6"/>
      <c r="SJT292" s="6"/>
      <c r="SJU292" s="6"/>
      <c r="SJV292" s="6"/>
      <c r="SJW292" s="6"/>
      <c r="SJX292" s="6"/>
      <c r="SJY292" s="6"/>
      <c r="SJZ292" s="6"/>
      <c r="SKA292" s="6"/>
      <c r="SKB292" s="6"/>
      <c r="SKC292" s="6"/>
      <c r="SKD292" s="6"/>
      <c r="SKE292" s="6"/>
      <c r="SKF292" s="6"/>
      <c r="SKG292" s="6"/>
      <c r="SKH292" s="6"/>
      <c r="SKI292" s="6"/>
      <c r="SKJ292" s="6"/>
      <c r="SKK292" s="6"/>
      <c r="SKL292" s="6"/>
      <c r="SKM292" s="6"/>
      <c r="SKN292" s="6"/>
      <c r="SKO292" s="6"/>
      <c r="SKP292" s="6"/>
      <c r="SKQ292" s="6"/>
      <c r="SKR292" s="6"/>
      <c r="SKS292" s="6"/>
      <c r="SKT292" s="6"/>
      <c r="SKU292" s="6"/>
      <c r="SKV292" s="6"/>
      <c r="SKW292" s="6"/>
      <c r="SKX292" s="6"/>
      <c r="SKY292" s="6"/>
      <c r="SKZ292" s="6"/>
      <c r="SLA292" s="6"/>
      <c r="SLB292" s="6"/>
      <c r="SLC292" s="6"/>
      <c r="SLD292" s="6"/>
      <c r="SLE292" s="6"/>
      <c r="SLF292" s="6"/>
      <c r="SLG292" s="6"/>
      <c r="SLH292" s="6"/>
      <c r="SLI292" s="6"/>
      <c r="SLJ292" s="6"/>
      <c r="SLK292" s="6"/>
      <c r="SLL292" s="6"/>
      <c r="SLM292" s="6"/>
      <c r="SLN292" s="6"/>
      <c r="SLO292" s="6"/>
      <c r="SLP292" s="6"/>
      <c r="SLQ292" s="6"/>
      <c r="SLR292" s="6"/>
      <c r="SLS292" s="6"/>
      <c r="SLT292" s="6"/>
      <c r="SLU292" s="6"/>
      <c r="SLV292" s="6"/>
      <c r="SLW292" s="6"/>
      <c r="SLX292" s="6"/>
      <c r="SLY292" s="6"/>
      <c r="SLZ292" s="6"/>
      <c r="SMA292" s="6"/>
      <c r="SMB292" s="6"/>
      <c r="SMC292" s="6"/>
      <c r="SMD292" s="6"/>
      <c r="SME292" s="6"/>
      <c r="SMF292" s="6"/>
      <c r="SMG292" s="6"/>
      <c r="SMH292" s="6"/>
      <c r="SMI292" s="6"/>
      <c r="SMJ292" s="6"/>
      <c r="SMK292" s="6"/>
      <c r="SML292" s="6"/>
      <c r="SMM292" s="6"/>
      <c r="SMN292" s="6"/>
      <c r="SMO292" s="6"/>
      <c r="SMP292" s="6"/>
      <c r="SMQ292" s="6"/>
      <c r="SMR292" s="6"/>
      <c r="SMS292" s="6"/>
      <c r="SMT292" s="6"/>
      <c r="SMU292" s="6"/>
      <c r="SMV292" s="6"/>
      <c r="SMW292" s="6"/>
      <c r="SMX292" s="6"/>
      <c r="SMY292" s="6"/>
      <c r="SMZ292" s="6"/>
      <c r="SNA292" s="6"/>
      <c r="SNB292" s="6"/>
      <c r="SNC292" s="6"/>
      <c r="SND292" s="6"/>
      <c r="SNE292" s="6"/>
      <c r="SNF292" s="6"/>
      <c r="SNG292" s="6"/>
      <c r="SNH292" s="6"/>
      <c r="SNI292" s="6"/>
      <c r="SNJ292" s="6"/>
      <c r="SNK292" s="6"/>
      <c r="SNL292" s="6"/>
      <c r="SNM292" s="6"/>
      <c r="SNN292" s="6"/>
      <c r="SNO292" s="6"/>
      <c r="SNP292" s="6"/>
      <c r="SNQ292" s="6"/>
      <c r="SNR292" s="6"/>
      <c r="SNS292" s="6"/>
      <c r="SNT292" s="6"/>
      <c r="SNU292" s="6"/>
      <c r="SNV292" s="6"/>
      <c r="SNW292" s="6"/>
      <c r="SNX292" s="6"/>
      <c r="SNY292" s="6"/>
      <c r="SNZ292" s="6"/>
      <c r="SOA292" s="6"/>
      <c r="SOB292" s="6"/>
      <c r="SOC292" s="6"/>
      <c r="SOD292" s="6"/>
      <c r="SOE292" s="6"/>
      <c r="SOF292" s="6"/>
      <c r="SOG292" s="6"/>
      <c r="SOH292" s="6"/>
      <c r="SOI292" s="6"/>
      <c r="SOJ292" s="6"/>
      <c r="SOK292" s="6"/>
      <c r="SOL292" s="6"/>
      <c r="SOM292" s="6"/>
      <c r="SON292" s="6"/>
      <c r="SOO292" s="6"/>
      <c r="SOP292" s="6"/>
      <c r="SOQ292" s="6"/>
      <c r="SOR292" s="6"/>
      <c r="SOS292" s="6"/>
      <c r="SOT292" s="6"/>
      <c r="SOU292" s="6"/>
      <c r="SOV292" s="6"/>
      <c r="SOW292" s="6"/>
      <c r="SOX292" s="6"/>
      <c r="SOY292" s="6"/>
      <c r="SOZ292" s="6"/>
      <c r="SPA292" s="6"/>
      <c r="SPB292" s="6"/>
      <c r="SPC292" s="6"/>
      <c r="SPD292" s="6"/>
      <c r="SPE292" s="6"/>
      <c r="SPF292" s="6"/>
      <c r="SPG292" s="6"/>
      <c r="SPH292" s="6"/>
      <c r="SPI292" s="6"/>
      <c r="SPJ292" s="6"/>
      <c r="SPK292" s="6"/>
      <c r="SPL292" s="6"/>
      <c r="SPM292" s="6"/>
      <c r="SPN292" s="6"/>
      <c r="SPO292" s="6"/>
      <c r="SPP292" s="6"/>
      <c r="SPQ292" s="6"/>
      <c r="SPR292" s="6"/>
      <c r="SPS292" s="6"/>
      <c r="SPT292" s="6"/>
      <c r="SPU292" s="6"/>
      <c r="SPV292" s="6"/>
      <c r="SPW292" s="6"/>
      <c r="SPX292" s="6"/>
      <c r="SPY292" s="6"/>
      <c r="SPZ292" s="6"/>
      <c r="SQA292" s="6"/>
      <c r="SQB292" s="6"/>
      <c r="SQC292" s="6"/>
      <c r="SQD292" s="6"/>
      <c r="SQE292" s="6"/>
      <c r="SQF292" s="6"/>
      <c r="SQG292" s="6"/>
      <c r="SQH292" s="6"/>
      <c r="SQI292" s="6"/>
      <c r="SQJ292" s="6"/>
      <c r="SQK292" s="6"/>
      <c r="SQL292" s="6"/>
      <c r="SQM292" s="6"/>
      <c r="SQN292" s="6"/>
      <c r="SQO292" s="6"/>
      <c r="SQP292" s="6"/>
      <c r="SQQ292" s="6"/>
      <c r="SQR292" s="6"/>
      <c r="SQS292" s="6"/>
      <c r="SQT292" s="6"/>
      <c r="SQU292" s="6"/>
      <c r="SQV292" s="6"/>
      <c r="SQW292" s="6"/>
      <c r="SQX292" s="6"/>
      <c r="SQY292" s="6"/>
      <c r="SQZ292" s="6"/>
      <c r="SRA292" s="6"/>
      <c r="SRB292" s="6"/>
      <c r="SRC292" s="6"/>
      <c r="SRD292" s="6"/>
      <c r="SRE292" s="6"/>
      <c r="SRF292" s="6"/>
      <c r="SRG292" s="6"/>
      <c r="SRH292" s="6"/>
      <c r="SRI292" s="6"/>
      <c r="SRJ292" s="6"/>
      <c r="SRK292" s="6"/>
      <c r="SRL292" s="6"/>
      <c r="SRM292" s="6"/>
      <c r="SRN292" s="6"/>
      <c r="SRO292" s="6"/>
      <c r="SRP292" s="6"/>
      <c r="SRQ292" s="6"/>
      <c r="SRR292" s="6"/>
      <c r="SRS292" s="6"/>
      <c r="SRT292" s="6"/>
      <c r="SRU292" s="6"/>
      <c r="SRV292" s="6"/>
      <c r="SRW292" s="6"/>
      <c r="SRX292" s="6"/>
      <c r="SRY292" s="6"/>
      <c r="SRZ292" s="6"/>
      <c r="SSA292" s="6"/>
      <c r="SSB292" s="6"/>
      <c r="SSC292" s="6"/>
      <c r="SSD292" s="6"/>
      <c r="SSE292" s="6"/>
      <c r="SSF292" s="6"/>
      <c r="SSG292" s="6"/>
      <c r="SSH292" s="6"/>
      <c r="SSI292" s="6"/>
      <c r="SSJ292" s="6"/>
      <c r="SSK292" s="6"/>
      <c r="SSL292" s="6"/>
      <c r="SSM292" s="6"/>
      <c r="SSN292" s="6"/>
      <c r="SSO292" s="6"/>
      <c r="SSP292" s="6"/>
      <c r="SSQ292" s="6"/>
      <c r="SSR292" s="6"/>
      <c r="SSS292" s="6"/>
      <c r="SST292" s="6"/>
      <c r="SSU292" s="6"/>
      <c r="SSV292" s="6"/>
      <c r="SSW292" s="6"/>
      <c r="SSX292" s="6"/>
      <c r="SSY292" s="6"/>
      <c r="SSZ292" s="6"/>
      <c r="STA292" s="6"/>
      <c r="STB292" s="6"/>
      <c r="STC292" s="6"/>
      <c r="STD292" s="6"/>
      <c r="STE292" s="6"/>
      <c r="STF292" s="6"/>
      <c r="STG292" s="6"/>
      <c r="STH292" s="6"/>
      <c r="STI292" s="6"/>
      <c r="STJ292" s="6"/>
      <c r="STK292" s="6"/>
      <c r="STL292" s="6"/>
      <c r="STM292" s="6"/>
      <c r="STN292" s="6"/>
      <c r="STO292" s="6"/>
      <c r="STP292" s="6"/>
      <c r="STQ292" s="6"/>
      <c r="STR292" s="6"/>
      <c r="STS292" s="6"/>
      <c r="STT292" s="6"/>
      <c r="STU292" s="6"/>
      <c r="STV292" s="6"/>
      <c r="STW292" s="6"/>
      <c r="STX292" s="6"/>
      <c r="STY292" s="6"/>
      <c r="STZ292" s="6"/>
      <c r="SUA292" s="6"/>
      <c r="SUB292" s="6"/>
      <c r="SUC292" s="6"/>
      <c r="SUD292" s="6"/>
      <c r="SUE292" s="6"/>
      <c r="SUF292" s="6"/>
      <c r="SUG292" s="6"/>
      <c r="SUH292" s="6"/>
      <c r="SUI292" s="6"/>
      <c r="SUJ292" s="6"/>
      <c r="SUK292" s="6"/>
      <c r="SUL292" s="6"/>
      <c r="SUM292" s="6"/>
      <c r="SUN292" s="6"/>
      <c r="SUO292" s="6"/>
      <c r="SUP292" s="6"/>
      <c r="SUQ292" s="6"/>
      <c r="SUR292" s="6"/>
      <c r="SUS292" s="6"/>
      <c r="SUT292" s="6"/>
      <c r="SUU292" s="6"/>
      <c r="SUV292" s="6"/>
      <c r="SUW292" s="6"/>
      <c r="SUX292" s="6"/>
      <c r="SUY292" s="6"/>
      <c r="SUZ292" s="6"/>
      <c r="SVA292" s="6"/>
      <c r="SVB292" s="6"/>
      <c r="SVC292" s="6"/>
      <c r="SVD292" s="6"/>
      <c r="SVE292" s="6"/>
      <c r="SVF292" s="6"/>
      <c r="SVG292" s="6"/>
      <c r="SVH292" s="6"/>
      <c r="SVI292" s="6"/>
      <c r="SVJ292" s="6"/>
      <c r="SVK292" s="6"/>
      <c r="SVL292" s="6"/>
      <c r="SVM292" s="6"/>
      <c r="SVN292" s="6"/>
      <c r="SVO292" s="6"/>
      <c r="SVP292" s="6"/>
      <c r="SVQ292" s="6"/>
      <c r="SVR292" s="6"/>
      <c r="SVS292" s="6"/>
      <c r="SVT292" s="6"/>
      <c r="SVU292" s="6"/>
      <c r="SVV292" s="6"/>
      <c r="SVW292" s="6"/>
      <c r="SVX292" s="6"/>
      <c r="SVY292" s="6"/>
      <c r="SVZ292" s="6"/>
      <c r="SWA292" s="6"/>
      <c r="SWB292" s="6"/>
      <c r="SWC292" s="6"/>
      <c r="SWD292" s="6"/>
      <c r="SWE292" s="6"/>
      <c r="SWF292" s="6"/>
      <c r="SWG292" s="6"/>
      <c r="SWH292" s="6"/>
      <c r="SWI292" s="6"/>
      <c r="SWJ292" s="6"/>
      <c r="SWK292" s="6"/>
      <c r="SWL292" s="6"/>
      <c r="SWM292" s="6"/>
      <c r="SWN292" s="6"/>
      <c r="SWO292" s="6"/>
      <c r="SWP292" s="6"/>
      <c r="SWQ292" s="6"/>
      <c r="SWR292" s="6"/>
      <c r="SWS292" s="6"/>
      <c r="SWT292" s="6"/>
      <c r="SWU292" s="6"/>
      <c r="SWV292" s="6"/>
      <c r="SWW292" s="6"/>
      <c r="SWX292" s="6"/>
      <c r="SWY292" s="6"/>
      <c r="SWZ292" s="6"/>
      <c r="SXA292" s="6"/>
      <c r="SXB292" s="6"/>
      <c r="SXC292" s="6"/>
      <c r="SXD292" s="6"/>
      <c r="SXE292" s="6"/>
      <c r="SXF292" s="6"/>
      <c r="SXG292" s="6"/>
      <c r="SXH292" s="6"/>
      <c r="SXI292" s="6"/>
      <c r="SXJ292" s="6"/>
      <c r="SXK292" s="6"/>
      <c r="SXL292" s="6"/>
      <c r="SXM292" s="6"/>
      <c r="SXN292" s="6"/>
      <c r="SXO292" s="6"/>
      <c r="SXP292" s="6"/>
      <c r="SXQ292" s="6"/>
      <c r="SXR292" s="6"/>
      <c r="SXS292" s="6"/>
      <c r="SXT292" s="6"/>
      <c r="SXU292" s="6"/>
      <c r="SXV292" s="6"/>
      <c r="SXW292" s="6"/>
      <c r="SXX292" s="6"/>
      <c r="SXY292" s="6"/>
      <c r="SXZ292" s="6"/>
      <c r="SYA292" s="6"/>
      <c r="SYB292" s="6"/>
      <c r="SYC292" s="6"/>
      <c r="SYD292" s="6"/>
      <c r="SYE292" s="6"/>
      <c r="SYF292" s="6"/>
      <c r="SYG292" s="6"/>
      <c r="SYH292" s="6"/>
      <c r="SYI292" s="6"/>
      <c r="SYJ292" s="6"/>
      <c r="SYK292" s="6"/>
      <c r="SYL292" s="6"/>
      <c r="SYM292" s="6"/>
      <c r="SYN292" s="6"/>
      <c r="SYO292" s="6"/>
      <c r="SYP292" s="6"/>
      <c r="SYQ292" s="6"/>
      <c r="SYR292" s="6"/>
      <c r="SYS292" s="6"/>
      <c r="SYT292" s="6"/>
      <c r="SYU292" s="6"/>
      <c r="SYV292" s="6"/>
      <c r="SYW292" s="6"/>
      <c r="SYX292" s="6"/>
      <c r="SYY292" s="6"/>
      <c r="SYZ292" s="6"/>
      <c r="SZA292" s="6"/>
      <c r="SZB292" s="6"/>
      <c r="SZC292" s="6"/>
      <c r="SZD292" s="6"/>
      <c r="SZE292" s="6"/>
      <c r="SZF292" s="6"/>
      <c r="SZG292" s="6"/>
      <c r="SZH292" s="6"/>
      <c r="SZI292" s="6"/>
      <c r="SZJ292" s="6"/>
      <c r="SZK292" s="6"/>
      <c r="SZL292" s="6"/>
      <c r="SZM292" s="6"/>
      <c r="SZN292" s="6"/>
      <c r="SZO292" s="6"/>
      <c r="SZP292" s="6"/>
      <c r="SZQ292" s="6"/>
      <c r="SZR292" s="6"/>
      <c r="SZS292" s="6"/>
      <c r="SZT292" s="6"/>
      <c r="SZU292" s="6"/>
      <c r="SZV292" s="6"/>
      <c r="SZW292" s="6"/>
      <c r="SZX292" s="6"/>
      <c r="SZY292" s="6"/>
      <c r="SZZ292" s="6"/>
      <c r="TAA292" s="6"/>
      <c r="TAB292" s="6"/>
      <c r="TAC292" s="6"/>
      <c r="TAD292" s="6"/>
      <c r="TAE292" s="6"/>
      <c r="TAF292" s="6"/>
      <c r="TAG292" s="6"/>
      <c r="TAH292" s="6"/>
      <c r="TAI292" s="6"/>
      <c r="TAJ292" s="6"/>
      <c r="TAK292" s="6"/>
      <c r="TAL292" s="6"/>
      <c r="TAM292" s="6"/>
      <c r="TAN292" s="6"/>
      <c r="TAO292" s="6"/>
      <c r="TAP292" s="6"/>
      <c r="TAQ292" s="6"/>
      <c r="TAR292" s="6"/>
      <c r="TAS292" s="6"/>
      <c r="TAT292" s="6"/>
      <c r="TAU292" s="6"/>
      <c r="TAV292" s="6"/>
      <c r="TAW292" s="6"/>
      <c r="TAX292" s="6"/>
      <c r="TAY292" s="6"/>
      <c r="TAZ292" s="6"/>
      <c r="TBA292" s="6"/>
      <c r="TBB292" s="6"/>
      <c r="TBC292" s="6"/>
      <c r="TBD292" s="6"/>
      <c r="TBE292" s="6"/>
      <c r="TBF292" s="6"/>
      <c r="TBG292" s="6"/>
      <c r="TBH292" s="6"/>
      <c r="TBI292" s="6"/>
      <c r="TBJ292" s="6"/>
      <c r="TBK292" s="6"/>
      <c r="TBL292" s="6"/>
      <c r="TBM292" s="6"/>
      <c r="TBN292" s="6"/>
      <c r="TBO292" s="6"/>
      <c r="TBP292" s="6"/>
      <c r="TBQ292" s="6"/>
      <c r="TBR292" s="6"/>
      <c r="TBS292" s="6"/>
      <c r="TBT292" s="6"/>
      <c r="TBU292" s="6"/>
      <c r="TBV292" s="6"/>
      <c r="TBW292" s="6"/>
      <c r="TBX292" s="6"/>
      <c r="TBY292" s="6"/>
      <c r="TBZ292" s="6"/>
      <c r="TCA292" s="6"/>
      <c r="TCB292" s="6"/>
      <c r="TCC292" s="6"/>
      <c r="TCD292" s="6"/>
      <c r="TCE292" s="6"/>
      <c r="TCF292" s="6"/>
      <c r="TCG292" s="6"/>
      <c r="TCH292" s="6"/>
      <c r="TCI292" s="6"/>
      <c r="TCJ292" s="6"/>
      <c r="TCK292" s="6"/>
      <c r="TCL292" s="6"/>
      <c r="TCM292" s="6"/>
      <c r="TCN292" s="6"/>
      <c r="TCO292" s="6"/>
      <c r="TCP292" s="6"/>
      <c r="TCQ292" s="6"/>
      <c r="TCR292" s="6"/>
      <c r="TCS292" s="6"/>
      <c r="TCT292" s="6"/>
      <c r="TCU292" s="6"/>
      <c r="TCV292" s="6"/>
      <c r="TCW292" s="6"/>
      <c r="TCX292" s="6"/>
      <c r="TCY292" s="6"/>
      <c r="TCZ292" s="6"/>
      <c r="TDA292" s="6"/>
      <c r="TDB292" s="6"/>
      <c r="TDC292" s="6"/>
      <c r="TDD292" s="6"/>
      <c r="TDE292" s="6"/>
      <c r="TDF292" s="6"/>
      <c r="TDG292" s="6"/>
      <c r="TDH292" s="6"/>
      <c r="TDI292" s="6"/>
      <c r="TDJ292" s="6"/>
      <c r="TDK292" s="6"/>
      <c r="TDL292" s="6"/>
      <c r="TDM292" s="6"/>
      <c r="TDN292" s="6"/>
      <c r="TDO292" s="6"/>
      <c r="TDP292" s="6"/>
      <c r="TDQ292" s="6"/>
      <c r="TDR292" s="6"/>
      <c r="TDS292" s="6"/>
      <c r="TDT292" s="6"/>
      <c r="TDU292" s="6"/>
      <c r="TDV292" s="6"/>
      <c r="TDW292" s="6"/>
      <c r="TDX292" s="6"/>
      <c r="TDY292" s="6"/>
      <c r="TDZ292" s="6"/>
      <c r="TEA292" s="6"/>
      <c r="TEB292" s="6"/>
      <c r="TEC292" s="6"/>
      <c r="TED292" s="6"/>
      <c r="TEE292" s="6"/>
      <c r="TEF292" s="6"/>
      <c r="TEG292" s="6"/>
      <c r="TEH292" s="6"/>
      <c r="TEI292" s="6"/>
      <c r="TEJ292" s="6"/>
      <c r="TEK292" s="6"/>
      <c r="TEL292" s="6"/>
      <c r="TEM292" s="6"/>
      <c r="TEN292" s="6"/>
      <c r="TEO292" s="6"/>
      <c r="TEP292" s="6"/>
      <c r="TEQ292" s="6"/>
      <c r="TER292" s="6"/>
      <c r="TES292" s="6"/>
      <c r="TET292" s="6"/>
      <c r="TEU292" s="6"/>
      <c r="TEV292" s="6"/>
      <c r="TEW292" s="6"/>
      <c r="TEX292" s="6"/>
      <c r="TEY292" s="6"/>
      <c r="TEZ292" s="6"/>
      <c r="TFA292" s="6"/>
      <c r="TFB292" s="6"/>
      <c r="TFC292" s="6"/>
      <c r="TFD292" s="6"/>
      <c r="TFE292" s="6"/>
      <c r="TFF292" s="6"/>
      <c r="TFG292" s="6"/>
      <c r="TFH292" s="6"/>
      <c r="TFI292" s="6"/>
      <c r="TFJ292" s="6"/>
      <c r="TFK292" s="6"/>
      <c r="TFL292" s="6"/>
      <c r="TFM292" s="6"/>
      <c r="TFN292" s="6"/>
      <c r="TFO292" s="6"/>
      <c r="TFP292" s="6"/>
      <c r="TFQ292" s="6"/>
      <c r="TFR292" s="6"/>
      <c r="TFS292" s="6"/>
      <c r="TFT292" s="6"/>
      <c r="TFU292" s="6"/>
      <c r="TFV292" s="6"/>
      <c r="TFW292" s="6"/>
      <c r="TFX292" s="6"/>
      <c r="TFY292" s="6"/>
      <c r="TFZ292" s="6"/>
      <c r="TGA292" s="6"/>
      <c r="TGB292" s="6"/>
      <c r="TGC292" s="6"/>
      <c r="TGD292" s="6"/>
      <c r="TGE292" s="6"/>
      <c r="TGF292" s="6"/>
      <c r="TGG292" s="6"/>
      <c r="TGH292" s="6"/>
      <c r="TGI292" s="6"/>
      <c r="TGJ292" s="6"/>
      <c r="TGK292" s="6"/>
      <c r="TGL292" s="6"/>
      <c r="TGM292" s="6"/>
      <c r="TGN292" s="6"/>
      <c r="TGO292" s="6"/>
      <c r="TGP292" s="6"/>
      <c r="TGQ292" s="6"/>
      <c r="TGR292" s="6"/>
      <c r="TGS292" s="6"/>
      <c r="TGT292" s="6"/>
      <c r="TGU292" s="6"/>
      <c r="TGV292" s="6"/>
      <c r="TGW292" s="6"/>
      <c r="TGX292" s="6"/>
      <c r="TGY292" s="6"/>
      <c r="TGZ292" s="6"/>
      <c r="THA292" s="6"/>
      <c r="THB292" s="6"/>
      <c r="THC292" s="6"/>
      <c r="THD292" s="6"/>
      <c r="THE292" s="6"/>
      <c r="THF292" s="6"/>
      <c r="THG292" s="6"/>
      <c r="THH292" s="6"/>
      <c r="THI292" s="6"/>
      <c r="THJ292" s="6"/>
      <c r="THK292" s="6"/>
      <c r="THL292" s="6"/>
      <c r="THM292" s="6"/>
      <c r="THN292" s="6"/>
      <c r="THO292" s="6"/>
      <c r="THP292" s="6"/>
      <c r="THQ292" s="6"/>
      <c r="THR292" s="6"/>
      <c r="THS292" s="6"/>
      <c r="THT292" s="6"/>
      <c r="THU292" s="6"/>
      <c r="THV292" s="6"/>
      <c r="THW292" s="6"/>
      <c r="THX292" s="6"/>
      <c r="THY292" s="6"/>
      <c r="THZ292" s="6"/>
      <c r="TIA292" s="6"/>
      <c r="TIB292" s="6"/>
      <c r="TIC292" s="6"/>
      <c r="TID292" s="6"/>
      <c r="TIE292" s="6"/>
      <c r="TIF292" s="6"/>
      <c r="TIG292" s="6"/>
      <c r="TIH292" s="6"/>
      <c r="TII292" s="6"/>
      <c r="TIJ292" s="6"/>
      <c r="TIK292" s="6"/>
      <c r="TIL292" s="6"/>
      <c r="TIM292" s="6"/>
      <c r="TIN292" s="6"/>
      <c r="TIO292" s="6"/>
      <c r="TIP292" s="6"/>
      <c r="TIQ292" s="6"/>
      <c r="TIR292" s="6"/>
      <c r="TIS292" s="6"/>
      <c r="TIT292" s="6"/>
      <c r="TIU292" s="6"/>
      <c r="TIV292" s="6"/>
      <c r="TIW292" s="6"/>
      <c r="TIX292" s="6"/>
      <c r="TIY292" s="6"/>
      <c r="TIZ292" s="6"/>
      <c r="TJA292" s="6"/>
      <c r="TJB292" s="6"/>
      <c r="TJC292" s="6"/>
      <c r="TJD292" s="6"/>
      <c r="TJE292" s="6"/>
      <c r="TJF292" s="6"/>
      <c r="TJG292" s="6"/>
      <c r="TJH292" s="6"/>
      <c r="TJI292" s="6"/>
      <c r="TJJ292" s="6"/>
      <c r="TJK292" s="6"/>
      <c r="TJL292" s="6"/>
      <c r="TJM292" s="6"/>
      <c r="TJN292" s="6"/>
      <c r="TJO292" s="6"/>
      <c r="TJP292" s="6"/>
      <c r="TJQ292" s="6"/>
      <c r="TJR292" s="6"/>
      <c r="TJS292" s="6"/>
      <c r="TJT292" s="6"/>
      <c r="TJU292" s="6"/>
      <c r="TJV292" s="6"/>
      <c r="TJW292" s="6"/>
      <c r="TJX292" s="6"/>
      <c r="TJY292" s="6"/>
      <c r="TJZ292" s="6"/>
      <c r="TKA292" s="6"/>
      <c r="TKB292" s="6"/>
      <c r="TKC292" s="6"/>
      <c r="TKD292" s="6"/>
      <c r="TKE292" s="6"/>
      <c r="TKF292" s="6"/>
      <c r="TKG292" s="6"/>
      <c r="TKH292" s="6"/>
      <c r="TKI292" s="6"/>
      <c r="TKJ292" s="6"/>
      <c r="TKK292" s="6"/>
      <c r="TKL292" s="6"/>
      <c r="TKM292" s="6"/>
      <c r="TKN292" s="6"/>
      <c r="TKO292" s="6"/>
      <c r="TKP292" s="6"/>
      <c r="TKQ292" s="6"/>
      <c r="TKR292" s="6"/>
      <c r="TKS292" s="6"/>
      <c r="TKT292" s="6"/>
      <c r="TKU292" s="6"/>
      <c r="TKV292" s="6"/>
      <c r="TKW292" s="6"/>
      <c r="TKX292" s="6"/>
      <c r="TKY292" s="6"/>
      <c r="TKZ292" s="6"/>
      <c r="TLA292" s="6"/>
      <c r="TLB292" s="6"/>
      <c r="TLC292" s="6"/>
      <c r="TLD292" s="6"/>
      <c r="TLE292" s="6"/>
      <c r="TLF292" s="6"/>
      <c r="TLG292" s="6"/>
      <c r="TLH292" s="6"/>
      <c r="TLI292" s="6"/>
      <c r="TLJ292" s="6"/>
      <c r="TLK292" s="6"/>
      <c r="TLL292" s="6"/>
      <c r="TLM292" s="6"/>
      <c r="TLN292" s="6"/>
      <c r="TLO292" s="6"/>
      <c r="TLP292" s="6"/>
      <c r="TLQ292" s="6"/>
      <c r="TLR292" s="6"/>
      <c r="TLS292" s="6"/>
      <c r="TLT292" s="6"/>
      <c r="TLU292" s="6"/>
      <c r="TLV292" s="6"/>
      <c r="TLW292" s="6"/>
      <c r="TLX292" s="6"/>
      <c r="TLY292" s="6"/>
      <c r="TLZ292" s="6"/>
      <c r="TMA292" s="6"/>
      <c r="TMB292" s="6"/>
      <c r="TMC292" s="6"/>
      <c r="TMD292" s="6"/>
      <c r="TME292" s="6"/>
      <c r="TMF292" s="6"/>
      <c r="TMG292" s="6"/>
      <c r="TMH292" s="6"/>
      <c r="TMI292" s="6"/>
      <c r="TMJ292" s="6"/>
      <c r="TMK292" s="6"/>
      <c r="TML292" s="6"/>
      <c r="TMM292" s="6"/>
      <c r="TMN292" s="6"/>
      <c r="TMO292" s="6"/>
      <c r="TMP292" s="6"/>
      <c r="TMQ292" s="6"/>
      <c r="TMR292" s="6"/>
      <c r="TMS292" s="6"/>
      <c r="TMT292" s="6"/>
      <c r="TMU292" s="6"/>
      <c r="TMV292" s="6"/>
      <c r="TMW292" s="6"/>
      <c r="TMX292" s="6"/>
      <c r="TMY292" s="6"/>
      <c r="TMZ292" s="6"/>
      <c r="TNA292" s="6"/>
      <c r="TNB292" s="6"/>
      <c r="TNC292" s="6"/>
      <c r="TND292" s="6"/>
      <c r="TNE292" s="6"/>
      <c r="TNF292" s="6"/>
      <c r="TNG292" s="6"/>
      <c r="TNH292" s="6"/>
      <c r="TNI292" s="6"/>
      <c r="TNJ292" s="6"/>
      <c r="TNK292" s="6"/>
      <c r="TNL292" s="6"/>
      <c r="TNM292" s="6"/>
      <c r="TNN292" s="6"/>
      <c r="TNO292" s="6"/>
      <c r="TNP292" s="6"/>
      <c r="TNQ292" s="6"/>
      <c r="TNR292" s="6"/>
      <c r="TNS292" s="6"/>
      <c r="TNT292" s="6"/>
      <c r="TNU292" s="6"/>
      <c r="TNV292" s="6"/>
      <c r="TNW292" s="6"/>
      <c r="TNX292" s="6"/>
      <c r="TNY292" s="6"/>
      <c r="TNZ292" s="6"/>
      <c r="TOA292" s="6"/>
      <c r="TOB292" s="6"/>
      <c r="TOC292" s="6"/>
      <c r="TOD292" s="6"/>
      <c r="TOE292" s="6"/>
      <c r="TOF292" s="6"/>
      <c r="TOG292" s="6"/>
      <c r="TOH292" s="6"/>
      <c r="TOI292" s="6"/>
      <c r="TOJ292" s="6"/>
      <c r="TOK292" s="6"/>
      <c r="TOL292" s="6"/>
      <c r="TOM292" s="6"/>
      <c r="TON292" s="6"/>
      <c r="TOO292" s="6"/>
      <c r="TOP292" s="6"/>
      <c r="TOQ292" s="6"/>
      <c r="TOR292" s="6"/>
      <c r="TOS292" s="6"/>
      <c r="TOT292" s="6"/>
      <c r="TOU292" s="6"/>
      <c r="TOV292" s="6"/>
      <c r="TOW292" s="6"/>
      <c r="TOX292" s="6"/>
      <c r="TOY292" s="6"/>
      <c r="TOZ292" s="6"/>
      <c r="TPA292" s="6"/>
      <c r="TPB292" s="6"/>
      <c r="TPC292" s="6"/>
      <c r="TPD292" s="6"/>
      <c r="TPE292" s="6"/>
      <c r="TPF292" s="6"/>
      <c r="TPG292" s="6"/>
      <c r="TPH292" s="6"/>
      <c r="TPI292" s="6"/>
      <c r="TPJ292" s="6"/>
      <c r="TPK292" s="6"/>
      <c r="TPL292" s="6"/>
      <c r="TPM292" s="6"/>
      <c r="TPN292" s="6"/>
      <c r="TPO292" s="6"/>
      <c r="TPP292" s="6"/>
      <c r="TPQ292" s="6"/>
      <c r="TPR292" s="6"/>
      <c r="TPS292" s="6"/>
      <c r="TPT292" s="6"/>
      <c r="TPU292" s="6"/>
      <c r="TPV292" s="6"/>
      <c r="TPW292" s="6"/>
      <c r="TPX292" s="6"/>
      <c r="TPY292" s="6"/>
      <c r="TPZ292" s="6"/>
      <c r="TQA292" s="6"/>
      <c r="TQB292" s="6"/>
      <c r="TQC292" s="6"/>
      <c r="TQD292" s="6"/>
      <c r="TQE292" s="6"/>
      <c r="TQF292" s="6"/>
      <c r="TQG292" s="6"/>
      <c r="TQH292" s="6"/>
      <c r="TQI292" s="6"/>
      <c r="TQJ292" s="6"/>
      <c r="TQK292" s="6"/>
      <c r="TQL292" s="6"/>
      <c r="TQM292" s="6"/>
      <c r="TQN292" s="6"/>
      <c r="TQO292" s="6"/>
      <c r="TQP292" s="6"/>
      <c r="TQQ292" s="6"/>
      <c r="TQR292" s="6"/>
      <c r="TQS292" s="6"/>
      <c r="TQT292" s="6"/>
      <c r="TQU292" s="6"/>
      <c r="TQV292" s="6"/>
      <c r="TQW292" s="6"/>
      <c r="TQX292" s="6"/>
      <c r="TQY292" s="6"/>
      <c r="TQZ292" s="6"/>
      <c r="TRA292" s="6"/>
      <c r="TRB292" s="6"/>
      <c r="TRC292" s="6"/>
      <c r="TRD292" s="6"/>
      <c r="TRE292" s="6"/>
      <c r="TRF292" s="6"/>
      <c r="TRG292" s="6"/>
      <c r="TRH292" s="6"/>
      <c r="TRI292" s="6"/>
      <c r="TRJ292" s="6"/>
      <c r="TRK292" s="6"/>
      <c r="TRL292" s="6"/>
      <c r="TRM292" s="6"/>
      <c r="TRN292" s="6"/>
      <c r="TRO292" s="6"/>
      <c r="TRP292" s="6"/>
      <c r="TRQ292" s="6"/>
      <c r="TRR292" s="6"/>
      <c r="TRS292" s="6"/>
      <c r="TRT292" s="6"/>
      <c r="TRU292" s="6"/>
      <c r="TRV292" s="6"/>
      <c r="TRW292" s="6"/>
      <c r="TRX292" s="6"/>
      <c r="TRY292" s="6"/>
      <c r="TRZ292" s="6"/>
      <c r="TSA292" s="6"/>
      <c r="TSB292" s="6"/>
      <c r="TSC292" s="6"/>
      <c r="TSD292" s="6"/>
      <c r="TSE292" s="6"/>
      <c r="TSF292" s="6"/>
      <c r="TSG292" s="6"/>
      <c r="TSH292" s="6"/>
      <c r="TSI292" s="6"/>
      <c r="TSJ292" s="6"/>
      <c r="TSK292" s="6"/>
      <c r="TSL292" s="6"/>
      <c r="TSM292" s="6"/>
      <c r="TSN292" s="6"/>
      <c r="TSO292" s="6"/>
      <c r="TSP292" s="6"/>
      <c r="TSQ292" s="6"/>
      <c r="TSR292" s="6"/>
      <c r="TSS292" s="6"/>
      <c r="TST292" s="6"/>
      <c r="TSU292" s="6"/>
      <c r="TSV292" s="6"/>
      <c r="TSW292" s="6"/>
      <c r="TSX292" s="6"/>
      <c r="TSY292" s="6"/>
      <c r="TSZ292" s="6"/>
      <c r="TTA292" s="6"/>
      <c r="TTB292" s="6"/>
      <c r="TTC292" s="6"/>
      <c r="TTD292" s="6"/>
      <c r="TTE292" s="6"/>
      <c r="TTF292" s="6"/>
      <c r="TTG292" s="6"/>
      <c r="TTH292" s="6"/>
      <c r="TTI292" s="6"/>
      <c r="TTJ292" s="6"/>
      <c r="TTK292" s="6"/>
      <c r="TTL292" s="6"/>
      <c r="TTM292" s="6"/>
      <c r="TTN292" s="6"/>
      <c r="TTO292" s="6"/>
      <c r="TTP292" s="6"/>
      <c r="TTQ292" s="6"/>
      <c r="TTR292" s="6"/>
      <c r="TTS292" s="6"/>
      <c r="TTT292" s="6"/>
      <c r="TTU292" s="6"/>
      <c r="TTV292" s="6"/>
      <c r="TTW292" s="6"/>
      <c r="TTX292" s="6"/>
      <c r="TTY292" s="6"/>
      <c r="TTZ292" s="6"/>
      <c r="TUA292" s="6"/>
      <c r="TUB292" s="6"/>
      <c r="TUC292" s="6"/>
      <c r="TUD292" s="6"/>
      <c r="TUE292" s="6"/>
      <c r="TUF292" s="6"/>
      <c r="TUG292" s="6"/>
      <c r="TUH292" s="6"/>
      <c r="TUI292" s="6"/>
      <c r="TUJ292" s="6"/>
      <c r="TUK292" s="6"/>
      <c r="TUL292" s="6"/>
      <c r="TUM292" s="6"/>
      <c r="TUN292" s="6"/>
      <c r="TUO292" s="6"/>
      <c r="TUP292" s="6"/>
      <c r="TUQ292" s="6"/>
      <c r="TUR292" s="6"/>
      <c r="TUS292" s="6"/>
      <c r="TUT292" s="6"/>
      <c r="TUU292" s="6"/>
      <c r="TUV292" s="6"/>
      <c r="TUW292" s="6"/>
      <c r="TUX292" s="6"/>
      <c r="TUY292" s="6"/>
      <c r="TUZ292" s="6"/>
      <c r="TVA292" s="6"/>
      <c r="TVB292" s="6"/>
      <c r="TVC292" s="6"/>
      <c r="TVD292" s="6"/>
      <c r="TVE292" s="6"/>
      <c r="TVF292" s="6"/>
      <c r="TVG292" s="6"/>
      <c r="TVH292" s="6"/>
      <c r="TVI292" s="6"/>
      <c r="TVJ292" s="6"/>
      <c r="TVK292" s="6"/>
      <c r="TVL292" s="6"/>
      <c r="TVM292" s="6"/>
      <c r="TVN292" s="6"/>
      <c r="TVO292" s="6"/>
      <c r="TVP292" s="6"/>
      <c r="TVQ292" s="6"/>
      <c r="TVR292" s="6"/>
      <c r="TVS292" s="6"/>
      <c r="TVT292" s="6"/>
      <c r="TVU292" s="6"/>
      <c r="TVV292" s="6"/>
      <c r="TVW292" s="6"/>
      <c r="TVX292" s="6"/>
      <c r="TVY292" s="6"/>
      <c r="TVZ292" s="6"/>
      <c r="TWA292" s="6"/>
      <c r="TWB292" s="6"/>
      <c r="TWC292" s="6"/>
      <c r="TWD292" s="6"/>
      <c r="TWE292" s="6"/>
      <c r="TWF292" s="6"/>
      <c r="TWG292" s="6"/>
      <c r="TWH292" s="6"/>
      <c r="TWI292" s="6"/>
      <c r="TWJ292" s="6"/>
      <c r="TWK292" s="6"/>
      <c r="TWL292" s="6"/>
      <c r="TWM292" s="6"/>
      <c r="TWN292" s="6"/>
      <c r="TWO292" s="6"/>
      <c r="TWP292" s="6"/>
      <c r="TWQ292" s="6"/>
      <c r="TWR292" s="6"/>
      <c r="TWS292" s="6"/>
      <c r="TWT292" s="6"/>
      <c r="TWU292" s="6"/>
      <c r="TWV292" s="6"/>
      <c r="TWW292" s="6"/>
      <c r="TWX292" s="6"/>
      <c r="TWY292" s="6"/>
      <c r="TWZ292" s="6"/>
      <c r="TXA292" s="6"/>
      <c r="TXB292" s="6"/>
      <c r="TXC292" s="6"/>
      <c r="TXD292" s="6"/>
      <c r="TXE292" s="6"/>
      <c r="TXF292" s="6"/>
      <c r="TXG292" s="6"/>
      <c r="TXH292" s="6"/>
      <c r="TXI292" s="6"/>
      <c r="TXJ292" s="6"/>
      <c r="TXK292" s="6"/>
      <c r="TXL292" s="6"/>
      <c r="TXM292" s="6"/>
      <c r="TXN292" s="6"/>
      <c r="TXO292" s="6"/>
      <c r="TXP292" s="6"/>
      <c r="TXQ292" s="6"/>
      <c r="TXR292" s="6"/>
      <c r="TXS292" s="6"/>
      <c r="TXT292" s="6"/>
      <c r="TXU292" s="6"/>
      <c r="TXV292" s="6"/>
      <c r="TXW292" s="6"/>
      <c r="TXX292" s="6"/>
      <c r="TXY292" s="6"/>
      <c r="TXZ292" s="6"/>
      <c r="TYA292" s="6"/>
      <c r="TYB292" s="6"/>
      <c r="TYC292" s="6"/>
      <c r="TYD292" s="6"/>
      <c r="TYE292" s="6"/>
      <c r="TYF292" s="6"/>
      <c r="TYG292" s="6"/>
      <c r="TYH292" s="6"/>
      <c r="TYI292" s="6"/>
      <c r="TYJ292" s="6"/>
      <c r="TYK292" s="6"/>
      <c r="TYL292" s="6"/>
      <c r="TYM292" s="6"/>
      <c r="TYN292" s="6"/>
      <c r="TYO292" s="6"/>
      <c r="TYP292" s="6"/>
      <c r="TYQ292" s="6"/>
      <c r="TYR292" s="6"/>
      <c r="TYS292" s="6"/>
      <c r="TYT292" s="6"/>
      <c r="TYU292" s="6"/>
      <c r="TYV292" s="6"/>
      <c r="TYW292" s="6"/>
      <c r="TYX292" s="6"/>
      <c r="TYY292" s="6"/>
      <c r="TYZ292" s="6"/>
      <c r="TZA292" s="6"/>
      <c r="TZB292" s="6"/>
      <c r="TZC292" s="6"/>
      <c r="TZD292" s="6"/>
      <c r="TZE292" s="6"/>
      <c r="TZF292" s="6"/>
      <c r="TZG292" s="6"/>
      <c r="TZH292" s="6"/>
      <c r="TZI292" s="6"/>
      <c r="TZJ292" s="6"/>
      <c r="TZK292" s="6"/>
      <c r="TZL292" s="6"/>
      <c r="TZM292" s="6"/>
      <c r="TZN292" s="6"/>
      <c r="TZO292" s="6"/>
      <c r="TZP292" s="6"/>
      <c r="TZQ292" s="6"/>
      <c r="TZR292" s="6"/>
      <c r="TZS292" s="6"/>
      <c r="TZT292" s="6"/>
      <c r="TZU292" s="6"/>
      <c r="TZV292" s="6"/>
      <c r="TZW292" s="6"/>
      <c r="TZX292" s="6"/>
      <c r="TZY292" s="6"/>
      <c r="TZZ292" s="6"/>
      <c r="UAA292" s="6"/>
      <c r="UAB292" s="6"/>
      <c r="UAC292" s="6"/>
      <c r="UAD292" s="6"/>
      <c r="UAE292" s="6"/>
      <c r="UAF292" s="6"/>
      <c r="UAG292" s="6"/>
      <c r="UAH292" s="6"/>
      <c r="UAI292" s="6"/>
      <c r="UAJ292" s="6"/>
      <c r="UAK292" s="6"/>
      <c r="UAL292" s="6"/>
      <c r="UAM292" s="6"/>
      <c r="UAN292" s="6"/>
      <c r="UAO292" s="6"/>
      <c r="UAP292" s="6"/>
      <c r="UAQ292" s="6"/>
      <c r="UAR292" s="6"/>
      <c r="UAS292" s="6"/>
      <c r="UAT292" s="6"/>
      <c r="UAU292" s="6"/>
      <c r="UAV292" s="6"/>
      <c r="UAW292" s="6"/>
      <c r="UAX292" s="6"/>
      <c r="UAY292" s="6"/>
      <c r="UAZ292" s="6"/>
      <c r="UBA292" s="6"/>
      <c r="UBB292" s="6"/>
      <c r="UBC292" s="6"/>
      <c r="UBD292" s="6"/>
      <c r="UBE292" s="6"/>
      <c r="UBF292" s="6"/>
      <c r="UBG292" s="6"/>
      <c r="UBH292" s="6"/>
      <c r="UBI292" s="6"/>
      <c r="UBJ292" s="6"/>
      <c r="UBK292" s="6"/>
      <c r="UBL292" s="6"/>
      <c r="UBM292" s="6"/>
      <c r="UBN292" s="6"/>
      <c r="UBO292" s="6"/>
      <c r="UBP292" s="6"/>
      <c r="UBQ292" s="6"/>
      <c r="UBR292" s="6"/>
      <c r="UBS292" s="6"/>
      <c r="UBT292" s="6"/>
      <c r="UBU292" s="6"/>
      <c r="UBV292" s="6"/>
      <c r="UBW292" s="6"/>
      <c r="UBX292" s="6"/>
      <c r="UBY292" s="6"/>
      <c r="UBZ292" s="6"/>
      <c r="UCA292" s="6"/>
      <c r="UCB292" s="6"/>
      <c r="UCC292" s="6"/>
      <c r="UCD292" s="6"/>
      <c r="UCE292" s="6"/>
      <c r="UCF292" s="6"/>
      <c r="UCG292" s="6"/>
      <c r="UCH292" s="6"/>
      <c r="UCI292" s="6"/>
      <c r="UCJ292" s="6"/>
      <c r="UCK292" s="6"/>
      <c r="UCL292" s="6"/>
      <c r="UCM292" s="6"/>
      <c r="UCN292" s="6"/>
      <c r="UCO292" s="6"/>
      <c r="UCP292" s="6"/>
      <c r="UCQ292" s="6"/>
      <c r="UCR292" s="6"/>
      <c r="UCS292" s="6"/>
      <c r="UCT292" s="6"/>
      <c r="UCU292" s="6"/>
      <c r="UCV292" s="6"/>
      <c r="UCW292" s="6"/>
      <c r="UCX292" s="6"/>
      <c r="UCY292" s="6"/>
      <c r="UCZ292" s="6"/>
      <c r="UDA292" s="6"/>
      <c r="UDB292" s="6"/>
      <c r="UDC292" s="6"/>
      <c r="UDD292" s="6"/>
      <c r="UDE292" s="6"/>
      <c r="UDF292" s="6"/>
      <c r="UDG292" s="6"/>
      <c r="UDH292" s="6"/>
      <c r="UDI292" s="6"/>
      <c r="UDJ292" s="6"/>
      <c r="UDK292" s="6"/>
      <c r="UDL292" s="6"/>
      <c r="UDM292" s="6"/>
      <c r="UDN292" s="6"/>
      <c r="UDO292" s="6"/>
      <c r="UDP292" s="6"/>
      <c r="UDQ292" s="6"/>
      <c r="UDR292" s="6"/>
      <c r="UDS292" s="6"/>
      <c r="UDT292" s="6"/>
      <c r="UDU292" s="6"/>
      <c r="UDV292" s="6"/>
      <c r="UDW292" s="6"/>
      <c r="UDX292" s="6"/>
      <c r="UDY292" s="6"/>
      <c r="UDZ292" s="6"/>
      <c r="UEA292" s="6"/>
      <c r="UEB292" s="6"/>
      <c r="UEC292" s="6"/>
      <c r="UED292" s="6"/>
      <c r="UEE292" s="6"/>
      <c r="UEF292" s="6"/>
      <c r="UEG292" s="6"/>
      <c r="UEH292" s="6"/>
      <c r="UEI292" s="6"/>
      <c r="UEJ292" s="6"/>
      <c r="UEK292" s="6"/>
      <c r="UEL292" s="6"/>
      <c r="UEM292" s="6"/>
      <c r="UEN292" s="6"/>
      <c r="UEO292" s="6"/>
      <c r="UEP292" s="6"/>
      <c r="UEQ292" s="6"/>
      <c r="UER292" s="6"/>
      <c r="UES292" s="6"/>
      <c r="UET292" s="6"/>
      <c r="UEU292" s="6"/>
      <c r="UEV292" s="6"/>
      <c r="UEW292" s="6"/>
      <c r="UEX292" s="6"/>
      <c r="UEY292" s="6"/>
      <c r="UEZ292" s="6"/>
      <c r="UFA292" s="6"/>
      <c r="UFB292" s="6"/>
      <c r="UFC292" s="6"/>
      <c r="UFD292" s="6"/>
      <c r="UFE292" s="6"/>
      <c r="UFF292" s="6"/>
      <c r="UFG292" s="6"/>
      <c r="UFH292" s="6"/>
      <c r="UFI292" s="6"/>
      <c r="UFJ292" s="6"/>
      <c r="UFK292" s="6"/>
      <c r="UFL292" s="6"/>
      <c r="UFM292" s="6"/>
      <c r="UFN292" s="6"/>
      <c r="UFO292" s="6"/>
      <c r="UFP292" s="6"/>
      <c r="UFQ292" s="6"/>
      <c r="UFR292" s="6"/>
      <c r="UFS292" s="6"/>
      <c r="UFT292" s="6"/>
      <c r="UFU292" s="6"/>
      <c r="UFV292" s="6"/>
      <c r="UFW292" s="6"/>
      <c r="UFX292" s="6"/>
      <c r="UFY292" s="6"/>
      <c r="UFZ292" s="6"/>
      <c r="UGA292" s="6"/>
      <c r="UGB292" s="6"/>
      <c r="UGC292" s="6"/>
      <c r="UGD292" s="6"/>
      <c r="UGE292" s="6"/>
      <c r="UGF292" s="6"/>
      <c r="UGG292" s="6"/>
      <c r="UGH292" s="6"/>
      <c r="UGI292" s="6"/>
      <c r="UGJ292" s="6"/>
      <c r="UGK292" s="6"/>
      <c r="UGL292" s="6"/>
      <c r="UGM292" s="6"/>
      <c r="UGN292" s="6"/>
      <c r="UGO292" s="6"/>
      <c r="UGP292" s="6"/>
      <c r="UGQ292" s="6"/>
      <c r="UGR292" s="6"/>
      <c r="UGS292" s="6"/>
      <c r="UGT292" s="6"/>
      <c r="UGU292" s="6"/>
      <c r="UGV292" s="6"/>
      <c r="UGW292" s="6"/>
      <c r="UGX292" s="6"/>
      <c r="UGY292" s="6"/>
      <c r="UGZ292" s="6"/>
      <c r="UHA292" s="6"/>
      <c r="UHB292" s="6"/>
      <c r="UHC292" s="6"/>
      <c r="UHD292" s="6"/>
      <c r="UHE292" s="6"/>
      <c r="UHF292" s="6"/>
      <c r="UHG292" s="6"/>
      <c r="UHH292" s="6"/>
      <c r="UHI292" s="6"/>
      <c r="UHJ292" s="6"/>
      <c r="UHK292" s="6"/>
      <c r="UHL292" s="6"/>
      <c r="UHM292" s="6"/>
      <c r="UHN292" s="6"/>
      <c r="UHO292" s="6"/>
      <c r="UHP292" s="6"/>
      <c r="UHQ292" s="6"/>
      <c r="UHR292" s="6"/>
      <c r="UHS292" s="6"/>
      <c r="UHT292" s="6"/>
      <c r="UHU292" s="6"/>
      <c r="UHV292" s="6"/>
      <c r="UHW292" s="6"/>
      <c r="UHX292" s="6"/>
      <c r="UHY292" s="6"/>
      <c r="UHZ292" s="6"/>
      <c r="UIA292" s="6"/>
      <c r="UIB292" s="6"/>
      <c r="UIC292" s="6"/>
      <c r="UID292" s="6"/>
      <c r="UIE292" s="6"/>
      <c r="UIF292" s="6"/>
      <c r="UIG292" s="6"/>
      <c r="UIH292" s="6"/>
      <c r="UII292" s="6"/>
      <c r="UIJ292" s="6"/>
      <c r="UIK292" s="6"/>
      <c r="UIL292" s="6"/>
      <c r="UIM292" s="6"/>
      <c r="UIN292" s="6"/>
      <c r="UIO292" s="6"/>
      <c r="UIP292" s="6"/>
      <c r="UIQ292" s="6"/>
      <c r="UIR292" s="6"/>
      <c r="UIS292" s="6"/>
      <c r="UIT292" s="6"/>
      <c r="UIU292" s="6"/>
      <c r="UIV292" s="6"/>
      <c r="UIW292" s="6"/>
      <c r="UIX292" s="6"/>
      <c r="UIY292" s="6"/>
      <c r="UIZ292" s="6"/>
      <c r="UJA292" s="6"/>
      <c r="UJB292" s="6"/>
      <c r="UJC292" s="6"/>
      <c r="UJD292" s="6"/>
      <c r="UJE292" s="6"/>
      <c r="UJF292" s="6"/>
      <c r="UJG292" s="6"/>
      <c r="UJH292" s="6"/>
      <c r="UJI292" s="6"/>
      <c r="UJJ292" s="6"/>
      <c r="UJK292" s="6"/>
      <c r="UJL292" s="6"/>
      <c r="UJM292" s="6"/>
      <c r="UJN292" s="6"/>
      <c r="UJO292" s="6"/>
      <c r="UJP292" s="6"/>
      <c r="UJQ292" s="6"/>
      <c r="UJR292" s="6"/>
      <c r="UJS292" s="6"/>
      <c r="UJT292" s="6"/>
      <c r="UJU292" s="6"/>
      <c r="UJV292" s="6"/>
      <c r="UJW292" s="6"/>
      <c r="UJX292" s="6"/>
      <c r="UJY292" s="6"/>
      <c r="UJZ292" s="6"/>
      <c r="UKA292" s="6"/>
      <c r="UKB292" s="6"/>
      <c r="UKC292" s="6"/>
      <c r="UKD292" s="6"/>
      <c r="UKE292" s="6"/>
      <c r="UKF292" s="6"/>
      <c r="UKG292" s="6"/>
      <c r="UKH292" s="6"/>
      <c r="UKI292" s="6"/>
      <c r="UKJ292" s="6"/>
      <c r="UKK292" s="6"/>
      <c r="UKL292" s="6"/>
      <c r="UKM292" s="6"/>
      <c r="UKN292" s="6"/>
      <c r="UKO292" s="6"/>
      <c r="UKP292" s="6"/>
      <c r="UKQ292" s="6"/>
      <c r="UKR292" s="6"/>
      <c r="UKS292" s="6"/>
      <c r="UKT292" s="6"/>
      <c r="UKU292" s="6"/>
      <c r="UKV292" s="6"/>
      <c r="UKW292" s="6"/>
      <c r="UKX292" s="6"/>
      <c r="UKY292" s="6"/>
      <c r="UKZ292" s="6"/>
      <c r="ULA292" s="6"/>
      <c r="ULB292" s="6"/>
      <c r="ULC292" s="6"/>
      <c r="ULD292" s="6"/>
      <c r="ULE292" s="6"/>
      <c r="ULF292" s="6"/>
      <c r="ULG292" s="6"/>
      <c r="ULH292" s="6"/>
      <c r="ULI292" s="6"/>
      <c r="ULJ292" s="6"/>
      <c r="ULK292" s="6"/>
      <c r="ULL292" s="6"/>
      <c r="ULM292" s="6"/>
      <c r="ULN292" s="6"/>
      <c r="ULO292" s="6"/>
      <c r="ULP292" s="6"/>
      <c r="ULQ292" s="6"/>
      <c r="ULR292" s="6"/>
      <c r="ULS292" s="6"/>
      <c r="ULT292" s="6"/>
      <c r="ULU292" s="6"/>
      <c r="ULV292" s="6"/>
      <c r="ULW292" s="6"/>
      <c r="ULX292" s="6"/>
      <c r="ULY292" s="6"/>
      <c r="ULZ292" s="6"/>
      <c r="UMA292" s="6"/>
      <c r="UMB292" s="6"/>
      <c r="UMC292" s="6"/>
      <c r="UMD292" s="6"/>
      <c r="UME292" s="6"/>
      <c r="UMF292" s="6"/>
      <c r="UMG292" s="6"/>
      <c r="UMH292" s="6"/>
      <c r="UMI292" s="6"/>
      <c r="UMJ292" s="6"/>
      <c r="UMK292" s="6"/>
      <c r="UML292" s="6"/>
      <c r="UMM292" s="6"/>
      <c r="UMN292" s="6"/>
      <c r="UMO292" s="6"/>
      <c r="UMP292" s="6"/>
      <c r="UMQ292" s="6"/>
      <c r="UMR292" s="6"/>
      <c r="UMS292" s="6"/>
      <c r="UMT292" s="6"/>
      <c r="UMU292" s="6"/>
      <c r="UMV292" s="6"/>
      <c r="UMW292" s="6"/>
      <c r="UMX292" s="6"/>
      <c r="UMY292" s="6"/>
      <c r="UMZ292" s="6"/>
      <c r="UNA292" s="6"/>
      <c r="UNB292" s="6"/>
      <c r="UNC292" s="6"/>
      <c r="UND292" s="6"/>
      <c r="UNE292" s="6"/>
      <c r="UNF292" s="6"/>
      <c r="UNG292" s="6"/>
      <c r="UNH292" s="6"/>
      <c r="UNI292" s="6"/>
      <c r="UNJ292" s="6"/>
      <c r="UNK292" s="6"/>
      <c r="UNL292" s="6"/>
      <c r="UNM292" s="6"/>
      <c r="UNN292" s="6"/>
      <c r="UNO292" s="6"/>
      <c r="UNP292" s="6"/>
      <c r="UNQ292" s="6"/>
      <c r="UNR292" s="6"/>
      <c r="UNS292" s="6"/>
      <c r="UNT292" s="6"/>
      <c r="UNU292" s="6"/>
      <c r="UNV292" s="6"/>
      <c r="UNW292" s="6"/>
      <c r="UNX292" s="6"/>
      <c r="UNY292" s="6"/>
      <c r="UNZ292" s="6"/>
      <c r="UOA292" s="6"/>
      <c r="UOB292" s="6"/>
      <c r="UOC292" s="6"/>
      <c r="UOD292" s="6"/>
      <c r="UOE292" s="6"/>
      <c r="UOF292" s="6"/>
      <c r="UOG292" s="6"/>
      <c r="UOH292" s="6"/>
      <c r="UOI292" s="6"/>
      <c r="UOJ292" s="6"/>
      <c r="UOK292" s="6"/>
      <c r="UOL292" s="6"/>
      <c r="UOM292" s="6"/>
      <c r="UON292" s="6"/>
      <c r="UOO292" s="6"/>
      <c r="UOP292" s="6"/>
      <c r="UOQ292" s="6"/>
      <c r="UOR292" s="6"/>
      <c r="UOS292" s="6"/>
      <c r="UOT292" s="6"/>
      <c r="UOU292" s="6"/>
      <c r="UOV292" s="6"/>
      <c r="UOW292" s="6"/>
      <c r="UOX292" s="6"/>
      <c r="UOY292" s="6"/>
      <c r="UOZ292" s="6"/>
      <c r="UPA292" s="6"/>
      <c r="UPB292" s="6"/>
      <c r="UPC292" s="6"/>
      <c r="UPD292" s="6"/>
      <c r="UPE292" s="6"/>
      <c r="UPF292" s="6"/>
      <c r="UPG292" s="6"/>
      <c r="UPH292" s="6"/>
      <c r="UPI292" s="6"/>
      <c r="UPJ292" s="6"/>
      <c r="UPK292" s="6"/>
      <c r="UPL292" s="6"/>
      <c r="UPM292" s="6"/>
      <c r="UPN292" s="6"/>
      <c r="UPO292" s="6"/>
      <c r="UPP292" s="6"/>
      <c r="UPQ292" s="6"/>
      <c r="UPR292" s="6"/>
      <c r="UPS292" s="6"/>
      <c r="UPT292" s="6"/>
      <c r="UPU292" s="6"/>
      <c r="UPV292" s="6"/>
      <c r="UPW292" s="6"/>
      <c r="UPX292" s="6"/>
      <c r="UPY292" s="6"/>
      <c r="UPZ292" s="6"/>
      <c r="UQA292" s="6"/>
      <c r="UQB292" s="6"/>
      <c r="UQC292" s="6"/>
      <c r="UQD292" s="6"/>
      <c r="UQE292" s="6"/>
      <c r="UQF292" s="6"/>
      <c r="UQG292" s="6"/>
      <c r="UQH292" s="6"/>
      <c r="UQI292" s="6"/>
      <c r="UQJ292" s="6"/>
      <c r="UQK292" s="6"/>
      <c r="UQL292" s="6"/>
      <c r="UQM292" s="6"/>
      <c r="UQN292" s="6"/>
      <c r="UQO292" s="6"/>
      <c r="UQP292" s="6"/>
      <c r="UQQ292" s="6"/>
      <c r="UQR292" s="6"/>
      <c r="UQS292" s="6"/>
      <c r="UQT292" s="6"/>
      <c r="UQU292" s="6"/>
      <c r="UQV292" s="6"/>
      <c r="UQW292" s="6"/>
      <c r="UQX292" s="6"/>
      <c r="UQY292" s="6"/>
      <c r="UQZ292" s="6"/>
      <c r="URA292" s="6"/>
      <c r="URB292" s="6"/>
      <c r="URC292" s="6"/>
      <c r="URD292" s="6"/>
      <c r="URE292" s="6"/>
      <c r="URF292" s="6"/>
      <c r="URG292" s="6"/>
      <c r="URH292" s="6"/>
      <c r="URI292" s="6"/>
      <c r="URJ292" s="6"/>
      <c r="URK292" s="6"/>
      <c r="URL292" s="6"/>
      <c r="URM292" s="6"/>
      <c r="URN292" s="6"/>
      <c r="URO292" s="6"/>
      <c r="URP292" s="6"/>
      <c r="URQ292" s="6"/>
      <c r="URR292" s="6"/>
      <c r="URS292" s="6"/>
      <c r="URT292" s="6"/>
      <c r="URU292" s="6"/>
      <c r="URV292" s="6"/>
      <c r="URW292" s="6"/>
      <c r="URX292" s="6"/>
      <c r="URY292" s="6"/>
      <c r="URZ292" s="6"/>
      <c r="USA292" s="6"/>
      <c r="USB292" s="6"/>
      <c r="USC292" s="6"/>
      <c r="USD292" s="6"/>
      <c r="USE292" s="6"/>
      <c r="USF292" s="6"/>
      <c r="USG292" s="6"/>
      <c r="USH292" s="6"/>
      <c r="USI292" s="6"/>
      <c r="USJ292" s="6"/>
      <c r="USK292" s="6"/>
      <c r="USL292" s="6"/>
      <c r="USM292" s="6"/>
      <c r="USN292" s="6"/>
      <c r="USO292" s="6"/>
      <c r="USP292" s="6"/>
      <c r="USQ292" s="6"/>
      <c r="USR292" s="6"/>
      <c r="USS292" s="6"/>
      <c r="UST292" s="6"/>
      <c r="USU292" s="6"/>
      <c r="USV292" s="6"/>
      <c r="USW292" s="6"/>
      <c r="USX292" s="6"/>
      <c r="USY292" s="6"/>
      <c r="USZ292" s="6"/>
      <c r="UTA292" s="6"/>
      <c r="UTB292" s="6"/>
      <c r="UTC292" s="6"/>
      <c r="UTD292" s="6"/>
      <c r="UTE292" s="6"/>
      <c r="UTF292" s="6"/>
      <c r="UTG292" s="6"/>
      <c r="UTH292" s="6"/>
      <c r="UTI292" s="6"/>
      <c r="UTJ292" s="6"/>
      <c r="UTK292" s="6"/>
      <c r="UTL292" s="6"/>
      <c r="UTM292" s="6"/>
      <c r="UTN292" s="6"/>
      <c r="UTO292" s="6"/>
      <c r="UTP292" s="6"/>
      <c r="UTQ292" s="6"/>
      <c r="UTR292" s="6"/>
      <c r="UTS292" s="6"/>
      <c r="UTT292" s="6"/>
      <c r="UTU292" s="6"/>
      <c r="UTV292" s="6"/>
      <c r="UTW292" s="6"/>
      <c r="UTX292" s="6"/>
      <c r="UTY292" s="6"/>
      <c r="UTZ292" s="6"/>
      <c r="UUA292" s="6"/>
      <c r="UUB292" s="6"/>
      <c r="UUC292" s="6"/>
      <c r="UUD292" s="6"/>
      <c r="UUE292" s="6"/>
      <c r="UUF292" s="6"/>
      <c r="UUG292" s="6"/>
      <c r="UUH292" s="6"/>
      <c r="UUI292" s="6"/>
      <c r="UUJ292" s="6"/>
      <c r="UUK292" s="6"/>
      <c r="UUL292" s="6"/>
      <c r="UUM292" s="6"/>
      <c r="UUN292" s="6"/>
      <c r="UUO292" s="6"/>
      <c r="UUP292" s="6"/>
      <c r="UUQ292" s="6"/>
      <c r="UUR292" s="6"/>
      <c r="UUS292" s="6"/>
      <c r="UUT292" s="6"/>
      <c r="UUU292" s="6"/>
      <c r="UUV292" s="6"/>
      <c r="UUW292" s="6"/>
      <c r="UUX292" s="6"/>
      <c r="UUY292" s="6"/>
      <c r="UUZ292" s="6"/>
      <c r="UVA292" s="6"/>
      <c r="UVB292" s="6"/>
      <c r="UVC292" s="6"/>
      <c r="UVD292" s="6"/>
      <c r="UVE292" s="6"/>
      <c r="UVF292" s="6"/>
      <c r="UVG292" s="6"/>
      <c r="UVH292" s="6"/>
      <c r="UVI292" s="6"/>
      <c r="UVJ292" s="6"/>
      <c r="UVK292" s="6"/>
      <c r="UVL292" s="6"/>
      <c r="UVM292" s="6"/>
      <c r="UVN292" s="6"/>
      <c r="UVO292" s="6"/>
      <c r="UVP292" s="6"/>
      <c r="UVQ292" s="6"/>
      <c r="UVR292" s="6"/>
      <c r="UVS292" s="6"/>
      <c r="UVT292" s="6"/>
      <c r="UVU292" s="6"/>
      <c r="UVV292" s="6"/>
      <c r="UVW292" s="6"/>
      <c r="UVX292" s="6"/>
      <c r="UVY292" s="6"/>
      <c r="UVZ292" s="6"/>
      <c r="UWA292" s="6"/>
      <c r="UWB292" s="6"/>
      <c r="UWC292" s="6"/>
      <c r="UWD292" s="6"/>
      <c r="UWE292" s="6"/>
      <c r="UWF292" s="6"/>
      <c r="UWG292" s="6"/>
      <c r="UWH292" s="6"/>
      <c r="UWI292" s="6"/>
      <c r="UWJ292" s="6"/>
      <c r="UWK292" s="6"/>
      <c r="UWL292" s="6"/>
      <c r="UWM292" s="6"/>
      <c r="UWN292" s="6"/>
      <c r="UWO292" s="6"/>
      <c r="UWP292" s="6"/>
      <c r="UWQ292" s="6"/>
      <c r="UWR292" s="6"/>
      <c r="UWS292" s="6"/>
      <c r="UWT292" s="6"/>
      <c r="UWU292" s="6"/>
      <c r="UWV292" s="6"/>
      <c r="UWW292" s="6"/>
      <c r="UWX292" s="6"/>
      <c r="UWY292" s="6"/>
      <c r="UWZ292" s="6"/>
      <c r="UXA292" s="6"/>
      <c r="UXB292" s="6"/>
      <c r="UXC292" s="6"/>
      <c r="UXD292" s="6"/>
      <c r="UXE292" s="6"/>
      <c r="UXF292" s="6"/>
      <c r="UXG292" s="6"/>
      <c r="UXH292" s="6"/>
      <c r="UXI292" s="6"/>
      <c r="UXJ292" s="6"/>
      <c r="UXK292" s="6"/>
      <c r="UXL292" s="6"/>
      <c r="UXM292" s="6"/>
      <c r="UXN292" s="6"/>
      <c r="UXO292" s="6"/>
      <c r="UXP292" s="6"/>
      <c r="UXQ292" s="6"/>
      <c r="UXR292" s="6"/>
      <c r="UXS292" s="6"/>
      <c r="UXT292" s="6"/>
      <c r="UXU292" s="6"/>
      <c r="UXV292" s="6"/>
      <c r="UXW292" s="6"/>
      <c r="UXX292" s="6"/>
      <c r="UXY292" s="6"/>
      <c r="UXZ292" s="6"/>
      <c r="UYA292" s="6"/>
      <c r="UYB292" s="6"/>
      <c r="UYC292" s="6"/>
      <c r="UYD292" s="6"/>
      <c r="UYE292" s="6"/>
      <c r="UYF292" s="6"/>
      <c r="UYG292" s="6"/>
      <c r="UYH292" s="6"/>
      <c r="UYI292" s="6"/>
      <c r="UYJ292" s="6"/>
      <c r="UYK292" s="6"/>
      <c r="UYL292" s="6"/>
      <c r="UYM292" s="6"/>
      <c r="UYN292" s="6"/>
      <c r="UYO292" s="6"/>
      <c r="UYP292" s="6"/>
      <c r="UYQ292" s="6"/>
      <c r="UYR292" s="6"/>
      <c r="UYS292" s="6"/>
      <c r="UYT292" s="6"/>
      <c r="UYU292" s="6"/>
      <c r="UYV292" s="6"/>
      <c r="UYW292" s="6"/>
      <c r="UYX292" s="6"/>
      <c r="UYY292" s="6"/>
      <c r="UYZ292" s="6"/>
      <c r="UZA292" s="6"/>
      <c r="UZB292" s="6"/>
      <c r="UZC292" s="6"/>
      <c r="UZD292" s="6"/>
      <c r="UZE292" s="6"/>
      <c r="UZF292" s="6"/>
      <c r="UZG292" s="6"/>
      <c r="UZH292" s="6"/>
      <c r="UZI292" s="6"/>
      <c r="UZJ292" s="6"/>
      <c r="UZK292" s="6"/>
      <c r="UZL292" s="6"/>
      <c r="UZM292" s="6"/>
      <c r="UZN292" s="6"/>
      <c r="UZO292" s="6"/>
      <c r="UZP292" s="6"/>
      <c r="UZQ292" s="6"/>
      <c r="UZR292" s="6"/>
      <c r="UZS292" s="6"/>
      <c r="UZT292" s="6"/>
      <c r="UZU292" s="6"/>
      <c r="UZV292" s="6"/>
      <c r="UZW292" s="6"/>
      <c r="UZX292" s="6"/>
      <c r="UZY292" s="6"/>
      <c r="UZZ292" s="6"/>
      <c r="VAA292" s="6"/>
      <c r="VAB292" s="6"/>
      <c r="VAC292" s="6"/>
      <c r="VAD292" s="6"/>
      <c r="VAE292" s="6"/>
      <c r="VAF292" s="6"/>
      <c r="VAG292" s="6"/>
      <c r="VAH292" s="6"/>
      <c r="VAI292" s="6"/>
      <c r="VAJ292" s="6"/>
      <c r="VAK292" s="6"/>
      <c r="VAL292" s="6"/>
      <c r="VAM292" s="6"/>
      <c r="VAN292" s="6"/>
      <c r="VAO292" s="6"/>
      <c r="VAP292" s="6"/>
      <c r="VAQ292" s="6"/>
      <c r="VAR292" s="6"/>
      <c r="VAS292" s="6"/>
      <c r="VAT292" s="6"/>
      <c r="VAU292" s="6"/>
      <c r="VAV292" s="6"/>
      <c r="VAW292" s="6"/>
      <c r="VAX292" s="6"/>
      <c r="VAY292" s="6"/>
      <c r="VAZ292" s="6"/>
      <c r="VBA292" s="6"/>
      <c r="VBB292" s="6"/>
      <c r="VBC292" s="6"/>
      <c r="VBD292" s="6"/>
      <c r="VBE292" s="6"/>
      <c r="VBF292" s="6"/>
      <c r="VBG292" s="6"/>
      <c r="VBH292" s="6"/>
      <c r="VBI292" s="6"/>
      <c r="VBJ292" s="6"/>
      <c r="VBK292" s="6"/>
      <c r="VBL292" s="6"/>
      <c r="VBM292" s="6"/>
      <c r="VBN292" s="6"/>
      <c r="VBO292" s="6"/>
      <c r="VBP292" s="6"/>
      <c r="VBQ292" s="6"/>
      <c r="VBR292" s="6"/>
      <c r="VBS292" s="6"/>
      <c r="VBT292" s="6"/>
      <c r="VBU292" s="6"/>
      <c r="VBV292" s="6"/>
      <c r="VBW292" s="6"/>
      <c r="VBX292" s="6"/>
      <c r="VBY292" s="6"/>
      <c r="VBZ292" s="6"/>
      <c r="VCA292" s="6"/>
      <c r="VCB292" s="6"/>
      <c r="VCC292" s="6"/>
      <c r="VCD292" s="6"/>
      <c r="VCE292" s="6"/>
      <c r="VCF292" s="6"/>
      <c r="VCG292" s="6"/>
      <c r="VCH292" s="6"/>
      <c r="VCI292" s="6"/>
      <c r="VCJ292" s="6"/>
      <c r="VCK292" s="6"/>
      <c r="VCL292" s="6"/>
      <c r="VCM292" s="6"/>
      <c r="VCN292" s="6"/>
      <c r="VCO292" s="6"/>
      <c r="VCP292" s="6"/>
      <c r="VCQ292" s="6"/>
      <c r="VCR292" s="6"/>
      <c r="VCS292" s="6"/>
      <c r="VCT292" s="6"/>
      <c r="VCU292" s="6"/>
      <c r="VCV292" s="6"/>
      <c r="VCW292" s="6"/>
      <c r="VCX292" s="6"/>
      <c r="VCY292" s="6"/>
      <c r="VCZ292" s="6"/>
      <c r="VDA292" s="6"/>
      <c r="VDB292" s="6"/>
      <c r="VDC292" s="6"/>
      <c r="VDD292" s="6"/>
      <c r="VDE292" s="6"/>
      <c r="VDF292" s="6"/>
      <c r="VDG292" s="6"/>
      <c r="VDH292" s="6"/>
      <c r="VDI292" s="6"/>
      <c r="VDJ292" s="6"/>
      <c r="VDK292" s="6"/>
      <c r="VDL292" s="6"/>
      <c r="VDM292" s="6"/>
      <c r="VDN292" s="6"/>
      <c r="VDO292" s="6"/>
      <c r="VDP292" s="6"/>
      <c r="VDQ292" s="6"/>
      <c r="VDR292" s="6"/>
      <c r="VDS292" s="6"/>
      <c r="VDT292" s="6"/>
      <c r="VDU292" s="6"/>
      <c r="VDV292" s="6"/>
      <c r="VDW292" s="6"/>
      <c r="VDX292" s="6"/>
      <c r="VDY292" s="6"/>
      <c r="VDZ292" s="6"/>
      <c r="VEA292" s="6"/>
      <c r="VEB292" s="6"/>
      <c r="VEC292" s="6"/>
      <c r="VED292" s="6"/>
      <c r="VEE292" s="6"/>
      <c r="VEF292" s="6"/>
      <c r="VEG292" s="6"/>
      <c r="VEH292" s="6"/>
      <c r="VEI292" s="6"/>
      <c r="VEJ292" s="6"/>
      <c r="VEK292" s="6"/>
      <c r="VEL292" s="6"/>
      <c r="VEM292" s="6"/>
      <c r="VEN292" s="6"/>
      <c r="VEO292" s="6"/>
      <c r="VEP292" s="6"/>
      <c r="VEQ292" s="6"/>
      <c r="VER292" s="6"/>
      <c r="VES292" s="6"/>
      <c r="VET292" s="6"/>
      <c r="VEU292" s="6"/>
      <c r="VEV292" s="6"/>
      <c r="VEW292" s="6"/>
      <c r="VEX292" s="6"/>
      <c r="VEY292" s="6"/>
      <c r="VEZ292" s="6"/>
      <c r="VFA292" s="6"/>
      <c r="VFB292" s="6"/>
      <c r="VFC292" s="6"/>
      <c r="VFD292" s="6"/>
      <c r="VFE292" s="6"/>
      <c r="VFF292" s="6"/>
      <c r="VFG292" s="6"/>
      <c r="VFH292" s="6"/>
      <c r="VFI292" s="6"/>
      <c r="VFJ292" s="6"/>
      <c r="VFK292" s="6"/>
      <c r="VFL292" s="6"/>
      <c r="VFM292" s="6"/>
      <c r="VFN292" s="6"/>
      <c r="VFO292" s="6"/>
      <c r="VFP292" s="6"/>
      <c r="VFQ292" s="6"/>
      <c r="VFR292" s="6"/>
      <c r="VFS292" s="6"/>
      <c r="VFT292" s="6"/>
      <c r="VFU292" s="6"/>
      <c r="VFV292" s="6"/>
      <c r="VFW292" s="6"/>
      <c r="VFX292" s="6"/>
      <c r="VFY292" s="6"/>
      <c r="VFZ292" s="6"/>
      <c r="VGA292" s="6"/>
      <c r="VGB292" s="6"/>
      <c r="VGC292" s="6"/>
      <c r="VGD292" s="6"/>
      <c r="VGE292" s="6"/>
      <c r="VGF292" s="6"/>
      <c r="VGG292" s="6"/>
      <c r="VGH292" s="6"/>
      <c r="VGI292" s="6"/>
      <c r="VGJ292" s="6"/>
      <c r="VGK292" s="6"/>
      <c r="VGL292" s="6"/>
      <c r="VGM292" s="6"/>
      <c r="VGN292" s="6"/>
      <c r="VGO292" s="6"/>
      <c r="VGP292" s="6"/>
      <c r="VGQ292" s="6"/>
      <c r="VGR292" s="6"/>
      <c r="VGS292" s="6"/>
      <c r="VGT292" s="6"/>
      <c r="VGU292" s="6"/>
      <c r="VGV292" s="6"/>
      <c r="VGW292" s="6"/>
      <c r="VGX292" s="6"/>
      <c r="VGY292" s="6"/>
      <c r="VGZ292" s="6"/>
      <c r="VHA292" s="6"/>
      <c r="VHB292" s="6"/>
      <c r="VHC292" s="6"/>
      <c r="VHD292" s="6"/>
      <c r="VHE292" s="6"/>
      <c r="VHF292" s="6"/>
      <c r="VHG292" s="6"/>
      <c r="VHH292" s="6"/>
      <c r="VHI292" s="6"/>
      <c r="VHJ292" s="6"/>
      <c r="VHK292" s="6"/>
      <c r="VHL292" s="6"/>
      <c r="VHM292" s="6"/>
      <c r="VHN292" s="6"/>
      <c r="VHO292" s="6"/>
      <c r="VHP292" s="6"/>
      <c r="VHQ292" s="6"/>
      <c r="VHR292" s="6"/>
      <c r="VHS292" s="6"/>
      <c r="VHT292" s="6"/>
      <c r="VHU292" s="6"/>
      <c r="VHV292" s="6"/>
      <c r="VHW292" s="6"/>
      <c r="VHX292" s="6"/>
      <c r="VHY292" s="6"/>
      <c r="VHZ292" s="6"/>
      <c r="VIA292" s="6"/>
      <c r="VIB292" s="6"/>
      <c r="VIC292" s="6"/>
      <c r="VID292" s="6"/>
      <c r="VIE292" s="6"/>
      <c r="VIF292" s="6"/>
      <c r="VIG292" s="6"/>
      <c r="VIH292" s="6"/>
      <c r="VII292" s="6"/>
      <c r="VIJ292" s="6"/>
      <c r="VIK292" s="6"/>
      <c r="VIL292" s="6"/>
      <c r="VIM292" s="6"/>
      <c r="VIN292" s="6"/>
      <c r="VIO292" s="6"/>
      <c r="VIP292" s="6"/>
      <c r="VIQ292" s="6"/>
      <c r="VIR292" s="6"/>
      <c r="VIS292" s="6"/>
      <c r="VIT292" s="6"/>
      <c r="VIU292" s="6"/>
      <c r="VIV292" s="6"/>
      <c r="VIW292" s="6"/>
      <c r="VIX292" s="6"/>
      <c r="VIY292" s="6"/>
      <c r="VIZ292" s="6"/>
      <c r="VJA292" s="6"/>
      <c r="VJB292" s="6"/>
      <c r="VJC292" s="6"/>
      <c r="VJD292" s="6"/>
      <c r="VJE292" s="6"/>
      <c r="VJF292" s="6"/>
      <c r="VJG292" s="6"/>
      <c r="VJH292" s="6"/>
      <c r="VJI292" s="6"/>
      <c r="VJJ292" s="6"/>
      <c r="VJK292" s="6"/>
      <c r="VJL292" s="6"/>
      <c r="VJM292" s="6"/>
      <c r="VJN292" s="6"/>
      <c r="VJO292" s="6"/>
      <c r="VJP292" s="6"/>
      <c r="VJQ292" s="6"/>
      <c r="VJR292" s="6"/>
      <c r="VJS292" s="6"/>
      <c r="VJT292" s="6"/>
      <c r="VJU292" s="6"/>
      <c r="VJV292" s="6"/>
      <c r="VJW292" s="6"/>
      <c r="VJX292" s="6"/>
      <c r="VJY292" s="6"/>
      <c r="VJZ292" s="6"/>
      <c r="VKA292" s="6"/>
      <c r="VKB292" s="6"/>
      <c r="VKC292" s="6"/>
      <c r="VKD292" s="6"/>
      <c r="VKE292" s="6"/>
      <c r="VKF292" s="6"/>
      <c r="VKG292" s="6"/>
      <c r="VKH292" s="6"/>
      <c r="VKI292" s="6"/>
      <c r="VKJ292" s="6"/>
      <c r="VKK292" s="6"/>
      <c r="VKL292" s="6"/>
      <c r="VKM292" s="6"/>
      <c r="VKN292" s="6"/>
      <c r="VKO292" s="6"/>
      <c r="VKP292" s="6"/>
      <c r="VKQ292" s="6"/>
      <c r="VKR292" s="6"/>
      <c r="VKS292" s="6"/>
      <c r="VKT292" s="6"/>
      <c r="VKU292" s="6"/>
      <c r="VKV292" s="6"/>
      <c r="VKW292" s="6"/>
      <c r="VKX292" s="6"/>
      <c r="VKY292" s="6"/>
      <c r="VKZ292" s="6"/>
      <c r="VLA292" s="6"/>
      <c r="VLB292" s="6"/>
      <c r="VLC292" s="6"/>
      <c r="VLD292" s="6"/>
      <c r="VLE292" s="6"/>
      <c r="VLF292" s="6"/>
      <c r="VLG292" s="6"/>
      <c r="VLH292" s="6"/>
      <c r="VLI292" s="6"/>
      <c r="VLJ292" s="6"/>
      <c r="VLK292" s="6"/>
      <c r="VLL292" s="6"/>
      <c r="VLM292" s="6"/>
      <c r="VLN292" s="6"/>
      <c r="VLO292" s="6"/>
      <c r="VLP292" s="6"/>
      <c r="VLQ292" s="6"/>
      <c r="VLR292" s="6"/>
      <c r="VLS292" s="6"/>
      <c r="VLT292" s="6"/>
      <c r="VLU292" s="6"/>
      <c r="VLV292" s="6"/>
      <c r="VLW292" s="6"/>
      <c r="VLX292" s="6"/>
      <c r="VLY292" s="6"/>
      <c r="VLZ292" s="6"/>
      <c r="VMA292" s="6"/>
      <c r="VMB292" s="6"/>
      <c r="VMC292" s="6"/>
      <c r="VMD292" s="6"/>
      <c r="VME292" s="6"/>
      <c r="VMF292" s="6"/>
      <c r="VMG292" s="6"/>
      <c r="VMH292" s="6"/>
      <c r="VMI292" s="6"/>
      <c r="VMJ292" s="6"/>
      <c r="VMK292" s="6"/>
      <c r="VML292" s="6"/>
      <c r="VMM292" s="6"/>
      <c r="VMN292" s="6"/>
      <c r="VMO292" s="6"/>
      <c r="VMP292" s="6"/>
      <c r="VMQ292" s="6"/>
      <c r="VMR292" s="6"/>
      <c r="VMS292" s="6"/>
      <c r="VMT292" s="6"/>
      <c r="VMU292" s="6"/>
      <c r="VMV292" s="6"/>
      <c r="VMW292" s="6"/>
      <c r="VMX292" s="6"/>
      <c r="VMY292" s="6"/>
      <c r="VMZ292" s="6"/>
      <c r="VNA292" s="6"/>
      <c r="VNB292" s="6"/>
      <c r="VNC292" s="6"/>
      <c r="VND292" s="6"/>
      <c r="VNE292" s="6"/>
      <c r="VNF292" s="6"/>
      <c r="VNG292" s="6"/>
      <c r="VNH292" s="6"/>
      <c r="VNI292" s="6"/>
      <c r="VNJ292" s="6"/>
      <c r="VNK292" s="6"/>
      <c r="VNL292" s="6"/>
      <c r="VNM292" s="6"/>
      <c r="VNN292" s="6"/>
      <c r="VNO292" s="6"/>
      <c r="VNP292" s="6"/>
      <c r="VNQ292" s="6"/>
      <c r="VNR292" s="6"/>
      <c r="VNS292" s="6"/>
      <c r="VNT292" s="6"/>
      <c r="VNU292" s="6"/>
      <c r="VNV292" s="6"/>
      <c r="VNW292" s="6"/>
      <c r="VNX292" s="6"/>
      <c r="VNY292" s="6"/>
      <c r="VNZ292" s="6"/>
      <c r="VOA292" s="6"/>
      <c r="VOB292" s="6"/>
      <c r="VOC292" s="6"/>
      <c r="VOD292" s="6"/>
      <c r="VOE292" s="6"/>
      <c r="VOF292" s="6"/>
      <c r="VOG292" s="6"/>
      <c r="VOH292" s="6"/>
      <c r="VOI292" s="6"/>
      <c r="VOJ292" s="6"/>
      <c r="VOK292" s="6"/>
      <c r="VOL292" s="6"/>
      <c r="VOM292" s="6"/>
      <c r="VON292" s="6"/>
      <c r="VOO292" s="6"/>
      <c r="VOP292" s="6"/>
      <c r="VOQ292" s="6"/>
      <c r="VOR292" s="6"/>
      <c r="VOS292" s="6"/>
      <c r="VOT292" s="6"/>
      <c r="VOU292" s="6"/>
      <c r="VOV292" s="6"/>
      <c r="VOW292" s="6"/>
      <c r="VOX292" s="6"/>
      <c r="VOY292" s="6"/>
      <c r="VOZ292" s="6"/>
      <c r="VPA292" s="6"/>
      <c r="VPB292" s="6"/>
      <c r="VPC292" s="6"/>
      <c r="VPD292" s="6"/>
      <c r="VPE292" s="6"/>
      <c r="VPF292" s="6"/>
      <c r="VPG292" s="6"/>
      <c r="VPH292" s="6"/>
      <c r="VPI292" s="6"/>
      <c r="VPJ292" s="6"/>
      <c r="VPK292" s="6"/>
      <c r="VPL292" s="6"/>
      <c r="VPM292" s="6"/>
      <c r="VPN292" s="6"/>
      <c r="VPO292" s="6"/>
      <c r="VPP292" s="6"/>
      <c r="VPQ292" s="6"/>
      <c r="VPR292" s="6"/>
      <c r="VPS292" s="6"/>
      <c r="VPT292" s="6"/>
      <c r="VPU292" s="6"/>
      <c r="VPV292" s="6"/>
      <c r="VPW292" s="6"/>
      <c r="VPX292" s="6"/>
      <c r="VPY292" s="6"/>
      <c r="VPZ292" s="6"/>
      <c r="VQA292" s="6"/>
      <c r="VQB292" s="6"/>
      <c r="VQC292" s="6"/>
      <c r="VQD292" s="6"/>
      <c r="VQE292" s="6"/>
      <c r="VQF292" s="6"/>
      <c r="VQG292" s="6"/>
      <c r="VQH292" s="6"/>
      <c r="VQI292" s="6"/>
      <c r="VQJ292" s="6"/>
      <c r="VQK292" s="6"/>
      <c r="VQL292" s="6"/>
      <c r="VQM292" s="6"/>
      <c r="VQN292" s="6"/>
      <c r="VQO292" s="6"/>
      <c r="VQP292" s="6"/>
      <c r="VQQ292" s="6"/>
      <c r="VQR292" s="6"/>
      <c r="VQS292" s="6"/>
      <c r="VQT292" s="6"/>
      <c r="VQU292" s="6"/>
      <c r="VQV292" s="6"/>
      <c r="VQW292" s="6"/>
      <c r="VQX292" s="6"/>
      <c r="VQY292" s="6"/>
      <c r="VQZ292" s="6"/>
      <c r="VRA292" s="6"/>
      <c r="VRB292" s="6"/>
      <c r="VRC292" s="6"/>
      <c r="VRD292" s="6"/>
      <c r="VRE292" s="6"/>
      <c r="VRF292" s="6"/>
      <c r="VRG292" s="6"/>
      <c r="VRH292" s="6"/>
      <c r="VRI292" s="6"/>
      <c r="VRJ292" s="6"/>
      <c r="VRK292" s="6"/>
      <c r="VRL292" s="6"/>
      <c r="VRM292" s="6"/>
      <c r="VRN292" s="6"/>
      <c r="VRO292" s="6"/>
      <c r="VRP292" s="6"/>
      <c r="VRQ292" s="6"/>
      <c r="VRR292" s="6"/>
      <c r="VRS292" s="6"/>
      <c r="VRT292" s="6"/>
      <c r="VRU292" s="6"/>
      <c r="VRV292" s="6"/>
      <c r="VRW292" s="6"/>
      <c r="VRX292" s="6"/>
      <c r="VRY292" s="6"/>
      <c r="VRZ292" s="6"/>
      <c r="VSA292" s="6"/>
      <c r="VSB292" s="6"/>
      <c r="VSC292" s="6"/>
      <c r="VSD292" s="6"/>
      <c r="VSE292" s="6"/>
      <c r="VSF292" s="6"/>
      <c r="VSG292" s="6"/>
      <c r="VSH292" s="6"/>
      <c r="VSI292" s="6"/>
      <c r="VSJ292" s="6"/>
      <c r="VSK292" s="6"/>
      <c r="VSL292" s="6"/>
      <c r="VSM292" s="6"/>
      <c r="VSN292" s="6"/>
      <c r="VSO292" s="6"/>
      <c r="VSP292" s="6"/>
      <c r="VSQ292" s="6"/>
      <c r="VSR292" s="6"/>
      <c r="VSS292" s="6"/>
      <c r="VST292" s="6"/>
      <c r="VSU292" s="6"/>
      <c r="VSV292" s="6"/>
      <c r="VSW292" s="6"/>
      <c r="VSX292" s="6"/>
      <c r="VSY292" s="6"/>
      <c r="VSZ292" s="6"/>
      <c r="VTA292" s="6"/>
      <c r="VTB292" s="6"/>
      <c r="VTC292" s="6"/>
      <c r="VTD292" s="6"/>
      <c r="VTE292" s="6"/>
      <c r="VTF292" s="6"/>
      <c r="VTG292" s="6"/>
      <c r="VTH292" s="6"/>
      <c r="VTI292" s="6"/>
      <c r="VTJ292" s="6"/>
      <c r="VTK292" s="6"/>
      <c r="VTL292" s="6"/>
      <c r="VTM292" s="6"/>
      <c r="VTN292" s="6"/>
      <c r="VTO292" s="6"/>
      <c r="VTP292" s="6"/>
      <c r="VTQ292" s="6"/>
      <c r="VTR292" s="6"/>
      <c r="VTS292" s="6"/>
      <c r="VTT292" s="6"/>
      <c r="VTU292" s="6"/>
      <c r="VTV292" s="6"/>
      <c r="VTW292" s="6"/>
      <c r="VTX292" s="6"/>
      <c r="VTY292" s="6"/>
      <c r="VTZ292" s="6"/>
      <c r="VUA292" s="6"/>
      <c r="VUB292" s="6"/>
      <c r="VUC292" s="6"/>
      <c r="VUD292" s="6"/>
      <c r="VUE292" s="6"/>
      <c r="VUF292" s="6"/>
      <c r="VUG292" s="6"/>
      <c r="VUH292" s="6"/>
      <c r="VUI292" s="6"/>
      <c r="VUJ292" s="6"/>
      <c r="VUK292" s="6"/>
      <c r="VUL292" s="6"/>
      <c r="VUM292" s="6"/>
      <c r="VUN292" s="6"/>
      <c r="VUO292" s="6"/>
      <c r="VUP292" s="6"/>
      <c r="VUQ292" s="6"/>
      <c r="VUR292" s="6"/>
      <c r="VUS292" s="6"/>
      <c r="VUT292" s="6"/>
      <c r="VUU292" s="6"/>
      <c r="VUV292" s="6"/>
      <c r="VUW292" s="6"/>
      <c r="VUX292" s="6"/>
      <c r="VUY292" s="6"/>
      <c r="VUZ292" s="6"/>
      <c r="VVA292" s="6"/>
      <c r="VVB292" s="6"/>
      <c r="VVC292" s="6"/>
      <c r="VVD292" s="6"/>
      <c r="VVE292" s="6"/>
      <c r="VVF292" s="6"/>
      <c r="VVG292" s="6"/>
      <c r="VVH292" s="6"/>
      <c r="VVI292" s="6"/>
      <c r="VVJ292" s="6"/>
      <c r="VVK292" s="6"/>
      <c r="VVL292" s="6"/>
      <c r="VVM292" s="6"/>
      <c r="VVN292" s="6"/>
      <c r="VVO292" s="6"/>
      <c r="VVP292" s="6"/>
      <c r="VVQ292" s="6"/>
      <c r="VVR292" s="6"/>
      <c r="VVS292" s="6"/>
      <c r="VVT292" s="6"/>
      <c r="VVU292" s="6"/>
      <c r="VVV292" s="6"/>
      <c r="VVW292" s="6"/>
      <c r="VVX292" s="6"/>
      <c r="VVY292" s="6"/>
      <c r="VVZ292" s="6"/>
      <c r="VWA292" s="6"/>
      <c r="VWB292" s="6"/>
      <c r="VWC292" s="6"/>
      <c r="VWD292" s="6"/>
      <c r="VWE292" s="6"/>
      <c r="VWF292" s="6"/>
      <c r="VWG292" s="6"/>
      <c r="VWH292" s="6"/>
      <c r="VWI292" s="6"/>
      <c r="VWJ292" s="6"/>
      <c r="VWK292" s="6"/>
      <c r="VWL292" s="6"/>
      <c r="VWM292" s="6"/>
      <c r="VWN292" s="6"/>
      <c r="VWO292" s="6"/>
      <c r="VWP292" s="6"/>
      <c r="VWQ292" s="6"/>
      <c r="VWR292" s="6"/>
      <c r="VWS292" s="6"/>
      <c r="VWT292" s="6"/>
      <c r="VWU292" s="6"/>
      <c r="VWV292" s="6"/>
      <c r="VWW292" s="6"/>
      <c r="VWX292" s="6"/>
      <c r="VWY292" s="6"/>
      <c r="VWZ292" s="6"/>
      <c r="VXA292" s="6"/>
      <c r="VXB292" s="6"/>
      <c r="VXC292" s="6"/>
      <c r="VXD292" s="6"/>
      <c r="VXE292" s="6"/>
      <c r="VXF292" s="6"/>
      <c r="VXG292" s="6"/>
      <c r="VXH292" s="6"/>
      <c r="VXI292" s="6"/>
      <c r="VXJ292" s="6"/>
      <c r="VXK292" s="6"/>
      <c r="VXL292" s="6"/>
      <c r="VXM292" s="6"/>
      <c r="VXN292" s="6"/>
      <c r="VXO292" s="6"/>
      <c r="VXP292" s="6"/>
      <c r="VXQ292" s="6"/>
      <c r="VXR292" s="6"/>
      <c r="VXS292" s="6"/>
      <c r="VXT292" s="6"/>
      <c r="VXU292" s="6"/>
      <c r="VXV292" s="6"/>
      <c r="VXW292" s="6"/>
      <c r="VXX292" s="6"/>
      <c r="VXY292" s="6"/>
      <c r="VXZ292" s="6"/>
      <c r="VYA292" s="6"/>
      <c r="VYB292" s="6"/>
      <c r="VYC292" s="6"/>
      <c r="VYD292" s="6"/>
      <c r="VYE292" s="6"/>
      <c r="VYF292" s="6"/>
      <c r="VYG292" s="6"/>
      <c r="VYH292" s="6"/>
      <c r="VYI292" s="6"/>
      <c r="VYJ292" s="6"/>
      <c r="VYK292" s="6"/>
      <c r="VYL292" s="6"/>
      <c r="VYM292" s="6"/>
      <c r="VYN292" s="6"/>
      <c r="VYO292" s="6"/>
      <c r="VYP292" s="6"/>
      <c r="VYQ292" s="6"/>
      <c r="VYR292" s="6"/>
      <c r="VYS292" s="6"/>
      <c r="VYT292" s="6"/>
      <c r="VYU292" s="6"/>
      <c r="VYV292" s="6"/>
      <c r="VYW292" s="6"/>
      <c r="VYX292" s="6"/>
      <c r="VYY292" s="6"/>
      <c r="VYZ292" s="6"/>
      <c r="VZA292" s="6"/>
      <c r="VZB292" s="6"/>
      <c r="VZC292" s="6"/>
      <c r="VZD292" s="6"/>
      <c r="VZE292" s="6"/>
      <c r="VZF292" s="6"/>
      <c r="VZG292" s="6"/>
      <c r="VZH292" s="6"/>
      <c r="VZI292" s="6"/>
      <c r="VZJ292" s="6"/>
      <c r="VZK292" s="6"/>
      <c r="VZL292" s="6"/>
      <c r="VZM292" s="6"/>
      <c r="VZN292" s="6"/>
      <c r="VZO292" s="6"/>
      <c r="VZP292" s="6"/>
      <c r="VZQ292" s="6"/>
      <c r="VZR292" s="6"/>
      <c r="VZS292" s="6"/>
      <c r="VZT292" s="6"/>
      <c r="VZU292" s="6"/>
      <c r="VZV292" s="6"/>
      <c r="VZW292" s="6"/>
      <c r="VZX292" s="6"/>
      <c r="VZY292" s="6"/>
      <c r="VZZ292" s="6"/>
      <c r="WAA292" s="6"/>
      <c r="WAB292" s="6"/>
      <c r="WAC292" s="6"/>
      <c r="WAD292" s="6"/>
      <c r="WAE292" s="6"/>
      <c r="WAF292" s="6"/>
      <c r="WAG292" s="6"/>
      <c r="WAH292" s="6"/>
      <c r="WAI292" s="6"/>
      <c r="WAJ292" s="6"/>
      <c r="WAK292" s="6"/>
      <c r="WAL292" s="6"/>
      <c r="WAM292" s="6"/>
      <c r="WAN292" s="6"/>
      <c r="WAO292" s="6"/>
      <c r="WAP292" s="6"/>
      <c r="WAQ292" s="6"/>
      <c r="WAR292" s="6"/>
      <c r="WAS292" s="6"/>
      <c r="WAT292" s="6"/>
      <c r="WAU292" s="6"/>
      <c r="WAV292" s="6"/>
      <c r="WAW292" s="6"/>
      <c r="WAX292" s="6"/>
      <c r="WAY292" s="6"/>
      <c r="WAZ292" s="6"/>
      <c r="WBA292" s="6"/>
      <c r="WBB292" s="6"/>
      <c r="WBC292" s="6"/>
      <c r="WBD292" s="6"/>
      <c r="WBE292" s="6"/>
      <c r="WBF292" s="6"/>
      <c r="WBG292" s="6"/>
      <c r="WBH292" s="6"/>
      <c r="WBI292" s="6"/>
      <c r="WBJ292" s="6"/>
      <c r="WBK292" s="6"/>
      <c r="WBL292" s="6"/>
      <c r="WBM292" s="6"/>
      <c r="WBN292" s="6"/>
      <c r="WBO292" s="6"/>
      <c r="WBP292" s="6"/>
      <c r="WBQ292" s="6"/>
      <c r="WBR292" s="6"/>
      <c r="WBS292" s="6"/>
      <c r="WBT292" s="6"/>
      <c r="WBU292" s="6"/>
      <c r="WBV292" s="6"/>
      <c r="WBW292" s="6"/>
      <c r="WBX292" s="6"/>
      <c r="WBY292" s="6"/>
      <c r="WBZ292" s="6"/>
      <c r="WCA292" s="6"/>
      <c r="WCB292" s="6"/>
      <c r="WCC292" s="6"/>
      <c r="WCD292" s="6"/>
      <c r="WCE292" s="6"/>
      <c r="WCF292" s="6"/>
      <c r="WCG292" s="6"/>
      <c r="WCH292" s="6"/>
      <c r="WCI292" s="6"/>
      <c r="WCJ292" s="6"/>
      <c r="WCK292" s="6"/>
      <c r="WCL292" s="6"/>
      <c r="WCM292" s="6"/>
      <c r="WCN292" s="6"/>
      <c r="WCO292" s="6"/>
      <c r="WCP292" s="6"/>
      <c r="WCQ292" s="6"/>
      <c r="WCR292" s="6"/>
      <c r="WCS292" s="6"/>
      <c r="WCT292" s="6"/>
      <c r="WCU292" s="6"/>
      <c r="WCV292" s="6"/>
      <c r="WCW292" s="6"/>
      <c r="WCX292" s="6"/>
      <c r="WCY292" s="6"/>
      <c r="WCZ292" s="6"/>
      <c r="WDA292" s="6"/>
      <c r="WDB292" s="6"/>
      <c r="WDC292" s="6"/>
      <c r="WDD292" s="6"/>
      <c r="WDE292" s="6"/>
      <c r="WDF292" s="6"/>
      <c r="WDG292" s="6"/>
      <c r="WDH292" s="6"/>
      <c r="WDI292" s="6"/>
      <c r="WDJ292" s="6"/>
      <c r="WDK292" s="6"/>
      <c r="WDL292" s="6"/>
      <c r="WDM292" s="6"/>
      <c r="WDN292" s="6"/>
      <c r="WDO292" s="6"/>
      <c r="WDP292" s="6"/>
      <c r="WDQ292" s="6"/>
      <c r="WDR292" s="6"/>
      <c r="WDS292" s="6"/>
      <c r="WDT292" s="6"/>
      <c r="WDU292" s="6"/>
      <c r="WDV292" s="6"/>
      <c r="WDW292" s="6"/>
      <c r="WDX292" s="6"/>
      <c r="WDY292" s="6"/>
      <c r="WDZ292" s="6"/>
      <c r="WEA292" s="6"/>
      <c r="WEB292" s="6"/>
      <c r="WEC292" s="6"/>
      <c r="WED292" s="6"/>
      <c r="WEE292" s="6"/>
      <c r="WEF292" s="6"/>
      <c r="WEG292" s="6"/>
      <c r="WEH292" s="6"/>
      <c r="WEI292" s="6"/>
      <c r="WEJ292" s="6"/>
      <c r="WEK292" s="6"/>
      <c r="WEL292" s="6"/>
      <c r="WEM292" s="6"/>
      <c r="WEN292" s="6"/>
      <c r="WEO292" s="6"/>
      <c r="WEP292" s="6"/>
      <c r="WEQ292" s="6"/>
      <c r="WER292" s="6"/>
      <c r="WES292" s="6"/>
      <c r="WET292" s="6"/>
      <c r="WEU292" s="6"/>
      <c r="WEV292" s="6"/>
      <c r="WEW292" s="6"/>
      <c r="WEX292" s="6"/>
      <c r="WEY292" s="6"/>
      <c r="WEZ292" s="6"/>
      <c r="WFA292" s="6"/>
      <c r="WFB292" s="6"/>
      <c r="WFC292" s="6"/>
      <c r="WFD292" s="6"/>
      <c r="WFE292" s="6"/>
      <c r="WFF292" s="6"/>
      <c r="WFG292" s="6"/>
      <c r="WFH292" s="6"/>
      <c r="WFI292" s="6"/>
      <c r="WFJ292" s="6"/>
      <c r="WFK292" s="6"/>
      <c r="WFL292" s="6"/>
      <c r="WFM292" s="6"/>
      <c r="WFN292" s="6"/>
      <c r="WFO292" s="6"/>
      <c r="WFP292" s="6"/>
      <c r="WFQ292" s="6"/>
      <c r="WFR292" s="6"/>
      <c r="WFS292" s="6"/>
      <c r="WFT292" s="6"/>
      <c r="WFU292" s="6"/>
      <c r="WFV292" s="6"/>
      <c r="WFW292" s="6"/>
      <c r="WFX292" s="6"/>
      <c r="WFY292" s="6"/>
      <c r="WFZ292" s="6"/>
      <c r="WGA292" s="6"/>
      <c r="WGB292" s="6"/>
      <c r="WGC292" s="6"/>
      <c r="WGD292" s="6"/>
      <c r="WGE292" s="6"/>
      <c r="WGF292" s="6"/>
      <c r="WGG292" s="6"/>
      <c r="WGH292" s="6"/>
      <c r="WGI292" s="6"/>
      <c r="WGJ292" s="6"/>
      <c r="WGK292" s="6"/>
      <c r="WGL292" s="6"/>
      <c r="WGM292" s="6"/>
      <c r="WGN292" s="6"/>
      <c r="WGO292" s="6"/>
      <c r="WGP292" s="6"/>
      <c r="WGQ292" s="6"/>
      <c r="WGR292" s="6"/>
      <c r="WGS292" s="6"/>
      <c r="WGT292" s="6"/>
      <c r="WGU292" s="6"/>
      <c r="WGV292" s="6"/>
      <c r="WGW292" s="6"/>
      <c r="WGX292" s="6"/>
      <c r="WGY292" s="6"/>
      <c r="WGZ292" s="6"/>
      <c r="WHA292" s="6"/>
      <c r="WHB292" s="6"/>
      <c r="WHC292" s="6"/>
      <c r="WHD292" s="6"/>
      <c r="WHE292" s="6"/>
      <c r="WHF292" s="6"/>
      <c r="WHG292" s="6"/>
      <c r="WHH292" s="6"/>
      <c r="WHI292" s="6"/>
      <c r="WHJ292" s="6"/>
      <c r="WHK292" s="6"/>
      <c r="WHL292" s="6"/>
      <c r="WHM292" s="6"/>
      <c r="WHN292" s="6"/>
      <c r="WHO292" s="6"/>
      <c r="WHP292" s="6"/>
      <c r="WHQ292" s="6"/>
      <c r="WHR292" s="6"/>
      <c r="WHS292" s="6"/>
      <c r="WHT292" s="6"/>
      <c r="WHU292" s="6"/>
      <c r="WHV292" s="6"/>
      <c r="WHW292" s="6"/>
      <c r="WHX292" s="6"/>
      <c r="WHY292" s="6"/>
      <c r="WHZ292" s="6"/>
      <c r="WIA292" s="6"/>
      <c r="WIB292" s="6"/>
      <c r="WIC292" s="6"/>
      <c r="WID292" s="6"/>
      <c r="WIE292" s="6"/>
      <c r="WIF292" s="6"/>
      <c r="WIG292" s="6"/>
      <c r="WIH292" s="6"/>
      <c r="WII292" s="6"/>
      <c r="WIJ292" s="6"/>
      <c r="WIK292" s="6"/>
      <c r="WIL292" s="6"/>
      <c r="WIM292" s="6"/>
      <c r="WIN292" s="6"/>
      <c r="WIO292" s="6"/>
      <c r="WIP292" s="6"/>
      <c r="WIQ292" s="6"/>
      <c r="WIR292" s="6"/>
      <c r="WIS292" s="6"/>
      <c r="WIT292" s="6"/>
      <c r="WIU292" s="6"/>
      <c r="WIV292" s="6"/>
      <c r="WIW292" s="6"/>
      <c r="WIX292" s="6"/>
      <c r="WIY292" s="6"/>
      <c r="WIZ292" s="6"/>
      <c r="WJA292" s="6"/>
      <c r="WJB292" s="6"/>
      <c r="WJC292" s="6"/>
      <c r="WJD292" s="6"/>
      <c r="WJE292" s="6"/>
      <c r="WJF292" s="6"/>
      <c r="WJG292" s="6"/>
      <c r="WJH292" s="6"/>
      <c r="WJI292" s="6"/>
      <c r="WJJ292" s="6"/>
      <c r="WJK292" s="6"/>
      <c r="WJL292" s="6"/>
      <c r="WJM292" s="6"/>
      <c r="WJN292" s="6"/>
      <c r="WJO292" s="6"/>
      <c r="WJP292" s="6"/>
      <c r="WJQ292" s="6"/>
      <c r="WJR292" s="6"/>
      <c r="WJS292" s="6"/>
      <c r="WJT292" s="6"/>
      <c r="WJU292" s="6"/>
      <c r="WJV292" s="6"/>
      <c r="WJW292" s="6"/>
      <c r="WJX292" s="6"/>
      <c r="WJY292" s="6"/>
      <c r="WJZ292" s="6"/>
      <c r="WKA292" s="6"/>
      <c r="WKB292" s="6"/>
      <c r="WKC292" s="6"/>
      <c r="WKD292" s="6"/>
      <c r="WKE292" s="6"/>
      <c r="WKF292" s="6"/>
      <c r="WKG292" s="6"/>
      <c r="WKH292" s="6"/>
      <c r="WKI292" s="6"/>
      <c r="WKJ292" s="6"/>
      <c r="WKK292" s="6"/>
      <c r="WKL292" s="6"/>
      <c r="WKM292" s="6"/>
      <c r="WKN292" s="6"/>
      <c r="WKO292" s="6"/>
      <c r="WKP292" s="6"/>
      <c r="WKQ292" s="6"/>
      <c r="WKR292" s="6"/>
      <c r="WKS292" s="6"/>
      <c r="WKT292" s="6"/>
      <c r="WKU292" s="6"/>
      <c r="WKV292" s="6"/>
      <c r="WKW292" s="6"/>
      <c r="WKX292" s="6"/>
      <c r="WKY292" s="6"/>
      <c r="WKZ292" s="6"/>
      <c r="WLA292" s="6"/>
      <c r="WLB292" s="6"/>
      <c r="WLC292" s="6"/>
      <c r="WLD292" s="6"/>
      <c r="WLE292" s="6"/>
      <c r="WLF292" s="6"/>
      <c r="WLG292" s="6"/>
      <c r="WLH292" s="6"/>
      <c r="WLI292" s="6"/>
      <c r="WLJ292" s="6"/>
      <c r="WLK292" s="6"/>
      <c r="WLL292" s="6"/>
      <c r="WLM292" s="6"/>
      <c r="WLN292" s="6"/>
      <c r="WLO292" s="6"/>
      <c r="WLP292" s="6"/>
      <c r="WLQ292" s="6"/>
      <c r="WLR292" s="6"/>
      <c r="WLS292" s="6"/>
      <c r="WLT292" s="6"/>
      <c r="WLU292" s="6"/>
      <c r="WLV292" s="6"/>
      <c r="WLW292" s="6"/>
      <c r="WLX292" s="6"/>
      <c r="WLY292" s="6"/>
      <c r="WLZ292" s="6"/>
      <c r="WMA292" s="6"/>
      <c r="WMB292" s="6"/>
      <c r="WMC292" s="6"/>
      <c r="WMD292" s="6"/>
      <c r="WME292" s="6"/>
      <c r="WMF292" s="6"/>
      <c r="WMG292" s="6"/>
      <c r="WMH292" s="6"/>
      <c r="WMI292" s="6"/>
      <c r="WMJ292" s="6"/>
      <c r="WMK292" s="6"/>
      <c r="WML292" s="6"/>
      <c r="WMM292" s="6"/>
      <c r="WMN292" s="6"/>
      <c r="WMO292" s="6"/>
      <c r="WMP292" s="6"/>
      <c r="WMQ292" s="6"/>
      <c r="WMR292" s="6"/>
      <c r="WMS292" s="6"/>
      <c r="WMT292" s="6"/>
      <c r="WMU292" s="6"/>
      <c r="WMV292" s="6"/>
      <c r="WMW292" s="6"/>
      <c r="WMX292" s="6"/>
      <c r="WMY292" s="6"/>
      <c r="WMZ292" s="6"/>
      <c r="WNA292" s="6"/>
      <c r="WNB292" s="6"/>
      <c r="WNC292" s="6"/>
      <c r="WND292" s="6"/>
      <c r="WNE292" s="6"/>
      <c r="WNF292" s="6"/>
      <c r="WNG292" s="6"/>
      <c r="WNH292" s="6"/>
      <c r="WNI292" s="6"/>
      <c r="WNJ292" s="6"/>
      <c r="WNK292" s="6"/>
      <c r="WNL292" s="6"/>
      <c r="WNM292" s="6"/>
      <c r="WNN292" s="6"/>
      <c r="WNO292" s="6"/>
      <c r="WNP292" s="6"/>
      <c r="WNQ292" s="6"/>
      <c r="WNR292" s="6"/>
      <c r="WNS292" s="6"/>
      <c r="WNT292" s="6"/>
      <c r="WNU292" s="6"/>
      <c r="WNV292" s="6"/>
      <c r="WNW292" s="6"/>
      <c r="WNX292" s="6"/>
      <c r="WNY292" s="6"/>
      <c r="WNZ292" s="6"/>
      <c r="WOA292" s="6"/>
      <c r="WOB292" s="6"/>
      <c r="WOC292" s="6"/>
      <c r="WOD292" s="6"/>
      <c r="WOE292" s="6"/>
      <c r="WOF292" s="6"/>
      <c r="WOG292" s="6"/>
      <c r="WOH292" s="6"/>
      <c r="WOI292" s="6"/>
      <c r="WOJ292" s="6"/>
      <c r="WOK292" s="6"/>
      <c r="WOL292" s="6"/>
      <c r="WOM292" s="6"/>
      <c r="WON292" s="6"/>
      <c r="WOO292" s="6"/>
      <c r="WOP292" s="6"/>
      <c r="WOQ292" s="6"/>
      <c r="WOR292" s="6"/>
      <c r="WOS292" s="6"/>
      <c r="WOT292" s="6"/>
      <c r="WOU292" s="6"/>
      <c r="WOV292" s="6"/>
      <c r="WOW292" s="6"/>
      <c r="WOX292" s="6"/>
      <c r="WOY292" s="6"/>
      <c r="WOZ292" s="6"/>
      <c r="WPA292" s="6"/>
      <c r="WPB292" s="6"/>
      <c r="WPC292" s="6"/>
      <c r="WPD292" s="6"/>
      <c r="WPE292" s="6"/>
      <c r="WPF292" s="6"/>
      <c r="WPG292" s="6"/>
      <c r="WPH292" s="6"/>
      <c r="WPI292" s="6"/>
      <c r="WPJ292" s="6"/>
      <c r="WPK292" s="6"/>
      <c r="WPL292" s="6"/>
      <c r="WPM292" s="6"/>
      <c r="WPN292" s="6"/>
      <c r="WPO292" s="6"/>
      <c r="WPP292" s="6"/>
      <c r="WPQ292" s="6"/>
      <c r="WPR292" s="6"/>
      <c r="WPS292" s="6"/>
      <c r="WPT292" s="6"/>
      <c r="WPU292" s="6"/>
      <c r="WPV292" s="6"/>
      <c r="WPW292" s="6"/>
      <c r="WPX292" s="6"/>
      <c r="WPY292" s="6"/>
      <c r="WPZ292" s="6"/>
      <c r="WQA292" s="6"/>
      <c r="WQB292" s="6"/>
      <c r="WQC292" s="6"/>
      <c r="WQD292" s="6"/>
      <c r="WQE292" s="6"/>
      <c r="WQF292" s="6"/>
      <c r="WQG292" s="6"/>
      <c r="WQH292" s="6"/>
      <c r="WQI292" s="6"/>
      <c r="WQJ292" s="6"/>
      <c r="WQK292" s="6"/>
      <c r="WQL292" s="6"/>
      <c r="WQM292" s="6"/>
      <c r="WQN292" s="6"/>
      <c r="WQO292" s="6"/>
      <c r="WQP292" s="6"/>
      <c r="WQQ292" s="6"/>
      <c r="WQR292" s="6"/>
      <c r="WQS292" s="6"/>
      <c r="WQT292" s="6"/>
      <c r="WQU292" s="6"/>
      <c r="WQV292" s="6"/>
      <c r="WQW292" s="6"/>
      <c r="WQX292" s="6"/>
      <c r="WQY292" s="6"/>
      <c r="WQZ292" s="6"/>
      <c r="WRA292" s="6"/>
      <c r="WRB292" s="6"/>
      <c r="WRC292" s="6"/>
      <c r="WRD292" s="6"/>
      <c r="WRE292" s="6"/>
      <c r="WRF292" s="6"/>
      <c r="WRG292" s="6"/>
      <c r="WRH292" s="6"/>
      <c r="WRI292" s="6"/>
      <c r="WRJ292" s="6"/>
      <c r="WRK292" s="6"/>
      <c r="WRL292" s="6"/>
      <c r="WRM292" s="6"/>
      <c r="WRN292" s="6"/>
      <c r="WRO292" s="6"/>
      <c r="WRP292" s="6"/>
      <c r="WRQ292" s="6"/>
      <c r="WRR292" s="6"/>
      <c r="WRS292" s="6"/>
      <c r="WRT292" s="6"/>
      <c r="WRU292" s="6"/>
      <c r="WRV292" s="6"/>
      <c r="WRW292" s="6"/>
      <c r="WRX292" s="6"/>
      <c r="WRY292" s="6"/>
      <c r="WRZ292" s="6"/>
      <c r="WSA292" s="6"/>
      <c r="WSB292" s="6"/>
      <c r="WSC292" s="6"/>
      <c r="WSD292" s="6"/>
      <c r="WSE292" s="6"/>
      <c r="WSF292" s="6"/>
      <c r="WSG292" s="6"/>
      <c r="WSH292" s="6"/>
      <c r="WSI292" s="6"/>
      <c r="WSJ292" s="6"/>
      <c r="WSK292" s="6"/>
      <c r="WSL292" s="6"/>
      <c r="WSM292" s="6"/>
      <c r="WSN292" s="6"/>
      <c r="WSO292" s="6"/>
      <c r="WSP292" s="6"/>
      <c r="WSQ292" s="6"/>
      <c r="WSR292" s="6"/>
      <c r="WSS292" s="6"/>
      <c r="WST292" s="6"/>
      <c r="WSU292" s="6"/>
      <c r="WSV292" s="6"/>
      <c r="WSW292" s="6"/>
      <c r="WSX292" s="6"/>
      <c r="WSY292" s="6"/>
      <c r="WSZ292" s="6"/>
      <c r="WTA292" s="6"/>
      <c r="WTB292" s="6"/>
      <c r="WTC292" s="6"/>
      <c r="WTD292" s="6"/>
      <c r="WTE292" s="6"/>
      <c r="WTF292" s="6"/>
      <c r="WTG292" s="6"/>
      <c r="WTH292" s="6"/>
      <c r="WTI292" s="6"/>
      <c r="WTJ292" s="6"/>
      <c r="WTK292" s="6"/>
      <c r="WTL292" s="6"/>
      <c r="WTM292" s="6"/>
      <c r="WTN292" s="6"/>
      <c r="WTO292" s="6"/>
      <c r="WTP292" s="6"/>
      <c r="WTQ292" s="6"/>
      <c r="WTR292" s="6"/>
      <c r="WTS292" s="6"/>
      <c r="WTT292" s="6"/>
      <c r="WTU292" s="6"/>
      <c r="WTV292" s="6"/>
      <c r="WTW292" s="6"/>
      <c r="WTX292" s="6"/>
      <c r="WTY292" s="6"/>
      <c r="WTZ292" s="6"/>
      <c r="WUA292" s="6"/>
      <c r="WUB292" s="6"/>
      <c r="WUC292" s="6"/>
      <c r="WUD292" s="6"/>
      <c r="WUE292" s="6"/>
      <c r="WUF292" s="6"/>
      <c r="WUG292" s="6"/>
      <c r="WUH292" s="6"/>
      <c r="WUI292" s="6"/>
      <c r="WUJ292" s="6"/>
      <c r="WUK292" s="6"/>
      <c r="WUL292" s="6"/>
      <c r="WUM292" s="6"/>
      <c r="WUN292" s="6"/>
      <c r="WUO292" s="6"/>
      <c r="WUP292" s="6"/>
      <c r="WUQ292" s="6"/>
      <c r="WUR292" s="6"/>
      <c r="WUS292" s="6"/>
      <c r="WUT292" s="6"/>
      <c r="WUU292" s="6"/>
      <c r="WUV292" s="6"/>
      <c r="WUW292" s="6"/>
      <c r="WUX292" s="6"/>
      <c r="WUY292" s="6"/>
      <c r="WUZ292" s="6"/>
      <c r="WVA292" s="6"/>
      <c r="WVB292" s="6"/>
      <c r="WVC292" s="6"/>
      <c r="WVD292" s="6"/>
      <c r="WVE292" s="6"/>
      <c r="WVF292" s="6"/>
      <c r="WVG292" s="6"/>
      <c r="WVH292" s="6"/>
      <c r="WVI292" s="6"/>
      <c r="WVJ292" s="6"/>
      <c r="WVK292" s="6"/>
      <c r="WVL292" s="6"/>
      <c r="WVM292" s="6"/>
      <c r="WVN292" s="6"/>
      <c r="WVO292" s="6"/>
      <c r="WVP292" s="6"/>
      <c r="WVQ292" s="6"/>
      <c r="WVR292" s="6"/>
      <c r="WVS292" s="6"/>
      <c r="WVT292" s="6"/>
      <c r="WVU292" s="6"/>
      <c r="WVV292" s="6"/>
      <c r="WVW292" s="6"/>
      <c r="WVX292" s="6"/>
      <c r="WVY292" s="6"/>
      <c r="WVZ292" s="6"/>
      <c r="WWA292" s="6"/>
      <c r="WWB292" s="6"/>
      <c r="WWC292" s="6"/>
      <c r="WWD292" s="6"/>
      <c r="WWE292" s="6"/>
      <c r="WWF292" s="6"/>
      <c r="WWG292" s="6"/>
      <c r="WWH292" s="6"/>
      <c r="WWI292" s="6"/>
      <c r="WWJ292" s="6"/>
      <c r="WWK292" s="6"/>
      <c r="WWL292" s="6"/>
      <c r="WWM292" s="6"/>
      <c r="WWN292" s="6"/>
      <c r="WWO292" s="6"/>
      <c r="WWP292" s="6"/>
      <c r="WWQ292" s="6"/>
      <c r="WWR292" s="6"/>
      <c r="WWS292" s="6"/>
      <c r="WWT292" s="6"/>
      <c r="WWU292" s="6"/>
      <c r="WWV292" s="6"/>
      <c r="WWW292" s="6"/>
      <c r="WWX292" s="6"/>
      <c r="WWY292" s="6"/>
      <c r="WWZ292" s="6"/>
      <c r="WXA292" s="6"/>
      <c r="WXB292" s="6"/>
      <c r="WXC292" s="6"/>
      <c r="WXD292" s="6"/>
      <c r="WXE292" s="6"/>
      <c r="WXF292" s="6"/>
      <c r="WXG292" s="6"/>
      <c r="WXH292" s="6"/>
      <c r="WXI292" s="6"/>
      <c r="WXJ292" s="6"/>
      <c r="WXK292" s="6"/>
      <c r="WXL292" s="6"/>
      <c r="WXM292" s="6"/>
      <c r="WXN292" s="6"/>
      <c r="WXO292" s="6"/>
      <c r="WXP292" s="6"/>
      <c r="WXQ292" s="6"/>
      <c r="WXR292" s="6"/>
      <c r="WXS292" s="6"/>
      <c r="WXT292" s="6"/>
      <c r="WXU292" s="6"/>
      <c r="WXV292" s="6"/>
      <c r="WXW292" s="6"/>
      <c r="WXX292" s="6"/>
      <c r="WXY292" s="6"/>
      <c r="WXZ292" s="6"/>
      <c r="WYA292" s="6"/>
      <c r="WYB292" s="6"/>
      <c r="WYC292" s="6"/>
      <c r="WYD292" s="6"/>
      <c r="WYE292" s="6"/>
      <c r="WYF292" s="6"/>
      <c r="WYG292" s="6"/>
      <c r="WYH292" s="6"/>
      <c r="WYI292" s="6"/>
      <c r="WYJ292" s="6"/>
      <c r="WYK292" s="6"/>
      <c r="WYL292" s="6"/>
      <c r="WYM292" s="6"/>
      <c r="WYN292" s="6"/>
      <c r="WYO292" s="6"/>
      <c r="WYP292" s="6"/>
      <c r="WYQ292" s="6"/>
      <c r="WYR292" s="6"/>
      <c r="WYS292" s="6"/>
      <c r="WYT292" s="6"/>
      <c r="WYU292" s="6"/>
      <c r="WYV292" s="6"/>
      <c r="WYW292" s="6"/>
      <c r="WYX292" s="6"/>
      <c r="WYY292" s="6"/>
      <c r="WYZ292" s="6"/>
      <c r="WZA292" s="6"/>
      <c r="WZB292" s="6"/>
      <c r="WZC292" s="6"/>
      <c r="WZD292" s="6"/>
      <c r="WZE292" s="6"/>
      <c r="WZF292" s="6"/>
      <c r="WZG292" s="6"/>
      <c r="WZH292" s="6"/>
      <c r="WZI292" s="6"/>
      <c r="WZJ292" s="6"/>
      <c r="WZK292" s="6"/>
      <c r="WZL292" s="6"/>
      <c r="WZM292" s="6"/>
      <c r="WZN292" s="6"/>
      <c r="WZO292" s="6"/>
      <c r="WZP292" s="6"/>
      <c r="WZQ292" s="6"/>
      <c r="WZR292" s="6"/>
      <c r="WZS292" s="6"/>
      <c r="WZT292" s="6"/>
      <c r="WZU292" s="6"/>
      <c r="WZV292" s="6"/>
      <c r="WZW292" s="6"/>
      <c r="WZX292" s="6"/>
      <c r="WZY292" s="6"/>
      <c r="WZZ292" s="6"/>
      <c r="XAA292" s="6"/>
      <c r="XAB292" s="6"/>
      <c r="XAC292" s="6"/>
      <c r="XAD292" s="6"/>
      <c r="XAE292" s="6"/>
      <c r="XAF292" s="6"/>
      <c r="XAG292" s="6"/>
      <c r="XAH292" s="6"/>
      <c r="XAI292" s="6"/>
      <c r="XAJ292" s="6"/>
      <c r="XAK292" s="6"/>
      <c r="XAL292" s="6"/>
      <c r="XAM292" s="6"/>
      <c r="XAN292" s="6"/>
      <c r="XAO292" s="6"/>
      <c r="XAP292" s="6"/>
      <c r="XAQ292" s="6"/>
      <c r="XAR292" s="6"/>
      <c r="XAS292" s="6"/>
      <c r="XAT292" s="6"/>
      <c r="XAU292" s="6"/>
      <c r="XAV292" s="6"/>
      <c r="XAW292" s="6"/>
      <c r="XAX292" s="6"/>
      <c r="XAY292" s="6"/>
      <c r="XAZ292" s="6"/>
      <c r="XBA292" s="6"/>
      <c r="XBB292" s="6"/>
      <c r="XBC292" s="6"/>
      <c r="XBD292" s="6"/>
      <c r="XBE292" s="6"/>
      <c r="XBF292" s="6"/>
      <c r="XBG292" s="6"/>
      <c r="XBH292" s="6"/>
      <c r="XBI292" s="6"/>
      <c r="XBJ292" s="6"/>
      <c r="XBK292" s="6"/>
      <c r="XBL292" s="6"/>
      <c r="XBM292" s="6"/>
      <c r="XBN292" s="6"/>
      <c r="XBO292" s="6"/>
      <c r="XBP292" s="6"/>
      <c r="XBQ292" s="6"/>
      <c r="XBR292" s="6"/>
      <c r="XBS292" s="6"/>
      <c r="XBT292" s="6"/>
      <c r="XBU292" s="6"/>
      <c r="XBV292" s="6"/>
      <c r="XBW292" s="6"/>
      <c r="XBX292" s="6"/>
      <c r="XBY292" s="6"/>
      <c r="XBZ292" s="6"/>
      <c r="XCA292" s="6"/>
      <c r="XCB292" s="6"/>
      <c r="XCC292" s="6"/>
      <c r="XCD292" s="6"/>
      <c r="XCE292" s="6"/>
      <c r="XCF292" s="6"/>
      <c r="XCG292" s="6"/>
      <c r="XCH292" s="6"/>
      <c r="XCI292" s="6"/>
      <c r="XCJ292" s="6"/>
      <c r="XCK292" s="6"/>
      <c r="XCL292" s="6"/>
      <c r="XCM292" s="6"/>
      <c r="XCN292" s="6"/>
      <c r="XCO292" s="6"/>
      <c r="XCP292" s="6"/>
      <c r="XCQ292" s="6"/>
      <c r="XCR292" s="6"/>
      <c r="XCS292" s="6"/>
      <c r="XCT292" s="6"/>
      <c r="XCU292" s="6"/>
      <c r="XCV292" s="6"/>
      <c r="XCW292" s="6"/>
      <c r="XCX292" s="6"/>
      <c r="XCY292" s="6"/>
      <c r="XCZ292" s="6"/>
      <c r="XDA292" s="6"/>
      <c r="XDB292" s="6"/>
    </row>
    <row r="293" spans="1:16330" s="2" customFormat="1">
      <c r="A293" s="146">
        <v>63908</v>
      </c>
      <c r="B293" s="146">
        <v>2630</v>
      </c>
      <c r="C293" s="146">
        <v>608</v>
      </c>
      <c r="D293" s="147">
        <v>64385</v>
      </c>
      <c r="E293" s="148">
        <f t="shared" si="432"/>
        <v>2639.7850000000003</v>
      </c>
      <c r="F293" s="149">
        <f t="shared" si="433"/>
        <v>607.15055000000007</v>
      </c>
      <c r="G293" s="150">
        <v>16</v>
      </c>
      <c r="H293" s="150">
        <f t="shared" si="434"/>
        <v>3299.7312500000003</v>
      </c>
      <c r="I293" s="150">
        <f t="shared" si="435"/>
        <v>758.93818750000014</v>
      </c>
      <c r="J293" s="150">
        <f t="shared" si="436"/>
        <v>3959.6775000000007</v>
      </c>
      <c r="K293" s="150">
        <f t="shared" si="437"/>
        <v>910.7258250000001</v>
      </c>
      <c r="L293" s="150">
        <v>8</v>
      </c>
      <c r="M293" s="151">
        <v>9</v>
      </c>
      <c r="N293" s="152">
        <v>11</v>
      </c>
      <c r="O293" s="169" t="s">
        <v>396</v>
      </c>
      <c r="P293" s="8"/>
      <c r="Q293" s="8"/>
      <c r="R293" s="8"/>
      <c r="S293" s="8"/>
      <c r="T293" s="181" t="e">
        <f>VLOOKUP(P293,'[3]Monitor Schedule'!$A:$J,10,FALSE)</f>
        <v>#N/A</v>
      </c>
      <c r="U293" s="8"/>
      <c r="V293" s="181" t="e">
        <f>VLOOKUP(P293,'[3]Monitor Schedule'!$A:$K,11,FALSE)</f>
        <v>#N/A</v>
      </c>
      <c r="W293" s="181"/>
      <c r="X293" s="8" t="e">
        <f>VLOOKUP(P293,[4]ocr_assessors_for_ror!$B:$E,4,FALSE)</f>
        <v>#N/A</v>
      </c>
      <c r="Y293" s="2" t="e">
        <f>VLOOKUP(P293,'[3]Monitor Schedule'!$A:$BM,13,FALSE)</f>
        <v>#N/A</v>
      </c>
      <c r="Z293" s="2" t="e">
        <f>VLOOKUP(P293,'[3]Monitor Schedule'!$A:$BM,14,FALSE)</f>
        <v>#N/A</v>
      </c>
      <c r="AA293" s="2" t="e">
        <f>VLOOKUP(P293,'[3]Monitor Schedule'!$A:$BM,15,FALSE)</f>
        <v>#N/A</v>
      </c>
      <c r="AB293" s="2" t="e">
        <f>VLOOKUP(P293,'[3]Monitor Schedule'!$A:$BM,16,FALSE)</f>
        <v>#N/A</v>
      </c>
      <c r="AC293" s="2" t="e">
        <f>VLOOKUP(P293,'[3]Monitor Schedule'!$A:$BM,17,FALSE)</f>
        <v>#N/A</v>
      </c>
      <c r="AD293" s="2" t="e">
        <f>VLOOKUP(P293,'[3]Monitor Schedule'!$A:$BM,18,FALSE)</f>
        <v>#N/A</v>
      </c>
      <c r="AE293" s="2" t="e">
        <f>VLOOKUP(P293,'[3]Monitor Schedule'!$A:$BM,19,FALSE)</f>
        <v>#N/A</v>
      </c>
      <c r="AF293" s="2" t="e">
        <f>VLOOKUP(P293,'[3]Monitor Schedule'!$A:$BM,20,FALSE)</f>
        <v>#N/A</v>
      </c>
      <c r="AG293" s="2" t="e">
        <f>VLOOKUP(P293,'[3]Monitor Schedule'!$A:$BM,21,FALSE)</f>
        <v>#N/A</v>
      </c>
      <c r="AH293" s="2" t="e">
        <f>VLOOKUP(P293,'[3]Monitor Schedule'!$A:$BM,22,FALSE)</f>
        <v>#N/A</v>
      </c>
      <c r="AI293" s="2" t="e">
        <f>VLOOKUP(P293,'[3]Monitor Schedule'!$A:$BM,23,FALSE)</f>
        <v>#N/A</v>
      </c>
      <c r="AJ293" s="2" t="e">
        <f>VLOOKUP(P293,'[3]Monitor Schedule'!$A:$BM,24,FALSE)</f>
        <v>#N/A</v>
      </c>
      <c r="AK293" s="2" t="e">
        <f>VLOOKUP(P293,'[3]Monitor Schedule'!$A:$BM,25,FALSE)</f>
        <v>#N/A</v>
      </c>
      <c r="AL293" s="2" t="e">
        <f>VLOOKUP(P293,'[3]Monitor Schedule'!$A:$BM,26,FALSE)</f>
        <v>#N/A</v>
      </c>
      <c r="AM293" s="2" t="e">
        <f>VLOOKUP(P293,'[3]Monitor Schedule'!$A:$BM,27,FALSE)</f>
        <v>#N/A</v>
      </c>
      <c r="AN293" s="2" t="e">
        <f>VLOOKUP(P293,'[3]Monitor Schedule'!$A:$BM,28,FALSE)</f>
        <v>#N/A</v>
      </c>
      <c r="AO293" s="2" t="e">
        <f>VLOOKUP(P293,'[3]Monitor Schedule'!$A:$BM,29,FALSE)</f>
        <v>#N/A</v>
      </c>
      <c r="AP293" s="2" t="e">
        <f>VLOOKUP(P293,'[3]Monitor Schedule'!$A:$BM,30,FALSE)</f>
        <v>#N/A</v>
      </c>
      <c r="AQ293" s="2" t="e">
        <f>VLOOKUP(P293,'[3]Monitor Schedule'!$A:$BM,31,FALSE)</f>
        <v>#N/A</v>
      </c>
      <c r="AR293" s="2" t="e">
        <f>VLOOKUP(P293,'[3]Monitor Schedule'!$A:$BM,32,FALSE)</f>
        <v>#N/A</v>
      </c>
      <c r="AS293" s="2" t="e">
        <f>VLOOKUP(P293,'[3]Monitor Schedule'!$A:$BM,33,FALSE)</f>
        <v>#N/A</v>
      </c>
      <c r="AT293" s="2" t="e">
        <f>VLOOKUP(P293,'[3]Monitor Schedule'!$A:$BM,34,FALSE)</f>
        <v>#N/A</v>
      </c>
      <c r="AU293" s="2" t="e">
        <f>VLOOKUP(P293,'[3]Monitor Schedule'!$A:$BM,35,FALSE)</f>
        <v>#N/A</v>
      </c>
      <c r="AV293" s="2" t="e">
        <f>VLOOKUP(P293,'[3]Monitor Schedule'!$A:$BM,36,FALSE)</f>
        <v>#N/A</v>
      </c>
      <c r="AW293" s="2" t="e">
        <f>VLOOKUP(P293,'[3]Monitor Schedule'!$A:$BM,37,FALSE)</f>
        <v>#N/A</v>
      </c>
      <c r="AX293" s="2" t="e">
        <f>VLOOKUP(P293,'[3]Monitor Schedule'!$A:$BM,38,FALSE)</f>
        <v>#N/A</v>
      </c>
      <c r="AY293" s="2" t="e">
        <f>VLOOKUP(P293,'[3]Monitor Schedule'!$A:$BM,39,FALSE)</f>
        <v>#N/A</v>
      </c>
      <c r="AZ293" s="2" t="e">
        <f>VLOOKUP(P293,'[3]Monitor Schedule'!$A:$BM,40,FALSE)</f>
        <v>#N/A</v>
      </c>
      <c r="BA293" s="2" t="e">
        <f>VLOOKUP(P293,'[3]Monitor Schedule'!$A:$BM,41,FALSE)</f>
        <v>#N/A</v>
      </c>
      <c r="BB293" s="2" t="e">
        <f>VLOOKUP(P293,'[3]Monitor Schedule'!$A:$BM,42,FALSE)</f>
        <v>#N/A</v>
      </c>
      <c r="BC293" s="2" t="e">
        <f>VLOOKUP(P293,'[3]Monitor Schedule'!$A:$BM,43,FALSE)</f>
        <v>#N/A</v>
      </c>
      <c r="BD293" s="2" t="e">
        <f>VLOOKUP(P293,'[3]Monitor Schedule'!$A:$BM,44,FALSE)</f>
        <v>#N/A</v>
      </c>
      <c r="BE293" s="2" t="e">
        <f>VLOOKUP(P293,'[3]Monitor Schedule'!$A:$BM,45,FALSE)</f>
        <v>#N/A</v>
      </c>
      <c r="BF293" s="2" t="e">
        <f>VLOOKUP(P293,'[3]Monitor Schedule'!$A:$BM,46,FALSE)</f>
        <v>#N/A</v>
      </c>
      <c r="BG293" s="2" t="e">
        <f>VLOOKUP(P293,'[3]Monitor Schedule'!$A:$BM,47,FALSE)</f>
        <v>#N/A</v>
      </c>
      <c r="BH293" s="2" t="e">
        <f>VLOOKUP(P293,'[3]Monitor Schedule'!$A:$BM,48,FALSE)</f>
        <v>#N/A</v>
      </c>
      <c r="BI293" s="2" t="e">
        <f>VLOOKUP(P293,'[3]Monitor Schedule'!$A:$BM,49,FALSE)</f>
        <v>#N/A</v>
      </c>
      <c r="BJ293" s="2" t="e">
        <f>VLOOKUP(P293,'[3]Monitor Schedule'!$A:$BM,50,FALSE)</f>
        <v>#N/A</v>
      </c>
      <c r="BK293" s="2" t="e">
        <f>VLOOKUP(P293,'[3]Monitor Schedule'!$A:$BM,51,FALSE)</f>
        <v>#N/A</v>
      </c>
      <c r="BL293" s="2" t="e">
        <f>VLOOKUP(P293,'[3]Monitor Schedule'!$A:$BM,52,FALSE)</f>
        <v>#N/A</v>
      </c>
      <c r="BM293" s="2" t="e">
        <f>VLOOKUP(P293,'[3]Monitor Schedule'!$A:$BM,53,FALSE)</f>
        <v>#N/A</v>
      </c>
      <c r="BN293" s="2" t="e">
        <f>VLOOKUP(P293,'[3]Monitor Schedule'!$A:$BM,54,FALSE)</f>
        <v>#N/A</v>
      </c>
      <c r="BO293" s="2" t="e">
        <f>VLOOKUP(P293,'[3]Monitor Schedule'!$A:$BM,55,FALSE)</f>
        <v>#N/A</v>
      </c>
      <c r="BP293" s="2" t="e">
        <f>VLOOKUP(P293,'[3]Monitor Schedule'!$A:$BM,56,FALSE)</f>
        <v>#N/A</v>
      </c>
      <c r="BQ293" s="2" t="e">
        <f>VLOOKUP(P293,'[3]Monitor Schedule'!$A:$BM,57,FALSE)</f>
        <v>#N/A</v>
      </c>
      <c r="BR293" s="2" t="e">
        <f>VLOOKUP(P293,'[3]Monitor Schedule'!$A:$BM,58,FALSE)</f>
        <v>#N/A</v>
      </c>
      <c r="BS293" s="2" t="e">
        <f>VLOOKUP(P293,'[3]Monitor Schedule'!$A:$BM,59,FALSE)</f>
        <v>#N/A</v>
      </c>
      <c r="BT293" s="2" t="e">
        <f>VLOOKUP(P293,'[3]Monitor Schedule'!$A:$BM,60,FALSE)</f>
        <v>#N/A</v>
      </c>
      <c r="BU293" s="2" t="e">
        <f>VLOOKUP(P293,'[3]Monitor Schedule'!$A:$BM,61,FALSE)</f>
        <v>#N/A</v>
      </c>
      <c r="BV293" s="2" t="e">
        <f>VLOOKUP(P293,'[3]Monitor Schedule'!$A:$BM,62,FALSE)</f>
        <v>#N/A</v>
      </c>
      <c r="BW293" s="2" t="e">
        <f>VLOOKUP(P293,'[3]Monitor Schedule'!$A:$BM,63,FALSE)</f>
        <v>#N/A</v>
      </c>
      <c r="BX293" s="2" t="e">
        <f>VLOOKUP(P293,'[3]Monitor Schedule'!$A:$BM,64,FALSE)</f>
        <v>#N/A</v>
      </c>
      <c r="BY293" s="2" t="e">
        <f>VLOOKUP(P293,'[3]Monitor Schedule'!$A:$BM,65,FALSE)</f>
        <v>#N/A</v>
      </c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 s="6"/>
      <c r="QS293" s="6"/>
      <c r="QT293" s="6"/>
      <c r="QU293" s="6"/>
      <c r="QV293" s="6"/>
      <c r="QW293" s="6"/>
      <c r="QX293" s="6"/>
      <c r="QY293" s="6"/>
      <c r="QZ293" s="6"/>
      <c r="RA293" s="6"/>
      <c r="RB293" s="6"/>
      <c r="RC293" s="6"/>
      <c r="RD293" s="6"/>
      <c r="RE293" s="6"/>
      <c r="RF293" s="6"/>
      <c r="RG293" s="6"/>
      <c r="RH293" s="6"/>
      <c r="RI293" s="6"/>
      <c r="RJ293" s="6"/>
      <c r="RK293" s="6"/>
      <c r="RL293" s="6"/>
      <c r="RM293" s="6"/>
      <c r="RN293" s="6"/>
      <c r="RO293" s="6"/>
      <c r="RP293" s="6"/>
      <c r="RQ293" s="6"/>
      <c r="RR293" s="6"/>
      <c r="RS293" s="6"/>
      <c r="RT293" s="6"/>
      <c r="RU293" s="6"/>
      <c r="RV293" s="6"/>
      <c r="RW293" s="6"/>
      <c r="RX293" s="6"/>
      <c r="RY293" s="6"/>
      <c r="RZ293" s="6"/>
      <c r="SA293" s="6"/>
      <c r="SB293" s="6"/>
      <c r="SC293" s="6"/>
      <c r="SD293" s="6"/>
      <c r="SE293" s="6"/>
      <c r="SF293" s="6"/>
      <c r="SG293" s="6"/>
      <c r="SH293" s="6"/>
      <c r="SI293" s="6"/>
      <c r="SJ293" s="6"/>
      <c r="SK293" s="6"/>
      <c r="SL293" s="6"/>
      <c r="SM293" s="6"/>
      <c r="SN293" s="6"/>
      <c r="SO293" s="6"/>
      <c r="SP293" s="6"/>
      <c r="SQ293" s="6"/>
      <c r="SR293" s="6"/>
      <c r="SS293" s="6"/>
      <c r="ST293" s="6"/>
      <c r="SU293" s="6"/>
      <c r="SV293" s="6"/>
      <c r="SW293" s="6"/>
      <c r="SX293" s="6"/>
      <c r="SY293" s="6"/>
      <c r="SZ293" s="6"/>
      <c r="TA293" s="6"/>
      <c r="TB293" s="6"/>
      <c r="TC293" s="6"/>
      <c r="TD293" s="6"/>
      <c r="TE293" s="6"/>
      <c r="TF293" s="6"/>
      <c r="TG293" s="6"/>
      <c r="TH293" s="6"/>
      <c r="TI293" s="6"/>
      <c r="TJ293" s="6"/>
      <c r="TK293" s="6"/>
      <c r="TL293" s="6"/>
      <c r="TM293" s="6"/>
      <c r="TN293" s="6"/>
      <c r="TO293" s="6"/>
      <c r="TP293" s="6"/>
      <c r="TQ293" s="6"/>
      <c r="TR293" s="6"/>
      <c r="TS293" s="6"/>
      <c r="TT293" s="6"/>
      <c r="TU293" s="6"/>
      <c r="TV293" s="6"/>
      <c r="TW293" s="6"/>
      <c r="TX293" s="6"/>
      <c r="TY293" s="6"/>
      <c r="TZ293" s="6"/>
      <c r="UA293" s="6"/>
      <c r="UB293" s="6"/>
      <c r="UC293" s="6"/>
      <c r="UD293" s="6"/>
      <c r="UE293" s="6"/>
      <c r="UF293" s="6"/>
      <c r="UG293" s="6"/>
      <c r="UH293" s="6"/>
      <c r="UI293" s="6"/>
      <c r="UJ293" s="6"/>
      <c r="UK293" s="6"/>
      <c r="UL293" s="6"/>
      <c r="UM293" s="6"/>
      <c r="UN293" s="6"/>
      <c r="UO293" s="6"/>
      <c r="UP293" s="6"/>
      <c r="UQ293" s="6"/>
      <c r="UR293" s="6"/>
      <c r="US293" s="6"/>
      <c r="UT293" s="6"/>
      <c r="UU293" s="6"/>
      <c r="UV293" s="6"/>
      <c r="UW293" s="6"/>
      <c r="UX293" s="6"/>
      <c r="UY293" s="6"/>
      <c r="UZ293" s="6"/>
      <c r="VA293" s="6"/>
      <c r="VB293" s="6"/>
      <c r="VC293" s="6"/>
      <c r="VD293" s="6"/>
      <c r="VE293" s="6"/>
      <c r="VF293" s="6"/>
      <c r="VG293" s="6"/>
      <c r="VH293" s="6"/>
      <c r="VI293" s="6"/>
      <c r="VJ293" s="6"/>
      <c r="VK293" s="6"/>
      <c r="VL293" s="6"/>
      <c r="VM293" s="6"/>
      <c r="VN293" s="6"/>
      <c r="VO293" s="6"/>
      <c r="VP293" s="6"/>
      <c r="VQ293" s="6"/>
      <c r="VR293" s="6"/>
      <c r="VS293" s="6"/>
      <c r="VT293" s="6"/>
      <c r="VU293" s="6"/>
      <c r="VV293" s="6"/>
      <c r="VW293" s="6"/>
      <c r="VX293" s="6"/>
      <c r="VY293" s="6"/>
      <c r="VZ293" s="6"/>
      <c r="WA293" s="6"/>
      <c r="WB293" s="6"/>
      <c r="WC293" s="6"/>
      <c r="WD293" s="6"/>
      <c r="WE293" s="6"/>
      <c r="WF293" s="6"/>
      <c r="WG293" s="6"/>
      <c r="WH293" s="6"/>
      <c r="WI293" s="6"/>
      <c r="WJ293" s="6"/>
      <c r="WK293" s="6"/>
      <c r="WL293" s="6"/>
      <c r="WM293" s="6"/>
      <c r="WN293" s="6"/>
      <c r="WO293" s="6"/>
      <c r="WP293" s="6"/>
      <c r="WQ293" s="6"/>
      <c r="WR293" s="6"/>
      <c r="WS293" s="6"/>
      <c r="WT293" s="6"/>
      <c r="WU293" s="6"/>
      <c r="WV293" s="6"/>
      <c r="WW293" s="6"/>
      <c r="WX293" s="6"/>
      <c r="WY293" s="6"/>
      <c r="WZ293" s="6"/>
      <c r="XA293" s="6"/>
      <c r="XB293" s="6"/>
      <c r="XC293" s="6"/>
      <c r="XD293" s="6"/>
      <c r="XE293" s="6"/>
      <c r="XF293" s="6"/>
      <c r="XG293" s="6"/>
      <c r="XH293" s="6"/>
      <c r="XI293" s="6"/>
      <c r="XJ293" s="6"/>
      <c r="XK293" s="6"/>
      <c r="XL293" s="6"/>
      <c r="XM293" s="6"/>
      <c r="XN293" s="6"/>
      <c r="XO293" s="6"/>
      <c r="XP293" s="6"/>
      <c r="XQ293" s="6"/>
      <c r="XR293" s="6"/>
      <c r="XS293" s="6"/>
      <c r="XT293" s="6"/>
      <c r="XU293" s="6"/>
      <c r="XV293" s="6"/>
      <c r="XW293" s="6"/>
      <c r="XX293" s="6"/>
      <c r="XY293" s="6"/>
      <c r="XZ293" s="6"/>
      <c r="YA293" s="6"/>
      <c r="YB293" s="6"/>
      <c r="YC293" s="6"/>
      <c r="YD293" s="6"/>
      <c r="YE293" s="6"/>
      <c r="YF293" s="6"/>
      <c r="YG293" s="6"/>
      <c r="YH293" s="6"/>
      <c r="YI293" s="6"/>
      <c r="YJ293" s="6"/>
      <c r="YK293" s="6"/>
      <c r="YL293" s="6"/>
      <c r="YM293" s="6"/>
      <c r="YN293" s="6"/>
      <c r="YO293" s="6"/>
      <c r="YP293" s="6"/>
      <c r="YQ293" s="6"/>
      <c r="YR293" s="6"/>
      <c r="YS293" s="6"/>
      <c r="YT293" s="6"/>
      <c r="YU293" s="6"/>
      <c r="YV293" s="6"/>
      <c r="YW293" s="6"/>
      <c r="YX293" s="6"/>
      <c r="YY293" s="6"/>
      <c r="YZ293" s="6"/>
      <c r="ZA293" s="6"/>
      <c r="ZB293" s="6"/>
      <c r="ZC293" s="6"/>
      <c r="ZD293" s="6"/>
      <c r="ZE293" s="6"/>
      <c r="ZF293" s="6"/>
      <c r="ZG293" s="6"/>
      <c r="ZH293" s="6"/>
      <c r="ZI293" s="6"/>
      <c r="ZJ293" s="6"/>
      <c r="ZK293" s="6"/>
      <c r="ZL293" s="6"/>
      <c r="ZM293" s="6"/>
      <c r="ZN293" s="6"/>
      <c r="ZO293" s="6"/>
      <c r="ZP293" s="6"/>
      <c r="ZQ293" s="6"/>
      <c r="ZR293" s="6"/>
      <c r="ZS293" s="6"/>
      <c r="ZT293" s="6"/>
      <c r="ZU293" s="6"/>
      <c r="ZV293" s="6"/>
      <c r="ZW293" s="6"/>
      <c r="ZX293" s="6"/>
      <c r="ZY293" s="6"/>
      <c r="ZZ293" s="6"/>
      <c r="AAA293" s="6"/>
      <c r="AAB293" s="6"/>
      <c r="AAC293" s="6"/>
      <c r="AAD293" s="6"/>
      <c r="AAE293" s="6"/>
      <c r="AAF293" s="6"/>
      <c r="AAG293" s="6"/>
      <c r="AAH293" s="6"/>
      <c r="AAI293" s="6"/>
      <c r="AAJ293" s="6"/>
      <c r="AAK293" s="6"/>
      <c r="AAL293" s="6"/>
      <c r="AAM293" s="6"/>
      <c r="AAN293" s="6"/>
      <c r="AAO293" s="6"/>
      <c r="AAP293" s="6"/>
      <c r="AAQ293" s="6"/>
      <c r="AAR293" s="6"/>
      <c r="AAS293" s="6"/>
      <c r="AAT293" s="6"/>
      <c r="AAU293" s="6"/>
      <c r="AAV293" s="6"/>
      <c r="AAW293" s="6"/>
      <c r="AAX293" s="6"/>
      <c r="AAY293" s="6"/>
      <c r="AAZ293" s="6"/>
      <c r="ABA293" s="6"/>
      <c r="ABB293" s="6"/>
      <c r="ABC293" s="6"/>
      <c r="ABD293" s="6"/>
      <c r="ABE293" s="6"/>
      <c r="ABF293" s="6"/>
      <c r="ABG293" s="6"/>
      <c r="ABH293" s="6"/>
      <c r="ABI293" s="6"/>
      <c r="ABJ293" s="6"/>
      <c r="ABK293" s="6"/>
      <c r="ABL293" s="6"/>
      <c r="ABM293" s="6"/>
      <c r="ABN293" s="6"/>
      <c r="ABO293" s="6"/>
      <c r="ABP293" s="6"/>
      <c r="ABQ293" s="6"/>
      <c r="ABR293" s="6"/>
      <c r="ABS293" s="6"/>
      <c r="ABT293" s="6"/>
      <c r="ABU293" s="6"/>
      <c r="ABV293" s="6"/>
      <c r="ABW293" s="6"/>
      <c r="ABX293" s="6"/>
      <c r="ABY293" s="6"/>
      <c r="ABZ293" s="6"/>
      <c r="ACA293" s="6"/>
      <c r="ACB293" s="6"/>
      <c r="ACC293" s="6"/>
      <c r="ACD293" s="6"/>
      <c r="ACE293" s="6"/>
      <c r="ACF293" s="6"/>
      <c r="ACG293" s="6"/>
      <c r="ACH293" s="6"/>
      <c r="ACI293" s="6"/>
      <c r="ACJ293" s="6"/>
      <c r="ACK293" s="6"/>
      <c r="ACL293" s="6"/>
      <c r="ACM293" s="6"/>
      <c r="ACN293" s="6"/>
      <c r="ACO293" s="6"/>
      <c r="ACP293" s="6"/>
      <c r="ACQ293" s="6"/>
      <c r="ACR293" s="6"/>
      <c r="ACS293" s="6"/>
      <c r="ACT293" s="6"/>
      <c r="ACU293" s="6"/>
      <c r="ACV293" s="6"/>
      <c r="ACW293" s="6"/>
      <c r="ACX293" s="6"/>
      <c r="ACY293" s="6"/>
      <c r="ACZ293" s="6"/>
      <c r="ADA293" s="6"/>
      <c r="ADB293" s="6"/>
      <c r="ADC293" s="6"/>
      <c r="ADD293" s="6"/>
      <c r="ADE293" s="6"/>
      <c r="ADF293" s="6"/>
      <c r="ADG293" s="6"/>
      <c r="ADH293" s="6"/>
      <c r="ADI293" s="6"/>
      <c r="ADJ293" s="6"/>
      <c r="ADK293" s="6"/>
      <c r="ADL293" s="6"/>
      <c r="ADM293" s="6"/>
      <c r="ADN293" s="6"/>
      <c r="ADO293" s="6"/>
      <c r="ADP293" s="6"/>
      <c r="ADQ293" s="6"/>
      <c r="ADR293" s="6"/>
      <c r="ADS293" s="6"/>
      <c r="ADT293" s="6"/>
      <c r="ADU293" s="6"/>
      <c r="ADV293" s="6"/>
      <c r="ADW293" s="6"/>
      <c r="ADX293" s="6"/>
      <c r="ADY293" s="6"/>
      <c r="ADZ293" s="6"/>
      <c r="AEA293" s="6"/>
      <c r="AEB293" s="6"/>
      <c r="AEC293" s="6"/>
      <c r="AED293" s="6"/>
      <c r="AEE293" s="6"/>
      <c r="AEF293" s="6"/>
      <c r="AEG293" s="6"/>
      <c r="AEH293" s="6"/>
      <c r="AEI293" s="6"/>
      <c r="AEJ293" s="6"/>
      <c r="AEK293" s="6"/>
      <c r="AEL293" s="6"/>
      <c r="AEM293" s="6"/>
      <c r="AEN293" s="6"/>
      <c r="AEO293" s="6"/>
      <c r="AEP293" s="6"/>
      <c r="AEQ293" s="6"/>
      <c r="AER293" s="6"/>
      <c r="AES293" s="6"/>
      <c r="AET293" s="6"/>
      <c r="AEU293" s="6"/>
      <c r="AEV293" s="6"/>
      <c r="AEW293" s="6"/>
      <c r="AEX293" s="6"/>
      <c r="AEY293" s="6"/>
      <c r="AEZ293" s="6"/>
      <c r="AFA293" s="6"/>
      <c r="AFB293" s="6"/>
      <c r="AFC293" s="6"/>
      <c r="AFD293" s="6"/>
      <c r="AFE293" s="6"/>
      <c r="AFF293" s="6"/>
      <c r="AFG293" s="6"/>
      <c r="AFH293" s="6"/>
      <c r="AFI293" s="6"/>
      <c r="AFJ293" s="6"/>
      <c r="AFK293" s="6"/>
      <c r="AFL293" s="6"/>
      <c r="AFM293" s="6"/>
      <c r="AFN293" s="6"/>
      <c r="AFO293" s="6"/>
      <c r="AFP293" s="6"/>
      <c r="AFQ293" s="6"/>
      <c r="AFR293" s="6"/>
      <c r="AFS293" s="6"/>
      <c r="AFT293" s="6"/>
      <c r="AFU293" s="6"/>
      <c r="AFV293" s="6"/>
      <c r="AFW293" s="6"/>
      <c r="AFX293" s="6"/>
      <c r="AFY293" s="6"/>
      <c r="AFZ293" s="6"/>
      <c r="AGA293" s="6"/>
      <c r="AGB293" s="6"/>
      <c r="AGC293" s="6"/>
      <c r="AGD293" s="6"/>
      <c r="AGE293" s="6"/>
      <c r="AGF293" s="6"/>
      <c r="AGG293" s="6"/>
      <c r="AGH293" s="6"/>
      <c r="AGI293" s="6"/>
      <c r="AGJ293" s="6"/>
      <c r="AGK293" s="6"/>
      <c r="AGL293" s="6"/>
      <c r="AGM293" s="6"/>
      <c r="AGN293" s="6"/>
      <c r="AGO293" s="6"/>
      <c r="AGP293" s="6"/>
      <c r="AGQ293" s="6"/>
      <c r="AGR293" s="6"/>
      <c r="AGS293" s="6"/>
      <c r="AGT293" s="6"/>
      <c r="AGU293" s="6"/>
      <c r="AGV293" s="6"/>
      <c r="AGW293" s="6"/>
      <c r="AGX293" s="6"/>
      <c r="AGY293" s="6"/>
      <c r="AGZ293" s="6"/>
      <c r="AHA293" s="6"/>
      <c r="AHB293" s="6"/>
      <c r="AHC293" s="6"/>
      <c r="AHD293" s="6"/>
      <c r="AHE293" s="6"/>
      <c r="AHF293" s="6"/>
      <c r="AHG293" s="6"/>
      <c r="AHH293" s="6"/>
      <c r="AHI293" s="6"/>
      <c r="AHJ293" s="6"/>
      <c r="AHK293" s="6"/>
      <c r="AHL293" s="6"/>
      <c r="AHM293" s="6"/>
      <c r="AHN293" s="6"/>
      <c r="AHO293" s="6"/>
      <c r="AHP293" s="6"/>
      <c r="AHQ293" s="6"/>
      <c r="AHR293" s="6"/>
      <c r="AHS293" s="6"/>
      <c r="AHT293" s="6"/>
      <c r="AHU293" s="6"/>
      <c r="AHV293" s="6"/>
      <c r="AHW293" s="6"/>
      <c r="AHX293" s="6"/>
      <c r="AHY293" s="6"/>
      <c r="AHZ293" s="6"/>
      <c r="AIA293" s="6"/>
      <c r="AIB293" s="6"/>
      <c r="AIC293" s="6"/>
      <c r="AID293" s="6"/>
      <c r="AIE293" s="6"/>
      <c r="AIF293" s="6"/>
      <c r="AIG293" s="6"/>
      <c r="AIH293" s="6"/>
      <c r="AII293" s="6"/>
      <c r="AIJ293" s="6"/>
      <c r="AIK293" s="6"/>
      <c r="AIL293" s="6"/>
      <c r="AIM293" s="6"/>
      <c r="AIN293" s="6"/>
      <c r="AIO293" s="6"/>
      <c r="AIP293" s="6"/>
      <c r="AIQ293" s="6"/>
      <c r="AIR293" s="6"/>
      <c r="AIS293" s="6"/>
      <c r="AIT293" s="6"/>
      <c r="AIU293" s="6"/>
      <c r="AIV293" s="6"/>
      <c r="AIW293" s="6"/>
      <c r="AIX293" s="6"/>
      <c r="AIY293" s="6"/>
      <c r="AIZ293" s="6"/>
      <c r="AJA293" s="6"/>
      <c r="AJB293" s="6"/>
      <c r="AJC293" s="6"/>
      <c r="AJD293" s="6"/>
      <c r="AJE293" s="6"/>
      <c r="AJF293" s="6"/>
      <c r="AJG293" s="6"/>
      <c r="AJH293" s="6"/>
      <c r="AJI293" s="6"/>
      <c r="AJJ293" s="6"/>
      <c r="AJK293" s="6"/>
      <c r="AJL293" s="6"/>
      <c r="AJM293" s="6"/>
      <c r="AJN293" s="6"/>
      <c r="AJO293" s="6"/>
      <c r="AJP293" s="6"/>
      <c r="AJQ293" s="6"/>
      <c r="AJR293" s="6"/>
      <c r="AJS293" s="6"/>
      <c r="AJT293" s="6"/>
      <c r="AJU293" s="6"/>
      <c r="AJV293" s="6"/>
      <c r="AJW293" s="6"/>
      <c r="AJX293" s="6"/>
      <c r="AJY293" s="6"/>
      <c r="AJZ293" s="6"/>
      <c r="AKA293" s="6"/>
      <c r="AKB293" s="6"/>
      <c r="AKC293" s="6"/>
      <c r="AKD293" s="6"/>
      <c r="AKE293" s="6"/>
      <c r="AKF293" s="6"/>
      <c r="AKG293" s="6"/>
      <c r="AKH293" s="6"/>
      <c r="AKI293" s="6"/>
      <c r="AKJ293" s="6"/>
      <c r="AKK293" s="6"/>
      <c r="AKL293" s="6"/>
      <c r="AKM293" s="6"/>
      <c r="AKN293" s="6"/>
      <c r="AKO293" s="6"/>
      <c r="AKP293" s="6"/>
      <c r="AKQ293" s="6"/>
      <c r="AKR293" s="6"/>
      <c r="AKS293" s="6"/>
      <c r="AKT293" s="6"/>
      <c r="AKU293" s="6"/>
      <c r="AKV293" s="6"/>
      <c r="AKW293" s="6"/>
      <c r="AKX293" s="6"/>
      <c r="AKY293" s="6"/>
      <c r="AKZ293" s="6"/>
      <c r="ALA293" s="6"/>
      <c r="ALB293" s="6"/>
      <c r="ALC293" s="6"/>
      <c r="ALD293" s="6"/>
      <c r="ALE293" s="6"/>
      <c r="ALF293" s="6"/>
      <c r="ALG293" s="6"/>
      <c r="ALH293" s="6"/>
      <c r="ALI293" s="6"/>
      <c r="ALJ293" s="6"/>
      <c r="ALK293" s="6"/>
      <c r="ALL293" s="6"/>
      <c r="ALM293" s="6"/>
      <c r="ALN293" s="6"/>
      <c r="ALO293" s="6"/>
      <c r="ALP293" s="6"/>
      <c r="ALQ293" s="6"/>
      <c r="ALR293" s="6"/>
      <c r="ALS293" s="6"/>
      <c r="ALT293" s="6"/>
      <c r="ALU293" s="6"/>
      <c r="ALV293" s="6"/>
      <c r="ALW293" s="6"/>
      <c r="ALX293" s="6"/>
      <c r="ALY293" s="6"/>
      <c r="ALZ293" s="6"/>
      <c r="AMA293" s="6"/>
      <c r="AMB293" s="6"/>
      <c r="AMC293" s="6"/>
      <c r="AMD293" s="6"/>
      <c r="AME293" s="6"/>
      <c r="AMF293" s="6"/>
      <c r="AMG293" s="6"/>
      <c r="AMH293" s="6"/>
      <c r="AMI293" s="6"/>
      <c r="AMJ293" s="6"/>
      <c r="AMK293" s="6"/>
      <c r="AML293" s="6"/>
      <c r="AMM293" s="6"/>
      <c r="AMN293" s="6"/>
      <c r="AMO293" s="6"/>
      <c r="AMP293" s="6"/>
      <c r="AMQ293" s="6"/>
      <c r="AMR293" s="6"/>
      <c r="AMS293" s="6"/>
      <c r="AMT293" s="6"/>
      <c r="AMU293" s="6"/>
      <c r="AMV293" s="6"/>
      <c r="AMW293" s="6"/>
      <c r="AMX293" s="6"/>
      <c r="AMY293" s="6"/>
      <c r="AMZ293" s="6"/>
      <c r="ANA293" s="6"/>
      <c r="ANB293" s="6"/>
      <c r="ANC293" s="6"/>
      <c r="AND293" s="6"/>
      <c r="ANE293" s="6"/>
      <c r="ANF293" s="6"/>
      <c r="ANG293" s="6"/>
      <c r="ANH293" s="6"/>
      <c r="ANI293" s="6"/>
      <c r="ANJ293" s="6"/>
      <c r="ANK293" s="6"/>
      <c r="ANL293" s="6"/>
      <c r="ANM293" s="6"/>
      <c r="ANN293" s="6"/>
      <c r="ANO293" s="6"/>
      <c r="ANP293" s="6"/>
      <c r="ANQ293" s="6"/>
      <c r="ANR293" s="6"/>
      <c r="ANS293" s="6"/>
      <c r="ANT293" s="6"/>
      <c r="ANU293" s="6"/>
      <c r="ANV293" s="6"/>
      <c r="ANW293" s="6"/>
      <c r="ANX293" s="6"/>
      <c r="ANY293" s="6"/>
      <c r="ANZ293" s="6"/>
      <c r="AOA293" s="6"/>
      <c r="AOB293" s="6"/>
      <c r="AOC293" s="6"/>
      <c r="AOD293" s="6"/>
      <c r="AOE293" s="6"/>
      <c r="AOF293" s="6"/>
      <c r="AOG293" s="6"/>
      <c r="AOH293" s="6"/>
      <c r="AOI293" s="6"/>
      <c r="AOJ293" s="6"/>
      <c r="AOK293" s="6"/>
      <c r="AOL293" s="6"/>
      <c r="AOM293" s="6"/>
      <c r="AON293" s="6"/>
      <c r="AOO293" s="6"/>
      <c r="AOP293" s="6"/>
      <c r="AOQ293" s="6"/>
      <c r="AOR293" s="6"/>
      <c r="AOS293" s="6"/>
      <c r="AOT293" s="6"/>
      <c r="AOU293" s="6"/>
      <c r="AOV293" s="6"/>
      <c r="AOW293" s="6"/>
      <c r="AOX293" s="6"/>
      <c r="AOY293" s="6"/>
      <c r="AOZ293" s="6"/>
      <c r="APA293" s="6"/>
      <c r="APB293" s="6"/>
      <c r="APC293" s="6"/>
      <c r="APD293" s="6"/>
      <c r="APE293" s="6"/>
      <c r="APF293" s="6"/>
      <c r="APG293" s="6"/>
      <c r="APH293" s="6"/>
      <c r="API293" s="6"/>
      <c r="APJ293" s="6"/>
      <c r="APK293" s="6"/>
      <c r="APL293" s="6"/>
      <c r="APM293" s="6"/>
      <c r="APN293" s="6"/>
      <c r="APO293" s="6"/>
      <c r="APP293" s="6"/>
      <c r="APQ293" s="6"/>
      <c r="APR293" s="6"/>
      <c r="APS293" s="6"/>
      <c r="APT293" s="6"/>
      <c r="APU293" s="6"/>
      <c r="APV293" s="6"/>
      <c r="APW293" s="6"/>
      <c r="APX293" s="6"/>
      <c r="APY293" s="6"/>
      <c r="APZ293" s="6"/>
      <c r="AQA293" s="6"/>
      <c r="AQB293" s="6"/>
      <c r="AQC293" s="6"/>
      <c r="AQD293" s="6"/>
      <c r="AQE293" s="6"/>
      <c r="AQF293" s="6"/>
      <c r="AQG293" s="6"/>
      <c r="AQH293" s="6"/>
      <c r="AQI293" s="6"/>
      <c r="AQJ293" s="6"/>
      <c r="AQK293" s="6"/>
      <c r="AQL293" s="6"/>
      <c r="AQM293" s="6"/>
      <c r="AQN293" s="6"/>
      <c r="AQO293" s="6"/>
      <c r="AQP293" s="6"/>
      <c r="AQQ293" s="6"/>
      <c r="AQR293" s="6"/>
      <c r="AQS293" s="6"/>
      <c r="AQT293" s="6"/>
      <c r="AQU293" s="6"/>
      <c r="AQV293" s="6"/>
      <c r="AQW293" s="6"/>
      <c r="AQX293" s="6"/>
      <c r="AQY293" s="6"/>
      <c r="AQZ293" s="6"/>
      <c r="ARA293" s="6"/>
      <c r="ARB293" s="6"/>
      <c r="ARC293" s="6"/>
      <c r="ARD293" s="6"/>
      <c r="ARE293" s="6"/>
      <c r="ARF293" s="6"/>
      <c r="ARG293" s="6"/>
      <c r="ARH293" s="6"/>
      <c r="ARI293" s="6"/>
      <c r="ARJ293" s="6"/>
      <c r="ARK293" s="6"/>
      <c r="ARL293" s="6"/>
      <c r="ARM293" s="6"/>
      <c r="ARN293" s="6"/>
      <c r="ARO293" s="6"/>
      <c r="ARP293" s="6"/>
      <c r="ARQ293" s="6"/>
      <c r="ARR293" s="6"/>
      <c r="ARS293" s="6"/>
      <c r="ART293" s="6"/>
      <c r="ARU293" s="6"/>
      <c r="ARV293" s="6"/>
      <c r="ARW293" s="6"/>
      <c r="ARX293" s="6"/>
      <c r="ARY293" s="6"/>
      <c r="ARZ293" s="6"/>
      <c r="ASA293" s="6"/>
      <c r="ASB293" s="6"/>
      <c r="ASC293" s="6"/>
      <c r="ASD293" s="6"/>
      <c r="ASE293" s="6"/>
      <c r="ASF293" s="6"/>
      <c r="ASG293" s="6"/>
      <c r="ASH293" s="6"/>
      <c r="ASI293" s="6"/>
      <c r="ASJ293" s="6"/>
      <c r="ASK293" s="6"/>
      <c r="ASL293" s="6"/>
      <c r="ASM293" s="6"/>
      <c r="ASN293" s="6"/>
      <c r="ASO293" s="6"/>
      <c r="ASP293" s="6"/>
      <c r="ASQ293" s="6"/>
      <c r="ASR293" s="6"/>
      <c r="ASS293" s="6"/>
      <c r="AST293" s="6"/>
      <c r="ASU293" s="6"/>
      <c r="ASV293" s="6"/>
      <c r="ASW293" s="6"/>
      <c r="ASX293" s="6"/>
      <c r="ASY293" s="6"/>
      <c r="ASZ293" s="6"/>
      <c r="ATA293" s="6"/>
      <c r="ATB293" s="6"/>
      <c r="ATC293" s="6"/>
      <c r="ATD293" s="6"/>
      <c r="ATE293" s="6"/>
      <c r="ATF293" s="6"/>
      <c r="ATG293" s="6"/>
      <c r="ATH293" s="6"/>
      <c r="ATI293" s="6"/>
      <c r="ATJ293" s="6"/>
      <c r="ATK293" s="6"/>
      <c r="ATL293" s="6"/>
      <c r="ATM293" s="6"/>
      <c r="ATN293" s="6"/>
      <c r="ATO293" s="6"/>
      <c r="ATP293" s="6"/>
      <c r="ATQ293" s="6"/>
      <c r="ATR293" s="6"/>
      <c r="ATS293" s="6"/>
      <c r="ATT293" s="6"/>
      <c r="ATU293" s="6"/>
      <c r="ATV293" s="6"/>
      <c r="ATW293" s="6"/>
      <c r="ATX293" s="6"/>
      <c r="ATY293" s="6"/>
      <c r="ATZ293" s="6"/>
      <c r="AUA293" s="6"/>
      <c r="AUB293" s="6"/>
      <c r="AUC293" s="6"/>
      <c r="AUD293" s="6"/>
      <c r="AUE293" s="6"/>
      <c r="AUF293" s="6"/>
      <c r="AUG293" s="6"/>
      <c r="AUH293" s="6"/>
      <c r="AUI293" s="6"/>
      <c r="AUJ293" s="6"/>
      <c r="AUK293" s="6"/>
      <c r="AUL293" s="6"/>
      <c r="AUM293" s="6"/>
      <c r="AUN293" s="6"/>
      <c r="AUO293" s="6"/>
      <c r="AUP293" s="6"/>
      <c r="AUQ293" s="6"/>
      <c r="AUR293" s="6"/>
      <c r="AUS293" s="6"/>
      <c r="AUT293" s="6"/>
      <c r="AUU293" s="6"/>
      <c r="AUV293" s="6"/>
      <c r="AUW293" s="6"/>
      <c r="AUX293" s="6"/>
      <c r="AUY293" s="6"/>
      <c r="AUZ293" s="6"/>
      <c r="AVA293" s="6"/>
      <c r="AVB293" s="6"/>
      <c r="AVC293" s="6"/>
      <c r="AVD293" s="6"/>
      <c r="AVE293" s="6"/>
      <c r="AVF293" s="6"/>
      <c r="AVG293" s="6"/>
      <c r="AVH293" s="6"/>
      <c r="AVI293" s="6"/>
      <c r="AVJ293" s="6"/>
      <c r="AVK293" s="6"/>
      <c r="AVL293" s="6"/>
      <c r="AVM293" s="6"/>
      <c r="AVN293" s="6"/>
      <c r="AVO293" s="6"/>
      <c r="AVP293" s="6"/>
      <c r="AVQ293" s="6"/>
      <c r="AVR293" s="6"/>
      <c r="AVS293" s="6"/>
      <c r="AVT293" s="6"/>
      <c r="AVU293" s="6"/>
      <c r="AVV293" s="6"/>
      <c r="AVW293" s="6"/>
      <c r="AVX293" s="6"/>
      <c r="AVY293" s="6"/>
      <c r="AVZ293" s="6"/>
      <c r="AWA293" s="6"/>
      <c r="AWB293" s="6"/>
      <c r="AWC293" s="6"/>
      <c r="AWD293" s="6"/>
      <c r="AWE293" s="6"/>
      <c r="AWF293" s="6"/>
      <c r="AWG293" s="6"/>
      <c r="AWH293" s="6"/>
      <c r="AWI293" s="6"/>
      <c r="AWJ293" s="6"/>
      <c r="AWK293" s="6"/>
      <c r="AWL293" s="6"/>
      <c r="AWM293" s="6"/>
      <c r="AWN293" s="6"/>
      <c r="AWO293" s="6"/>
      <c r="AWP293" s="6"/>
      <c r="AWQ293" s="6"/>
      <c r="AWR293" s="6"/>
      <c r="AWS293" s="6"/>
      <c r="AWT293" s="6"/>
      <c r="AWU293" s="6"/>
      <c r="AWV293" s="6"/>
      <c r="AWW293" s="6"/>
      <c r="AWX293" s="6"/>
      <c r="AWY293" s="6"/>
      <c r="AWZ293" s="6"/>
      <c r="AXA293" s="6"/>
      <c r="AXB293" s="6"/>
      <c r="AXC293" s="6"/>
      <c r="AXD293" s="6"/>
      <c r="AXE293" s="6"/>
      <c r="AXF293" s="6"/>
      <c r="AXG293" s="6"/>
      <c r="AXH293" s="6"/>
      <c r="AXI293" s="6"/>
      <c r="AXJ293" s="6"/>
      <c r="AXK293" s="6"/>
      <c r="AXL293" s="6"/>
      <c r="AXM293" s="6"/>
      <c r="AXN293" s="6"/>
      <c r="AXO293" s="6"/>
      <c r="AXP293" s="6"/>
      <c r="AXQ293" s="6"/>
      <c r="AXR293" s="6"/>
      <c r="AXS293" s="6"/>
      <c r="AXT293" s="6"/>
      <c r="AXU293" s="6"/>
      <c r="AXV293" s="6"/>
      <c r="AXW293" s="6"/>
      <c r="AXX293" s="6"/>
      <c r="AXY293" s="6"/>
      <c r="AXZ293" s="6"/>
      <c r="AYA293" s="6"/>
      <c r="AYB293" s="6"/>
      <c r="AYC293" s="6"/>
      <c r="AYD293" s="6"/>
      <c r="AYE293" s="6"/>
      <c r="AYF293" s="6"/>
      <c r="AYG293" s="6"/>
      <c r="AYH293" s="6"/>
      <c r="AYI293" s="6"/>
      <c r="AYJ293" s="6"/>
      <c r="AYK293" s="6"/>
      <c r="AYL293" s="6"/>
      <c r="AYM293" s="6"/>
      <c r="AYN293" s="6"/>
      <c r="AYO293" s="6"/>
      <c r="AYP293" s="6"/>
      <c r="AYQ293" s="6"/>
      <c r="AYR293" s="6"/>
      <c r="AYS293" s="6"/>
      <c r="AYT293" s="6"/>
      <c r="AYU293" s="6"/>
      <c r="AYV293" s="6"/>
      <c r="AYW293" s="6"/>
      <c r="AYX293" s="6"/>
      <c r="AYY293" s="6"/>
      <c r="AYZ293" s="6"/>
      <c r="AZA293" s="6"/>
      <c r="AZB293" s="6"/>
      <c r="AZC293" s="6"/>
      <c r="AZD293" s="6"/>
      <c r="AZE293" s="6"/>
      <c r="AZF293" s="6"/>
      <c r="AZG293" s="6"/>
      <c r="AZH293" s="6"/>
      <c r="AZI293" s="6"/>
      <c r="AZJ293" s="6"/>
      <c r="AZK293" s="6"/>
      <c r="AZL293" s="6"/>
      <c r="AZM293" s="6"/>
      <c r="AZN293" s="6"/>
      <c r="AZO293" s="6"/>
      <c r="AZP293" s="6"/>
      <c r="AZQ293" s="6"/>
      <c r="AZR293" s="6"/>
      <c r="AZS293" s="6"/>
      <c r="AZT293" s="6"/>
      <c r="AZU293" s="6"/>
      <c r="AZV293" s="6"/>
      <c r="AZW293" s="6"/>
      <c r="AZX293" s="6"/>
      <c r="AZY293" s="6"/>
      <c r="AZZ293" s="6"/>
      <c r="BAA293" s="6"/>
      <c r="BAB293" s="6"/>
      <c r="BAC293" s="6"/>
      <c r="BAD293" s="6"/>
      <c r="BAE293" s="6"/>
      <c r="BAF293" s="6"/>
      <c r="BAG293" s="6"/>
      <c r="BAH293" s="6"/>
      <c r="BAI293" s="6"/>
      <c r="BAJ293" s="6"/>
      <c r="BAK293" s="6"/>
      <c r="BAL293" s="6"/>
      <c r="BAM293" s="6"/>
      <c r="BAN293" s="6"/>
      <c r="BAO293" s="6"/>
      <c r="BAP293" s="6"/>
      <c r="BAQ293" s="6"/>
      <c r="BAR293" s="6"/>
      <c r="BAS293" s="6"/>
      <c r="BAT293" s="6"/>
      <c r="BAU293" s="6"/>
      <c r="BAV293" s="6"/>
      <c r="BAW293" s="6"/>
      <c r="BAX293" s="6"/>
      <c r="BAY293" s="6"/>
      <c r="BAZ293" s="6"/>
      <c r="BBA293" s="6"/>
      <c r="BBB293" s="6"/>
      <c r="BBC293" s="6"/>
      <c r="BBD293" s="6"/>
      <c r="BBE293" s="6"/>
      <c r="BBF293" s="6"/>
      <c r="BBG293" s="6"/>
      <c r="BBH293" s="6"/>
      <c r="BBI293" s="6"/>
      <c r="BBJ293" s="6"/>
      <c r="BBK293" s="6"/>
      <c r="BBL293" s="6"/>
      <c r="BBM293" s="6"/>
      <c r="BBN293" s="6"/>
      <c r="BBO293" s="6"/>
      <c r="BBP293" s="6"/>
      <c r="BBQ293" s="6"/>
      <c r="BBR293" s="6"/>
      <c r="BBS293" s="6"/>
      <c r="BBT293" s="6"/>
      <c r="BBU293" s="6"/>
      <c r="BBV293" s="6"/>
      <c r="BBW293" s="6"/>
      <c r="BBX293" s="6"/>
      <c r="BBY293" s="6"/>
      <c r="BBZ293" s="6"/>
      <c r="BCA293" s="6"/>
      <c r="BCB293" s="6"/>
      <c r="BCC293" s="6"/>
      <c r="BCD293" s="6"/>
      <c r="BCE293" s="6"/>
      <c r="BCF293" s="6"/>
      <c r="BCG293" s="6"/>
      <c r="BCH293" s="6"/>
      <c r="BCI293" s="6"/>
      <c r="BCJ293" s="6"/>
      <c r="BCK293" s="6"/>
      <c r="BCL293" s="6"/>
      <c r="BCM293" s="6"/>
      <c r="BCN293" s="6"/>
      <c r="BCO293" s="6"/>
      <c r="BCP293" s="6"/>
      <c r="BCQ293" s="6"/>
      <c r="BCR293" s="6"/>
      <c r="BCS293" s="6"/>
      <c r="BCT293" s="6"/>
      <c r="BCU293" s="6"/>
      <c r="BCV293" s="6"/>
      <c r="BCW293" s="6"/>
      <c r="BCX293" s="6"/>
      <c r="BCY293" s="6"/>
      <c r="BCZ293" s="6"/>
      <c r="BDA293" s="6"/>
      <c r="BDB293" s="6"/>
      <c r="BDC293" s="6"/>
      <c r="BDD293" s="6"/>
      <c r="BDE293" s="6"/>
      <c r="BDF293" s="6"/>
      <c r="BDG293" s="6"/>
      <c r="BDH293" s="6"/>
      <c r="BDI293" s="6"/>
      <c r="BDJ293" s="6"/>
      <c r="BDK293" s="6"/>
      <c r="BDL293" s="6"/>
      <c r="BDM293" s="6"/>
      <c r="BDN293" s="6"/>
      <c r="BDO293" s="6"/>
      <c r="BDP293" s="6"/>
      <c r="BDQ293" s="6"/>
      <c r="BDR293" s="6"/>
      <c r="BDS293" s="6"/>
      <c r="BDT293" s="6"/>
      <c r="BDU293" s="6"/>
      <c r="BDV293" s="6"/>
      <c r="BDW293" s="6"/>
      <c r="BDX293" s="6"/>
      <c r="BDY293" s="6"/>
      <c r="BDZ293" s="6"/>
      <c r="BEA293" s="6"/>
      <c r="BEB293" s="6"/>
      <c r="BEC293" s="6"/>
      <c r="BED293" s="6"/>
      <c r="BEE293" s="6"/>
      <c r="BEF293" s="6"/>
      <c r="BEG293" s="6"/>
      <c r="BEH293" s="6"/>
      <c r="BEI293" s="6"/>
      <c r="BEJ293" s="6"/>
      <c r="BEK293" s="6"/>
      <c r="BEL293" s="6"/>
      <c r="BEM293" s="6"/>
      <c r="BEN293" s="6"/>
      <c r="BEO293" s="6"/>
      <c r="BEP293" s="6"/>
      <c r="BEQ293" s="6"/>
      <c r="BER293" s="6"/>
      <c r="BES293" s="6"/>
      <c r="BET293" s="6"/>
      <c r="BEU293" s="6"/>
      <c r="BEV293" s="6"/>
      <c r="BEW293" s="6"/>
      <c r="BEX293" s="6"/>
      <c r="BEY293" s="6"/>
      <c r="BEZ293" s="6"/>
      <c r="BFA293" s="6"/>
      <c r="BFB293" s="6"/>
      <c r="BFC293" s="6"/>
      <c r="BFD293" s="6"/>
      <c r="BFE293" s="6"/>
      <c r="BFF293" s="6"/>
      <c r="BFG293" s="6"/>
      <c r="BFH293" s="6"/>
      <c r="BFI293" s="6"/>
      <c r="BFJ293" s="6"/>
      <c r="BFK293" s="6"/>
      <c r="BFL293" s="6"/>
      <c r="BFM293" s="6"/>
      <c r="BFN293" s="6"/>
      <c r="BFO293" s="6"/>
      <c r="BFP293" s="6"/>
      <c r="BFQ293" s="6"/>
      <c r="BFR293" s="6"/>
      <c r="BFS293" s="6"/>
      <c r="BFT293" s="6"/>
      <c r="BFU293" s="6"/>
      <c r="BFV293" s="6"/>
      <c r="BFW293" s="6"/>
      <c r="BFX293" s="6"/>
      <c r="BFY293" s="6"/>
      <c r="BFZ293" s="6"/>
      <c r="BGA293" s="6"/>
      <c r="BGB293" s="6"/>
      <c r="BGC293" s="6"/>
      <c r="BGD293" s="6"/>
      <c r="BGE293" s="6"/>
      <c r="BGF293" s="6"/>
      <c r="BGG293" s="6"/>
      <c r="BGH293" s="6"/>
      <c r="BGI293" s="6"/>
      <c r="BGJ293" s="6"/>
      <c r="BGK293" s="6"/>
      <c r="BGL293" s="6"/>
      <c r="BGM293" s="6"/>
      <c r="BGN293" s="6"/>
      <c r="BGO293" s="6"/>
      <c r="BGP293" s="6"/>
      <c r="BGQ293" s="6"/>
      <c r="BGR293" s="6"/>
      <c r="BGS293" s="6"/>
      <c r="BGT293" s="6"/>
      <c r="BGU293" s="6"/>
      <c r="BGV293" s="6"/>
      <c r="BGW293" s="6"/>
      <c r="BGX293" s="6"/>
      <c r="BGY293" s="6"/>
      <c r="BGZ293" s="6"/>
      <c r="BHA293" s="6"/>
      <c r="BHB293" s="6"/>
      <c r="BHC293" s="6"/>
      <c r="BHD293" s="6"/>
      <c r="BHE293" s="6"/>
      <c r="BHF293" s="6"/>
      <c r="BHG293" s="6"/>
      <c r="BHH293" s="6"/>
      <c r="BHI293" s="6"/>
      <c r="BHJ293" s="6"/>
      <c r="BHK293" s="6"/>
      <c r="BHL293" s="6"/>
      <c r="BHM293" s="6"/>
      <c r="BHN293" s="6"/>
      <c r="BHO293" s="6"/>
      <c r="BHP293" s="6"/>
      <c r="BHQ293" s="6"/>
      <c r="BHR293" s="6"/>
      <c r="BHS293" s="6"/>
      <c r="BHT293" s="6"/>
      <c r="BHU293" s="6"/>
      <c r="BHV293" s="6"/>
      <c r="BHW293" s="6"/>
      <c r="BHX293" s="6"/>
      <c r="BHY293" s="6"/>
      <c r="BHZ293" s="6"/>
      <c r="BIA293" s="6"/>
      <c r="BIB293" s="6"/>
      <c r="BIC293" s="6"/>
      <c r="BID293" s="6"/>
      <c r="BIE293" s="6"/>
      <c r="BIF293" s="6"/>
      <c r="BIG293" s="6"/>
      <c r="BIH293" s="6"/>
      <c r="BII293" s="6"/>
      <c r="BIJ293" s="6"/>
      <c r="BIK293" s="6"/>
      <c r="BIL293" s="6"/>
      <c r="BIM293" s="6"/>
      <c r="BIN293" s="6"/>
      <c r="BIO293" s="6"/>
      <c r="BIP293" s="6"/>
      <c r="BIQ293" s="6"/>
      <c r="BIR293" s="6"/>
      <c r="BIS293" s="6"/>
      <c r="BIT293" s="6"/>
      <c r="BIU293" s="6"/>
      <c r="BIV293" s="6"/>
      <c r="BIW293" s="6"/>
      <c r="BIX293" s="6"/>
      <c r="BIY293" s="6"/>
      <c r="BIZ293" s="6"/>
      <c r="BJA293" s="6"/>
      <c r="BJB293" s="6"/>
      <c r="BJC293" s="6"/>
      <c r="BJD293" s="6"/>
      <c r="BJE293" s="6"/>
      <c r="BJF293" s="6"/>
      <c r="BJG293" s="6"/>
      <c r="BJH293" s="6"/>
      <c r="BJI293" s="6"/>
      <c r="BJJ293" s="6"/>
      <c r="BJK293" s="6"/>
      <c r="BJL293" s="6"/>
      <c r="BJM293" s="6"/>
      <c r="BJN293" s="6"/>
      <c r="BJO293" s="6"/>
      <c r="BJP293" s="6"/>
      <c r="BJQ293" s="6"/>
      <c r="BJR293" s="6"/>
      <c r="BJS293" s="6"/>
      <c r="BJT293" s="6"/>
      <c r="BJU293" s="6"/>
      <c r="BJV293" s="6"/>
      <c r="BJW293" s="6"/>
      <c r="BJX293" s="6"/>
      <c r="BJY293" s="6"/>
      <c r="BJZ293" s="6"/>
      <c r="BKA293" s="6"/>
      <c r="BKB293" s="6"/>
      <c r="BKC293" s="6"/>
      <c r="BKD293" s="6"/>
      <c r="BKE293" s="6"/>
      <c r="BKF293" s="6"/>
      <c r="BKG293" s="6"/>
      <c r="BKH293" s="6"/>
      <c r="BKI293" s="6"/>
      <c r="BKJ293" s="6"/>
      <c r="BKK293" s="6"/>
      <c r="BKL293" s="6"/>
      <c r="BKM293" s="6"/>
      <c r="BKN293" s="6"/>
      <c r="BKO293" s="6"/>
      <c r="BKP293" s="6"/>
      <c r="BKQ293" s="6"/>
      <c r="BKR293" s="6"/>
      <c r="BKS293" s="6"/>
      <c r="BKT293" s="6"/>
      <c r="BKU293" s="6"/>
      <c r="BKV293" s="6"/>
      <c r="BKW293" s="6"/>
      <c r="BKX293" s="6"/>
      <c r="BKY293" s="6"/>
      <c r="BKZ293" s="6"/>
      <c r="BLA293" s="6"/>
      <c r="BLB293" s="6"/>
      <c r="BLC293" s="6"/>
      <c r="BLD293" s="6"/>
      <c r="BLE293" s="6"/>
      <c r="BLF293" s="6"/>
      <c r="BLG293" s="6"/>
      <c r="BLH293" s="6"/>
      <c r="BLI293" s="6"/>
      <c r="BLJ293" s="6"/>
      <c r="BLK293" s="6"/>
      <c r="BLL293" s="6"/>
      <c r="BLM293" s="6"/>
      <c r="BLN293" s="6"/>
      <c r="BLO293" s="6"/>
      <c r="BLP293" s="6"/>
      <c r="BLQ293" s="6"/>
      <c r="BLR293" s="6"/>
      <c r="BLS293" s="6"/>
      <c r="BLT293" s="6"/>
      <c r="BLU293" s="6"/>
      <c r="BLV293" s="6"/>
      <c r="BLW293" s="6"/>
      <c r="BLX293" s="6"/>
      <c r="BLY293" s="6"/>
      <c r="BLZ293" s="6"/>
      <c r="BMA293" s="6"/>
      <c r="BMB293" s="6"/>
      <c r="BMC293" s="6"/>
      <c r="BMD293" s="6"/>
      <c r="BME293" s="6"/>
      <c r="BMF293" s="6"/>
      <c r="BMG293" s="6"/>
      <c r="BMH293" s="6"/>
      <c r="BMI293" s="6"/>
      <c r="BMJ293" s="6"/>
      <c r="BMK293" s="6"/>
      <c r="BML293" s="6"/>
      <c r="BMM293" s="6"/>
      <c r="BMN293" s="6"/>
      <c r="BMO293" s="6"/>
      <c r="BMP293" s="6"/>
      <c r="BMQ293" s="6"/>
      <c r="BMR293" s="6"/>
      <c r="BMS293" s="6"/>
      <c r="BMT293" s="6"/>
      <c r="BMU293" s="6"/>
      <c r="BMV293" s="6"/>
      <c r="BMW293" s="6"/>
      <c r="BMX293" s="6"/>
      <c r="BMY293" s="6"/>
      <c r="BMZ293" s="6"/>
      <c r="BNA293" s="6"/>
      <c r="BNB293" s="6"/>
      <c r="BNC293" s="6"/>
      <c r="BND293" s="6"/>
      <c r="BNE293" s="6"/>
      <c r="BNF293" s="6"/>
      <c r="BNG293" s="6"/>
      <c r="BNH293" s="6"/>
      <c r="BNI293" s="6"/>
      <c r="BNJ293" s="6"/>
      <c r="BNK293" s="6"/>
      <c r="BNL293" s="6"/>
      <c r="BNM293" s="6"/>
      <c r="BNN293" s="6"/>
      <c r="BNO293" s="6"/>
      <c r="BNP293" s="6"/>
      <c r="BNQ293" s="6"/>
      <c r="BNR293" s="6"/>
      <c r="BNS293" s="6"/>
      <c r="BNT293" s="6"/>
      <c r="BNU293" s="6"/>
      <c r="BNV293" s="6"/>
      <c r="BNW293" s="6"/>
      <c r="BNX293" s="6"/>
      <c r="BNY293" s="6"/>
      <c r="BNZ293" s="6"/>
      <c r="BOA293" s="6"/>
      <c r="BOB293" s="6"/>
      <c r="BOC293" s="6"/>
      <c r="BOD293" s="6"/>
      <c r="BOE293" s="6"/>
      <c r="BOF293" s="6"/>
      <c r="BOG293" s="6"/>
      <c r="BOH293" s="6"/>
      <c r="BOI293" s="6"/>
      <c r="BOJ293" s="6"/>
      <c r="BOK293" s="6"/>
      <c r="BOL293" s="6"/>
      <c r="BOM293" s="6"/>
      <c r="BON293" s="6"/>
      <c r="BOO293" s="6"/>
      <c r="BOP293" s="6"/>
      <c r="BOQ293" s="6"/>
      <c r="BOR293" s="6"/>
      <c r="BOS293" s="6"/>
      <c r="BOT293" s="6"/>
      <c r="BOU293" s="6"/>
      <c r="BOV293" s="6"/>
      <c r="BOW293" s="6"/>
      <c r="BOX293" s="6"/>
      <c r="BOY293" s="6"/>
      <c r="BOZ293" s="6"/>
      <c r="BPA293" s="6"/>
      <c r="BPB293" s="6"/>
      <c r="BPC293" s="6"/>
      <c r="BPD293" s="6"/>
      <c r="BPE293" s="6"/>
      <c r="BPF293" s="6"/>
      <c r="BPG293" s="6"/>
      <c r="BPH293" s="6"/>
      <c r="BPI293" s="6"/>
      <c r="BPJ293" s="6"/>
      <c r="BPK293" s="6"/>
      <c r="BPL293" s="6"/>
      <c r="BPM293" s="6"/>
      <c r="BPN293" s="6"/>
      <c r="BPO293" s="6"/>
      <c r="BPP293" s="6"/>
      <c r="BPQ293" s="6"/>
      <c r="BPR293" s="6"/>
      <c r="BPS293" s="6"/>
      <c r="BPT293" s="6"/>
      <c r="BPU293" s="6"/>
      <c r="BPV293" s="6"/>
      <c r="BPW293" s="6"/>
      <c r="BPX293" s="6"/>
      <c r="BPY293" s="6"/>
      <c r="BPZ293" s="6"/>
      <c r="BQA293" s="6"/>
      <c r="BQB293" s="6"/>
      <c r="BQC293" s="6"/>
      <c r="BQD293" s="6"/>
      <c r="BQE293" s="6"/>
      <c r="BQF293" s="6"/>
      <c r="BQG293" s="6"/>
      <c r="BQH293" s="6"/>
      <c r="BQI293" s="6"/>
      <c r="BQJ293" s="6"/>
      <c r="BQK293" s="6"/>
      <c r="BQL293" s="6"/>
      <c r="BQM293" s="6"/>
      <c r="BQN293" s="6"/>
      <c r="BQO293" s="6"/>
      <c r="BQP293" s="6"/>
      <c r="BQQ293" s="6"/>
      <c r="BQR293" s="6"/>
      <c r="BQS293" s="6"/>
      <c r="BQT293" s="6"/>
      <c r="BQU293" s="6"/>
      <c r="BQV293" s="6"/>
      <c r="BQW293" s="6"/>
      <c r="BQX293" s="6"/>
      <c r="BQY293" s="6"/>
      <c r="BQZ293" s="6"/>
      <c r="BRA293" s="6"/>
      <c r="BRB293" s="6"/>
      <c r="BRC293" s="6"/>
      <c r="BRD293" s="6"/>
      <c r="BRE293" s="6"/>
      <c r="BRF293" s="6"/>
      <c r="BRG293" s="6"/>
      <c r="BRH293" s="6"/>
      <c r="BRI293" s="6"/>
      <c r="BRJ293" s="6"/>
      <c r="BRK293" s="6"/>
      <c r="BRL293" s="6"/>
      <c r="BRM293" s="6"/>
      <c r="BRN293" s="6"/>
      <c r="BRO293" s="6"/>
      <c r="BRP293" s="6"/>
      <c r="BRQ293" s="6"/>
      <c r="BRR293" s="6"/>
      <c r="BRS293" s="6"/>
      <c r="BRT293" s="6"/>
      <c r="BRU293" s="6"/>
      <c r="BRV293" s="6"/>
      <c r="BRW293" s="6"/>
      <c r="BRX293" s="6"/>
      <c r="BRY293" s="6"/>
      <c r="BRZ293" s="6"/>
      <c r="BSA293" s="6"/>
      <c r="BSB293" s="6"/>
      <c r="BSC293" s="6"/>
      <c r="BSD293" s="6"/>
      <c r="BSE293" s="6"/>
      <c r="BSF293" s="6"/>
      <c r="BSG293" s="6"/>
      <c r="BSH293" s="6"/>
      <c r="BSI293" s="6"/>
      <c r="BSJ293" s="6"/>
      <c r="BSK293" s="6"/>
      <c r="BSL293" s="6"/>
      <c r="BSM293" s="6"/>
      <c r="BSN293" s="6"/>
      <c r="BSO293" s="6"/>
      <c r="BSP293" s="6"/>
      <c r="BSQ293" s="6"/>
      <c r="BSR293" s="6"/>
      <c r="BSS293" s="6"/>
      <c r="BST293" s="6"/>
      <c r="BSU293" s="6"/>
      <c r="BSV293" s="6"/>
      <c r="BSW293" s="6"/>
      <c r="BSX293" s="6"/>
      <c r="BSY293" s="6"/>
      <c r="BSZ293" s="6"/>
      <c r="BTA293" s="6"/>
      <c r="BTB293" s="6"/>
      <c r="BTC293" s="6"/>
      <c r="BTD293" s="6"/>
      <c r="BTE293" s="6"/>
      <c r="BTF293" s="6"/>
      <c r="BTG293" s="6"/>
      <c r="BTH293" s="6"/>
      <c r="BTI293" s="6"/>
      <c r="BTJ293" s="6"/>
      <c r="BTK293" s="6"/>
      <c r="BTL293" s="6"/>
      <c r="BTM293" s="6"/>
      <c r="BTN293" s="6"/>
      <c r="BTO293" s="6"/>
      <c r="BTP293" s="6"/>
      <c r="BTQ293" s="6"/>
      <c r="BTR293" s="6"/>
      <c r="BTS293" s="6"/>
      <c r="BTT293" s="6"/>
      <c r="BTU293" s="6"/>
      <c r="BTV293" s="6"/>
      <c r="BTW293" s="6"/>
      <c r="BTX293" s="6"/>
      <c r="BTY293" s="6"/>
      <c r="BTZ293" s="6"/>
      <c r="BUA293" s="6"/>
      <c r="BUB293" s="6"/>
      <c r="BUC293" s="6"/>
      <c r="BUD293" s="6"/>
      <c r="BUE293" s="6"/>
      <c r="BUF293" s="6"/>
      <c r="BUG293" s="6"/>
      <c r="BUH293" s="6"/>
      <c r="BUI293" s="6"/>
      <c r="BUJ293" s="6"/>
      <c r="BUK293" s="6"/>
      <c r="BUL293" s="6"/>
      <c r="BUM293" s="6"/>
      <c r="BUN293" s="6"/>
      <c r="BUO293" s="6"/>
      <c r="BUP293" s="6"/>
      <c r="BUQ293" s="6"/>
      <c r="BUR293" s="6"/>
      <c r="BUS293" s="6"/>
      <c r="BUT293" s="6"/>
      <c r="BUU293" s="6"/>
      <c r="BUV293" s="6"/>
      <c r="BUW293" s="6"/>
      <c r="BUX293" s="6"/>
      <c r="BUY293" s="6"/>
      <c r="BUZ293" s="6"/>
      <c r="BVA293" s="6"/>
      <c r="BVB293" s="6"/>
      <c r="BVC293" s="6"/>
      <c r="BVD293" s="6"/>
      <c r="BVE293" s="6"/>
      <c r="BVF293" s="6"/>
      <c r="BVG293" s="6"/>
      <c r="BVH293" s="6"/>
      <c r="BVI293" s="6"/>
      <c r="BVJ293" s="6"/>
      <c r="BVK293" s="6"/>
      <c r="BVL293" s="6"/>
      <c r="BVM293" s="6"/>
      <c r="BVN293" s="6"/>
      <c r="BVO293" s="6"/>
      <c r="BVP293" s="6"/>
      <c r="BVQ293" s="6"/>
      <c r="BVR293" s="6"/>
      <c r="BVS293" s="6"/>
      <c r="BVT293" s="6"/>
      <c r="BVU293" s="6"/>
      <c r="BVV293" s="6"/>
      <c r="BVW293" s="6"/>
      <c r="BVX293" s="6"/>
      <c r="BVY293" s="6"/>
      <c r="BVZ293" s="6"/>
      <c r="BWA293" s="6"/>
      <c r="BWB293" s="6"/>
      <c r="BWC293" s="6"/>
      <c r="BWD293" s="6"/>
      <c r="BWE293" s="6"/>
      <c r="BWF293" s="6"/>
      <c r="BWG293" s="6"/>
      <c r="BWH293" s="6"/>
      <c r="BWI293" s="6"/>
      <c r="BWJ293" s="6"/>
      <c r="BWK293" s="6"/>
      <c r="BWL293" s="6"/>
      <c r="BWM293" s="6"/>
      <c r="BWN293" s="6"/>
      <c r="BWO293" s="6"/>
      <c r="BWP293" s="6"/>
      <c r="BWQ293" s="6"/>
      <c r="BWR293" s="6"/>
      <c r="BWS293" s="6"/>
      <c r="BWT293" s="6"/>
      <c r="BWU293" s="6"/>
      <c r="BWV293" s="6"/>
      <c r="BWW293" s="6"/>
      <c r="BWX293" s="6"/>
      <c r="BWY293" s="6"/>
      <c r="BWZ293" s="6"/>
      <c r="BXA293" s="6"/>
      <c r="BXB293" s="6"/>
      <c r="BXC293" s="6"/>
      <c r="BXD293" s="6"/>
      <c r="BXE293" s="6"/>
      <c r="BXF293" s="6"/>
      <c r="BXG293" s="6"/>
      <c r="BXH293" s="6"/>
      <c r="BXI293" s="6"/>
      <c r="BXJ293" s="6"/>
      <c r="BXK293" s="6"/>
      <c r="BXL293" s="6"/>
      <c r="BXM293" s="6"/>
      <c r="BXN293" s="6"/>
      <c r="BXO293" s="6"/>
      <c r="BXP293" s="6"/>
      <c r="BXQ293" s="6"/>
      <c r="BXR293" s="6"/>
      <c r="BXS293" s="6"/>
      <c r="BXT293" s="6"/>
      <c r="BXU293" s="6"/>
      <c r="BXV293" s="6"/>
      <c r="BXW293" s="6"/>
      <c r="BXX293" s="6"/>
      <c r="BXY293" s="6"/>
      <c r="BXZ293" s="6"/>
      <c r="BYA293" s="6"/>
      <c r="BYB293" s="6"/>
      <c r="BYC293" s="6"/>
      <c r="BYD293" s="6"/>
      <c r="BYE293" s="6"/>
      <c r="BYF293" s="6"/>
      <c r="BYG293" s="6"/>
      <c r="BYH293" s="6"/>
      <c r="BYI293" s="6"/>
      <c r="BYJ293" s="6"/>
      <c r="BYK293" s="6"/>
      <c r="BYL293" s="6"/>
      <c r="BYM293" s="6"/>
      <c r="BYN293" s="6"/>
      <c r="BYO293" s="6"/>
      <c r="BYP293" s="6"/>
      <c r="BYQ293" s="6"/>
      <c r="BYR293" s="6"/>
      <c r="BYS293" s="6"/>
      <c r="BYT293" s="6"/>
      <c r="BYU293" s="6"/>
      <c r="BYV293" s="6"/>
      <c r="BYW293" s="6"/>
      <c r="BYX293" s="6"/>
      <c r="BYY293" s="6"/>
      <c r="BYZ293" s="6"/>
      <c r="BZA293" s="6"/>
      <c r="BZB293" s="6"/>
      <c r="BZC293" s="6"/>
      <c r="BZD293" s="6"/>
      <c r="BZE293" s="6"/>
      <c r="BZF293" s="6"/>
      <c r="BZG293" s="6"/>
      <c r="BZH293" s="6"/>
      <c r="BZI293" s="6"/>
      <c r="BZJ293" s="6"/>
      <c r="BZK293" s="6"/>
      <c r="BZL293" s="6"/>
      <c r="BZM293" s="6"/>
      <c r="BZN293" s="6"/>
      <c r="BZO293" s="6"/>
      <c r="BZP293" s="6"/>
      <c r="BZQ293" s="6"/>
      <c r="BZR293" s="6"/>
      <c r="BZS293" s="6"/>
      <c r="BZT293" s="6"/>
      <c r="BZU293" s="6"/>
      <c r="BZV293" s="6"/>
      <c r="BZW293" s="6"/>
      <c r="BZX293" s="6"/>
      <c r="BZY293" s="6"/>
      <c r="BZZ293" s="6"/>
      <c r="CAA293" s="6"/>
      <c r="CAB293" s="6"/>
      <c r="CAC293" s="6"/>
      <c r="CAD293" s="6"/>
      <c r="CAE293" s="6"/>
      <c r="CAF293" s="6"/>
      <c r="CAG293" s="6"/>
      <c r="CAH293" s="6"/>
      <c r="CAI293" s="6"/>
      <c r="CAJ293" s="6"/>
      <c r="CAK293" s="6"/>
      <c r="CAL293" s="6"/>
      <c r="CAM293" s="6"/>
      <c r="CAN293" s="6"/>
      <c r="CAO293" s="6"/>
      <c r="CAP293" s="6"/>
      <c r="CAQ293" s="6"/>
      <c r="CAR293" s="6"/>
      <c r="CAS293" s="6"/>
      <c r="CAT293" s="6"/>
      <c r="CAU293" s="6"/>
      <c r="CAV293" s="6"/>
      <c r="CAW293" s="6"/>
      <c r="CAX293" s="6"/>
      <c r="CAY293" s="6"/>
      <c r="CAZ293" s="6"/>
      <c r="CBA293" s="6"/>
      <c r="CBB293" s="6"/>
      <c r="CBC293" s="6"/>
      <c r="CBD293" s="6"/>
      <c r="CBE293" s="6"/>
      <c r="CBF293" s="6"/>
      <c r="CBG293" s="6"/>
      <c r="CBH293" s="6"/>
      <c r="CBI293" s="6"/>
      <c r="CBJ293" s="6"/>
      <c r="CBK293" s="6"/>
      <c r="CBL293" s="6"/>
      <c r="CBM293" s="6"/>
      <c r="CBN293" s="6"/>
      <c r="CBO293" s="6"/>
      <c r="CBP293" s="6"/>
      <c r="CBQ293" s="6"/>
      <c r="CBR293" s="6"/>
      <c r="CBS293" s="6"/>
      <c r="CBT293" s="6"/>
      <c r="CBU293" s="6"/>
      <c r="CBV293" s="6"/>
      <c r="CBW293" s="6"/>
      <c r="CBX293" s="6"/>
      <c r="CBY293" s="6"/>
      <c r="CBZ293" s="6"/>
      <c r="CCA293" s="6"/>
      <c r="CCB293" s="6"/>
      <c r="CCC293" s="6"/>
      <c r="CCD293" s="6"/>
      <c r="CCE293" s="6"/>
      <c r="CCF293" s="6"/>
      <c r="CCG293" s="6"/>
      <c r="CCH293" s="6"/>
      <c r="CCI293" s="6"/>
      <c r="CCJ293" s="6"/>
      <c r="CCK293" s="6"/>
      <c r="CCL293" s="6"/>
      <c r="CCM293" s="6"/>
      <c r="CCN293" s="6"/>
      <c r="CCO293" s="6"/>
      <c r="CCP293" s="6"/>
      <c r="CCQ293" s="6"/>
      <c r="CCR293" s="6"/>
      <c r="CCS293" s="6"/>
      <c r="CCT293" s="6"/>
      <c r="CCU293" s="6"/>
      <c r="CCV293" s="6"/>
      <c r="CCW293" s="6"/>
      <c r="CCX293" s="6"/>
      <c r="CCY293" s="6"/>
      <c r="CCZ293" s="6"/>
      <c r="CDA293" s="6"/>
      <c r="CDB293" s="6"/>
      <c r="CDC293" s="6"/>
      <c r="CDD293" s="6"/>
      <c r="CDE293" s="6"/>
      <c r="CDF293" s="6"/>
      <c r="CDG293" s="6"/>
      <c r="CDH293" s="6"/>
      <c r="CDI293" s="6"/>
      <c r="CDJ293" s="6"/>
      <c r="CDK293" s="6"/>
      <c r="CDL293" s="6"/>
      <c r="CDM293" s="6"/>
      <c r="CDN293" s="6"/>
      <c r="CDO293" s="6"/>
      <c r="CDP293" s="6"/>
      <c r="CDQ293" s="6"/>
      <c r="CDR293" s="6"/>
      <c r="CDS293" s="6"/>
      <c r="CDT293" s="6"/>
      <c r="CDU293" s="6"/>
      <c r="CDV293" s="6"/>
      <c r="CDW293" s="6"/>
      <c r="CDX293" s="6"/>
      <c r="CDY293" s="6"/>
      <c r="CDZ293" s="6"/>
      <c r="CEA293" s="6"/>
      <c r="CEB293" s="6"/>
      <c r="CEC293" s="6"/>
      <c r="CED293" s="6"/>
      <c r="CEE293" s="6"/>
      <c r="CEF293" s="6"/>
      <c r="CEG293" s="6"/>
      <c r="CEH293" s="6"/>
      <c r="CEI293" s="6"/>
      <c r="CEJ293" s="6"/>
      <c r="CEK293" s="6"/>
      <c r="CEL293" s="6"/>
      <c r="CEM293" s="6"/>
      <c r="CEN293" s="6"/>
      <c r="CEO293" s="6"/>
      <c r="CEP293" s="6"/>
      <c r="CEQ293" s="6"/>
      <c r="CER293" s="6"/>
      <c r="CES293" s="6"/>
      <c r="CET293" s="6"/>
      <c r="CEU293" s="6"/>
      <c r="CEV293" s="6"/>
      <c r="CEW293" s="6"/>
      <c r="CEX293" s="6"/>
      <c r="CEY293" s="6"/>
      <c r="CEZ293" s="6"/>
      <c r="CFA293" s="6"/>
      <c r="CFB293" s="6"/>
      <c r="CFC293" s="6"/>
      <c r="CFD293" s="6"/>
      <c r="CFE293" s="6"/>
      <c r="CFF293" s="6"/>
      <c r="CFG293" s="6"/>
      <c r="CFH293" s="6"/>
      <c r="CFI293" s="6"/>
      <c r="CFJ293" s="6"/>
      <c r="CFK293" s="6"/>
      <c r="CFL293" s="6"/>
      <c r="CFM293" s="6"/>
      <c r="CFN293" s="6"/>
      <c r="CFO293" s="6"/>
      <c r="CFP293" s="6"/>
      <c r="CFQ293" s="6"/>
      <c r="CFR293" s="6"/>
      <c r="CFS293" s="6"/>
      <c r="CFT293" s="6"/>
      <c r="CFU293" s="6"/>
      <c r="CFV293" s="6"/>
      <c r="CFW293" s="6"/>
      <c r="CFX293" s="6"/>
      <c r="CFY293" s="6"/>
      <c r="CFZ293" s="6"/>
      <c r="CGA293" s="6"/>
      <c r="CGB293" s="6"/>
      <c r="CGC293" s="6"/>
      <c r="CGD293" s="6"/>
      <c r="CGE293" s="6"/>
      <c r="CGF293" s="6"/>
      <c r="CGG293" s="6"/>
      <c r="CGH293" s="6"/>
      <c r="CGI293" s="6"/>
      <c r="CGJ293" s="6"/>
      <c r="CGK293" s="6"/>
      <c r="CGL293" s="6"/>
      <c r="CGM293" s="6"/>
      <c r="CGN293" s="6"/>
      <c r="CGO293" s="6"/>
      <c r="CGP293" s="6"/>
      <c r="CGQ293" s="6"/>
      <c r="CGR293" s="6"/>
      <c r="CGS293" s="6"/>
      <c r="CGT293" s="6"/>
      <c r="CGU293" s="6"/>
      <c r="CGV293" s="6"/>
      <c r="CGW293" s="6"/>
      <c r="CGX293" s="6"/>
      <c r="CGY293" s="6"/>
      <c r="CGZ293" s="6"/>
      <c r="CHA293" s="6"/>
      <c r="CHB293" s="6"/>
      <c r="CHC293" s="6"/>
      <c r="CHD293" s="6"/>
      <c r="CHE293" s="6"/>
      <c r="CHF293" s="6"/>
      <c r="CHG293" s="6"/>
      <c r="CHH293" s="6"/>
      <c r="CHI293" s="6"/>
      <c r="CHJ293" s="6"/>
      <c r="CHK293" s="6"/>
      <c r="CHL293" s="6"/>
      <c r="CHM293" s="6"/>
      <c r="CHN293" s="6"/>
      <c r="CHO293" s="6"/>
      <c r="CHP293" s="6"/>
      <c r="CHQ293" s="6"/>
      <c r="CHR293" s="6"/>
      <c r="CHS293" s="6"/>
      <c r="CHT293" s="6"/>
      <c r="CHU293" s="6"/>
      <c r="CHV293" s="6"/>
      <c r="CHW293" s="6"/>
      <c r="CHX293" s="6"/>
      <c r="CHY293" s="6"/>
      <c r="CHZ293" s="6"/>
      <c r="CIA293" s="6"/>
      <c r="CIB293" s="6"/>
      <c r="CIC293" s="6"/>
      <c r="CID293" s="6"/>
      <c r="CIE293" s="6"/>
      <c r="CIF293" s="6"/>
      <c r="CIG293" s="6"/>
      <c r="CIH293" s="6"/>
      <c r="CII293" s="6"/>
      <c r="CIJ293" s="6"/>
      <c r="CIK293" s="6"/>
      <c r="CIL293" s="6"/>
      <c r="CIM293" s="6"/>
      <c r="CIN293" s="6"/>
      <c r="CIO293" s="6"/>
      <c r="CIP293" s="6"/>
      <c r="CIQ293" s="6"/>
      <c r="CIR293" s="6"/>
      <c r="CIS293" s="6"/>
      <c r="CIT293" s="6"/>
      <c r="CIU293" s="6"/>
      <c r="CIV293" s="6"/>
      <c r="CIW293" s="6"/>
      <c r="CIX293" s="6"/>
      <c r="CIY293" s="6"/>
      <c r="CIZ293" s="6"/>
      <c r="CJA293" s="6"/>
      <c r="CJB293" s="6"/>
      <c r="CJC293" s="6"/>
      <c r="CJD293" s="6"/>
      <c r="CJE293" s="6"/>
      <c r="CJF293" s="6"/>
      <c r="CJG293" s="6"/>
      <c r="CJH293" s="6"/>
      <c r="CJI293" s="6"/>
      <c r="CJJ293" s="6"/>
      <c r="CJK293" s="6"/>
      <c r="CJL293" s="6"/>
      <c r="CJM293" s="6"/>
      <c r="CJN293" s="6"/>
      <c r="CJO293" s="6"/>
      <c r="CJP293" s="6"/>
      <c r="CJQ293" s="6"/>
      <c r="CJR293" s="6"/>
      <c r="CJS293" s="6"/>
      <c r="CJT293" s="6"/>
      <c r="CJU293" s="6"/>
      <c r="CJV293" s="6"/>
      <c r="CJW293" s="6"/>
      <c r="CJX293" s="6"/>
      <c r="CJY293" s="6"/>
      <c r="CJZ293" s="6"/>
      <c r="CKA293" s="6"/>
      <c r="CKB293" s="6"/>
      <c r="CKC293" s="6"/>
      <c r="CKD293" s="6"/>
      <c r="CKE293" s="6"/>
      <c r="CKF293" s="6"/>
      <c r="CKG293" s="6"/>
      <c r="CKH293" s="6"/>
      <c r="CKI293" s="6"/>
      <c r="CKJ293" s="6"/>
      <c r="CKK293" s="6"/>
      <c r="CKL293" s="6"/>
      <c r="CKM293" s="6"/>
      <c r="CKN293" s="6"/>
      <c r="CKO293" s="6"/>
      <c r="CKP293" s="6"/>
      <c r="CKQ293" s="6"/>
      <c r="CKR293" s="6"/>
      <c r="CKS293" s="6"/>
      <c r="CKT293" s="6"/>
      <c r="CKU293" s="6"/>
      <c r="CKV293" s="6"/>
      <c r="CKW293" s="6"/>
      <c r="CKX293" s="6"/>
      <c r="CKY293" s="6"/>
      <c r="CKZ293" s="6"/>
      <c r="CLA293" s="6"/>
      <c r="CLB293" s="6"/>
      <c r="CLC293" s="6"/>
      <c r="CLD293" s="6"/>
      <c r="CLE293" s="6"/>
      <c r="CLF293" s="6"/>
      <c r="CLG293" s="6"/>
      <c r="CLH293" s="6"/>
      <c r="CLI293" s="6"/>
      <c r="CLJ293" s="6"/>
      <c r="CLK293" s="6"/>
      <c r="CLL293" s="6"/>
      <c r="CLM293" s="6"/>
      <c r="CLN293" s="6"/>
      <c r="CLO293" s="6"/>
      <c r="CLP293" s="6"/>
      <c r="CLQ293" s="6"/>
      <c r="CLR293" s="6"/>
      <c r="CLS293" s="6"/>
      <c r="CLT293" s="6"/>
      <c r="CLU293" s="6"/>
      <c r="CLV293" s="6"/>
      <c r="CLW293" s="6"/>
      <c r="CLX293" s="6"/>
      <c r="CLY293" s="6"/>
      <c r="CLZ293" s="6"/>
      <c r="CMA293" s="6"/>
      <c r="CMB293" s="6"/>
      <c r="CMC293" s="6"/>
      <c r="CMD293" s="6"/>
      <c r="CME293" s="6"/>
      <c r="CMF293" s="6"/>
      <c r="CMG293" s="6"/>
      <c r="CMH293" s="6"/>
      <c r="CMI293" s="6"/>
      <c r="CMJ293" s="6"/>
      <c r="CMK293" s="6"/>
      <c r="CML293" s="6"/>
      <c r="CMM293" s="6"/>
      <c r="CMN293" s="6"/>
      <c r="CMO293" s="6"/>
      <c r="CMP293" s="6"/>
      <c r="CMQ293" s="6"/>
      <c r="CMR293" s="6"/>
      <c r="CMS293" s="6"/>
      <c r="CMT293" s="6"/>
      <c r="CMU293" s="6"/>
      <c r="CMV293" s="6"/>
      <c r="CMW293" s="6"/>
      <c r="CMX293" s="6"/>
      <c r="CMY293" s="6"/>
      <c r="CMZ293" s="6"/>
      <c r="CNA293" s="6"/>
      <c r="CNB293" s="6"/>
      <c r="CNC293" s="6"/>
      <c r="CND293" s="6"/>
      <c r="CNE293" s="6"/>
      <c r="CNF293" s="6"/>
      <c r="CNG293" s="6"/>
      <c r="CNH293" s="6"/>
      <c r="CNI293" s="6"/>
      <c r="CNJ293" s="6"/>
      <c r="CNK293" s="6"/>
      <c r="CNL293" s="6"/>
      <c r="CNM293" s="6"/>
      <c r="CNN293" s="6"/>
      <c r="CNO293" s="6"/>
      <c r="CNP293" s="6"/>
      <c r="CNQ293" s="6"/>
      <c r="CNR293" s="6"/>
      <c r="CNS293" s="6"/>
      <c r="CNT293" s="6"/>
      <c r="CNU293" s="6"/>
      <c r="CNV293" s="6"/>
      <c r="CNW293" s="6"/>
      <c r="CNX293" s="6"/>
      <c r="CNY293" s="6"/>
      <c r="CNZ293" s="6"/>
      <c r="COA293" s="6"/>
      <c r="COB293" s="6"/>
      <c r="COC293" s="6"/>
      <c r="COD293" s="6"/>
      <c r="COE293" s="6"/>
      <c r="COF293" s="6"/>
      <c r="COG293" s="6"/>
      <c r="COH293" s="6"/>
      <c r="COI293" s="6"/>
      <c r="COJ293" s="6"/>
      <c r="COK293" s="6"/>
      <c r="COL293" s="6"/>
      <c r="COM293" s="6"/>
      <c r="CON293" s="6"/>
      <c r="COO293" s="6"/>
      <c r="COP293" s="6"/>
      <c r="COQ293" s="6"/>
      <c r="COR293" s="6"/>
      <c r="COS293" s="6"/>
      <c r="COT293" s="6"/>
      <c r="COU293" s="6"/>
      <c r="COV293" s="6"/>
      <c r="COW293" s="6"/>
      <c r="COX293" s="6"/>
      <c r="COY293" s="6"/>
      <c r="COZ293" s="6"/>
      <c r="CPA293" s="6"/>
      <c r="CPB293" s="6"/>
      <c r="CPC293" s="6"/>
      <c r="CPD293" s="6"/>
      <c r="CPE293" s="6"/>
      <c r="CPF293" s="6"/>
      <c r="CPG293" s="6"/>
      <c r="CPH293" s="6"/>
      <c r="CPI293" s="6"/>
      <c r="CPJ293" s="6"/>
      <c r="CPK293" s="6"/>
      <c r="CPL293" s="6"/>
      <c r="CPM293" s="6"/>
      <c r="CPN293" s="6"/>
      <c r="CPO293" s="6"/>
      <c r="CPP293" s="6"/>
      <c r="CPQ293" s="6"/>
      <c r="CPR293" s="6"/>
      <c r="CPS293" s="6"/>
      <c r="CPT293" s="6"/>
      <c r="CPU293" s="6"/>
      <c r="CPV293" s="6"/>
      <c r="CPW293" s="6"/>
      <c r="CPX293" s="6"/>
      <c r="CPY293" s="6"/>
      <c r="CPZ293" s="6"/>
      <c r="CQA293" s="6"/>
      <c r="CQB293" s="6"/>
      <c r="CQC293" s="6"/>
      <c r="CQD293" s="6"/>
      <c r="CQE293" s="6"/>
      <c r="CQF293" s="6"/>
      <c r="CQG293" s="6"/>
      <c r="CQH293" s="6"/>
      <c r="CQI293" s="6"/>
      <c r="CQJ293" s="6"/>
      <c r="CQK293" s="6"/>
      <c r="CQL293" s="6"/>
      <c r="CQM293" s="6"/>
      <c r="CQN293" s="6"/>
      <c r="CQO293" s="6"/>
      <c r="CQP293" s="6"/>
      <c r="CQQ293" s="6"/>
      <c r="CQR293" s="6"/>
      <c r="CQS293" s="6"/>
      <c r="CQT293" s="6"/>
      <c r="CQU293" s="6"/>
      <c r="CQV293" s="6"/>
      <c r="CQW293" s="6"/>
      <c r="CQX293" s="6"/>
      <c r="CQY293" s="6"/>
      <c r="CQZ293" s="6"/>
      <c r="CRA293" s="6"/>
      <c r="CRB293" s="6"/>
      <c r="CRC293" s="6"/>
      <c r="CRD293" s="6"/>
      <c r="CRE293" s="6"/>
      <c r="CRF293" s="6"/>
      <c r="CRG293" s="6"/>
      <c r="CRH293" s="6"/>
      <c r="CRI293" s="6"/>
      <c r="CRJ293" s="6"/>
      <c r="CRK293" s="6"/>
      <c r="CRL293" s="6"/>
      <c r="CRM293" s="6"/>
      <c r="CRN293" s="6"/>
      <c r="CRO293" s="6"/>
      <c r="CRP293" s="6"/>
      <c r="CRQ293" s="6"/>
      <c r="CRR293" s="6"/>
      <c r="CRS293" s="6"/>
      <c r="CRT293" s="6"/>
      <c r="CRU293" s="6"/>
      <c r="CRV293" s="6"/>
      <c r="CRW293" s="6"/>
      <c r="CRX293" s="6"/>
      <c r="CRY293" s="6"/>
      <c r="CRZ293" s="6"/>
      <c r="CSA293" s="6"/>
      <c r="CSB293" s="6"/>
      <c r="CSC293" s="6"/>
      <c r="CSD293" s="6"/>
      <c r="CSE293" s="6"/>
      <c r="CSF293" s="6"/>
      <c r="CSG293" s="6"/>
      <c r="CSH293" s="6"/>
      <c r="CSI293" s="6"/>
      <c r="CSJ293" s="6"/>
      <c r="CSK293" s="6"/>
      <c r="CSL293" s="6"/>
      <c r="CSM293" s="6"/>
      <c r="CSN293" s="6"/>
      <c r="CSO293" s="6"/>
      <c r="CSP293" s="6"/>
      <c r="CSQ293" s="6"/>
      <c r="CSR293" s="6"/>
      <c r="CSS293" s="6"/>
      <c r="CST293" s="6"/>
      <c r="CSU293" s="6"/>
      <c r="CSV293" s="6"/>
      <c r="CSW293" s="6"/>
      <c r="CSX293" s="6"/>
      <c r="CSY293" s="6"/>
      <c r="CSZ293" s="6"/>
      <c r="CTA293" s="6"/>
      <c r="CTB293" s="6"/>
      <c r="CTC293" s="6"/>
      <c r="CTD293" s="6"/>
      <c r="CTE293" s="6"/>
      <c r="CTF293" s="6"/>
      <c r="CTG293" s="6"/>
      <c r="CTH293" s="6"/>
      <c r="CTI293" s="6"/>
      <c r="CTJ293" s="6"/>
      <c r="CTK293" s="6"/>
      <c r="CTL293" s="6"/>
      <c r="CTM293" s="6"/>
      <c r="CTN293" s="6"/>
      <c r="CTO293" s="6"/>
      <c r="CTP293" s="6"/>
      <c r="CTQ293" s="6"/>
      <c r="CTR293" s="6"/>
      <c r="CTS293" s="6"/>
      <c r="CTT293" s="6"/>
      <c r="CTU293" s="6"/>
      <c r="CTV293" s="6"/>
      <c r="CTW293" s="6"/>
      <c r="CTX293" s="6"/>
      <c r="CTY293" s="6"/>
      <c r="CTZ293" s="6"/>
      <c r="CUA293" s="6"/>
      <c r="CUB293" s="6"/>
      <c r="CUC293" s="6"/>
      <c r="CUD293" s="6"/>
      <c r="CUE293" s="6"/>
      <c r="CUF293" s="6"/>
      <c r="CUG293" s="6"/>
      <c r="CUH293" s="6"/>
      <c r="CUI293" s="6"/>
      <c r="CUJ293" s="6"/>
      <c r="CUK293" s="6"/>
      <c r="CUL293" s="6"/>
      <c r="CUM293" s="6"/>
      <c r="CUN293" s="6"/>
      <c r="CUO293" s="6"/>
      <c r="CUP293" s="6"/>
      <c r="CUQ293" s="6"/>
      <c r="CUR293" s="6"/>
      <c r="CUS293" s="6"/>
      <c r="CUT293" s="6"/>
      <c r="CUU293" s="6"/>
      <c r="CUV293" s="6"/>
      <c r="CUW293" s="6"/>
      <c r="CUX293" s="6"/>
      <c r="CUY293" s="6"/>
      <c r="CUZ293" s="6"/>
      <c r="CVA293" s="6"/>
      <c r="CVB293" s="6"/>
      <c r="CVC293" s="6"/>
      <c r="CVD293" s="6"/>
      <c r="CVE293" s="6"/>
      <c r="CVF293" s="6"/>
      <c r="CVG293" s="6"/>
      <c r="CVH293" s="6"/>
      <c r="CVI293" s="6"/>
      <c r="CVJ293" s="6"/>
      <c r="CVK293" s="6"/>
      <c r="CVL293" s="6"/>
      <c r="CVM293" s="6"/>
      <c r="CVN293" s="6"/>
      <c r="CVO293" s="6"/>
      <c r="CVP293" s="6"/>
      <c r="CVQ293" s="6"/>
      <c r="CVR293" s="6"/>
      <c r="CVS293" s="6"/>
      <c r="CVT293" s="6"/>
      <c r="CVU293" s="6"/>
      <c r="CVV293" s="6"/>
      <c r="CVW293" s="6"/>
      <c r="CVX293" s="6"/>
      <c r="CVY293" s="6"/>
      <c r="CVZ293" s="6"/>
      <c r="CWA293" s="6"/>
      <c r="CWB293" s="6"/>
      <c r="CWC293" s="6"/>
      <c r="CWD293" s="6"/>
      <c r="CWE293" s="6"/>
      <c r="CWF293" s="6"/>
      <c r="CWG293" s="6"/>
      <c r="CWH293" s="6"/>
      <c r="CWI293" s="6"/>
      <c r="CWJ293" s="6"/>
      <c r="CWK293" s="6"/>
      <c r="CWL293" s="6"/>
      <c r="CWM293" s="6"/>
      <c r="CWN293" s="6"/>
      <c r="CWO293" s="6"/>
      <c r="CWP293" s="6"/>
      <c r="CWQ293" s="6"/>
      <c r="CWR293" s="6"/>
      <c r="CWS293" s="6"/>
      <c r="CWT293" s="6"/>
      <c r="CWU293" s="6"/>
      <c r="CWV293" s="6"/>
      <c r="CWW293" s="6"/>
      <c r="CWX293" s="6"/>
      <c r="CWY293" s="6"/>
      <c r="CWZ293" s="6"/>
      <c r="CXA293" s="6"/>
      <c r="CXB293" s="6"/>
      <c r="CXC293" s="6"/>
      <c r="CXD293" s="6"/>
      <c r="CXE293" s="6"/>
      <c r="CXF293" s="6"/>
      <c r="CXG293" s="6"/>
      <c r="CXH293" s="6"/>
      <c r="CXI293" s="6"/>
      <c r="CXJ293" s="6"/>
      <c r="CXK293" s="6"/>
      <c r="CXL293" s="6"/>
      <c r="CXM293" s="6"/>
      <c r="CXN293" s="6"/>
      <c r="CXO293" s="6"/>
      <c r="CXP293" s="6"/>
      <c r="CXQ293" s="6"/>
      <c r="CXR293" s="6"/>
      <c r="CXS293" s="6"/>
      <c r="CXT293" s="6"/>
      <c r="CXU293" s="6"/>
      <c r="CXV293" s="6"/>
      <c r="CXW293" s="6"/>
      <c r="CXX293" s="6"/>
      <c r="CXY293" s="6"/>
      <c r="CXZ293" s="6"/>
      <c r="CYA293" s="6"/>
      <c r="CYB293" s="6"/>
      <c r="CYC293" s="6"/>
      <c r="CYD293" s="6"/>
      <c r="CYE293" s="6"/>
      <c r="CYF293" s="6"/>
      <c r="CYG293" s="6"/>
      <c r="CYH293" s="6"/>
      <c r="CYI293" s="6"/>
      <c r="CYJ293" s="6"/>
      <c r="CYK293" s="6"/>
      <c r="CYL293" s="6"/>
      <c r="CYM293" s="6"/>
      <c r="CYN293" s="6"/>
      <c r="CYO293" s="6"/>
      <c r="CYP293" s="6"/>
      <c r="CYQ293" s="6"/>
      <c r="CYR293" s="6"/>
      <c r="CYS293" s="6"/>
      <c r="CYT293" s="6"/>
      <c r="CYU293" s="6"/>
      <c r="CYV293" s="6"/>
      <c r="CYW293" s="6"/>
      <c r="CYX293" s="6"/>
      <c r="CYY293" s="6"/>
      <c r="CYZ293" s="6"/>
      <c r="CZA293" s="6"/>
      <c r="CZB293" s="6"/>
      <c r="CZC293" s="6"/>
      <c r="CZD293" s="6"/>
      <c r="CZE293" s="6"/>
      <c r="CZF293" s="6"/>
      <c r="CZG293" s="6"/>
      <c r="CZH293" s="6"/>
      <c r="CZI293" s="6"/>
      <c r="CZJ293" s="6"/>
      <c r="CZK293" s="6"/>
      <c r="CZL293" s="6"/>
      <c r="CZM293" s="6"/>
      <c r="CZN293" s="6"/>
      <c r="CZO293" s="6"/>
      <c r="CZP293" s="6"/>
      <c r="CZQ293" s="6"/>
      <c r="CZR293" s="6"/>
      <c r="CZS293" s="6"/>
      <c r="CZT293" s="6"/>
      <c r="CZU293" s="6"/>
      <c r="CZV293" s="6"/>
      <c r="CZW293" s="6"/>
      <c r="CZX293" s="6"/>
      <c r="CZY293" s="6"/>
      <c r="CZZ293" s="6"/>
      <c r="DAA293" s="6"/>
      <c r="DAB293" s="6"/>
      <c r="DAC293" s="6"/>
      <c r="DAD293" s="6"/>
      <c r="DAE293" s="6"/>
      <c r="DAF293" s="6"/>
      <c r="DAG293" s="6"/>
      <c r="DAH293" s="6"/>
      <c r="DAI293" s="6"/>
      <c r="DAJ293" s="6"/>
      <c r="DAK293" s="6"/>
      <c r="DAL293" s="6"/>
      <c r="DAM293" s="6"/>
      <c r="DAN293" s="6"/>
      <c r="DAO293" s="6"/>
      <c r="DAP293" s="6"/>
      <c r="DAQ293" s="6"/>
      <c r="DAR293" s="6"/>
      <c r="DAS293" s="6"/>
      <c r="DAT293" s="6"/>
      <c r="DAU293" s="6"/>
      <c r="DAV293" s="6"/>
      <c r="DAW293" s="6"/>
      <c r="DAX293" s="6"/>
      <c r="DAY293" s="6"/>
      <c r="DAZ293" s="6"/>
      <c r="DBA293" s="6"/>
      <c r="DBB293" s="6"/>
      <c r="DBC293" s="6"/>
      <c r="DBD293" s="6"/>
      <c r="DBE293" s="6"/>
      <c r="DBF293" s="6"/>
      <c r="DBG293" s="6"/>
      <c r="DBH293" s="6"/>
      <c r="DBI293" s="6"/>
      <c r="DBJ293" s="6"/>
      <c r="DBK293" s="6"/>
      <c r="DBL293" s="6"/>
      <c r="DBM293" s="6"/>
      <c r="DBN293" s="6"/>
      <c r="DBO293" s="6"/>
      <c r="DBP293" s="6"/>
      <c r="DBQ293" s="6"/>
      <c r="DBR293" s="6"/>
      <c r="DBS293" s="6"/>
      <c r="DBT293" s="6"/>
      <c r="DBU293" s="6"/>
      <c r="DBV293" s="6"/>
      <c r="DBW293" s="6"/>
      <c r="DBX293" s="6"/>
      <c r="DBY293" s="6"/>
      <c r="DBZ293" s="6"/>
      <c r="DCA293" s="6"/>
      <c r="DCB293" s="6"/>
      <c r="DCC293" s="6"/>
      <c r="DCD293" s="6"/>
      <c r="DCE293" s="6"/>
      <c r="DCF293" s="6"/>
      <c r="DCG293" s="6"/>
      <c r="DCH293" s="6"/>
      <c r="DCI293" s="6"/>
      <c r="DCJ293" s="6"/>
      <c r="DCK293" s="6"/>
      <c r="DCL293" s="6"/>
      <c r="DCM293" s="6"/>
      <c r="DCN293" s="6"/>
      <c r="DCO293" s="6"/>
      <c r="DCP293" s="6"/>
      <c r="DCQ293" s="6"/>
      <c r="DCR293" s="6"/>
      <c r="DCS293" s="6"/>
      <c r="DCT293" s="6"/>
      <c r="DCU293" s="6"/>
      <c r="DCV293" s="6"/>
      <c r="DCW293" s="6"/>
      <c r="DCX293" s="6"/>
      <c r="DCY293" s="6"/>
      <c r="DCZ293" s="6"/>
      <c r="DDA293" s="6"/>
      <c r="DDB293" s="6"/>
      <c r="DDC293" s="6"/>
      <c r="DDD293" s="6"/>
      <c r="DDE293" s="6"/>
      <c r="DDF293" s="6"/>
      <c r="DDG293" s="6"/>
      <c r="DDH293" s="6"/>
      <c r="DDI293" s="6"/>
      <c r="DDJ293" s="6"/>
      <c r="DDK293" s="6"/>
      <c r="DDL293" s="6"/>
      <c r="DDM293" s="6"/>
      <c r="DDN293" s="6"/>
      <c r="DDO293" s="6"/>
      <c r="DDP293" s="6"/>
      <c r="DDQ293" s="6"/>
      <c r="DDR293" s="6"/>
      <c r="DDS293" s="6"/>
      <c r="DDT293" s="6"/>
      <c r="DDU293" s="6"/>
      <c r="DDV293" s="6"/>
      <c r="DDW293" s="6"/>
      <c r="DDX293" s="6"/>
      <c r="DDY293" s="6"/>
      <c r="DDZ293" s="6"/>
      <c r="DEA293" s="6"/>
      <c r="DEB293" s="6"/>
      <c r="DEC293" s="6"/>
      <c r="DED293" s="6"/>
      <c r="DEE293" s="6"/>
      <c r="DEF293" s="6"/>
      <c r="DEG293" s="6"/>
      <c r="DEH293" s="6"/>
      <c r="DEI293" s="6"/>
      <c r="DEJ293" s="6"/>
      <c r="DEK293" s="6"/>
      <c r="DEL293" s="6"/>
      <c r="DEM293" s="6"/>
      <c r="DEN293" s="6"/>
      <c r="DEO293" s="6"/>
      <c r="DEP293" s="6"/>
      <c r="DEQ293" s="6"/>
      <c r="DER293" s="6"/>
      <c r="DES293" s="6"/>
      <c r="DET293" s="6"/>
      <c r="DEU293" s="6"/>
      <c r="DEV293" s="6"/>
      <c r="DEW293" s="6"/>
      <c r="DEX293" s="6"/>
      <c r="DEY293" s="6"/>
      <c r="DEZ293" s="6"/>
      <c r="DFA293" s="6"/>
      <c r="DFB293" s="6"/>
      <c r="DFC293" s="6"/>
      <c r="DFD293" s="6"/>
      <c r="DFE293" s="6"/>
      <c r="DFF293" s="6"/>
      <c r="DFG293" s="6"/>
      <c r="DFH293" s="6"/>
      <c r="DFI293" s="6"/>
      <c r="DFJ293" s="6"/>
      <c r="DFK293" s="6"/>
      <c r="DFL293" s="6"/>
      <c r="DFM293" s="6"/>
      <c r="DFN293" s="6"/>
      <c r="DFO293" s="6"/>
      <c r="DFP293" s="6"/>
      <c r="DFQ293" s="6"/>
      <c r="DFR293" s="6"/>
      <c r="DFS293" s="6"/>
      <c r="DFT293" s="6"/>
      <c r="DFU293" s="6"/>
      <c r="DFV293" s="6"/>
      <c r="DFW293" s="6"/>
      <c r="DFX293" s="6"/>
      <c r="DFY293" s="6"/>
      <c r="DFZ293" s="6"/>
      <c r="DGA293" s="6"/>
      <c r="DGB293" s="6"/>
      <c r="DGC293" s="6"/>
      <c r="DGD293" s="6"/>
      <c r="DGE293" s="6"/>
      <c r="DGF293" s="6"/>
      <c r="DGG293" s="6"/>
      <c r="DGH293" s="6"/>
      <c r="DGI293" s="6"/>
      <c r="DGJ293" s="6"/>
      <c r="DGK293" s="6"/>
      <c r="DGL293" s="6"/>
      <c r="DGM293" s="6"/>
      <c r="DGN293" s="6"/>
      <c r="DGO293" s="6"/>
      <c r="DGP293" s="6"/>
      <c r="DGQ293" s="6"/>
      <c r="DGR293" s="6"/>
      <c r="DGS293" s="6"/>
      <c r="DGT293" s="6"/>
      <c r="DGU293" s="6"/>
      <c r="DGV293" s="6"/>
      <c r="DGW293" s="6"/>
      <c r="DGX293" s="6"/>
      <c r="DGY293" s="6"/>
      <c r="DGZ293" s="6"/>
      <c r="DHA293" s="6"/>
      <c r="DHB293" s="6"/>
      <c r="DHC293" s="6"/>
      <c r="DHD293" s="6"/>
      <c r="DHE293" s="6"/>
      <c r="DHF293" s="6"/>
      <c r="DHG293" s="6"/>
      <c r="DHH293" s="6"/>
      <c r="DHI293" s="6"/>
      <c r="DHJ293" s="6"/>
      <c r="DHK293" s="6"/>
      <c r="DHL293" s="6"/>
      <c r="DHM293" s="6"/>
      <c r="DHN293" s="6"/>
      <c r="DHO293" s="6"/>
      <c r="DHP293" s="6"/>
      <c r="DHQ293" s="6"/>
      <c r="DHR293" s="6"/>
      <c r="DHS293" s="6"/>
      <c r="DHT293" s="6"/>
      <c r="DHU293" s="6"/>
      <c r="DHV293" s="6"/>
      <c r="DHW293" s="6"/>
      <c r="DHX293" s="6"/>
      <c r="DHY293" s="6"/>
      <c r="DHZ293" s="6"/>
      <c r="DIA293" s="6"/>
      <c r="DIB293" s="6"/>
      <c r="DIC293" s="6"/>
      <c r="DID293" s="6"/>
      <c r="DIE293" s="6"/>
      <c r="DIF293" s="6"/>
      <c r="DIG293" s="6"/>
      <c r="DIH293" s="6"/>
      <c r="DII293" s="6"/>
      <c r="DIJ293" s="6"/>
      <c r="DIK293" s="6"/>
      <c r="DIL293" s="6"/>
      <c r="DIM293" s="6"/>
      <c r="DIN293" s="6"/>
      <c r="DIO293" s="6"/>
      <c r="DIP293" s="6"/>
      <c r="DIQ293" s="6"/>
      <c r="DIR293" s="6"/>
      <c r="DIS293" s="6"/>
      <c r="DIT293" s="6"/>
      <c r="DIU293" s="6"/>
      <c r="DIV293" s="6"/>
      <c r="DIW293" s="6"/>
      <c r="DIX293" s="6"/>
      <c r="DIY293" s="6"/>
      <c r="DIZ293" s="6"/>
      <c r="DJA293" s="6"/>
      <c r="DJB293" s="6"/>
      <c r="DJC293" s="6"/>
      <c r="DJD293" s="6"/>
      <c r="DJE293" s="6"/>
      <c r="DJF293" s="6"/>
      <c r="DJG293" s="6"/>
      <c r="DJH293" s="6"/>
      <c r="DJI293" s="6"/>
      <c r="DJJ293" s="6"/>
      <c r="DJK293" s="6"/>
      <c r="DJL293" s="6"/>
      <c r="DJM293" s="6"/>
      <c r="DJN293" s="6"/>
      <c r="DJO293" s="6"/>
      <c r="DJP293" s="6"/>
      <c r="DJQ293" s="6"/>
      <c r="DJR293" s="6"/>
      <c r="DJS293" s="6"/>
      <c r="DJT293" s="6"/>
      <c r="DJU293" s="6"/>
      <c r="DJV293" s="6"/>
      <c r="DJW293" s="6"/>
      <c r="DJX293" s="6"/>
      <c r="DJY293" s="6"/>
      <c r="DJZ293" s="6"/>
      <c r="DKA293" s="6"/>
      <c r="DKB293" s="6"/>
      <c r="DKC293" s="6"/>
      <c r="DKD293" s="6"/>
      <c r="DKE293" s="6"/>
      <c r="DKF293" s="6"/>
      <c r="DKG293" s="6"/>
      <c r="DKH293" s="6"/>
      <c r="DKI293" s="6"/>
      <c r="DKJ293" s="6"/>
      <c r="DKK293" s="6"/>
      <c r="DKL293" s="6"/>
      <c r="DKM293" s="6"/>
      <c r="DKN293" s="6"/>
      <c r="DKO293" s="6"/>
      <c r="DKP293" s="6"/>
      <c r="DKQ293" s="6"/>
      <c r="DKR293" s="6"/>
      <c r="DKS293" s="6"/>
      <c r="DKT293" s="6"/>
      <c r="DKU293" s="6"/>
      <c r="DKV293" s="6"/>
      <c r="DKW293" s="6"/>
      <c r="DKX293" s="6"/>
      <c r="DKY293" s="6"/>
      <c r="DKZ293" s="6"/>
      <c r="DLA293" s="6"/>
      <c r="DLB293" s="6"/>
      <c r="DLC293" s="6"/>
      <c r="DLD293" s="6"/>
      <c r="DLE293" s="6"/>
      <c r="DLF293" s="6"/>
      <c r="DLG293" s="6"/>
      <c r="DLH293" s="6"/>
      <c r="DLI293" s="6"/>
      <c r="DLJ293" s="6"/>
      <c r="DLK293" s="6"/>
      <c r="DLL293" s="6"/>
      <c r="DLM293" s="6"/>
      <c r="DLN293" s="6"/>
      <c r="DLO293" s="6"/>
      <c r="DLP293" s="6"/>
      <c r="DLQ293" s="6"/>
      <c r="DLR293" s="6"/>
      <c r="DLS293" s="6"/>
      <c r="DLT293" s="6"/>
      <c r="DLU293" s="6"/>
      <c r="DLV293" s="6"/>
      <c r="DLW293" s="6"/>
      <c r="DLX293" s="6"/>
      <c r="DLY293" s="6"/>
      <c r="DLZ293" s="6"/>
      <c r="DMA293" s="6"/>
      <c r="DMB293" s="6"/>
      <c r="DMC293" s="6"/>
      <c r="DMD293" s="6"/>
      <c r="DME293" s="6"/>
      <c r="DMF293" s="6"/>
      <c r="DMG293" s="6"/>
      <c r="DMH293" s="6"/>
      <c r="DMI293" s="6"/>
      <c r="DMJ293" s="6"/>
      <c r="DMK293" s="6"/>
      <c r="DML293" s="6"/>
      <c r="DMM293" s="6"/>
      <c r="DMN293" s="6"/>
      <c r="DMO293" s="6"/>
      <c r="DMP293" s="6"/>
      <c r="DMQ293" s="6"/>
      <c r="DMR293" s="6"/>
      <c r="DMS293" s="6"/>
      <c r="DMT293" s="6"/>
      <c r="DMU293" s="6"/>
      <c r="DMV293" s="6"/>
      <c r="DMW293" s="6"/>
      <c r="DMX293" s="6"/>
      <c r="DMY293" s="6"/>
      <c r="DMZ293" s="6"/>
      <c r="DNA293" s="6"/>
      <c r="DNB293" s="6"/>
      <c r="DNC293" s="6"/>
      <c r="DND293" s="6"/>
      <c r="DNE293" s="6"/>
      <c r="DNF293" s="6"/>
      <c r="DNG293" s="6"/>
      <c r="DNH293" s="6"/>
      <c r="DNI293" s="6"/>
      <c r="DNJ293" s="6"/>
      <c r="DNK293" s="6"/>
      <c r="DNL293" s="6"/>
      <c r="DNM293" s="6"/>
      <c r="DNN293" s="6"/>
      <c r="DNO293" s="6"/>
      <c r="DNP293" s="6"/>
      <c r="DNQ293" s="6"/>
      <c r="DNR293" s="6"/>
      <c r="DNS293" s="6"/>
      <c r="DNT293" s="6"/>
      <c r="DNU293" s="6"/>
      <c r="DNV293" s="6"/>
      <c r="DNW293" s="6"/>
      <c r="DNX293" s="6"/>
      <c r="DNY293" s="6"/>
      <c r="DNZ293" s="6"/>
      <c r="DOA293" s="6"/>
      <c r="DOB293" s="6"/>
      <c r="DOC293" s="6"/>
      <c r="DOD293" s="6"/>
      <c r="DOE293" s="6"/>
      <c r="DOF293" s="6"/>
      <c r="DOG293" s="6"/>
      <c r="DOH293" s="6"/>
      <c r="DOI293" s="6"/>
      <c r="DOJ293" s="6"/>
      <c r="DOK293" s="6"/>
      <c r="DOL293" s="6"/>
      <c r="DOM293" s="6"/>
      <c r="DON293" s="6"/>
      <c r="DOO293" s="6"/>
      <c r="DOP293" s="6"/>
      <c r="DOQ293" s="6"/>
      <c r="DOR293" s="6"/>
      <c r="DOS293" s="6"/>
      <c r="DOT293" s="6"/>
      <c r="DOU293" s="6"/>
      <c r="DOV293" s="6"/>
      <c r="DOW293" s="6"/>
      <c r="DOX293" s="6"/>
      <c r="DOY293" s="6"/>
      <c r="DOZ293" s="6"/>
      <c r="DPA293" s="6"/>
      <c r="DPB293" s="6"/>
      <c r="DPC293" s="6"/>
      <c r="DPD293" s="6"/>
      <c r="DPE293" s="6"/>
      <c r="DPF293" s="6"/>
      <c r="DPG293" s="6"/>
      <c r="DPH293" s="6"/>
      <c r="DPI293" s="6"/>
      <c r="DPJ293" s="6"/>
      <c r="DPK293" s="6"/>
      <c r="DPL293" s="6"/>
      <c r="DPM293" s="6"/>
      <c r="DPN293" s="6"/>
      <c r="DPO293" s="6"/>
      <c r="DPP293" s="6"/>
      <c r="DPQ293" s="6"/>
      <c r="DPR293" s="6"/>
      <c r="DPS293" s="6"/>
      <c r="DPT293" s="6"/>
      <c r="DPU293" s="6"/>
      <c r="DPV293" s="6"/>
      <c r="DPW293" s="6"/>
      <c r="DPX293" s="6"/>
      <c r="DPY293" s="6"/>
      <c r="DPZ293" s="6"/>
      <c r="DQA293" s="6"/>
      <c r="DQB293" s="6"/>
      <c r="DQC293" s="6"/>
      <c r="DQD293" s="6"/>
      <c r="DQE293" s="6"/>
      <c r="DQF293" s="6"/>
      <c r="DQG293" s="6"/>
      <c r="DQH293" s="6"/>
      <c r="DQI293" s="6"/>
      <c r="DQJ293" s="6"/>
      <c r="DQK293" s="6"/>
      <c r="DQL293" s="6"/>
      <c r="DQM293" s="6"/>
      <c r="DQN293" s="6"/>
      <c r="DQO293" s="6"/>
      <c r="DQP293" s="6"/>
      <c r="DQQ293" s="6"/>
      <c r="DQR293" s="6"/>
      <c r="DQS293" s="6"/>
      <c r="DQT293" s="6"/>
      <c r="DQU293" s="6"/>
      <c r="DQV293" s="6"/>
      <c r="DQW293" s="6"/>
      <c r="DQX293" s="6"/>
      <c r="DQY293" s="6"/>
      <c r="DQZ293" s="6"/>
      <c r="DRA293" s="6"/>
      <c r="DRB293" s="6"/>
      <c r="DRC293" s="6"/>
      <c r="DRD293" s="6"/>
      <c r="DRE293" s="6"/>
      <c r="DRF293" s="6"/>
      <c r="DRG293" s="6"/>
      <c r="DRH293" s="6"/>
      <c r="DRI293" s="6"/>
      <c r="DRJ293" s="6"/>
      <c r="DRK293" s="6"/>
      <c r="DRL293" s="6"/>
      <c r="DRM293" s="6"/>
      <c r="DRN293" s="6"/>
      <c r="DRO293" s="6"/>
      <c r="DRP293" s="6"/>
      <c r="DRQ293" s="6"/>
      <c r="DRR293" s="6"/>
      <c r="DRS293" s="6"/>
      <c r="DRT293" s="6"/>
      <c r="DRU293" s="6"/>
      <c r="DRV293" s="6"/>
      <c r="DRW293" s="6"/>
      <c r="DRX293" s="6"/>
      <c r="DRY293" s="6"/>
      <c r="DRZ293" s="6"/>
      <c r="DSA293" s="6"/>
      <c r="DSB293" s="6"/>
      <c r="DSC293" s="6"/>
      <c r="DSD293" s="6"/>
      <c r="DSE293" s="6"/>
      <c r="DSF293" s="6"/>
      <c r="DSG293" s="6"/>
      <c r="DSH293" s="6"/>
      <c r="DSI293" s="6"/>
      <c r="DSJ293" s="6"/>
      <c r="DSK293" s="6"/>
      <c r="DSL293" s="6"/>
      <c r="DSM293" s="6"/>
      <c r="DSN293" s="6"/>
      <c r="DSO293" s="6"/>
      <c r="DSP293" s="6"/>
      <c r="DSQ293" s="6"/>
      <c r="DSR293" s="6"/>
      <c r="DSS293" s="6"/>
      <c r="DST293" s="6"/>
      <c r="DSU293" s="6"/>
      <c r="DSV293" s="6"/>
      <c r="DSW293" s="6"/>
      <c r="DSX293" s="6"/>
      <c r="DSY293" s="6"/>
      <c r="DSZ293" s="6"/>
      <c r="DTA293" s="6"/>
      <c r="DTB293" s="6"/>
      <c r="DTC293" s="6"/>
      <c r="DTD293" s="6"/>
      <c r="DTE293" s="6"/>
      <c r="DTF293" s="6"/>
      <c r="DTG293" s="6"/>
      <c r="DTH293" s="6"/>
      <c r="DTI293" s="6"/>
      <c r="DTJ293" s="6"/>
      <c r="DTK293" s="6"/>
      <c r="DTL293" s="6"/>
      <c r="DTM293" s="6"/>
      <c r="DTN293" s="6"/>
      <c r="DTO293" s="6"/>
      <c r="DTP293" s="6"/>
      <c r="DTQ293" s="6"/>
      <c r="DTR293" s="6"/>
      <c r="DTS293" s="6"/>
      <c r="DTT293" s="6"/>
      <c r="DTU293" s="6"/>
      <c r="DTV293" s="6"/>
      <c r="DTW293" s="6"/>
      <c r="DTX293" s="6"/>
      <c r="DTY293" s="6"/>
      <c r="DTZ293" s="6"/>
      <c r="DUA293" s="6"/>
      <c r="DUB293" s="6"/>
      <c r="DUC293" s="6"/>
      <c r="DUD293" s="6"/>
      <c r="DUE293" s="6"/>
      <c r="DUF293" s="6"/>
      <c r="DUG293" s="6"/>
      <c r="DUH293" s="6"/>
      <c r="DUI293" s="6"/>
      <c r="DUJ293" s="6"/>
      <c r="DUK293" s="6"/>
      <c r="DUL293" s="6"/>
      <c r="DUM293" s="6"/>
      <c r="DUN293" s="6"/>
      <c r="DUO293" s="6"/>
      <c r="DUP293" s="6"/>
      <c r="DUQ293" s="6"/>
      <c r="DUR293" s="6"/>
      <c r="DUS293" s="6"/>
      <c r="DUT293" s="6"/>
      <c r="DUU293" s="6"/>
      <c r="DUV293" s="6"/>
      <c r="DUW293" s="6"/>
      <c r="DUX293" s="6"/>
      <c r="DUY293" s="6"/>
      <c r="DUZ293" s="6"/>
      <c r="DVA293" s="6"/>
      <c r="DVB293" s="6"/>
      <c r="DVC293" s="6"/>
      <c r="DVD293" s="6"/>
      <c r="DVE293" s="6"/>
      <c r="DVF293" s="6"/>
      <c r="DVG293" s="6"/>
      <c r="DVH293" s="6"/>
      <c r="DVI293" s="6"/>
      <c r="DVJ293" s="6"/>
      <c r="DVK293" s="6"/>
      <c r="DVL293" s="6"/>
      <c r="DVM293" s="6"/>
      <c r="DVN293" s="6"/>
      <c r="DVO293" s="6"/>
      <c r="DVP293" s="6"/>
      <c r="DVQ293" s="6"/>
      <c r="DVR293" s="6"/>
      <c r="DVS293" s="6"/>
      <c r="DVT293" s="6"/>
      <c r="DVU293" s="6"/>
      <c r="DVV293" s="6"/>
      <c r="DVW293" s="6"/>
      <c r="DVX293" s="6"/>
      <c r="DVY293" s="6"/>
      <c r="DVZ293" s="6"/>
      <c r="DWA293" s="6"/>
      <c r="DWB293" s="6"/>
      <c r="DWC293" s="6"/>
      <c r="DWD293" s="6"/>
      <c r="DWE293" s="6"/>
      <c r="DWF293" s="6"/>
      <c r="DWG293" s="6"/>
      <c r="DWH293" s="6"/>
      <c r="DWI293" s="6"/>
      <c r="DWJ293" s="6"/>
      <c r="DWK293" s="6"/>
      <c r="DWL293" s="6"/>
      <c r="DWM293" s="6"/>
      <c r="DWN293" s="6"/>
      <c r="DWO293" s="6"/>
      <c r="DWP293" s="6"/>
      <c r="DWQ293" s="6"/>
      <c r="DWR293" s="6"/>
      <c r="DWS293" s="6"/>
      <c r="DWT293" s="6"/>
      <c r="DWU293" s="6"/>
      <c r="DWV293" s="6"/>
      <c r="DWW293" s="6"/>
      <c r="DWX293" s="6"/>
      <c r="DWY293" s="6"/>
      <c r="DWZ293" s="6"/>
      <c r="DXA293" s="6"/>
      <c r="DXB293" s="6"/>
      <c r="DXC293" s="6"/>
      <c r="DXD293" s="6"/>
      <c r="DXE293" s="6"/>
      <c r="DXF293" s="6"/>
      <c r="DXG293" s="6"/>
      <c r="DXH293" s="6"/>
      <c r="DXI293" s="6"/>
      <c r="DXJ293" s="6"/>
      <c r="DXK293" s="6"/>
      <c r="DXL293" s="6"/>
      <c r="DXM293" s="6"/>
      <c r="DXN293" s="6"/>
      <c r="DXO293" s="6"/>
      <c r="DXP293" s="6"/>
      <c r="DXQ293" s="6"/>
      <c r="DXR293" s="6"/>
      <c r="DXS293" s="6"/>
      <c r="DXT293" s="6"/>
      <c r="DXU293" s="6"/>
      <c r="DXV293" s="6"/>
      <c r="DXW293" s="6"/>
      <c r="DXX293" s="6"/>
      <c r="DXY293" s="6"/>
      <c r="DXZ293" s="6"/>
      <c r="DYA293" s="6"/>
      <c r="DYB293" s="6"/>
      <c r="DYC293" s="6"/>
      <c r="DYD293" s="6"/>
      <c r="DYE293" s="6"/>
      <c r="DYF293" s="6"/>
      <c r="DYG293" s="6"/>
      <c r="DYH293" s="6"/>
      <c r="DYI293" s="6"/>
      <c r="DYJ293" s="6"/>
      <c r="DYK293" s="6"/>
      <c r="DYL293" s="6"/>
      <c r="DYM293" s="6"/>
      <c r="DYN293" s="6"/>
      <c r="DYO293" s="6"/>
      <c r="DYP293" s="6"/>
      <c r="DYQ293" s="6"/>
      <c r="DYR293" s="6"/>
      <c r="DYS293" s="6"/>
      <c r="DYT293" s="6"/>
      <c r="DYU293" s="6"/>
      <c r="DYV293" s="6"/>
      <c r="DYW293" s="6"/>
      <c r="DYX293" s="6"/>
      <c r="DYY293" s="6"/>
      <c r="DYZ293" s="6"/>
      <c r="DZA293" s="6"/>
      <c r="DZB293" s="6"/>
      <c r="DZC293" s="6"/>
      <c r="DZD293" s="6"/>
      <c r="DZE293" s="6"/>
      <c r="DZF293" s="6"/>
      <c r="DZG293" s="6"/>
      <c r="DZH293" s="6"/>
      <c r="DZI293" s="6"/>
      <c r="DZJ293" s="6"/>
      <c r="DZK293" s="6"/>
      <c r="DZL293" s="6"/>
      <c r="DZM293" s="6"/>
      <c r="DZN293" s="6"/>
      <c r="DZO293" s="6"/>
      <c r="DZP293" s="6"/>
      <c r="DZQ293" s="6"/>
      <c r="DZR293" s="6"/>
      <c r="DZS293" s="6"/>
      <c r="DZT293" s="6"/>
      <c r="DZU293" s="6"/>
      <c r="DZV293" s="6"/>
      <c r="DZW293" s="6"/>
      <c r="DZX293" s="6"/>
      <c r="DZY293" s="6"/>
      <c r="DZZ293" s="6"/>
      <c r="EAA293" s="6"/>
      <c r="EAB293" s="6"/>
      <c r="EAC293" s="6"/>
      <c r="EAD293" s="6"/>
      <c r="EAE293" s="6"/>
      <c r="EAF293" s="6"/>
      <c r="EAG293" s="6"/>
      <c r="EAH293" s="6"/>
      <c r="EAI293" s="6"/>
      <c r="EAJ293" s="6"/>
      <c r="EAK293" s="6"/>
      <c r="EAL293" s="6"/>
      <c r="EAM293" s="6"/>
      <c r="EAN293" s="6"/>
      <c r="EAO293" s="6"/>
      <c r="EAP293" s="6"/>
      <c r="EAQ293" s="6"/>
      <c r="EAR293" s="6"/>
      <c r="EAS293" s="6"/>
      <c r="EAT293" s="6"/>
      <c r="EAU293" s="6"/>
      <c r="EAV293" s="6"/>
      <c r="EAW293" s="6"/>
      <c r="EAX293" s="6"/>
      <c r="EAY293" s="6"/>
      <c r="EAZ293" s="6"/>
      <c r="EBA293" s="6"/>
      <c r="EBB293" s="6"/>
      <c r="EBC293" s="6"/>
      <c r="EBD293" s="6"/>
      <c r="EBE293" s="6"/>
      <c r="EBF293" s="6"/>
      <c r="EBG293" s="6"/>
      <c r="EBH293" s="6"/>
      <c r="EBI293" s="6"/>
      <c r="EBJ293" s="6"/>
      <c r="EBK293" s="6"/>
      <c r="EBL293" s="6"/>
      <c r="EBM293" s="6"/>
      <c r="EBN293" s="6"/>
      <c r="EBO293" s="6"/>
      <c r="EBP293" s="6"/>
      <c r="EBQ293" s="6"/>
      <c r="EBR293" s="6"/>
      <c r="EBS293" s="6"/>
      <c r="EBT293" s="6"/>
      <c r="EBU293" s="6"/>
      <c r="EBV293" s="6"/>
      <c r="EBW293" s="6"/>
      <c r="EBX293" s="6"/>
      <c r="EBY293" s="6"/>
      <c r="EBZ293" s="6"/>
      <c r="ECA293" s="6"/>
      <c r="ECB293" s="6"/>
      <c r="ECC293" s="6"/>
      <c r="ECD293" s="6"/>
      <c r="ECE293" s="6"/>
      <c r="ECF293" s="6"/>
      <c r="ECG293" s="6"/>
      <c r="ECH293" s="6"/>
      <c r="ECI293" s="6"/>
      <c r="ECJ293" s="6"/>
      <c r="ECK293" s="6"/>
      <c r="ECL293" s="6"/>
      <c r="ECM293" s="6"/>
      <c r="ECN293" s="6"/>
      <c r="ECO293" s="6"/>
      <c r="ECP293" s="6"/>
      <c r="ECQ293" s="6"/>
      <c r="ECR293" s="6"/>
      <c r="ECS293" s="6"/>
      <c r="ECT293" s="6"/>
      <c r="ECU293" s="6"/>
      <c r="ECV293" s="6"/>
      <c r="ECW293" s="6"/>
      <c r="ECX293" s="6"/>
      <c r="ECY293" s="6"/>
      <c r="ECZ293" s="6"/>
      <c r="EDA293" s="6"/>
      <c r="EDB293" s="6"/>
      <c r="EDC293" s="6"/>
      <c r="EDD293" s="6"/>
      <c r="EDE293" s="6"/>
      <c r="EDF293" s="6"/>
      <c r="EDG293" s="6"/>
      <c r="EDH293" s="6"/>
      <c r="EDI293" s="6"/>
      <c r="EDJ293" s="6"/>
      <c r="EDK293" s="6"/>
      <c r="EDL293" s="6"/>
      <c r="EDM293" s="6"/>
      <c r="EDN293" s="6"/>
      <c r="EDO293" s="6"/>
      <c r="EDP293" s="6"/>
      <c r="EDQ293" s="6"/>
      <c r="EDR293" s="6"/>
      <c r="EDS293" s="6"/>
      <c r="EDT293" s="6"/>
      <c r="EDU293" s="6"/>
      <c r="EDV293" s="6"/>
      <c r="EDW293" s="6"/>
      <c r="EDX293" s="6"/>
      <c r="EDY293" s="6"/>
      <c r="EDZ293" s="6"/>
      <c r="EEA293" s="6"/>
      <c r="EEB293" s="6"/>
      <c r="EEC293" s="6"/>
      <c r="EED293" s="6"/>
      <c r="EEE293" s="6"/>
      <c r="EEF293" s="6"/>
      <c r="EEG293" s="6"/>
      <c r="EEH293" s="6"/>
      <c r="EEI293" s="6"/>
      <c r="EEJ293" s="6"/>
      <c r="EEK293" s="6"/>
      <c r="EEL293" s="6"/>
      <c r="EEM293" s="6"/>
      <c r="EEN293" s="6"/>
      <c r="EEO293" s="6"/>
      <c r="EEP293" s="6"/>
      <c r="EEQ293" s="6"/>
      <c r="EER293" s="6"/>
      <c r="EES293" s="6"/>
      <c r="EET293" s="6"/>
      <c r="EEU293" s="6"/>
      <c r="EEV293" s="6"/>
      <c r="EEW293" s="6"/>
      <c r="EEX293" s="6"/>
      <c r="EEY293" s="6"/>
      <c r="EEZ293" s="6"/>
      <c r="EFA293" s="6"/>
      <c r="EFB293" s="6"/>
      <c r="EFC293" s="6"/>
      <c r="EFD293" s="6"/>
      <c r="EFE293" s="6"/>
      <c r="EFF293" s="6"/>
      <c r="EFG293" s="6"/>
      <c r="EFH293" s="6"/>
      <c r="EFI293" s="6"/>
      <c r="EFJ293" s="6"/>
      <c r="EFK293" s="6"/>
      <c r="EFL293" s="6"/>
      <c r="EFM293" s="6"/>
      <c r="EFN293" s="6"/>
      <c r="EFO293" s="6"/>
      <c r="EFP293" s="6"/>
      <c r="EFQ293" s="6"/>
      <c r="EFR293" s="6"/>
      <c r="EFS293" s="6"/>
      <c r="EFT293" s="6"/>
      <c r="EFU293" s="6"/>
      <c r="EFV293" s="6"/>
      <c r="EFW293" s="6"/>
      <c r="EFX293" s="6"/>
      <c r="EFY293" s="6"/>
      <c r="EFZ293" s="6"/>
      <c r="EGA293" s="6"/>
      <c r="EGB293" s="6"/>
      <c r="EGC293" s="6"/>
      <c r="EGD293" s="6"/>
      <c r="EGE293" s="6"/>
      <c r="EGF293" s="6"/>
      <c r="EGG293" s="6"/>
      <c r="EGH293" s="6"/>
      <c r="EGI293" s="6"/>
      <c r="EGJ293" s="6"/>
      <c r="EGK293" s="6"/>
      <c r="EGL293" s="6"/>
      <c r="EGM293" s="6"/>
      <c r="EGN293" s="6"/>
      <c r="EGO293" s="6"/>
      <c r="EGP293" s="6"/>
      <c r="EGQ293" s="6"/>
      <c r="EGR293" s="6"/>
      <c r="EGS293" s="6"/>
      <c r="EGT293" s="6"/>
      <c r="EGU293" s="6"/>
      <c r="EGV293" s="6"/>
      <c r="EGW293" s="6"/>
      <c r="EGX293" s="6"/>
      <c r="EGY293" s="6"/>
      <c r="EGZ293" s="6"/>
      <c r="EHA293" s="6"/>
      <c r="EHB293" s="6"/>
      <c r="EHC293" s="6"/>
      <c r="EHD293" s="6"/>
      <c r="EHE293" s="6"/>
      <c r="EHF293" s="6"/>
      <c r="EHG293" s="6"/>
      <c r="EHH293" s="6"/>
      <c r="EHI293" s="6"/>
      <c r="EHJ293" s="6"/>
      <c r="EHK293" s="6"/>
      <c r="EHL293" s="6"/>
      <c r="EHM293" s="6"/>
      <c r="EHN293" s="6"/>
      <c r="EHO293" s="6"/>
      <c r="EHP293" s="6"/>
      <c r="EHQ293" s="6"/>
      <c r="EHR293" s="6"/>
      <c r="EHS293" s="6"/>
      <c r="EHT293" s="6"/>
      <c r="EHU293" s="6"/>
      <c r="EHV293" s="6"/>
      <c r="EHW293" s="6"/>
      <c r="EHX293" s="6"/>
      <c r="EHY293" s="6"/>
      <c r="EHZ293" s="6"/>
      <c r="EIA293" s="6"/>
      <c r="EIB293" s="6"/>
      <c r="EIC293" s="6"/>
      <c r="EID293" s="6"/>
      <c r="EIE293" s="6"/>
      <c r="EIF293" s="6"/>
      <c r="EIG293" s="6"/>
      <c r="EIH293" s="6"/>
      <c r="EII293" s="6"/>
      <c r="EIJ293" s="6"/>
      <c r="EIK293" s="6"/>
      <c r="EIL293" s="6"/>
      <c r="EIM293" s="6"/>
      <c r="EIN293" s="6"/>
      <c r="EIO293" s="6"/>
      <c r="EIP293" s="6"/>
      <c r="EIQ293" s="6"/>
      <c r="EIR293" s="6"/>
      <c r="EIS293" s="6"/>
      <c r="EIT293" s="6"/>
      <c r="EIU293" s="6"/>
      <c r="EIV293" s="6"/>
      <c r="EIW293" s="6"/>
      <c r="EIX293" s="6"/>
      <c r="EIY293" s="6"/>
      <c r="EIZ293" s="6"/>
      <c r="EJA293" s="6"/>
      <c r="EJB293" s="6"/>
      <c r="EJC293" s="6"/>
      <c r="EJD293" s="6"/>
      <c r="EJE293" s="6"/>
      <c r="EJF293" s="6"/>
      <c r="EJG293" s="6"/>
      <c r="EJH293" s="6"/>
      <c r="EJI293" s="6"/>
      <c r="EJJ293" s="6"/>
      <c r="EJK293" s="6"/>
      <c r="EJL293" s="6"/>
      <c r="EJM293" s="6"/>
      <c r="EJN293" s="6"/>
      <c r="EJO293" s="6"/>
      <c r="EJP293" s="6"/>
      <c r="EJQ293" s="6"/>
      <c r="EJR293" s="6"/>
      <c r="EJS293" s="6"/>
      <c r="EJT293" s="6"/>
      <c r="EJU293" s="6"/>
      <c r="EJV293" s="6"/>
      <c r="EJW293" s="6"/>
      <c r="EJX293" s="6"/>
      <c r="EJY293" s="6"/>
      <c r="EJZ293" s="6"/>
      <c r="EKA293" s="6"/>
      <c r="EKB293" s="6"/>
      <c r="EKC293" s="6"/>
      <c r="EKD293" s="6"/>
      <c r="EKE293" s="6"/>
      <c r="EKF293" s="6"/>
      <c r="EKG293" s="6"/>
      <c r="EKH293" s="6"/>
      <c r="EKI293" s="6"/>
      <c r="EKJ293" s="6"/>
      <c r="EKK293" s="6"/>
      <c r="EKL293" s="6"/>
      <c r="EKM293" s="6"/>
      <c r="EKN293" s="6"/>
      <c r="EKO293" s="6"/>
      <c r="EKP293" s="6"/>
      <c r="EKQ293" s="6"/>
      <c r="EKR293" s="6"/>
      <c r="EKS293" s="6"/>
      <c r="EKT293" s="6"/>
      <c r="EKU293" s="6"/>
      <c r="EKV293" s="6"/>
      <c r="EKW293" s="6"/>
      <c r="EKX293" s="6"/>
      <c r="EKY293" s="6"/>
      <c r="EKZ293" s="6"/>
      <c r="ELA293" s="6"/>
      <c r="ELB293" s="6"/>
      <c r="ELC293" s="6"/>
      <c r="ELD293" s="6"/>
      <c r="ELE293" s="6"/>
      <c r="ELF293" s="6"/>
      <c r="ELG293" s="6"/>
      <c r="ELH293" s="6"/>
      <c r="ELI293" s="6"/>
      <c r="ELJ293" s="6"/>
      <c r="ELK293" s="6"/>
      <c r="ELL293" s="6"/>
      <c r="ELM293" s="6"/>
      <c r="ELN293" s="6"/>
      <c r="ELO293" s="6"/>
      <c r="ELP293" s="6"/>
      <c r="ELQ293" s="6"/>
      <c r="ELR293" s="6"/>
      <c r="ELS293" s="6"/>
      <c r="ELT293" s="6"/>
      <c r="ELU293" s="6"/>
      <c r="ELV293" s="6"/>
      <c r="ELW293" s="6"/>
      <c r="ELX293" s="6"/>
      <c r="ELY293" s="6"/>
      <c r="ELZ293" s="6"/>
      <c r="EMA293" s="6"/>
      <c r="EMB293" s="6"/>
      <c r="EMC293" s="6"/>
      <c r="EMD293" s="6"/>
      <c r="EME293" s="6"/>
      <c r="EMF293" s="6"/>
      <c r="EMG293" s="6"/>
      <c r="EMH293" s="6"/>
      <c r="EMI293" s="6"/>
      <c r="EMJ293" s="6"/>
      <c r="EMK293" s="6"/>
      <c r="EML293" s="6"/>
      <c r="EMM293" s="6"/>
      <c r="EMN293" s="6"/>
      <c r="EMO293" s="6"/>
      <c r="EMP293" s="6"/>
      <c r="EMQ293" s="6"/>
      <c r="EMR293" s="6"/>
      <c r="EMS293" s="6"/>
      <c r="EMT293" s="6"/>
      <c r="EMU293" s="6"/>
      <c r="EMV293" s="6"/>
      <c r="EMW293" s="6"/>
      <c r="EMX293" s="6"/>
      <c r="EMY293" s="6"/>
      <c r="EMZ293" s="6"/>
      <c r="ENA293" s="6"/>
      <c r="ENB293" s="6"/>
      <c r="ENC293" s="6"/>
      <c r="END293" s="6"/>
      <c r="ENE293" s="6"/>
      <c r="ENF293" s="6"/>
      <c r="ENG293" s="6"/>
      <c r="ENH293" s="6"/>
      <c r="ENI293" s="6"/>
      <c r="ENJ293" s="6"/>
      <c r="ENK293" s="6"/>
      <c r="ENL293" s="6"/>
      <c r="ENM293" s="6"/>
      <c r="ENN293" s="6"/>
      <c r="ENO293" s="6"/>
      <c r="ENP293" s="6"/>
      <c r="ENQ293" s="6"/>
      <c r="ENR293" s="6"/>
      <c r="ENS293" s="6"/>
      <c r="ENT293" s="6"/>
      <c r="ENU293" s="6"/>
      <c r="ENV293" s="6"/>
      <c r="ENW293" s="6"/>
      <c r="ENX293" s="6"/>
      <c r="ENY293" s="6"/>
      <c r="ENZ293" s="6"/>
      <c r="EOA293" s="6"/>
      <c r="EOB293" s="6"/>
      <c r="EOC293" s="6"/>
      <c r="EOD293" s="6"/>
      <c r="EOE293" s="6"/>
      <c r="EOF293" s="6"/>
      <c r="EOG293" s="6"/>
      <c r="EOH293" s="6"/>
      <c r="EOI293" s="6"/>
      <c r="EOJ293" s="6"/>
      <c r="EOK293" s="6"/>
      <c r="EOL293" s="6"/>
      <c r="EOM293" s="6"/>
      <c r="EON293" s="6"/>
      <c r="EOO293" s="6"/>
      <c r="EOP293" s="6"/>
      <c r="EOQ293" s="6"/>
      <c r="EOR293" s="6"/>
      <c r="EOS293" s="6"/>
      <c r="EOT293" s="6"/>
      <c r="EOU293" s="6"/>
      <c r="EOV293" s="6"/>
      <c r="EOW293" s="6"/>
      <c r="EOX293" s="6"/>
      <c r="EOY293" s="6"/>
      <c r="EOZ293" s="6"/>
      <c r="EPA293" s="6"/>
      <c r="EPB293" s="6"/>
      <c r="EPC293" s="6"/>
      <c r="EPD293" s="6"/>
      <c r="EPE293" s="6"/>
      <c r="EPF293" s="6"/>
      <c r="EPG293" s="6"/>
      <c r="EPH293" s="6"/>
      <c r="EPI293" s="6"/>
      <c r="EPJ293" s="6"/>
      <c r="EPK293" s="6"/>
      <c r="EPL293" s="6"/>
      <c r="EPM293" s="6"/>
      <c r="EPN293" s="6"/>
      <c r="EPO293" s="6"/>
      <c r="EPP293" s="6"/>
      <c r="EPQ293" s="6"/>
      <c r="EPR293" s="6"/>
      <c r="EPS293" s="6"/>
      <c r="EPT293" s="6"/>
      <c r="EPU293" s="6"/>
      <c r="EPV293" s="6"/>
      <c r="EPW293" s="6"/>
      <c r="EPX293" s="6"/>
      <c r="EPY293" s="6"/>
      <c r="EPZ293" s="6"/>
      <c r="EQA293" s="6"/>
      <c r="EQB293" s="6"/>
      <c r="EQC293" s="6"/>
      <c r="EQD293" s="6"/>
      <c r="EQE293" s="6"/>
      <c r="EQF293" s="6"/>
      <c r="EQG293" s="6"/>
      <c r="EQH293" s="6"/>
      <c r="EQI293" s="6"/>
      <c r="EQJ293" s="6"/>
      <c r="EQK293" s="6"/>
      <c r="EQL293" s="6"/>
      <c r="EQM293" s="6"/>
      <c r="EQN293" s="6"/>
      <c r="EQO293" s="6"/>
      <c r="EQP293" s="6"/>
      <c r="EQQ293" s="6"/>
      <c r="EQR293" s="6"/>
      <c r="EQS293" s="6"/>
      <c r="EQT293" s="6"/>
      <c r="EQU293" s="6"/>
      <c r="EQV293" s="6"/>
      <c r="EQW293" s="6"/>
      <c r="EQX293" s="6"/>
      <c r="EQY293" s="6"/>
      <c r="EQZ293" s="6"/>
      <c r="ERA293" s="6"/>
      <c r="ERB293" s="6"/>
      <c r="ERC293" s="6"/>
      <c r="ERD293" s="6"/>
      <c r="ERE293" s="6"/>
      <c r="ERF293" s="6"/>
      <c r="ERG293" s="6"/>
      <c r="ERH293" s="6"/>
      <c r="ERI293" s="6"/>
      <c r="ERJ293" s="6"/>
      <c r="ERK293" s="6"/>
      <c r="ERL293" s="6"/>
      <c r="ERM293" s="6"/>
      <c r="ERN293" s="6"/>
      <c r="ERO293" s="6"/>
      <c r="ERP293" s="6"/>
      <c r="ERQ293" s="6"/>
      <c r="ERR293" s="6"/>
      <c r="ERS293" s="6"/>
      <c r="ERT293" s="6"/>
      <c r="ERU293" s="6"/>
      <c r="ERV293" s="6"/>
      <c r="ERW293" s="6"/>
      <c r="ERX293" s="6"/>
      <c r="ERY293" s="6"/>
      <c r="ERZ293" s="6"/>
      <c r="ESA293" s="6"/>
      <c r="ESB293" s="6"/>
      <c r="ESC293" s="6"/>
      <c r="ESD293" s="6"/>
      <c r="ESE293" s="6"/>
      <c r="ESF293" s="6"/>
      <c r="ESG293" s="6"/>
      <c r="ESH293" s="6"/>
      <c r="ESI293" s="6"/>
      <c r="ESJ293" s="6"/>
      <c r="ESK293" s="6"/>
      <c r="ESL293" s="6"/>
      <c r="ESM293" s="6"/>
      <c r="ESN293" s="6"/>
      <c r="ESO293" s="6"/>
      <c r="ESP293" s="6"/>
      <c r="ESQ293" s="6"/>
      <c r="ESR293" s="6"/>
      <c r="ESS293" s="6"/>
      <c r="EST293" s="6"/>
      <c r="ESU293" s="6"/>
      <c r="ESV293" s="6"/>
      <c r="ESW293" s="6"/>
      <c r="ESX293" s="6"/>
      <c r="ESY293" s="6"/>
      <c r="ESZ293" s="6"/>
      <c r="ETA293" s="6"/>
      <c r="ETB293" s="6"/>
      <c r="ETC293" s="6"/>
      <c r="ETD293" s="6"/>
      <c r="ETE293" s="6"/>
      <c r="ETF293" s="6"/>
      <c r="ETG293" s="6"/>
      <c r="ETH293" s="6"/>
      <c r="ETI293" s="6"/>
      <c r="ETJ293" s="6"/>
      <c r="ETK293" s="6"/>
      <c r="ETL293" s="6"/>
      <c r="ETM293" s="6"/>
      <c r="ETN293" s="6"/>
      <c r="ETO293" s="6"/>
      <c r="ETP293" s="6"/>
      <c r="ETQ293" s="6"/>
      <c r="ETR293" s="6"/>
      <c r="ETS293" s="6"/>
      <c r="ETT293" s="6"/>
      <c r="ETU293" s="6"/>
      <c r="ETV293" s="6"/>
      <c r="ETW293" s="6"/>
      <c r="ETX293" s="6"/>
      <c r="ETY293" s="6"/>
      <c r="ETZ293" s="6"/>
      <c r="EUA293" s="6"/>
      <c r="EUB293" s="6"/>
      <c r="EUC293" s="6"/>
      <c r="EUD293" s="6"/>
      <c r="EUE293" s="6"/>
      <c r="EUF293" s="6"/>
      <c r="EUG293" s="6"/>
      <c r="EUH293" s="6"/>
      <c r="EUI293" s="6"/>
      <c r="EUJ293" s="6"/>
      <c r="EUK293" s="6"/>
      <c r="EUL293" s="6"/>
      <c r="EUM293" s="6"/>
      <c r="EUN293" s="6"/>
      <c r="EUO293" s="6"/>
      <c r="EUP293" s="6"/>
      <c r="EUQ293" s="6"/>
      <c r="EUR293" s="6"/>
      <c r="EUS293" s="6"/>
      <c r="EUT293" s="6"/>
      <c r="EUU293" s="6"/>
      <c r="EUV293" s="6"/>
      <c r="EUW293" s="6"/>
      <c r="EUX293" s="6"/>
      <c r="EUY293" s="6"/>
      <c r="EUZ293" s="6"/>
      <c r="EVA293" s="6"/>
      <c r="EVB293" s="6"/>
      <c r="EVC293" s="6"/>
      <c r="EVD293" s="6"/>
      <c r="EVE293" s="6"/>
      <c r="EVF293" s="6"/>
      <c r="EVG293" s="6"/>
      <c r="EVH293" s="6"/>
      <c r="EVI293" s="6"/>
      <c r="EVJ293" s="6"/>
      <c r="EVK293" s="6"/>
      <c r="EVL293" s="6"/>
      <c r="EVM293" s="6"/>
      <c r="EVN293" s="6"/>
      <c r="EVO293" s="6"/>
      <c r="EVP293" s="6"/>
      <c r="EVQ293" s="6"/>
      <c r="EVR293" s="6"/>
      <c r="EVS293" s="6"/>
      <c r="EVT293" s="6"/>
      <c r="EVU293" s="6"/>
      <c r="EVV293" s="6"/>
      <c r="EVW293" s="6"/>
      <c r="EVX293" s="6"/>
      <c r="EVY293" s="6"/>
      <c r="EVZ293" s="6"/>
      <c r="EWA293" s="6"/>
      <c r="EWB293" s="6"/>
      <c r="EWC293" s="6"/>
      <c r="EWD293" s="6"/>
      <c r="EWE293" s="6"/>
      <c r="EWF293" s="6"/>
      <c r="EWG293" s="6"/>
      <c r="EWH293" s="6"/>
      <c r="EWI293" s="6"/>
      <c r="EWJ293" s="6"/>
      <c r="EWK293" s="6"/>
      <c r="EWL293" s="6"/>
      <c r="EWM293" s="6"/>
      <c r="EWN293" s="6"/>
      <c r="EWO293" s="6"/>
      <c r="EWP293" s="6"/>
      <c r="EWQ293" s="6"/>
      <c r="EWR293" s="6"/>
      <c r="EWS293" s="6"/>
      <c r="EWT293" s="6"/>
      <c r="EWU293" s="6"/>
      <c r="EWV293" s="6"/>
      <c r="EWW293" s="6"/>
      <c r="EWX293" s="6"/>
      <c r="EWY293" s="6"/>
      <c r="EWZ293" s="6"/>
      <c r="EXA293" s="6"/>
      <c r="EXB293" s="6"/>
      <c r="EXC293" s="6"/>
      <c r="EXD293" s="6"/>
      <c r="EXE293" s="6"/>
      <c r="EXF293" s="6"/>
      <c r="EXG293" s="6"/>
      <c r="EXH293" s="6"/>
      <c r="EXI293" s="6"/>
      <c r="EXJ293" s="6"/>
      <c r="EXK293" s="6"/>
      <c r="EXL293" s="6"/>
      <c r="EXM293" s="6"/>
      <c r="EXN293" s="6"/>
      <c r="EXO293" s="6"/>
      <c r="EXP293" s="6"/>
      <c r="EXQ293" s="6"/>
      <c r="EXR293" s="6"/>
      <c r="EXS293" s="6"/>
      <c r="EXT293" s="6"/>
      <c r="EXU293" s="6"/>
      <c r="EXV293" s="6"/>
      <c r="EXW293" s="6"/>
      <c r="EXX293" s="6"/>
      <c r="EXY293" s="6"/>
      <c r="EXZ293" s="6"/>
      <c r="EYA293" s="6"/>
      <c r="EYB293" s="6"/>
      <c r="EYC293" s="6"/>
      <c r="EYD293" s="6"/>
      <c r="EYE293" s="6"/>
      <c r="EYF293" s="6"/>
      <c r="EYG293" s="6"/>
      <c r="EYH293" s="6"/>
      <c r="EYI293" s="6"/>
      <c r="EYJ293" s="6"/>
      <c r="EYK293" s="6"/>
      <c r="EYL293" s="6"/>
      <c r="EYM293" s="6"/>
      <c r="EYN293" s="6"/>
      <c r="EYO293" s="6"/>
      <c r="EYP293" s="6"/>
      <c r="EYQ293" s="6"/>
      <c r="EYR293" s="6"/>
      <c r="EYS293" s="6"/>
      <c r="EYT293" s="6"/>
      <c r="EYU293" s="6"/>
      <c r="EYV293" s="6"/>
      <c r="EYW293" s="6"/>
      <c r="EYX293" s="6"/>
      <c r="EYY293" s="6"/>
      <c r="EYZ293" s="6"/>
      <c r="EZA293" s="6"/>
      <c r="EZB293" s="6"/>
      <c r="EZC293" s="6"/>
      <c r="EZD293" s="6"/>
      <c r="EZE293" s="6"/>
      <c r="EZF293" s="6"/>
      <c r="EZG293" s="6"/>
      <c r="EZH293" s="6"/>
      <c r="EZI293" s="6"/>
      <c r="EZJ293" s="6"/>
      <c r="EZK293" s="6"/>
      <c r="EZL293" s="6"/>
      <c r="EZM293" s="6"/>
      <c r="EZN293" s="6"/>
      <c r="EZO293" s="6"/>
      <c r="EZP293" s="6"/>
      <c r="EZQ293" s="6"/>
      <c r="EZR293" s="6"/>
      <c r="EZS293" s="6"/>
      <c r="EZT293" s="6"/>
      <c r="EZU293" s="6"/>
      <c r="EZV293" s="6"/>
      <c r="EZW293" s="6"/>
      <c r="EZX293" s="6"/>
      <c r="EZY293" s="6"/>
      <c r="EZZ293" s="6"/>
      <c r="FAA293" s="6"/>
      <c r="FAB293" s="6"/>
      <c r="FAC293" s="6"/>
      <c r="FAD293" s="6"/>
      <c r="FAE293" s="6"/>
      <c r="FAF293" s="6"/>
      <c r="FAG293" s="6"/>
      <c r="FAH293" s="6"/>
      <c r="FAI293" s="6"/>
      <c r="FAJ293" s="6"/>
      <c r="FAK293" s="6"/>
      <c r="FAL293" s="6"/>
      <c r="FAM293" s="6"/>
      <c r="FAN293" s="6"/>
      <c r="FAO293" s="6"/>
      <c r="FAP293" s="6"/>
      <c r="FAQ293" s="6"/>
      <c r="FAR293" s="6"/>
      <c r="FAS293" s="6"/>
      <c r="FAT293" s="6"/>
      <c r="FAU293" s="6"/>
      <c r="FAV293" s="6"/>
      <c r="FAW293" s="6"/>
      <c r="FAX293" s="6"/>
      <c r="FAY293" s="6"/>
      <c r="FAZ293" s="6"/>
      <c r="FBA293" s="6"/>
      <c r="FBB293" s="6"/>
      <c r="FBC293" s="6"/>
      <c r="FBD293" s="6"/>
      <c r="FBE293" s="6"/>
      <c r="FBF293" s="6"/>
      <c r="FBG293" s="6"/>
      <c r="FBH293" s="6"/>
      <c r="FBI293" s="6"/>
      <c r="FBJ293" s="6"/>
      <c r="FBK293" s="6"/>
      <c r="FBL293" s="6"/>
      <c r="FBM293" s="6"/>
      <c r="FBN293" s="6"/>
      <c r="FBO293" s="6"/>
      <c r="FBP293" s="6"/>
      <c r="FBQ293" s="6"/>
      <c r="FBR293" s="6"/>
      <c r="FBS293" s="6"/>
      <c r="FBT293" s="6"/>
      <c r="FBU293" s="6"/>
      <c r="FBV293" s="6"/>
      <c r="FBW293" s="6"/>
      <c r="FBX293" s="6"/>
      <c r="FBY293" s="6"/>
      <c r="FBZ293" s="6"/>
      <c r="FCA293" s="6"/>
      <c r="FCB293" s="6"/>
      <c r="FCC293" s="6"/>
      <c r="FCD293" s="6"/>
      <c r="FCE293" s="6"/>
      <c r="FCF293" s="6"/>
      <c r="FCG293" s="6"/>
      <c r="FCH293" s="6"/>
      <c r="FCI293" s="6"/>
      <c r="FCJ293" s="6"/>
      <c r="FCK293" s="6"/>
      <c r="FCL293" s="6"/>
      <c r="FCM293" s="6"/>
      <c r="FCN293" s="6"/>
      <c r="FCO293" s="6"/>
      <c r="FCP293" s="6"/>
      <c r="FCQ293" s="6"/>
      <c r="FCR293" s="6"/>
      <c r="FCS293" s="6"/>
      <c r="FCT293" s="6"/>
      <c r="FCU293" s="6"/>
      <c r="FCV293" s="6"/>
      <c r="FCW293" s="6"/>
      <c r="FCX293" s="6"/>
      <c r="FCY293" s="6"/>
      <c r="FCZ293" s="6"/>
      <c r="FDA293" s="6"/>
      <c r="FDB293" s="6"/>
      <c r="FDC293" s="6"/>
      <c r="FDD293" s="6"/>
      <c r="FDE293" s="6"/>
      <c r="FDF293" s="6"/>
      <c r="FDG293" s="6"/>
      <c r="FDH293" s="6"/>
      <c r="FDI293" s="6"/>
      <c r="FDJ293" s="6"/>
      <c r="FDK293" s="6"/>
      <c r="FDL293" s="6"/>
      <c r="FDM293" s="6"/>
      <c r="FDN293" s="6"/>
      <c r="FDO293" s="6"/>
      <c r="FDP293" s="6"/>
      <c r="FDQ293" s="6"/>
      <c r="FDR293" s="6"/>
      <c r="FDS293" s="6"/>
      <c r="FDT293" s="6"/>
      <c r="FDU293" s="6"/>
      <c r="FDV293" s="6"/>
      <c r="FDW293" s="6"/>
      <c r="FDX293" s="6"/>
      <c r="FDY293" s="6"/>
      <c r="FDZ293" s="6"/>
      <c r="FEA293" s="6"/>
      <c r="FEB293" s="6"/>
      <c r="FEC293" s="6"/>
      <c r="FED293" s="6"/>
      <c r="FEE293" s="6"/>
      <c r="FEF293" s="6"/>
      <c r="FEG293" s="6"/>
      <c r="FEH293" s="6"/>
      <c r="FEI293" s="6"/>
      <c r="FEJ293" s="6"/>
      <c r="FEK293" s="6"/>
      <c r="FEL293" s="6"/>
      <c r="FEM293" s="6"/>
      <c r="FEN293" s="6"/>
      <c r="FEO293" s="6"/>
      <c r="FEP293" s="6"/>
      <c r="FEQ293" s="6"/>
      <c r="FER293" s="6"/>
      <c r="FES293" s="6"/>
      <c r="FET293" s="6"/>
      <c r="FEU293" s="6"/>
      <c r="FEV293" s="6"/>
      <c r="FEW293" s="6"/>
      <c r="FEX293" s="6"/>
      <c r="FEY293" s="6"/>
      <c r="FEZ293" s="6"/>
      <c r="FFA293" s="6"/>
      <c r="FFB293" s="6"/>
      <c r="FFC293" s="6"/>
      <c r="FFD293" s="6"/>
      <c r="FFE293" s="6"/>
      <c r="FFF293" s="6"/>
      <c r="FFG293" s="6"/>
      <c r="FFH293" s="6"/>
      <c r="FFI293" s="6"/>
      <c r="FFJ293" s="6"/>
      <c r="FFK293" s="6"/>
      <c r="FFL293" s="6"/>
      <c r="FFM293" s="6"/>
      <c r="FFN293" s="6"/>
      <c r="FFO293" s="6"/>
      <c r="FFP293" s="6"/>
      <c r="FFQ293" s="6"/>
      <c r="FFR293" s="6"/>
      <c r="FFS293" s="6"/>
      <c r="FFT293" s="6"/>
      <c r="FFU293" s="6"/>
      <c r="FFV293" s="6"/>
      <c r="FFW293" s="6"/>
      <c r="FFX293" s="6"/>
      <c r="FFY293" s="6"/>
      <c r="FFZ293" s="6"/>
      <c r="FGA293" s="6"/>
      <c r="FGB293" s="6"/>
      <c r="FGC293" s="6"/>
      <c r="FGD293" s="6"/>
      <c r="FGE293" s="6"/>
      <c r="FGF293" s="6"/>
      <c r="FGG293" s="6"/>
      <c r="FGH293" s="6"/>
      <c r="FGI293" s="6"/>
      <c r="FGJ293" s="6"/>
      <c r="FGK293" s="6"/>
      <c r="FGL293" s="6"/>
      <c r="FGM293" s="6"/>
      <c r="FGN293" s="6"/>
      <c r="FGO293" s="6"/>
      <c r="FGP293" s="6"/>
      <c r="FGQ293" s="6"/>
      <c r="FGR293" s="6"/>
      <c r="FGS293" s="6"/>
      <c r="FGT293" s="6"/>
      <c r="FGU293" s="6"/>
      <c r="FGV293" s="6"/>
      <c r="FGW293" s="6"/>
      <c r="FGX293" s="6"/>
      <c r="FGY293" s="6"/>
      <c r="FGZ293" s="6"/>
      <c r="FHA293" s="6"/>
      <c r="FHB293" s="6"/>
      <c r="FHC293" s="6"/>
      <c r="FHD293" s="6"/>
      <c r="FHE293" s="6"/>
      <c r="FHF293" s="6"/>
      <c r="FHG293" s="6"/>
      <c r="FHH293" s="6"/>
      <c r="FHI293" s="6"/>
      <c r="FHJ293" s="6"/>
      <c r="FHK293" s="6"/>
      <c r="FHL293" s="6"/>
      <c r="FHM293" s="6"/>
      <c r="FHN293" s="6"/>
      <c r="FHO293" s="6"/>
      <c r="FHP293" s="6"/>
      <c r="FHQ293" s="6"/>
      <c r="FHR293" s="6"/>
      <c r="FHS293" s="6"/>
      <c r="FHT293" s="6"/>
      <c r="FHU293" s="6"/>
      <c r="FHV293" s="6"/>
      <c r="FHW293" s="6"/>
      <c r="FHX293" s="6"/>
      <c r="FHY293" s="6"/>
      <c r="FHZ293" s="6"/>
      <c r="FIA293" s="6"/>
      <c r="FIB293" s="6"/>
      <c r="FIC293" s="6"/>
      <c r="FID293" s="6"/>
      <c r="FIE293" s="6"/>
      <c r="FIF293" s="6"/>
      <c r="FIG293" s="6"/>
      <c r="FIH293" s="6"/>
      <c r="FII293" s="6"/>
      <c r="FIJ293" s="6"/>
      <c r="FIK293" s="6"/>
      <c r="FIL293" s="6"/>
      <c r="FIM293" s="6"/>
      <c r="FIN293" s="6"/>
      <c r="FIO293" s="6"/>
      <c r="FIP293" s="6"/>
      <c r="FIQ293" s="6"/>
      <c r="FIR293" s="6"/>
      <c r="FIS293" s="6"/>
      <c r="FIT293" s="6"/>
      <c r="FIU293" s="6"/>
      <c r="FIV293" s="6"/>
      <c r="FIW293" s="6"/>
      <c r="FIX293" s="6"/>
      <c r="FIY293" s="6"/>
      <c r="FIZ293" s="6"/>
      <c r="FJA293" s="6"/>
      <c r="FJB293" s="6"/>
      <c r="FJC293" s="6"/>
      <c r="FJD293" s="6"/>
      <c r="FJE293" s="6"/>
      <c r="FJF293" s="6"/>
      <c r="FJG293" s="6"/>
      <c r="FJH293" s="6"/>
      <c r="FJI293" s="6"/>
      <c r="FJJ293" s="6"/>
      <c r="FJK293" s="6"/>
      <c r="FJL293" s="6"/>
      <c r="FJM293" s="6"/>
      <c r="FJN293" s="6"/>
      <c r="FJO293" s="6"/>
      <c r="FJP293" s="6"/>
      <c r="FJQ293" s="6"/>
      <c r="FJR293" s="6"/>
      <c r="FJS293" s="6"/>
      <c r="FJT293" s="6"/>
      <c r="FJU293" s="6"/>
      <c r="FJV293" s="6"/>
      <c r="FJW293" s="6"/>
      <c r="FJX293" s="6"/>
      <c r="FJY293" s="6"/>
      <c r="FJZ293" s="6"/>
      <c r="FKA293" s="6"/>
      <c r="FKB293" s="6"/>
      <c r="FKC293" s="6"/>
      <c r="FKD293" s="6"/>
      <c r="FKE293" s="6"/>
      <c r="FKF293" s="6"/>
      <c r="FKG293" s="6"/>
      <c r="FKH293" s="6"/>
      <c r="FKI293" s="6"/>
      <c r="FKJ293" s="6"/>
      <c r="FKK293" s="6"/>
      <c r="FKL293" s="6"/>
      <c r="FKM293" s="6"/>
      <c r="FKN293" s="6"/>
      <c r="FKO293" s="6"/>
      <c r="FKP293" s="6"/>
      <c r="FKQ293" s="6"/>
      <c r="FKR293" s="6"/>
      <c r="FKS293" s="6"/>
      <c r="FKT293" s="6"/>
      <c r="FKU293" s="6"/>
      <c r="FKV293" s="6"/>
      <c r="FKW293" s="6"/>
      <c r="FKX293" s="6"/>
      <c r="FKY293" s="6"/>
      <c r="FKZ293" s="6"/>
      <c r="FLA293" s="6"/>
      <c r="FLB293" s="6"/>
      <c r="FLC293" s="6"/>
      <c r="FLD293" s="6"/>
      <c r="FLE293" s="6"/>
      <c r="FLF293" s="6"/>
      <c r="FLG293" s="6"/>
      <c r="FLH293" s="6"/>
      <c r="FLI293" s="6"/>
      <c r="FLJ293" s="6"/>
      <c r="FLK293" s="6"/>
      <c r="FLL293" s="6"/>
      <c r="FLM293" s="6"/>
      <c r="FLN293" s="6"/>
      <c r="FLO293" s="6"/>
      <c r="FLP293" s="6"/>
      <c r="FLQ293" s="6"/>
      <c r="FLR293" s="6"/>
      <c r="FLS293" s="6"/>
      <c r="FLT293" s="6"/>
      <c r="FLU293" s="6"/>
      <c r="FLV293" s="6"/>
      <c r="FLW293" s="6"/>
      <c r="FLX293" s="6"/>
      <c r="FLY293" s="6"/>
      <c r="FLZ293" s="6"/>
      <c r="FMA293" s="6"/>
      <c r="FMB293" s="6"/>
      <c r="FMC293" s="6"/>
      <c r="FMD293" s="6"/>
      <c r="FME293" s="6"/>
      <c r="FMF293" s="6"/>
      <c r="FMG293" s="6"/>
      <c r="FMH293" s="6"/>
      <c r="FMI293" s="6"/>
      <c r="FMJ293" s="6"/>
      <c r="FMK293" s="6"/>
      <c r="FML293" s="6"/>
      <c r="FMM293" s="6"/>
      <c r="FMN293" s="6"/>
      <c r="FMO293" s="6"/>
      <c r="FMP293" s="6"/>
      <c r="FMQ293" s="6"/>
      <c r="FMR293" s="6"/>
      <c r="FMS293" s="6"/>
      <c r="FMT293" s="6"/>
      <c r="FMU293" s="6"/>
      <c r="FMV293" s="6"/>
      <c r="FMW293" s="6"/>
      <c r="FMX293" s="6"/>
      <c r="FMY293" s="6"/>
      <c r="FMZ293" s="6"/>
      <c r="FNA293" s="6"/>
      <c r="FNB293" s="6"/>
      <c r="FNC293" s="6"/>
      <c r="FND293" s="6"/>
      <c r="FNE293" s="6"/>
      <c r="FNF293" s="6"/>
      <c r="FNG293" s="6"/>
      <c r="FNH293" s="6"/>
      <c r="FNI293" s="6"/>
      <c r="FNJ293" s="6"/>
      <c r="FNK293" s="6"/>
      <c r="FNL293" s="6"/>
      <c r="FNM293" s="6"/>
      <c r="FNN293" s="6"/>
      <c r="FNO293" s="6"/>
      <c r="FNP293" s="6"/>
      <c r="FNQ293" s="6"/>
      <c r="FNR293" s="6"/>
      <c r="FNS293" s="6"/>
      <c r="FNT293" s="6"/>
      <c r="FNU293" s="6"/>
      <c r="FNV293" s="6"/>
      <c r="FNW293" s="6"/>
      <c r="FNX293" s="6"/>
      <c r="FNY293" s="6"/>
      <c r="FNZ293" s="6"/>
      <c r="FOA293" s="6"/>
      <c r="FOB293" s="6"/>
      <c r="FOC293" s="6"/>
      <c r="FOD293" s="6"/>
      <c r="FOE293" s="6"/>
      <c r="FOF293" s="6"/>
      <c r="FOG293" s="6"/>
      <c r="FOH293" s="6"/>
      <c r="FOI293" s="6"/>
      <c r="FOJ293" s="6"/>
      <c r="FOK293" s="6"/>
      <c r="FOL293" s="6"/>
      <c r="FOM293" s="6"/>
      <c r="FON293" s="6"/>
      <c r="FOO293" s="6"/>
      <c r="FOP293" s="6"/>
      <c r="FOQ293" s="6"/>
      <c r="FOR293" s="6"/>
      <c r="FOS293" s="6"/>
      <c r="FOT293" s="6"/>
      <c r="FOU293" s="6"/>
      <c r="FOV293" s="6"/>
      <c r="FOW293" s="6"/>
      <c r="FOX293" s="6"/>
      <c r="FOY293" s="6"/>
      <c r="FOZ293" s="6"/>
      <c r="FPA293" s="6"/>
      <c r="FPB293" s="6"/>
      <c r="FPC293" s="6"/>
      <c r="FPD293" s="6"/>
      <c r="FPE293" s="6"/>
      <c r="FPF293" s="6"/>
      <c r="FPG293" s="6"/>
      <c r="FPH293" s="6"/>
      <c r="FPI293" s="6"/>
      <c r="FPJ293" s="6"/>
      <c r="FPK293" s="6"/>
      <c r="FPL293" s="6"/>
      <c r="FPM293" s="6"/>
      <c r="FPN293" s="6"/>
      <c r="FPO293" s="6"/>
      <c r="FPP293" s="6"/>
      <c r="FPQ293" s="6"/>
      <c r="FPR293" s="6"/>
      <c r="FPS293" s="6"/>
      <c r="FPT293" s="6"/>
      <c r="FPU293" s="6"/>
      <c r="FPV293" s="6"/>
      <c r="FPW293" s="6"/>
      <c r="FPX293" s="6"/>
      <c r="FPY293" s="6"/>
      <c r="FPZ293" s="6"/>
      <c r="FQA293" s="6"/>
      <c r="FQB293" s="6"/>
      <c r="FQC293" s="6"/>
      <c r="FQD293" s="6"/>
      <c r="FQE293" s="6"/>
      <c r="FQF293" s="6"/>
      <c r="FQG293" s="6"/>
      <c r="FQH293" s="6"/>
      <c r="FQI293" s="6"/>
      <c r="FQJ293" s="6"/>
      <c r="FQK293" s="6"/>
      <c r="FQL293" s="6"/>
      <c r="FQM293" s="6"/>
      <c r="FQN293" s="6"/>
      <c r="FQO293" s="6"/>
      <c r="FQP293" s="6"/>
      <c r="FQQ293" s="6"/>
      <c r="FQR293" s="6"/>
      <c r="FQS293" s="6"/>
      <c r="FQT293" s="6"/>
      <c r="FQU293" s="6"/>
      <c r="FQV293" s="6"/>
      <c r="FQW293" s="6"/>
      <c r="FQX293" s="6"/>
      <c r="FQY293" s="6"/>
      <c r="FQZ293" s="6"/>
      <c r="FRA293" s="6"/>
      <c r="FRB293" s="6"/>
      <c r="FRC293" s="6"/>
      <c r="FRD293" s="6"/>
      <c r="FRE293" s="6"/>
      <c r="FRF293" s="6"/>
      <c r="FRG293" s="6"/>
      <c r="FRH293" s="6"/>
      <c r="FRI293" s="6"/>
      <c r="FRJ293" s="6"/>
      <c r="FRK293" s="6"/>
      <c r="FRL293" s="6"/>
      <c r="FRM293" s="6"/>
      <c r="FRN293" s="6"/>
      <c r="FRO293" s="6"/>
      <c r="FRP293" s="6"/>
      <c r="FRQ293" s="6"/>
      <c r="FRR293" s="6"/>
      <c r="FRS293" s="6"/>
      <c r="FRT293" s="6"/>
      <c r="FRU293" s="6"/>
      <c r="FRV293" s="6"/>
      <c r="FRW293" s="6"/>
      <c r="FRX293" s="6"/>
      <c r="FRY293" s="6"/>
      <c r="FRZ293" s="6"/>
      <c r="FSA293" s="6"/>
      <c r="FSB293" s="6"/>
      <c r="FSC293" s="6"/>
      <c r="FSD293" s="6"/>
      <c r="FSE293" s="6"/>
      <c r="FSF293" s="6"/>
      <c r="FSG293" s="6"/>
      <c r="FSH293" s="6"/>
      <c r="FSI293" s="6"/>
      <c r="FSJ293" s="6"/>
      <c r="FSK293" s="6"/>
      <c r="FSL293" s="6"/>
      <c r="FSM293" s="6"/>
      <c r="FSN293" s="6"/>
      <c r="FSO293" s="6"/>
      <c r="FSP293" s="6"/>
      <c r="FSQ293" s="6"/>
      <c r="FSR293" s="6"/>
      <c r="FSS293" s="6"/>
      <c r="FST293" s="6"/>
      <c r="FSU293" s="6"/>
      <c r="FSV293" s="6"/>
      <c r="FSW293" s="6"/>
      <c r="FSX293" s="6"/>
      <c r="FSY293" s="6"/>
      <c r="FSZ293" s="6"/>
      <c r="FTA293" s="6"/>
      <c r="FTB293" s="6"/>
      <c r="FTC293" s="6"/>
      <c r="FTD293" s="6"/>
      <c r="FTE293" s="6"/>
      <c r="FTF293" s="6"/>
      <c r="FTG293" s="6"/>
      <c r="FTH293" s="6"/>
      <c r="FTI293" s="6"/>
      <c r="FTJ293" s="6"/>
      <c r="FTK293" s="6"/>
      <c r="FTL293" s="6"/>
      <c r="FTM293" s="6"/>
      <c r="FTN293" s="6"/>
      <c r="FTO293" s="6"/>
      <c r="FTP293" s="6"/>
      <c r="FTQ293" s="6"/>
      <c r="FTR293" s="6"/>
      <c r="FTS293" s="6"/>
      <c r="FTT293" s="6"/>
      <c r="FTU293" s="6"/>
      <c r="FTV293" s="6"/>
      <c r="FTW293" s="6"/>
      <c r="FTX293" s="6"/>
      <c r="FTY293" s="6"/>
      <c r="FTZ293" s="6"/>
      <c r="FUA293" s="6"/>
      <c r="FUB293" s="6"/>
      <c r="FUC293" s="6"/>
      <c r="FUD293" s="6"/>
      <c r="FUE293" s="6"/>
      <c r="FUF293" s="6"/>
      <c r="FUG293" s="6"/>
      <c r="FUH293" s="6"/>
      <c r="FUI293" s="6"/>
      <c r="FUJ293" s="6"/>
      <c r="FUK293" s="6"/>
      <c r="FUL293" s="6"/>
      <c r="FUM293" s="6"/>
      <c r="FUN293" s="6"/>
      <c r="FUO293" s="6"/>
      <c r="FUP293" s="6"/>
      <c r="FUQ293" s="6"/>
      <c r="FUR293" s="6"/>
      <c r="FUS293" s="6"/>
      <c r="FUT293" s="6"/>
      <c r="FUU293" s="6"/>
      <c r="FUV293" s="6"/>
      <c r="FUW293" s="6"/>
      <c r="FUX293" s="6"/>
      <c r="FUY293" s="6"/>
      <c r="FUZ293" s="6"/>
      <c r="FVA293" s="6"/>
      <c r="FVB293" s="6"/>
      <c r="FVC293" s="6"/>
      <c r="FVD293" s="6"/>
      <c r="FVE293" s="6"/>
      <c r="FVF293" s="6"/>
      <c r="FVG293" s="6"/>
      <c r="FVH293" s="6"/>
      <c r="FVI293" s="6"/>
      <c r="FVJ293" s="6"/>
      <c r="FVK293" s="6"/>
      <c r="FVL293" s="6"/>
      <c r="FVM293" s="6"/>
      <c r="FVN293" s="6"/>
      <c r="FVO293" s="6"/>
      <c r="FVP293" s="6"/>
      <c r="FVQ293" s="6"/>
      <c r="FVR293" s="6"/>
      <c r="FVS293" s="6"/>
      <c r="FVT293" s="6"/>
      <c r="FVU293" s="6"/>
      <c r="FVV293" s="6"/>
      <c r="FVW293" s="6"/>
      <c r="FVX293" s="6"/>
      <c r="FVY293" s="6"/>
      <c r="FVZ293" s="6"/>
      <c r="FWA293" s="6"/>
      <c r="FWB293" s="6"/>
      <c r="FWC293" s="6"/>
      <c r="FWD293" s="6"/>
      <c r="FWE293" s="6"/>
      <c r="FWF293" s="6"/>
      <c r="FWG293" s="6"/>
      <c r="FWH293" s="6"/>
      <c r="FWI293" s="6"/>
      <c r="FWJ293" s="6"/>
      <c r="FWK293" s="6"/>
      <c r="FWL293" s="6"/>
      <c r="FWM293" s="6"/>
      <c r="FWN293" s="6"/>
      <c r="FWO293" s="6"/>
      <c r="FWP293" s="6"/>
      <c r="FWQ293" s="6"/>
      <c r="FWR293" s="6"/>
      <c r="FWS293" s="6"/>
      <c r="FWT293" s="6"/>
      <c r="FWU293" s="6"/>
      <c r="FWV293" s="6"/>
      <c r="FWW293" s="6"/>
      <c r="FWX293" s="6"/>
      <c r="FWY293" s="6"/>
      <c r="FWZ293" s="6"/>
      <c r="FXA293" s="6"/>
      <c r="FXB293" s="6"/>
      <c r="FXC293" s="6"/>
      <c r="FXD293" s="6"/>
      <c r="FXE293" s="6"/>
      <c r="FXF293" s="6"/>
      <c r="FXG293" s="6"/>
      <c r="FXH293" s="6"/>
      <c r="FXI293" s="6"/>
      <c r="FXJ293" s="6"/>
      <c r="FXK293" s="6"/>
      <c r="FXL293" s="6"/>
      <c r="FXM293" s="6"/>
      <c r="FXN293" s="6"/>
      <c r="FXO293" s="6"/>
      <c r="FXP293" s="6"/>
      <c r="FXQ293" s="6"/>
      <c r="FXR293" s="6"/>
      <c r="FXS293" s="6"/>
      <c r="FXT293" s="6"/>
      <c r="FXU293" s="6"/>
      <c r="FXV293" s="6"/>
      <c r="FXW293" s="6"/>
      <c r="FXX293" s="6"/>
      <c r="FXY293" s="6"/>
      <c r="FXZ293" s="6"/>
      <c r="FYA293" s="6"/>
      <c r="FYB293" s="6"/>
      <c r="FYC293" s="6"/>
      <c r="FYD293" s="6"/>
      <c r="FYE293" s="6"/>
      <c r="FYF293" s="6"/>
      <c r="FYG293" s="6"/>
      <c r="FYH293" s="6"/>
      <c r="FYI293" s="6"/>
      <c r="FYJ293" s="6"/>
      <c r="FYK293" s="6"/>
      <c r="FYL293" s="6"/>
      <c r="FYM293" s="6"/>
      <c r="FYN293" s="6"/>
      <c r="FYO293" s="6"/>
      <c r="FYP293" s="6"/>
      <c r="FYQ293" s="6"/>
      <c r="FYR293" s="6"/>
      <c r="FYS293" s="6"/>
      <c r="FYT293" s="6"/>
      <c r="FYU293" s="6"/>
      <c r="FYV293" s="6"/>
      <c r="FYW293" s="6"/>
      <c r="FYX293" s="6"/>
      <c r="FYY293" s="6"/>
      <c r="FYZ293" s="6"/>
      <c r="FZA293" s="6"/>
      <c r="FZB293" s="6"/>
      <c r="FZC293" s="6"/>
      <c r="FZD293" s="6"/>
      <c r="FZE293" s="6"/>
      <c r="FZF293" s="6"/>
      <c r="FZG293" s="6"/>
      <c r="FZH293" s="6"/>
      <c r="FZI293" s="6"/>
      <c r="FZJ293" s="6"/>
      <c r="FZK293" s="6"/>
      <c r="FZL293" s="6"/>
      <c r="FZM293" s="6"/>
      <c r="FZN293" s="6"/>
      <c r="FZO293" s="6"/>
      <c r="FZP293" s="6"/>
      <c r="FZQ293" s="6"/>
      <c r="FZR293" s="6"/>
      <c r="FZS293" s="6"/>
      <c r="FZT293" s="6"/>
      <c r="FZU293" s="6"/>
      <c r="FZV293" s="6"/>
      <c r="FZW293" s="6"/>
      <c r="FZX293" s="6"/>
      <c r="FZY293" s="6"/>
      <c r="FZZ293" s="6"/>
      <c r="GAA293" s="6"/>
      <c r="GAB293" s="6"/>
      <c r="GAC293" s="6"/>
      <c r="GAD293" s="6"/>
      <c r="GAE293" s="6"/>
      <c r="GAF293" s="6"/>
      <c r="GAG293" s="6"/>
      <c r="GAH293" s="6"/>
      <c r="GAI293" s="6"/>
      <c r="GAJ293" s="6"/>
      <c r="GAK293" s="6"/>
      <c r="GAL293" s="6"/>
      <c r="GAM293" s="6"/>
      <c r="GAN293" s="6"/>
      <c r="GAO293" s="6"/>
      <c r="GAP293" s="6"/>
      <c r="GAQ293" s="6"/>
      <c r="GAR293" s="6"/>
      <c r="GAS293" s="6"/>
      <c r="GAT293" s="6"/>
      <c r="GAU293" s="6"/>
      <c r="GAV293" s="6"/>
      <c r="GAW293" s="6"/>
      <c r="GAX293" s="6"/>
      <c r="GAY293" s="6"/>
      <c r="GAZ293" s="6"/>
      <c r="GBA293" s="6"/>
      <c r="GBB293" s="6"/>
      <c r="GBC293" s="6"/>
      <c r="GBD293" s="6"/>
      <c r="GBE293" s="6"/>
      <c r="GBF293" s="6"/>
      <c r="GBG293" s="6"/>
      <c r="GBH293" s="6"/>
      <c r="GBI293" s="6"/>
      <c r="GBJ293" s="6"/>
      <c r="GBK293" s="6"/>
      <c r="GBL293" s="6"/>
      <c r="GBM293" s="6"/>
      <c r="GBN293" s="6"/>
      <c r="GBO293" s="6"/>
      <c r="GBP293" s="6"/>
      <c r="GBQ293" s="6"/>
      <c r="GBR293" s="6"/>
      <c r="GBS293" s="6"/>
      <c r="GBT293" s="6"/>
      <c r="GBU293" s="6"/>
      <c r="GBV293" s="6"/>
      <c r="GBW293" s="6"/>
      <c r="GBX293" s="6"/>
      <c r="GBY293" s="6"/>
      <c r="GBZ293" s="6"/>
      <c r="GCA293" s="6"/>
      <c r="GCB293" s="6"/>
      <c r="GCC293" s="6"/>
      <c r="GCD293" s="6"/>
      <c r="GCE293" s="6"/>
      <c r="GCF293" s="6"/>
      <c r="GCG293" s="6"/>
      <c r="GCH293" s="6"/>
      <c r="GCI293" s="6"/>
      <c r="GCJ293" s="6"/>
      <c r="GCK293" s="6"/>
      <c r="GCL293" s="6"/>
      <c r="GCM293" s="6"/>
      <c r="GCN293" s="6"/>
      <c r="GCO293" s="6"/>
      <c r="GCP293" s="6"/>
      <c r="GCQ293" s="6"/>
      <c r="GCR293" s="6"/>
      <c r="GCS293" s="6"/>
      <c r="GCT293" s="6"/>
      <c r="GCU293" s="6"/>
      <c r="GCV293" s="6"/>
      <c r="GCW293" s="6"/>
      <c r="GCX293" s="6"/>
      <c r="GCY293" s="6"/>
      <c r="GCZ293" s="6"/>
      <c r="GDA293" s="6"/>
      <c r="GDB293" s="6"/>
      <c r="GDC293" s="6"/>
      <c r="GDD293" s="6"/>
      <c r="GDE293" s="6"/>
      <c r="GDF293" s="6"/>
      <c r="GDG293" s="6"/>
      <c r="GDH293" s="6"/>
      <c r="GDI293" s="6"/>
      <c r="GDJ293" s="6"/>
      <c r="GDK293" s="6"/>
      <c r="GDL293" s="6"/>
      <c r="GDM293" s="6"/>
      <c r="GDN293" s="6"/>
      <c r="GDO293" s="6"/>
      <c r="GDP293" s="6"/>
      <c r="GDQ293" s="6"/>
      <c r="GDR293" s="6"/>
      <c r="GDS293" s="6"/>
      <c r="GDT293" s="6"/>
      <c r="GDU293" s="6"/>
      <c r="GDV293" s="6"/>
      <c r="GDW293" s="6"/>
      <c r="GDX293" s="6"/>
      <c r="GDY293" s="6"/>
      <c r="GDZ293" s="6"/>
      <c r="GEA293" s="6"/>
      <c r="GEB293" s="6"/>
      <c r="GEC293" s="6"/>
      <c r="GED293" s="6"/>
      <c r="GEE293" s="6"/>
      <c r="GEF293" s="6"/>
      <c r="GEG293" s="6"/>
      <c r="GEH293" s="6"/>
      <c r="GEI293" s="6"/>
      <c r="GEJ293" s="6"/>
      <c r="GEK293" s="6"/>
      <c r="GEL293" s="6"/>
      <c r="GEM293" s="6"/>
      <c r="GEN293" s="6"/>
      <c r="GEO293" s="6"/>
      <c r="GEP293" s="6"/>
      <c r="GEQ293" s="6"/>
      <c r="GER293" s="6"/>
      <c r="GES293" s="6"/>
      <c r="GET293" s="6"/>
      <c r="GEU293" s="6"/>
      <c r="GEV293" s="6"/>
      <c r="GEW293" s="6"/>
      <c r="GEX293" s="6"/>
      <c r="GEY293" s="6"/>
      <c r="GEZ293" s="6"/>
      <c r="GFA293" s="6"/>
      <c r="GFB293" s="6"/>
      <c r="GFC293" s="6"/>
      <c r="GFD293" s="6"/>
      <c r="GFE293" s="6"/>
      <c r="GFF293" s="6"/>
      <c r="GFG293" s="6"/>
      <c r="GFH293" s="6"/>
      <c r="GFI293" s="6"/>
      <c r="GFJ293" s="6"/>
      <c r="GFK293" s="6"/>
      <c r="GFL293" s="6"/>
      <c r="GFM293" s="6"/>
      <c r="GFN293" s="6"/>
      <c r="GFO293" s="6"/>
      <c r="GFP293" s="6"/>
      <c r="GFQ293" s="6"/>
      <c r="GFR293" s="6"/>
      <c r="GFS293" s="6"/>
      <c r="GFT293" s="6"/>
      <c r="GFU293" s="6"/>
      <c r="GFV293" s="6"/>
      <c r="GFW293" s="6"/>
      <c r="GFX293" s="6"/>
      <c r="GFY293" s="6"/>
      <c r="GFZ293" s="6"/>
      <c r="GGA293" s="6"/>
      <c r="GGB293" s="6"/>
      <c r="GGC293" s="6"/>
      <c r="GGD293" s="6"/>
      <c r="GGE293" s="6"/>
      <c r="GGF293" s="6"/>
      <c r="GGG293" s="6"/>
      <c r="GGH293" s="6"/>
      <c r="GGI293" s="6"/>
      <c r="GGJ293" s="6"/>
      <c r="GGK293" s="6"/>
      <c r="GGL293" s="6"/>
      <c r="GGM293" s="6"/>
      <c r="GGN293" s="6"/>
      <c r="GGO293" s="6"/>
      <c r="GGP293" s="6"/>
      <c r="GGQ293" s="6"/>
      <c r="GGR293" s="6"/>
      <c r="GGS293" s="6"/>
      <c r="GGT293" s="6"/>
      <c r="GGU293" s="6"/>
      <c r="GGV293" s="6"/>
      <c r="GGW293" s="6"/>
      <c r="GGX293" s="6"/>
      <c r="GGY293" s="6"/>
      <c r="GGZ293" s="6"/>
      <c r="GHA293" s="6"/>
      <c r="GHB293" s="6"/>
      <c r="GHC293" s="6"/>
      <c r="GHD293" s="6"/>
      <c r="GHE293" s="6"/>
      <c r="GHF293" s="6"/>
      <c r="GHG293" s="6"/>
      <c r="GHH293" s="6"/>
      <c r="GHI293" s="6"/>
      <c r="GHJ293" s="6"/>
      <c r="GHK293" s="6"/>
      <c r="GHL293" s="6"/>
      <c r="GHM293" s="6"/>
      <c r="GHN293" s="6"/>
      <c r="GHO293" s="6"/>
      <c r="GHP293" s="6"/>
      <c r="GHQ293" s="6"/>
      <c r="GHR293" s="6"/>
      <c r="GHS293" s="6"/>
      <c r="GHT293" s="6"/>
      <c r="GHU293" s="6"/>
      <c r="GHV293" s="6"/>
      <c r="GHW293" s="6"/>
      <c r="GHX293" s="6"/>
      <c r="GHY293" s="6"/>
      <c r="GHZ293" s="6"/>
      <c r="GIA293" s="6"/>
      <c r="GIB293" s="6"/>
      <c r="GIC293" s="6"/>
      <c r="GID293" s="6"/>
      <c r="GIE293" s="6"/>
      <c r="GIF293" s="6"/>
      <c r="GIG293" s="6"/>
      <c r="GIH293" s="6"/>
      <c r="GII293" s="6"/>
      <c r="GIJ293" s="6"/>
      <c r="GIK293" s="6"/>
      <c r="GIL293" s="6"/>
      <c r="GIM293" s="6"/>
      <c r="GIN293" s="6"/>
      <c r="GIO293" s="6"/>
      <c r="GIP293" s="6"/>
      <c r="GIQ293" s="6"/>
      <c r="GIR293" s="6"/>
      <c r="GIS293" s="6"/>
      <c r="GIT293" s="6"/>
      <c r="GIU293" s="6"/>
      <c r="GIV293" s="6"/>
      <c r="GIW293" s="6"/>
      <c r="GIX293" s="6"/>
      <c r="GIY293" s="6"/>
      <c r="GIZ293" s="6"/>
      <c r="GJA293" s="6"/>
      <c r="GJB293" s="6"/>
      <c r="GJC293" s="6"/>
      <c r="GJD293" s="6"/>
      <c r="GJE293" s="6"/>
      <c r="GJF293" s="6"/>
      <c r="GJG293" s="6"/>
      <c r="GJH293" s="6"/>
      <c r="GJI293" s="6"/>
      <c r="GJJ293" s="6"/>
      <c r="GJK293" s="6"/>
      <c r="GJL293" s="6"/>
      <c r="GJM293" s="6"/>
      <c r="GJN293" s="6"/>
      <c r="GJO293" s="6"/>
      <c r="GJP293" s="6"/>
      <c r="GJQ293" s="6"/>
      <c r="GJR293" s="6"/>
      <c r="GJS293" s="6"/>
      <c r="GJT293" s="6"/>
      <c r="GJU293" s="6"/>
      <c r="GJV293" s="6"/>
      <c r="GJW293" s="6"/>
      <c r="GJX293" s="6"/>
      <c r="GJY293" s="6"/>
      <c r="GJZ293" s="6"/>
      <c r="GKA293" s="6"/>
      <c r="GKB293" s="6"/>
      <c r="GKC293" s="6"/>
      <c r="GKD293" s="6"/>
      <c r="GKE293" s="6"/>
      <c r="GKF293" s="6"/>
      <c r="GKG293" s="6"/>
      <c r="GKH293" s="6"/>
      <c r="GKI293" s="6"/>
      <c r="GKJ293" s="6"/>
      <c r="GKK293" s="6"/>
      <c r="GKL293" s="6"/>
      <c r="GKM293" s="6"/>
      <c r="GKN293" s="6"/>
      <c r="GKO293" s="6"/>
      <c r="GKP293" s="6"/>
      <c r="GKQ293" s="6"/>
      <c r="GKR293" s="6"/>
      <c r="GKS293" s="6"/>
      <c r="GKT293" s="6"/>
      <c r="GKU293" s="6"/>
      <c r="GKV293" s="6"/>
      <c r="GKW293" s="6"/>
      <c r="GKX293" s="6"/>
      <c r="GKY293" s="6"/>
      <c r="GKZ293" s="6"/>
      <c r="GLA293" s="6"/>
      <c r="GLB293" s="6"/>
      <c r="GLC293" s="6"/>
      <c r="GLD293" s="6"/>
      <c r="GLE293" s="6"/>
      <c r="GLF293" s="6"/>
      <c r="GLG293" s="6"/>
      <c r="GLH293" s="6"/>
      <c r="GLI293" s="6"/>
      <c r="GLJ293" s="6"/>
      <c r="GLK293" s="6"/>
      <c r="GLL293" s="6"/>
      <c r="GLM293" s="6"/>
      <c r="GLN293" s="6"/>
      <c r="GLO293" s="6"/>
      <c r="GLP293" s="6"/>
      <c r="GLQ293" s="6"/>
      <c r="GLR293" s="6"/>
      <c r="GLS293" s="6"/>
      <c r="GLT293" s="6"/>
      <c r="GLU293" s="6"/>
      <c r="GLV293" s="6"/>
      <c r="GLW293" s="6"/>
      <c r="GLX293" s="6"/>
      <c r="GLY293" s="6"/>
      <c r="GLZ293" s="6"/>
      <c r="GMA293" s="6"/>
      <c r="GMB293" s="6"/>
      <c r="GMC293" s="6"/>
      <c r="GMD293" s="6"/>
      <c r="GME293" s="6"/>
      <c r="GMF293" s="6"/>
      <c r="GMG293" s="6"/>
      <c r="GMH293" s="6"/>
      <c r="GMI293" s="6"/>
      <c r="GMJ293" s="6"/>
      <c r="GMK293" s="6"/>
      <c r="GML293" s="6"/>
      <c r="GMM293" s="6"/>
      <c r="GMN293" s="6"/>
      <c r="GMO293" s="6"/>
      <c r="GMP293" s="6"/>
      <c r="GMQ293" s="6"/>
      <c r="GMR293" s="6"/>
      <c r="GMS293" s="6"/>
      <c r="GMT293" s="6"/>
      <c r="GMU293" s="6"/>
      <c r="GMV293" s="6"/>
      <c r="GMW293" s="6"/>
      <c r="GMX293" s="6"/>
      <c r="GMY293" s="6"/>
      <c r="GMZ293" s="6"/>
      <c r="GNA293" s="6"/>
      <c r="GNB293" s="6"/>
      <c r="GNC293" s="6"/>
      <c r="GND293" s="6"/>
      <c r="GNE293" s="6"/>
      <c r="GNF293" s="6"/>
      <c r="GNG293" s="6"/>
      <c r="GNH293" s="6"/>
      <c r="GNI293" s="6"/>
      <c r="GNJ293" s="6"/>
      <c r="GNK293" s="6"/>
      <c r="GNL293" s="6"/>
      <c r="GNM293" s="6"/>
      <c r="GNN293" s="6"/>
      <c r="GNO293" s="6"/>
      <c r="GNP293" s="6"/>
      <c r="GNQ293" s="6"/>
      <c r="GNR293" s="6"/>
      <c r="GNS293" s="6"/>
      <c r="GNT293" s="6"/>
      <c r="GNU293" s="6"/>
      <c r="GNV293" s="6"/>
      <c r="GNW293" s="6"/>
      <c r="GNX293" s="6"/>
      <c r="GNY293" s="6"/>
      <c r="GNZ293" s="6"/>
      <c r="GOA293" s="6"/>
      <c r="GOB293" s="6"/>
      <c r="GOC293" s="6"/>
      <c r="GOD293" s="6"/>
      <c r="GOE293" s="6"/>
      <c r="GOF293" s="6"/>
      <c r="GOG293" s="6"/>
      <c r="GOH293" s="6"/>
      <c r="GOI293" s="6"/>
      <c r="GOJ293" s="6"/>
      <c r="GOK293" s="6"/>
      <c r="GOL293" s="6"/>
      <c r="GOM293" s="6"/>
      <c r="GON293" s="6"/>
      <c r="GOO293" s="6"/>
      <c r="GOP293" s="6"/>
      <c r="GOQ293" s="6"/>
      <c r="GOR293" s="6"/>
      <c r="GOS293" s="6"/>
      <c r="GOT293" s="6"/>
      <c r="GOU293" s="6"/>
      <c r="GOV293" s="6"/>
      <c r="GOW293" s="6"/>
      <c r="GOX293" s="6"/>
      <c r="GOY293" s="6"/>
      <c r="GOZ293" s="6"/>
      <c r="GPA293" s="6"/>
      <c r="GPB293" s="6"/>
      <c r="GPC293" s="6"/>
      <c r="GPD293" s="6"/>
      <c r="GPE293" s="6"/>
      <c r="GPF293" s="6"/>
      <c r="GPG293" s="6"/>
      <c r="GPH293" s="6"/>
      <c r="GPI293" s="6"/>
      <c r="GPJ293" s="6"/>
      <c r="GPK293" s="6"/>
      <c r="GPL293" s="6"/>
      <c r="GPM293" s="6"/>
      <c r="GPN293" s="6"/>
      <c r="GPO293" s="6"/>
      <c r="GPP293" s="6"/>
      <c r="GPQ293" s="6"/>
      <c r="GPR293" s="6"/>
      <c r="GPS293" s="6"/>
      <c r="GPT293" s="6"/>
      <c r="GPU293" s="6"/>
      <c r="GPV293" s="6"/>
      <c r="GPW293" s="6"/>
      <c r="GPX293" s="6"/>
      <c r="GPY293" s="6"/>
      <c r="GPZ293" s="6"/>
      <c r="GQA293" s="6"/>
      <c r="GQB293" s="6"/>
      <c r="GQC293" s="6"/>
      <c r="GQD293" s="6"/>
      <c r="GQE293" s="6"/>
      <c r="GQF293" s="6"/>
      <c r="GQG293" s="6"/>
      <c r="GQH293" s="6"/>
      <c r="GQI293" s="6"/>
      <c r="GQJ293" s="6"/>
      <c r="GQK293" s="6"/>
      <c r="GQL293" s="6"/>
      <c r="GQM293" s="6"/>
      <c r="GQN293" s="6"/>
      <c r="GQO293" s="6"/>
      <c r="GQP293" s="6"/>
      <c r="GQQ293" s="6"/>
      <c r="GQR293" s="6"/>
      <c r="GQS293" s="6"/>
      <c r="GQT293" s="6"/>
      <c r="GQU293" s="6"/>
      <c r="GQV293" s="6"/>
      <c r="GQW293" s="6"/>
      <c r="GQX293" s="6"/>
      <c r="GQY293" s="6"/>
      <c r="GQZ293" s="6"/>
      <c r="GRA293" s="6"/>
      <c r="GRB293" s="6"/>
      <c r="GRC293" s="6"/>
      <c r="GRD293" s="6"/>
      <c r="GRE293" s="6"/>
      <c r="GRF293" s="6"/>
      <c r="GRG293" s="6"/>
      <c r="GRH293" s="6"/>
      <c r="GRI293" s="6"/>
      <c r="GRJ293" s="6"/>
      <c r="GRK293" s="6"/>
      <c r="GRL293" s="6"/>
      <c r="GRM293" s="6"/>
      <c r="GRN293" s="6"/>
      <c r="GRO293" s="6"/>
      <c r="GRP293" s="6"/>
      <c r="GRQ293" s="6"/>
      <c r="GRR293" s="6"/>
      <c r="GRS293" s="6"/>
      <c r="GRT293" s="6"/>
      <c r="GRU293" s="6"/>
      <c r="GRV293" s="6"/>
      <c r="GRW293" s="6"/>
      <c r="GRX293" s="6"/>
      <c r="GRY293" s="6"/>
      <c r="GRZ293" s="6"/>
      <c r="GSA293" s="6"/>
      <c r="GSB293" s="6"/>
      <c r="GSC293" s="6"/>
      <c r="GSD293" s="6"/>
      <c r="GSE293" s="6"/>
      <c r="GSF293" s="6"/>
      <c r="GSG293" s="6"/>
      <c r="GSH293" s="6"/>
      <c r="GSI293" s="6"/>
      <c r="GSJ293" s="6"/>
      <c r="GSK293" s="6"/>
      <c r="GSL293" s="6"/>
      <c r="GSM293" s="6"/>
      <c r="GSN293" s="6"/>
      <c r="GSO293" s="6"/>
      <c r="GSP293" s="6"/>
      <c r="GSQ293" s="6"/>
      <c r="GSR293" s="6"/>
      <c r="GSS293" s="6"/>
      <c r="GST293" s="6"/>
      <c r="GSU293" s="6"/>
      <c r="GSV293" s="6"/>
      <c r="GSW293" s="6"/>
      <c r="GSX293" s="6"/>
      <c r="GSY293" s="6"/>
      <c r="GSZ293" s="6"/>
      <c r="GTA293" s="6"/>
      <c r="GTB293" s="6"/>
      <c r="GTC293" s="6"/>
      <c r="GTD293" s="6"/>
      <c r="GTE293" s="6"/>
      <c r="GTF293" s="6"/>
      <c r="GTG293" s="6"/>
      <c r="GTH293" s="6"/>
      <c r="GTI293" s="6"/>
      <c r="GTJ293" s="6"/>
      <c r="GTK293" s="6"/>
      <c r="GTL293" s="6"/>
      <c r="GTM293" s="6"/>
      <c r="GTN293" s="6"/>
      <c r="GTO293" s="6"/>
      <c r="GTP293" s="6"/>
      <c r="GTQ293" s="6"/>
      <c r="GTR293" s="6"/>
      <c r="GTS293" s="6"/>
      <c r="GTT293" s="6"/>
      <c r="GTU293" s="6"/>
      <c r="GTV293" s="6"/>
      <c r="GTW293" s="6"/>
      <c r="GTX293" s="6"/>
      <c r="GTY293" s="6"/>
      <c r="GTZ293" s="6"/>
      <c r="GUA293" s="6"/>
      <c r="GUB293" s="6"/>
      <c r="GUC293" s="6"/>
      <c r="GUD293" s="6"/>
      <c r="GUE293" s="6"/>
      <c r="GUF293" s="6"/>
      <c r="GUG293" s="6"/>
      <c r="GUH293" s="6"/>
      <c r="GUI293" s="6"/>
      <c r="GUJ293" s="6"/>
      <c r="GUK293" s="6"/>
      <c r="GUL293" s="6"/>
      <c r="GUM293" s="6"/>
      <c r="GUN293" s="6"/>
      <c r="GUO293" s="6"/>
      <c r="GUP293" s="6"/>
      <c r="GUQ293" s="6"/>
      <c r="GUR293" s="6"/>
      <c r="GUS293" s="6"/>
      <c r="GUT293" s="6"/>
      <c r="GUU293" s="6"/>
      <c r="GUV293" s="6"/>
      <c r="GUW293" s="6"/>
      <c r="GUX293" s="6"/>
      <c r="GUY293" s="6"/>
      <c r="GUZ293" s="6"/>
      <c r="GVA293" s="6"/>
      <c r="GVB293" s="6"/>
      <c r="GVC293" s="6"/>
      <c r="GVD293" s="6"/>
      <c r="GVE293" s="6"/>
      <c r="GVF293" s="6"/>
      <c r="GVG293" s="6"/>
      <c r="GVH293" s="6"/>
      <c r="GVI293" s="6"/>
      <c r="GVJ293" s="6"/>
      <c r="GVK293" s="6"/>
      <c r="GVL293" s="6"/>
      <c r="GVM293" s="6"/>
      <c r="GVN293" s="6"/>
      <c r="GVO293" s="6"/>
      <c r="GVP293" s="6"/>
      <c r="GVQ293" s="6"/>
      <c r="GVR293" s="6"/>
      <c r="GVS293" s="6"/>
      <c r="GVT293" s="6"/>
      <c r="GVU293" s="6"/>
      <c r="GVV293" s="6"/>
      <c r="GVW293" s="6"/>
      <c r="GVX293" s="6"/>
      <c r="GVY293" s="6"/>
      <c r="GVZ293" s="6"/>
      <c r="GWA293" s="6"/>
      <c r="GWB293" s="6"/>
      <c r="GWC293" s="6"/>
      <c r="GWD293" s="6"/>
      <c r="GWE293" s="6"/>
      <c r="GWF293" s="6"/>
      <c r="GWG293" s="6"/>
      <c r="GWH293" s="6"/>
      <c r="GWI293" s="6"/>
      <c r="GWJ293" s="6"/>
      <c r="GWK293" s="6"/>
      <c r="GWL293" s="6"/>
      <c r="GWM293" s="6"/>
      <c r="GWN293" s="6"/>
      <c r="GWO293" s="6"/>
      <c r="GWP293" s="6"/>
      <c r="GWQ293" s="6"/>
      <c r="GWR293" s="6"/>
      <c r="GWS293" s="6"/>
      <c r="GWT293" s="6"/>
      <c r="GWU293" s="6"/>
      <c r="GWV293" s="6"/>
      <c r="GWW293" s="6"/>
      <c r="GWX293" s="6"/>
      <c r="GWY293" s="6"/>
      <c r="GWZ293" s="6"/>
      <c r="GXA293" s="6"/>
      <c r="GXB293" s="6"/>
      <c r="GXC293" s="6"/>
      <c r="GXD293" s="6"/>
      <c r="GXE293" s="6"/>
      <c r="GXF293" s="6"/>
      <c r="GXG293" s="6"/>
      <c r="GXH293" s="6"/>
      <c r="GXI293" s="6"/>
      <c r="GXJ293" s="6"/>
      <c r="GXK293" s="6"/>
      <c r="GXL293" s="6"/>
      <c r="GXM293" s="6"/>
      <c r="GXN293" s="6"/>
      <c r="GXO293" s="6"/>
      <c r="GXP293" s="6"/>
      <c r="GXQ293" s="6"/>
      <c r="GXR293" s="6"/>
      <c r="GXS293" s="6"/>
      <c r="GXT293" s="6"/>
      <c r="GXU293" s="6"/>
      <c r="GXV293" s="6"/>
      <c r="GXW293" s="6"/>
      <c r="GXX293" s="6"/>
      <c r="GXY293" s="6"/>
      <c r="GXZ293" s="6"/>
      <c r="GYA293" s="6"/>
      <c r="GYB293" s="6"/>
      <c r="GYC293" s="6"/>
      <c r="GYD293" s="6"/>
      <c r="GYE293" s="6"/>
      <c r="GYF293" s="6"/>
      <c r="GYG293" s="6"/>
      <c r="GYH293" s="6"/>
      <c r="GYI293" s="6"/>
      <c r="GYJ293" s="6"/>
      <c r="GYK293" s="6"/>
      <c r="GYL293" s="6"/>
      <c r="GYM293" s="6"/>
      <c r="GYN293" s="6"/>
      <c r="GYO293" s="6"/>
      <c r="GYP293" s="6"/>
      <c r="GYQ293" s="6"/>
      <c r="GYR293" s="6"/>
      <c r="GYS293" s="6"/>
      <c r="GYT293" s="6"/>
      <c r="GYU293" s="6"/>
      <c r="GYV293" s="6"/>
      <c r="GYW293" s="6"/>
      <c r="GYX293" s="6"/>
      <c r="GYY293" s="6"/>
      <c r="GYZ293" s="6"/>
      <c r="GZA293" s="6"/>
      <c r="GZB293" s="6"/>
      <c r="GZC293" s="6"/>
      <c r="GZD293" s="6"/>
      <c r="GZE293" s="6"/>
      <c r="GZF293" s="6"/>
      <c r="GZG293" s="6"/>
      <c r="GZH293" s="6"/>
      <c r="GZI293" s="6"/>
      <c r="GZJ293" s="6"/>
      <c r="GZK293" s="6"/>
      <c r="GZL293" s="6"/>
      <c r="GZM293" s="6"/>
      <c r="GZN293" s="6"/>
      <c r="GZO293" s="6"/>
      <c r="GZP293" s="6"/>
      <c r="GZQ293" s="6"/>
      <c r="GZR293" s="6"/>
      <c r="GZS293" s="6"/>
      <c r="GZT293" s="6"/>
      <c r="GZU293" s="6"/>
      <c r="GZV293" s="6"/>
      <c r="GZW293" s="6"/>
      <c r="GZX293" s="6"/>
      <c r="GZY293" s="6"/>
      <c r="GZZ293" s="6"/>
      <c r="HAA293" s="6"/>
      <c r="HAB293" s="6"/>
      <c r="HAC293" s="6"/>
      <c r="HAD293" s="6"/>
      <c r="HAE293" s="6"/>
      <c r="HAF293" s="6"/>
      <c r="HAG293" s="6"/>
      <c r="HAH293" s="6"/>
      <c r="HAI293" s="6"/>
      <c r="HAJ293" s="6"/>
      <c r="HAK293" s="6"/>
      <c r="HAL293" s="6"/>
      <c r="HAM293" s="6"/>
      <c r="HAN293" s="6"/>
      <c r="HAO293" s="6"/>
      <c r="HAP293" s="6"/>
      <c r="HAQ293" s="6"/>
      <c r="HAR293" s="6"/>
      <c r="HAS293" s="6"/>
      <c r="HAT293" s="6"/>
      <c r="HAU293" s="6"/>
      <c r="HAV293" s="6"/>
      <c r="HAW293" s="6"/>
      <c r="HAX293" s="6"/>
      <c r="HAY293" s="6"/>
      <c r="HAZ293" s="6"/>
      <c r="HBA293" s="6"/>
      <c r="HBB293" s="6"/>
      <c r="HBC293" s="6"/>
      <c r="HBD293" s="6"/>
      <c r="HBE293" s="6"/>
      <c r="HBF293" s="6"/>
      <c r="HBG293" s="6"/>
      <c r="HBH293" s="6"/>
      <c r="HBI293" s="6"/>
      <c r="HBJ293" s="6"/>
      <c r="HBK293" s="6"/>
      <c r="HBL293" s="6"/>
      <c r="HBM293" s="6"/>
      <c r="HBN293" s="6"/>
      <c r="HBO293" s="6"/>
      <c r="HBP293" s="6"/>
      <c r="HBQ293" s="6"/>
      <c r="HBR293" s="6"/>
      <c r="HBS293" s="6"/>
      <c r="HBT293" s="6"/>
      <c r="HBU293" s="6"/>
      <c r="HBV293" s="6"/>
      <c r="HBW293" s="6"/>
      <c r="HBX293" s="6"/>
      <c r="HBY293" s="6"/>
      <c r="HBZ293" s="6"/>
      <c r="HCA293" s="6"/>
      <c r="HCB293" s="6"/>
      <c r="HCC293" s="6"/>
      <c r="HCD293" s="6"/>
      <c r="HCE293" s="6"/>
      <c r="HCF293" s="6"/>
      <c r="HCG293" s="6"/>
      <c r="HCH293" s="6"/>
      <c r="HCI293" s="6"/>
      <c r="HCJ293" s="6"/>
      <c r="HCK293" s="6"/>
      <c r="HCL293" s="6"/>
      <c r="HCM293" s="6"/>
      <c r="HCN293" s="6"/>
      <c r="HCO293" s="6"/>
      <c r="HCP293" s="6"/>
      <c r="HCQ293" s="6"/>
      <c r="HCR293" s="6"/>
      <c r="HCS293" s="6"/>
      <c r="HCT293" s="6"/>
      <c r="HCU293" s="6"/>
      <c r="HCV293" s="6"/>
      <c r="HCW293" s="6"/>
      <c r="HCX293" s="6"/>
      <c r="HCY293" s="6"/>
      <c r="HCZ293" s="6"/>
      <c r="HDA293" s="6"/>
      <c r="HDB293" s="6"/>
      <c r="HDC293" s="6"/>
      <c r="HDD293" s="6"/>
      <c r="HDE293" s="6"/>
      <c r="HDF293" s="6"/>
      <c r="HDG293" s="6"/>
      <c r="HDH293" s="6"/>
      <c r="HDI293" s="6"/>
      <c r="HDJ293" s="6"/>
      <c r="HDK293" s="6"/>
      <c r="HDL293" s="6"/>
      <c r="HDM293" s="6"/>
      <c r="HDN293" s="6"/>
      <c r="HDO293" s="6"/>
      <c r="HDP293" s="6"/>
      <c r="HDQ293" s="6"/>
      <c r="HDR293" s="6"/>
      <c r="HDS293" s="6"/>
      <c r="HDT293" s="6"/>
      <c r="HDU293" s="6"/>
      <c r="HDV293" s="6"/>
      <c r="HDW293" s="6"/>
      <c r="HDX293" s="6"/>
      <c r="HDY293" s="6"/>
      <c r="HDZ293" s="6"/>
      <c r="HEA293" s="6"/>
      <c r="HEB293" s="6"/>
      <c r="HEC293" s="6"/>
      <c r="HED293" s="6"/>
      <c r="HEE293" s="6"/>
      <c r="HEF293" s="6"/>
      <c r="HEG293" s="6"/>
      <c r="HEH293" s="6"/>
      <c r="HEI293" s="6"/>
      <c r="HEJ293" s="6"/>
      <c r="HEK293" s="6"/>
      <c r="HEL293" s="6"/>
      <c r="HEM293" s="6"/>
      <c r="HEN293" s="6"/>
      <c r="HEO293" s="6"/>
      <c r="HEP293" s="6"/>
      <c r="HEQ293" s="6"/>
      <c r="HER293" s="6"/>
      <c r="HES293" s="6"/>
      <c r="HET293" s="6"/>
      <c r="HEU293" s="6"/>
      <c r="HEV293" s="6"/>
      <c r="HEW293" s="6"/>
      <c r="HEX293" s="6"/>
      <c r="HEY293" s="6"/>
      <c r="HEZ293" s="6"/>
      <c r="HFA293" s="6"/>
      <c r="HFB293" s="6"/>
      <c r="HFC293" s="6"/>
      <c r="HFD293" s="6"/>
      <c r="HFE293" s="6"/>
      <c r="HFF293" s="6"/>
      <c r="HFG293" s="6"/>
      <c r="HFH293" s="6"/>
      <c r="HFI293" s="6"/>
      <c r="HFJ293" s="6"/>
      <c r="HFK293" s="6"/>
      <c r="HFL293" s="6"/>
      <c r="HFM293" s="6"/>
      <c r="HFN293" s="6"/>
      <c r="HFO293" s="6"/>
      <c r="HFP293" s="6"/>
      <c r="HFQ293" s="6"/>
      <c r="HFR293" s="6"/>
      <c r="HFS293" s="6"/>
      <c r="HFT293" s="6"/>
      <c r="HFU293" s="6"/>
      <c r="HFV293" s="6"/>
      <c r="HFW293" s="6"/>
      <c r="HFX293" s="6"/>
      <c r="HFY293" s="6"/>
      <c r="HFZ293" s="6"/>
      <c r="HGA293" s="6"/>
      <c r="HGB293" s="6"/>
      <c r="HGC293" s="6"/>
      <c r="HGD293" s="6"/>
      <c r="HGE293" s="6"/>
      <c r="HGF293" s="6"/>
      <c r="HGG293" s="6"/>
      <c r="HGH293" s="6"/>
      <c r="HGI293" s="6"/>
      <c r="HGJ293" s="6"/>
      <c r="HGK293" s="6"/>
      <c r="HGL293" s="6"/>
      <c r="HGM293" s="6"/>
      <c r="HGN293" s="6"/>
      <c r="HGO293" s="6"/>
      <c r="HGP293" s="6"/>
      <c r="HGQ293" s="6"/>
      <c r="HGR293" s="6"/>
      <c r="HGS293" s="6"/>
      <c r="HGT293" s="6"/>
      <c r="HGU293" s="6"/>
      <c r="HGV293" s="6"/>
      <c r="HGW293" s="6"/>
      <c r="HGX293" s="6"/>
      <c r="HGY293" s="6"/>
      <c r="HGZ293" s="6"/>
      <c r="HHA293" s="6"/>
      <c r="HHB293" s="6"/>
      <c r="HHC293" s="6"/>
      <c r="HHD293" s="6"/>
      <c r="HHE293" s="6"/>
      <c r="HHF293" s="6"/>
      <c r="HHG293" s="6"/>
      <c r="HHH293" s="6"/>
      <c r="HHI293" s="6"/>
      <c r="HHJ293" s="6"/>
      <c r="HHK293" s="6"/>
      <c r="HHL293" s="6"/>
      <c r="HHM293" s="6"/>
      <c r="HHN293" s="6"/>
      <c r="HHO293" s="6"/>
      <c r="HHP293" s="6"/>
      <c r="HHQ293" s="6"/>
      <c r="HHR293" s="6"/>
      <c r="HHS293" s="6"/>
      <c r="HHT293" s="6"/>
      <c r="HHU293" s="6"/>
      <c r="HHV293" s="6"/>
      <c r="HHW293" s="6"/>
      <c r="HHX293" s="6"/>
      <c r="HHY293" s="6"/>
      <c r="HHZ293" s="6"/>
      <c r="HIA293" s="6"/>
      <c r="HIB293" s="6"/>
      <c r="HIC293" s="6"/>
      <c r="HID293" s="6"/>
      <c r="HIE293" s="6"/>
      <c r="HIF293" s="6"/>
      <c r="HIG293" s="6"/>
      <c r="HIH293" s="6"/>
      <c r="HII293" s="6"/>
      <c r="HIJ293" s="6"/>
      <c r="HIK293" s="6"/>
      <c r="HIL293" s="6"/>
      <c r="HIM293" s="6"/>
      <c r="HIN293" s="6"/>
      <c r="HIO293" s="6"/>
      <c r="HIP293" s="6"/>
      <c r="HIQ293" s="6"/>
      <c r="HIR293" s="6"/>
      <c r="HIS293" s="6"/>
      <c r="HIT293" s="6"/>
      <c r="HIU293" s="6"/>
      <c r="HIV293" s="6"/>
      <c r="HIW293" s="6"/>
      <c r="HIX293" s="6"/>
      <c r="HIY293" s="6"/>
      <c r="HIZ293" s="6"/>
      <c r="HJA293" s="6"/>
      <c r="HJB293" s="6"/>
      <c r="HJC293" s="6"/>
      <c r="HJD293" s="6"/>
      <c r="HJE293" s="6"/>
      <c r="HJF293" s="6"/>
      <c r="HJG293" s="6"/>
      <c r="HJH293" s="6"/>
      <c r="HJI293" s="6"/>
      <c r="HJJ293" s="6"/>
      <c r="HJK293" s="6"/>
      <c r="HJL293" s="6"/>
      <c r="HJM293" s="6"/>
      <c r="HJN293" s="6"/>
      <c r="HJO293" s="6"/>
      <c r="HJP293" s="6"/>
      <c r="HJQ293" s="6"/>
      <c r="HJR293" s="6"/>
      <c r="HJS293" s="6"/>
      <c r="HJT293" s="6"/>
      <c r="HJU293" s="6"/>
      <c r="HJV293" s="6"/>
      <c r="HJW293" s="6"/>
      <c r="HJX293" s="6"/>
      <c r="HJY293" s="6"/>
      <c r="HJZ293" s="6"/>
      <c r="HKA293" s="6"/>
      <c r="HKB293" s="6"/>
      <c r="HKC293" s="6"/>
      <c r="HKD293" s="6"/>
      <c r="HKE293" s="6"/>
      <c r="HKF293" s="6"/>
      <c r="HKG293" s="6"/>
      <c r="HKH293" s="6"/>
      <c r="HKI293" s="6"/>
      <c r="HKJ293" s="6"/>
      <c r="HKK293" s="6"/>
      <c r="HKL293" s="6"/>
      <c r="HKM293" s="6"/>
      <c r="HKN293" s="6"/>
      <c r="HKO293" s="6"/>
      <c r="HKP293" s="6"/>
      <c r="HKQ293" s="6"/>
      <c r="HKR293" s="6"/>
      <c r="HKS293" s="6"/>
      <c r="HKT293" s="6"/>
      <c r="HKU293" s="6"/>
      <c r="HKV293" s="6"/>
      <c r="HKW293" s="6"/>
      <c r="HKX293" s="6"/>
      <c r="HKY293" s="6"/>
      <c r="HKZ293" s="6"/>
      <c r="HLA293" s="6"/>
      <c r="HLB293" s="6"/>
      <c r="HLC293" s="6"/>
      <c r="HLD293" s="6"/>
      <c r="HLE293" s="6"/>
      <c r="HLF293" s="6"/>
      <c r="HLG293" s="6"/>
      <c r="HLH293" s="6"/>
      <c r="HLI293" s="6"/>
      <c r="HLJ293" s="6"/>
      <c r="HLK293" s="6"/>
      <c r="HLL293" s="6"/>
      <c r="HLM293" s="6"/>
      <c r="HLN293" s="6"/>
      <c r="HLO293" s="6"/>
      <c r="HLP293" s="6"/>
      <c r="HLQ293" s="6"/>
      <c r="HLR293" s="6"/>
      <c r="HLS293" s="6"/>
      <c r="HLT293" s="6"/>
      <c r="HLU293" s="6"/>
      <c r="HLV293" s="6"/>
      <c r="HLW293" s="6"/>
      <c r="HLX293" s="6"/>
      <c r="HLY293" s="6"/>
      <c r="HLZ293" s="6"/>
      <c r="HMA293" s="6"/>
      <c r="HMB293" s="6"/>
      <c r="HMC293" s="6"/>
      <c r="HMD293" s="6"/>
      <c r="HME293" s="6"/>
      <c r="HMF293" s="6"/>
      <c r="HMG293" s="6"/>
      <c r="HMH293" s="6"/>
      <c r="HMI293" s="6"/>
      <c r="HMJ293" s="6"/>
      <c r="HMK293" s="6"/>
      <c r="HML293" s="6"/>
      <c r="HMM293" s="6"/>
      <c r="HMN293" s="6"/>
      <c r="HMO293" s="6"/>
      <c r="HMP293" s="6"/>
      <c r="HMQ293" s="6"/>
      <c r="HMR293" s="6"/>
      <c r="HMS293" s="6"/>
      <c r="HMT293" s="6"/>
      <c r="HMU293" s="6"/>
      <c r="HMV293" s="6"/>
      <c r="HMW293" s="6"/>
      <c r="HMX293" s="6"/>
      <c r="HMY293" s="6"/>
      <c r="HMZ293" s="6"/>
      <c r="HNA293" s="6"/>
      <c r="HNB293" s="6"/>
      <c r="HNC293" s="6"/>
      <c r="HND293" s="6"/>
      <c r="HNE293" s="6"/>
      <c r="HNF293" s="6"/>
      <c r="HNG293" s="6"/>
      <c r="HNH293" s="6"/>
      <c r="HNI293" s="6"/>
      <c r="HNJ293" s="6"/>
      <c r="HNK293" s="6"/>
      <c r="HNL293" s="6"/>
      <c r="HNM293" s="6"/>
      <c r="HNN293" s="6"/>
      <c r="HNO293" s="6"/>
      <c r="HNP293" s="6"/>
      <c r="HNQ293" s="6"/>
      <c r="HNR293" s="6"/>
      <c r="HNS293" s="6"/>
      <c r="HNT293" s="6"/>
      <c r="HNU293" s="6"/>
      <c r="HNV293" s="6"/>
      <c r="HNW293" s="6"/>
      <c r="HNX293" s="6"/>
      <c r="HNY293" s="6"/>
      <c r="HNZ293" s="6"/>
      <c r="HOA293" s="6"/>
      <c r="HOB293" s="6"/>
      <c r="HOC293" s="6"/>
      <c r="HOD293" s="6"/>
      <c r="HOE293" s="6"/>
      <c r="HOF293" s="6"/>
      <c r="HOG293" s="6"/>
      <c r="HOH293" s="6"/>
      <c r="HOI293" s="6"/>
      <c r="HOJ293" s="6"/>
      <c r="HOK293" s="6"/>
      <c r="HOL293" s="6"/>
      <c r="HOM293" s="6"/>
      <c r="HON293" s="6"/>
      <c r="HOO293" s="6"/>
      <c r="HOP293" s="6"/>
      <c r="HOQ293" s="6"/>
      <c r="HOR293" s="6"/>
      <c r="HOS293" s="6"/>
      <c r="HOT293" s="6"/>
      <c r="HOU293" s="6"/>
      <c r="HOV293" s="6"/>
      <c r="HOW293" s="6"/>
      <c r="HOX293" s="6"/>
      <c r="HOY293" s="6"/>
      <c r="HOZ293" s="6"/>
      <c r="HPA293" s="6"/>
      <c r="HPB293" s="6"/>
      <c r="HPC293" s="6"/>
      <c r="HPD293" s="6"/>
      <c r="HPE293" s="6"/>
      <c r="HPF293" s="6"/>
      <c r="HPG293" s="6"/>
      <c r="HPH293" s="6"/>
      <c r="HPI293" s="6"/>
      <c r="HPJ293" s="6"/>
      <c r="HPK293" s="6"/>
      <c r="HPL293" s="6"/>
      <c r="HPM293" s="6"/>
      <c r="HPN293" s="6"/>
      <c r="HPO293" s="6"/>
      <c r="HPP293" s="6"/>
      <c r="HPQ293" s="6"/>
      <c r="HPR293" s="6"/>
      <c r="HPS293" s="6"/>
      <c r="HPT293" s="6"/>
      <c r="HPU293" s="6"/>
      <c r="HPV293" s="6"/>
      <c r="HPW293" s="6"/>
      <c r="HPX293" s="6"/>
      <c r="HPY293" s="6"/>
      <c r="HPZ293" s="6"/>
      <c r="HQA293" s="6"/>
      <c r="HQB293" s="6"/>
      <c r="HQC293" s="6"/>
      <c r="HQD293" s="6"/>
      <c r="HQE293" s="6"/>
      <c r="HQF293" s="6"/>
      <c r="HQG293" s="6"/>
      <c r="HQH293" s="6"/>
      <c r="HQI293" s="6"/>
      <c r="HQJ293" s="6"/>
      <c r="HQK293" s="6"/>
      <c r="HQL293" s="6"/>
      <c r="HQM293" s="6"/>
      <c r="HQN293" s="6"/>
      <c r="HQO293" s="6"/>
      <c r="HQP293" s="6"/>
      <c r="HQQ293" s="6"/>
      <c r="HQR293" s="6"/>
      <c r="HQS293" s="6"/>
      <c r="HQT293" s="6"/>
      <c r="HQU293" s="6"/>
      <c r="HQV293" s="6"/>
      <c r="HQW293" s="6"/>
      <c r="HQX293" s="6"/>
      <c r="HQY293" s="6"/>
      <c r="HQZ293" s="6"/>
      <c r="HRA293" s="6"/>
      <c r="HRB293" s="6"/>
      <c r="HRC293" s="6"/>
      <c r="HRD293" s="6"/>
      <c r="HRE293" s="6"/>
      <c r="HRF293" s="6"/>
      <c r="HRG293" s="6"/>
      <c r="HRH293" s="6"/>
      <c r="HRI293" s="6"/>
      <c r="HRJ293" s="6"/>
      <c r="HRK293" s="6"/>
      <c r="HRL293" s="6"/>
      <c r="HRM293" s="6"/>
      <c r="HRN293" s="6"/>
      <c r="HRO293" s="6"/>
      <c r="HRP293" s="6"/>
      <c r="HRQ293" s="6"/>
      <c r="HRR293" s="6"/>
      <c r="HRS293" s="6"/>
      <c r="HRT293" s="6"/>
      <c r="HRU293" s="6"/>
      <c r="HRV293" s="6"/>
      <c r="HRW293" s="6"/>
      <c r="HRX293" s="6"/>
      <c r="HRY293" s="6"/>
      <c r="HRZ293" s="6"/>
      <c r="HSA293" s="6"/>
      <c r="HSB293" s="6"/>
      <c r="HSC293" s="6"/>
      <c r="HSD293" s="6"/>
      <c r="HSE293" s="6"/>
      <c r="HSF293" s="6"/>
      <c r="HSG293" s="6"/>
      <c r="HSH293" s="6"/>
      <c r="HSI293" s="6"/>
      <c r="HSJ293" s="6"/>
      <c r="HSK293" s="6"/>
      <c r="HSL293" s="6"/>
      <c r="HSM293" s="6"/>
      <c r="HSN293" s="6"/>
      <c r="HSO293" s="6"/>
      <c r="HSP293" s="6"/>
      <c r="HSQ293" s="6"/>
      <c r="HSR293" s="6"/>
      <c r="HSS293" s="6"/>
      <c r="HST293" s="6"/>
      <c r="HSU293" s="6"/>
      <c r="HSV293" s="6"/>
      <c r="HSW293" s="6"/>
      <c r="HSX293" s="6"/>
      <c r="HSY293" s="6"/>
      <c r="HSZ293" s="6"/>
      <c r="HTA293" s="6"/>
      <c r="HTB293" s="6"/>
      <c r="HTC293" s="6"/>
      <c r="HTD293" s="6"/>
      <c r="HTE293" s="6"/>
      <c r="HTF293" s="6"/>
      <c r="HTG293" s="6"/>
      <c r="HTH293" s="6"/>
      <c r="HTI293" s="6"/>
      <c r="HTJ293" s="6"/>
      <c r="HTK293" s="6"/>
      <c r="HTL293" s="6"/>
      <c r="HTM293" s="6"/>
      <c r="HTN293" s="6"/>
      <c r="HTO293" s="6"/>
      <c r="HTP293" s="6"/>
      <c r="HTQ293" s="6"/>
      <c r="HTR293" s="6"/>
      <c r="HTS293" s="6"/>
      <c r="HTT293" s="6"/>
      <c r="HTU293" s="6"/>
      <c r="HTV293" s="6"/>
      <c r="HTW293" s="6"/>
      <c r="HTX293" s="6"/>
      <c r="HTY293" s="6"/>
      <c r="HTZ293" s="6"/>
      <c r="HUA293" s="6"/>
      <c r="HUB293" s="6"/>
      <c r="HUC293" s="6"/>
      <c r="HUD293" s="6"/>
      <c r="HUE293" s="6"/>
      <c r="HUF293" s="6"/>
      <c r="HUG293" s="6"/>
      <c r="HUH293" s="6"/>
      <c r="HUI293" s="6"/>
      <c r="HUJ293" s="6"/>
      <c r="HUK293" s="6"/>
      <c r="HUL293" s="6"/>
      <c r="HUM293" s="6"/>
      <c r="HUN293" s="6"/>
      <c r="HUO293" s="6"/>
      <c r="HUP293" s="6"/>
      <c r="HUQ293" s="6"/>
      <c r="HUR293" s="6"/>
      <c r="HUS293" s="6"/>
      <c r="HUT293" s="6"/>
      <c r="HUU293" s="6"/>
      <c r="HUV293" s="6"/>
      <c r="HUW293" s="6"/>
      <c r="HUX293" s="6"/>
      <c r="HUY293" s="6"/>
      <c r="HUZ293" s="6"/>
      <c r="HVA293" s="6"/>
      <c r="HVB293" s="6"/>
      <c r="HVC293" s="6"/>
      <c r="HVD293" s="6"/>
      <c r="HVE293" s="6"/>
      <c r="HVF293" s="6"/>
      <c r="HVG293" s="6"/>
      <c r="HVH293" s="6"/>
      <c r="HVI293" s="6"/>
      <c r="HVJ293" s="6"/>
      <c r="HVK293" s="6"/>
      <c r="HVL293" s="6"/>
      <c r="HVM293" s="6"/>
      <c r="HVN293" s="6"/>
      <c r="HVO293" s="6"/>
      <c r="HVP293" s="6"/>
      <c r="HVQ293" s="6"/>
      <c r="HVR293" s="6"/>
      <c r="HVS293" s="6"/>
      <c r="HVT293" s="6"/>
      <c r="HVU293" s="6"/>
      <c r="HVV293" s="6"/>
      <c r="HVW293" s="6"/>
      <c r="HVX293" s="6"/>
      <c r="HVY293" s="6"/>
      <c r="HVZ293" s="6"/>
      <c r="HWA293" s="6"/>
      <c r="HWB293" s="6"/>
      <c r="HWC293" s="6"/>
      <c r="HWD293" s="6"/>
      <c r="HWE293" s="6"/>
      <c r="HWF293" s="6"/>
      <c r="HWG293" s="6"/>
      <c r="HWH293" s="6"/>
      <c r="HWI293" s="6"/>
      <c r="HWJ293" s="6"/>
      <c r="HWK293" s="6"/>
      <c r="HWL293" s="6"/>
      <c r="HWM293" s="6"/>
      <c r="HWN293" s="6"/>
      <c r="HWO293" s="6"/>
      <c r="HWP293" s="6"/>
      <c r="HWQ293" s="6"/>
      <c r="HWR293" s="6"/>
      <c r="HWS293" s="6"/>
      <c r="HWT293" s="6"/>
      <c r="HWU293" s="6"/>
      <c r="HWV293" s="6"/>
      <c r="HWW293" s="6"/>
      <c r="HWX293" s="6"/>
      <c r="HWY293" s="6"/>
      <c r="HWZ293" s="6"/>
      <c r="HXA293" s="6"/>
      <c r="HXB293" s="6"/>
      <c r="HXC293" s="6"/>
      <c r="HXD293" s="6"/>
      <c r="HXE293" s="6"/>
      <c r="HXF293" s="6"/>
      <c r="HXG293" s="6"/>
      <c r="HXH293" s="6"/>
      <c r="HXI293" s="6"/>
      <c r="HXJ293" s="6"/>
      <c r="HXK293" s="6"/>
      <c r="HXL293" s="6"/>
      <c r="HXM293" s="6"/>
      <c r="HXN293" s="6"/>
      <c r="HXO293" s="6"/>
      <c r="HXP293" s="6"/>
      <c r="HXQ293" s="6"/>
      <c r="HXR293" s="6"/>
      <c r="HXS293" s="6"/>
      <c r="HXT293" s="6"/>
      <c r="HXU293" s="6"/>
      <c r="HXV293" s="6"/>
      <c r="HXW293" s="6"/>
      <c r="HXX293" s="6"/>
      <c r="HXY293" s="6"/>
      <c r="HXZ293" s="6"/>
      <c r="HYA293" s="6"/>
      <c r="HYB293" s="6"/>
      <c r="HYC293" s="6"/>
      <c r="HYD293" s="6"/>
      <c r="HYE293" s="6"/>
      <c r="HYF293" s="6"/>
      <c r="HYG293" s="6"/>
      <c r="HYH293" s="6"/>
      <c r="HYI293" s="6"/>
      <c r="HYJ293" s="6"/>
      <c r="HYK293" s="6"/>
      <c r="HYL293" s="6"/>
      <c r="HYM293" s="6"/>
      <c r="HYN293" s="6"/>
      <c r="HYO293" s="6"/>
      <c r="HYP293" s="6"/>
      <c r="HYQ293" s="6"/>
      <c r="HYR293" s="6"/>
      <c r="HYS293" s="6"/>
      <c r="HYT293" s="6"/>
      <c r="HYU293" s="6"/>
      <c r="HYV293" s="6"/>
      <c r="HYW293" s="6"/>
      <c r="HYX293" s="6"/>
      <c r="HYY293" s="6"/>
      <c r="HYZ293" s="6"/>
      <c r="HZA293" s="6"/>
      <c r="HZB293" s="6"/>
      <c r="HZC293" s="6"/>
      <c r="HZD293" s="6"/>
      <c r="HZE293" s="6"/>
      <c r="HZF293" s="6"/>
      <c r="HZG293" s="6"/>
      <c r="HZH293" s="6"/>
      <c r="HZI293" s="6"/>
      <c r="HZJ293" s="6"/>
      <c r="HZK293" s="6"/>
      <c r="HZL293" s="6"/>
      <c r="HZM293" s="6"/>
      <c r="HZN293" s="6"/>
      <c r="HZO293" s="6"/>
      <c r="HZP293" s="6"/>
      <c r="HZQ293" s="6"/>
      <c r="HZR293" s="6"/>
      <c r="HZS293" s="6"/>
      <c r="HZT293" s="6"/>
      <c r="HZU293" s="6"/>
      <c r="HZV293" s="6"/>
      <c r="HZW293" s="6"/>
      <c r="HZX293" s="6"/>
      <c r="HZY293" s="6"/>
      <c r="HZZ293" s="6"/>
      <c r="IAA293" s="6"/>
      <c r="IAB293" s="6"/>
      <c r="IAC293" s="6"/>
      <c r="IAD293" s="6"/>
      <c r="IAE293" s="6"/>
      <c r="IAF293" s="6"/>
      <c r="IAG293" s="6"/>
      <c r="IAH293" s="6"/>
      <c r="IAI293" s="6"/>
      <c r="IAJ293" s="6"/>
      <c r="IAK293" s="6"/>
      <c r="IAL293" s="6"/>
      <c r="IAM293" s="6"/>
      <c r="IAN293" s="6"/>
      <c r="IAO293" s="6"/>
      <c r="IAP293" s="6"/>
      <c r="IAQ293" s="6"/>
      <c r="IAR293" s="6"/>
      <c r="IAS293" s="6"/>
      <c r="IAT293" s="6"/>
      <c r="IAU293" s="6"/>
      <c r="IAV293" s="6"/>
      <c r="IAW293" s="6"/>
      <c r="IAX293" s="6"/>
      <c r="IAY293" s="6"/>
      <c r="IAZ293" s="6"/>
      <c r="IBA293" s="6"/>
      <c r="IBB293" s="6"/>
      <c r="IBC293" s="6"/>
      <c r="IBD293" s="6"/>
      <c r="IBE293" s="6"/>
      <c r="IBF293" s="6"/>
      <c r="IBG293" s="6"/>
      <c r="IBH293" s="6"/>
      <c r="IBI293" s="6"/>
      <c r="IBJ293" s="6"/>
      <c r="IBK293" s="6"/>
      <c r="IBL293" s="6"/>
      <c r="IBM293" s="6"/>
      <c r="IBN293" s="6"/>
      <c r="IBO293" s="6"/>
      <c r="IBP293" s="6"/>
      <c r="IBQ293" s="6"/>
      <c r="IBR293" s="6"/>
      <c r="IBS293" s="6"/>
      <c r="IBT293" s="6"/>
      <c r="IBU293" s="6"/>
      <c r="IBV293" s="6"/>
      <c r="IBW293" s="6"/>
      <c r="IBX293" s="6"/>
      <c r="IBY293" s="6"/>
      <c r="IBZ293" s="6"/>
      <c r="ICA293" s="6"/>
      <c r="ICB293" s="6"/>
      <c r="ICC293" s="6"/>
      <c r="ICD293" s="6"/>
      <c r="ICE293" s="6"/>
      <c r="ICF293" s="6"/>
      <c r="ICG293" s="6"/>
      <c r="ICH293" s="6"/>
      <c r="ICI293" s="6"/>
      <c r="ICJ293" s="6"/>
      <c r="ICK293" s="6"/>
      <c r="ICL293" s="6"/>
      <c r="ICM293" s="6"/>
      <c r="ICN293" s="6"/>
      <c r="ICO293" s="6"/>
      <c r="ICP293" s="6"/>
      <c r="ICQ293" s="6"/>
      <c r="ICR293" s="6"/>
      <c r="ICS293" s="6"/>
      <c r="ICT293" s="6"/>
      <c r="ICU293" s="6"/>
      <c r="ICV293" s="6"/>
      <c r="ICW293" s="6"/>
      <c r="ICX293" s="6"/>
      <c r="ICY293" s="6"/>
      <c r="ICZ293" s="6"/>
      <c r="IDA293" s="6"/>
      <c r="IDB293" s="6"/>
      <c r="IDC293" s="6"/>
      <c r="IDD293" s="6"/>
      <c r="IDE293" s="6"/>
      <c r="IDF293" s="6"/>
      <c r="IDG293" s="6"/>
      <c r="IDH293" s="6"/>
      <c r="IDI293" s="6"/>
      <c r="IDJ293" s="6"/>
      <c r="IDK293" s="6"/>
      <c r="IDL293" s="6"/>
      <c r="IDM293" s="6"/>
      <c r="IDN293" s="6"/>
      <c r="IDO293" s="6"/>
      <c r="IDP293" s="6"/>
      <c r="IDQ293" s="6"/>
      <c r="IDR293" s="6"/>
      <c r="IDS293" s="6"/>
      <c r="IDT293" s="6"/>
      <c r="IDU293" s="6"/>
      <c r="IDV293" s="6"/>
      <c r="IDW293" s="6"/>
      <c r="IDX293" s="6"/>
      <c r="IDY293" s="6"/>
      <c r="IDZ293" s="6"/>
      <c r="IEA293" s="6"/>
      <c r="IEB293" s="6"/>
      <c r="IEC293" s="6"/>
      <c r="IED293" s="6"/>
      <c r="IEE293" s="6"/>
      <c r="IEF293" s="6"/>
      <c r="IEG293" s="6"/>
      <c r="IEH293" s="6"/>
      <c r="IEI293" s="6"/>
      <c r="IEJ293" s="6"/>
      <c r="IEK293" s="6"/>
      <c r="IEL293" s="6"/>
      <c r="IEM293" s="6"/>
      <c r="IEN293" s="6"/>
      <c r="IEO293" s="6"/>
      <c r="IEP293" s="6"/>
      <c r="IEQ293" s="6"/>
      <c r="IER293" s="6"/>
      <c r="IES293" s="6"/>
      <c r="IET293" s="6"/>
      <c r="IEU293" s="6"/>
      <c r="IEV293" s="6"/>
      <c r="IEW293" s="6"/>
      <c r="IEX293" s="6"/>
      <c r="IEY293" s="6"/>
      <c r="IEZ293" s="6"/>
      <c r="IFA293" s="6"/>
      <c r="IFB293" s="6"/>
      <c r="IFC293" s="6"/>
      <c r="IFD293" s="6"/>
      <c r="IFE293" s="6"/>
      <c r="IFF293" s="6"/>
      <c r="IFG293" s="6"/>
      <c r="IFH293" s="6"/>
      <c r="IFI293" s="6"/>
      <c r="IFJ293" s="6"/>
      <c r="IFK293" s="6"/>
      <c r="IFL293" s="6"/>
      <c r="IFM293" s="6"/>
      <c r="IFN293" s="6"/>
      <c r="IFO293" s="6"/>
      <c r="IFP293" s="6"/>
      <c r="IFQ293" s="6"/>
      <c r="IFR293" s="6"/>
      <c r="IFS293" s="6"/>
      <c r="IFT293" s="6"/>
      <c r="IFU293" s="6"/>
      <c r="IFV293" s="6"/>
      <c r="IFW293" s="6"/>
      <c r="IFX293" s="6"/>
      <c r="IFY293" s="6"/>
      <c r="IFZ293" s="6"/>
      <c r="IGA293" s="6"/>
      <c r="IGB293" s="6"/>
      <c r="IGC293" s="6"/>
      <c r="IGD293" s="6"/>
      <c r="IGE293" s="6"/>
      <c r="IGF293" s="6"/>
      <c r="IGG293" s="6"/>
      <c r="IGH293" s="6"/>
      <c r="IGI293" s="6"/>
      <c r="IGJ293" s="6"/>
      <c r="IGK293" s="6"/>
      <c r="IGL293" s="6"/>
      <c r="IGM293" s="6"/>
      <c r="IGN293" s="6"/>
      <c r="IGO293" s="6"/>
      <c r="IGP293" s="6"/>
      <c r="IGQ293" s="6"/>
      <c r="IGR293" s="6"/>
      <c r="IGS293" s="6"/>
      <c r="IGT293" s="6"/>
      <c r="IGU293" s="6"/>
      <c r="IGV293" s="6"/>
      <c r="IGW293" s="6"/>
      <c r="IGX293" s="6"/>
      <c r="IGY293" s="6"/>
      <c r="IGZ293" s="6"/>
      <c r="IHA293" s="6"/>
      <c r="IHB293" s="6"/>
      <c r="IHC293" s="6"/>
      <c r="IHD293" s="6"/>
      <c r="IHE293" s="6"/>
      <c r="IHF293" s="6"/>
      <c r="IHG293" s="6"/>
      <c r="IHH293" s="6"/>
      <c r="IHI293" s="6"/>
      <c r="IHJ293" s="6"/>
      <c r="IHK293" s="6"/>
      <c r="IHL293" s="6"/>
      <c r="IHM293" s="6"/>
      <c r="IHN293" s="6"/>
      <c r="IHO293" s="6"/>
      <c r="IHP293" s="6"/>
      <c r="IHQ293" s="6"/>
      <c r="IHR293" s="6"/>
      <c r="IHS293" s="6"/>
      <c r="IHT293" s="6"/>
      <c r="IHU293" s="6"/>
      <c r="IHV293" s="6"/>
      <c r="IHW293" s="6"/>
      <c r="IHX293" s="6"/>
      <c r="IHY293" s="6"/>
      <c r="IHZ293" s="6"/>
      <c r="IIA293" s="6"/>
      <c r="IIB293" s="6"/>
      <c r="IIC293" s="6"/>
      <c r="IID293" s="6"/>
      <c r="IIE293" s="6"/>
      <c r="IIF293" s="6"/>
      <c r="IIG293" s="6"/>
      <c r="IIH293" s="6"/>
      <c r="III293" s="6"/>
      <c r="IIJ293" s="6"/>
      <c r="IIK293" s="6"/>
      <c r="IIL293" s="6"/>
      <c r="IIM293" s="6"/>
      <c r="IIN293" s="6"/>
      <c r="IIO293" s="6"/>
      <c r="IIP293" s="6"/>
      <c r="IIQ293" s="6"/>
      <c r="IIR293" s="6"/>
      <c r="IIS293" s="6"/>
      <c r="IIT293" s="6"/>
      <c r="IIU293" s="6"/>
      <c r="IIV293" s="6"/>
      <c r="IIW293" s="6"/>
      <c r="IIX293" s="6"/>
      <c r="IIY293" s="6"/>
      <c r="IIZ293" s="6"/>
      <c r="IJA293" s="6"/>
      <c r="IJB293" s="6"/>
      <c r="IJC293" s="6"/>
      <c r="IJD293" s="6"/>
      <c r="IJE293" s="6"/>
      <c r="IJF293" s="6"/>
      <c r="IJG293" s="6"/>
      <c r="IJH293" s="6"/>
      <c r="IJI293" s="6"/>
      <c r="IJJ293" s="6"/>
      <c r="IJK293" s="6"/>
      <c r="IJL293" s="6"/>
      <c r="IJM293" s="6"/>
      <c r="IJN293" s="6"/>
      <c r="IJO293" s="6"/>
      <c r="IJP293" s="6"/>
      <c r="IJQ293" s="6"/>
      <c r="IJR293" s="6"/>
      <c r="IJS293" s="6"/>
      <c r="IJT293" s="6"/>
      <c r="IJU293" s="6"/>
      <c r="IJV293" s="6"/>
      <c r="IJW293" s="6"/>
      <c r="IJX293" s="6"/>
      <c r="IJY293" s="6"/>
      <c r="IJZ293" s="6"/>
      <c r="IKA293" s="6"/>
      <c r="IKB293" s="6"/>
      <c r="IKC293" s="6"/>
      <c r="IKD293" s="6"/>
      <c r="IKE293" s="6"/>
      <c r="IKF293" s="6"/>
      <c r="IKG293" s="6"/>
      <c r="IKH293" s="6"/>
      <c r="IKI293" s="6"/>
      <c r="IKJ293" s="6"/>
      <c r="IKK293" s="6"/>
      <c r="IKL293" s="6"/>
      <c r="IKM293" s="6"/>
      <c r="IKN293" s="6"/>
      <c r="IKO293" s="6"/>
      <c r="IKP293" s="6"/>
      <c r="IKQ293" s="6"/>
      <c r="IKR293" s="6"/>
      <c r="IKS293" s="6"/>
      <c r="IKT293" s="6"/>
      <c r="IKU293" s="6"/>
      <c r="IKV293" s="6"/>
      <c r="IKW293" s="6"/>
      <c r="IKX293" s="6"/>
      <c r="IKY293" s="6"/>
      <c r="IKZ293" s="6"/>
      <c r="ILA293" s="6"/>
      <c r="ILB293" s="6"/>
      <c r="ILC293" s="6"/>
      <c r="ILD293" s="6"/>
      <c r="ILE293" s="6"/>
      <c r="ILF293" s="6"/>
      <c r="ILG293" s="6"/>
      <c r="ILH293" s="6"/>
      <c r="ILI293" s="6"/>
      <c r="ILJ293" s="6"/>
      <c r="ILK293" s="6"/>
      <c r="ILL293" s="6"/>
      <c r="ILM293" s="6"/>
      <c r="ILN293" s="6"/>
      <c r="ILO293" s="6"/>
      <c r="ILP293" s="6"/>
      <c r="ILQ293" s="6"/>
      <c r="ILR293" s="6"/>
      <c r="ILS293" s="6"/>
      <c r="ILT293" s="6"/>
      <c r="ILU293" s="6"/>
      <c r="ILV293" s="6"/>
      <c r="ILW293" s="6"/>
      <c r="ILX293" s="6"/>
      <c r="ILY293" s="6"/>
      <c r="ILZ293" s="6"/>
      <c r="IMA293" s="6"/>
      <c r="IMB293" s="6"/>
      <c r="IMC293" s="6"/>
      <c r="IMD293" s="6"/>
      <c r="IME293" s="6"/>
      <c r="IMF293" s="6"/>
      <c r="IMG293" s="6"/>
      <c r="IMH293" s="6"/>
      <c r="IMI293" s="6"/>
      <c r="IMJ293" s="6"/>
      <c r="IMK293" s="6"/>
      <c r="IML293" s="6"/>
      <c r="IMM293" s="6"/>
      <c r="IMN293" s="6"/>
      <c r="IMO293" s="6"/>
      <c r="IMP293" s="6"/>
      <c r="IMQ293" s="6"/>
      <c r="IMR293" s="6"/>
      <c r="IMS293" s="6"/>
      <c r="IMT293" s="6"/>
      <c r="IMU293" s="6"/>
      <c r="IMV293" s="6"/>
      <c r="IMW293" s="6"/>
      <c r="IMX293" s="6"/>
      <c r="IMY293" s="6"/>
      <c r="IMZ293" s="6"/>
      <c r="INA293" s="6"/>
      <c r="INB293" s="6"/>
      <c r="INC293" s="6"/>
      <c r="IND293" s="6"/>
      <c r="INE293" s="6"/>
      <c r="INF293" s="6"/>
      <c r="ING293" s="6"/>
      <c r="INH293" s="6"/>
      <c r="INI293" s="6"/>
      <c r="INJ293" s="6"/>
      <c r="INK293" s="6"/>
      <c r="INL293" s="6"/>
      <c r="INM293" s="6"/>
      <c r="INN293" s="6"/>
      <c r="INO293" s="6"/>
      <c r="INP293" s="6"/>
      <c r="INQ293" s="6"/>
      <c r="INR293" s="6"/>
      <c r="INS293" s="6"/>
      <c r="INT293" s="6"/>
      <c r="INU293" s="6"/>
      <c r="INV293" s="6"/>
      <c r="INW293" s="6"/>
      <c r="INX293" s="6"/>
      <c r="INY293" s="6"/>
      <c r="INZ293" s="6"/>
      <c r="IOA293" s="6"/>
      <c r="IOB293" s="6"/>
      <c r="IOC293" s="6"/>
      <c r="IOD293" s="6"/>
      <c r="IOE293" s="6"/>
      <c r="IOF293" s="6"/>
      <c r="IOG293" s="6"/>
      <c r="IOH293" s="6"/>
      <c r="IOI293" s="6"/>
      <c r="IOJ293" s="6"/>
      <c r="IOK293" s="6"/>
      <c r="IOL293" s="6"/>
      <c r="IOM293" s="6"/>
      <c r="ION293" s="6"/>
      <c r="IOO293" s="6"/>
      <c r="IOP293" s="6"/>
      <c r="IOQ293" s="6"/>
      <c r="IOR293" s="6"/>
      <c r="IOS293" s="6"/>
      <c r="IOT293" s="6"/>
      <c r="IOU293" s="6"/>
      <c r="IOV293" s="6"/>
      <c r="IOW293" s="6"/>
      <c r="IOX293" s="6"/>
      <c r="IOY293" s="6"/>
      <c r="IOZ293" s="6"/>
      <c r="IPA293" s="6"/>
      <c r="IPB293" s="6"/>
      <c r="IPC293" s="6"/>
      <c r="IPD293" s="6"/>
      <c r="IPE293" s="6"/>
      <c r="IPF293" s="6"/>
      <c r="IPG293" s="6"/>
      <c r="IPH293" s="6"/>
      <c r="IPI293" s="6"/>
      <c r="IPJ293" s="6"/>
      <c r="IPK293" s="6"/>
      <c r="IPL293" s="6"/>
      <c r="IPM293" s="6"/>
      <c r="IPN293" s="6"/>
      <c r="IPO293" s="6"/>
      <c r="IPP293" s="6"/>
      <c r="IPQ293" s="6"/>
      <c r="IPR293" s="6"/>
      <c r="IPS293" s="6"/>
      <c r="IPT293" s="6"/>
      <c r="IPU293" s="6"/>
      <c r="IPV293" s="6"/>
      <c r="IPW293" s="6"/>
      <c r="IPX293" s="6"/>
      <c r="IPY293" s="6"/>
      <c r="IPZ293" s="6"/>
      <c r="IQA293" s="6"/>
      <c r="IQB293" s="6"/>
      <c r="IQC293" s="6"/>
      <c r="IQD293" s="6"/>
      <c r="IQE293" s="6"/>
      <c r="IQF293" s="6"/>
      <c r="IQG293" s="6"/>
      <c r="IQH293" s="6"/>
      <c r="IQI293" s="6"/>
      <c r="IQJ293" s="6"/>
      <c r="IQK293" s="6"/>
      <c r="IQL293" s="6"/>
      <c r="IQM293" s="6"/>
      <c r="IQN293" s="6"/>
      <c r="IQO293" s="6"/>
      <c r="IQP293" s="6"/>
      <c r="IQQ293" s="6"/>
      <c r="IQR293" s="6"/>
      <c r="IQS293" s="6"/>
      <c r="IQT293" s="6"/>
      <c r="IQU293" s="6"/>
      <c r="IQV293" s="6"/>
      <c r="IQW293" s="6"/>
      <c r="IQX293" s="6"/>
      <c r="IQY293" s="6"/>
      <c r="IQZ293" s="6"/>
      <c r="IRA293" s="6"/>
      <c r="IRB293" s="6"/>
      <c r="IRC293" s="6"/>
      <c r="IRD293" s="6"/>
      <c r="IRE293" s="6"/>
      <c r="IRF293" s="6"/>
      <c r="IRG293" s="6"/>
      <c r="IRH293" s="6"/>
      <c r="IRI293" s="6"/>
      <c r="IRJ293" s="6"/>
      <c r="IRK293" s="6"/>
      <c r="IRL293" s="6"/>
      <c r="IRM293" s="6"/>
      <c r="IRN293" s="6"/>
      <c r="IRO293" s="6"/>
      <c r="IRP293" s="6"/>
      <c r="IRQ293" s="6"/>
      <c r="IRR293" s="6"/>
      <c r="IRS293" s="6"/>
      <c r="IRT293" s="6"/>
      <c r="IRU293" s="6"/>
      <c r="IRV293" s="6"/>
      <c r="IRW293" s="6"/>
      <c r="IRX293" s="6"/>
      <c r="IRY293" s="6"/>
      <c r="IRZ293" s="6"/>
      <c r="ISA293" s="6"/>
      <c r="ISB293" s="6"/>
      <c r="ISC293" s="6"/>
      <c r="ISD293" s="6"/>
      <c r="ISE293" s="6"/>
      <c r="ISF293" s="6"/>
      <c r="ISG293" s="6"/>
      <c r="ISH293" s="6"/>
      <c r="ISI293" s="6"/>
      <c r="ISJ293" s="6"/>
      <c r="ISK293" s="6"/>
      <c r="ISL293" s="6"/>
      <c r="ISM293" s="6"/>
      <c r="ISN293" s="6"/>
      <c r="ISO293" s="6"/>
      <c r="ISP293" s="6"/>
      <c r="ISQ293" s="6"/>
      <c r="ISR293" s="6"/>
      <c r="ISS293" s="6"/>
      <c r="IST293" s="6"/>
      <c r="ISU293" s="6"/>
      <c r="ISV293" s="6"/>
      <c r="ISW293" s="6"/>
      <c r="ISX293" s="6"/>
      <c r="ISY293" s="6"/>
      <c r="ISZ293" s="6"/>
      <c r="ITA293" s="6"/>
      <c r="ITB293" s="6"/>
      <c r="ITC293" s="6"/>
      <c r="ITD293" s="6"/>
      <c r="ITE293" s="6"/>
      <c r="ITF293" s="6"/>
      <c r="ITG293" s="6"/>
      <c r="ITH293" s="6"/>
      <c r="ITI293" s="6"/>
      <c r="ITJ293" s="6"/>
      <c r="ITK293" s="6"/>
      <c r="ITL293" s="6"/>
      <c r="ITM293" s="6"/>
      <c r="ITN293" s="6"/>
      <c r="ITO293" s="6"/>
      <c r="ITP293" s="6"/>
      <c r="ITQ293" s="6"/>
      <c r="ITR293" s="6"/>
      <c r="ITS293" s="6"/>
      <c r="ITT293" s="6"/>
      <c r="ITU293" s="6"/>
      <c r="ITV293" s="6"/>
      <c r="ITW293" s="6"/>
      <c r="ITX293" s="6"/>
      <c r="ITY293" s="6"/>
      <c r="ITZ293" s="6"/>
      <c r="IUA293" s="6"/>
      <c r="IUB293" s="6"/>
      <c r="IUC293" s="6"/>
      <c r="IUD293" s="6"/>
      <c r="IUE293" s="6"/>
      <c r="IUF293" s="6"/>
      <c r="IUG293" s="6"/>
      <c r="IUH293" s="6"/>
      <c r="IUI293" s="6"/>
      <c r="IUJ293" s="6"/>
      <c r="IUK293" s="6"/>
      <c r="IUL293" s="6"/>
      <c r="IUM293" s="6"/>
      <c r="IUN293" s="6"/>
      <c r="IUO293" s="6"/>
      <c r="IUP293" s="6"/>
      <c r="IUQ293" s="6"/>
      <c r="IUR293" s="6"/>
      <c r="IUS293" s="6"/>
      <c r="IUT293" s="6"/>
      <c r="IUU293" s="6"/>
      <c r="IUV293" s="6"/>
      <c r="IUW293" s="6"/>
      <c r="IUX293" s="6"/>
      <c r="IUY293" s="6"/>
      <c r="IUZ293" s="6"/>
      <c r="IVA293" s="6"/>
      <c r="IVB293" s="6"/>
      <c r="IVC293" s="6"/>
      <c r="IVD293" s="6"/>
      <c r="IVE293" s="6"/>
      <c r="IVF293" s="6"/>
      <c r="IVG293" s="6"/>
      <c r="IVH293" s="6"/>
      <c r="IVI293" s="6"/>
      <c r="IVJ293" s="6"/>
      <c r="IVK293" s="6"/>
      <c r="IVL293" s="6"/>
      <c r="IVM293" s="6"/>
      <c r="IVN293" s="6"/>
      <c r="IVO293" s="6"/>
      <c r="IVP293" s="6"/>
      <c r="IVQ293" s="6"/>
      <c r="IVR293" s="6"/>
      <c r="IVS293" s="6"/>
      <c r="IVT293" s="6"/>
      <c r="IVU293" s="6"/>
      <c r="IVV293" s="6"/>
      <c r="IVW293" s="6"/>
      <c r="IVX293" s="6"/>
      <c r="IVY293" s="6"/>
      <c r="IVZ293" s="6"/>
      <c r="IWA293" s="6"/>
      <c r="IWB293" s="6"/>
      <c r="IWC293" s="6"/>
      <c r="IWD293" s="6"/>
      <c r="IWE293" s="6"/>
      <c r="IWF293" s="6"/>
      <c r="IWG293" s="6"/>
      <c r="IWH293" s="6"/>
      <c r="IWI293" s="6"/>
      <c r="IWJ293" s="6"/>
      <c r="IWK293" s="6"/>
      <c r="IWL293" s="6"/>
      <c r="IWM293" s="6"/>
      <c r="IWN293" s="6"/>
      <c r="IWO293" s="6"/>
      <c r="IWP293" s="6"/>
      <c r="IWQ293" s="6"/>
      <c r="IWR293" s="6"/>
      <c r="IWS293" s="6"/>
      <c r="IWT293" s="6"/>
      <c r="IWU293" s="6"/>
      <c r="IWV293" s="6"/>
      <c r="IWW293" s="6"/>
      <c r="IWX293" s="6"/>
      <c r="IWY293" s="6"/>
      <c r="IWZ293" s="6"/>
      <c r="IXA293" s="6"/>
      <c r="IXB293" s="6"/>
      <c r="IXC293" s="6"/>
      <c r="IXD293" s="6"/>
      <c r="IXE293" s="6"/>
      <c r="IXF293" s="6"/>
      <c r="IXG293" s="6"/>
      <c r="IXH293" s="6"/>
      <c r="IXI293" s="6"/>
      <c r="IXJ293" s="6"/>
      <c r="IXK293" s="6"/>
      <c r="IXL293" s="6"/>
      <c r="IXM293" s="6"/>
      <c r="IXN293" s="6"/>
      <c r="IXO293" s="6"/>
      <c r="IXP293" s="6"/>
      <c r="IXQ293" s="6"/>
      <c r="IXR293" s="6"/>
      <c r="IXS293" s="6"/>
      <c r="IXT293" s="6"/>
      <c r="IXU293" s="6"/>
      <c r="IXV293" s="6"/>
      <c r="IXW293" s="6"/>
      <c r="IXX293" s="6"/>
      <c r="IXY293" s="6"/>
      <c r="IXZ293" s="6"/>
      <c r="IYA293" s="6"/>
      <c r="IYB293" s="6"/>
      <c r="IYC293" s="6"/>
      <c r="IYD293" s="6"/>
      <c r="IYE293" s="6"/>
      <c r="IYF293" s="6"/>
      <c r="IYG293" s="6"/>
      <c r="IYH293" s="6"/>
      <c r="IYI293" s="6"/>
      <c r="IYJ293" s="6"/>
      <c r="IYK293" s="6"/>
      <c r="IYL293" s="6"/>
      <c r="IYM293" s="6"/>
      <c r="IYN293" s="6"/>
      <c r="IYO293" s="6"/>
      <c r="IYP293" s="6"/>
      <c r="IYQ293" s="6"/>
      <c r="IYR293" s="6"/>
      <c r="IYS293" s="6"/>
      <c r="IYT293" s="6"/>
      <c r="IYU293" s="6"/>
      <c r="IYV293" s="6"/>
      <c r="IYW293" s="6"/>
      <c r="IYX293" s="6"/>
      <c r="IYY293" s="6"/>
      <c r="IYZ293" s="6"/>
      <c r="IZA293" s="6"/>
      <c r="IZB293" s="6"/>
      <c r="IZC293" s="6"/>
      <c r="IZD293" s="6"/>
      <c r="IZE293" s="6"/>
      <c r="IZF293" s="6"/>
      <c r="IZG293" s="6"/>
      <c r="IZH293" s="6"/>
      <c r="IZI293" s="6"/>
      <c r="IZJ293" s="6"/>
      <c r="IZK293" s="6"/>
      <c r="IZL293" s="6"/>
      <c r="IZM293" s="6"/>
      <c r="IZN293" s="6"/>
      <c r="IZO293" s="6"/>
      <c r="IZP293" s="6"/>
      <c r="IZQ293" s="6"/>
      <c r="IZR293" s="6"/>
      <c r="IZS293" s="6"/>
      <c r="IZT293" s="6"/>
      <c r="IZU293" s="6"/>
      <c r="IZV293" s="6"/>
      <c r="IZW293" s="6"/>
      <c r="IZX293" s="6"/>
      <c r="IZY293" s="6"/>
      <c r="IZZ293" s="6"/>
      <c r="JAA293" s="6"/>
      <c r="JAB293" s="6"/>
      <c r="JAC293" s="6"/>
      <c r="JAD293" s="6"/>
      <c r="JAE293" s="6"/>
      <c r="JAF293" s="6"/>
      <c r="JAG293" s="6"/>
      <c r="JAH293" s="6"/>
      <c r="JAI293" s="6"/>
      <c r="JAJ293" s="6"/>
      <c r="JAK293" s="6"/>
      <c r="JAL293" s="6"/>
      <c r="JAM293" s="6"/>
      <c r="JAN293" s="6"/>
      <c r="JAO293" s="6"/>
      <c r="JAP293" s="6"/>
      <c r="JAQ293" s="6"/>
      <c r="JAR293" s="6"/>
      <c r="JAS293" s="6"/>
      <c r="JAT293" s="6"/>
      <c r="JAU293" s="6"/>
      <c r="JAV293" s="6"/>
      <c r="JAW293" s="6"/>
      <c r="JAX293" s="6"/>
      <c r="JAY293" s="6"/>
      <c r="JAZ293" s="6"/>
      <c r="JBA293" s="6"/>
      <c r="JBB293" s="6"/>
      <c r="JBC293" s="6"/>
      <c r="JBD293" s="6"/>
      <c r="JBE293" s="6"/>
      <c r="JBF293" s="6"/>
      <c r="JBG293" s="6"/>
      <c r="JBH293" s="6"/>
      <c r="JBI293" s="6"/>
      <c r="JBJ293" s="6"/>
      <c r="JBK293" s="6"/>
      <c r="JBL293" s="6"/>
      <c r="JBM293" s="6"/>
      <c r="JBN293" s="6"/>
      <c r="JBO293" s="6"/>
      <c r="JBP293" s="6"/>
      <c r="JBQ293" s="6"/>
      <c r="JBR293" s="6"/>
      <c r="JBS293" s="6"/>
      <c r="JBT293" s="6"/>
      <c r="JBU293" s="6"/>
      <c r="JBV293" s="6"/>
      <c r="JBW293" s="6"/>
      <c r="JBX293" s="6"/>
      <c r="JBY293" s="6"/>
      <c r="JBZ293" s="6"/>
      <c r="JCA293" s="6"/>
      <c r="JCB293" s="6"/>
      <c r="JCC293" s="6"/>
      <c r="JCD293" s="6"/>
      <c r="JCE293" s="6"/>
      <c r="JCF293" s="6"/>
      <c r="JCG293" s="6"/>
      <c r="JCH293" s="6"/>
      <c r="JCI293" s="6"/>
      <c r="JCJ293" s="6"/>
      <c r="JCK293" s="6"/>
      <c r="JCL293" s="6"/>
      <c r="JCM293" s="6"/>
      <c r="JCN293" s="6"/>
      <c r="JCO293" s="6"/>
      <c r="JCP293" s="6"/>
      <c r="JCQ293" s="6"/>
      <c r="JCR293" s="6"/>
      <c r="JCS293" s="6"/>
      <c r="JCT293" s="6"/>
      <c r="JCU293" s="6"/>
      <c r="JCV293" s="6"/>
      <c r="JCW293" s="6"/>
      <c r="JCX293" s="6"/>
      <c r="JCY293" s="6"/>
      <c r="JCZ293" s="6"/>
      <c r="JDA293" s="6"/>
      <c r="JDB293" s="6"/>
      <c r="JDC293" s="6"/>
      <c r="JDD293" s="6"/>
      <c r="JDE293" s="6"/>
      <c r="JDF293" s="6"/>
      <c r="JDG293" s="6"/>
      <c r="JDH293" s="6"/>
      <c r="JDI293" s="6"/>
      <c r="JDJ293" s="6"/>
      <c r="JDK293" s="6"/>
      <c r="JDL293" s="6"/>
      <c r="JDM293" s="6"/>
      <c r="JDN293" s="6"/>
      <c r="JDO293" s="6"/>
      <c r="JDP293" s="6"/>
      <c r="JDQ293" s="6"/>
      <c r="JDR293" s="6"/>
      <c r="JDS293" s="6"/>
      <c r="JDT293" s="6"/>
      <c r="JDU293" s="6"/>
      <c r="JDV293" s="6"/>
      <c r="JDW293" s="6"/>
      <c r="JDX293" s="6"/>
      <c r="JDY293" s="6"/>
      <c r="JDZ293" s="6"/>
      <c r="JEA293" s="6"/>
      <c r="JEB293" s="6"/>
      <c r="JEC293" s="6"/>
      <c r="JED293" s="6"/>
      <c r="JEE293" s="6"/>
      <c r="JEF293" s="6"/>
      <c r="JEG293" s="6"/>
      <c r="JEH293" s="6"/>
      <c r="JEI293" s="6"/>
      <c r="JEJ293" s="6"/>
      <c r="JEK293" s="6"/>
      <c r="JEL293" s="6"/>
      <c r="JEM293" s="6"/>
      <c r="JEN293" s="6"/>
      <c r="JEO293" s="6"/>
      <c r="JEP293" s="6"/>
      <c r="JEQ293" s="6"/>
      <c r="JER293" s="6"/>
      <c r="JES293" s="6"/>
      <c r="JET293" s="6"/>
      <c r="JEU293" s="6"/>
      <c r="JEV293" s="6"/>
      <c r="JEW293" s="6"/>
      <c r="JEX293" s="6"/>
      <c r="JEY293" s="6"/>
      <c r="JEZ293" s="6"/>
      <c r="JFA293" s="6"/>
      <c r="JFB293" s="6"/>
      <c r="JFC293" s="6"/>
      <c r="JFD293" s="6"/>
      <c r="JFE293" s="6"/>
      <c r="JFF293" s="6"/>
      <c r="JFG293" s="6"/>
      <c r="JFH293" s="6"/>
      <c r="JFI293" s="6"/>
      <c r="JFJ293" s="6"/>
      <c r="JFK293" s="6"/>
      <c r="JFL293" s="6"/>
      <c r="JFM293" s="6"/>
      <c r="JFN293" s="6"/>
      <c r="JFO293" s="6"/>
      <c r="JFP293" s="6"/>
      <c r="JFQ293" s="6"/>
      <c r="JFR293" s="6"/>
      <c r="JFS293" s="6"/>
      <c r="JFT293" s="6"/>
      <c r="JFU293" s="6"/>
      <c r="JFV293" s="6"/>
      <c r="JFW293" s="6"/>
      <c r="JFX293" s="6"/>
      <c r="JFY293" s="6"/>
      <c r="JFZ293" s="6"/>
      <c r="JGA293" s="6"/>
      <c r="JGB293" s="6"/>
      <c r="JGC293" s="6"/>
      <c r="JGD293" s="6"/>
      <c r="JGE293" s="6"/>
      <c r="JGF293" s="6"/>
      <c r="JGG293" s="6"/>
      <c r="JGH293" s="6"/>
      <c r="JGI293" s="6"/>
      <c r="JGJ293" s="6"/>
      <c r="JGK293" s="6"/>
      <c r="JGL293" s="6"/>
      <c r="JGM293" s="6"/>
      <c r="JGN293" s="6"/>
      <c r="JGO293" s="6"/>
      <c r="JGP293" s="6"/>
      <c r="JGQ293" s="6"/>
      <c r="JGR293" s="6"/>
      <c r="JGS293" s="6"/>
      <c r="JGT293" s="6"/>
      <c r="JGU293" s="6"/>
      <c r="JGV293" s="6"/>
      <c r="JGW293" s="6"/>
      <c r="JGX293" s="6"/>
      <c r="JGY293" s="6"/>
      <c r="JGZ293" s="6"/>
      <c r="JHA293" s="6"/>
      <c r="JHB293" s="6"/>
      <c r="JHC293" s="6"/>
      <c r="JHD293" s="6"/>
      <c r="JHE293" s="6"/>
      <c r="JHF293" s="6"/>
      <c r="JHG293" s="6"/>
      <c r="JHH293" s="6"/>
      <c r="JHI293" s="6"/>
      <c r="JHJ293" s="6"/>
      <c r="JHK293" s="6"/>
      <c r="JHL293" s="6"/>
      <c r="JHM293" s="6"/>
      <c r="JHN293" s="6"/>
      <c r="JHO293" s="6"/>
      <c r="JHP293" s="6"/>
      <c r="JHQ293" s="6"/>
      <c r="JHR293" s="6"/>
      <c r="JHS293" s="6"/>
      <c r="JHT293" s="6"/>
      <c r="JHU293" s="6"/>
      <c r="JHV293" s="6"/>
      <c r="JHW293" s="6"/>
      <c r="JHX293" s="6"/>
      <c r="JHY293" s="6"/>
      <c r="JHZ293" s="6"/>
      <c r="JIA293" s="6"/>
      <c r="JIB293" s="6"/>
      <c r="JIC293" s="6"/>
      <c r="JID293" s="6"/>
      <c r="JIE293" s="6"/>
      <c r="JIF293" s="6"/>
      <c r="JIG293" s="6"/>
      <c r="JIH293" s="6"/>
      <c r="JII293" s="6"/>
      <c r="JIJ293" s="6"/>
      <c r="JIK293" s="6"/>
      <c r="JIL293" s="6"/>
      <c r="JIM293" s="6"/>
      <c r="JIN293" s="6"/>
      <c r="JIO293" s="6"/>
      <c r="JIP293" s="6"/>
      <c r="JIQ293" s="6"/>
      <c r="JIR293" s="6"/>
      <c r="JIS293" s="6"/>
      <c r="JIT293" s="6"/>
      <c r="JIU293" s="6"/>
      <c r="JIV293" s="6"/>
      <c r="JIW293" s="6"/>
      <c r="JIX293" s="6"/>
      <c r="JIY293" s="6"/>
      <c r="JIZ293" s="6"/>
      <c r="JJA293" s="6"/>
      <c r="JJB293" s="6"/>
      <c r="JJC293" s="6"/>
      <c r="JJD293" s="6"/>
      <c r="JJE293" s="6"/>
      <c r="JJF293" s="6"/>
      <c r="JJG293" s="6"/>
      <c r="JJH293" s="6"/>
      <c r="JJI293" s="6"/>
      <c r="JJJ293" s="6"/>
      <c r="JJK293" s="6"/>
      <c r="JJL293" s="6"/>
      <c r="JJM293" s="6"/>
      <c r="JJN293" s="6"/>
      <c r="JJO293" s="6"/>
      <c r="JJP293" s="6"/>
      <c r="JJQ293" s="6"/>
      <c r="JJR293" s="6"/>
      <c r="JJS293" s="6"/>
      <c r="JJT293" s="6"/>
      <c r="JJU293" s="6"/>
      <c r="JJV293" s="6"/>
      <c r="JJW293" s="6"/>
      <c r="JJX293" s="6"/>
      <c r="JJY293" s="6"/>
      <c r="JJZ293" s="6"/>
      <c r="JKA293" s="6"/>
      <c r="JKB293" s="6"/>
      <c r="JKC293" s="6"/>
      <c r="JKD293" s="6"/>
      <c r="JKE293" s="6"/>
      <c r="JKF293" s="6"/>
      <c r="JKG293" s="6"/>
      <c r="JKH293" s="6"/>
      <c r="JKI293" s="6"/>
      <c r="JKJ293" s="6"/>
      <c r="JKK293" s="6"/>
      <c r="JKL293" s="6"/>
      <c r="JKM293" s="6"/>
      <c r="JKN293" s="6"/>
      <c r="JKO293" s="6"/>
      <c r="JKP293" s="6"/>
      <c r="JKQ293" s="6"/>
      <c r="JKR293" s="6"/>
      <c r="JKS293" s="6"/>
      <c r="JKT293" s="6"/>
      <c r="JKU293" s="6"/>
      <c r="JKV293" s="6"/>
      <c r="JKW293" s="6"/>
      <c r="JKX293" s="6"/>
      <c r="JKY293" s="6"/>
      <c r="JKZ293" s="6"/>
      <c r="JLA293" s="6"/>
      <c r="JLB293" s="6"/>
      <c r="JLC293" s="6"/>
      <c r="JLD293" s="6"/>
      <c r="JLE293" s="6"/>
      <c r="JLF293" s="6"/>
      <c r="JLG293" s="6"/>
      <c r="JLH293" s="6"/>
      <c r="JLI293" s="6"/>
      <c r="JLJ293" s="6"/>
      <c r="JLK293" s="6"/>
      <c r="JLL293" s="6"/>
      <c r="JLM293" s="6"/>
      <c r="JLN293" s="6"/>
      <c r="JLO293" s="6"/>
      <c r="JLP293" s="6"/>
      <c r="JLQ293" s="6"/>
      <c r="JLR293" s="6"/>
      <c r="JLS293" s="6"/>
      <c r="JLT293" s="6"/>
      <c r="JLU293" s="6"/>
      <c r="JLV293" s="6"/>
      <c r="JLW293" s="6"/>
      <c r="JLX293" s="6"/>
      <c r="JLY293" s="6"/>
      <c r="JLZ293" s="6"/>
      <c r="JMA293" s="6"/>
      <c r="JMB293" s="6"/>
      <c r="JMC293" s="6"/>
      <c r="JMD293" s="6"/>
      <c r="JME293" s="6"/>
      <c r="JMF293" s="6"/>
      <c r="JMG293" s="6"/>
      <c r="JMH293" s="6"/>
      <c r="JMI293" s="6"/>
      <c r="JMJ293" s="6"/>
      <c r="JMK293" s="6"/>
      <c r="JML293" s="6"/>
      <c r="JMM293" s="6"/>
      <c r="JMN293" s="6"/>
      <c r="JMO293" s="6"/>
      <c r="JMP293" s="6"/>
      <c r="JMQ293" s="6"/>
      <c r="JMR293" s="6"/>
      <c r="JMS293" s="6"/>
      <c r="JMT293" s="6"/>
      <c r="JMU293" s="6"/>
      <c r="JMV293" s="6"/>
      <c r="JMW293" s="6"/>
      <c r="JMX293" s="6"/>
      <c r="JMY293" s="6"/>
      <c r="JMZ293" s="6"/>
      <c r="JNA293" s="6"/>
      <c r="JNB293" s="6"/>
      <c r="JNC293" s="6"/>
      <c r="JND293" s="6"/>
      <c r="JNE293" s="6"/>
      <c r="JNF293" s="6"/>
      <c r="JNG293" s="6"/>
      <c r="JNH293" s="6"/>
      <c r="JNI293" s="6"/>
      <c r="JNJ293" s="6"/>
      <c r="JNK293" s="6"/>
      <c r="JNL293" s="6"/>
      <c r="JNM293" s="6"/>
      <c r="JNN293" s="6"/>
      <c r="JNO293" s="6"/>
      <c r="JNP293" s="6"/>
      <c r="JNQ293" s="6"/>
      <c r="JNR293" s="6"/>
      <c r="JNS293" s="6"/>
      <c r="JNT293" s="6"/>
      <c r="JNU293" s="6"/>
      <c r="JNV293" s="6"/>
      <c r="JNW293" s="6"/>
      <c r="JNX293" s="6"/>
      <c r="JNY293" s="6"/>
      <c r="JNZ293" s="6"/>
      <c r="JOA293" s="6"/>
      <c r="JOB293" s="6"/>
      <c r="JOC293" s="6"/>
      <c r="JOD293" s="6"/>
      <c r="JOE293" s="6"/>
      <c r="JOF293" s="6"/>
      <c r="JOG293" s="6"/>
      <c r="JOH293" s="6"/>
      <c r="JOI293" s="6"/>
      <c r="JOJ293" s="6"/>
      <c r="JOK293" s="6"/>
      <c r="JOL293" s="6"/>
      <c r="JOM293" s="6"/>
      <c r="JON293" s="6"/>
      <c r="JOO293" s="6"/>
      <c r="JOP293" s="6"/>
      <c r="JOQ293" s="6"/>
      <c r="JOR293" s="6"/>
      <c r="JOS293" s="6"/>
      <c r="JOT293" s="6"/>
      <c r="JOU293" s="6"/>
      <c r="JOV293" s="6"/>
      <c r="JOW293" s="6"/>
      <c r="JOX293" s="6"/>
      <c r="JOY293" s="6"/>
      <c r="JOZ293" s="6"/>
      <c r="JPA293" s="6"/>
      <c r="JPB293" s="6"/>
      <c r="JPC293" s="6"/>
      <c r="JPD293" s="6"/>
      <c r="JPE293" s="6"/>
      <c r="JPF293" s="6"/>
      <c r="JPG293" s="6"/>
      <c r="JPH293" s="6"/>
      <c r="JPI293" s="6"/>
      <c r="JPJ293" s="6"/>
      <c r="JPK293" s="6"/>
      <c r="JPL293" s="6"/>
      <c r="JPM293" s="6"/>
      <c r="JPN293" s="6"/>
      <c r="JPO293" s="6"/>
      <c r="JPP293" s="6"/>
      <c r="JPQ293" s="6"/>
      <c r="JPR293" s="6"/>
      <c r="JPS293" s="6"/>
      <c r="JPT293" s="6"/>
      <c r="JPU293" s="6"/>
      <c r="JPV293" s="6"/>
      <c r="JPW293" s="6"/>
      <c r="JPX293" s="6"/>
      <c r="JPY293" s="6"/>
      <c r="JPZ293" s="6"/>
      <c r="JQA293" s="6"/>
      <c r="JQB293" s="6"/>
      <c r="JQC293" s="6"/>
      <c r="JQD293" s="6"/>
      <c r="JQE293" s="6"/>
      <c r="JQF293" s="6"/>
      <c r="JQG293" s="6"/>
      <c r="JQH293" s="6"/>
      <c r="JQI293" s="6"/>
      <c r="JQJ293" s="6"/>
      <c r="JQK293" s="6"/>
      <c r="JQL293" s="6"/>
      <c r="JQM293" s="6"/>
      <c r="JQN293" s="6"/>
      <c r="JQO293" s="6"/>
      <c r="JQP293" s="6"/>
      <c r="JQQ293" s="6"/>
      <c r="JQR293" s="6"/>
      <c r="JQS293" s="6"/>
      <c r="JQT293" s="6"/>
      <c r="JQU293" s="6"/>
      <c r="JQV293" s="6"/>
      <c r="JQW293" s="6"/>
      <c r="JQX293" s="6"/>
      <c r="JQY293" s="6"/>
      <c r="JQZ293" s="6"/>
      <c r="JRA293" s="6"/>
      <c r="JRB293" s="6"/>
      <c r="JRC293" s="6"/>
      <c r="JRD293" s="6"/>
      <c r="JRE293" s="6"/>
      <c r="JRF293" s="6"/>
      <c r="JRG293" s="6"/>
      <c r="JRH293" s="6"/>
      <c r="JRI293" s="6"/>
      <c r="JRJ293" s="6"/>
      <c r="JRK293" s="6"/>
      <c r="JRL293" s="6"/>
      <c r="JRM293" s="6"/>
      <c r="JRN293" s="6"/>
      <c r="JRO293" s="6"/>
      <c r="JRP293" s="6"/>
      <c r="JRQ293" s="6"/>
      <c r="JRR293" s="6"/>
      <c r="JRS293" s="6"/>
      <c r="JRT293" s="6"/>
      <c r="JRU293" s="6"/>
      <c r="JRV293" s="6"/>
      <c r="JRW293" s="6"/>
      <c r="JRX293" s="6"/>
      <c r="JRY293" s="6"/>
      <c r="JRZ293" s="6"/>
      <c r="JSA293" s="6"/>
      <c r="JSB293" s="6"/>
      <c r="JSC293" s="6"/>
      <c r="JSD293" s="6"/>
      <c r="JSE293" s="6"/>
      <c r="JSF293" s="6"/>
      <c r="JSG293" s="6"/>
      <c r="JSH293" s="6"/>
      <c r="JSI293" s="6"/>
      <c r="JSJ293" s="6"/>
      <c r="JSK293" s="6"/>
      <c r="JSL293" s="6"/>
      <c r="JSM293" s="6"/>
      <c r="JSN293" s="6"/>
      <c r="JSO293" s="6"/>
      <c r="JSP293" s="6"/>
      <c r="JSQ293" s="6"/>
      <c r="JSR293" s="6"/>
      <c r="JSS293" s="6"/>
      <c r="JST293" s="6"/>
      <c r="JSU293" s="6"/>
      <c r="JSV293" s="6"/>
      <c r="JSW293" s="6"/>
      <c r="JSX293" s="6"/>
      <c r="JSY293" s="6"/>
      <c r="JSZ293" s="6"/>
      <c r="JTA293" s="6"/>
      <c r="JTB293" s="6"/>
      <c r="JTC293" s="6"/>
      <c r="JTD293" s="6"/>
      <c r="JTE293" s="6"/>
      <c r="JTF293" s="6"/>
      <c r="JTG293" s="6"/>
      <c r="JTH293" s="6"/>
      <c r="JTI293" s="6"/>
      <c r="JTJ293" s="6"/>
      <c r="JTK293" s="6"/>
      <c r="JTL293" s="6"/>
      <c r="JTM293" s="6"/>
      <c r="JTN293" s="6"/>
      <c r="JTO293" s="6"/>
      <c r="JTP293" s="6"/>
      <c r="JTQ293" s="6"/>
      <c r="JTR293" s="6"/>
      <c r="JTS293" s="6"/>
      <c r="JTT293" s="6"/>
      <c r="JTU293" s="6"/>
      <c r="JTV293" s="6"/>
      <c r="JTW293" s="6"/>
      <c r="JTX293" s="6"/>
      <c r="JTY293" s="6"/>
      <c r="JTZ293" s="6"/>
      <c r="JUA293" s="6"/>
      <c r="JUB293" s="6"/>
      <c r="JUC293" s="6"/>
      <c r="JUD293" s="6"/>
      <c r="JUE293" s="6"/>
      <c r="JUF293" s="6"/>
      <c r="JUG293" s="6"/>
      <c r="JUH293" s="6"/>
      <c r="JUI293" s="6"/>
      <c r="JUJ293" s="6"/>
      <c r="JUK293" s="6"/>
      <c r="JUL293" s="6"/>
      <c r="JUM293" s="6"/>
      <c r="JUN293" s="6"/>
      <c r="JUO293" s="6"/>
      <c r="JUP293" s="6"/>
      <c r="JUQ293" s="6"/>
      <c r="JUR293" s="6"/>
      <c r="JUS293" s="6"/>
      <c r="JUT293" s="6"/>
      <c r="JUU293" s="6"/>
      <c r="JUV293" s="6"/>
      <c r="JUW293" s="6"/>
      <c r="JUX293" s="6"/>
      <c r="JUY293" s="6"/>
      <c r="JUZ293" s="6"/>
      <c r="JVA293" s="6"/>
      <c r="JVB293" s="6"/>
      <c r="JVC293" s="6"/>
      <c r="JVD293" s="6"/>
      <c r="JVE293" s="6"/>
      <c r="JVF293" s="6"/>
      <c r="JVG293" s="6"/>
      <c r="JVH293" s="6"/>
      <c r="JVI293" s="6"/>
      <c r="JVJ293" s="6"/>
      <c r="JVK293" s="6"/>
      <c r="JVL293" s="6"/>
      <c r="JVM293" s="6"/>
      <c r="JVN293" s="6"/>
      <c r="JVO293" s="6"/>
      <c r="JVP293" s="6"/>
      <c r="JVQ293" s="6"/>
      <c r="JVR293" s="6"/>
      <c r="JVS293" s="6"/>
      <c r="JVT293" s="6"/>
      <c r="JVU293" s="6"/>
      <c r="JVV293" s="6"/>
      <c r="JVW293" s="6"/>
      <c r="JVX293" s="6"/>
      <c r="JVY293" s="6"/>
      <c r="JVZ293" s="6"/>
      <c r="JWA293" s="6"/>
      <c r="JWB293" s="6"/>
      <c r="JWC293" s="6"/>
      <c r="JWD293" s="6"/>
      <c r="JWE293" s="6"/>
      <c r="JWF293" s="6"/>
      <c r="JWG293" s="6"/>
      <c r="JWH293" s="6"/>
      <c r="JWI293" s="6"/>
      <c r="JWJ293" s="6"/>
      <c r="JWK293" s="6"/>
      <c r="JWL293" s="6"/>
      <c r="JWM293" s="6"/>
      <c r="JWN293" s="6"/>
      <c r="JWO293" s="6"/>
      <c r="JWP293" s="6"/>
      <c r="JWQ293" s="6"/>
      <c r="JWR293" s="6"/>
      <c r="JWS293" s="6"/>
      <c r="JWT293" s="6"/>
      <c r="JWU293" s="6"/>
      <c r="JWV293" s="6"/>
      <c r="JWW293" s="6"/>
      <c r="JWX293" s="6"/>
      <c r="JWY293" s="6"/>
      <c r="JWZ293" s="6"/>
      <c r="JXA293" s="6"/>
      <c r="JXB293" s="6"/>
      <c r="JXC293" s="6"/>
      <c r="JXD293" s="6"/>
      <c r="JXE293" s="6"/>
      <c r="JXF293" s="6"/>
      <c r="JXG293" s="6"/>
      <c r="JXH293" s="6"/>
      <c r="JXI293" s="6"/>
      <c r="JXJ293" s="6"/>
      <c r="JXK293" s="6"/>
      <c r="JXL293" s="6"/>
      <c r="JXM293" s="6"/>
      <c r="JXN293" s="6"/>
      <c r="JXO293" s="6"/>
      <c r="JXP293" s="6"/>
      <c r="JXQ293" s="6"/>
      <c r="JXR293" s="6"/>
      <c r="JXS293" s="6"/>
      <c r="JXT293" s="6"/>
      <c r="JXU293" s="6"/>
      <c r="JXV293" s="6"/>
      <c r="JXW293" s="6"/>
      <c r="JXX293" s="6"/>
      <c r="JXY293" s="6"/>
      <c r="JXZ293" s="6"/>
      <c r="JYA293" s="6"/>
      <c r="JYB293" s="6"/>
      <c r="JYC293" s="6"/>
      <c r="JYD293" s="6"/>
      <c r="JYE293" s="6"/>
      <c r="JYF293" s="6"/>
      <c r="JYG293" s="6"/>
      <c r="JYH293" s="6"/>
      <c r="JYI293" s="6"/>
      <c r="JYJ293" s="6"/>
      <c r="JYK293" s="6"/>
      <c r="JYL293" s="6"/>
      <c r="JYM293" s="6"/>
      <c r="JYN293" s="6"/>
      <c r="JYO293" s="6"/>
      <c r="JYP293" s="6"/>
      <c r="JYQ293" s="6"/>
      <c r="JYR293" s="6"/>
      <c r="JYS293" s="6"/>
      <c r="JYT293" s="6"/>
      <c r="JYU293" s="6"/>
      <c r="JYV293" s="6"/>
      <c r="JYW293" s="6"/>
      <c r="JYX293" s="6"/>
      <c r="JYY293" s="6"/>
      <c r="JYZ293" s="6"/>
      <c r="JZA293" s="6"/>
      <c r="JZB293" s="6"/>
      <c r="JZC293" s="6"/>
      <c r="JZD293" s="6"/>
      <c r="JZE293" s="6"/>
      <c r="JZF293" s="6"/>
      <c r="JZG293" s="6"/>
      <c r="JZH293" s="6"/>
      <c r="JZI293" s="6"/>
      <c r="JZJ293" s="6"/>
      <c r="JZK293" s="6"/>
      <c r="JZL293" s="6"/>
      <c r="JZM293" s="6"/>
      <c r="JZN293" s="6"/>
      <c r="JZO293" s="6"/>
      <c r="JZP293" s="6"/>
      <c r="JZQ293" s="6"/>
      <c r="JZR293" s="6"/>
      <c r="JZS293" s="6"/>
      <c r="JZT293" s="6"/>
      <c r="JZU293" s="6"/>
      <c r="JZV293" s="6"/>
      <c r="JZW293" s="6"/>
      <c r="JZX293" s="6"/>
      <c r="JZY293" s="6"/>
      <c r="JZZ293" s="6"/>
      <c r="KAA293" s="6"/>
      <c r="KAB293" s="6"/>
      <c r="KAC293" s="6"/>
      <c r="KAD293" s="6"/>
      <c r="KAE293" s="6"/>
      <c r="KAF293" s="6"/>
      <c r="KAG293" s="6"/>
      <c r="KAH293" s="6"/>
      <c r="KAI293" s="6"/>
      <c r="KAJ293" s="6"/>
      <c r="KAK293" s="6"/>
      <c r="KAL293" s="6"/>
      <c r="KAM293" s="6"/>
      <c r="KAN293" s="6"/>
      <c r="KAO293" s="6"/>
      <c r="KAP293" s="6"/>
      <c r="KAQ293" s="6"/>
      <c r="KAR293" s="6"/>
      <c r="KAS293" s="6"/>
      <c r="KAT293" s="6"/>
      <c r="KAU293" s="6"/>
      <c r="KAV293" s="6"/>
      <c r="KAW293" s="6"/>
      <c r="KAX293" s="6"/>
      <c r="KAY293" s="6"/>
      <c r="KAZ293" s="6"/>
      <c r="KBA293" s="6"/>
      <c r="KBB293" s="6"/>
      <c r="KBC293" s="6"/>
      <c r="KBD293" s="6"/>
      <c r="KBE293" s="6"/>
      <c r="KBF293" s="6"/>
      <c r="KBG293" s="6"/>
      <c r="KBH293" s="6"/>
      <c r="KBI293" s="6"/>
      <c r="KBJ293" s="6"/>
      <c r="KBK293" s="6"/>
      <c r="KBL293" s="6"/>
      <c r="KBM293" s="6"/>
      <c r="KBN293" s="6"/>
      <c r="KBO293" s="6"/>
      <c r="KBP293" s="6"/>
      <c r="KBQ293" s="6"/>
      <c r="KBR293" s="6"/>
      <c r="KBS293" s="6"/>
      <c r="KBT293" s="6"/>
      <c r="KBU293" s="6"/>
      <c r="KBV293" s="6"/>
      <c r="KBW293" s="6"/>
      <c r="KBX293" s="6"/>
      <c r="KBY293" s="6"/>
      <c r="KBZ293" s="6"/>
      <c r="KCA293" s="6"/>
      <c r="KCB293" s="6"/>
      <c r="KCC293" s="6"/>
      <c r="KCD293" s="6"/>
      <c r="KCE293" s="6"/>
      <c r="KCF293" s="6"/>
      <c r="KCG293" s="6"/>
      <c r="KCH293" s="6"/>
      <c r="KCI293" s="6"/>
      <c r="KCJ293" s="6"/>
      <c r="KCK293" s="6"/>
      <c r="KCL293" s="6"/>
      <c r="KCM293" s="6"/>
      <c r="KCN293" s="6"/>
      <c r="KCO293" s="6"/>
      <c r="KCP293" s="6"/>
      <c r="KCQ293" s="6"/>
      <c r="KCR293" s="6"/>
      <c r="KCS293" s="6"/>
      <c r="KCT293" s="6"/>
      <c r="KCU293" s="6"/>
      <c r="KCV293" s="6"/>
      <c r="KCW293" s="6"/>
      <c r="KCX293" s="6"/>
      <c r="KCY293" s="6"/>
      <c r="KCZ293" s="6"/>
      <c r="KDA293" s="6"/>
      <c r="KDB293" s="6"/>
      <c r="KDC293" s="6"/>
      <c r="KDD293" s="6"/>
      <c r="KDE293" s="6"/>
      <c r="KDF293" s="6"/>
      <c r="KDG293" s="6"/>
      <c r="KDH293" s="6"/>
      <c r="KDI293" s="6"/>
      <c r="KDJ293" s="6"/>
      <c r="KDK293" s="6"/>
      <c r="KDL293" s="6"/>
      <c r="KDM293" s="6"/>
      <c r="KDN293" s="6"/>
      <c r="KDO293" s="6"/>
      <c r="KDP293" s="6"/>
      <c r="KDQ293" s="6"/>
      <c r="KDR293" s="6"/>
      <c r="KDS293" s="6"/>
      <c r="KDT293" s="6"/>
      <c r="KDU293" s="6"/>
      <c r="KDV293" s="6"/>
      <c r="KDW293" s="6"/>
      <c r="KDX293" s="6"/>
      <c r="KDY293" s="6"/>
      <c r="KDZ293" s="6"/>
      <c r="KEA293" s="6"/>
      <c r="KEB293" s="6"/>
      <c r="KEC293" s="6"/>
      <c r="KED293" s="6"/>
      <c r="KEE293" s="6"/>
      <c r="KEF293" s="6"/>
      <c r="KEG293" s="6"/>
      <c r="KEH293" s="6"/>
      <c r="KEI293" s="6"/>
      <c r="KEJ293" s="6"/>
      <c r="KEK293" s="6"/>
      <c r="KEL293" s="6"/>
      <c r="KEM293" s="6"/>
      <c r="KEN293" s="6"/>
      <c r="KEO293" s="6"/>
      <c r="KEP293" s="6"/>
      <c r="KEQ293" s="6"/>
      <c r="KER293" s="6"/>
      <c r="KES293" s="6"/>
      <c r="KET293" s="6"/>
      <c r="KEU293" s="6"/>
      <c r="KEV293" s="6"/>
      <c r="KEW293" s="6"/>
      <c r="KEX293" s="6"/>
      <c r="KEY293" s="6"/>
      <c r="KEZ293" s="6"/>
      <c r="KFA293" s="6"/>
      <c r="KFB293" s="6"/>
      <c r="KFC293" s="6"/>
      <c r="KFD293" s="6"/>
      <c r="KFE293" s="6"/>
      <c r="KFF293" s="6"/>
      <c r="KFG293" s="6"/>
      <c r="KFH293" s="6"/>
      <c r="KFI293" s="6"/>
      <c r="KFJ293" s="6"/>
      <c r="KFK293" s="6"/>
      <c r="KFL293" s="6"/>
      <c r="KFM293" s="6"/>
      <c r="KFN293" s="6"/>
      <c r="KFO293" s="6"/>
      <c r="KFP293" s="6"/>
      <c r="KFQ293" s="6"/>
      <c r="KFR293" s="6"/>
      <c r="KFS293" s="6"/>
      <c r="KFT293" s="6"/>
      <c r="KFU293" s="6"/>
      <c r="KFV293" s="6"/>
      <c r="KFW293" s="6"/>
      <c r="KFX293" s="6"/>
      <c r="KFY293" s="6"/>
      <c r="KFZ293" s="6"/>
      <c r="KGA293" s="6"/>
      <c r="KGB293" s="6"/>
      <c r="KGC293" s="6"/>
      <c r="KGD293" s="6"/>
      <c r="KGE293" s="6"/>
      <c r="KGF293" s="6"/>
      <c r="KGG293" s="6"/>
      <c r="KGH293" s="6"/>
      <c r="KGI293" s="6"/>
      <c r="KGJ293" s="6"/>
      <c r="KGK293" s="6"/>
      <c r="KGL293" s="6"/>
      <c r="KGM293" s="6"/>
      <c r="KGN293" s="6"/>
      <c r="KGO293" s="6"/>
      <c r="KGP293" s="6"/>
      <c r="KGQ293" s="6"/>
      <c r="KGR293" s="6"/>
      <c r="KGS293" s="6"/>
      <c r="KGT293" s="6"/>
      <c r="KGU293" s="6"/>
      <c r="KGV293" s="6"/>
      <c r="KGW293" s="6"/>
      <c r="KGX293" s="6"/>
      <c r="KGY293" s="6"/>
      <c r="KGZ293" s="6"/>
      <c r="KHA293" s="6"/>
      <c r="KHB293" s="6"/>
      <c r="KHC293" s="6"/>
      <c r="KHD293" s="6"/>
      <c r="KHE293" s="6"/>
      <c r="KHF293" s="6"/>
      <c r="KHG293" s="6"/>
      <c r="KHH293" s="6"/>
      <c r="KHI293" s="6"/>
      <c r="KHJ293" s="6"/>
      <c r="KHK293" s="6"/>
      <c r="KHL293" s="6"/>
      <c r="KHM293" s="6"/>
      <c r="KHN293" s="6"/>
      <c r="KHO293" s="6"/>
      <c r="KHP293" s="6"/>
      <c r="KHQ293" s="6"/>
      <c r="KHR293" s="6"/>
      <c r="KHS293" s="6"/>
      <c r="KHT293" s="6"/>
      <c r="KHU293" s="6"/>
      <c r="KHV293" s="6"/>
      <c r="KHW293" s="6"/>
      <c r="KHX293" s="6"/>
      <c r="KHY293" s="6"/>
      <c r="KHZ293" s="6"/>
      <c r="KIA293" s="6"/>
      <c r="KIB293" s="6"/>
      <c r="KIC293" s="6"/>
      <c r="KID293" s="6"/>
      <c r="KIE293" s="6"/>
      <c r="KIF293" s="6"/>
      <c r="KIG293" s="6"/>
      <c r="KIH293" s="6"/>
      <c r="KII293" s="6"/>
      <c r="KIJ293" s="6"/>
      <c r="KIK293" s="6"/>
      <c r="KIL293" s="6"/>
      <c r="KIM293" s="6"/>
      <c r="KIN293" s="6"/>
      <c r="KIO293" s="6"/>
      <c r="KIP293" s="6"/>
      <c r="KIQ293" s="6"/>
      <c r="KIR293" s="6"/>
      <c r="KIS293" s="6"/>
      <c r="KIT293" s="6"/>
      <c r="KIU293" s="6"/>
      <c r="KIV293" s="6"/>
      <c r="KIW293" s="6"/>
      <c r="KIX293" s="6"/>
      <c r="KIY293" s="6"/>
      <c r="KIZ293" s="6"/>
      <c r="KJA293" s="6"/>
      <c r="KJB293" s="6"/>
      <c r="KJC293" s="6"/>
      <c r="KJD293" s="6"/>
      <c r="KJE293" s="6"/>
      <c r="KJF293" s="6"/>
      <c r="KJG293" s="6"/>
      <c r="KJH293" s="6"/>
      <c r="KJI293" s="6"/>
      <c r="KJJ293" s="6"/>
      <c r="KJK293" s="6"/>
      <c r="KJL293" s="6"/>
      <c r="KJM293" s="6"/>
      <c r="KJN293" s="6"/>
      <c r="KJO293" s="6"/>
      <c r="KJP293" s="6"/>
      <c r="KJQ293" s="6"/>
      <c r="KJR293" s="6"/>
      <c r="KJS293" s="6"/>
      <c r="KJT293" s="6"/>
      <c r="KJU293" s="6"/>
      <c r="KJV293" s="6"/>
      <c r="KJW293" s="6"/>
      <c r="KJX293" s="6"/>
      <c r="KJY293" s="6"/>
      <c r="KJZ293" s="6"/>
      <c r="KKA293" s="6"/>
      <c r="KKB293" s="6"/>
      <c r="KKC293" s="6"/>
      <c r="KKD293" s="6"/>
      <c r="KKE293" s="6"/>
      <c r="KKF293" s="6"/>
      <c r="KKG293" s="6"/>
      <c r="KKH293" s="6"/>
      <c r="KKI293" s="6"/>
      <c r="KKJ293" s="6"/>
      <c r="KKK293" s="6"/>
      <c r="KKL293" s="6"/>
      <c r="KKM293" s="6"/>
      <c r="KKN293" s="6"/>
      <c r="KKO293" s="6"/>
      <c r="KKP293" s="6"/>
      <c r="KKQ293" s="6"/>
      <c r="KKR293" s="6"/>
      <c r="KKS293" s="6"/>
      <c r="KKT293" s="6"/>
      <c r="KKU293" s="6"/>
      <c r="KKV293" s="6"/>
      <c r="KKW293" s="6"/>
      <c r="KKX293" s="6"/>
      <c r="KKY293" s="6"/>
      <c r="KKZ293" s="6"/>
      <c r="KLA293" s="6"/>
      <c r="KLB293" s="6"/>
      <c r="KLC293" s="6"/>
      <c r="KLD293" s="6"/>
      <c r="KLE293" s="6"/>
      <c r="KLF293" s="6"/>
      <c r="KLG293" s="6"/>
      <c r="KLH293" s="6"/>
      <c r="KLI293" s="6"/>
      <c r="KLJ293" s="6"/>
      <c r="KLK293" s="6"/>
      <c r="KLL293" s="6"/>
      <c r="KLM293" s="6"/>
      <c r="KLN293" s="6"/>
      <c r="KLO293" s="6"/>
      <c r="KLP293" s="6"/>
      <c r="KLQ293" s="6"/>
      <c r="KLR293" s="6"/>
      <c r="KLS293" s="6"/>
      <c r="KLT293" s="6"/>
      <c r="KLU293" s="6"/>
      <c r="KLV293" s="6"/>
      <c r="KLW293" s="6"/>
      <c r="KLX293" s="6"/>
      <c r="KLY293" s="6"/>
      <c r="KLZ293" s="6"/>
      <c r="KMA293" s="6"/>
      <c r="KMB293" s="6"/>
      <c r="KMC293" s="6"/>
      <c r="KMD293" s="6"/>
      <c r="KME293" s="6"/>
      <c r="KMF293" s="6"/>
      <c r="KMG293" s="6"/>
      <c r="KMH293" s="6"/>
      <c r="KMI293" s="6"/>
      <c r="KMJ293" s="6"/>
      <c r="KMK293" s="6"/>
      <c r="KML293" s="6"/>
      <c r="KMM293" s="6"/>
      <c r="KMN293" s="6"/>
      <c r="KMO293" s="6"/>
      <c r="KMP293" s="6"/>
      <c r="KMQ293" s="6"/>
      <c r="KMR293" s="6"/>
      <c r="KMS293" s="6"/>
      <c r="KMT293" s="6"/>
      <c r="KMU293" s="6"/>
      <c r="KMV293" s="6"/>
      <c r="KMW293" s="6"/>
      <c r="KMX293" s="6"/>
      <c r="KMY293" s="6"/>
      <c r="KMZ293" s="6"/>
      <c r="KNA293" s="6"/>
      <c r="KNB293" s="6"/>
      <c r="KNC293" s="6"/>
      <c r="KND293" s="6"/>
      <c r="KNE293" s="6"/>
      <c r="KNF293" s="6"/>
      <c r="KNG293" s="6"/>
      <c r="KNH293" s="6"/>
      <c r="KNI293" s="6"/>
      <c r="KNJ293" s="6"/>
      <c r="KNK293" s="6"/>
      <c r="KNL293" s="6"/>
      <c r="KNM293" s="6"/>
      <c r="KNN293" s="6"/>
      <c r="KNO293" s="6"/>
      <c r="KNP293" s="6"/>
      <c r="KNQ293" s="6"/>
      <c r="KNR293" s="6"/>
      <c r="KNS293" s="6"/>
      <c r="KNT293" s="6"/>
      <c r="KNU293" s="6"/>
      <c r="KNV293" s="6"/>
      <c r="KNW293" s="6"/>
      <c r="KNX293" s="6"/>
      <c r="KNY293" s="6"/>
      <c r="KNZ293" s="6"/>
      <c r="KOA293" s="6"/>
      <c r="KOB293" s="6"/>
      <c r="KOC293" s="6"/>
      <c r="KOD293" s="6"/>
      <c r="KOE293" s="6"/>
      <c r="KOF293" s="6"/>
      <c r="KOG293" s="6"/>
      <c r="KOH293" s="6"/>
      <c r="KOI293" s="6"/>
      <c r="KOJ293" s="6"/>
      <c r="KOK293" s="6"/>
      <c r="KOL293" s="6"/>
      <c r="KOM293" s="6"/>
      <c r="KON293" s="6"/>
      <c r="KOO293" s="6"/>
      <c r="KOP293" s="6"/>
      <c r="KOQ293" s="6"/>
      <c r="KOR293" s="6"/>
      <c r="KOS293" s="6"/>
      <c r="KOT293" s="6"/>
      <c r="KOU293" s="6"/>
      <c r="KOV293" s="6"/>
      <c r="KOW293" s="6"/>
      <c r="KOX293" s="6"/>
      <c r="KOY293" s="6"/>
      <c r="KOZ293" s="6"/>
      <c r="KPA293" s="6"/>
      <c r="KPB293" s="6"/>
      <c r="KPC293" s="6"/>
      <c r="KPD293" s="6"/>
      <c r="KPE293" s="6"/>
      <c r="KPF293" s="6"/>
      <c r="KPG293" s="6"/>
      <c r="KPH293" s="6"/>
      <c r="KPI293" s="6"/>
      <c r="KPJ293" s="6"/>
      <c r="KPK293" s="6"/>
      <c r="KPL293" s="6"/>
      <c r="KPM293" s="6"/>
      <c r="KPN293" s="6"/>
      <c r="KPO293" s="6"/>
      <c r="KPP293" s="6"/>
      <c r="KPQ293" s="6"/>
      <c r="KPR293" s="6"/>
      <c r="KPS293" s="6"/>
      <c r="KPT293" s="6"/>
      <c r="KPU293" s="6"/>
      <c r="KPV293" s="6"/>
      <c r="KPW293" s="6"/>
      <c r="KPX293" s="6"/>
      <c r="KPY293" s="6"/>
      <c r="KPZ293" s="6"/>
      <c r="KQA293" s="6"/>
      <c r="KQB293" s="6"/>
      <c r="KQC293" s="6"/>
      <c r="KQD293" s="6"/>
      <c r="KQE293" s="6"/>
      <c r="KQF293" s="6"/>
      <c r="KQG293" s="6"/>
      <c r="KQH293" s="6"/>
      <c r="KQI293" s="6"/>
      <c r="KQJ293" s="6"/>
      <c r="KQK293" s="6"/>
      <c r="KQL293" s="6"/>
      <c r="KQM293" s="6"/>
      <c r="KQN293" s="6"/>
      <c r="KQO293" s="6"/>
      <c r="KQP293" s="6"/>
      <c r="KQQ293" s="6"/>
      <c r="KQR293" s="6"/>
      <c r="KQS293" s="6"/>
      <c r="KQT293" s="6"/>
      <c r="KQU293" s="6"/>
      <c r="KQV293" s="6"/>
      <c r="KQW293" s="6"/>
      <c r="KQX293" s="6"/>
      <c r="KQY293" s="6"/>
      <c r="KQZ293" s="6"/>
      <c r="KRA293" s="6"/>
      <c r="KRB293" s="6"/>
      <c r="KRC293" s="6"/>
      <c r="KRD293" s="6"/>
      <c r="KRE293" s="6"/>
      <c r="KRF293" s="6"/>
      <c r="KRG293" s="6"/>
      <c r="KRH293" s="6"/>
      <c r="KRI293" s="6"/>
      <c r="KRJ293" s="6"/>
      <c r="KRK293" s="6"/>
      <c r="KRL293" s="6"/>
      <c r="KRM293" s="6"/>
      <c r="KRN293" s="6"/>
      <c r="KRO293" s="6"/>
      <c r="KRP293" s="6"/>
      <c r="KRQ293" s="6"/>
      <c r="KRR293" s="6"/>
      <c r="KRS293" s="6"/>
      <c r="KRT293" s="6"/>
      <c r="KRU293" s="6"/>
      <c r="KRV293" s="6"/>
      <c r="KRW293" s="6"/>
      <c r="KRX293" s="6"/>
      <c r="KRY293" s="6"/>
      <c r="KRZ293" s="6"/>
      <c r="KSA293" s="6"/>
      <c r="KSB293" s="6"/>
      <c r="KSC293" s="6"/>
      <c r="KSD293" s="6"/>
      <c r="KSE293" s="6"/>
      <c r="KSF293" s="6"/>
      <c r="KSG293" s="6"/>
      <c r="KSH293" s="6"/>
      <c r="KSI293" s="6"/>
      <c r="KSJ293" s="6"/>
      <c r="KSK293" s="6"/>
      <c r="KSL293" s="6"/>
      <c r="KSM293" s="6"/>
      <c r="KSN293" s="6"/>
      <c r="KSO293" s="6"/>
      <c r="KSP293" s="6"/>
      <c r="KSQ293" s="6"/>
      <c r="KSR293" s="6"/>
      <c r="KSS293" s="6"/>
      <c r="KST293" s="6"/>
      <c r="KSU293" s="6"/>
      <c r="KSV293" s="6"/>
      <c r="KSW293" s="6"/>
      <c r="KSX293" s="6"/>
      <c r="KSY293" s="6"/>
      <c r="KSZ293" s="6"/>
      <c r="KTA293" s="6"/>
      <c r="KTB293" s="6"/>
      <c r="KTC293" s="6"/>
      <c r="KTD293" s="6"/>
      <c r="KTE293" s="6"/>
      <c r="KTF293" s="6"/>
      <c r="KTG293" s="6"/>
      <c r="KTH293" s="6"/>
      <c r="KTI293" s="6"/>
      <c r="KTJ293" s="6"/>
      <c r="KTK293" s="6"/>
      <c r="KTL293" s="6"/>
      <c r="KTM293" s="6"/>
      <c r="KTN293" s="6"/>
      <c r="KTO293" s="6"/>
      <c r="KTP293" s="6"/>
      <c r="KTQ293" s="6"/>
      <c r="KTR293" s="6"/>
      <c r="KTS293" s="6"/>
      <c r="KTT293" s="6"/>
      <c r="KTU293" s="6"/>
      <c r="KTV293" s="6"/>
      <c r="KTW293" s="6"/>
      <c r="KTX293" s="6"/>
      <c r="KTY293" s="6"/>
      <c r="KTZ293" s="6"/>
      <c r="KUA293" s="6"/>
      <c r="KUB293" s="6"/>
      <c r="KUC293" s="6"/>
      <c r="KUD293" s="6"/>
      <c r="KUE293" s="6"/>
      <c r="KUF293" s="6"/>
      <c r="KUG293" s="6"/>
      <c r="KUH293" s="6"/>
      <c r="KUI293" s="6"/>
      <c r="KUJ293" s="6"/>
      <c r="KUK293" s="6"/>
      <c r="KUL293" s="6"/>
      <c r="KUM293" s="6"/>
      <c r="KUN293" s="6"/>
      <c r="KUO293" s="6"/>
      <c r="KUP293" s="6"/>
      <c r="KUQ293" s="6"/>
      <c r="KUR293" s="6"/>
      <c r="KUS293" s="6"/>
      <c r="KUT293" s="6"/>
      <c r="KUU293" s="6"/>
      <c r="KUV293" s="6"/>
      <c r="KUW293" s="6"/>
      <c r="KUX293" s="6"/>
      <c r="KUY293" s="6"/>
      <c r="KUZ293" s="6"/>
      <c r="KVA293" s="6"/>
      <c r="KVB293" s="6"/>
      <c r="KVC293" s="6"/>
      <c r="KVD293" s="6"/>
      <c r="KVE293" s="6"/>
      <c r="KVF293" s="6"/>
      <c r="KVG293" s="6"/>
      <c r="KVH293" s="6"/>
      <c r="KVI293" s="6"/>
      <c r="KVJ293" s="6"/>
      <c r="KVK293" s="6"/>
      <c r="KVL293" s="6"/>
      <c r="KVM293" s="6"/>
      <c r="KVN293" s="6"/>
      <c r="KVO293" s="6"/>
      <c r="KVP293" s="6"/>
      <c r="KVQ293" s="6"/>
      <c r="KVR293" s="6"/>
      <c r="KVS293" s="6"/>
      <c r="KVT293" s="6"/>
      <c r="KVU293" s="6"/>
      <c r="KVV293" s="6"/>
      <c r="KVW293" s="6"/>
      <c r="KVX293" s="6"/>
      <c r="KVY293" s="6"/>
      <c r="KVZ293" s="6"/>
      <c r="KWA293" s="6"/>
      <c r="KWB293" s="6"/>
      <c r="KWC293" s="6"/>
      <c r="KWD293" s="6"/>
      <c r="KWE293" s="6"/>
      <c r="KWF293" s="6"/>
      <c r="KWG293" s="6"/>
      <c r="KWH293" s="6"/>
      <c r="KWI293" s="6"/>
      <c r="KWJ293" s="6"/>
      <c r="KWK293" s="6"/>
      <c r="KWL293" s="6"/>
      <c r="KWM293" s="6"/>
      <c r="KWN293" s="6"/>
      <c r="KWO293" s="6"/>
      <c r="KWP293" s="6"/>
      <c r="KWQ293" s="6"/>
      <c r="KWR293" s="6"/>
      <c r="KWS293" s="6"/>
      <c r="KWT293" s="6"/>
      <c r="KWU293" s="6"/>
      <c r="KWV293" s="6"/>
      <c r="KWW293" s="6"/>
      <c r="KWX293" s="6"/>
      <c r="KWY293" s="6"/>
      <c r="KWZ293" s="6"/>
      <c r="KXA293" s="6"/>
      <c r="KXB293" s="6"/>
      <c r="KXC293" s="6"/>
      <c r="KXD293" s="6"/>
      <c r="KXE293" s="6"/>
      <c r="KXF293" s="6"/>
      <c r="KXG293" s="6"/>
      <c r="KXH293" s="6"/>
      <c r="KXI293" s="6"/>
      <c r="KXJ293" s="6"/>
      <c r="KXK293" s="6"/>
      <c r="KXL293" s="6"/>
      <c r="KXM293" s="6"/>
      <c r="KXN293" s="6"/>
      <c r="KXO293" s="6"/>
      <c r="KXP293" s="6"/>
      <c r="KXQ293" s="6"/>
      <c r="KXR293" s="6"/>
      <c r="KXS293" s="6"/>
      <c r="KXT293" s="6"/>
      <c r="KXU293" s="6"/>
      <c r="KXV293" s="6"/>
      <c r="KXW293" s="6"/>
      <c r="KXX293" s="6"/>
      <c r="KXY293" s="6"/>
      <c r="KXZ293" s="6"/>
      <c r="KYA293" s="6"/>
      <c r="KYB293" s="6"/>
      <c r="KYC293" s="6"/>
      <c r="KYD293" s="6"/>
      <c r="KYE293" s="6"/>
      <c r="KYF293" s="6"/>
      <c r="KYG293" s="6"/>
      <c r="KYH293" s="6"/>
      <c r="KYI293" s="6"/>
      <c r="KYJ293" s="6"/>
      <c r="KYK293" s="6"/>
      <c r="KYL293" s="6"/>
      <c r="KYM293" s="6"/>
      <c r="KYN293" s="6"/>
      <c r="KYO293" s="6"/>
      <c r="KYP293" s="6"/>
      <c r="KYQ293" s="6"/>
      <c r="KYR293" s="6"/>
      <c r="KYS293" s="6"/>
      <c r="KYT293" s="6"/>
      <c r="KYU293" s="6"/>
      <c r="KYV293" s="6"/>
      <c r="KYW293" s="6"/>
      <c r="KYX293" s="6"/>
      <c r="KYY293" s="6"/>
      <c r="KYZ293" s="6"/>
      <c r="KZA293" s="6"/>
      <c r="KZB293" s="6"/>
      <c r="KZC293" s="6"/>
      <c r="KZD293" s="6"/>
      <c r="KZE293" s="6"/>
      <c r="KZF293" s="6"/>
      <c r="KZG293" s="6"/>
      <c r="KZH293" s="6"/>
      <c r="KZI293" s="6"/>
      <c r="KZJ293" s="6"/>
      <c r="KZK293" s="6"/>
      <c r="KZL293" s="6"/>
      <c r="KZM293" s="6"/>
      <c r="KZN293" s="6"/>
      <c r="KZO293" s="6"/>
      <c r="KZP293" s="6"/>
      <c r="KZQ293" s="6"/>
      <c r="KZR293" s="6"/>
      <c r="KZS293" s="6"/>
      <c r="KZT293" s="6"/>
      <c r="KZU293" s="6"/>
      <c r="KZV293" s="6"/>
      <c r="KZW293" s="6"/>
      <c r="KZX293" s="6"/>
      <c r="KZY293" s="6"/>
      <c r="KZZ293" s="6"/>
      <c r="LAA293" s="6"/>
      <c r="LAB293" s="6"/>
      <c r="LAC293" s="6"/>
      <c r="LAD293" s="6"/>
      <c r="LAE293" s="6"/>
      <c r="LAF293" s="6"/>
      <c r="LAG293" s="6"/>
      <c r="LAH293" s="6"/>
      <c r="LAI293" s="6"/>
      <c r="LAJ293" s="6"/>
      <c r="LAK293" s="6"/>
      <c r="LAL293" s="6"/>
      <c r="LAM293" s="6"/>
      <c r="LAN293" s="6"/>
      <c r="LAO293" s="6"/>
      <c r="LAP293" s="6"/>
      <c r="LAQ293" s="6"/>
      <c r="LAR293" s="6"/>
      <c r="LAS293" s="6"/>
      <c r="LAT293" s="6"/>
      <c r="LAU293" s="6"/>
      <c r="LAV293" s="6"/>
      <c r="LAW293" s="6"/>
      <c r="LAX293" s="6"/>
      <c r="LAY293" s="6"/>
      <c r="LAZ293" s="6"/>
      <c r="LBA293" s="6"/>
      <c r="LBB293" s="6"/>
      <c r="LBC293" s="6"/>
      <c r="LBD293" s="6"/>
      <c r="LBE293" s="6"/>
      <c r="LBF293" s="6"/>
      <c r="LBG293" s="6"/>
      <c r="LBH293" s="6"/>
      <c r="LBI293" s="6"/>
      <c r="LBJ293" s="6"/>
      <c r="LBK293" s="6"/>
      <c r="LBL293" s="6"/>
      <c r="LBM293" s="6"/>
      <c r="LBN293" s="6"/>
      <c r="LBO293" s="6"/>
      <c r="LBP293" s="6"/>
      <c r="LBQ293" s="6"/>
      <c r="LBR293" s="6"/>
      <c r="LBS293" s="6"/>
      <c r="LBT293" s="6"/>
      <c r="LBU293" s="6"/>
      <c r="LBV293" s="6"/>
      <c r="LBW293" s="6"/>
      <c r="LBX293" s="6"/>
      <c r="LBY293" s="6"/>
      <c r="LBZ293" s="6"/>
      <c r="LCA293" s="6"/>
      <c r="LCB293" s="6"/>
      <c r="LCC293" s="6"/>
      <c r="LCD293" s="6"/>
      <c r="LCE293" s="6"/>
      <c r="LCF293" s="6"/>
      <c r="LCG293" s="6"/>
      <c r="LCH293" s="6"/>
      <c r="LCI293" s="6"/>
      <c r="LCJ293" s="6"/>
      <c r="LCK293" s="6"/>
      <c r="LCL293" s="6"/>
      <c r="LCM293" s="6"/>
      <c r="LCN293" s="6"/>
      <c r="LCO293" s="6"/>
      <c r="LCP293" s="6"/>
      <c r="LCQ293" s="6"/>
      <c r="LCR293" s="6"/>
      <c r="LCS293" s="6"/>
      <c r="LCT293" s="6"/>
      <c r="LCU293" s="6"/>
      <c r="LCV293" s="6"/>
      <c r="LCW293" s="6"/>
      <c r="LCX293" s="6"/>
      <c r="LCY293" s="6"/>
      <c r="LCZ293" s="6"/>
      <c r="LDA293" s="6"/>
      <c r="LDB293" s="6"/>
      <c r="LDC293" s="6"/>
      <c r="LDD293" s="6"/>
      <c r="LDE293" s="6"/>
      <c r="LDF293" s="6"/>
      <c r="LDG293" s="6"/>
      <c r="LDH293" s="6"/>
      <c r="LDI293" s="6"/>
      <c r="LDJ293" s="6"/>
      <c r="LDK293" s="6"/>
      <c r="LDL293" s="6"/>
      <c r="LDM293" s="6"/>
      <c r="LDN293" s="6"/>
      <c r="LDO293" s="6"/>
      <c r="LDP293" s="6"/>
      <c r="LDQ293" s="6"/>
      <c r="LDR293" s="6"/>
      <c r="LDS293" s="6"/>
      <c r="LDT293" s="6"/>
      <c r="LDU293" s="6"/>
      <c r="LDV293" s="6"/>
      <c r="LDW293" s="6"/>
      <c r="LDX293" s="6"/>
      <c r="LDY293" s="6"/>
      <c r="LDZ293" s="6"/>
      <c r="LEA293" s="6"/>
      <c r="LEB293" s="6"/>
      <c r="LEC293" s="6"/>
      <c r="LED293" s="6"/>
      <c r="LEE293" s="6"/>
      <c r="LEF293" s="6"/>
      <c r="LEG293" s="6"/>
      <c r="LEH293" s="6"/>
      <c r="LEI293" s="6"/>
      <c r="LEJ293" s="6"/>
      <c r="LEK293" s="6"/>
      <c r="LEL293" s="6"/>
      <c r="LEM293" s="6"/>
      <c r="LEN293" s="6"/>
      <c r="LEO293" s="6"/>
      <c r="LEP293" s="6"/>
      <c r="LEQ293" s="6"/>
      <c r="LER293" s="6"/>
      <c r="LES293" s="6"/>
      <c r="LET293" s="6"/>
      <c r="LEU293" s="6"/>
      <c r="LEV293" s="6"/>
      <c r="LEW293" s="6"/>
      <c r="LEX293" s="6"/>
      <c r="LEY293" s="6"/>
      <c r="LEZ293" s="6"/>
      <c r="LFA293" s="6"/>
      <c r="LFB293" s="6"/>
      <c r="LFC293" s="6"/>
      <c r="LFD293" s="6"/>
      <c r="LFE293" s="6"/>
      <c r="LFF293" s="6"/>
      <c r="LFG293" s="6"/>
      <c r="LFH293" s="6"/>
      <c r="LFI293" s="6"/>
      <c r="LFJ293" s="6"/>
      <c r="LFK293" s="6"/>
      <c r="LFL293" s="6"/>
      <c r="LFM293" s="6"/>
      <c r="LFN293" s="6"/>
      <c r="LFO293" s="6"/>
      <c r="LFP293" s="6"/>
      <c r="LFQ293" s="6"/>
      <c r="LFR293" s="6"/>
      <c r="LFS293" s="6"/>
      <c r="LFT293" s="6"/>
      <c r="LFU293" s="6"/>
      <c r="LFV293" s="6"/>
      <c r="LFW293" s="6"/>
      <c r="LFX293" s="6"/>
      <c r="LFY293" s="6"/>
      <c r="LFZ293" s="6"/>
      <c r="LGA293" s="6"/>
      <c r="LGB293" s="6"/>
      <c r="LGC293" s="6"/>
      <c r="LGD293" s="6"/>
      <c r="LGE293" s="6"/>
      <c r="LGF293" s="6"/>
      <c r="LGG293" s="6"/>
      <c r="LGH293" s="6"/>
      <c r="LGI293" s="6"/>
      <c r="LGJ293" s="6"/>
      <c r="LGK293" s="6"/>
      <c r="LGL293" s="6"/>
      <c r="LGM293" s="6"/>
      <c r="LGN293" s="6"/>
      <c r="LGO293" s="6"/>
      <c r="LGP293" s="6"/>
      <c r="LGQ293" s="6"/>
      <c r="LGR293" s="6"/>
      <c r="LGS293" s="6"/>
      <c r="LGT293" s="6"/>
      <c r="LGU293" s="6"/>
      <c r="LGV293" s="6"/>
      <c r="LGW293" s="6"/>
      <c r="LGX293" s="6"/>
      <c r="LGY293" s="6"/>
      <c r="LGZ293" s="6"/>
      <c r="LHA293" s="6"/>
      <c r="LHB293" s="6"/>
      <c r="LHC293" s="6"/>
      <c r="LHD293" s="6"/>
      <c r="LHE293" s="6"/>
      <c r="LHF293" s="6"/>
      <c r="LHG293" s="6"/>
      <c r="LHH293" s="6"/>
      <c r="LHI293" s="6"/>
      <c r="LHJ293" s="6"/>
      <c r="LHK293" s="6"/>
      <c r="LHL293" s="6"/>
      <c r="LHM293" s="6"/>
      <c r="LHN293" s="6"/>
      <c r="LHO293" s="6"/>
      <c r="LHP293" s="6"/>
      <c r="LHQ293" s="6"/>
      <c r="LHR293" s="6"/>
      <c r="LHS293" s="6"/>
      <c r="LHT293" s="6"/>
      <c r="LHU293" s="6"/>
      <c r="LHV293" s="6"/>
      <c r="LHW293" s="6"/>
      <c r="LHX293" s="6"/>
      <c r="LHY293" s="6"/>
      <c r="LHZ293" s="6"/>
      <c r="LIA293" s="6"/>
      <c r="LIB293" s="6"/>
      <c r="LIC293" s="6"/>
      <c r="LID293" s="6"/>
      <c r="LIE293" s="6"/>
      <c r="LIF293" s="6"/>
      <c r="LIG293" s="6"/>
      <c r="LIH293" s="6"/>
      <c r="LII293" s="6"/>
      <c r="LIJ293" s="6"/>
      <c r="LIK293" s="6"/>
      <c r="LIL293" s="6"/>
      <c r="LIM293" s="6"/>
      <c r="LIN293" s="6"/>
      <c r="LIO293" s="6"/>
      <c r="LIP293" s="6"/>
      <c r="LIQ293" s="6"/>
      <c r="LIR293" s="6"/>
      <c r="LIS293" s="6"/>
      <c r="LIT293" s="6"/>
      <c r="LIU293" s="6"/>
      <c r="LIV293" s="6"/>
      <c r="LIW293" s="6"/>
      <c r="LIX293" s="6"/>
      <c r="LIY293" s="6"/>
      <c r="LIZ293" s="6"/>
      <c r="LJA293" s="6"/>
      <c r="LJB293" s="6"/>
      <c r="LJC293" s="6"/>
      <c r="LJD293" s="6"/>
      <c r="LJE293" s="6"/>
      <c r="LJF293" s="6"/>
      <c r="LJG293" s="6"/>
      <c r="LJH293" s="6"/>
      <c r="LJI293" s="6"/>
      <c r="LJJ293" s="6"/>
      <c r="LJK293" s="6"/>
      <c r="LJL293" s="6"/>
      <c r="LJM293" s="6"/>
      <c r="LJN293" s="6"/>
      <c r="LJO293" s="6"/>
      <c r="LJP293" s="6"/>
      <c r="LJQ293" s="6"/>
      <c r="LJR293" s="6"/>
      <c r="LJS293" s="6"/>
      <c r="LJT293" s="6"/>
      <c r="LJU293" s="6"/>
      <c r="LJV293" s="6"/>
      <c r="LJW293" s="6"/>
      <c r="LJX293" s="6"/>
      <c r="LJY293" s="6"/>
      <c r="LJZ293" s="6"/>
      <c r="LKA293" s="6"/>
      <c r="LKB293" s="6"/>
      <c r="LKC293" s="6"/>
      <c r="LKD293" s="6"/>
      <c r="LKE293" s="6"/>
      <c r="LKF293" s="6"/>
      <c r="LKG293" s="6"/>
      <c r="LKH293" s="6"/>
      <c r="LKI293" s="6"/>
      <c r="LKJ293" s="6"/>
      <c r="LKK293" s="6"/>
      <c r="LKL293" s="6"/>
      <c r="LKM293" s="6"/>
      <c r="LKN293" s="6"/>
      <c r="LKO293" s="6"/>
      <c r="LKP293" s="6"/>
      <c r="LKQ293" s="6"/>
      <c r="LKR293" s="6"/>
      <c r="LKS293" s="6"/>
      <c r="LKT293" s="6"/>
      <c r="LKU293" s="6"/>
      <c r="LKV293" s="6"/>
      <c r="LKW293" s="6"/>
      <c r="LKX293" s="6"/>
      <c r="LKY293" s="6"/>
      <c r="LKZ293" s="6"/>
      <c r="LLA293" s="6"/>
      <c r="LLB293" s="6"/>
      <c r="LLC293" s="6"/>
      <c r="LLD293" s="6"/>
      <c r="LLE293" s="6"/>
      <c r="LLF293" s="6"/>
      <c r="LLG293" s="6"/>
      <c r="LLH293" s="6"/>
      <c r="LLI293" s="6"/>
      <c r="LLJ293" s="6"/>
      <c r="LLK293" s="6"/>
      <c r="LLL293" s="6"/>
      <c r="LLM293" s="6"/>
      <c r="LLN293" s="6"/>
      <c r="LLO293" s="6"/>
      <c r="LLP293" s="6"/>
      <c r="LLQ293" s="6"/>
      <c r="LLR293" s="6"/>
      <c r="LLS293" s="6"/>
      <c r="LLT293" s="6"/>
      <c r="LLU293" s="6"/>
      <c r="LLV293" s="6"/>
      <c r="LLW293" s="6"/>
      <c r="LLX293" s="6"/>
      <c r="LLY293" s="6"/>
      <c r="LLZ293" s="6"/>
      <c r="LMA293" s="6"/>
      <c r="LMB293" s="6"/>
      <c r="LMC293" s="6"/>
      <c r="LMD293" s="6"/>
      <c r="LME293" s="6"/>
      <c r="LMF293" s="6"/>
      <c r="LMG293" s="6"/>
      <c r="LMH293" s="6"/>
      <c r="LMI293" s="6"/>
      <c r="LMJ293" s="6"/>
      <c r="LMK293" s="6"/>
      <c r="LML293" s="6"/>
      <c r="LMM293" s="6"/>
      <c r="LMN293" s="6"/>
      <c r="LMO293" s="6"/>
      <c r="LMP293" s="6"/>
      <c r="LMQ293" s="6"/>
      <c r="LMR293" s="6"/>
      <c r="LMS293" s="6"/>
      <c r="LMT293" s="6"/>
      <c r="LMU293" s="6"/>
      <c r="LMV293" s="6"/>
      <c r="LMW293" s="6"/>
      <c r="LMX293" s="6"/>
      <c r="LMY293" s="6"/>
      <c r="LMZ293" s="6"/>
      <c r="LNA293" s="6"/>
      <c r="LNB293" s="6"/>
      <c r="LNC293" s="6"/>
      <c r="LND293" s="6"/>
      <c r="LNE293" s="6"/>
      <c r="LNF293" s="6"/>
      <c r="LNG293" s="6"/>
      <c r="LNH293" s="6"/>
      <c r="LNI293" s="6"/>
      <c r="LNJ293" s="6"/>
      <c r="LNK293" s="6"/>
      <c r="LNL293" s="6"/>
      <c r="LNM293" s="6"/>
      <c r="LNN293" s="6"/>
      <c r="LNO293" s="6"/>
      <c r="LNP293" s="6"/>
      <c r="LNQ293" s="6"/>
      <c r="LNR293" s="6"/>
      <c r="LNS293" s="6"/>
      <c r="LNT293" s="6"/>
      <c r="LNU293" s="6"/>
      <c r="LNV293" s="6"/>
      <c r="LNW293" s="6"/>
      <c r="LNX293" s="6"/>
      <c r="LNY293" s="6"/>
      <c r="LNZ293" s="6"/>
      <c r="LOA293" s="6"/>
      <c r="LOB293" s="6"/>
      <c r="LOC293" s="6"/>
      <c r="LOD293" s="6"/>
      <c r="LOE293" s="6"/>
      <c r="LOF293" s="6"/>
      <c r="LOG293" s="6"/>
      <c r="LOH293" s="6"/>
      <c r="LOI293" s="6"/>
      <c r="LOJ293" s="6"/>
      <c r="LOK293" s="6"/>
      <c r="LOL293" s="6"/>
      <c r="LOM293" s="6"/>
      <c r="LON293" s="6"/>
      <c r="LOO293" s="6"/>
      <c r="LOP293" s="6"/>
      <c r="LOQ293" s="6"/>
      <c r="LOR293" s="6"/>
      <c r="LOS293" s="6"/>
      <c r="LOT293" s="6"/>
      <c r="LOU293" s="6"/>
      <c r="LOV293" s="6"/>
      <c r="LOW293" s="6"/>
      <c r="LOX293" s="6"/>
      <c r="LOY293" s="6"/>
      <c r="LOZ293" s="6"/>
      <c r="LPA293" s="6"/>
      <c r="LPB293" s="6"/>
      <c r="LPC293" s="6"/>
      <c r="LPD293" s="6"/>
      <c r="LPE293" s="6"/>
      <c r="LPF293" s="6"/>
      <c r="LPG293" s="6"/>
      <c r="LPH293" s="6"/>
      <c r="LPI293" s="6"/>
      <c r="LPJ293" s="6"/>
      <c r="LPK293" s="6"/>
      <c r="LPL293" s="6"/>
      <c r="LPM293" s="6"/>
      <c r="LPN293" s="6"/>
      <c r="LPO293" s="6"/>
      <c r="LPP293" s="6"/>
      <c r="LPQ293" s="6"/>
      <c r="LPR293" s="6"/>
      <c r="LPS293" s="6"/>
      <c r="LPT293" s="6"/>
      <c r="LPU293" s="6"/>
      <c r="LPV293" s="6"/>
      <c r="LPW293" s="6"/>
      <c r="LPX293" s="6"/>
      <c r="LPY293" s="6"/>
      <c r="LPZ293" s="6"/>
      <c r="LQA293" s="6"/>
      <c r="LQB293" s="6"/>
      <c r="LQC293" s="6"/>
      <c r="LQD293" s="6"/>
      <c r="LQE293" s="6"/>
      <c r="LQF293" s="6"/>
      <c r="LQG293" s="6"/>
      <c r="LQH293" s="6"/>
      <c r="LQI293" s="6"/>
      <c r="LQJ293" s="6"/>
      <c r="LQK293" s="6"/>
      <c r="LQL293" s="6"/>
      <c r="LQM293" s="6"/>
      <c r="LQN293" s="6"/>
      <c r="LQO293" s="6"/>
      <c r="LQP293" s="6"/>
      <c r="LQQ293" s="6"/>
      <c r="LQR293" s="6"/>
      <c r="LQS293" s="6"/>
      <c r="LQT293" s="6"/>
      <c r="LQU293" s="6"/>
      <c r="LQV293" s="6"/>
      <c r="LQW293" s="6"/>
      <c r="LQX293" s="6"/>
      <c r="LQY293" s="6"/>
      <c r="LQZ293" s="6"/>
      <c r="LRA293" s="6"/>
      <c r="LRB293" s="6"/>
      <c r="LRC293" s="6"/>
      <c r="LRD293" s="6"/>
      <c r="LRE293" s="6"/>
      <c r="LRF293" s="6"/>
      <c r="LRG293" s="6"/>
      <c r="LRH293" s="6"/>
      <c r="LRI293" s="6"/>
      <c r="LRJ293" s="6"/>
      <c r="LRK293" s="6"/>
      <c r="LRL293" s="6"/>
      <c r="LRM293" s="6"/>
      <c r="LRN293" s="6"/>
      <c r="LRO293" s="6"/>
      <c r="LRP293" s="6"/>
      <c r="LRQ293" s="6"/>
      <c r="LRR293" s="6"/>
      <c r="LRS293" s="6"/>
      <c r="LRT293" s="6"/>
      <c r="LRU293" s="6"/>
      <c r="LRV293" s="6"/>
      <c r="LRW293" s="6"/>
      <c r="LRX293" s="6"/>
      <c r="LRY293" s="6"/>
      <c r="LRZ293" s="6"/>
      <c r="LSA293" s="6"/>
      <c r="LSB293" s="6"/>
      <c r="LSC293" s="6"/>
      <c r="LSD293" s="6"/>
      <c r="LSE293" s="6"/>
      <c r="LSF293" s="6"/>
      <c r="LSG293" s="6"/>
      <c r="LSH293" s="6"/>
      <c r="LSI293" s="6"/>
      <c r="LSJ293" s="6"/>
      <c r="LSK293" s="6"/>
      <c r="LSL293" s="6"/>
      <c r="LSM293" s="6"/>
      <c r="LSN293" s="6"/>
      <c r="LSO293" s="6"/>
      <c r="LSP293" s="6"/>
      <c r="LSQ293" s="6"/>
      <c r="LSR293" s="6"/>
      <c r="LSS293" s="6"/>
      <c r="LST293" s="6"/>
      <c r="LSU293" s="6"/>
      <c r="LSV293" s="6"/>
      <c r="LSW293" s="6"/>
      <c r="LSX293" s="6"/>
      <c r="LSY293" s="6"/>
      <c r="LSZ293" s="6"/>
      <c r="LTA293" s="6"/>
      <c r="LTB293" s="6"/>
      <c r="LTC293" s="6"/>
      <c r="LTD293" s="6"/>
      <c r="LTE293" s="6"/>
      <c r="LTF293" s="6"/>
      <c r="LTG293" s="6"/>
      <c r="LTH293" s="6"/>
      <c r="LTI293" s="6"/>
      <c r="LTJ293" s="6"/>
      <c r="LTK293" s="6"/>
      <c r="LTL293" s="6"/>
      <c r="LTM293" s="6"/>
      <c r="LTN293" s="6"/>
      <c r="LTO293" s="6"/>
      <c r="LTP293" s="6"/>
      <c r="LTQ293" s="6"/>
      <c r="LTR293" s="6"/>
      <c r="LTS293" s="6"/>
      <c r="LTT293" s="6"/>
      <c r="LTU293" s="6"/>
      <c r="LTV293" s="6"/>
      <c r="LTW293" s="6"/>
      <c r="LTX293" s="6"/>
      <c r="LTY293" s="6"/>
      <c r="LTZ293" s="6"/>
      <c r="LUA293" s="6"/>
      <c r="LUB293" s="6"/>
      <c r="LUC293" s="6"/>
      <c r="LUD293" s="6"/>
      <c r="LUE293" s="6"/>
      <c r="LUF293" s="6"/>
      <c r="LUG293" s="6"/>
      <c r="LUH293" s="6"/>
      <c r="LUI293" s="6"/>
      <c r="LUJ293" s="6"/>
      <c r="LUK293" s="6"/>
      <c r="LUL293" s="6"/>
      <c r="LUM293" s="6"/>
      <c r="LUN293" s="6"/>
      <c r="LUO293" s="6"/>
      <c r="LUP293" s="6"/>
      <c r="LUQ293" s="6"/>
      <c r="LUR293" s="6"/>
      <c r="LUS293" s="6"/>
      <c r="LUT293" s="6"/>
      <c r="LUU293" s="6"/>
      <c r="LUV293" s="6"/>
      <c r="LUW293" s="6"/>
      <c r="LUX293" s="6"/>
      <c r="LUY293" s="6"/>
      <c r="LUZ293" s="6"/>
      <c r="LVA293" s="6"/>
      <c r="LVB293" s="6"/>
      <c r="LVC293" s="6"/>
      <c r="LVD293" s="6"/>
      <c r="LVE293" s="6"/>
      <c r="LVF293" s="6"/>
      <c r="LVG293" s="6"/>
      <c r="LVH293" s="6"/>
      <c r="LVI293" s="6"/>
      <c r="LVJ293" s="6"/>
      <c r="LVK293" s="6"/>
      <c r="LVL293" s="6"/>
      <c r="LVM293" s="6"/>
      <c r="LVN293" s="6"/>
      <c r="LVO293" s="6"/>
      <c r="LVP293" s="6"/>
      <c r="LVQ293" s="6"/>
      <c r="LVR293" s="6"/>
      <c r="LVS293" s="6"/>
      <c r="LVT293" s="6"/>
      <c r="LVU293" s="6"/>
      <c r="LVV293" s="6"/>
      <c r="LVW293" s="6"/>
      <c r="LVX293" s="6"/>
      <c r="LVY293" s="6"/>
      <c r="LVZ293" s="6"/>
      <c r="LWA293" s="6"/>
      <c r="LWB293" s="6"/>
      <c r="LWC293" s="6"/>
      <c r="LWD293" s="6"/>
      <c r="LWE293" s="6"/>
      <c r="LWF293" s="6"/>
      <c r="LWG293" s="6"/>
      <c r="LWH293" s="6"/>
      <c r="LWI293" s="6"/>
      <c r="LWJ293" s="6"/>
      <c r="LWK293" s="6"/>
      <c r="LWL293" s="6"/>
      <c r="LWM293" s="6"/>
      <c r="LWN293" s="6"/>
      <c r="LWO293" s="6"/>
      <c r="LWP293" s="6"/>
      <c r="LWQ293" s="6"/>
      <c r="LWR293" s="6"/>
      <c r="LWS293" s="6"/>
      <c r="LWT293" s="6"/>
      <c r="LWU293" s="6"/>
      <c r="LWV293" s="6"/>
      <c r="LWW293" s="6"/>
      <c r="LWX293" s="6"/>
      <c r="LWY293" s="6"/>
      <c r="LWZ293" s="6"/>
      <c r="LXA293" s="6"/>
      <c r="LXB293" s="6"/>
      <c r="LXC293" s="6"/>
      <c r="LXD293" s="6"/>
      <c r="LXE293" s="6"/>
      <c r="LXF293" s="6"/>
      <c r="LXG293" s="6"/>
      <c r="LXH293" s="6"/>
      <c r="LXI293" s="6"/>
      <c r="LXJ293" s="6"/>
      <c r="LXK293" s="6"/>
      <c r="LXL293" s="6"/>
      <c r="LXM293" s="6"/>
      <c r="LXN293" s="6"/>
      <c r="LXO293" s="6"/>
      <c r="LXP293" s="6"/>
      <c r="LXQ293" s="6"/>
      <c r="LXR293" s="6"/>
      <c r="LXS293" s="6"/>
      <c r="LXT293" s="6"/>
      <c r="LXU293" s="6"/>
      <c r="LXV293" s="6"/>
      <c r="LXW293" s="6"/>
      <c r="LXX293" s="6"/>
      <c r="LXY293" s="6"/>
      <c r="LXZ293" s="6"/>
      <c r="LYA293" s="6"/>
      <c r="LYB293" s="6"/>
      <c r="LYC293" s="6"/>
      <c r="LYD293" s="6"/>
      <c r="LYE293" s="6"/>
      <c r="LYF293" s="6"/>
      <c r="LYG293" s="6"/>
      <c r="LYH293" s="6"/>
      <c r="LYI293" s="6"/>
      <c r="LYJ293" s="6"/>
      <c r="LYK293" s="6"/>
      <c r="LYL293" s="6"/>
      <c r="LYM293" s="6"/>
      <c r="LYN293" s="6"/>
      <c r="LYO293" s="6"/>
      <c r="LYP293" s="6"/>
      <c r="LYQ293" s="6"/>
      <c r="LYR293" s="6"/>
      <c r="LYS293" s="6"/>
      <c r="LYT293" s="6"/>
      <c r="LYU293" s="6"/>
      <c r="LYV293" s="6"/>
      <c r="LYW293" s="6"/>
      <c r="LYX293" s="6"/>
      <c r="LYY293" s="6"/>
      <c r="LYZ293" s="6"/>
      <c r="LZA293" s="6"/>
      <c r="LZB293" s="6"/>
      <c r="LZC293" s="6"/>
      <c r="LZD293" s="6"/>
      <c r="LZE293" s="6"/>
      <c r="LZF293" s="6"/>
      <c r="LZG293" s="6"/>
      <c r="LZH293" s="6"/>
      <c r="LZI293" s="6"/>
      <c r="LZJ293" s="6"/>
      <c r="LZK293" s="6"/>
      <c r="LZL293" s="6"/>
      <c r="LZM293" s="6"/>
      <c r="LZN293" s="6"/>
      <c r="LZO293" s="6"/>
      <c r="LZP293" s="6"/>
      <c r="LZQ293" s="6"/>
      <c r="LZR293" s="6"/>
      <c r="LZS293" s="6"/>
      <c r="LZT293" s="6"/>
      <c r="LZU293" s="6"/>
      <c r="LZV293" s="6"/>
      <c r="LZW293" s="6"/>
      <c r="LZX293" s="6"/>
      <c r="LZY293" s="6"/>
      <c r="LZZ293" s="6"/>
      <c r="MAA293" s="6"/>
      <c r="MAB293" s="6"/>
      <c r="MAC293" s="6"/>
      <c r="MAD293" s="6"/>
      <c r="MAE293" s="6"/>
      <c r="MAF293" s="6"/>
      <c r="MAG293" s="6"/>
      <c r="MAH293" s="6"/>
      <c r="MAI293" s="6"/>
      <c r="MAJ293" s="6"/>
      <c r="MAK293" s="6"/>
      <c r="MAL293" s="6"/>
      <c r="MAM293" s="6"/>
      <c r="MAN293" s="6"/>
      <c r="MAO293" s="6"/>
      <c r="MAP293" s="6"/>
      <c r="MAQ293" s="6"/>
      <c r="MAR293" s="6"/>
      <c r="MAS293" s="6"/>
      <c r="MAT293" s="6"/>
      <c r="MAU293" s="6"/>
      <c r="MAV293" s="6"/>
      <c r="MAW293" s="6"/>
      <c r="MAX293" s="6"/>
      <c r="MAY293" s="6"/>
      <c r="MAZ293" s="6"/>
      <c r="MBA293" s="6"/>
      <c r="MBB293" s="6"/>
      <c r="MBC293" s="6"/>
      <c r="MBD293" s="6"/>
      <c r="MBE293" s="6"/>
      <c r="MBF293" s="6"/>
      <c r="MBG293" s="6"/>
      <c r="MBH293" s="6"/>
      <c r="MBI293" s="6"/>
      <c r="MBJ293" s="6"/>
      <c r="MBK293" s="6"/>
      <c r="MBL293" s="6"/>
      <c r="MBM293" s="6"/>
      <c r="MBN293" s="6"/>
      <c r="MBO293" s="6"/>
      <c r="MBP293" s="6"/>
      <c r="MBQ293" s="6"/>
      <c r="MBR293" s="6"/>
      <c r="MBS293" s="6"/>
      <c r="MBT293" s="6"/>
      <c r="MBU293" s="6"/>
      <c r="MBV293" s="6"/>
      <c r="MBW293" s="6"/>
      <c r="MBX293" s="6"/>
      <c r="MBY293" s="6"/>
      <c r="MBZ293" s="6"/>
      <c r="MCA293" s="6"/>
      <c r="MCB293" s="6"/>
      <c r="MCC293" s="6"/>
      <c r="MCD293" s="6"/>
      <c r="MCE293" s="6"/>
      <c r="MCF293" s="6"/>
      <c r="MCG293" s="6"/>
      <c r="MCH293" s="6"/>
      <c r="MCI293" s="6"/>
      <c r="MCJ293" s="6"/>
      <c r="MCK293" s="6"/>
      <c r="MCL293" s="6"/>
      <c r="MCM293" s="6"/>
      <c r="MCN293" s="6"/>
      <c r="MCO293" s="6"/>
      <c r="MCP293" s="6"/>
      <c r="MCQ293" s="6"/>
      <c r="MCR293" s="6"/>
      <c r="MCS293" s="6"/>
      <c r="MCT293" s="6"/>
      <c r="MCU293" s="6"/>
      <c r="MCV293" s="6"/>
      <c r="MCW293" s="6"/>
      <c r="MCX293" s="6"/>
      <c r="MCY293" s="6"/>
      <c r="MCZ293" s="6"/>
      <c r="MDA293" s="6"/>
      <c r="MDB293" s="6"/>
      <c r="MDC293" s="6"/>
      <c r="MDD293" s="6"/>
      <c r="MDE293" s="6"/>
      <c r="MDF293" s="6"/>
      <c r="MDG293" s="6"/>
      <c r="MDH293" s="6"/>
      <c r="MDI293" s="6"/>
      <c r="MDJ293" s="6"/>
      <c r="MDK293" s="6"/>
      <c r="MDL293" s="6"/>
      <c r="MDM293" s="6"/>
      <c r="MDN293" s="6"/>
      <c r="MDO293" s="6"/>
      <c r="MDP293" s="6"/>
      <c r="MDQ293" s="6"/>
      <c r="MDR293" s="6"/>
      <c r="MDS293" s="6"/>
      <c r="MDT293" s="6"/>
      <c r="MDU293" s="6"/>
      <c r="MDV293" s="6"/>
      <c r="MDW293" s="6"/>
      <c r="MDX293" s="6"/>
      <c r="MDY293" s="6"/>
      <c r="MDZ293" s="6"/>
      <c r="MEA293" s="6"/>
      <c r="MEB293" s="6"/>
      <c r="MEC293" s="6"/>
      <c r="MED293" s="6"/>
      <c r="MEE293" s="6"/>
      <c r="MEF293" s="6"/>
      <c r="MEG293" s="6"/>
      <c r="MEH293" s="6"/>
      <c r="MEI293" s="6"/>
      <c r="MEJ293" s="6"/>
      <c r="MEK293" s="6"/>
      <c r="MEL293" s="6"/>
      <c r="MEM293" s="6"/>
      <c r="MEN293" s="6"/>
      <c r="MEO293" s="6"/>
      <c r="MEP293" s="6"/>
      <c r="MEQ293" s="6"/>
      <c r="MER293" s="6"/>
      <c r="MES293" s="6"/>
      <c r="MET293" s="6"/>
      <c r="MEU293" s="6"/>
      <c r="MEV293" s="6"/>
      <c r="MEW293" s="6"/>
      <c r="MEX293" s="6"/>
      <c r="MEY293" s="6"/>
      <c r="MEZ293" s="6"/>
      <c r="MFA293" s="6"/>
      <c r="MFB293" s="6"/>
      <c r="MFC293" s="6"/>
      <c r="MFD293" s="6"/>
      <c r="MFE293" s="6"/>
      <c r="MFF293" s="6"/>
      <c r="MFG293" s="6"/>
      <c r="MFH293" s="6"/>
      <c r="MFI293" s="6"/>
      <c r="MFJ293" s="6"/>
      <c r="MFK293" s="6"/>
      <c r="MFL293" s="6"/>
      <c r="MFM293" s="6"/>
      <c r="MFN293" s="6"/>
      <c r="MFO293" s="6"/>
      <c r="MFP293" s="6"/>
      <c r="MFQ293" s="6"/>
      <c r="MFR293" s="6"/>
      <c r="MFS293" s="6"/>
      <c r="MFT293" s="6"/>
      <c r="MFU293" s="6"/>
      <c r="MFV293" s="6"/>
      <c r="MFW293" s="6"/>
      <c r="MFX293" s="6"/>
      <c r="MFY293" s="6"/>
      <c r="MFZ293" s="6"/>
      <c r="MGA293" s="6"/>
      <c r="MGB293" s="6"/>
      <c r="MGC293" s="6"/>
      <c r="MGD293" s="6"/>
      <c r="MGE293" s="6"/>
      <c r="MGF293" s="6"/>
      <c r="MGG293" s="6"/>
      <c r="MGH293" s="6"/>
      <c r="MGI293" s="6"/>
      <c r="MGJ293" s="6"/>
      <c r="MGK293" s="6"/>
      <c r="MGL293" s="6"/>
      <c r="MGM293" s="6"/>
      <c r="MGN293" s="6"/>
      <c r="MGO293" s="6"/>
      <c r="MGP293" s="6"/>
      <c r="MGQ293" s="6"/>
      <c r="MGR293" s="6"/>
      <c r="MGS293" s="6"/>
      <c r="MGT293" s="6"/>
      <c r="MGU293" s="6"/>
      <c r="MGV293" s="6"/>
      <c r="MGW293" s="6"/>
      <c r="MGX293" s="6"/>
      <c r="MGY293" s="6"/>
      <c r="MGZ293" s="6"/>
      <c r="MHA293" s="6"/>
      <c r="MHB293" s="6"/>
      <c r="MHC293" s="6"/>
      <c r="MHD293" s="6"/>
      <c r="MHE293" s="6"/>
      <c r="MHF293" s="6"/>
      <c r="MHG293" s="6"/>
      <c r="MHH293" s="6"/>
      <c r="MHI293" s="6"/>
      <c r="MHJ293" s="6"/>
      <c r="MHK293" s="6"/>
      <c r="MHL293" s="6"/>
      <c r="MHM293" s="6"/>
      <c r="MHN293" s="6"/>
      <c r="MHO293" s="6"/>
      <c r="MHP293" s="6"/>
      <c r="MHQ293" s="6"/>
      <c r="MHR293" s="6"/>
      <c r="MHS293" s="6"/>
      <c r="MHT293" s="6"/>
      <c r="MHU293" s="6"/>
      <c r="MHV293" s="6"/>
      <c r="MHW293" s="6"/>
      <c r="MHX293" s="6"/>
      <c r="MHY293" s="6"/>
      <c r="MHZ293" s="6"/>
      <c r="MIA293" s="6"/>
      <c r="MIB293" s="6"/>
      <c r="MIC293" s="6"/>
      <c r="MID293" s="6"/>
      <c r="MIE293" s="6"/>
      <c r="MIF293" s="6"/>
      <c r="MIG293" s="6"/>
      <c r="MIH293" s="6"/>
      <c r="MII293" s="6"/>
      <c r="MIJ293" s="6"/>
      <c r="MIK293" s="6"/>
      <c r="MIL293" s="6"/>
      <c r="MIM293" s="6"/>
      <c r="MIN293" s="6"/>
      <c r="MIO293" s="6"/>
      <c r="MIP293" s="6"/>
      <c r="MIQ293" s="6"/>
      <c r="MIR293" s="6"/>
      <c r="MIS293" s="6"/>
      <c r="MIT293" s="6"/>
      <c r="MIU293" s="6"/>
      <c r="MIV293" s="6"/>
      <c r="MIW293" s="6"/>
      <c r="MIX293" s="6"/>
      <c r="MIY293" s="6"/>
      <c r="MIZ293" s="6"/>
      <c r="MJA293" s="6"/>
      <c r="MJB293" s="6"/>
      <c r="MJC293" s="6"/>
      <c r="MJD293" s="6"/>
      <c r="MJE293" s="6"/>
      <c r="MJF293" s="6"/>
      <c r="MJG293" s="6"/>
      <c r="MJH293" s="6"/>
      <c r="MJI293" s="6"/>
      <c r="MJJ293" s="6"/>
      <c r="MJK293" s="6"/>
      <c r="MJL293" s="6"/>
      <c r="MJM293" s="6"/>
      <c r="MJN293" s="6"/>
      <c r="MJO293" s="6"/>
      <c r="MJP293" s="6"/>
      <c r="MJQ293" s="6"/>
      <c r="MJR293" s="6"/>
      <c r="MJS293" s="6"/>
      <c r="MJT293" s="6"/>
      <c r="MJU293" s="6"/>
      <c r="MJV293" s="6"/>
      <c r="MJW293" s="6"/>
      <c r="MJX293" s="6"/>
      <c r="MJY293" s="6"/>
      <c r="MJZ293" s="6"/>
      <c r="MKA293" s="6"/>
      <c r="MKB293" s="6"/>
      <c r="MKC293" s="6"/>
      <c r="MKD293" s="6"/>
      <c r="MKE293" s="6"/>
      <c r="MKF293" s="6"/>
      <c r="MKG293" s="6"/>
      <c r="MKH293" s="6"/>
      <c r="MKI293" s="6"/>
      <c r="MKJ293" s="6"/>
      <c r="MKK293" s="6"/>
      <c r="MKL293" s="6"/>
      <c r="MKM293" s="6"/>
      <c r="MKN293" s="6"/>
      <c r="MKO293" s="6"/>
      <c r="MKP293" s="6"/>
      <c r="MKQ293" s="6"/>
      <c r="MKR293" s="6"/>
      <c r="MKS293" s="6"/>
      <c r="MKT293" s="6"/>
      <c r="MKU293" s="6"/>
      <c r="MKV293" s="6"/>
      <c r="MKW293" s="6"/>
      <c r="MKX293" s="6"/>
      <c r="MKY293" s="6"/>
      <c r="MKZ293" s="6"/>
      <c r="MLA293" s="6"/>
      <c r="MLB293" s="6"/>
      <c r="MLC293" s="6"/>
      <c r="MLD293" s="6"/>
      <c r="MLE293" s="6"/>
      <c r="MLF293" s="6"/>
      <c r="MLG293" s="6"/>
      <c r="MLH293" s="6"/>
      <c r="MLI293" s="6"/>
      <c r="MLJ293" s="6"/>
      <c r="MLK293" s="6"/>
      <c r="MLL293" s="6"/>
      <c r="MLM293" s="6"/>
      <c r="MLN293" s="6"/>
      <c r="MLO293" s="6"/>
      <c r="MLP293" s="6"/>
      <c r="MLQ293" s="6"/>
      <c r="MLR293" s="6"/>
      <c r="MLS293" s="6"/>
      <c r="MLT293" s="6"/>
      <c r="MLU293" s="6"/>
      <c r="MLV293" s="6"/>
      <c r="MLW293" s="6"/>
      <c r="MLX293" s="6"/>
      <c r="MLY293" s="6"/>
      <c r="MLZ293" s="6"/>
      <c r="MMA293" s="6"/>
      <c r="MMB293" s="6"/>
      <c r="MMC293" s="6"/>
      <c r="MMD293" s="6"/>
      <c r="MME293" s="6"/>
      <c r="MMF293" s="6"/>
      <c r="MMG293" s="6"/>
      <c r="MMH293" s="6"/>
      <c r="MMI293" s="6"/>
      <c r="MMJ293" s="6"/>
      <c r="MMK293" s="6"/>
      <c r="MML293" s="6"/>
      <c r="MMM293" s="6"/>
      <c r="MMN293" s="6"/>
      <c r="MMO293" s="6"/>
      <c r="MMP293" s="6"/>
      <c r="MMQ293" s="6"/>
      <c r="MMR293" s="6"/>
      <c r="MMS293" s="6"/>
      <c r="MMT293" s="6"/>
      <c r="MMU293" s="6"/>
      <c r="MMV293" s="6"/>
      <c r="MMW293" s="6"/>
      <c r="MMX293" s="6"/>
      <c r="MMY293" s="6"/>
      <c r="MMZ293" s="6"/>
      <c r="MNA293" s="6"/>
      <c r="MNB293" s="6"/>
      <c r="MNC293" s="6"/>
      <c r="MND293" s="6"/>
      <c r="MNE293" s="6"/>
      <c r="MNF293" s="6"/>
      <c r="MNG293" s="6"/>
      <c r="MNH293" s="6"/>
      <c r="MNI293" s="6"/>
      <c r="MNJ293" s="6"/>
      <c r="MNK293" s="6"/>
      <c r="MNL293" s="6"/>
      <c r="MNM293" s="6"/>
      <c r="MNN293" s="6"/>
      <c r="MNO293" s="6"/>
      <c r="MNP293" s="6"/>
      <c r="MNQ293" s="6"/>
      <c r="MNR293" s="6"/>
      <c r="MNS293" s="6"/>
      <c r="MNT293" s="6"/>
      <c r="MNU293" s="6"/>
      <c r="MNV293" s="6"/>
      <c r="MNW293" s="6"/>
      <c r="MNX293" s="6"/>
      <c r="MNY293" s="6"/>
      <c r="MNZ293" s="6"/>
      <c r="MOA293" s="6"/>
      <c r="MOB293" s="6"/>
      <c r="MOC293" s="6"/>
      <c r="MOD293" s="6"/>
      <c r="MOE293" s="6"/>
      <c r="MOF293" s="6"/>
      <c r="MOG293" s="6"/>
      <c r="MOH293" s="6"/>
      <c r="MOI293" s="6"/>
      <c r="MOJ293" s="6"/>
      <c r="MOK293" s="6"/>
      <c r="MOL293" s="6"/>
      <c r="MOM293" s="6"/>
      <c r="MON293" s="6"/>
      <c r="MOO293" s="6"/>
      <c r="MOP293" s="6"/>
      <c r="MOQ293" s="6"/>
      <c r="MOR293" s="6"/>
      <c r="MOS293" s="6"/>
      <c r="MOT293" s="6"/>
      <c r="MOU293" s="6"/>
      <c r="MOV293" s="6"/>
      <c r="MOW293" s="6"/>
      <c r="MOX293" s="6"/>
      <c r="MOY293" s="6"/>
      <c r="MOZ293" s="6"/>
      <c r="MPA293" s="6"/>
      <c r="MPB293" s="6"/>
      <c r="MPC293" s="6"/>
      <c r="MPD293" s="6"/>
      <c r="MPE293" s="6"/>
      <c r="MPF293" s="6"/>
      <c r="MPG293" s="6"/>
      <c r="MPH293" s="6"/>
      <c r="MPI293" s="6"/>
      <c r="MPJ293" s="6"/>
      <c r="MPK293" s="6"/>
      <c r="MPL293" s="6"/>
      <c r="MPM293" s="6"/>
      <c r="MPN293" s="6"/>
      <c r="MPO293" s="6"/>
      <c r="MPP293" s="6"/>
      <c r="MPQ293" s="6"/>
      <c r="MPR293" s="6"/>
      <c r="MPS293" s="6"/>
      <c r="MPT293" s="6"/>
      <c r="MPU293" s="6"/>
      <c r="MPV293" s="6"/>
      <c r="MPW293" s="6"/>
      <c r="MPX293" s="6"/>
      <c r="MPY293" s="6"/>
      <c r="MPZ293" s="6"/>
      <c r="MQA293" s="6"/>
      <c r="MQB293" s="6"/>
      <c r="MQC293" s="6"/>
      <c r="MQD293" s="6"/>
      <c r="MQE293" s="6"/>
      <c r="MQF293" s="6"/>
      <c r="MQG293" s="6"/>
      <c r="MQH293" s="6"/>
      <c r="MQI293" s="6"/>
      <c r="MQJ293" s="6"/>
      <c r="MQK293" s="6"/>
      <c r="MQL293" s="6"/>
      <c r="MQM293" s="6"/>
      <c r="MQN293" s="6"/>
      <c r="MQO293" s="6"/>
      <c r="MQP293" s="6"/>
      <c r="MQQ293" s="6"/>
      <c r="MQR293" s="6"/>
      <c r="MQS293" s="6"/>
      <c r="MQT293" s="6"/>
      <c r="MQU293" s="6"/>
      <c r="MQV293" s="6"/>
      <c r="MQW293" s="6"/>
      <c r="MQX293" s="6"/>
      <c r="MQY293" s="6"/>
      <c r="MQZ293" s="6"/>
      <c r="MRA293" s="6"/>
      <c r="MRB293" s="6"/>
      <c r="MRC293" s="6"/>
      <c r="MRD293" s="6"/>
      <c r="MRE293" s="6"/>
      <c r="MRF293" s="6"/>
      <c r="MRG293" s="6"/>
      <c r="MRH293" s="6"/>
      <c r="MRI293" s="6"/>
      <c r="MRJ293" s="6"/>
      <c r="MRK293" s="6"/>
      <c r="MRL293" s="6"/>
      <c r="MRM293" s="6"/>
      <c r="MRN293" s="6"/>
      <c r="MRO293" s="6"/>
      <c r="MRP293" s="6"/>
      <c r="MRQ293" s="6"/>
      <c r="MRR293" s="6"/>
      <c r="MRS293" s="6"/>
      <c r="MRT293" s="6"/>
      <c r="MRU293" s="6"/>
      <c r="MRV293" s="6"/>
      <c r="MRW293" s="6"/>
      <c r="MRX293" s="6"/>
      <c r="MRY293" s="6"/>
      <c r="MRZ293" s="6"/>
      <c r="MSA293" s="6"/>
      <c r="MSB293" s="6"/>
      <c r="MSC293" s="6"/>
      <c r="MSD293" s="6"/>
      <c r="MSE293" s="6"/>
      <c r="MSF293" s="6"/>
      <c r="MSG293" s="6"/>
      <c r="MSH293" s="6"/>
      <c r="MSI293" s="6"/>
      <c r="MSJ293" s="6"/>
      <c r="MSK293" s="6"/>
      <c r="MSL293" s="6"/>
      <c r="MSM293" s="6"/>
      <c r="MSN293" s="6"/>
      <c r="MSO293" s="6"/>
      <c r="MSP293" s="6"/>
      <c r="MSQ293" s="6"/>
      <c r="MSR293" s="6"/>
      <c r="MSS293" s="6"/>
      <c r="MST293" s="6"/>
      <c r="MSU293" s="6"/>
      <c r="MSV293" s="6"/>
      <c r="MSW293" s="6"/>
      <c r="MSX293" s="6"/>
      <c r="MSY293" s="6"/>
      <c r="MSZ293" s="6"/>
      <c r="MTA293" s="6"/>
      <c r="MTB293" s="6"/>
      <c r="MTC293" s="6"/>
      <c r="MTD293" s="6"/>
      <c r="MTE293" s="6"/>
      <c r="MTF293" s="6"/>
      <c r="MTG293" s="6"/>
      <c r="MTH293" s="6"/>
      <c r="MTI293" s="6"/>
      <c r="MTJ293" s="6"/>
      <c r="MTK293" s="6"/>
      <c r="MTL293" s="6"/>
      <c r="MTM293" s="6"/>
      <c r="MTN293" s="6"/>
      <c r="MTO293" s="6"/>
      <c r="MTP293" s="6"/>
      <c r="MTQ293" s="6"/>
      <c r="MTR293" s="6"/>
      <c r="MTS293" s="6"/>
      <c r="MTT293" s="6"/>
      <c r="MTU293" s="6"/>
      <c r="MTV293" s="6"/>
      <c r="MTW293" s="6"/>
      <c r="MTX293" s="6"/>
      <c r="MTY293" s="6"/>
      <c r="MTZ293" s="6"/>
      <c r="MUA293" s="6"/>
      <c r="MUB293" s="6"/>
      <c r="MUC293" s="6"/>
      <c r="MUD293" s="6"/>
      <c r="MUE293" s="6"/>
      <c r="MUF293" s="6"/>
      <c r="MUG293" s="6"/>
      <c r="MUH293" s="6"/>
      <c r="MUI293" s="6"/>
      <c r="MUJ293" s="6"/>
      <c r="MUK293" s="6"/>
      <c r="MUL293" s="6"/>
      <c r="MUM293" s="6"/>
      <c r="MUN293" s="6"/>
      <c r="MUO293" s="6"/>
      <c r="MUP293" s="6"/>
      <c r="MUQ293" s="6"/>
      <c r="MUR293" s="6"/>
      <c r="MUS293" s="6"/>
      <c r="MUT293" s="6"/>
      <c r="MUU293" s="6"/>
      <c r="MUV293" s="6"/>
      <c r="MUW293" s="6"/>
      <c r="MUX293" s="6"/>
      <c r="MUY293" s="6"/>
      <c r="MUZ293" s="6"/>
      <c r="MVA293" s="6"/>
      <c r="MVB293" s="6"/>
      <c r="MVC293" s="6"/>
      <c r="MVD293" s="6"/>
      <c r="MVE293" s="6"/>
      <c r="MVF293" s="6"/>
      <c r="MVG293" s="6"/>
      <c r="MVH293" s="6"/>
      <c r="MVI293" s="6"/>
      <c r="MVJ293" s="6"/>
      <c r="MVK293" s="6"/>
      <c r="MVL293" s="6"/>
      <c r="MVM293" s="6"/>
      <c r="MVN293" s="6"/>
      <c r="MVO293" s="6"/>
      <c r="MVP293" s="6"/>
      <c r="MVQ293" s="6"/>
      <c r="MVR293" s="6"/>
      <c r="MVS293" s="6"/>
      <c r="MVT293" s="6"/>
      <c r="MVU293" s="6"/>
      <c r="MVV293" s="6"/>
      <c r="MVW293" s="6"/>
      <c r="MVX293" s="6"/>
      <c r="MVY293" s="6"/>
      <c r="MVZ293" s="6"/>
      <c r="MWA293" s="6"/>
      <c r="MWB293" s="6"/>
      <c r="MWC293" s="6"/>
      <c r="MWD293" s="6"/>
      <c r="MWE293" s="6"/>
      <c r="MWF293" s="6"/>
      <c r="MWG293" s="6"/>
      <c r="MWH293" s="6"/>
      <c r="MWI293" s="6"/>
      <c r="MWJ293" s="6"/>
      <c r="MWK293" s="6"/>
      <c r="MWL293" s="6"/>
      <c r="MWM293" s="6"/>
      <c r="MWN293" s="6"/>
      <c r="MWO293" s="6"/>
      <c r="MWP293" s="6"/>
      <c r="MWQ293" s="6"/>
      <c r="MWR293" s="6"/>
      <c r="MWS293" s="6"/>
      <c r="MWT293" s="6"/>
      <c r="MWU293" s="6"/>
      <c r="MWV293" s="6"/>
      <c r="MWW293" s="6"/>
      <c r="MWX293" s="6"/>
      <c r="MWY293" s="6"/>
      <c r="MWZ293" s="6"/>
      <c r="MXA293" s="6"/>
      <c r="MXB293" s="6"/>
      <c r="MXC293" s="6"/>
      <c r="MXD293" s="6"/>
      <c r="MXE293" s="6"/>
      <c r="MXF293" s="6"/>
      <c r="MXG293" s="6"/>
      <c r="MXH293" s="6"/>
      <c r="MXI293" s="6"/>
      <c r="MXJ293" s="6"/>
      <c r="MXK293" s="6"/>
      <c r="MXL293" s="6"/>
      <c r="MXM293" s="6"/>
      <c r="MXN293" s="6"/>
      <c r="MXO293" s="6"/>
      <c r="MXP293" s="6"/>
      <c r="MXQ293" s="6"/>
      <c r="MXR293" s="6"/>
      <c r="MXS293" s="6"/>
      <c r="MXT293" s="6"/>
      <c r="MXU293" s="6"/>
      <c r="MXV293" s="6"/>
      <c r="MXW293" s="6"/>
      <c r="MXX293" s="6"/>
      <c r="MXY293" s="6"/>
      <c r="MXZ293" s="6"/>
      <c r="MYA293" s="6"/>
      <c r="MYB293" s="6"/>
      <c r="MYC293" s="6"/>
      <c r="MYD293" s="6"/>
      <c r="MYE293" s="6"/>
      <c r="MYF293" s="6"/>
      <c r="MYG293" s="6"/>
      <c r="MYH293" s="6"/>
      <c r="MYI293" s="6"/>
      <c r="MYJ293" s="6"/>
      <c r="MYK293" s="6"/>
      <c r="MYL293" s="6"/>
      <c r="MYM293" s="6"/>
      <c r="MYN293" s="6"/>
      <c r="MYO293" s="6"/>
      <c r="MYP293" s="6"/>
      <c r="MYQ293" s="6"/>
      <c r="MYR293" s="6"/>
      <c r="MYS293" s="6"/>
      <c r="MYT293" s="6"/>
      <c r="MYU293" s="6"/>
      <c r="MYV293" s="6"/>
      <c r="MYW293" s="6"/>
      <c r="MYX293" s="6"/>
      <c r="MYY293" s="6"/>
      <c r="MYZ293" s="6"/>
      <c r="MZA293" s="6"/>
      <c r="MZB293" s="6"/>
      <c r="MZC293" s="6"/>
      <c r="MZD293" s="6"/>
      <c r="MZE293" s="6"/>
      <c r="MZF293" s="6"/>
      <c r="MZG293" s="6"/>
      <c r="MZH293" s="6"/>
      <c r="MZI293" s="6"/>
      <c r="MZJ293" s="6"/>
      <c r="MZK293" s="6"/>
      <c r="MZL293" s="6"/>
      <c r="MZM293" s="6"/>
      <c r="MZN293" s="6"/>
      <c r="MZO293" s="6"/>
      <c r="MZP293" s="6"/>
      <c r="MZQ293" s="6"/>
      <c r="MZR293" s="6"/>
      <c r="MZS293" s="6"/>
      <c r="MZT293" s="6"/>
      <c r="MZU293" s="6"/>
      <c r="MZV293" s="6"/>
      <c r="MZW293" s="6"/>
      <c r="MZX293" s="6"/>
      <c r="MZY293" s="6"/>
      <c r="MZZ293" s="6"/>
      <c r="NAA293" s="6"/>
      <c r="NAB293" s="6"/>
      <c r="NAC293" s="6"/>
      <c r="NAD293" s="6"/>
      <c r="NAE293" s="6"/>
      <c r="NAF293" s="6"/>
      <c r="NAG293" s="6"/>
      <c r="NAH293" s="6"/>
      <c r="NAI293" s="6"/>
      <c r="NAJ293" s="6"/>
      <c r="NAK293" s="6"/>
      <c r="NAL293" s="6"/>
      <c r="NAM293" s="6"/>
      <c r="NAN293" s="6"/>
      <c r="NAO293" s="6"/>
      <c r="NAP293" s="6"/>
      <c r="NAQ293" s="6"/>
      <c r="NAR293" s="6"/>
      <c r="NAS293" s="6"/>
      <c r="NAT293" s="6"/>
      <c r="NAU293" s="6"/>
      <c r="NAV293" s="6"/>
      <c r="NAW293" s="6"/>
      <c r="NAX293" s="6"/>
      <c r="NAY293" s="6"/>
      <c r="NAZ293" s="6"/>
      <c r="NBA293" s="6"/>
      <c r="NBB293" s="6"/>
      <c r="NBC293" s="6"/>
      <c r="NBD293" s="6"/>
      <c r="NBE293" s="6"/>
      <c r="NBF293" s="6"/>
      <c r="NBG293" s="6"/>
      <c r="NBH293" s="6"/>
      <c r="NBI293" s="6"/>
      <c r="NBJ293" s="6"/>
      <c r="NBK293" s="6"/>
      <c r="NBL293" s="6"/>
      <c r="NBM293" s="6"/>
      <c r="NBN293" s="6"/>
      <c r="NBO293" s="6"/>
      <c r="NBP293" s="6"/>
      <c r="NBQ293" s="6"/>
      <c r="NBR293" s="6"/>
      <c r="NBS293" s="6"/>
      <c r="NBT293" s="6"/>
      <c r="NBU293" s="6"/>
      <c r="NBV293" s="6"/>
      <c r="NBW293" s="6"/>
      <c r="NBX293" s="6"/>
      <c r="NBY293" s="6"/>
      <c r="NBZ293" s="6"/>
      <c r="NCA293" s="6"/>
      <c r="NCB293" s="6"/>
      <c r="NCC293" s="6"/>
      <c r="NCD293" s="6"/>
      <c r="NCE293" s="6"/>
      <c r="NCF293" s="6"/>
      <c r="NCG293" s="6"/>
      <c r="NCH293" s="6"/>
      <c r="NCI293" s="6"/>
      <c r="NCJ293" s="6"/>
      <c r="NCK293" s="6"/>
      <c r="NCL293" s="6"/>
      <c r="NCM293" s="6"/>
      <c r="NCN293" s="6"/>
      <c r="NCO293" s="6"/>
      <c r="NCP293" s="6"/>
      <c r="NCQ293" s="6"/>
      <c r="NCR293" s="6"/>
      <c r="NCS293" s="6"/>
      <c r="NCT293" s="6"/>
      <c r="NCU293" s="6"/>
      <c r="NCV293" s="6"/>
      <c r="NCW293" s="6"/>
      <c r="NCX293" s="6"/>
      <c r="NCY293" s="6"/>
      <c r="NCZ293" s="6"/>
      <c r="NDA293" s="6"/>
      <c r="NDB293" s="6"/>
      <c r="NDC293" s="6"/>
      <c r="NDD293" s="6"/>
      <c r="NDE293" s="6"/>
      <c r="NDF293" s="6"/>
      <c r="NDG293" s="6"/>
      <c r="NDH293" s="6"/>
      <c r="NDI293" s="6"/>
      <c r="NDJ293" s="6"/>
      <c r="NDK293" s="6"/>
      <c r="NDL293" s="6"/>
      <c r="NDM293" s="6"/>
      <c r="NDN293" s="6"/>
      <c r="NDO293" s="6"/>
      <c r="NDP293" s="6"/>
      <c r="NDQ293" s="6"/>
      <c r="NDR293" s="6"/>
      <c r="NDS293" s="6"/>
      <c r="NDT293" s="6"/>
      <c r="NDU293" s="6"/>
      <c r="NDV293" s="6"/>
      <c r="NDW293" s="6"/>
      <c r="NDX293" s="6"/>
      <c r="NDY293" s="6"/>
      <c r="NDZ293" s="6"/>
      <c r="NEA293" s="6"/>
      <c r="NEB293" s="6"/>
      <c r="NEC293" s="6"/>
      <c r="NED293" s="6"/>
      <c r="NEE293" s="6"/>
      <c r="NEF293" s="6"/>
      <c r="NEG293" s="6"/>
      <c r="NEH293" s="6"/>
      <c r="NEI293" s="6"/>
      <c r="NEJ293" s="6"/>
      <c r="NEK293" s="6"/>
      <c r="NEL293" s="6"/>
      <c r="NEM293" s="6"/>
      <c r="NEN293" s="6"/>
      <c r="NEO293" s="6"/>
      <c r="NEP293" s="6"/>
      <c r="NEQ293" s="6"/>
      <c r="NER293" s="6"/>
      <c r="NES293" s="6"/>
      <c r="NET293" s="6"/>
      <c r="NEU293" s="6"/>
      <c r="NEV293" s="6"/>
      <c r="NEW293" s="6"/>
      <c r="NEX293" s="6"/>
      <c r="NEY293" s="6"/>
      <c r="NEZ293" s="6"/>
      <c r="NFA293" s="6"/>
      <c r="NFB293" s="6"/>
      <c r="NFC293" s="6"/>
      <c r="NFD293" s="6"/>
      <c r="NFE293" s="6"/>
      <c r="NFF293" s="6"/>
      <c r="NFG293" s="6"/>
      <c r="NFH293" s="6"/>
      <c r="NFI293" s="6"/>
      <c r="NFJ293" s="6"/>
      <c r="NFK293" s="6"/>
      <c r="NFL293" s="6"/>
      <c r="NFM293" s="6"/>
      <c r="NFN293" s="6"/>
      <c r="NFO293" s="6"/>
      <c r="NFP293" s="6"/>
      <c r="NFQ293" s="6"/>
      <c r="NFR293" s="6"/>
      <c r="NFS293" s="6"/>
      <c r="NFT293" s="6"/>
      <c r="NFU293" s="6"/>
      <c r="NFV293" s="6"/>
      <c r="NFW293" s="6"/>
      <c r="NFX293" s="6"/>
      <c r="NFY293" s="6"/>
      <c r="NFZ293" s="6"/>
      <c r="NGA293" s="6"/>
      <c r="NGB293" s="6"/>
      <c r="NGC293" s="6"/>
      <c r="NGD293" s="6"/>
      <c r="NGE293" s="6"/>
      <c r="NGF293" s="6"/>
      <c r="NGG293" s="6"/>
      <c r="NGH293" s="6"/>
      <c r="NGI293" s="6"/>
      <c r="NGJ293" s="6"/>
      <c r="NGK293" s="6"/>
      <c r="NGL293" s="6"/>
      <c r="NGM293" s="6"/>
      <c r="NGN293" s="6"/>
      <c r="NGO293" s="6"/>
      <c r="NGP293" s="6"/>
      <c r="NGQ293" s="6"/>
      <c r="NGR293" s="6"/>
      <c r="NGS293" s="6"/>
      <c r="NGT293" s="6"/>
      <c r="NGU293" s="6"/>
      <c r="NGV293" s="6"/>
      <c r="NGW293" s="6"/>
      <c r="NGX293" s="6"/>
      <c r="NGY293" s="6"/>
      <c r="NGZ293" s="6"/>
      <c r="NHA293" s="6"/>
      <c r="NHB293" s="6"/>
      <c r="NHC293" s="6"/>
      <c r="NHD293" s="6"/>
      <c r="NHE293" s="6"/>
      <c r="NHF293" s="6"/>
      <c r="NHG293" s="6"/>
      <c r="NHH293" s="6"/>
      <c r="NHI293" s="6"/>
      <c r="NHJ293" s="6"/>
      <c r="NHK293" s="6"/>
      <c r="NHL293" s="6"/>
      <c r="NHM293" s="6"/>
      <c r="NHN293" s="6"/>
      <c r="NHO293" s="6"/>
      <c r="NHP293" s="6"/>
      <c r="NHQ293" s="6"/>
      <c r="NHR293" s="6"/>
      <c r="NHS293" s="6"/>
      <c r="NHT293" s="6"/>
      <c r="NHU293" s="6"/>
      <c r="NHV293" s="6"/>
      <c r="NHW293" s="6"/>
      <c r="NHX293" s="6"/>
      <c r="NHY293" s="6"/>
      <c r="NHZ293" s="6"/>
      <c r="NIA293" s="6"/>
      <c r="NIB293" s="6"/>
      <c r="NIC293" s="6"/>
      <c r="NID293" s="6"/>
      <c r="NIE293" s="6"/>
      <c r="NIF293" s="6"/>
      <c r="NIG293" s="6"/>
      <c r="NIH293" s="6"/>
      <c r="NII293" s="6"/>
      <c r="NIJ293" s="6"/>
      <c r="NIK293" s="6"/>
      <c r="NIL293" s="6"/>
      <c r="NIM293" s="6"/>
      <c r="NIN293" s="6"/>
      <c r="NIO293" s="6"/>
      <c r="NIP293" s="6"/>
      <c r="NIQ293" s="6"/>
      <c r="NIR293" s="6"/>
      <c r="NIS293" s="6"/>
      <c r="NIT293" s="6"/>
      <c r="NIU293" s="6"/>
      <c r="NIV293" s="6"/>
      <c r="NIW293" s="6"/>
      <c r="NIX293" s="6"/>
      <c r="NIY293" s="6"/>
      <c r="NIZ293" s="6"/>
      <c r="NJA293" s="6"/>
      <c r="NJB293" s="6"/>
      <c r="NJC293" s="6"/>
      <c r="NJD293" s="6"/>
      <c r="NJE293" s="6"/>
      <c r="NJF293" s="6"/>
      <c r="NJG293" s="6"/>
      <c r="NJH293" s="6"/>
      <c r="NJI293" s="6"/>
      <c r="NJJ293" s="6"/>
      <c r="NJK293" s="6"/>
      <c r="NJL293" s="6"/>
      <c r="NJM293" s="6"/>
      <c r="NJN293" s="6"/>
      <c r="NJO293" s="6"/>
      <c r="NJP293" s="6"/>
      <c r="NJQ293" s="6"/>
      <c r="NJR293" s="6"/>
      <c r="NJS293" s="6"/>
      <c r="NJT293" s="6"/>
      <c r="NJU293" s="6"/>
      <c r="NJV293" s="6"/>
      <c r="NJW293" s="6"/>
      <c r="NJX293" s="6"/>
      <c r="NJY293" s="6"/>
      <c r="NJZ293" s="6"/>
      <c r="NKA293" s="6"/>
      <c r="NKB293" s="6"/>
      <c r="NKC293" s="6"/>
      <c r="NKD293" s="6"/>
      <c r="NKE293" s="6"/>
      <c r="NKF293" s="6"/>
      <c r="NKG293" s="6"/>
      <c r="NKH293" s="6"/>
      <c r="NKI293" s="6"/>
      <c r="NKJ293" s="6"/>
      <c r="NKK293" s="6"/>
      <c r="NKL293" s="6"/>
      <c r="NKM293" s="6"/>
      <c r="NKN293" s="6"/>
      <c r="NKO293" s="6"/>
      <c r="NKP293" s="6"/>
      <c r="NKQ293" s="6"/>
      <c r="NKR293" s="6"/>
      <c r="NKS293" s="6"/>
      <c r="NKT293" s="6"/>
      <c r="NKU293" s="6"/>
      <c r="NKV293" s="6"/>
      <c r="NKW293" s="6"/>
      <c r="NKX293" s="6"/>
      <c r="NKY293" s="6"/>
      <c r="NKZ293" s="6"/>
      <c r="NLA293" s="6"/>
      <c r="NLB293" s="6"/>
      <c r="NLC293" s="6"/>
      <c r="NLD293" s="6"/>
      <c r="NLE293" s="6"/>
      <c r="NLF293" s="6"/>
      <c r="NLG293" s="6"/>
      <c r="NLH293" s="6"/>
      <c r="NLI293" s="6"/>
      <c r="NLJ293" s="6"/>
      <c r="NLK293" s="6"/>
      <c r="NLL293" s="6"/>
      <c r="NLM293" s="6"/>
      <c r="NLN293" s="6"/>
      <c r="NLO293" s="6"/>
      <c r="NLP293" s="6"/>
      <c r="NLQ293" s="6"/>
      <c r="NLR293" s="6"/>
      <c r="NLS293" s="6"/>
      <c r="NLT293" s="6"/>
      <c r="NLU293" s="6"/>
      <c r="NLV293" s="6"/>
      <c r="NLW293" s="6"/>
      <c r="NLX293" s="6"/>
      <c r="NLY293" s="6"/>
      <c r="NLZ293" s="6"/>
      <c r="NMA293" s="6"/>
      <c r="NMB293" s="6"/>
      <c r="NMC293" s="6"/>
      <c r="NMD293" s="6"/>
      <c r="NME293" s="6"/>
      <c r="NMF293" s="6"/>
      <c r="NMG293" s="6"/>
      <c r="NMH293" s="6"/>
      <c r="NMI293" s="6"/>
      <c r="NMJ293" s="6"/>
      <c r="NMK293" s="6"/>
      <c r="NML293" s="6"/>
      <c r="NMM293" s="6"/>
      <c r="NMN293" s="6"/>
      <c r="NMO293" s="6"/>
      <c r="NMP293" s="6"/>
      <c r="NMQ293" s="6"/>
      <c r="NMR293" s="6"/>
      <c r="NMS293" s="6"/>
      <c r="NMT293" s="6"/>
      <c r="NMU293" s="6"/>
      <c r="NMV293" s="6"/>
      <c r="NMW293" s="6"/>
      <c r="NMX293" s="6"/>
      <c r="NMY293" s="6"/>
      <c r="NMZ293" s="6"/>
      <c r="NNA293" s="6"/>
      <c r="NNB293" s="6"/>
      <c r="NNC293" s="6"/>
      <c r="NND293" s="6"/>
      <c r="NNE293" s="6"/>
      <c r="NNF293" s="6"/>
      <c r="NNG293" s="6"/>
      <c r="NNH293" s="6"/>
      <c r="NNI293" s="6"/>
      <c r="NNJ293" s="6"/>
      <c r="NNK293" s="6"/>
      <c r="NNL293" s="6"/>
      <c r="NNM293" s="6"/>
      <c r="NNN293" s="6"/>
      <c r="NNO293" s="6"/>
      <c r="NNP293" s="6"/>
      <c r="NNQ293" s="6"/>
      <c r="NNR293" s="6"/>
      <c r="NNS293" s="6"/>
      <c r="NNT293" s="6"/>
      <c r="NNU293" s="6"/>
      <c r="NNV293" s="6"/>
      <c r="NNW293" s="6"/>
      <c r="NNX293" s="6"/>
      <c r="NNY293" s="6"/>
      <c r="NNZ293" s="6"/>
      <c r="NOA293" s="6"/>
      <c r="NOB293" s="6"/>
      <c r="NOC293" s="6"/>
      <c r="NOD293" s="6"/>
      <c r="NOE293" s="6"/>
      <c r="NOF293" s="6"/>
      <c r="NOG293" s="6"/>
      <c r="NOH293" s="6"/>
      <c r="NOI293" s="6"/>
      <c r="NOJ293" s="6"/>
      <c r="NOK293" s="6"/>
      <c r="NOL293" s="6"/>
      <c r="NOM293" s="6"/>
      <c r="NON293" s="6"/>
      <c r="NOO293" s="6"/>
      <c r="NOP293" s="6"/>
      <c r="NOQ293" s="6"/>
      <c r="NOR293" s="6"/>
      <c r="NOS293" s="6"/>
      <c r="NOT293" s="6"/>
      <c r="NOU293" s="6"/>
      <c r="NOV293" s="6"/>
      <c r="NOW293" s="6"/>
      <c r="NOX293" s="6"/>
      <c r="NOY293" s="6"/>
      <c r="NOZ293" s="6"/>
      <c r="NPA293" s="6"/>
      <c r="NPB293" s="6"/>
      <c r="NPC293" s="6"/>
      <c r="NPD293" s="6"/>
      <c r="NPE293" s="6"/>
      <c r="NPF293" s="6"/>
      <c r="NPG293" s="6"/>
      <c r="NPH293" s="6"/>
      <c r="NPI293" s="6"/>
      <c r="NPJ293" s="6"/>
      <c r="NPK293" s="6"/>
      <c r="NPL293" s="6"/>
      <c r="NPM293" s="6"/>
      <c r="NPN293" s="6"/>
      <c r="NPO293" s="6"/>
      <c r="NPP293" s="6"/>
      <c r="NPQ293" s="6"/>
      <c r="NPR293" s="6"/>
      <c r="NPS293" s="6"/>
      <c r="NPT293" s="6"/>
      <c r="NPU293" s="6"/>
      <c r="NPV293" s="6"/>
      <c r="NPW293" s="6"/>
      <c r="NPX293" s="6"/>
      <c r="NPY293" s="6"/>
      <c r="NPZ293" s="6"/>
      <c r="NQA293" s="6"/>
      <c r="NQB293" s="6"/>
      <c r="NQC293" s="6"/>
      <c r="NQD293" s="6"/>
      <c r="NQE293" s="6"/>
      <c r="NQF293" s="6"/>
      <c r="NQG293" s="6"/>
      <c r="NQH293" s="6"/>
      <c r="NQI293" s="6"/>
      <c r="NQJ293" s="6"/>
      <c r="NQK293" s="6"/>
      <c r="NQL293" s="6"/>
      <c r="NQM293" s="6"/>
      <c r="NQN293" s="6"/>
      <c r="NQO293" s="6"/>
      <c r="NQP293" s="6"/>
      <c r="NQQ293" s="6"/>
      <c r="NQR293" s="6"/>
      <c r="NQS293" s="6"/>
      <c r="NQT293" s="6"/>
      <c r="NQU293" s="6"/>
      <c r="NQV293" s="6"/>
      <c r="NQW293" s="6"/>
      <c r="NQX293" s="6"/>
      <c r="NQY293" s="6"/>
      <c r="NQZ293" s="6"/>
      <c r="NRA293" s="6"/>
      <c r="NRB293" s="6"/>
      <c r="NRC293" s="6"/>
      <c r="NRD293" s="6"/>
      <c r="NRE293" s="6"/>
      <c r="NRF293" s="6"/>
      <c r="NRG293" s="6"/>
      <c r="NRH293" s="6"/>
      <c r="NRI293" s="6"/>
      <c r="NRJ293" s="6"/>
      <c r="NRK293" s="6"/>
      <c r="NRL293" s="6"/>
      <c r="NRM293" s="6"/>
      <c r="NRN293" s="6"/>
      <c r="NRO293" s="6"/>
      <c r="NRP293" s="6"/>
      <c r="NRQ293" s="6"/>
      <c r="NRR293" s="6"/>
      <c r="NRS293" s="6"/>
      <c r="NRT293" s="6"/>
      <c r="NRU293" s="6"/>
      <c r="NRV293" s="6"/>
      <c r="NRW293" s="6"/>
      <c r="NRX293" s="6"/>
      <c r="NRY293" s="6"/>
      <c r="NRZ293" s="6"/>
      <c r="NSA293" s="6"/>
      <c r="NSB293" s="6"/>
      <c r="NSC293" s="6"/>
      <c r="NSD293" s="6"/>
      <c r="NSE293" s="6"/>
      <c r="NSF293" s="6"/>
      <c r="NSG293" s="6"/>
      <c r="NSH293" s="6"/>
      <c r="NSI293" s="6"/>
      <c r="NSJ293" s="6"/>
      <c r="NSK293" s="6"/>
      <c r="NSL293" s="6"/>
      <c r="NSM293" s="6"/>
      <c r="NSN293" s="6"/>
      <c r="NSO293" s="6"/>
      <c r="NSP293" s="6"/>
      <c r="NSQ293" s="6"/>
      <c r="NSR293" s="6"/>
      <c r="NSS293" s="6"/>
      <c r="NST293" s="6"/>
      <c r="NSU293" s="6"/>
      <c r="NSV293" s="6"/>
      <c r="NSW293" s="6"/>
      <c r="NSX293" s="6"/>
      <c r="NSY293" s="6"/>
      <c r="NSZ293" s="6"/>
      <c r="NTA293" s="6"/>
      <c r="NTB293" s="6"/>
      <c r="NTC293" s="6"/>
      <c r="NTD293" s="6"/>
      <c r="NTE293" s="6"/>
      <c r="NTF293" s="6"/>
      <c r="NTG293" s="6"/>
      <c r="NTH293" s="6"/>
      <c r="NTI293" s="6"/>
      <c r="NTJ293" s="6"/>
      <c r="NTK293" s="6"/>
      <c r="NTL293" s="6"/>
      <c r="NTM293" s="6"/>
      <c r="NTN293" s="6"/>
      <c r="NTO293" s="6"/>
      <c r="NTP293" s="6"/>
      <c r="NTQ293" s="6"/>
      <c r="NTR293" s="6"/>
      <c r="NTS293" s="6"/>
      <c r="NTT293" s="6"/>
      <c r="NTU293" s="6"/>
      <c r="NTV293" s="6"/>
      <c r="NTW293" s="6"/>
      <c r="NTX293" s="6"/>
      <c r="NTY293" s="6"/>
      <c r="NTZ293" s="6"/>
      <c r="NUA293" s="6"/>
      <c r="NUB293" s="6"/>
      <c r="NUC293" s="6"/>
      <c r="NUD293" s="6"/>
      <c r="NUE293" s="6"/>
      <c r="NUF293" s="6"/>
      <c r="NUG293" s="6"/>
      <c r="NUH293" s="6"/>
      <c r="NUI293" s="6"/>
      <c r="NUJ293" s="6"/>
      <c r="NUK293" s="6"/>
      <c r="NUL293" s="6"/>
      <c r="NUM293" s="6"/>
      <c r="NUN293" s="6"/>
      <c r="NUO293" s="6"/>
      <c r="NUP293" s="6"/>
      <c r="NUQ293" s="6"/>
      <c r="NUR293" s="6"/>
      <c r="NUS293" s="6"/>
      <c r="NUT293" s="6"/>
      <c r="NUU293" s="6"/>
      <c r="NUV293" s="6"/>
      <c r="NUW293" s="6"/>
      <c r="NUX293" s="6"/>
      <c r="NUY293" s="6"/>
      <c r="NUZ293" s="6"/>
      <c r="NVA293" s="6"/>
      <c r="NVB293" s="6"/>
      <c r="NVC293" s="6"/>
      <c r="NVD293" s="6"/>
      <c r="NVE293" s="6"/>
      <c r="NVF293" s="6"/>
      <c r="NVG293" s="6"/>
      <c r="NVH293" s="6"/>
      <c r="NVI293" s="6"/>
      <c r="NVJ293" s="6"/>
      <c r="NVK293" s="6"/>
      <c r="NVL293" s="6"/>
      <c r="NVM293" s="6"/>
      <c r="NVN293" s="6"/>
      <c r="NVO293" s="6"/>
      <c r="NVP293" s="6"/>
      <c r="NVQ293" s="6"/>
      <c r="NVR293" s="6"/>
      <c r="NVS293" s="6"/>
      <c r="NVT293" s="6"/>
      <c r="NVU293" s="6"/>
      <c r="NVV293" s="6"/>
      <c r="NVW293" s="6"/>
      <c r="NVX293" s="6"/>
      <c r="NVY293" s="6"/>
      <c r="NVZ293" s="6"/>
      <c r="NWA293" s="6"/>
      <c r="NWB293" s="6"/>
      <c r="NWC293" s="6"/>
      <c r="NWD293" s="6"/>
      <c r="NWE293" s="6"/>
      <c r="NWF293" s="6"/>
      <c r="NWG293" s="6"/>
      <c r="NWH293" s="6"/>
      <c r="NWI293" s="6"/>
      <c r="NWJ293" s="6"/>
      <c r="NWK293" s="6"/>
      <c r="NWL293" s="6"/>
      <c r="NWM293" s="6"/>
      <c r="NWN293" s="6"/>
      <c r="NWO293" s="6"/>
      <c r="NWP293" s="6"/>
      <c r="NWQ293" s="6"/>
      <c r="NWR293" s="6"/>
      <c r="NWS293" s="6"/>
      <c r="NWT293" s="6"/>
      <c r="NWU293" s="6"/>
      <c r="NWV293" s="6"/>
      <c r="NWW293" s="6"/>
      <c r="NWX293" s="6"/>
      <c r="NWY293" s="6"/>
      <c r="NWZ293" s="6"/>
      <c r="NXA293" s="6"/>
      <c r="NXB293" s="6"/>
      <c r="NXC293" s="6"/>
      <c r="NXD293" s="6"/>
      <c r="NXE293" s="6"/>
      <c r="NXF293" s="6"/>
      <c r="NXG293" s="6"/>
      <c r="NXH293" s="6"/>
      <c r="NXI293" s="6"/>
      <c r="NXJ293" s="6"/>
      <c r="NXK293" s="6"/>
      <c r="NXL293" s="6"/>
      <c r="NXM293" s="6"/>
      <c r="NXN293" s="6"/>
      <c r="NXO293" s="6"/>
      <c r="NXP293" s="6"/>
      <c r="NXQ293" s="6"/>
      <c r="NXR293" s="6"/>
      <c r="NXS293" s="6"/>
      <c r="NXT293" s="6"/>
      <c r="NXU293" s="6"/>
      <c r="NXV293" s="6"/>
      <c r="NXW293" s="6"/>
      <c r="NXX293" s="6"/>
      <c r="NXY293" s="6"/>
      <c r="NXZ293" s="6"/>
      <c r="NYA293" s="6"/>
      <c r="NYB293" s="6"/>
      <c r="NYC293" s="6"/>
      <c r="NYD293" s="6"/>
      <c r="NYE293" s="6"/>
      <c r="NYF293" s="6"/>
      <c r="NYG293" s="6"/>
      <c r="NYH293" s="6"/>
      <c r="NYI293" s="6"/>
      <c r="NYJ293" s="6"/>
      <c r="NYK293" s="6"/>
      <c r="NYL293" s="6"/>
      <c r="NYM293" s="6"/>
      <c r="NYN293" s="6"/>
      <c r="NYO293" s="6"/>
      <c r="NYP293" s="6"/>
      <c r="NYQ293" s="6"/>
      <c r="NYR293" s="6"/>
      <c r="NYS293" s="6"/>
      <c r="NYT293" s="6"/>
      <c r="NYU293" s="6"/>
      <c r="NYV293" s="6"/>
      <c r="NYW293" s="6"/>
      <c r="NYX293" s="6"/>
      <c r="NYY293" s="6"/>
      <c r="NYZ293" s="6"/>
      <c r="NZA293" s="6"/>
      <c r="NZB293" s="6"/>
      <c r="NZC293" s="6"/>
      <c r="NZD293" s="6"/>
      <c r="NZE293" s="6"/>
      <c r="NZF293" s="6"/>
      <c r="NZG293" s="6"/>
      <c r="NZH293" s="6"/>
      <c r="NZI293" s="6"/>
      <c r="NZJ293" s="6"/>
      <c r="NZK293" s="6"/>
      <c r="NZL293" s="6"/>
      <c r="NZM293" s="6"/>
      <c r="NZN293" s="6"/>
      <c r="NZO293" s="6"/>
      <c r="NZP293" s="6"/>
      <c r="NZQ293" s="6"/>
      <c r="NZR293" s="6"/>
      <c r="NZS293" s="6"/>
      <c r="NZT293" s="6"/>
      <c r="NZU293" s="6"/>
      <c r="NZV293" s="6"/>
      <c r="NZW293" s="6"/>
      <c r="NZX293" s="6"/>
      <c r="NZY293" s="6"/>
      <c r="NZZ293" s="6"/>
      <c r="OAA293" s="6"/>
      <c r="OAB293" s="6"/>
      <c r="OAC293" s="6"/>
      <c r="OAD293" s="6"/>
      <c r="OAE293" s="6"/>
      <c r="OAF293" s="6"/>
      <c r="OAG293" s="6"/>
      <c r="OAH293" s="6"/>
      <c r="OAI293" s="6"/>
      <c r="OAJ293" s="6"/>
      <c r="OAK293" s="6"/>
      <c r="OAL293" s="6"/>
      <c r="OAM293" s="6"/>
      <c r="OAN293" s="6"/>
      <c r="OAO293" s="6"/>
      <c r="OAP293" s="6"/>
      <c r="OAQ293" s="6"/>
      <c r="OAR293" s="6"/>
      <c r="OAS293" s="6"/>
      <c r="OAT293" s="6"/>
      <c r="OAU293" s="6"/>
      <c r="OAV293" s="6"/>
      <c r="OAW293" s="6"/>
      <c r="OAX293" s="6"/>
      <c r="OAY293" s="6"/>
      <c r="OAZ293" s="6"/>
      <c r="OBA293" s="6"/>
      <c r="OBB293" s="6"/>
      <c r="OBC293" s="6"/>
      <c r="OBD293" s="6"/>
      <c r="OBE293" s="6"/>
      <c r="OBF293" s="6"/>
      <c r="OBG293" s="6"/>
      <c r="OBH293" s="6"/>
      <c r="OBI293" s="6"/>
      <c r="OBJ293" s="6"/>
      <c r="OBK293" s="6"/>
      <c r="OBL293" s="6"/>
      <c r="OBM293" s="6"/>
      <c r="OBN293" s="6"/>
      <c r="OBO293" s="6"/>
      <c r="OBP293" s="6"/>
      <c r="OBQ293" s="6"/>
      <c r="OBR293" s="6"/>
      <c r="OBS293" s="6"/>
      <c r="OBT293" s="6"/>
      <c r="OBU293" s="6"/>
      <c r="OBV293" s="6"/>
      <c r="OBW293" s="6"/>
      <c r="OBX293" s="6"/>
      <c r="OBY293" s="6"/>
      <c r="OBZ293" s="6"/>
      <c r="OCA293" s="6"/>
      <c r="OCB293" s="6"/>
      <c r="OCC293" s="6"/>
      <c r="OCD293" s="6"/>
      <c r="OCE293" s="6"/>
      <c r="OCF293" s="6"/>
      <c r="OCG293" s="6"/>
      <c r="OCH293" s="6"/>
      <c r="OCI293" s="6"/>
      <c r="OCJ293" s="6"/>
      <c r="OCK293" s="6"/>
      <c r="OCL293" s="6"/>
      <c r="OCM293" s="6"/>
      <c r="OCN293" s="6"/>
      <c r="OCO293" s="6"/>
      <c r="OCP293" s="6"/>
      <c r="OCQ293" s="6"/>
      <c r="OCR293" s="6"/>
      <c r="OCS293" s="6"/>
      <c r="OCT293" s="6"/>
      <c r="OCU293" s="6"/>
      <c r="OCV293" s="6"/>
      <c r="OCW293" s="6"/>
      <c r="OCX293" s="6"/>
      <c r="OCY293" s="6"/>
      <c r="OCZ293" s="6"/>
      <c r="ODA293" s="6"/>
      <c r="ODB293" s="6"/>
      <c r="ODC293" s="6"/>
      <c r="ODD293" s="6"/>
      <c r="ODE293" s="6"/>
      <c r="ODF293" s="6"/>
      <c r="ODG293" s="6"/>
      <c r="ODH293" s="6"/>
      <c r="ODI293" s="6"/>
      <c r="ODJ293" s="6"/>
      <c r="ODK293" s="6"/>
      <c r="ODL293" s="6"/>
      <c r="ODM293" s="6"/>
      <c r="ODN293" s="6"/>
      <c r="ODO293" s="6"/>
      <c r="ODP293" s="6"/>
      <c r="ODQ293" s="6"/>
      <c r="ODR293" s="6"/>
      <c r="ODS293" s="6"/>
      <c r="ODT293" s="6"/>
      <c r="ODU293" s="6"/>
      <c r="ODV293" s="6"/>
      <c r="ODW293" s="6"/>
      <c r="ODX293" s="6"/>
      <c r="ODY293" s="6"/>
      <c r="ODZ293" s="6"/>
      <c r="OEA293" s="6"/>
      <c r="OEB293" s="6"/>
      <c r="OEC293" s="6"/>
      <c r="OED293" s="6"/>
      <c r="OEE293" s="6"/>
      <c r="OEF293" s="6"/>
      <c r="OEG293" s="6"/>
      <c r="OEH293" s="6"/>
      <c r="OEI293" s="6"/>
      <c r="OEJ293" s="6"/>
      <c r="OEK293" s="6"/>
      <c r="OEL293" s="6"/>
      <c r="OEM293" s="6"/>
      <c r="OEN293" s="6"/>
      <c r="OEO293" s="6"/>
      <c r="OEP293" s="6"/>
      <c r="OEQ293" s="6"/>
      <c r="OER293" s="6"/>
      <c r="OES293" s="6"/>
      <c r="OET293" s="6"/>
      <c r="OEU293" s="6"/>
      <c r="OEV293" s="6"/>
      <c r="OEW293" s="6"/>
      <c r="OEX293" s="6"/>
      <c r="OEY293" s="6"/>
      <c r="OEZ293" s="6"/>
      <c r="OFA293" s="6"/>
      <c r="OFB293" s="6"/>
      <c r="OFC293" s="6"/>
      <c r="OFD293" s="6"/>
      <c r="OFE293" s="6"/>
      <c r="OFF293" s="6"/>
      <c r="OFG293" s="6"/>
      <c r="OFH293" s="6"/>
      <c r="OFI293" s="6"/>
      <c r="OFJ293" s="6"/>
      <c r="OFK293" s="6"/>
      <c r="OFL293" s="6"/>
      <c r="OFM293" s="6"/>
      <c r="OFN293" s="6"/>
      <c r="OFO293" s="6"/>
      <c r="OFP293" s="6"/>
      <c r="OFQ293" s="6"/>
      <c r="OFR293" s="6"/>
      <c r="OFS293" s="6"/>
      <c r="OFT293" s="6"/>
      <c r="OFU293" s="6"/>
      <c r="OFV293" s="6"/>
      <c r="OFW293" s="6"/>
      <c r="OFX293" s="6"/>
      <c r="OFY293" s="6"/>
      <c r="OFZ293" s="6"/>
      <c r="OGA293" s="6"/>
      <c r="OGB293" s="6"/>
      <c r="OGC293" s="6"/>
      <c r="OGD293" s="6"/>
      <c r="OGE293" s="6"/>
      <c r="OGF293" s="6"/>
      <c r="OGG293" s="6"/>
      <c r="OGH293" s="6"/>
      <c r="OGI293" s="6"/>
      <c r="OGJ293" s="6"/>
      <c r="OGK293" s="6"/>
      <c r="OGL293" s="6"/>
      <c r="OGM293" s="6"/>
      <c r="OGN293" s="6"/>
      <c r="OGO293" s="6"/>
      <c r="OGP293" s="6"/>
      <c r="OGQ293" s="6"/>
      <c r="OGR293" s="6"/>
      <c r="OGS293" s="6"/>
      <c r="OGT293" s="6"/>
      <c r="OGU293" s="6"/>
      <c r="OGV293" s="6"/>
      <c r="OGW293" s="6"/>
      <c r="OGX293" s="6"/>
      <c r="OGY293" s="6"/>
      <c r="OGZ293" s="6"/>
      <c r="OHA293" s="6"/>
      <c r="OHB293" s="6"/>
      <c r="OHC293" s="6"/>
      <c r="OHD293" s="6"/>
      <c r="OHE293" s="6"/>
      <c r="OHF293" s="6"/>
      <c r="OHG293" s="6"/>
      <c r="OHH293" s="6"/>
      <c r="OHI293" s="6"/>
      <c r="OHJ293" s="6"/>
      <c r="OHK293" s="6"/>
      <c r="OHL293" s="6"/>
      <c r="OHM293" s="6"/>
      <c r="OHN293" s="6"/>
      <c r="OHO293" s="6"/>
      <c r="OHP293" s="6"/>
      <c r="OHQ293" s="6"/>
      <c r="OHR293" s="6"/>
      <c r="OHS293" s="6"/>
      <c r="OHT293" s="6"/>
      <c r="OHU293" s="6"/>
      <c r="OHV293" s="6"/>
      <c r="OHW293" s="6"/>
      <c r="OHX293" s="6"/>
      <c r="OHY293" s="6"/>
      <c r="OHZ293" s="6"/>
      <c r="OIA293" s="6"/>
      <c r="OIB293" s="6"/>
      <c r="OIC293" s="6"/>
      <c r="OID293" s="6"/>
      <c r="OIE293" s="6"/>
      <c r="OIF293" s="6"/>
      <c r="OIG293" s="6"/>
      <c r="OIH293" s="6"/>
      <c r="OII293" s="6"/>
      <c r="OIJ293" s="6"/>
      <c r="OIK293" s="6"/>
      <c r="OIL293" s="6"/>
      <c r="OIM293" s="6"/>
      <c r="OIN293" s="6"/>
      <c r="OIO293" s="6"/>
      <c r="OIP293" s="6"/>
      <c r="OIQ293" s="6"/>
      <c r="OIR293" s="6"/>
      <c r="OIS293" s="6"/>
      <c r="OIT293" s="6"/>
      <c r="OIU293" s="6"/>
      <c r="OIV293" s="6"/>
      <c r="OIW293" s="6"/>
      <c r="OIX293" s="6"/>
      <c r="OIY293" s="6"/>
      <c r="OIZ293" s="6"/>
      <c r="OJA293" s="6"/>
      <c r="OJB293" s="6"/>
      <c r="OJC293" s="6"/>
      <c r="OJD293" s="6"/>
      <c r="OJE293" s="6"/>
      <c r="OJF293" s="6"/>
      <c r="OJG293" s="6"/>
      <c r="OJH293" s="6"/>
      <c r="OJI293" s="6"/>
      <c r="OJJ293" s="6"/>
      <c r="OJK293" s="6"/>
      <c r="OJL293" s="6"/>
      <c r="OJM293" s="6"/>
      <c r="OJN293" s="6"/>
      <c r="OJO293" s="6"/>
      <c r="OJP293" s="6"/>
      <c r="OJQ293" s="6"/>
      <c r="OJR293" s="6"/>
      <c r="OJS293" s="6"/>
      <c r="OJT293" s="6"/>
      <c r="OJU293" s="6"/>
      <c r="OJV293" s="6"/>
      <c r="OJW293" s="6"/>
      <c r="OJX293" s="6"/>
      <c r="OJY293" s="6"/>
      <c r="OJZ293" s="6"/>
      <c r="OKA293" s="6"/>
      <c r="OKB293" s="6"/>
      <c r="OKC293" s="6"/>
      <c r="OKD293" s="6"/>
      <c r="OKE293" s="6"/>
      <c r="OKF293" s="6"/>
      <c r="OKG293" s="6"/>
      <c r="OKH293" s="6"/>
      <c r="OKI293" s="6"/>
      <c r="OKJ293" s="6"/>
      <c r="OKK293" s="6"/>
      <c r="OKL293" s="6"/>
      <c r="OKM293" s="6"/>
      <c r="OKN293" s="6"/>
      <c r="OKO293" s="6"/>
      <c r="OKP293" s="6"/>
      <c r="OKQ293" s="6"/>
      <c r="OKR293" s="6"/>
      <c r="OKS293" s="6"/>
      <c r="OKT293" s="6"/>
      <c r="OKU293" s="6"/>
      <c r="OKV293" s="6"/>
      <c r="OKW293" s="6"/>
      <c r="OKX293" s="6"/>
      <c r="OKY293" s="6"/>
      <c r="OKZ293" s="6"/>
      <c r="OLA293" s="6"/>
      <c r="OLB293" s="6"/>
      <c r="OLC293" s="6"/>
      <c r="OLD293" s="6"/>
      <c r="OLE293" s="6"/>
      <c r="OLF293" s="6"/>
      <c r="OLG293" s="6"/>
      <c r="OLH293" s="6"/>
      <c r="OLI293" s="6"/>
      <c r="OLJ293" s="6"/>
      <c r="OLK293" s="6"/>
      <c r="OLL293" s="6"/>
      <c r="OLM293" s="6"/>
      <c r="OLN293" s="6"/>
      <c r="OLO293" s="6"/>
      <c r="OLP293" s="6"/>
      <c r="OLQ293" s="6"/>
      <c r="OLR293" s="6"/>
      <c r="OLS293" s="6"/>
      <c r="OLT293" s="6"/>
      <c r="OLU293" s="6"/>
      <c r="OLV293" s="6"/>
      <c r="OLW293" s="6"/>
      <c r="OLX293" s="6"/>
      <c r="OLY293" s="6"/>
      <c r="OLZ293" s="6"/>
      <c r="OMA293" s="6"/>
      <c r="OMB293" s="6"/>
      <c r="OMC293" s="6"/>
      <c r="OMD293" s="6"/>
      <c r="OME293" s="6"/>
      <c r="OMF293" s="6"/>
      <c r="OMG293" s="6"/>
      <c r="OMH293" s="6"/>
      <c r="OMI293" s="6"/>
      <c r="OMJ293" s="6"/>
      <c r="OMK293" s="6"/>
      <c r="OML293" s="6"/>
      <c r="OMM293" s="6"/>
      <c r="OMN293" s="6"/>
      <c r="OMO293" s="6"/>
      <c r="OMP293" s="6"/>
      <c r="OMQ293" s="6"/>
      <c r="OMR293" s="6"/>
      <c r="OMS293" s="6"/>
      <c r="OMT293" s="6"/>
      <c r="OMU293" s="6"/>
      <c r="OMV293" s="6"/>
      <c r="OMW293" s="6"/>
      <c r="OMX293" s="6"/>
      <c r="OMY293" s="6"/>
      <c r="OMZ293" s="6"/>
      <c r="ONA293" s="6"/>
      <c r="ONB293" s="6"/>
      <c r="ONC293" s="6"/>
      <c r="OND293" s="6"/>
      <c r="ONE293" s="6"/>
      <c r="ONF293" s="6"/>
      <c r="ONG293" s="6"/>
      <c r="ONH293" s="6"/>
      <c r="ONI293" s="6"/>
      <c r="ONJ293" s="6"/>
      <c r="ONK293" s="6"/>
      <c r="ONL293" s="6"/>
      <c r="ONM293" s="6"/>
      <c r="ONN293" s="6"/>
      <c r="ONO293" s="6"/>
      <c r="ONP293" s="6"/>
      <c r="ONQ293" s="6"/>
      <c r="ONR293" s="6"/>
      <c r="ONS293" s="6"/>
      <c r="ONT293" s="6"/>
      <c r="ONU293" s="6"/>
      <c r="ONV293" s="6"/>
      <c r="ONW293" s="6"/>
      <c r="ONX293" s="6"/>
      <c r="ONY293" s="6"/>
      <c r="ONZ293" s="6"/>
      <c r="OOA293" s="6"/>
      <c r="OOB293" s="6"/>
      <c r="OOC293" s="6"/>
      <c r="OOD293" s="6"/>
      <c r="OOE293" s="6"/>
      <c r="OOF293" s="6"/>
      <c r="OOG293" s="6"/>
      <c r="OOH293" s="6"/>
      <c r="OOI293" s="6"/>
      <c r="OOJ293" s="6"/>
      <c r="OOK293" s="6"/>
      <c r="OOL293" s="6"/>
      <c r="OOM293" s="6"/>
      <c r="OON293" s="6"/>
      <c r="OOO293" s="6"/>
      <c r="OOP293" s="6"/>
      <c r="OOQ293" s="6"/>
      <c r="OOR293" s="6"/>
      <c r="OOS293" s="6"/>
      <c r="OOT293" s="6"/>
      <c r="OOU293" s="6"/>
      <c r="OOV293" s="6"/>
      <c r="OOW293" s="6"/>
      <c r="OOX293" s="6"/>
      <c r="OOY293" s="6"/>
      <c r="OOZ293" s="6"/>
      <c r="OPA293" s="6"/>
      <c r="OPB293" s="6"/>
      <c r="OPC293" s="6"/>
      <c r="OPD293" s="6"/>
      <c r="OPE293" s="6"/>
      <c r="OPF293" s="6"/>
      <c r="OPG293" s="6"/>
      <c r="OPH293" s="6"/>
      <c r="OPI293" s="6"/>
      <c r="OPJ293" s="6"/>
      <c r="OPK293" s="6"/>
      <c r="OPL293" s="6"/>
      <c r="OPM293" s="6"/>
      <c r="OPN293" s="6"/>
      <c r="OPO293" s="6"/>
      <c r="OPP293" s="6"/>
      <c r="OPQ293" s="6"/>
      <c r="OPR293" s="6"/>
      <c r="OPS293" s="6"/>
      <c r="OPT293" s="6"/>
      <c r="OPU293" s="6"/>
      <c r="OPV293" s="6"/>
      <c r="OPW293" s="6"/>
      <c r="OPX293" s="6"/>
      <c r="OPY293" s="6"/>
      <c r="OPZ293" s="6"/>
      <c r="OQA293" s="6"/>
      <c r="OQB293" s="6"/>
      <c r="OQC293" s="6"/>
      <c r="OQD293" s="6"/>
      <c r="OQE293" s="6"/>
      <c r="OQF293" s="6"/>
      <c r="OQG293" s="6"/>
      <c r="OQH293" s="6"/>
      <c r="OQI293" s="6"/>
      <c r="OQJ293" s="6"/>
      <c r="OQK293" s="6"/>
      <c r="OQL293" s="6"/>
      <c r="OQM293" s="6"/>
      <c r="OQN293" s="6"/>
      <c r="OQO293" s="6"/>
      <c r="OQP293" s="6"/>
      <c r="OQQ293" s="6"/>
      <c r="OQR293" s="6"/>
      <c r="OQS293" s="6"/>
      <c r="OQT293" s="6"/>
      <c r="OQU293" s="6"/>
      <c r="OQV293" s="6"/>
      <c r="OQW293" s="6"/>
      <c r="OQX293" s="6"/>
      <c r="OQY293" s="6"/>
      <c r="OQZ293" s="6"/>
      <c r="ORA293" s="6"/>
      <c r="ORB293" s="6"/>
      <c r="ORC293" s="6"/>
      <c r="ORD293" s="6"/>
      <c r="ORE293" s="6"/>
      <c r="ORF293" s="6"/>
      <c r="ORG293" s="6"/>
      <c r="ORH293" s="6"/>
      <c r="ORI293" s="6"/>
      <c r="ORJ293" s="6"/>
      <c r="ORK293" s="6"/>
      <c r="ORL293" s="6"/>
      <c r="ORM293" s="6"/>
      <c r="ORN293" s="6"/>
      <c r="ORO293" s="6"/>
      <c r="ORP293" s="6"/>
      <c r="ORQ293" s="6"/>
      <c r="ORR293" s="6"/>
      <c r="ORS293" s="6"/>
      <c r="ORT293" s="6"/>
      <c r="ORU293" s="6"/>
      <c r="ORV293" s="6"/>
      <c r="ORW293" s="6"/>
      <c r="ORX293" s="6"/>
      <c r="ORY293" s="6"/>
      <c r="ORZ293" s="6"/>
      <c r="OSA293" s="6"/>
      <c r="OSB293" s="6"/>
      <c r="OSC293" s="6"/>
      <c r="OSD293" s="6"/>
      <c r="OSE293" s="6"/>
      <c r="OSF293" s="6"/>
      <c r="OSG293" s="6"/>
      <c r="OSH293" s="6"/>
      <c r="OSI293" s="6"/>
      <c r="OSJ293" s="6"/>
      <c r="OSK293" s="6"/>
      <c r="OSL293" s="6"/>
      <c r="OSM293" s="6"/>
      <c r="OSN293" s="6"/>
      <c r="OSO293" s="6"/>
      <c r="OSP293" s="6"/>
      <c r="OSQ293" s="6"/>
      <c r="OSR293" s="6"/>
      <c r="OSS293" s="6"/>
      <c r="OST293" s="6"/>
      <c r="OSU293" s="6"/>
      <c r="OSV293" s="6"/>
      <c r="OSW293" s="6"/>
      <c r="OSX293" s="6"/>
      <c r="OSY293" s="6"/>
      <c r="OSZ293" s="6"/>
      <c r="OTA293" s="6"/>
      <c r="OTB293" s="6"/>
      <c r="OTC293" s="6"/>
      <c r="OTD293" s="6"/>
      <c r="OTE293" s="6"/>
      <c r="OTF293" s="6"/>
      <c r="OTG293" s="6"/>
      <c r="OTH293" s="6"/>
      <c r="OTI293" s="6"/>
      <c r="OTJ293" s="6"/>
      <c r="OTK293" s="6"/>
      <c r="OTL293" s="6"/>
      <c r="OTM293" s="6"/>
      <c r="OTN293" s="6"/>
      <c r="OTO293" s="6"/>
      <c r="OTP293" s="6"/>
      <c r="OTQ293" s="6"/>
      <c r="OTR293" s="6"/>
      <c r="OTS293" s="6"/>
      <c r="OTT293" s="6"/>
      <c r="OTU293" s="6"/>
      <c r="OTV293" s="6"/>
      <c r="OTW293" s="6"/>
      <c r="OTX293" s="6"/>
      <c r="OTY293" s="6"/>
      <c r="OTZ293" s="6"/>
      <c r="OUA293" s="6"/>
      <c r="OUB293" s="6"/>
      <c r="OUC293" s="6"/>
      <c r="OUD293" s="6"/>
      <c r="OUE293" s="6"/>
      <c r="OUF293" s="6"/>
      <c r="OUG293" s="6"/>
      <c r="OUH293" s="6"/>
      <c r="OUI293" s="6"/>
      <c r="OUJ293" s="6"/>
      <c r="OUK293" s="6"/>
      <c r="OUL293" s="6"/>
      <c r="OUM293" s="6"/>
      <c r="OUN293" s="6"/>
      <c r="OUO293" s="6"/>
      <c r="OUP293" s="6"/>
      <c r="OUQ293" s="6"/>
      <c r="OUR293" s="6"/>
      <c r="OUS293" s="6"/>
      <c r="OUT293" s="6"/>
      <c r="OUU293" s="6"/>
      <c r="OUV293" s="6"/>
      <c r="OUW293" s="6"/>
      <c r="OUX293" s="6"/>
      <c r="OUY293" s="6"/>
      <c r="OUZ293" s="6"/>
      <c r="OVA293" s="6"/>
      <c r="OVB293" s="6"/>
      <c r="OVC293" s="6"/>
      <c r="OVD293" s="6"/>
      <c r="OVE293" s="6"/>
      <c r="OVF293" s="6"/>
      <c r="OVG293" s="6"/>
      <c r="OVH293" s="6"/>
      <c r="OVI293" s="6"/>
      <c r="OVJ293" s="6"/>
      <c r="OVK293" s="6"/>
      <c r="OVL293" s="6"/>
      <c r="OVM293" s="6"/>
      <c r="OVN293" s="6"/>
      <c r="OVO293" s="6"/>
      <c r="OVP293" s="6"/>
      <c r="OVQ293" s="6"/>
      <c r="OVR293" s="6"/>
      <c r="OVS293" s="6"/>
      <c r="OVT293" s="6"/>
      <c r="OVU293" s="6"/>
      <c r="OVV293" s="6"/>
      <c r="OVW293" s="6"/>
      <c r="OVX293" s="6"/>
      <c r="OVY293" s="6"/>
      <c r="OVZ293" s="6"/>
      <c r="OWA293" s="6"/>
      <c r="OWB293" s="6"/>
      <c r="OWC293" s="6"/>
      <c r="OWD293" s="6"/>
      <c r="OWE293" s="6"/>
      <c r="OWF293" s="6"/>
      <c r="OWG293" s="6"/>
      <c r="OWH293" s="6"/>
      <c r="OWI293" s="6"/>
      <c r="OWJ293" s="6"/>
      <c r="OWK293" s="6"/>
      <c r="OWL293" s="6"/>
      <c r="OWM293" s="6"/>
      <c r="OWN293" s="6"/>
      <c r="OWO293" s="6"/>
      <c r="OWP293" s="6"/>
      <c r="OWQ293" s="6"/>
      <c r="OWR293" s="6"/>
      <c r="OWS293" s="6"/>
      <c r="OWT293" s="6"/>
      <c r="OWU293" s="6"/>
      <c r="OWV293" s="6"/>
      <c r="OWW293" s="6"/>
      <c r="OWX293" s="6"/>
      <c r="OWY293" s="6"/>
      <c r="OWZ293" s="6"/>
      <c r="OXA293" s="6"/>
      <c r="OXB293" s="6"/>
      <c r="OXC293" s="6"/>
      <c r="OXD293" s="6"/>
      <c r="OXE293" s="6"/>
      <c r="OXF293" s="6"/>
      <c r="OXG293" s="6"/>
      <c r="OXH293" s="6"/>
      <c r="OXI293" s="6"/>
      <c r="OXJ293" s="6"/>
      <c r="OXK293" s="6"/>
      <c r="OXL293" s="6"/>
      <c r="OXM293" s="6"/>
      <c r="OXN293" s="6"/>
      <c r="OXO293" s="6"/>
      <c r="OXP293" s="6"/>
      <c r="OXQ293" s="6"/>
      <c r="OXR293" s="6"/>
      <c r="OXS293" s="6"/>
      <c r="OXT293" s="6"/>
      <c r="OXU293" s="6"/>
      <c r="OXV293" s="6"/>
      <c r="OXW293" s="6"/>
      <c r="OXX293" s="6"/>
      <c r="OXY293" s="6"/>
      <c r="OXZ293" s="6"/>
      <c r="OYA293" s="6"/>
      <c r="OYB293" s="6"/>
      <c r="OYC293" s="6"/>
      <c r="OYD293" s="6"/>
      <c r="OYE293" s="6"/>
      <c r="OYF293" s="6"/>
      <c r="OYG293" s="6"/>
      <c r="OYH293" s="6"/>
      <c r="OYI293" s="6"/>
      <c r="OYJ293" s="6"/>
      <c r="OYK293" s="6"/>
      <c r="OYL293" s="6"/>
      <c r="OYM293" s="6"/>
      <c r="OYN293" s="6"/>
      <c r="OYO293" s="6"/>
      <c r="OYP293" s="6"/>
      <c r="OYQ293" s="6"/>
      <c r="OYR293" s="6"/>
      <c r="OYS293" s="6"/>
      <c r="OYT293" s="6"/>
      <c r="OYU293" s="6"/>
      <c r="OYV293" s="6"/>
      <c r="OYW293" s="6"/>
      <c r="OYX293" s="6"/>
      <c r="OYY293" s="6"/>
      <c r="OYZ293" s="6"/>
      <c r="OZA293" s="6"/>
      <c r="OZB293" s="6"/>
      <c r="OZC293" s="6"/>
      <c r="OZD293" s="6"/>
      <c r="OZE293" s="6"/>
      <c r="OZF293" s="6"/>
      <c r="OZG293" s="6"/>
      <c r="OZH293" s="6"/>
      <c r="OZI293" s="6"/>
      <c r="OZJ293" s="6"/>
      <c r="OZK293" s="6"/>
      <c r="OZL293" s="6"/>
      <c r="OZM293" s="6"/>
      <c r="OZN293" s="6"/>
      <c r="OZO293" s="6"/>
      <c r="OZP293" s="6"/>
      <c r="OZQ293" s="6"/>
      <c r="OZR293" s="6"/>
      <c r="OZS293" s="6"/>
      <c r="OZT293" s="6"/>
      <c r="OZU293" s="6"/>
      <c r="OZV293" s="6"/>
      <c r="OZW293" s="6"/>
      <c r="OZX293" s="6"/>
      <c r="OZY293" s="6"/>
      <c r="OZZ293" s="6"/>
      <c r="PAA293" s="6"/>
      <c r="PAB293" s="6"/>
      <c r="PAC293" s="6"/>
      <c r="PAD293" s="6"/>
      <c r="PAE293" s="6"/>
      <c r="PAF293" s="6"/>
      <c r="PAG293" s="6"/>
      <c r="PAH293" s="6"/>
      <c r="PAI293" s="6"/>
      <c r="PAJ293" s="6"/>
      <c r="PAK293" s="6"/>
      <c r="PAL293" s="6"/>
      <c r="PAM293" s="6"/>
      <c r="PAN293" s="6"/>
      <c r="PAO293" s="6"/>
      <c r="PAP293" s="6"/>
      <c r="PAQ293" s="6"/>
      <c r="PAR293" s="6"/>
      <c r="PAS293" s="6"/>
      <c r="PAT293" s="6"/>
      <c r="PAU293" s="6"/>
      <c r="PAV293" s="6"/>
      <c r="PAW293" s="6"/>
      <c r="PAX293" s="6"/>
      <c r="PAY293" s="6"/>
      <c r="PAZ293" s="6"/>
      <c r="PBA293" s="6"/>
      <c r="PBB293" s="6"/>
      <c r="PBC293" s="6"/>
      <c r="PBD293" s="6"/>
      <c r="PBE293" s="6"/>
      <c r="PBF293" s="6"/>
      <c r="PBG293" s="6"/>
      <c r="PBH293" s="6"/>
      <c r="PBI293" s="6"/>
      <c r="PBJ293" s="6"/>
      <c r="PBK293" s="6"/>
      <c r="PBL293" s="6"/>
      <c r="PBM293" s="6"/>
      <c r="PBN293" s="6"/>
      <c r="PBO293" s="6"/>
      <c r="PBP293" s="6"/>
      <c r="PBQ293" s="6"/>
      <c r="PBR293" s="6"/>
      <c r="PBS293" s="6"/>
      <c r="PBT293" s="6"/>
      <c r="PBU293" s="6"/>
      <c r="PBV293" s="6"/>
      <c r="PBW293" s="6"/>
      <c r="PBX293" s="6"/>
      <c r="PBY293" s="6"/>
      <c r="PBZ293" s="6"/>
      <c r="PCA293" s="6"/>
      <c r="PCB293" s="6"/>
      <c r="PCC293" s="6"/>
      <c r="PCD293" s="6"/>
      <c r="PCE293" s="6"/>
      <c r="PCF293" s="6"/>
      <c r="PCG293" s="6"/>
      <c r="PCH293" s="6"/>
      <c r="PCI293" s="6"/>
      <c r="PCJ293" s="6"/>
      <c r="PCK293" s="6"/>
      <c r="PCL293" s="6"/>
      <c r="PCM293" s="6"/>
      <c r="PCN293" s="6"/>
      <c r="PCO293" s="6"/>
      <c r="PCP293" s="6"/>
      <c r="PCQ293" s="6"/>
      <c r="PCR293" s="6"/>
      <c r="PCS293" s="6"/>
      <c r="PCT293" s="6"/>
      <c r="PCU293" s="6"/>
      <c r="PCV293" s="6"/>
      <c r="PCW293" s="6"/>
      <c r="PCX293" s="6"/>
      <c r="PCY293" s="6"/>
      <c r="PCZ293" s="6"/>
      <c r="PDA293" s="6"/>
      <c r="PDB293" s="6"/>
      <c r="PDC293" s="6"/>
      <c r="PDD293" s="6"/>
      <c r="PDE293" s="6"/>
      <c r="PDF293" s="6"/>
      <c r="PDG293" s="6"/>
      <c r="PDH293" s="6"/>
      <c r="PDI293" s="6"/>
      <c r="PDJ293" s="6"/>
      <c r="PDK293" s="6"/>
      <c r="PDL293" s="6"/>
      <c r="PDM293" s="6"/>
      <c r="PDN293" s="6"/>
      <c r="PDO293" s="6"/>
      <c r="PDP293" s="6"/>
      <c r="PDQ293" s="6"/>
      <c r="PDR293" s="6"/>
      <c r="PDS293" s="6"/>
      <c r="PDT293" s="6"/>
      <c r="PDU293" s="6"/>
      <c r="PDV293" s="6"/>
      <c r="PDW293" s="6"/>
      <c r="PDX293" s="6"/>
      <c r="PDY293" s="6"/>
      <c r="PDZ293" s="6"/>
      <c r="PEA293" s="6"/>
      <c r="PEB293" s="6"/>
      <c r="PEC293" s="6"/>
      <c r="PED293" s="6"/>
      <c r="PEE293" s="6"/>
      <c r="PEF293" s="6"/>
      <c r="PEG293" s="6"/>
      <c r="PEH293" s="6"/>
      <c r="PEI293" s="6"/>
      <c r="PEJ293" s="6"/>
      <c r="PEK293" s="6"/>
      <c r="PEL293" s="6"/>
      <c r="PEM293" s="6"/>
      <c r="PEN293" s="6"/>
      <c r="PEO293" s="6"/>
      <c r="PEP293" s="6"/>
      <c r="PEQ293" s="6"/>
      <c r="PER293" s="6"/>
      <c r="PES293" s="6"/>
      <c r="PET293" s="6"/>
      <c r="PEU293" s="6"/>
      <c r="PEV293" s="6"/>
      <c r="PEW293" s="6"/>
      <c r="PEX293" s="6"/>
      <c r="PEY293" s="6"/>
      <c r="PEZ293" s="6"/>
      <c r="PFA293" s="6"/>
      <c r="PFB293" s="6"/>
      <c r="PFC293" s="6"/>
      <c r="PFD293" s="6"/>
      <c r="PFE293" s="6"/>
      <c r="PFF293" s="6"/>
      <c r="PFG293" s="6"/>
      <c r="PFH293" s="6"/>
      <c r="PFI293" s="6"/>
      <c r="PFJ293" s="6"/>
      <c r="PFK293" s="6"/>
      <c r="PFL293" s="6"/>
      <c r="PFM293" s="6"/>
      <c r="PFN293" s="6"/>
      <c r="PFO293" s="6"/>
      <c r="PFP293" s="6"/>
      <c r="PFQ293" s="6"/>
      <c r="PFR293" s="6"/>
      <c r="PFS293" s="6"/>
      <c r="PFT293" s="6"/>
      <c r="PFU293" s="6"/>
      <c r="PFV293" s="6"/>
      <c r="PFW293" s="6"/>
      <c r="PFX293" s="6"/>
      <c r="PFY293" s="6"/>
      <c r="PFZ293" s="6"/>
      <c r="PGA293" s="6"/>
      <c r="PGB293" s="6"/>
      <c r="PGC293" s="6"/>
      <c r="PGD293" s="6"/>
      <c r="PGE293" s="6"/>
      <c r="PGF293" s="6"/>
      <c r="PGG293" s="6"/>
      <c r="PGH293" s="6"/>
      <c r="PGI293" s="6"/>
      <c r="PGJ293" s="6"/>
      <c r="PGK293" s="6"/>
      <c r="PGL293" s="6"/>
      <c r="PGM293" s="6"/>
      <c r="PGN293" s="6"/>
      <c r="PGO293" s="6"/>
      <c r="PGP293" s="6"/>
      <c r="PGQ293" s="6"/>
      <c r="PGR293" s="6"/>
      <c r="PGS293" s="6"/>
      <c r="PGT293" s="6"/>
      <c r="PGU293" s="6"/>
      <c r="PGV293" s="6"/>
      <c r="PGW293" s="6"/>
      <c r="PGX293" s="6"/>
      <c r="PGY293" s="6"/>
      <c r="PGZ293" s="6"/>
      <c r="PHA293" s="6"/>
      <c r="PHB293" s="6"/>
      <c r="PHC293" s="6"/>
      <c r="PHD293" s="6"/>
      <c r="PHE293" s="6"/>
      <c r="PHF293" s="6"/>
      <c r="PHG293" s="6"/>
      <c r="PHH293" s="6"/>
      <c r="PHI293" s="6"/>
      <c r="PHJ293" s="6"/>
      <c r="PHK293" s="6"/>
      <c r="PHL293" s="6"/>
      <c r="PHM293" s="6"/>
      <c r="PHN293" s="6"/>
      <c r="PHO293" s="6"/>
      <c r="PHP293" s="6"/>
      <c r="PHQ293" s="6"/>
      <c r="PHR293" s="6"/>
      <c r="PHS293" s="6"/>
      <c r="PHT293" s="6"/>
      <c r="PHU293" s="6"/>
      <c r="PHV293" s="6"/>
      <c r="PHW293" s="6"/>
      <c r="PHX293" s="6"/>
      <c r="PHY293" s="6"/>
      <c r="PHZ293" s="6"/>
      <c r="PIA293" s="6"/>
      <c r="PIB293" s="6"/>
      <c r="PIC293" s="6"/>
      <c r="PID293" s="6"/>
      <c r="PIE293" s="6"/>
      <c r="PIF293" s="6"/>
      <c r="PIG293" s="6"/>
      <c r="PIH293" s="6"/>
      <c r="PII293" s="6"/>
      <c r="PIJ293" s="6"/>
      <c r="PIK293" s="6"/>
      <c r="PIL293" s="6"/>
      <c r="PIM293" s="6"/>
      <c r="PIN293" s="6"/>
      <c r="PIO293" s="6"/>
      <c r="PIP293" s="6"/>
      <c r="PIQ293" s="6"/>
      <c r="PIR293" s="6"/>
      <c r="PIS293" s="6"/>
      <c r="PIT293" s="6"/>
      <c r="PIU293" s="6"/>
      <c r="PIV293" s="6"/>
      <c r="PIW293" s="6"/>
      <c r="PIX293" s="6"/>
      <c r="PIY293" s="6"/>
      <c r="PIZ293" s="6"/>
      <c r="PJA293" s="6"/>
      <c r="PJB293" s="6"/>
      <c r="PJC293" s="6"/>
      <c r="PJD293" s="6"/>
      <c r="PJE293" s="6"/>
      <c r="PJF293" s="6"/>
      <c r="PJG293" s="6"/>
      <c r="PJH293" s="6"/>
      <c r="PJI293" s="6"/>
      <c r="PJJ293" s="6"/>
      <c r="PJK293" s="6"/>
      <c r="PJL293" s="6"/>
      <c r="PJM293" s="6"/>
      <c r="PJN293" s="6"/>
      <c r="PJO293" s="6"/>
      <c r="PJP293" s="6"/>
      <c r="PJQ293" s="6"/>
      <c r="PJR293" s="6"/>
      <c r="PJS293" s="6"/>
      <c r="PJT293" s="6"/>
      <c r="PJU293" s="6"/>
      <c r="PJV293" s="6"/>
      <c r="PJW293" s="6"/>
      <c r="PJX293" s="6"/>
      <c r="PJY293" s="6"/>
      <c r="PJZ293" s="6"/>
      <c r="PKA293" s="6"/>
      <c r="PKB293" s="6"/>
      <c r="PKC293" s="6"/>
      <c r="PKD293" s="6"/>
      <c r="PKE293" s="6"/>
      <c r="PKF293" s="6"/>
      <c r="PKG293" s="6"/>
      <c r="PKH293" s="6"/>
      <c r="PKI293" s="6"/>
      <c r="PKJ293" s="6"/>
      <c r="PKK293" s="6"/>
      <c r="PKL293" s="6"/>
      <c r="PKM293" s="6"/>
      <c r="PKN293" s="6"/>
      <c r="PKO293" s="6"/>
      <c r="PKP293" s="6"/>
      <c r="PKQ293" s="6"/>
      <c r="PKR293" s="6"/>
      <c r="PKS293" s="6"/>
      <c r="PKT293" s="6"/>
      <c r="PKU293" s="6"/>
      <c r="PKV293" s="6"/>
      <c r="PKW293" s="6"/>
      <c r="PKX293" s="6"/>
      <c r="PKY293" s="6"/>
      <c r="PKZ293" s="6"/>
      <c r="PLA293" s="6"/>
      <c r="PLB293" s="6"/>
      <c r="PLC293" s="6"/>
      <c r="PLD293" s="6"/>
      <c r="PLE293" s="6"/>
      <c r="PLF293" s="6"/>
      <c r="PLG293" s="6"/>
      <c r="PLH293" s="6"/>
      <c r="PLI293" s="6"/>
      <c r="PLJ293" s="6"/>
      <c r="PLK293" s="6"/>
      <c r="PLL293" s="6"/>
      <c r="PLM293" s="6"/>
      <c r="PLN293" s="6"/>
      <c r="PLO293" s="6"/>
      <c r="PLP293" s="6"/>
      <c r="PLQ293" s="6"/>
      <c r="PLR293" s="6"/>
      <c r="PLS293" s="6"/>
      <c r="PLT293" s="6"/>
      <c r="PLU293" s="6"/>
      <c r="PLV293" s="6"/>
      <c r="PLW293" s="6"/>
      <c r="PLX293" s="6"/>
      <c r="PLY293" s="6"/>
      <c r="PLZ293" s="6"/>
      <c r="PMA293" s="6"/>
      <c r="PMB293" s="6"/>
      <c r="PMC293" s="6"/>
      <c r="PMD293" s="6"/>
      <c r="PME293" s="6"/>
      <c r="PMF293" s="6"/>
      <c r="PMG293" s="6"/>
      <c r="PMH293" s="6"/>
      <c r="PMI293" s="6"/>
      <c r="PMJ293" s="6"/>
      <c r="PMK293" s="6"/>
      <c r="PML293" s="6"/>
      <c r="PMM293" s="6"/>
      <c r="PMN293" s="6"/>
      <c r="PMO293" s="6"/>
      <c r="PMP293" s="6"/>
      <c r="PMQ293" s="6"/>
      <c r="PMR293" s="6"/>
      <c r="PMS293" s="6"/>
      <c r="PMT293" s="6"/>
      <c r="PMU293" s="6"/>
      <c r="PMV293" s="6"/>
      <c r="PMW293" s="6"/>
      <c r="PMX293" s="6"/>
      <c r="PMY293" s="6"/>
      <c r="PMZ293" s="6"/>
      <c r="PNA293" s="6"/>
      <c r="PNB293" s="6"/>
      <c r="PNC293" s="6"/>
      <c r="PND293" s="6"/>
      <c r="PNE293" s="6"/>
      <c r="PNF293" s="6"/>
      <c r="PNG293" s="6"/>
      <c r="PNH293" s="6"/>
      <c r="PNI293" s="6"/>
      <c r="PNJ293" s="6"/>
      <c r="PNK293" s="6"/>
      <c r="PNL293" s="6"/>
      <c r="PNM293" s="6"/>
      <c r="PNN293" s="6"/>
      <c r="PNO293" s="6"/>
      <c r="PNP293" s="6"/>
      <c r="PNQ293" s="6"/>
      <c r="PNR293" s="6"/>
      <c r="PNS293" s="6"/>
      <c r="PNT293" s="6"/>
      <c r="PNU293" s="6"/>
      <c r="PNV293" s="6"/>
      <c r="PNW293" s="6"/>
      <c r="PNX293" s="6"/>
      <c r="PNY293" s="6"/>
      <c r="PNZ293" s="6"/>
      <c r="POA293" s="6"/>
      <c r="POB293" s="6"/>
      <c r="POC293" s="6"/>
      <c r="POD293" s="6"/>
      <c r="POE293" s="6"/>
      <c r="POF293" s="6"/>
      <c r="POG293" s="6"/>
      <c r="POH293" s="6"/>
      <c r="POI293" s="6"/>
      <c r="POJ293" s="6"/>
      <c r="POK293" s="6"/>
      <c r="POL293" s="6"/>
      <c r="POM293" s="6"/>
      <c r="PON293" s="6"/>
      <c r="POO293" s="6"/>
      <c r="POP293" s="6"/>
      <c r="POQ293" s="6"/>
      <c r="POR293" s="6"/>
      <c r="POS293" s="6"/>
      <c r="POT293" s="6"/>
      <c r="POU293" s="6"/>
      <c r="POV293" s="6"/>
      <c r="POW293" s="6"/>
      <c r="POX293" s="6"/>
      <c r="POY293" s="6"/>
      <c r="POZ293" s="6"/>
      <c r="PPA293" s="6"/>
      <c r="PPB293" s="6"/>
      <c r="PPC293" s="6"/>
      <c r="PPD293" s="6"/>
      <c r="PPE293" s="6"/>
      <c r="PPF293" s="6"/>
      <c r="PPG293" s="6"/>
      <c r="PPH293" s="6"/>
      <c r="PPI293" s="6"/>
      <c r="PPJ293" s="6"/>
      <c r="PPK293" s="6"/>
      <c r="PPL293" s="6"/>
      <c r="PPM293" s="6"/>
      <c r="PPN293" s="6"/>
      <c r="PPO293" s="6"/>
      <c r="PPP293" s="6"/>
      <c r="PPQ293" s="6"/>
      <c r="PPR293" s="6"/>
      <c r="PPS293" s="6"/>
      <c r="PPT293" s="6"/>
      <c r="PPU293" s="6"/>
      <c r="PPV293" s="6"/>
      <c r="PPW293" s="6"/>
      <c r="PPX293" s="6"/>
      <c r="PPY293" s="6"/>
      <c r="PPZ293" s="6"/>
      <c r="PQA293" s="6"/>
      <c r="PQB293" s="6"/>
      <c r="PQC293" s="6"/>
      <c r="PQD293" s="6"/>
      <c r="PQE293" s="6"/>
      <c r="PQF293" s="6"/>
      <c r="PQG293" s="6"/>
      <c r="PQH293" s="6"/>
      <c r="PQI293" s="6"/>
      <c r="PQJ293" s="6"/>
      <c r="PQK293" s="6"/>
      <c r="PQL293" s="6"/>
      <c r="PQM293" s="6"/>
      <c r="PQN293" s="6"/>
      <c r="PQO293" s="6"/>
      <c r="PQP293" s="6"/>
      <c r="PQQ293" s="6"/>
      <c r="PQR293" s="6"/>
      <c r="PQS293" s="6"/>
      <c r="PQT293" s="6"/>
      <c r="PQU293" s="6"/>
      <c r="PQV293" s="6"/>
      <c r="PQW293" s="6"/>
      <c r="PQX293" s="6"/>
      <c r="PQY293" s="6"/>
      <c r="PQZ293" s="6"/>
      <c r="PRA293" s="6"/>
      <c r="PRB293" s="6"/>
      <c r="PRC293" s="6"/>
      <c r="PRD293" s="6"/>
      <c r="PRE293" s="6"/>
      <c r="PRF293" s="6"/>
      <c r="PRG293" s="6"/>
      <c r="PRH293" s="6"/>
      <c r="PRI293" s="6"/>
      <c r="PRJ293" s="6"/>
      <c r="PRK293" s="6"/>
      <c r="PRL293" s="6"/>
      <c r="PRM293" s="6"/>
      <c r="PRN293" s="6"/>
      <c r="PRO293" s="6"/>
      <c r="PRP293" s="6"/>
      <c r="PRQ293" s="6"/>
      <c r="PRR293" s="6"/>
      <c r="PRS293" s="6"/>
      <c r="PRT293" s="6"/>
      <c r="PRU293" s="6"/>
      <c r="PRV293" s="6"/>
      <c r="PRW293" s="6"/>
      <c r="PRX293" s="6"/>
      <c r="PRY293" s="6"/>
      <c r="PRZ293" s="6"/>
      <c r="PSA293" s="6"/>
      <c r="PSB293" s="6"/>
      <c r="PSC293" s="6"/>
      <c r="PSD293" s="6"/>
      <c r="PSE293" s="6"/>
      <c r="PSF293" s="6"/>
      <c r="PSG293" s="6"/>
      <c r="PSH293" s="6"/>
      <c r="PSI293" s="6"/>
      <c r="PSJ293" s="6"/>
      <c r="PSK293" s="6"/>
      <c r="PSL293" s="6"/>
      <c r="PSM293" s="6"/>
      <c r="PSN293" s="6"/>
      <c r="PSO293" s="6"/>
      <c r="PSP293" s="6"/>
      <c r="PSQ293" s="6"/>
      <c r="PSR293" s="6"/>
      <c r="PSS293" s="6"/>
      <c r="PST293" s="6"/>
      <c r="PSU293" s="6"/>
      <c r="PSV293" s="6"/>
      <c r="PSW293" s="6"/>
      <c r="PSX293" s="6"/>
      <c r="PSY293" s="6"/>
      <c r="PSZ293" s="6"/>
      <c r="PTA293" s="6"/>
      <c r="PTB293" s="6"/>
      <c r="PTC293" s="6"/>
      <c r="PTD293" s="6"/>
      <c r="PTE293" s="6"/>
      <c r="PTF293" s="6"/>
      <c r="PTG293" s="6"/>
      <c r="PTH293" s="6"/>
      <c r="PTI293" s="6"/>
      <c r="PTJ293" s="6"/>
      <c r="PTK293" s="6"/>
      <c r="PTL293" s="6"/>
      <c r="PTM293" s="6"/>
      <c r="PTN293" s="6"/>
      <c r="PTO293" s="6"/>
      <c r="PTP293" s="6"/>
      <c r="PTQ293" s="6"/>
      <c r="PTR293" s="6"/>
      <c r="PTS293" s="6"/>
      <c r="PTT293" s="6"/>
      <c r="PTU293" s="6"/>
      <c r="PTV293" s="6"/>
      <c r="PTW293" s="6"/>
      <c r="PTX293" s="6"/>
      <c r="PTY293" s="6"/>
      <c r="PTZ293" s="6"/>
      <c r="PUA293" s="6"/>
      <c r="PUB293" s="6"/>
      <c r="PUC293" s="6"/>
      <c r="PUD293" s="6"/>
      <c r="PUE293" s="6"/>
      <c r="PUF293" s="6"/>
      <c r="PUG293" s="6"/>
      <c r="PUH293" s="6"/>
      <c r="PUI293" s="6"/>
      <c r="PUJ293" s="6"/>
      <c r="PUK293" s="6"/>
      <c r="PUL293" s="6"/>
      <c r="PUM293" s="6"/>
      <c r="PUN293" s="6"/>
      <c r="PUO293" s="6"/>
      <c r="PUP293" s="6"/>
      <c r="PUQ293" s="6"/>
      <c r="PUR293" s="6"/>
      <c r="PUS293" s="6"/>
      <c r="PUT293" s="6"/>
      <c r="PUU293" s="6"/>
      <c r="PUV293" s="6"/>
      <c r="PUW293" s="6"/>
      <c r="PUX293" s="6"/>
      <c r="PUY293" s="6"/>
      <c r="PUZ293" s="6"/>
      <c r="PVA293" s="6"/>
      <c r="PVB293" s="6"/>
      <c r="PVC293" s="6"/>
      <c r="PVD293" s="6"/>
      <c r="PVE293" s="6"/>
      <c r="PVF293" s="6"/>
      <c r="PVG293" s="6"/>
      <c r="PVH293" s="6"/>
      <c r="PVI293" s="6"/>
      <c r="PVJ293" s="6"/>
      <c r="PVK293" s="6"/>
      <c r="PVL293" s="6"/>
      <c r="PVM293" s="6"/>
      <c r="PVN293" s="6"/>
      <c r="PVO293" s="6"/>
      <c r="PVP293" s="6"/>
      <c r="PVQ293" s="6"/>
      <c r="PVR293" s="6"/>
      <c r="PVS293" s="6"/>
      <c r="PVT293" s="6"/>
      <c r="PVU293" s="6"/>
      <c r="PVV293" s="6"/>
      <c r="PVW293" s="6"/>
      <c r="PVX293" s="6"/>
      <c r="PVY293" s="6"/>
      <c r="PVZ293" s="6"/>
      <c r="PWA293" s="6"/>
      <c r="PWB293" s="6"/>
      <c r="PWC293" s="6"/>
      <c r="PWD293" s="6"/>
      <c r="PWE293" s="6"/>
      <c r="PWF293" s="6"/>
      <c r="PWG293" s="6"/>
      <c r="PWH293" s="6"/>
      <c r="PWI293" s="6"/>
      <c r="PWJ293" s="6"/>
      <c r="PWK293" s="6"/>
      <c r="PWL293" s="6"/>
      <c r="PWM293" s="6"/>
      <c r="PWN293" s="6"/>
      <c r="PWO293" s="6"/>
      <c r="PWP293" s="6"/>
      <c r="PWQ293" s="6"/>
      <c r="PWR293" s="6"/>
      <c r="PWS293" s="6"/>
      <c r="PWT293" s="6"/>
      <c r="PWU293" s="6"/>
      <c r="PWV293" s="6"/>
      <c r="PWW293" s="6"/>
      <c r="PWX293" s="6"/>
      <c r="PWY293" s="6"/>
      <c r="PWZ293" s="6"/>
      <c r="PXA293" s="6"/>
      <c r="PXB293" s="6"/>
      <c r="PXC293" s="6"/>
      <c r="PXD293" s="6"/>
      <c r="PXE293" s="6"/>
      <c r="PXF293" s="6"/>
      <c r="PXG293" s="6"/>
      <c r="PXH293" s="6"/>
      <c r="PXI293" s="6"/>
      <c r="PXJ293" s="6"/>
      <c r="PXK293" s="6"/>
      <c r="PXL293" s="6"/>
      <c r="PXM293" s="6"/>
      <c r="PXN293" s="6"/>
      <c r="PXO293" s="6"/>
      <c r="PXP293" s="6"/>
      <c r="PXQ293" s="6"/>
      <c r="PXR293" s="6"/>
      <c r="PXS293" s="6"/>
      <c r="PXT293" s="6"/>
      <c r="PXU293" s="6"/>
      <c r="PXV293" s="6"/>
      <c r="PXW293" s="6"/>
      <c r="PXX293" s="6"/>
      <c r="PXY293" s="6"/>
      <c r="PXZ293" s="6"/>
      <c r="PYA293" s="6"/>
      <c r="PYB293" s="6"/>
      <c r="PYC293" s="6"/>
      <c r="PYD293" s="6"/>
      <c r="PYE293" s="6"/>
      <c r="PYF293" s="6"/>
      <c r="PYG293" s="6"/>
      <c r="PYH293" s="6"/>
      <c r="PYI293" s="6"/>
      <c r="PYJ293" s="6"/>
      <c r="PYK293" s="6"/>
      <c r="PYL293" s="6"/>
      <c r="PYM293" s="6"/>
      <c r="PYN293" s="6"/>
      <c r="PYO293" s="6"/>
      <c r="PYP293" s="6"/>
      <c r="PYQ293" s="6"/>
      <c r="PYR293" s="6"/>
      <c r="PYS293" s="6"/>
      <c r="PYT293" s="6"/>
      <c r="PYU293" s="6"/>
      <c r="PYV293" s="6"/>
      <c r="PYW293" s="6"/>
      <c r="PYX293" s="6"/>
      <c r="PYY293" s="6"/>
      <c r="PYZ293" s="6"/>
      <c r="PZA293" s="6"/>
      <c r="PZB293" s="6"/>
      <c r="PZC293" s="6"/>
      <c r="PZD293" s="6"/>
      <c r="PZE293" s="6"/>
      <c r="PZF293" s="6"/>
      <c r="PZG293" s="6"/>
      <c r="PZH293" s="6"/>
      <c r="PZI293" s="6"/>
      <c r="PZJ293" s="6"/>
      <c r="PZK293" s="6"/>
      <c r="PZL293" s="6"/>
      <c r="PZM293" s="6"/>
      <c r="PZN293" s="6"/>
      <c r="PZO293" s="6"/>
      <c r="PZP293" s="6"/>
      <c r="PZQ293" s="6"/>
      <c r="PZR293" s="6"/>
      <c r="PZS293" s="6"/>
      <c r="PZT293" s="6"/>
      <c r="PZU293" s="6"/>
      <c r="PZV293" s="6"/>
      <c r="PZW293" s="6"/>
      <c r="PZX293" s="6"/>
      <c r="PZY293" s="6"/>
      <c r="PZZ293" s="6"/>
      <c r="QAA293" s="6"/>
      <c r="QAB293" s="6"/>
      <c r="QAC293" s="6"/>
      <c r="QAD293" s="6"/>
      <c r="QAE293" s="6"/>
      <c r="QAF293" s="6"/>
      <c r="QAG293" s="6"/>
      <c r="QAH293" s="6"/>
      <c r="QAI293" s="6"/>
      <c r="QAJ293" s="6"/>
      <c r="QAK293" s="6"/>
      <c r="QAL293" s="6"/>
      <c r="QAM293" s="6"/>
      <c r="QAN293" s="6"/>
      <c r="QAO293" s="6"/>
      <c r="QAP293" s="6"/>
      <c r="QAQ293" s="6"/>
      <c r="QAR293" s="6"/>
      <c r="QAS293" s="6"/>
      <c r="QAT293" s="6"/>
      <c r="QAU293" s="6"/>
      <c r="QAV293" s="6"/>
      <c r="QAW293" s="6"/>
      <c r="QAX293" s="6"/>
      <c r="QAY293" s="6"/>
      <c r="QAZ293" s="6"/>
      <c r="QBA293" s="6"/>
      <c r="QBB293" s="6"/>
      <c r="QBC293" s="6"/>
      <c r="QBD293" s="6"/>
      <c r="QBE293" s="6"/>
      <c r="QBF293" s="6"/>
      <c r="QBG293" s="6"/>
      <c r="QBH293" s="6"/>
      <c r="QBI293" s="6"/>
      <c r="QBJ293" s="6"/>
      <c r="QBK293" s="6"/>
      <c r="QBL293" s="6"/>
      <c r="QBM293" s="6"/>
      <c r="QBN293" s="6"/>
      <c r="QBO293" s="6"/>
      <c r="QBP293" s="6"/>
      <c r="QBQ293" s="6"/>
      <c r="QBR293" s="6"/>
      <c r="QBS293" s="6"/>
      <c r="QBT293" s="6"/>
      <c r="QBU293" s="6"/>
      <c r="QBV293" s="6"/>
      <c r="QBW293" s="6"/>
      <c r="QBX293" s="6"/>
      <c r="QBY293" s="6"/>
      <c r="QBZ293" s="6"/>
      <c r="QCA293" s="6"/>
      <c r="QCB293" s="6"/>
      <c r="QCC293" s="6"/>
      <c r="QCD293" s="6"/>
      <c r="QCE293" s="6"/>
      <c r="QCF293" s="6"/>
      <c r="QCG293" s="6"/>
      <c r="QCH293" s="6"/>
      <c r="QCI293" s="6"/>
      <c r="QCJ293" s="6"/>
      <c r="QCK293" s="6"/>
      <c r="QCL293" s="6"/>
      <c r="QCM293" s="6"/>
      <c r="QCN293" s="6"/>
      <c r="QCO293" s="6"/>
      <c r="QCP293" s="6"/>
      <c r="QCQ293" s="6"/>
      <c r="QCR293" s="6"/>
      <c r="QCS293" s="6"/>
      <c r="QCT293" s="6"/>
      <c r="QCU293" s="6"/>
      <c r="QCV293" s="6"/>
      <c r="QCW293" s="6"/>
      <c r="QCX293" s="6"/>
      <c r="QCY293" s="6"/>
      <c r="QCZ293" s="6"/>
      <c r="QDA293" s="6"/>
      <c r="QDB293" s="6"/>
      <c r="QDC293" s="6"/>
      <c r="QDD293" s="6"/>
      <c r="QDE293" s="6"/>
      <c r="QDF293" s="6"/>
      <c r="QDG293" s="6"/>
      <c r="QDH293" s="6"/>
      <c r="QDI293" s="6"/>
      <c r="QDJ293" s="6"/>
      <c r="QDK293" s="6"/>
      <c r="QDL293" s="6"/>
      <c r="QDM293" s="6"/>
      <c r="QDN293" s="6"/>
      <c r="QDO293" s="6"/>
      <c r="QDP293" s="6"/>
      <c r="QDQ293" s="6"/>
      <c r="QDR293" s="6"/>
      <c r="QDS293" s="6"/>
      <c r="QDT293" s="6"/>
      <c r="QDU293" s="6"/>
      <c r="QDV293" s="6"/>
      <c r="QDW293" s="6"/>
      <c r="QDX293" s="6"/>
      <c r="QDY293" s="6"/>
      <c r="QDZ293" s="6"/>
      <c r="QEA293" s="6"/>
      <c r="QEB293" s="6"/>
      <c r="QEC293" s="6"/>
      <c r="QED293" s="6"/>
      <c r="QEE293" s="6"/>
      <c r="QEF293" s="6"/>
      <c r="QEG293" s="6"/>
      <c r="QEH293" s="6"/>
      <c r="QEI293" s="6"/>
      <c r="QEJ293" s="6"/>
      <c r="QEK293" s="6"/>
      <c r="QEL293" s="6"/>
      <c r="QEM293" s="6"/>
      <c r="QEN293" s="6"/>
      <c r="QEO293" s="6"/>
      <c r="QEP293" s="6"/>
      <c r="QEQ293" s="6"/>
      <c r="QER293" s="6"/>
      <c r="QES293" s="6"/>
      <c r="QET293" s="6"/>
      <c r="QEU293" s="6"/>
      <c r="QEV293" s="6"/>
      <c r="QEW293" s="6"/>
      <c r="QEX293" s="6"/>
      <c r="QEY293" s="6"/>
      <c r="QEZ293" s="6"/>
      <c r="QFA293" s="6"/>
      <c r="QFB293" s="6"/>
      <c r="QFC293" s="6"/>
      <c r="QFD293" s="6"/>
      <c r="QFE293" s="6"/>
      <c r="QFF293" s="6"/>
      <c r="QFG293" s="6"/>
      <c r="QFH293" s="6"/>
      <c r="QFI293" s="6"/>
      <c r="QFJ293" s="6"/>
      <c r="QFK293" s="6"/>
      <c r="QFL293" s="6"/>
      <c r="QFM293" s="6"/>
      <c r="QFN293" s="6"/>
      <c r="QFO293" s="6"/>
      <c r="QFP293" s="6"/>
      <c r="QFQ293" s="6"/>
      <c r="QFR293" s="6"/>
      <c r="QFS293" s="6"/>
      <c r="QFT293" s="6"/>
      <c r="QFU293" s="6"/>
      <c r="QFV293" s="6"/>
      <c r="QFW293" s="6"/>
      <c r="QFX293" s="6"/>
      <c r="QFY293" s="6"/>
      <c r="QFZ293" s="6"/>
      <c r="QGA293" s="6"/>
      <c r="QGB293" s="6"/>
      <c r="QGC293" s="6"/>
      <c r="QGD293" s="6"/>
      <c r="QGE293" s="6"/>
      <c r="QGF293" s="6"/>
      <c r="QGG293" s="6"/>
      <c r="QGH293" s="6"/>
      <c r="QGI293" s="6"/>
      <c r="QGJ293" s="6"/>
      <c r="QGK293" s="6"/>
      <c r="QGL293" s="6"/>
      <c r="QGM293" s="6"/>
      <c r="QGN293" s="6"/>
      <c r="QGO293" s="6"/>
      <c r="QGP293" s="6"/>
      <c r="QGQ293" s="6"/>
      <c r="QGR293" s="6"/>
      <c r="QGS293" s="6"/>
      <c r="QGT293" s="6"/>
      <c r="QGU293" s="6"/>
      <c r="QGV293" s="6"/>
      <c r="QGW293" s="6"/>
      <c r="QGX293" s="6"/>
      <c r="QGY293" s="6"/>
      <c r="QGZ293" s="6"/>
      <c r="QHA293" s="6"/>
      <c r="QHB293" s="6"/>
      <c r="QHC293" s="6"/>
      <c r="QHD293" s="6"/>
      <c r="QHE293" s="6"/>
      <c r="QHF293" s="6"/>
      <c r="QHG293" s="6"/>
      <c r="QHH293" s="6"/>
      <c r="QHI293" s="6"/>
      <c r="QHJ293" s="6"/>
      <c r="QHK293" s="6"/>
      <c r="QHL293" s="6"/>
      <c r="QHM293" s="6"/>
      <c r="QHN293" s="6"/>
      <c r="QHO293" s="6"/>
      <c r="QHP293" s="6"/>
      <c r="QHQ293" s="6"/>
      <c r="QHR293" s="6"/>
      <c r="QHS293" s="6"/>
      <c r="QHT293" s="6"/>
      <c r="QHU293" s="6"/>
      <c r="QHV293" s="6"/>
      <c r="QHW293" s="6"/>
      <c r="QHX293" s="6"/>
      <c r="QHY293" s="6"/>
      <c r="QHZ293" s="6"/>
      <c r="QIA293" s="6"/>
      <c r="QIB293" s="6"/>
      <c r="QIC293" s="6"/>
      <c r="QID293" s="6"/>
      <c r="QIE293" s="6"/>
      <c r="QIF293" s="6"/>
      <c r="QIG293" s="6"/>
      <c r="QIH293" s="6"/>
      <c r="QII293" s="6"/>
      <c r="QIJ293" s="6"/>
      <c r="QIK293" s="6"/>
      <c r="QIL293" s="6"/>
      <c r="QIM293" s="6"/>
      <c r="QIN293" s="6"/>
      <c r="QIO293" s="6"/>
      <c r="QIP293" s="6"/>
      <c r="QIQ293" s="6"/>
      <c r="QIR293" s="6"/>
      <c r="QIS293" s="6"/>
      <c r="QIT293" s="6"/>
      <c r="QIU293" s="6"/>
      <c r="QIV293" s="6"/>
      <c r="QIW293" s="6"/>
      <c r="QIX293" s="6"/>
      <c r="QIY293" s="6"/>
      <c r="QIZ293" s="6"/>
      <c r="QJA293" s="6"/>
      <c r="QJB293" s="6"/>
      <c r="QJC293" s="6"/>
      <c r="QJD293" s="6"/>
      <c r="QJE293" s="6"/>
      <c r="QJF293" s="6"/>
      <c r="QJG293" s="6"/>
      <c r="QJH293" s="6"/>
      <c r="QJI293" s="6"/>
      <c r="QJJ293" s="6"/>
      <c r="QJK293" s="6"/>
      <c r="QJL293" s="6"/>
      <c r="QJM293" s="6"/>
      <c r="QJN293" s="6"/>
      <c r="QJO293" s="6"/>
      <c r="QJP293" s="6"/>
      <c r="QJQ293" s="6"/>
      <c r="QJR293" s="6"/>
      <c r="QJS293" s="6"/>
      <c r="QJT293" s="6"/>
      <c r="QJU293" s="6"/>
      <c r="QJV293" s="6"/>
      <c r="QJW293" s="6"/>
      <c r="QJX293" s="6"/>
      <c r="QJY293" s="6"/>
      <c r="QJZ293" s="6"/>
      <c r="QKA293" s="6"/>
      <c r="QKB293" s="6"/>
      <c r="QKC293" s="6"/>
      <c r="QKD293" s="6"/>
      <c r="QKE293" s="6"/>
      <c r="QKF293" s="6"/>
      <c r="QKG293" s="6"/>
      <c r="QKH293" s="6"/>
      <c r="QKI293" s="6"/>
      <c r="QKJ293" s="6"/>
      <c r="QKK293" s="6"/>
      <c r="QKL293" s="6"/>
      <c r="QKM293" s="6"/>
      <c r="QKN293" s="6"/>
      <c r="QKO293" s="6"/>
      <c r="QKP293" s="6"/>
      <c r="QKQ293" s="6"/>
      <c r="QKR293" s="6"/>
      <c r="QKS293" s="6"/>
      <c r="QKT293" s="6"/>
      <c r="QKU293" s="6"/>
      <c r="QKV293" s="6"/>
      <c r="QKW293" s="6"/>
      <c r="QKX293" s="6"/>
      <c r="QKY293" s="6"/>
      <c r="QKZ293" s="6"/>
      <c r="QLA293" s="6"/>
      <c r="QLB293" s="6"/>
      <c r="QLC293" s="6"/>
      <c r="QLD293" s="6"/>
      <c r="QLE293" s="6"/>
      <c r="QLF293" s="6"/>
      <c r="QLG293" s="6"/>
      <c r="QLH293" s="6"/>
      <c r="QLI293" s="6"/>
      <c r="QLJ293" s="6"/>
      <c r="QLK293" s="6"/>
      <c r="QLL293" s="6"/>
      <c r="QLM293" s="6"/>
      <c r="QLN293" s="6"/>
      <c r="QLO293" s="6"/>
      <c r="QLP293" s="6"/>
      <c r="QLQ293" s="6"/>
      <c r="QLR293" s="6"/>
      <c r="QLS293" s="6"/>
      <c r="QLT293" s="6"/>
      <c r="QLU293" s="6"/>
      <c r="QLV293" s="6"/>
      <c r="QLW293" s="6"/>
      <c r="QLX293" s="6"/>
      <c r="QLY293" s="6"/>
      <c r="QLZ293" s="6"/>
      <c r="QMA293" s="6"/>
      <c r="QMB293" s="6"/>
      <c r="QMC293" s="6"/>
      <c r="QMD293" s="6"/>
      <c r="QME293" s="6"/>
      <c r="QMF293" s="6"/>
      <c r="QMG293" s="6"/>
      <c r="QMH293" s="6"/>
      <c r="QMI293" s="6"/>
      <c r="QMJ293" s="6"/>
      <c r="QMK293" s="6"/>
      <c r="QML293" s="6"/>
      <c r="QMM293" s="6"/>
      <c r="QMN293" s="6"/>
      <c r="QMO293" s="6"/>
      <c r="QMP293" s="6"/>
      <c r="QMQ293" s="6"/>
      <c r="QMR293" s="6"/>
      <c r="QMS293" s="6"/>
      <c r="QMT293" s="6"/>
      <c r="QMU293" s="6"/>
      <c r="QMV293" s="6"/>
      <c r="QMW293" s="6"/>
      <c r="QMX293" s="6"/>
      <c r="QMY293" s="6"/>
      <c r="QMZ293" s="6"/>
      <c r="QNA293" s="6"/>
      <c r="QNB293" s="6"/>
      <c r="QNC293" s="6"/>
      <c r="QND293" s="6"/>
      <c r="QNE293" s="6"/>
      <c r="QNF293" s="6"/>
      <c r="QNG293" s="6"/>
      <c r="QNH293" s="6"/>
      <c r="QNI293" s="6"/>
      <c r="QNJ293" s="6"/>
      <c r="QNK293" s="6"/>
      <c r="QNL293" s="6"/>
      <c r="QNM293" s="6"/>
      <c r="QNN293" s="6"/>
      <c r="QNO293" s="6"/>
      <c r="QNP293" s="6"/>
      <c r="QNQ293" s="6"/>
      <c r="QNR293" s="6"/>
      <c r="QNS293" s="6"/>
      <c r="QNT293" s="6"/>
      <c r="QNU293" s="6"/>
      <c r="QNV293" s="6"/>
      <c r="QNW293" s="6"/>
      <c r="QNX293" s="6"/>
      <c r="QNY293" s="6"/>
      <c r="QNZ293" s="6"/>
      <c r="QOA293" s="6"/>
      <c r="QOB293" s="6"/>
      <c r="QOC293" s="6"/>
      <c r="QOD293" s="6"/>
      <c r="QOE293" s="6"/>
      <c r="QOF293" s="6"/>
      <c r="QOG293" s="6"/>
      <c r="QOH293" s="6"/>
      <c r="QOI293" s="6"/>
      <c r="QOJ293" s="6"/>
      <c r="QOK293" s="6"/>
      <c r="QOL293" s="6"/>
      <c r="QOM293" s="6"/>
      <c r="QON293" s="6"/>
      <c r="QOO293" s="6"/>
      <c r="QOP293" s="6"/>
      <c r="QOQ293" s="6"/>
      <c r="QOR293" s="6"/>
      <c r="QOS293" s="6"/>
      <c r="QOT293" s="6"/>
      <c r="QOU293" s="6"/>
      <c r="QOV293" s="6"/>
      <c r="QOW293" s="6"/>
      <c r="QOX293" s="6"/>
      <c r="QOY293" s="6"/>
      <c r="QOZ293" s="6"/>
      <c r="QPA293" s="6"/>
      <c r="QPB293" s="6"/>
      <c r="QPC293" s="6"/>
      <c r="QPD293" s="6"/>
      <c r="QPE293" s="6"/>
      <c r="QPF293" s="6"/>
      <c r="QPG293" s="6"/>
      <c r="QPH293" s="6"/>
      <c r="QPI293" s="6"/>
      <c r="QPJ293" s="6"/>
      <c r="QPK293" s="6"/>
      <c r="QPL293" s="6"/>
      <c r="QPM293" s="6"/>
      <c r="QPN293" s="6"/>
      <c r="QPO293" s="6"/>
      <c r="QPP293" s="6"/>
      <c r="QPQ293" s="6"/>
      <c r="QPR293" s="6"/>
      <c r="QPS293" s="6"/>
      <c r="QPT293" s="6"/>
      <c r="QPU293" s="6"/>
      <c r="QPV293" s="6"/>
      <c r="QPW293" s="6"/>
      <c r="QPX293" s="6"/>
      <c r="QPY293" s="6"/>
      <c r="QPZ293" s="6"/>
      <c r="QQA293" s="6"/>
      <c r="QQB293" s="6"/>
      <c r="QQC293" s="6"/>
      <c r="QQD293" s="6"/>
      <c r="QQE293" s="6"/>
      <c r="QQF293" s="6"/>
      <c r="QQG293" s="6"/>
      <c r="QQH293" s="6"/>
      <c r="QQI293" s="6"/>
      <c r="QQJ293" s="6"/>
      <c r="QQK293" s="6"/>
      <c r="QQL293" s="6"/>
      <c r="QQM293" s="6"/>
      <c r="QQN293" s="6"/>
      <c r="QQO293" s="6"/>
      <c r="QQP293" s="6"/>
      <c r="QQQ293" s="6"/>
      <c r="QQR293" s="6"/>
      <c r="QQS293" s="6"/>
      <c r="QQT293" s="6"/>
      <c r="QQU293" s="6"/>
      <c r="QQV293" s="6"/>
      <c r="QQW293" s="6"/>
      <c r="QQX293" s="6"/>
      <c r="QQY293" s="6"/>
      <c r="QQZ293" s="6"/>
      <c r="QRA293" s="6"/>
      <c r="QRB293" s="6"/>
      <c r="QRC293" s="6"/>
      <c r="QRD293" s="6"/>
      <c r="QRE293" s="6"/>
      <c r="QRF293" s="6"/>
      <c r="QRG293" s="6"/>
      <c r="QRH293" s="6"/>
      <c r="QRI293" s="6"/>
      <c r="QRJ293" s="6"/>
      <c r="QRK293" s="6"/>
      <c r="QRL293" s="6"/>
      <c r="QRM293" s="6"/>
      <c r="QRN293" s="6"/>
      <c r="QRO293" s="6"/>
      <c r="QRP293" s="6"/>
      <c r="QRQ293" s="6"/>
      <c r="QRR293" s="6"/>
      <c r="QRS293" s="6"/>
      <c r="QRT293" s="6"/>
      <c r="QRU293" s="6"/>
      <c r="QRV293" s="6"/>
      <c r="QRW293" s="6"/>
      <c r="QRX293" s="6"/>
      <c r="QRY293" s="6"/>
      <c r="QRZ293" s="6"/>
      <c r="QSA293" s="6"/>
      <c r="QSB293" s="6"/>
      <c r="QSC293" s="6"/>
      <c r="QSD293" s="6"/>
      <c r="QSE293" s="6"/>
      <c r="QSF293" s="6"/>
      <c r="QSG293" s="6"/>
      <c r="QSH293" s="6"/>
      <c r="QSI293" s="6"/>
      <c r="QSJ293" s="6"/>
      <c r="QSK293" s="6"/>
      <c r="QSL293" s="6"/>
      <c r="QSM293" s="6"/>
      <c r="QSN293" s="6"/>
      <c r="QSO293" s="6"/>
      <c r="QSP293" s="6"/>
      <c r="QSQ293" s="6"/>
      <c r="QSR293" s="6"/>
      <c r="QSS293" s="6"/>
      <c r="QST293" s="6"/>
      <c r="QSU293" s="6"/>
      <c r="QSV293" s="6"/>
      <c r="QSW293" s="6"/>
      <c r="QSX293" s="6"/>
      <c r="QSY293" s="6"/>
      <c r="QSZ293" s="6"/>
      <c r="QTA293" s="6"/>
      <c r="QTB293" s="6"/>
      <c r="QTC293" s="6"/>
      <c r="QTD293" s="6"/>
      <c r="QTE293" s="6"/>
      <c r="QTF293" s="6"/>
      <c r="QTG293" s="6"/>
      <c r="QTH293" s="6"/>
      <c r="QTI293" s="6"/>
      <c r="QTJ293" s="6"/>
      <c r="QTK293" s="6"/>
      <c r="QTL293" s="6"/>
      <c r="QTM293" s="6"/>
      <c r="QTN293" s="6"/>
      <c r="QTO293" s="6"/>
      <c r="QTP293" s="6"/>
      <c r="QTQ293" s="6"/>
      <c r="QTR293" s="6"/>
      <c r="QTS293" s="6"/>
      <c r="QTT293" s="6"/>
      <c r="QTU293" s="6"/>
      <c r="QTV293" s="6"/>
      <c r="QTW293" s="6"/>
      <c r="QTX293" s="6"/>
      <c r="QTY293" s="6"/>
      <c r="QTZ293" s="6"/>
      <c r="QUA293" s="6"/>
      <c r="QUB293" s="6"/>
      <c r="QUC293" s="6"/>
      <c r="QUD293" s="6"/>
      <c r="QUE293" s="6"/>
      <c r="QUF293" s="6"/>
      <c r="QUG293" s="6"/>
      <c r="QUH293" s="6"/>
      <c r="QUI293" s="6"/>
      <c r="QUJ293" s="6"/>
      <c r="QUK293" s="6"/>
      <c r="QUL293" s="6"/>
      <c r="QUM293" s="6"/>
      <c r="QUN293" s="6"/>
      <c r="QUO293" s="6"/>
      <c r="QUP293" s="6"/>
      <c r="QUQ293" s="6"/>
      <c r="QUR293" s="6"/>
      <c r="QUS293" s="6"/>
      <c r="QUT293" s="6"/>
      <c r="QUU293" s="6"/>
      <c r="QUV293" s="6"/>
      <c r="QUW293" s="6"/>
      <c r="QUX293" s="6"/>
      <c r="QUY293" s="6"/>
      <c r="QUZ293" s="6"/>
      <c r="QVA293" s="6"/>
      <c r="QVB293" s="6"/>
      <c r="QVC293" s="6"/>
      <c r="QVD293" s="6"/>
      <c r="QVE293" s="6"/>
      <c r="QVF293" s="6"/>
      <c r="QVG293" s="6"/>
      <c r="QVH293" s="6"/>
      <c r="QVI293" s="6"/>
      <c r="QVJ293" s="6"/>
      <c r="QVK293" s="6"/>
      <c r="QVL293" s="6"/>
      <c r="QVM293" s="6"/>
      <c r="QVN293" s="6"/>
      <c r="QVO293" s="6"/>
      <c r="QVP293" s="6"/>
      <c r="QVQ293" s="6"/>
      <c r="QVR293" s="6"/>
      <c r="QVS293" s="6"/>
      <c r="QVT293" s="6"/>
      <c r="QVU293" s="6"/>
      <c r="QVV293" s="6"/>
      <c r="QVW293" s="6"/>
      <c r="QVX293" s="6"/>
      <c r="QVY293" s="6"/>
      <c r="QVZ293" s="6"/>
      <c r="QWA293" s="6"/>
      <c r="QWB293" s="6"/>
      <c r="QWC293" s="6"/>
      <c r="QWD293" s="6"/>
      <c r="QWE293" s="6"/>
      <c r="QWF293" s="6"/>
      <c r="QWG293" s="6"/>
      <c r="QWH293" s="6"/>
      <c r="QWI293" s="6"/>
      <c r="QWJ293" s="6"/>
      <c r="QWK293" s="6"/>
      <c r="QWL293" s="6"/>
      <c r="QWM293" s="6"/>
      <c r="QWN293" s="6"/>
      <c r="QWO293" s="6"/>
      <c r="QWP293" s="6"/>
      <c r="QWQ293" s="6"/>
      <c r="QWR293" s="6"/>
      <c r="QWS293" s="6"/>
      <c r="QWT293" s="6"/>
      <c r="QWU293" s="6"/>
      <c r="QWV293" s="6"/>
      <c r="QWW293" s="6"/>
      <c r="QWX293" s="6"/>
      <c r="QWY293" s="6"/>
      <c r="QWZ293" s="6"/>
      <c r="QXA293" s="6"/>
      <c r="QXB293" s="6"/>
      <c r="QXC293" s="6"/>
      <c r="QXD293" s="6"/>
      <c r="QXE293" s="6"/>
      <c r="QXF293" s="6"/>
      <c r="QXG293" s="6"/>
      <c r="QXH293" s="6"/>
      <c r="QXI293" s="6"/>
      <c r="QXJ293" s="6"/>
      <c r="QXK293" s="6"/>
      <c r="QXL293" s="6"/>
      <c r="QXM293" s="6"/>
      <c r="QXN293" s="6"/>
      <c r="QXO293" s="6"/>
      <c r="QXP293" s="6"/>
      <c r="QXQ293" s="6"/>
      <c r="QXR293" s="6"/>
      <c r="QXS293" s="6"/>
      <c r="QXT293" s="6"/>
      <c r="QXU293" s="6"/>
      <c r="QXV293" s="6"/>
      <c r="QXW293" s="6"/>
      <c r="QXX293" s="6"/>
      <c r="QXY293" s="6"/>
      <c r="QXZ293" s="6"/>
      <c r="QYA293" s="6"/>
      <c r="QYB293" s="6"/>
      <c r="QYC293" s="6"/>
      <c r="QYD293" s="6"/>
      <c r="QYE293" s="6"/>
      <c r="QYF293" s="6"/>
      <c r="QYG293" s="6"/>
      <c r="QYH293" s="6"/>
      <c r="QYI293" s="6"/>
      <c r="QYJ293" s="6"/>
      <c r="QYK293" s="6"/>
      <c r="QYL293" s="6"/>
      <c r="QYM293" s="6"/>
      <c r="QYN293" s="6"/>
      <c r="QYO293" s="6"/>
      <c r="QYP293" s="6"/>
      <c r="QYQ293" s="6"/>
      <c r="QYR293" s="6"/>
      <c r="QYS293" s="6"/>
      <c r="QYT293" s="6"/>
      <c r="QYU293" s="6"/>
      <c r="QYV293" s="6"/>
      <c r="QYW293" s="6"/>
      <c r="QYX293" s="6"/>
      <c r="QYY293" s="6"/>
      <c r="QYZ293" s="6"/>
      <c r="QZA293" s="6"/>
      <c r="QZB293" s="6"/>
      <c r="QZC293" s="6"/>
      <c r="QZD293" s="6"/>
      <c r="QZE293" s="6"/>
      <c r="QZF293" s="6"/>
      <c r="QZG293" s="6"/>
      <c r="QZH293" s="6"/>
      <c r="QZI293" s="6"/>
      <c r="QZJ293" s="6"/>
      <c r="QZK293" s="6"/>
      <c r="QZL293" s="6"/>
      <c r="QZM293" s="6"/>
      <c r="QZN293" s="6"/>
      <c r="QZO293" s="6"/>
      <c r="QZP293" s="6"/>
      <c r="QZQ293" s="6"/>
      <c r="QZR293" s="6"/>
      <c r="QZS293" s="6"/>
      <c r="QZT293" s="6"/>
      <c r="QZU293" s="6"/>
      <c r="QZV293" s="6"/>
      <c r="QZW293" s="6"/>
      <c r="QZX293" s="6"/>
      <c r="QZY293" s="6"/>
      <c r="QZZ293" s="6"/>
      <c r="RAA293" s="6"/>
      <c r="RAB293" s="6"/>
      <c r="RAC293" s="6"/>
      <c r="RAD293" s="6"/>
      <c r="RAE293" s="6"/>
      <c r="RAF293" s="6"/>
      <c r="RAG293" s="6"/>
      <c r="RAH293" s="6"/>
      <c r="RAI293" s="6"/>
      <c r="RAJ293" s="6"/>
      <c r="RAK293" s="6"/>
      <c r="RAL293" s="6"/>
      <c r="RAM293" s="6"/>
      <c r="RAN293" s="6"/>
      <c r="RAO293" s="6"/>
      <c r="RAP293" s="6"/>
      <c r="RAQ293" s="6"/>
      <c r="RAR293" s="6"/>
      <c r="RAS293" s="6"/>
      <c r="RAT293" s="6"/>
      <c r="RAU293" s="6"/>
      <c r="RAV293" s="6"/>
      <c r="RAW293" s="6"/>
      <c r="RAX293" s="6"/>
      <c r="RAY293" s="6"/>
      <c r="RAZ293" s="6"/>
      <c r="RBA293" s="6"/>
      <c r="RBB293" s="6"/>
      <c r="RBC293" s="6"/>
      <c r="RBD293" s="6"/>
      <c r="RBE293" s="6"/>
      <c r="RBF293" s="6"/>
      <c r="RBG293" s="6"/>
      <c r="RBH293" s="6"/>
      <c r="RBI293" s="6"/>
      <c r="RBJ293" s="6"/>
      <c r="RBK293" s="6"/>
      <c r="RBL293" s="6"/>
      <c r="RBM293" s="6"/>
      <c r="RBN293" s="6"/>
      <c r="RBO293" s="6"/>
      <c r="RBP293" s="6"/>
      <c r="RBQ293" s="6"/>
      <c r="RBR293" s="6"/>
      <c r="RBS293" s="6"/>
      <c r="RBT293" s="6"/>
      <c r="RBU293" s="6"/>
      <c r="RBV293" s="6"/>
      <c r="RBW293" s="6"/>
      <c r="RBX293" s="6"/>
      <c r="RBY293" s="6"/>
      <c r="RBZ293" s="6"/>
      <c r="RCA293" s="6"/>
      <c r="RCB293" s="6"/>
      <c r="RCC293" s="6"/>
      <c r="RCD293" s="6"/>
      <c r="RCE293" s="6"/>
      <c r="RCF293" s="6"/>
      <c r="RCG293" s="6"/>
      <c r="RCH293" s="6"/>
      <c r="RCI293" s="6"/>
      <c r="RCJ293" s="6"/>
      <c r="RCK293" s="6"/>
      <c r="RCL293" s="6"/>
      <c r="RCM293" s="6"/>
      <c r="RCN293" s="6"/>
      <c r="RCO293" s="6"/>
      <c r="RCP293" s="6"/>
      <c r="RCQ293" s="6"/>
      <c r="RCR293" s="6"/>
      <c r="RCS293" s="6"/>
      <c r="RCT293" s="6"/>
      <c r="RCU293" s="6"/>
      <c r="RCV293" s="6"/>
      <c r="RCW293" s="6"/>
      <c r="RCX293" s="6"/>
      <c r="RCY293" s="6"/>
      <c r="RCZ293" s="6"/>
      <c r="RDA293" s="6"/>
      <c r="RDB293" s="6"/>
      <c r="RDC293" s="6"/>
      <c r="RDD293" s="6"/>
      <c r="RDE293" s="6"/>
      <c r="RDF293" s="6"/>
      <c r="RDG293" s="6"/>
      <c r="RDH293" s="6"/>
      <c r="RDI293" s="6"/>
      <c r="RDJ293" s="6"/>
      <c r="RDK293" s="6"/>
      <c r="RDL293" s="6"/>
      <c r="RDM293" s="6"/>
      <c r="RDN293" s="6"/>
      <c r="RDO293" s="6"/>
      <c r="RDP293" s="6"/>
      <c r="RDQ293" s="6"/>
      <c r="RDR293" s="6"/>
      <c r="RDS293" s="6"/>
      <c r="RDT293" s="6"/>
      <c r="RDU293" s="6"/>
      <c r="RDV293" s="6"/>
      <c r="RDW293" s="6"/>
      <c r="RDX293" s="6"/>
      <c r="RDY293" s="6"/>
      <c r="RDZ293" s="6"/>
      <c r="REA293" s="6"/>
      <c r="REB293" s="6"/>
      <c r="REC293" s="6"/>
      <c r="RED293" s="6"/>
      <c r="REE293" s="6"/>
      <c r="REF293" s="6"/>
      <c r="REG293" s="6"/>
      <c r="REH293" s="6"/>
      <c r="REI293" s="6"/>
      <c r="REJ293" s="6"/>
      <c r="REK293" s="6"/>
      <c r="REL293" s="6"/>
      <c r="REM293" s="6"/>
      <c r="REN293" s="6"/>
      <c r="REO293" s="6"/>
      <c r="REP293" s="6"/>
      <c r="REQ293" s="6"/>
      <c r="RER293" s="6"/>
      <c r="RES293" s="6"/>
      <c r="RET293" s="6"/>
      <c r="REU293" s="6"/>
      <c r="REV293" s="6"/>
      <c r="REW293" s="6"/>
      <c r="REX293" s="6"/>
      <c r="REY293" s="6"/>
      <c r="REZ293" s="6"/>
      <c r="RFA293" s="6"/>
      <c r="RFB293" s="6"/>
      <c r="RFC293" s="6"/>
      <c r="RFD293" s="6"/>
      <c r="RFE293" s="6"/>
      <c r="RFF293" s="6"/>
      <c r="RFG293" s="6"/>
      <c r="RFH293" s="6"/>
      <c r="RFI293" s="6"/>
      <c r="RFJ293" s="6"/>
      <c r="RFK293" s="6"/>
      <c r="RFL293" s="6"/>
      <c r="RFM293" s="6"/>
      <c r="RFN293" s="6"/>
      <c r="RFO293" s="6"/>
      <c r="RFP293" s="6"/>
      <c r="RFQ293" s="6"/>
      <c r="RFR293" s="6"/>
      <c r="RFS293" s="6"/>
      <c r="RFT293" s="6"/>
      <c r="RFU293" s="6"/>
      <c r="RFV293" s="6"/>
      <c r="RFW293" s="6"/>
      <c r="RFX293" s="6"/>
      <c r="RFY293" s="6"/>
      <c r="RFZ293" s="6"/>
      <c r="RGA293" s="6"/>
      <c r="RGB293" s="6"/>
      <c r="RGC293" s="6"/>
      <c r="RGD293" s="6"/>
      <c r="RGE293" s="6"/>
      <c r="RGF293" s="6"/>
      <c r="RGG293" s="6"/>
      <c r="RGH293" s="6"/>
      <c r="RGI293" s="6"/>
      <c r="RGJ293" s="6"/>
      <c r="RGK293" s="6"/>
      <c r="RGL293" s="6"/>
      <c r="RGM293" s="6"/>
      <c r="RGN293" s="6"/>
      <c r="RGO293" s="6"/>
      <c r="RGP293" s="6"/>
      <c r="RGQ293" s="6"/>
      <c r="RGR293" s="6"/>
      <c r="RGS293" s="6"/>
      <c r="RGT293" s="6"/>
      <c r="RGU293" s="6"/>
      <c r="RGV293" s="6"/>
      <c r="RGW293" s="6"/>
      <c r="RGX293" s="6"/>
      <c r="RGY293" s="6"/>
      <c r="RGZ293" s="6"/>
      <c r="RHA293" s="6"/>
      <c r="RHB293" s="6"/>
      <c r="RHC293" s="6"/>
      <c r="RHD293" s="6"/>
      <c r="RHE293" s="6"/>
      <c r="RHF293" s="6"/>
      <c r="RHG293" s="6"/>
      <c r="RHH293" s="6"/>
      <c r="RHI293" s="6"/>
      <c r="RHJ293" s="6"/>
      <c r="RHK293" s="6"/>
      <c r="RHL293" s="6"/>
      <c r="RHM293" s="6"/>
      <c r="RHN293" s="6"/>
      <c r="RHO293" s="6"/>
      <c r="RHP293" s="6"/>
      <c r="RHQ293" s="6"/>
      <c r="RHR293" s="6"/>
      <c r="RHS293" s="6"/>
      <c r="RHT293" s="6"/>
      <c r="RHU293" s="6"/>
      <c r="RHV293" s="6"/>
      <c r="RHW293" s="6"/>
      <c r="RHX293" s="6"/>
      <c r="RHY293" s="6"/>
      <c r="RHZ293" s="6"/>
      <c r="RIA293" s="6"/>
      <c r="RIB293" s="6"/>
      <c r="RIC293" s="6"/>
      <c r="RID293" s="6"/>
      <c r="RIE293" s="6"/>
      <c r="RIF293" s="6"/>
      <c r="RIG293" s="6"/>
      <c r="RIH293" s="6"/>
      <c r="RII293" s="6"/>
      <c r="RIJ293" s="6"/>
      <c r="RIK293" s="6"/>
      <c r="RIL293" s="6"/>
      <c r="RIM293" s="6"/>
      <c r="RIN293" s="6"/>
      <c r="RIO293" s="6"/>
      <c r="RIP293" s="6"/>
      <c r="RIQ293" s="6"/>
      <c r="RIR293" s="6"/>
      <c r="RIS293" s="6"/>
      <c r="RIT293" s="6"/>
      <c r="RIU293" s="6"/>
      <c r="RIV293" s="6"/>
      <c r="RIW293" s="6"/>
      <c r="RIX293" s="6"/>
      <c r="RIY293" s="6"/>
      <c r="RIZ293" s="6"/>
      <c r="RJA293" s="6"/>
      <c r="RJB293" s="6"/>
      <c r="RJC293" s="6"/>
      <c r="RJD293" s="6"/>
      <c r="RJE293" s="6"/>
      <c r="RJF293" s="6"/>
      <c r="RJG293" s="6"/>
      <c r="RJH293" s="6"/>
      <c r="RJI293" s="6"/>
      <c r="RJJ293" s="6"/>
      <c r="RJK293" s="6"/>
      <c r="RJL293" s="6"/>
      <c r="RJM293" s="6"/>
      <c r="RJN293" s="6"/>
      <c r="RJO293" s="6"/>
      <c r="RJP293" s="6"/>
      <c r="RJQ293" s="6"/>
      <c r="RJR293" s="6"/>
      <c r="RJS293" s="6"/>
      <c r="RJT293" s="6"/>
      <c r="RJU293" s="6"/>
      <c r="RJV293" s="6"/>
      <c r="RJW293" s="6"/>
      <c r="RJX293" s="6"/>
      <c r="RJY293" s="6"/>
      <c r="RJZ293" s="6"/>
      <c r="RKA293" s="6"/>
      <c r="RKB293" s="6"/>
      <c r="RKC293" s="6"/>
      <c r="RKD293" s="6"/>
      <c r="RKE293" s="6"/>
      <c r="RKF293" s="6"/>
      <c r="RKG293" s="6"/>
      <c r="RKH293" s="6"/>
      <c r="RKI293" s="6"/>
      <c r="RKJ293" s="6"/>
      <c r="RKK293" s="6"/>
      <c r="RKL293" s="6"/>
      <c r="RKM293" s="6"/>
      <c r="RKN293" s="6"/>
      <c r="RKO293" s="6"/>
      <c r="RKP293" s="6"/>
      <c r="RKQ293" s="6"/>
      <c r="RKR293" s="6"/>
      <c r="RKS293" s="6"/>
      <c r="RKT293" s="6"/>
      <c r="RKU293" s="6"/>
      <c r="RKV293" s="6"/>
      <c r="RKW293" s="6"/>
      <c r="RKX293" s="6"/>
      <c r="RKY293" s="6"/>
      <c r="RKZ293" s="6"/>
      <c r="RLA293" s="6"/>
      <c r="RLB293" s="6"/>
      <c r="RLC293" s="6"/>
      <c r="RLD293" s="6"/>
      <c r="RLE293" s="6"/>
      <c r="RLF293" s="6"/>
      <c r="RLG293" s="6"/>
      <c r="RLH293" s="6"/>
      <c r="RLI293" s="6"/>
      <c r="RLJ293" s="6"/>
      <c r="RLK293" s="6"/>
      <c r="RLL293" s="6"/>
      <c r="RLM293" s="6"/>
      <c r="RLN293" s="6"/>
      <c r="RLO293" s="6"/>
      <c r="RLP293" s="6"/>
      <c r="RLQ293" s="6"/>
      <c r="RLR293" s="6"/>
      <c r="RLS293" s="6"/>
      <c r="RLT293" s="6"/>
      <c r="RLU293" s="6"/>
      <c r="RLV293" s="6"/>
      <c r="RLW293" s="6"/>
      <c r="RLX293" s="6"/>
      <c r="RLY293" s="6"/>
      <c r="RLZ293" s="6"/>
      <c r="RMA293" s="6"/>
      <c r="RMB293" s="6"/>
      <c r="RMC293" s="6"/>
      <c r="RMD293" s="6"/>
      <c r="RME293" s="6"/>
      <c r="RMF293" s="6"/>
      <c r="RMG293" s="6"/>
      <c r="RMH293" s="6"/>
      <c r="RMI293" s="6"/>
      <c r="RMJ293" s="6"/>
      <c r="RMK293" s="6"/>
      <c r="RML293" s="6"/>
      <c r="RMM293" s="6"/>
      <c r="RMN293" s="6"/>
      <c r="RMO293" s="6"/>
      <c r="RMP293" s="6"/>
      <c r="RMQ293" s="6"/>
      <c r="RMR293" s="6"/>
      <c r="RMS293" s="6"/>
      <c r="RMT293" s="6"/>
      <c r="RMU293" s="6"/>
      <c r="RMV293" s="6"/>
      <c r="RMW293" s="6"/>
      <c r="RMX293" s="6"/>
      <c r="RMY293" s="6"/>
      <c r="RMZ293" s="6"/>
      <c r="RNA293" s="6"/>
      <c r="RNB293" s="6"/>
      <c r="RNC293" s="6"/>
      <c r="RND293" s="6"/>
      <c r="RNE293" s="6"/>
      <c r="RNF293" s="6"/>
      <c r="RNG293" s="6"/>
      <c r="RNH293" s="6"/>
      <c r="RNI293" s="6"/>
      <c r="RNJ293" s="6"/>
      <c r="RNK293" s="6"/>
      <c r="RNL293" s="6"/>
      <c r="RNM293" s="6"/>
      <c r="RNN293" s="6"/>
      <c r="RNO293" s="6"/>
      <c r="RNP293" s="6"/>
      <c r="RNQ293" s="6"/>
      <c r="RNR293" s="6"/>
      <c r="RNS293" s="6"/>
      <c r="RNT293" s="6"/>
      <c r="RNU293" s="6"/>
      <c r="RNV293" s="6"/>
      <c r="RNW293" s="6"/>
      <c r="RNX293" s="6"/>
      <c r="RNY293" s="6"/>
      <c r="RNZ293" s="6"/>
      <c r="ROA293" s="6"/>
      <c r="ROB293" s="6"/>
      <c r="ROC293" s="6"/>
      <c r="ROD293" s="6"/>
      <c r="ROE293" s="6"/>
      <c r="ROF293" s="6"/>
      <c r="ROG293" s="6"/>
      <c r="ROH293" s="6"/>
      <c r="ROI293" s="6"/>
      <c r="ROJ293" s="6"/>
      <c r="ROK293" s="6"/>
      <c r="ROL293" s="6"/>
      <c r="ROM293" s="6"/>
      <c r="RON293" s="6"/>
      <c r="ROO293" s="6"/>
      <c r="ROP293" s="6"/>
      <c r="ROQ293" s="6"/>
      <c r="ROR293" s="6"/>
      <c r="ROS293" s="6"/>
      <c r="ROT293" s="6"/>
      <c r="ROU293" s="6"/>
      <c r="ROV293" s="6"/>
      <c r="ROW293" s="6"/>
      <c r="ROX293" s="6"/>
      <c r="ROY293" s="6"/>
      <c r="ROZ293" s="6"/>
      <c r="RPA293" s="6"/>
      <c r="RPB293" s="6"/>
      <c r="RPC293" s="6"/>
      <c r="RPD293" s="6"/>
      <c r="RPE293" s="6"/>
      <c r="RPF293" s="6"/>
      <c r="RPG293" s="6"/>
      <c r="RPH293" s="6"/>
      <c r="RPI293" s="6"/>
      <c r="RPJ293" s="6"/>
      <c r="RPK293" s="6"/>
      <c r="RPL293" s="6"/>
      <c r="RPM293" s="6"/>
      <c r="RPN293" s="6"/>
      <c r="RPO293" s="6"/>
      <c r="RPP293" s="6"/>
      <c r="RPQ293" s="6"/>
      <c r="RPR293" s="6"/>
      <c r="RPS293" s="6"/>
      <c r="RPT293" s="6"/>
      <c r="RPU293" s="6"/>
      <c r="RPV293" s="6"/>
      <c r="RPW293" s="6"/>
      <c r="RPX293" s="6"/>
      <c r="RPY293" s="6"/>
      <c r="RPZ293" s="6"/>
      <c r="RQA293" s="6"/>
      <c r="RQB293" s="6"/>
      <c r="RQC293" s="6"/>
      <c r="RQD293" s="6"/>
      <c r="RQE293" s="6"/>
      <c r="RQF293" s="6"/>
      <c r="RQG293" s="6"/>
      <c r="RQH293" s="6"/>
      <c r="RQI293" s="6"/>
      <c r="RQJ293" s="6"/>
      <c r="RQK293" s="6"/>
      <c r="RQL293" s="6"/>
      <c r="RQM293" s="6"/>
      <c r="RQN293" s="6"/>
      <c r="RQO293" s="6"/>
      <c r="RQP293" s="6"/>
      <c r="RQQ293" s="6"/>
      <c r="RQR293" s="6"/>
      <c r="RQS293" s="6"/>
      <c r="RQT293" s="6"/>
      <c r="RQU293" s="6"/>
      <c r="RQV293" s="6"/>
      <c r="RQW293" s="6"/>
      <c r="RQX293" s="6"/>
      <c r="RQY293" s="6"/>
      <c r="RQZ293" s="6"/>
      <c r="RRA293" s="6"/>
      <c r="RRB293" s="6"/>
      <c r="RRC293" s="6"/>
      <c r="RRD293" s="6"/>
      <c r="RRE293" s="6"/>
      <c r="RRF293" s="6"/>
      <c r="RRG293" s="6"/>
      <c r="RRH293" s="6"/>
      <c r="RRI293" s="6"/>
      <c r="RRJ293" s="6"/>
      <c r="RRK293" s="6"/>
      <c r="RRL293" s="6"/>
      <c r="RRM293" s="6"/>
      <c r="RRN293" s="6"/>
      <c r="RRO293" s="6"/>
      <c r="RRP293" s="6"/>
      <c r="RRQ293" s="6"/>
      <c r="RRR293" s="6"/>
      <c r="RRS293" s="6"/>
      <c r="RRT293" s="6"/>
      <c r="RRU293" s="6"/>
      <c r="RRV293" s="6"/>
      <c r="RRW293" s="6"/>
      <c r="RRX293" s="6"/>
      <c r="RRY293" s="6"/>
      <c r="RRZ293" s="6"/>
      <c r="RSA293" s="6"/>
      <c r="RSB293" s="6"/>
      <c r="RSC293" s="6"/>
      <c r="RSD293" s="6"/>
      <c r="RSE293" s="6"/>
      <c r="RSF293" s="6"/>
      <c r="RSG293" s="6"/>
      <c r="RSH293" s="6"/>
      <c r="RSI293" s="6"/>
      <c r="RSJ293" s="6"/>
      <c r="RSK293" s="6"/>
      <c r="RSL293" s="6"/>
      <c r="RSM293" s="6"/>
      <c r="RSN293" s="6"/>
      <c r="RSO293" s="6"/>
      <c r="RSP293" s="6"/>
      <c r="RSQ293" s="6"/>
      <c r="RSR293" s="6"/>
      <c r="RSS293" s="6"/>
      <c r="RST293" s="6"/>
      <c r="RSU293" s="6"/>
      <c r="RSV293" s="6"/>
      <c r="RSW293" s="6"/>
      <c r="RSX293" s="6"/>
      <c r="RSY293" s="6"/>
      <c r="RSZ293" s="6"/>
      <c r="RTA293" s="6"/>
      <c r="RTB293" s="6"/>
      <c r="RTC293" s="6"/>
      <c r="RTD293" s="6"/>
      <c r="RTE293" s="6"/>
      <c r="RTF293" s="6"/>
      <c r="RTG293" s="6"/>
      <c r="RTH293" s="6"/>
      <c r="RTI293" s="6"/>
      <c r="RTJ293" s="6"/>
      <c r="RTK293" s="6"/>
      <c r="RTL293" s="6"/>
      <c r="RTM293" s="6"/>
      <c r="RTN293" s="6"/>
      <c r="RTO293" s="6"/>
      <c r="RTP293" s="6"/>
      <c r="RTQ293" s="6"/>
      <c r="RTR293" s="6"/>
      <c r="RTS293" s="6"/>
      <c r="RTT293" s="6"/>
      <c r="RTU293" s="6"/>
      <c r="RTV293" s="6"/>
      <c r="RTW293" s="6"/>
      <c r="RTX293" s="6"/>
      <c r="RTY293" s="6"/>
      <c r="RTZ293" s="6"/>
      <c r="RUA293" s="6"/>
      <c r="RUB293" s="6"/>
      <c r="RUC293" s="6"/>
      <c r="RUD293" s="6"/>
      <c r="RUE293" s="6"/>
      <c r="RUF293" s="6"/>
      <c r="RUG293" s="6"/>
      <c r="RUH293" s="6"/>
      <c r="RUI293" s="6"/>
      <c r="RUJ293" s="6"/>
      <c r="RUK293" s="6"/>
      <c r="RUL293" s="6"/>
      <c r="RUM293" s="6"/>
      <c r="RUN293" s="6"/>
      <c r="RUO293" s="6"/>
      <c r="RUP293" s="6"/>
      <c r="RUQ293" s="6"/>
      <c r="RUR293" s="6"/>
      <c r="RUS293" s="6"/>
      <c r="RUT293" s="6"/>
      <c r="RUU293" s="6"/>
      <c r="RUV293" s="6"/>
      <c r="RUW293" s="6"/>
      <c r="RUX293" s="6"/>
      <c r="RUY293" s="6"/>
      <c r="RUZ293" s="6"/>
      <c r="RVA293" s="6"/>
      <c r="RVB293" s="6"/>
      <c r="RVC293" s="6"/>
      <c r="RVD293" s="6"/>
      <c r="RVE293" s="6"/>
      <c r="RVF293" s="6"/>
      <c r="RVG293" s="6"/>
      <c r="RVH293" s="6"/>
      <c r="RVI293" s="6"/>
      <c r="RVJ293" s="6"/>
      <c r="RVK293" s="6"/>
      <c r="RVL293" s="6"/>
      <c r="RVM293" s="6"/>
      <c r="RVN293" s="6"/>
      <c r="RVO293" s="6"/>
      <c r="RVP293" s="6"/>
      <c r="RVQ293" s="6"/>
      <c r="RVR293" s="6"/>
      <c r="RVS293" s="6"/>
      <c r="RVT293" s="6"/>
      <c r="RVU293" s="6"/>
      <c r="RVV293" s="6"/>
      <c r="RVW293" s="6"/>
      <c r="RVX293" s="6"/>
      <c r="RVY293" s="6"/>
      <c r="RVZ293" s="6"/>
      <c r="RWA293" s="6"/>
      <c r="RWB293" s="6"/>
      <c r="RWC293" s="6"/>
      <c r="RWD293" s="6"/>
      <c r="RWE293" s="6"/>
      <c r="RWF293" s="6"/>
      <c r="RWG293" s="6"/>
      <c r="RWH293" s="6"/>
      <c r="RWI293" s="6"/>
      <c r="RWJ293" s="6"/>
      <c r="RWK293" s="6"/>
      <c r="RWL293" s="6"/>
      <c r="RWM293" s="6"/>
      <c r="RWN293" s="6"/>
      <c r="RWO293" s="6"/>
      <c r="RWP293" s="6"/>
      <c r="RWQ293" s="6"/>
      <c r="RWR293" s="6"/>
      <c r="RWS293" s="6"/>
      <c r="RWT293" s="6"/>
      <c r="RWU293" s="6"/>
      <c r="RWV293" s="6"/>
      <c r="RWW293" s="6"/>
      <c r="RWX293" s="6"/>
      <c r="RWY293" s="6"/>
      <c r="RWZ293" s="6"/>
      <c r="RXA293" s="6"/>
      <c r="RXB293" s="6"/>
      <c r="RXC293" s="6"/>
      <c r="RXD293" s="6"/>
      <c r="RXE293" s="6"/>
      <c r="RXF293" s="6"/>
      <c r="RXG293" s="6"/>
      <c r="RXH293" s="6"/>
      <c r="RXI293" s="6"/>
      <c r="RXJ293" s="6"/>
      <c r="RXK293" s="6"/>
      <c r="RXL293" s="6"/>
      <c r="RXM293" s="6"/>
      <c r="RXN293" s="6"/>
      <c r="RXO293" s="6"/>
      <c r="RXP293" s="6"/>
      <c r="RXQ293" s="6"/>
      <c r="RXR293" s="6"/>
      <c r="RXS293" s="6"/>
      <c r="RXT293" s="6"/>
      <c r="RXU293" s="6"/>
      <c r="RXV293" s="6"/>
      <c r="RXW293" s="6"/>
      <c r="RXX293" s="6"/>
      <c r="RXY293" s="6"/>
      <c r="RXZ293" s="6"/>
      <c r="RYA293" s="6"/>
      <c r="RYB293" s="6"/>
      <c r="RYC293" s="6"/>
      <c r="RYD293" s="6"/>
      <c r="RYE293" s="6"/>
      <c r="RYF293" s="6"/>
      <c r="RYG293" s="6"/>
      <c r="RYH293" s="6"/>
      <c r="RYI293" s="6"/>
      <c r="RYJ293" s="6"/>
      <c r="RYK293" s="6"/>
      <c r="RYL293" s="6"/>
      <c r="RYM293" s="6"/>
      <c r="RYN293" s="6"/>
      <c r="RYO293" s="6"/>
      <c r="RYP293" s="6"/>
      <c r="RYQ293" s="6"/>
      <c r="RYR293" s="6"/>
      <c r="RYS293" s="6"/>
      <c r="RYT293" s="6"/>
      <c r="RYU293" s="6"/>
      <c r="RYV293" s="6"/>
      <c r="RYW293" s="6"/>
      <c r="RYX293" s="6"/>
      <c r="RYY293" s="6"/>
      <c r="RYZ293" s="6"/>
      <c r="RZA293" s="6"/>
      <c r="RZB293" s="6"/>
      <c r="RZC293" s="6"/>
      <c r="RZD293" s="6"/>
      <c r="RZE293" s="6"/>
      <c r="RZF293" s="6"/>
      <c r="RZG293" s="6"/>
      <c r="RZH293" s="6"/>
      <c r="RZI293" s="6"/>
      <c r="RZJ293" s="6"/>
      <c r="RZK293" s="6"/>
      <c r="RZL293" s="6"/>
      <c r="RZM293" s="6"/>
      <c r="RZN293" s="6"/>
      <c r="RZO293" s="6"/>
      <c r="RZP293" s="6"/>
      <c r="RZQ293" s="6"/>
      <c r="RZR293" s="6"/>
      <c r="RZS293" s="6"/>
      <c r="RZT293" s="6"/>
      <c r="RZU293" s="6"/>
      <c r="RZV293" s="6"/>
      <c r="RZW293" s="6"/>
      <c r="RZX293" s="6"/>
      <c r="RZY293" s="6"/>
      <c r="RZZ293" s="6"/>
      <c r="SAA293" s="6"/>
      <c r="SAB293" s="6"/>
      <c r="SAC293" s="6"/>
      <c r="SAD293" s="6"/>
      <c r="SAE293" s="6"/>
      <c r="SAF293" s="6"/>
      <c r="SAG293" s="6"/>
      <c r="SAH293" s="6"/>
      <c r="SAI293" s="6"/>
      <c r="SAJ293" s="6"/>
      <c r="SAK293" s="6"/>
      <c r="SAL293" s="6"/>
      <c r="SAM293" s="6"/>
      <c r="SAN293" s="6"/>
      <c r="SAO293" s="6"/>
      <c r="SAP293" s="6"/>
      <c r="SAQ293" s="6"/>
      <c r="SAR293" s="6"/>
      <c r="SAS293" s="6"/>
      <c r="SAT293" s="6"/>
      <c r="SAU293" s="6"/>
      <c r="SAV293" s="6"/>
      <c r="SAW293" s="6"/>
      <c r="SAX293" s="6"/>
      <c r="SAY293" s="6"/>
      <c r="SAZ293" s="6"/>
      <c r="SBA293" s="6"/>
      <c r="SBB293" s="6"/>
      <c r="SBC293" s="6"/>
      <c r="SBD293" s="6"/>
      <c r="SBE293" s="6"/>
      <c r="SBF293" s="6"/>
      <c r="SBG293" s="6"/>
      <c r="SBH293" s="6"/>
      <c r="SBI293" s="6"/>
      <c r="SBJ293" s="6"/>
      <c r="SBK293" s="6"/>
      <c r="SBL293" s="6"/>
      <c r="SBM293" s="6"/>
      <c r="SBN293" s="6"/>
      <c r="SBO293" s="6"/>
      <c r="SBP293" s="6"/>
      <c r="SBQ293" s="6"/>
      <c r="SBR293" s="6"/>
      <c r="SBS293" s="6"/>
      <c r="SBT293" s="6"/>
      <c r="SBU293" s="6"/>
      <c r="SBV293" s="6"/>
      <c r="SBW293" s="6"/>
      <c r="SBX293" s="6"/>
      <c r="SBY293" s="6"/>
      <c r="SBZ293" s="6"/>
      <c r="SCA293" s="6"/>
      <c r="SCB293" s="6"/>
      <c r="SCC293" s="6"/>
      <c r="SCD293" s="6"/>
      <c r="SCE293" s="6"/>
      <c r="SCF293" s="6"/>
      <c r="SCG293" s="6"/>
      <c r="SCH293" s="6"/>
      <c r="SCI293" s="6"/>
      <c r="SCJ293" s="6"/>
      <c r="SCK293" s="6"/>
      <c r="SCL293" s="6"/>
      <c r="SCM293" s="6"/>
      <c r="SCN293" s="6"/>
      <c r="SCO293" s="6"/>
      <c r="SCP293" s="6"/>
      <c r="SCQ293" s="6"/>
      <c r="SCR293" s="6"/>
      <c r="SCS293" s="6"/>
      <c r="SCT293" s="6"/>
      <c r="SCU293" s="6"/>
      <c r="SCV293" s="6"/>
      <c r="SCW293" s="6"/>
      <c r="SCX293" s="6"/>
      <c r="SCY293" s="6"/>
      <c r="SCZ293" s="6"/>
      <c r="SDA293" s="6"/>
      <c r="SDB293" s="6"/>
      <c r="SDC293" s="6"/>
      <c r="SDD293" s="6"/>
      <c r="SDE293" s="6"/>
      <c r="SDF293" s="6"/>
      <c r="SDG293" s="6"/>
      <c r="SDH293" s="6"/>
      <c r="SDI293" s="6"/>
      <c r="SDJ293" s="6"/>
      <c r="SDK293" s="6"/>
      <c r="SDL293" s="6"/>
      <c r="SDM293" s="6"/>
      <c r="SDN293" s="6"/>
      <c r="SDO293" s="6"/>
      <c r="SDP293" s="6"/>
      <c r="SDQ293" s="6"/>
      <c r="SDR293" s="6"/>
      <c r="SDS293" s="6"/>
      <c r="SDT293" s="6"/>
      <c r="SDU293" s="6"/>
      <c r="SDV293" s="6"/>
      <c r="SDW293" s="6"/>
      <c r="SDX293" s="6"/>
      <c r="SDY293" s="6"/>
      <c r="SDZ293" s="6"/>
      <c r="SEA293" s="6"/>
      <c r="SEB293" s="6"/>
      <c r="SEC293" s="6"/>
      <c r="SED293" s="6"/>
      <c r="SEE293" s="6"/>
      <c r="SEF293" s="6"/>
      <c r="SEG293" s="6"/>
      <c r="SEH293" s="6"/>
      <c r="SEI293" s="6"/>
      <c r="SEJ293" s="6"/>
      <c r="SEK293" s="6"/>
      <c r="SEL293" s="6"/>
      <c r="SEM293" s="6"/>
      <c r="SEN293" s="6"/>
      <c r="SEO293" s="6"/>
      <c r="SEP293" s="6"/>
      <c r="SEQ293" s="6"/>
      <c r="SER293" s="6"/>
      <c r="SES293" s="6"/>
      <c r="SET293" s="6"/>
      <c r="SEU293" s="6"/>
      <c r="SEV293" s="6"/>
      <c r="SEW293" s="6"/>
      <c r="SEX293" s="6"/>
      <c r="SEY293" s="6"/>
      <c r="SEZ293" s="6"/>
      <c r="SFA293" s="6"/>
      <c r="SFB293" s="6"/>
      <c r="SFC293" s="6"/>
      <c r="SFD293" s="6"/>
      <c r="SFE293" s="6"/>
      <c r="SFF293" s="6"/>
      <c r="SFG293" s="6"/>
      <c r="SFH293" s="6"/>
      <c r="SFI293" s="6"/>
      <c r="SFJ293" s="6"/>
      <c r="SFK293" s="6"/>
      <c r="SFL293" s="6"/>
      <c r="SFM293" s="6"/>
      <c r="SFN293" s="6"/>
      <c r="SFO293" s="6"/>
      <c r="SFP293" s="6"/>
      <c r="SFQ293" s="6"/>
      <c r="SFR293" s="6"/>
      <c r="SFS293" s="6"/>
      <c r="SFT293" s="6"/>
      <c r="SFU293" s="6"/>
      <c r="SFV293" s="6"/>
      <c r="SFW293" s="6"/>
      <c r="SFX293" s="6"/>
      <c r="SFY293" s="6"/>
      <c r="SFZ293" s="6"/>
      <c r="SGA293" s="6"/>
      <c r="SGB293" s="6"/>
      <c r="SGC293" s="6"/>
      <c r="SGD293" s="6"/>
      <c r="SGE293" s="6"/>
      <c r="SGF293" s="6"/>
      <c r="SGG293" s="6"/>
      <c r="SGH293" s="6"/>
      <c r="SGI293" s="6"/>
      <c r="SGJ293" s="6"/>
      <c r="SGK293" s="6"/>
      <c r="SGL293" s="6"/>
      <c r="SGM293" s="6"/>
      <c r="SGN293" s="6"/>
      <c r="SGO293" s="6"/>
      <c r="SGP293" s="6"/>
      <c r="SGQ293" s="6"/>
      <c r="SGR293" s="6"/>
      <c r="SGS293" s="6"/>
      <c r="SGT293" s="6"/>
      <c r="SGU293" s="6"/>
      <c r="SGV293" s="6"/>
      <c r="SGW293" s="6"/>
      <c r="SGX293" s="6"/>
      <c r="SGY293" s="6"/>
      <c r="SGZ293" s="6"/>
      <c r="SHA293" s="6"/>
      <c r="SHB293" s="6"/>
      <c r="SHC293" s="6"/>
      <c r="SHD293" s="6"/>
      <c r="SHE293" s="6"/>
      <c r="SHF293" s="6"/>
      <c r="SHG293" s="6"/>
      <c r="SHH293" s="6"/>
      <c r="SHI293" s="6"/>
      <c r="SHJ293" s="6"/>
      <c r="SHK293" s="6"/>
      <c r="SHL293" s="6"/>
      <c r="SHM293" s="6"/>
      <c r="SHN293" s="6"/>
      <c r="SHO293" s="6"/>
      <c r="SHP293" s="6"/>
      <c r="SHQ293" s="6"/>
      <c r="SHR293" s="6"/>
      <c r="SHS293" s="6"/>
      <c r="SHT293" s="6"/>
      <c r="SHU293" s="6"/>
      <c r="SHV293" s="6"/>
      <c r="SHW293" s="6"/>
      <c r="SHX293" s="6"/>
      <c r="SHY293" s="6"/>
      <c r="SHZ293" s="6"/>
      <c r="SIA293" s="6"/>
      <c r="SIB293" s="6"/>
      <c r="SIC293" s="6"/>
      <c r="SID293" s="6"/>
      <c r="SIE293" s="6"/>
      <c r="SIF293" s="6"/>
      <c r="SIG293" s="6"/>
      <c r="SIH293" s="6"/>
      <c r="SII293" s="6"/>
      <c r="SIJ293" s="6"/>
      <c r="SIK293" s="6"/>
      <c r="SIL293" s="6"/>
      <c r="SIM293" s="6"/>
      <c r="SIN293" s="6"/>
      <c r="SIO293" s="6"/>
      <c r="SIP293" s="6"/>
      <c r="SIQ293" s="6"/>
      <c r="SIR293" s="6"/>
      <c r="SIS293" s="6"/>
      <c r="SIT293" s="6"/>
      <c r="SIU293" s="6"/>
      <c r="SIV293" s="6"/>
      <c r="SIW293" s="6"/>
      <c r="SIX293" s="6"/>
      <c r="SIY293" s="6"/>
      <c r="SIZ293" s="6"/>
      <c r="SJA293" s="6"/>
      <c r="SJB293" s="6"/>
      <c r="SJC293" s="6"/>
      <c r="SJD293" s="6"/>
      <c r="SJE293" s="6"/>
      <c r="SJF293" s="6"/>
      <c r="SJG293" s="6"/>
      <c r="SJH293" s="6"/>
      <c r="SJI293" s="6"/>
      <c r="SJJ293" s="6"/>
      <c r="SJK293" s="6"/>
      <c r="SJL293" s="6"/>
      <c r="SJM293" s="6"/>
      <c r="SJN293" s="6"/>
      <c r="SJO293" s="6"/>
      <c r="SJP293" s="6"/>
      <c r="SJQ293" s="6"/>
      <c r="SJR293" s="6"/>
      <c r="SJS293" s="6"/>
      <c r="SJT293" s="6"/>
      <c r="SJU293" s="6"/>
      <c r="SJV293" s="6"/>
      <c r="SJW293" s="6"/>
      <c r="SJX293" s="6"/>
      <c r="SJY293" s="6"/>
      <c r="SJZ293" s="6"/>
      <c r="SKA293" s="6"/>
      <c r="SKB293" s="6"/>
      <c r="SKC293" s="6"/>
      <c r="SKD293" s="6"/>
      <c r="SKE293" s="6"/>
      <c r="SKF293" s="6"/>
      <c r="SKG293" s="6"/>
      <c r="SKH293" s="6"/>
      <c r="SKI293" s="6"/>
      <c r="SKJ293" s="6"/>
      <c r="SKK293" s="6"/>
      <c r="SKL293" s="6"/>
      <c r="SKM293" s="6"/>
      <c r="SKN293" s="6"/>
      <c r="SKO293" s="6"/>
      <c r="SKP293" s="6"/>
      <c r="SKQ293" s="6"/>
      <c r="SKR293" s="6"/>
      <c r="SKS293" s="6"/>
      <c r="SKT293" s="6"/>
      <c r="SKU293" s="6"/>
      <c r="SKV293" s="6"/>
      <c r="SKW293" s="6"/>
      <c r="SKX293" s="6"/>
      <c r="SKY293" s="6"/>
      <c r="SKZ293" s="6"/>
      <c r="SLA293" s="6"/>
      <c r="SLB293" s="6"/>
      <c r="SLC293" s="6"/>
      <c r="SLD293" s="6"/>
      <c r="SLE293" s="6"/>
      <c r="SLF293" s="6"/>
      <c r="SLG293" s="6"/>
      <c r="SLH293" s="6"/>
      <c r="SLI293" s="6"/>
      <c r="SLJ293" s="6"/>
      <c r="SLK293" s="6"/>
      <c r="SLL293" s="6"/>
      <c r="SLM293" s="6"/>
      <c r="SLN293" s="6"/>
      <c r="SLO293" s="6"/>
      <c r="SLP293" s="6"/>
      <c r="SLQ293" s="6"/>
      <c r="SLR293" s="6"/>
      <c r="SLS293" s="6"/>
      <c r="SLT293" s="6"/>
      <c r="SLU293" s="6"/>
      <c r="SLV293" s="6"/>
      <c r="SLW293" s="6"/>
      <c r="SLX293" s="6"/>
      <c r="SLY293" s="6"/>
      <c r="SLZ293" s="6"/>
      <c r="SMA293" s="6"/>
      <c r="SMB293" s="6"/>
      <c r="SMC293" s="6"/>
      <c r="SMD293" s="6"/>
      <c r="SME293" s="6"/>
      <c r="SMF293" s="6"/>
      <c r="SMG293" s="6"/>
      <c r="SMH293" s="6"/>
      <c r="SMI293" s="6"/>
      <c r="SMJ293" s="6"/>
      <c r="SMK293" s="6"/>
      <c r="SML293" s="6"/>
      <c r="SMM293" s="6"/>
      <c r="SMN293" s="6"/>
      <c r="SMO293" s="6"/>
      <c r="SMP293" s="6"/>
      <c r="SMQ293" s="6"/>
      <c r="SMR293" s="6"/>
      <c r="SMS293" s="6"/>
      <c r="SMT293" s="6"/>
      <c r="SMU293" s="6"/>
      <c r="SMV293" s="6"/>
      <c r="SMW293" s="6"/>
      <c r="SMX293" s="6"/>
      <c r="SMY293" s="6"/>
      <c r="SMZ293" s="6"/>
      <c r="SNA293" s="6"/>
      <c r="SNB293" s="6"/>
      <c r="SNC293" s="6"/>
      <c r="SND293" s="6"/>
      <c r="SNE293" s="6"/>
      <c r="SNF293" s="6"/>
      <c r="SNG293" s="6"/>
      <c r="SNH293" s="6"/>
      <c r="SNI293" s="6"/>
      <c r="SNJ293" s="6"/>
      <c r="SNK293" s="6"/>
      <c r="SNL293" s="6"/>
      <c r="SNM293" s="6"/>
      <c r="SNN293" s="6"/>
      <c r="SNO293" s="6"/>
      <c r="SNP293" s="6"/>
      <c r="SNQ293" s="6"/>
      <c r="SNR293" s="6"/>
      <c r="SNS293" s="6"/>
      <c r="SNT293" s="6"/>
      <c r="SNU293" s="6"/>
      <c r="SNV293" s="6"/>
      <c r="SNW293" s="6"/>
      <c r="SNX293" s="6"/>
      <c r="SNY293" s="6"/>
      <c r="SNZ293" s="6"/>
      <c r="SOA293" s="6"/>
      <c r="SOB293" s="6"/>
      <c r="SOC293" s="6"/>
      <c r="SOD293" s="6"/>
      <c r="SOE293" s="6"/>
      <c r="SOF293" s="6"/>
      <c r="SOG293" s="6"/>
      <c r="SOH293" s="6"/>
      <c r="SOI293" s="6"/>
      <c r="SOJ293" s="6"/>
      <c r="SOK293" s="6"/>
      <c r="SOL293" s="6"/>
      <c r="SOM293" s="6"/>
      <c r="SON293" s="6"/>
      <c r="SOO293" s="6"/>
      <c r="SOP293" s="6"/>
      <c r="SOQ293" s="6"/>
      <c r="SOR293" s="6"/>
      <c r="SOS293" s="6"/>
      <c r="SOT293" s="6"/>
      <c r="SOU293" s="6"/>
      <c r="SOV293" s="6"/>
      <c r="SOW293" s="6"/>
      <c r="SOX293" s="6"/>
      <c r="SOY293" s="6"/>
      <c r="SOZ293" s="6"/>
      <c r="SPA293" s="6"/>
      <c r="SPB293" s="6"/>
      <c r="SPC293" s="6"/>
      <c r="SPD293" s="6"/>
      <c r="SPE293" s="6"/>
      <c r="SPF293" s="6"/>
      <c r="SPG293" s="6"/>
      <c r="SPH293" s="6"/>
      <c r="SPI293" s="6"/>
      <c r="SPJ293" s="6"/>
      <c r="SPK293" s="6"/>
      <c r="SPL293" s="6"/>
      <c r="SPM293" s="6"/>
      <c r="SPN293" s="6"/>
      <c r="SPO293" s="6"/>
      <c r="SPP293" s="6"/>
      <c r="SPQ293" s="6"/>
      <c r="SPR293" s="6"/>
      <c r="SPS293" s="6"/>
      <c r="SPT293" s="6"/>
      <c r="SPU293" s="6"/>
      <c r="SPV293" s="6"/>
      <c r="SPW293" s="6"/>
      <c r="SPX293" s="6"/>
      <c r="SPY293" s="6"/>
      <c r="SPZ293" s="6"/>
      <c r="SQA293" s="6"/>
      <c r="SQB293" s="6"/>
      <c r="SQC293" s="6"/>
      <c r="SQD293" s="6"/>
      <c r="SQE293" s="6"/>
      <c r="SQF293" s="6"/>
      <c r="SQG293" s="6"/>
      <c r="SQH293" s="6"/>
      <c r="SQI293" s="6"/>
      <c r="SQJ293" s="6"/>
      <c r="SQK293" s="6"/>
      <c r="SQL293" s="6"/>
      <c r="SQM293" s="6"/>
      <c r="SQN293" s="6"/>
      <c r="SQO293" s="6"/>
      <c r="SQP293" s="6"/>
      <c r="SQQ293" s="6"/>
      <c r="SQR293" s="6"/>
      <c r="SQS293" s="6"/>
      <c r="SQT293" s="6"/>
      <c r="SQU293" s="6"/>
      <c r="SQV293" s="6"/>
      <c r="SQW293" s="6"/>
      <c r="SQX293" s="6"/>
      <c r="SQY293" s="6"/>
      <c r="SQZ293" s="6"/>
      <c r="SRA293" s="6"/>
      <c r="SRB293" s="6"/>
      <c r="SRC293" s="6"/>
      <c r="SRD293" s="6"/>
      <c r="SRE293" s="6"/>
      <c r="SRF293" s="6"/>
      <c r="SRG293" s="6"/>
      <c r="SRH293" s="6"/>
      <c r="SRI293" s="6"/>
      <c r="SRJ293" s="6"/>
      <c r="SRK293" s="6"/>
      <c r="SRL293" s="6"/>
      <c r="SRM293" s="6"/>
      <c r="SRN293" s="6"/>
      <c r="SRO293" s="6"/>
      <c r="SRP293" s="6"/>
      <c r="SRQ293" s="6"/>
      <c r="SRR293" s="6"/>
      <c r="SRS293" s="6"/>
      <c r="SRT293" s="6"/>
      <c r="SRU293" s="6"/>
      <c r="SRV293" s="6"/>
      <c r="SRW293" s="6"/>
      <c r="SRX293" s="6"/>
      <c r="SRY293" s="6"/>
      <c r="SRZ293" s="6"/>
      <c r="SSA293" s="6"/>
      <c r="SSB293" s="6"/>
      <c r="SSC293" s="6"/>
      <c r="SSD293" s="6"/>
      <c r="SSE293" s="6"/>
      <c r="SSF293" s="6"/>
      <c r="SSG293" s="6"/>
      <c r="SSH293" s="6"/>
      <c r="SSI293" s="6"/>
      <c r="SSJ293" s="6"/>
      <c r="SSK293" s="6"/>
      <c r="SSL293" s="6"/>
      <c r="SSM293" s="6"/>
      <c r="SSN293" s="6"/>
      <c r="SSO293" s="6"/>
      <c r="SSP293" s="6"/>
      <c r="SSQ293" s="6"/>
      <c r="SSR293" s="6"/>
      <c r="SSS293" s="6"/>
      <c r="SST293" s="6"/>
      <c r="SSU293" s="6"/>
      <c r="SSV293" s="6"/>
      <c r="SSW293" s="6"/>
      <c r="SSX293" s="6"/>
      <c r="SSY293" s="6"/>
      <c r="SSZ293" s="6"/>
      <c r="STA293" s="6"/>
      <c r="STB293" s="6"/>
      <c r="STC293" s="6"/>
      <c r="STD293" s="6"/>
      <c r="STE293" s="6"/>
      <c r="STF293" s="6"/>
      <c r="STG293" s="6"/>
      <c r="STH293" s="6"/>
      <c r="STI293" s="6"/>
      <c r="STJ293" s="6"/>
      <c r="STK293" s="6"/>
      <c r="STL293" s="6"/>
      <c r="STM293" s="6"/>
      <c r="STN293" s="6"/>
      <c r="STO293" s="6"/>
      <c r="STP293" s="6"/>
      <c r="STQ293" s="6"/>
      <c r="STR293" s="6"/>
      <c r="STS293" s="6"/>
      <c r="STT293" s="6"/>
      <c r="STU293" s="6"/>
      <c r="STV293" s="6"/>
      <c r="STW293" s="6"/>
      <c r="STX293" s="6"/>
      <c r="STY293" s="6"/>
      <c r="STZ293" s="6"/>
      <c r="SUA293" s="6"/>
      <c r="SUB293" s="6"/>
      <c r="SUC293" s="6"/>
      <c r="SUD293" s="6"/>
      <c r="SUE293" s="6"/>
      <c r="SUF293" s="6"/>
      <c r="SUG293" s="6"/>
      <c r="SUH293" s="6"/>
      <c r="SUI293" s="6"/>
      <c r="SUJ293" s="6"/>
      <c r="SUK293" s="6"/>
      <c r="SUL293" s="6"/>
      <c r="SUM293" s="6"/>
      <c r="SUN293" s="6"/>
      <c r="SUO293" s="6"/>
      <c r="SUP293" s="6"/>
      <c r="SUQ293" s="6"/>
      <c r="SUR293" s="6"/>
      <c r="SUS293" s="6"/>
      <c r="SUT293" s="6"/>
      <c r="SUU293" s="6"/>
      <c r="SUV293" s="6"/>
      <c r="SUW293" s="6"/>
      <c r="SUX293" s="6"/>
      <c r="SUY293" s="6"/>
      <c r="SUZ293" s="6"/>
      <c r="SVA293" s="6"/>
      <c r="SVB293" s="6"/>
      <c r="SVC293" s="6"/>
      <c r="SVD293" s="6"/>
      <c r="SVE293" s="6"/>
      <c r="SVF293" s="6"/>
      <c r="SVG293" s="6"/>
      <c r="SVH293" s="6"/>
      <c r="SVI293" s="6"/>
      <c r="SVJ293" s="6"/>
      <c r="SVK293" s="6"/>
      <c r="SVL293" s="6"/>
      <c r="SVM293" s="6"/>
      <c r="SVN293" s="6"/>
      <c r="SVO293" s="6"/>
      <c r="SVP293" s="6"/>
      <c r="SVQ293" s="6"/>
      <c r="SVR293" s="6"/>
      <c r="SVS293" s="6"/>
      <c r="SVT293" s="6"/>
      <c r="SVU293" s="6"/>
      <c r="SVV293" s="6"/>
      <c r="SVW293" s="6"/>
      <c r="SVX293" s="6"/>
      <c r="SVY293" s="6"/>
      <c r="SVZ293" s="6"/>
      <c r="SWA293" s="6"/>
      <c r="SWB293" s="6"/>
      <c r="SWC293" s="6"/>
      <c r="SWD293" s="6"/>
      <c r="SWE293" s="6"/>
      <c r="SWF293" s="6"/>
      <c r="SWG293" s="6"/>
      <c r="SWH293" s="6"/>
      <c r="SWI293" s="6"/>
      <c r="SWJ293" s="6"/>
      <c r="SWK293" s="6"/>
      <c r="SWL293" s="6"/>
      <c r="SWM293" s="6"/>
      <c r="SWN293" s="6"/>
      <c r="SWO293" s="6"/>
      <c r="SWP293" s="6"/>
      <c r="SWQ293" s="6"/>
      <c r="SWR293" s="6"/>
      <c r="SWS293" s="6"/>
      <c r="SWT293" s="6"/>
      <c r="SWU293" s="6"/>
      <c r="SWV293" s="6"/>
      <c r="SWW293" s="6"/>
      <c r="SWX293" s="6"/>
      <c r="SWY293" s="6"/>
      <c r="SWZ293" s="6"/>
      <c r="SXA293" s="6"/>
      <c r="SXB293" s="6"/>
      <c r="SXC293" s="6"/>
      <c r="SXD293" s="6"/>
      <c r="SXE293" s="6"/>
      <c r="SXF293" s="6"/>
      <c r="SXG293" s="6"/>
      <c r="SXH293" s="6"/>
      <c r="SXI293" s="6"/>
      <c r="SXJ293" s="6"/>
      <c r="SXK293" s="6"/>
      <c r="SXL293" s="6"/>
      <c r="SXM293" s="6"/>
      <c r="SXN293" s="6"/>
      <c r="SXO293" s="6"/>
      <c r="SXP293" s="6"/>
      <c r="SXQ293" s="6"/>
      <c r="SXR293" s="6"/>
      <c r="SXS293" s="6"/>
      <c r="SXT293" s="6"/>
      <c r="SXU293" s="6"/>
      <c r="SXV293" s="6"/>
      <c r="SXW293" s="6"/>
      <c r="SXX293" s="6"/>
      <c r="SXY293" s="6"/>
      <c r="SXZ293" s="6"/>
      <c r="SYA293" s="6"/>
      <c r="SYB293" s="6"/>
      <c r="SYC293" s="6"/>
      <c r="SYD293" s="6"/>
      <c r="SYE293" s="6"/>
      <c r="SYF293" s="6"/>
      <c r="SYG293" s="6"/>
      <c r="SYH293" s="6"/>
      <c r="SYI293" s="6"/>
      <c r="SYJ293" s="6"/>
      <c r="SYK293" s="6"/>
      <c r="SYL293" s="6"/>
      <c r="SYM293" s="6"/>
      <c r="SYN293" s="6"/>
      <c r="SYO293" s="6"/>
      <c r="SYP293" s="6"/>
      <c r="SYQ293" s="6"/>
      <c r="SYR293" s="6"/>
      <c r="SYS293" s="6"/>
      <c r="SYT293" s="6"/>
      <c r="SYU293" s="6"/>
      <c r="SYV293" s="6"/>
      <c r="SYW293" s="6"/>
      <c r="SYX293" s="6"/>
      <c r="SYY293" s="6"/>
      <c r="SYZ293" s="6"/>
      <c r="SZA293" s="6"/>
      <c r="SZB293" s="6"/>
      <c r="SZC293" s="6"/>
      <c r="SZD293" s="6"/>
      <c r="SZE293" s="6"/>
      <c r="SZF293" s="6"/>
      <c r="SZG293" s="6"/>
      <c r="SZH293" s="6"/>
      <c r="SZI293" s="6"/>
      <c r="SZJ293" s="6"/>
      <c r="SZK293" s="6"/>
      <c r="SZL293" s="6"/>
      <c r="SZM293" s="6"/>
      <c r="SZN293" s="6"/>
      <c r="SZO293" s="6"/>
      <c r="SZP293" s="6"/>
      <c r="SZQ293" s="6"/>
      <c r="SZR293" s="6"/>
      <c r="SZS293" s="6"/>
      <c r="SZT293" s="6"/>
      <c r="SZU293" s="6"/>
      <c r="SZV293" s="6"/>
      <c r="SZW293" s="6"/>
      <c r="SZX293" s="6"/>
      <c r="SZY293" s="6"/>
      <c r="SZZ293" s="6"/>
      <c r="TAA293" s="6"/>
      <c r="TAB293" s="6"/>
      <c r="TAC293" s="6"/>
      <c r="TAD293" s="6"/>
      <c r="TAE293" s="6"/>
      <c r="TAF293" s="6"/>
      <c r="TAG293" s="6"/>
      <c r="TAH293" s="6"/>
      <c r="TAI293" s="6"/>
      <c r="TAJ293" s="6"/>
      <c r="TAK293" s="6"/>
      <c r="TAL293" s="6"/>
      <c r="TAM293" s="6"/>
      <c r="TAN293" s="6"/>
      <c r="TAO293" s="6"/>
      <c r="TAP293" s="6"/>
      <c r="TAQ293" s="6"/>
      <c r="TAR293" s="6"/>
      <c r="TAS293" s="6"/>
      <c r="TAT293" s="6"/>
      <c r="TAU293" s="6"/>
      <c r="TAV293" s="6"/>
      <c r="TAW293" s="6"/>
      <c r="TAX293" s="6"/>
      <c r="TAY293" s="6"/>
      <c r="TAZ293" s="6"/>
      <c r="TBA293" s="6"/>
      <c r="TBB293" s="6"/>
      <c r="TBC293" s="6"/>
      <c r="TBD293" s="6"/>
      <c r="TBE293" s="6"/>
      <c r="TBF293" s="6"/>
      <c r="TBG293" s="6"/>
      <c r="TBH293" s="6"/>
      <c r="TBI293" s="6"/>
      <c r="TBJ293" s="6"/>
      <c r="TBK293" s="6"/>
      <c r="TBL293" s="6"/>
      <c r="TBM293" s="6"/>
      <c r="TBN293" s="6"/>
      <c r="TBO293" s="6"/>
      <c r="TBP293" s="6"/>
      <c r="TBQ293" s="6"/>
      <c r="TBR293" s="6"/>
      <c r="TBS293" s="6"/>
      <c r="TBT293" s="6"/>
      <c r="TBU293" s="6"/>
      <c r="TBV293" s="6"/>
      <c r="TBW293" s="6"/>
      <c r="TBX293" s="6"/>
      <c r="TBY293" s="6"/>
      <c r="TBZ293" s="6"/>
      <c r="TCA293" s="6"/>
      <c r="TCB293" s="6"/>
      <c r="TCC293" s="6"/>
      <c r="TCD293" s="6"/>
      <c r="TCE293" s="6"/>
      <c r="TCF293" s="6"/>
      <c r="TCG293" s="6"/>
      <c r="TCH293" s="6"/>
      <c r="TCI293" s="6"/>
      <c r="TCJ293" s="6"/>
      <c r="TCK293" s="6"/>
      <c r="TCL293" s="6"/>
      <c r="TCM293" s="6"/>
      <c r="TCN293" s="6"/>
      <c r="TCO293" s="6"/>
      <c r="TCP293" s="6"/>
      <c r="TCQ293" s="6"/>
      <c r="TCR293" s="6"/>
      <c r="TCS293" s="6"/>
      <c r="TCT293" s="6"/>
      <c r="TCU293" s="6"/>
      <c r="TCV293" s="6"/>
      <c r="TCW293" s="6"/>
      <c r="TCX293" s="6"/>
      <c r="TCY293" s="6"/>
      <c r="TCZ293" s="6"/>
      <c r="TDA293" s="6"/>
      <c r="TDB293" s="6"/>
      <c r="TDC293" s="6"/>
      <c r="TDD293" s="6"/>
      <c r="TDE293" s="6"/>
      <c r="TDF293" s="6"/>
      <c r="TDG293" s="6"/>
      <c r="TDH293" s="6"/>
      <c r="TDI293" s="6"/>
      <c r="TDJ293" s="6"/>
      <c r="TDK293" s="6"/>
      <c r="TDL293" s="6"/>
      <c r="TDM293" s="6"/>
      <c r="TDN293" s="6"/>
      <c r="TDO293" s="6"/>
      <c r="TDP293" s="6"/>
      <c r="TDQ293" s="6"/>
      <c r="TDR293" s="6"/>
      <c r="TDS293" s="6"/>
      <c r="TDT293" s="6"/>
      <c r="TDU293" s="6"/>
      <c r="TDV293" s="6"/>
      <c r="TDW293" s="6"/>
      <c r="TDX293" s="6"/>
      <c r="TDY293" s="6"/>
      <c r="TDZ293" s="6"/>
      <c r="TEA293" s="6"/>
      <c r="TEB293" s="6"/>
      <c r="TEC293" s="6"/>
      <c r="TED293" s="6"/>
      <c r="TEE293" s="6"/>
      <c r="TEF293" s="6"/>
      <c r="TEG293" s="6"/>
      <c r="TEH293" s="6"/>
      <c r="TEI293" s="6"/>
      <c r="TEJ293" s="6"/>
      <c r="TEK293" s="6"/>
      <c r="TEL293" s="6"/>
      <c r="TEM293" s="6"/>
      <c r="TEN293" s="6"/>
      <c r="TEO293" s="6"/>
      <c r="TEP293" s="6"/>
      <c r="TEQ293" s="6"/>
      <c r="TER293" s="6"/>
      <c r="TES293" s="6"/>
      <c r="TET293" s="6"/>
      <c r="TEU293" s="6"/>
      <c r="TEV293" s="6"/>
      <c r="TEW293" s="6"/>
      <c r="TEX293" s="6"/>
      <c r="TEY293" s="6"/>
      <c r="TEZ293" s="6"/>
      <c r="TFA293" s="6"/>
      <c r="TFB293" s="6"/>
      <c r="TFC293" s="6"/>
      <c r="TFD293" s="6"/>
      <c r="TFE293" s="6"/>
      <c r="TFF293" s="6"/>
      <c r="TFG293" s="6"/>
      <c r="TFH293" s="6"/>
      <c r="TFI293" s="6"/>
      <c r="TFJ293" s="6"/>
      <c r="TFK293" s="6"/>
      <c r="TFL293" s="6"/>
      <c r="TFM293" s="6"/>
      <c r="TFN293" s="6"/>
      <c r="TFO293" s="6"/>
      <c r="TFP293" s="6"/>
      <c r="TFQ293" s="6"/>
      <c r="TFR293" s="6"/>
      <c r="TFS293" s="6"/>
      <c r="TFT293" s="6"/>
      <c r="TFU293" s="6"/>
      <c r="TFV293" s="6"/>
      <c r="TFW293" s="6"/>
      <c r="TFX293" s="6"/>
      <c r="TFY293" s="6"/>
      <c r="TFZ293" s="6"/>
      <c r="TGA293" s="6"/>
      <c r="TGB293" s="6"/>
      <c r="TGC293" s="6"/>
      <c r="TGD293" s="6"/>
      <c r="TGE293" s="6"/>
      <c r="TGF293" s="6"/>
      <c r="TGG293" s="6"/>
      <c r="TGH293" s="6"/>
      <c r="TGI293" s="6"/>
      <c r="TGJ293" s="6"/>
      <c r="TGK293" s="6"/>
      <c r="TGL293" s="6"/>
      <c r="TGM293" s="6"/>
      <c r="TGN293" s="6"/>
      <c r="TGO293" s="6"/>
      <c r="TGP293" s="6"/>
      <c r="TGQ293" s="6"/>
      <c r="TGR293" s="6"/>
      <c r="TGS293" s="6"/>
      <c r="TGT293" s="6"/>
      <c r="TGU293" s="6"/>
      <c r="TGV293" s="6"/>
      <c r="TGW293" s="6"/>
      <c r="TGX293" s="6"/>
      <c r="TGY293" s="6"/>
      <c r="TGZ293" s="6"/>
      <c r="THA293" s="6"/>
      <c r="THB293" s="6"/>
      <c r="THC293" s="6"/>
      <c r="THD293" s="6"/>
      <c r="THE293" s="6"/>
      <c r="THF293" s="6"/>
      <c r="THG293" s="6"/>
      <c r="THH293" s="6"/>
      <c r="THI293" s="6"/>
      <c r="THJ293" s="6"/>
      <c r="THK293" s="6"/>
      <c r="THL293" s="6"/>
      <c r="THM293" s="6"/>
      <c r="THN293" s="6"/>
      <c r="THO293" s="6"/>
      <c r="THP293" s="6"/>
      <c r="THQ293" s="6"/>
      <c r="THR293" s="6"/>
      <c r="THS293" s="6"/>
      <c r="THT293" s="6"/>
      <c r="THU293" s="6"/>
      <c r="THV293" s="6"/>
      <c r="THW293" s="6"/>
      <c r="THX293" s="6"/>
      <c r="THY293" s="6"/>
      <c r="THZ293" s="6"/>
      <c r="TIA293" s="6"/>
      <c r="TIB293" s="6"/>
      <c r="TIC293" s="6"/>
      <c r="TID293" s="6"/>
      <c r="TIE293" s="6"/>
      <c r="TIF293" s="6"/>
      <c r="TIG293" s="6"/>
      <c r="TIH293" s="6"/>
      <c r="TII293" s="6"/>
      <c r="TIJ293" s="6"/>
      <c r="TIK293" s="6"/>
      <c r="TIL293" s="6"/>
      <c r="TIM293" s="6"/>
      <c r="TIN293" s="6"/>
      <c r="TIO293" s="6"/>
      <c r="TIP293" s="6"/>
      <c r="TIQ293" s="6"/>
      <c r="TIR293" s="6"/>
      <c r="TIS293" s="6"/>
      <c r="TIT293" s="6"/>
      <c r="TIU293" s="6"/>
      <c r="TIV293" s="6"/>
      <c r="TIW293" s="6"/>
      <c r="TIX293" s="6"/>
      <c r="TIY293" s="6"/>
      <c r="TIZ293" s="6"/>
      <c r="TJA293" s="6"/>
      <c r="TJB293" s="6"/>
      <c r="TJC293" s="6"/>
      <c r="TJD293" s="6"/>
      <c r="TJE293" s="6"/>
      <c r="TJF293" s="6"/>
      <c r="TJG293" s="6"/>
      <c r="TJH293" s="6"/>
      <c r="TJI293" s="6"/>
      <c r="TJJ293" s="6"/>
      <c r="TJK293" s="6"/>
      <c r="TJL293" s="6"/>
      <c r="TJM293" s="6"/>
      <c r="TJN293" s="6"/>
      <c r="TJO293" s="6"/>
      <c r="TJP293" s="6"/>
      <c r="TJQ293" s="6"/>
      <c r="TJR293" s="6"/>
      <c r="TJS293" s="6"/>
      <c r="TJT293" s="6"/>
      <c r="TJU293" s="6"/>
      <c r="TJV293" s="6"/>
      <c r="TJW293" s="6"/>
      <c r="TJX293" s="6"/>
      <c r="TJY293" s="6"/>
      <c r="TJZ293" s="6"/>
      <c r="TKA293" s="6"/>
      <c r="TKB293" s="6"/>
      <c r="TKC293" s="6"/>
      <c r="TKD293" s="6"/>
      <c r="TKE293" s="6"/>
      <c r="TKF293" s="6"/>
      <c r="TKG293" s="6"/>
      <c r="TKH293" s="6"/>
      <c r="TKI293" s="6"/>
      <c r="TKJ293" s="6"/>
      <c r="TKK293" s="6"/>
      <c r="TKL293" s="6"/>
      <c r="TKM293" s="6"/>
      <c r="TKN293" s="6"/>
      <c r="TKO293" s="6"/>
      <c r="TKP293" s="6"/>
      <c r="TKQ293" s="6"/>
      <c r="TKR293" s="6"/>
      <c r="TKS293" s="6"/>
      <c r="TKT293" s="6"/>
      <c r="TKU293" s="6"/>
      <c r="TKV293" s="6"/>
      <c r="TKW293" s="6"/>
      <c r="TKX293" s="6"/>
      <c r="TKY293" s="6"/>
      <c r="TKZ293" s="6"/>
      <c r="TLA293" s="6"/>
      <c r="TLB293" s="6"/>
      <c r="TLC293" s="6"/>
      <c r="TLD293" s="6"/>
      <c r="TLE293" s="6"/>
      <c r="TLF293" s="6"/>
      <c r="TLG293" s="6"/>
      <c r="TLH293" s="6"/>
      <c r="TLI293" s="6"/>
      <c r="TLJ293" s="6"/>
      <c r="TLK293" s="6"/>
      <c r="TLL293" s="6"/>
      <c r="TLM293" s="6"/>
      <c r="TLN293" s="6"/>
      <c r="TLO293" s="6"/>
      <c r="TLP293" s="6"/>
      <c r="TLQ293" s="6"/>
      <c r="TLR293" s="6"/>
      <c r="TLS293" s="6"/>
      <c r="TLT293" s="6"/>
      <c r="TLU293" s="6"/>
      <c r="TLV293" s="6"/>
      <c r="TLW293" s="6"/>
      <c r="TLX293" s="6"/>
      <c r="TLY293" s="6"/>
      <c r="TLZ293" s="6"/>
      <c r="TMA293" s="6"/>
      <c r="TMB293" s="6"/>
      <c r="TMC293" s="6"/>
      <c r="TMD293" s="6"/>
      <c r="TME293" s="6"/>
      <c r="TMF293" s="6"/>
      <c r="TMG293" s="6"/>
      <c r="TMH293" s="6"/>
      <c r="TMI293" s="6"/>
      <c r="TMJ293" s="6"/>
      <c r="TMK293" s="6"/>
      <c r="TML293" s="6"/>
      <c r="TMM293" s="6"/>
      <c r="TMN293" s="6"/>
      <c r="TMO293" s="6"/>
      <c r="TMP293" s="6"/>
      <c r="TMQ293" s="6"/>
      <c r="TMR293" s="6"/>
      <c r="TMS293" s="6"/>
      <c r="TMT293" s="6"/>
      <c r="TMU293" s="6"/>
      <c r="TMV293" s="6"/>
      <c r="TMW293" s="6"/>
      <c r="TMX293" s="6"/>
      <c r="TMY293" s="6"/>
      <c r="TMZ293" s="6"/>
      <c r="TNA293" s="6"/>
      <c r="TNB293" s="6"/>
      <c r="TNC293" s="6"/>
      <c r="TND293" s="6"/>
      <c r="TNE293" s="6"/>
      <c r="TNF293" s="6"/>
      <c r="TNG293" s="6"/>
      <c r="TNH293" s="6"/>
      <c r="TNI293" s="6"/>
      <c r="TNJ293" s="6"/>
      <c r="TNK293" s="6"/>
      <c r="TNL293" s="6"/>
      <c r="TNM293" s="6"/>
      <c r="TNN293" s="6"/>
      <c r="TNO293" s="6"/>
      <c r="TNP293" s="6"/>
      <c r="TNQ293" s="6"/>
      <c r="TNR293" s="6"/>
      <c r="TNS293" s="6"/>
      <c r="TNT293" s="6"/>
      <c r="TNU293" s="6"/>
      <c r="TNV293" s="6"/>
      <c r="TNW293" s="6"/>
      <c r="TNX293" s="6"/>
      <c r="TNY293" s="6"/>
      <c r="TNZ293" s="6"/>
      <c r="TOA293" s="6"/>
      <c r="TOB293" s="6"/>
      <c r="TOC293" s="6"/>
      <c r="TOD293" s="6"/>
      <c r="TOE293" s="6"/>
      <c r="TOF293" s="6"/>
      <c r="TOG293" s="6"/>
      <c r="TOH293" s="6"/>
      <c r="TOI293" s="6"/>
      <c r="TOJ293" s="6"/>
      <c r="TOK293" s="6"/>
      <c r="TOL293" s="6"/>
      <c r="TOM293" s="6"/>
      <c r="TON293" s="6"/>
      <c r="TOO293" s="6"/>
      <c r="TOP293" s="6"/>
      <c r="TOQ293" s="6"/>
      <c r="TOR293" s="6"/>
      <c r="TOS293" s="6"/>
      <c r="TOT293" s="6"/>
      <c r="TOU293" s="6"/>
      <c r="TOV293" s="6"/>
      <c r="TOW293" s="6"/>
      <c r="TOX293" s="6"/>
      <c r="TOY293" s="6"/>
      <c r="TOZ293" s="6"/>
      <c r="TPA293" s="6"/>
      <c r="TPB293" s="6"/>
      <c r="TPC293" s="6"/>
      <c r="TPD293" s="6"/>
      <c r="TPE293" s="6"/>
      <c r="TPF293" s="6"/>
      <c r="TPG293" s="6"/>
      <c r="TPH293" s="6"/>
      <c r="TPI293" s="6"/>
      <c r="TPJ293" s="6"/>
      <c r="TPK293" s="6"/>
      <c r="TPL293" s="6"/>
      <c r="TPM293" s="6"/>
      <c r="TPN293" s="6"/>
      <c r="TPO293" s="6"/>
      <c r="TPP293" s="6"/>
      <c r="TPQ293" s="6"/>
      <c r="TPR293" s="6"/>
      <c r="TPS293" s="6"/>
      <c r="TPT293" s="6"/>
      <c r="TPU293" s="6"/>
      <c r="TPV293" s="6"/>
      <c r="TPW293" s="6"/>
      <c r="TPX293" s="6"/>
      <c r="TPY293" s="6"/>
      <c r="TPZ293" s="6"/>
      <c r="TQA293" s="6"/>
      <c r="TQB293" s="6"/>
      <c r="TQC293" s="6"/>
      <c r="TQD293" s="6"/>
      <c r="TQE293" s="6"/>
      <c r="TQF293" s="6"/>
      <c r="TQG293" s="6"/>
      <c r="TQH293" s="6"/>
      <c r="TQI293" s="6"/>
      <c r="TQJ293" s="6"/>
      <c r="TQK293" s="6"/>
      <c r="TQL293" s="6"/>
      <c r="TQM293" s="6"/>
      <c r="TQN293" s="6"/>
      <c r="TQO293" s="6"/>
      <c r="TQP293" s="6"/>
      <c r="TQQ293" s="6"/>
      <c r="TQR293" s="6"/>
      <c r="TQS293" s="6"/>
      <c r="TQT293" s="6"/>
      <c r="TQU293" s="6"/>
      <c r="TQV293" s="6"/>
      <c r="TQW293" s="6"/>
      <c r="TQX293" s="6"/>
      <c r="TQY293" s="6"/>
      <c r="TQZ293" s="6"/>
      <c r="TRA293" s="6"/>
      <c r="TRB293" s="6"/>
      <c r="TRC293" s="6"/>
      <c r="TRD293" s="6"/>
      <c r="TRE293" s="6"/>
      <c r="TRF293" s="6"/>
      <c r="TRG293" s="6"/>
      <c r="TRH293" s="6"/>
      <c r="TRI293" s="6"/>
      <c r="TRJ293" s="6"/>
      <c r="TRK293" s="6"/>
      <c r="TRL293" s="6"/>
      <c r="TRM293" s="6"/>
      <c r="TRN293" s="6"/>
      <c r="TRO293" s="6"/>
      <c r="TRP293" s="6"/>
      <c r="TRQ293" s="6"/>
      <c r="TRR293" s="6"/>
      <c r="TRS293" s="6"/>
      <c r="TRT293" s="6"/>
      <c r="TRU293" s="6"/>
      <c r="TRV293" s="6"/>
      <c r="TRW293" s="6"/>
      <c r="TRX293" s="6"/>
      <c r="TRY293" s="6"/>
      <c r="TRZ293" s="6"/>
      <c r="TSA293" s="6"/>
      <c r="TSB293" s="6"/>
      <c r="TSC293" s="6"/>
      <c r="TSD293" s="6"/>
      <c r="TSE293" s="6"/>
      <c r="TSF293" s="6"/>
      <c r="TSG293" s="6"/>
      <c r="TSH293" s="6"/>
      <c r="TSI293" s="6"/>
      <c r="TSJ293" s="6"/>
      <c r="TSK293" s="6"/>
      <c r="TSL293" s="6"/>
      <c r="TSM293" s="6"/>
      <c r="TSN293" s="6"/>
      <c r="TSO293" s="6"/>
      <c r="TSP293" s="6"/>
      <c r="TSQ293" s="6"/>
      <c r="TSR293" s="6"/>
      <c r="TSS293" s="6"/>
      <c r="TST293" s="6"/>
      <c r="TSU293" s="6"/>
      <c r="TSV293" s="6"/>
      <c r="TSW293" s="6"/>
      <c r="TSX293" s="6"/>
      <c r="TSY293" s="6"/>
      <c r="TSZ293" s="6"/>
      <c r="TTA293" s="6"/>
      <c r="TTB293" s="6"/>
      <c r="TTC293" s="6"/>
      <c r="TTD293" s="6"/>
      <c r="TTE293" s="6"/>
      <c r="TTF293" s="6"/>
      <c r="TTG293" s="6"/>
      <c r="TTH293" s="6"/>
      <c r="TTI293" s="6"/>
      <c r="TTJ293" s="6"/>
      <c r="TTK293" s="6"/>
      <c r="TTL293" s="6"/>
      <c r="TTM293" s="6"/>
      <c r="TTN293" s="6"/>
      <c r="TTO293" s="6"/>
      <c r="TTP293" s="6"/>
      <c r="TTQ293" s="6"/>
      <c r="TTR293" s="6"/>
      <c r="TTS293" s="6"/>
      <c r="TTT293" s="6"/>
      <c r="TTU293" s="6"/>
      <c r="TTV293" s="6"/>
      <c r="TTW293" s="6"/>
      <c r="TTX293" s="6"/>
      <c r="TTY293" s="6"/>
      <c r="TTZ293" s="6"/>
      <c r="TUA293" s="6"/>
      <c r="TUB293" s="6"/>
      <c r="TUC293" s="6"/>
      <c r="TUD293" s="6"/>
      <c r="TUE293" s="6"/>
      <c r="TUF293" s="6"/>
      <c r="TUG293" s="6"/>
      <c r="TUH293" s="6"/>
      <c r="TUI293" s="6"/>
      <c r="TUJ293" s="6"/>
      <c r="TUK293" s="6"/>
      <c r="TUL293" s="6"/>
      <c r="TUM293" s="6"/>
      <c r="TUN293" s="6"/>
      <c r="TUO293" s="6"/>
      <c r="TUP293" s="6"/>
      <c r="TUQ293" s="6"/>
      <c r="TUR293" s="6"/>
      <c r="TUS293" s="6"/>
      <c r="TUT293" s="6"/>
      <c r="TUU293" s="6"/>
      <c r="TUV293" s="6"/>
      <c r="TUW293" s="6"/>
      <c r="TUX293" s="6"/>
      <c r="TUY293" s="6"/>
      <c r="TUZ293" s="6"/>
      <c r="TVA293" s="6"/>
      <c r="TVB293" s="6"/>
      <c r="TVC293" s="6"/>
      <c r="TVD293" s="6"/>
      <c r="TVE293" s="6"/>
      <c r="TVF293" s="6"/>
      <c r="TVG293" s="6"/>
      <c r="TVH293" s="6"/>
      <c r="TVI293" s="6"/>
      <c r="TVJ293" s="6"/>
      <c r="TVK293" s="6"/>
      <c r="TVL293" s="6"/>
      <c r="TVM293" s="6"/>
      <c r="TVN293" s="6"/>
      <c r="TVO293" s="6"/>
      <c r="TVP293" s="6"/>
      <c r="TVQ293" s="6"/>
      <c r="TVR293" s="6"/>
      <c r="TVS293" s="6"/>
      <c r="TVT293" s="6"/>
      <c r="TVU293" s="6"/>
      <c r="TVV293" s="6"/>
      <c r="TVW293" s="6"/>
      <c r="TVX293" s="6"/>
      <c r="TVY293" s="6"/>
      <c r="TVZ293" s="6"/>
      <c r="TWA293" s="6"/>
      <c r="TWB293" s="6"/>
      <c r="TWC293" s="6"/>
      <c r="TWD293" s="6"/>
      <c r="TWE293" s="6"/>
      <c r="TWF293" s="6"/>
      <c r="TWG293" s="6"/>
      <c r="TWH293" s="6"/>
      <c r="TWI293" s="6"/>
      <c r="TWJ293" s="6"/>
      <c r="TWK293" s="6"/>
      <c r="TWL293" s="6"/>
      <c r="TWM293" s="6"/>
      <c r="TWN293" s="6"/>
      <c r="TWO293" s="6"/>
      <c r="TWP293" s="6"/>
      <c r="TWQ293" s="6"/>
      <c r="TWR293" s="6"/>
      <c r="TWS293" s="6"/>
      <c r="TWT293" s="6"/>
      <c r="TWU293" s="6"/>
      <c r="TWV293" s="6"/>
      <c r="TWW293" s="6"/>
      <c r="TWX293" s="6"/>
      <c r="TWY293" s="6"/>
      <c r="TWZ293" s="6"/>
      <c r="TXA293" s="6"/>
      <c r="TXB293" s="6"/>
      <c r="TXC293" s="6"/>
      <c r="TXD293" s="6"/>
      <c r="TXE293" s="6"/>
      <c r="TXF293" s="6"/>
      <c r="TXG293" s="6"/>
      <c r="TXH293" s="6"/>
      <c r="TXI293" s="6"/>
      <c r="TXJ293" s="6"/>
      <c r="TXK293" s="6"/>
      <c r="TXL293" s="6"/>
      <c r="TXM293" s="6"/>
      <c r="TXN293" s="6"/>
      <c r="TXO293" s="6"/>
      <c r="TXP293" s="6"/>
      <c r="TXQ293" s="6"/>
      <c r="TXR293" s="6"/>
      <c r="TXS293" s="6"/>
      <c r="TXT293" s="6"/>
      <c r="TXU293" s="6"/>
      <c r="TXV293" s="6"/>
      <c r="TXW293" s="6"/>
      <c r="TXX293" s="6"/>
      <c r="TXY293" s="6"/>
      <c r="TXZ293" s="6"/>
      <c r="TYA293" s="6"/>
      <c r="TYB293" s="6"/>
      <c r="TYC293" s="6"/>
      <c r="TYD293" s="6"/>
      <c r="TYE293" s="6"/>
      <c r="TYF293" s="6"/>
      <c r="TYG293" s="6"/>
      <c r="TYH293" s="6"/>
      <c r="TYI293" s="6"/>
      <c r="TYJ293" s="6"/>
      <c r="TYK293" s="6"/>
      <c r="TYL293" s="6"/>
      <c r="TYM293" s="6"/>
      <c r="TYN293" s="6"/>
      <c r="TYO293" s="6"/>
      <c r="TYP293" s="6"/>
      <c r="TYQ293" s="6"/>
      <c r="TYR293" s="6"/>
      <c r="TYS293" s="6"/>
      <c r="TYT293" s="6"/>
      <c r="TYU293" s="6"/>
      <c r="TYV293" s="6"/>
      <c r="TYW293" s="6"/>
      <c r="TYX293" s="6"/>
      <c r="TYY293" s="6"/>
      <c r="TYZ293" s="6"/>
      <c r="TZA293" s="6"/>
      <c r="TZB293" s="6"/>
      <c r="TZC293" s="6"/>
      <c r="TZD293" s="6"/>
      <c r="TZE293" s="6"/>
      <c r="TZF293" s="6"/>
      <c r="TZG293" s="6"/>
      <c r="TZH293" s="6"/>
      <c r="TZI293" s="6"/>
      <c r="TZJ293" s="6"/>
      <c r="TZK293" s="6"/>
      <c r="TZL293" s="6"/>
      <c r="TZM293" s="6"/>
      <c r="TZN293" s="6"/>
      <c r="TZO293" s="6"/>
      <c r="TZP293" s="6"/>
      <c r="TZQ293" s="6"/>
      <c r="TZR293" s="6"/>
      <c r="TZS293" s="6"/>
      <c r="TZT293" s="6"/>
      <c r="TZU293" s="6"/>
      <c r="TZV293" s="6"/>
      <c r="TZW293" s="6"/>
      <c r="TZX293" s="6"/>
      <c r="TZY293" s="6"/>
      <c r="TZZ293" s="6"/>
      <c r="UAA293" s="6"/>
      <c r="UAB293" s="6"/>
      <c r="UAC293" s="6"/>
      <c r="UAD293" s="6"/>
      <c r="UAE293" s="6"/>
      <c r="UAF293" s="6"/>
      <c r="UAG293" s="6"/>
      <c r="UAH293" s="6"/>
      <c r="UAI293" s="6"/>
      <c r="UAJ293" s="6"/>
      <c r="UAK293" s="6"/>
      <c r="UAL293" s="6"/>
      <c r="UAM293" s="6"/>
      <c r="UAN293" s="6"/>
      <c r="UAO293" s="6"/>
      <c r="UAP293" s="6"/>
      <c r="UAQ293" s="6"/>
      <c r="UAR293" s="6"/>
      <c r="UAS293" s="6"/>
      <c r="UAT293" s="6"/>
      <c r="UAU293" s="6"/>
      <c r="UAV293" s="6"/>
      <c r="UAW293" s="6"/>
      <c r="UAX293" s="6"/>
      <c r="UAY293" s="6"/>
      <c r="UAZ293" s="6"/>
      <c r="UBA293" s="6"/>
      <c r="UBB293" s="6"/>
      <c r="UBC293" s="6"/>
      <c r="UBD293" s="6"/>
      <c r="UBE293" s="6"/>
      <c r="UBF293" s="6"/>
      <c r="UBG293" s="6"/>
      <c r="UBH293" s="6"/>
      <c r="UBI293" s="6"/>
      <c r="UBJ293" s="6"/>
      <c r="UBK293" s="6"/>
      <c r="UBL293" s="6"/>
      <c r="UBM293" s="6"/>
      <c r="UBN293" s="6"/>
      <c r="UBO293" s="6"/>
      <c r="UBP293" s="6"/>
      <c r="UBQ293" s="6"/>
      <c r="UBR293" s="6"/>
      <c r="UBS293" s="6"/>
      <c r="UBT293" s="6"/>
      <c r="UBU293" s="6"/>
      <c r="UBV293" s="6"/>
      <c r="UBW293" s="6"/>
      <c r="UBX293" s="6"/>
      <c r="UBY293" s="6"/>
      <c r="UBZ293" s="6"/>
      <c r="UCA293" s="6"/>
      <c r="UCB293" s="6"/>
      <c r="UCC293" s="6"/>
      <c r="UCD293" s="6"/>
      <c r="UCE293" s="6"/>
      <c r="UCF293" s="6"/>
      <c r="UCG293" s="6"/>
      <c r="UCH293" s="6"/>
      <c r="UCI293" s="6"/>
      <c r="UCJ293" s="6"/>
      <c r="UCK293" s="6"/>
      <c r="UCL293" s="6"/>
      <c r="UCM293" s="6"/>
      <c r="UCN293" s="6"/>
      <c r="UCO293" s="6"/>
      <c r="UCP293" s="6"/>
      <c r="UCQ293" s="6"/>
      <c r="UCR293" s="6"/>
      <c r="UCS293" s="6"/>
      <c r="UCT293" s="6"/>
      <c r="UCU293" s="6"/>
      <c r="UCV293" s="6"/>
      <c r="UCW293" s="6"/>
      <c r="UCX293" s="6"/>
      <c r="UCY293" s="6"/>
      <c r="UCZ293" s="6"/>
      <c r="UDA293" s="6"/>
      <c r="UDB293" s="6"/>
      <c r="UDC293" s="6"/>
      <c r="UDD293" s="6"/>
      <c r="UDE293" s="6"/>
      <c r="UDF293" s="6"/>
      <c r="UDG293" s="6"/>
      <c r="UDH293" s="6"/>
      <c r="UDI293" s="6"/>
      <c r="UDJ293" s="6"/>
      <c r="UDK293" s="6"/>
      <c r="UDL293" s="6"/>
      <c r="UDM293" s="6"/>
      <c r="UDN293" s="6"/>
      <c r="UDO293" s="6"/>
      <c r="UDP293" s="6"/>
      <c r="UDQ293" s="6"/>
      <c r="UDR293" s="6"/>
      <c r="UDS293" s="6"/>
      <c r="UDT293" s="6"/>
      <c r="UDU293" s="6"/>
      <c r="UDV293" s="6"/>
      <c r="UDW293" s="6"/>
      <c r="UDX293" s="6"/>
      <c r="UDY293" s="6"/>
      <c r="UDZ293" s="6"/>
      <c r="UEA293" s="6"/>
      <c r="UEB293" s="6"/>
      <c r="UEC293" s="6"/>
      <c r="UED293" s="6"/>
      <c r="UEE293" s="6"/>
      <c r="UEF293" s="6"/>
      <c r="UEG293" s="6"/>
      <c r="UEH293" s="6"/>
      <c r="UEI293" s="6"/>
      <c r="UEJ293" s="6"/>
      <c r="UEK293" s="6"/>
      <c r="UEL293" s="6"/>
      <c r="UEM293" s="6"/>
      <c r="UEN293" s="6"/>
      <c r="UEO293" s="6"/>
      <c r="UEP293" s="6"/>
      <c r="UEQ293" s="6"/>
      <c r="UER293" s="6"/>
      <c r="UES293" s="6"/>
      <c r="UET293" s="6"/>
      <c r="UEU293" s="6"/>
      <c r="UEV293" s="6"/>
      <c r="UEW293" s="6"/>
      <c r="UEX293" s="6"/>
      <c r="UEY293" s="6"/>
      <c r="UEZ293" s="6"/>
      <c r="UFA293" s="6"/>
      <c r="UFB293" s="6"/>
      <c r="UFC293" s="6"/>
      <c r="UFD293" s="6"/>
      <c r="UFE293" s="6"/>
      <c r="UFF293" s="6"/>
      <c r="UFG293" s="6"/>
      <c r="UFH293" s="6"/>
      <c r="UFI293" s="6"/>
      <c r="UFJ293" s="6"/>
      <c r="UFK293" s="6"/>
      <c r="UFL293" s="6"/>
      <c r="UFM293" s="6"/>
      <c r="UFN293" s="6"/>
      <c r="UFO293" s="6"/>
      <c r="UFP293" s="6"/>
      <c r="UFQ293" s="6"/>
      <c r="UFR293" s="6"/>
      <c r="UFS293" s="6"/>
      <c r="UFT293" s="6"/>
      <c r="UFU293" s="6"/>
      <c r="UFV293" s="6"/>
      <c r="UFW293" s="6"/>
      <c r="UFX293" s="6"/>
      <c r="UFY293" s="6"/>
      <c r="UFZ293" s="6"/>
      <c r="UGA293" s="6"/>
      <c r="UGB293" s="6"/>
      <c r="UGC293" s="6"/>
      <c r="UGD293" s="6"/>
      <c r="UGE293" s="6"/>
      <c r="UGF293" s="6"/>
      <c r="UGG293" s="6"/>
      <c r="UGH293" s="6"/>
      <c r="UGI293" s="6"/>
      <c r="UGJ293" s="6"/>
      <c r="UGK293" s="6"/>
      <c r="UGL293" s="6"/>
      <c r="UGM293" s="6"/>
      <c r="UGN293" s="6"/>
      <c r="UGO293" s="6"/>
      <c r="UGP293" s="6"/>
      <c r="UGQ293" s="6"/>
      <c r="UGR293" s="6"/>
      <c r="UGS293" s="6"/>
      <c r="UGT293" s="6"/>
      <c r="UGU293" s="6"/>
      <c r="UGV293" s="6"/>
      <c r="UGW293" s="6"/>
      <c r="UGX293" s="6"/>
      <c r="UGY293" s="6"/>
      <c r="UGZ293" s="6"/>
      <c r="UHA293" s="6"/>
      <c r="UHB293" s="6"/>
      <c r="UHC293" s="6"/>
      <c r="UHD293" s="6"/>
      <c r="UHE293" s="6"/>
      <c r="UHF293" s="6"/>
      <c r="UHG293" s="6"/>
      <c r="UHH293" s="6"/>
      <c r="UHI293" s="6"/>
      <c r="UHJ293" s="6"/>
      <c r="UHK293" s="6"/>
      <c r="UHL293" s="6"/>
      <c r="UHM293" s="6"/>
      <c r="UHN293" s="6"/>
      <c r="UHO293" s="6"/>
      <c r="UHP293" s="6"/>
      <c r="UHQ293" s="6"/>
      <c r="UHR293" s="6"/>
      <c r="UHS293" s="6"/>
      <c r="UHT293" s="6"/>
      <c r="UHU293" s="6"/>
      <c r="UHV293" s="6"/>
      <c r="UHW293" s="6"/>
      <c r="UHX293" s="6"/>
      <c r="UHY293" s="6"/>
      <c r="UHZ293" s="6"/>
      <c r="UIA293" s="6"/>
      <c r="UIB293" s="6"/>
      <c r="UIC293" s="6"/>
      <c r="UID293" s="6"/>
      <c r="UIE293" s="6"/>
      <c r="UIF293" s="6"/>
      <c r="UIG293" s="6"/>
      <c r="UIH293" s="6"/>
      <c r="UII293" s="6"/>
      <c r="UIJ293" s="6"/>
      <c r="UIK293" s="6"/>
      <c r="UIL293" s="6"/>
      <c r="UIM293" s="6"/>
      <c r="UIN293" s="6"/>
      <c r="UIO293" s="6"/>
      <c r="UIP293" s="6"/>
      <c r="UIQ293" s="6"/>
      <c r="UIR293" s="6"/>
      <c r="UIS293" s="6"/>
      <c r="UIT293" s="6"/>
      <c r="UIU293" s="6"/>
      <c r="UIV293" s="6"/>
      <c r="UIW293" s="6"/>
      <c r="UIX293" s="6"/>
      <c r="UIY293" s="6"/>
      <c r="UIZ293" s="6"/>
      <c r="UJA293" s="6"/>
      <c r="UJB293" s="6"/>
      <c r="UJC293" s="6"/>
      <c r="UJD293" s="6"/>
      <c r="UJE293" s="6"/>
      <c r="UJF293" s="6"/>
      <c r="UJG293" s="6"/>
      <c r="UJH293" s="6"/>
      <c r="UJI293" s="6"/>
      <c r="UJJ293" s="6"/>
      <c r="UJK293" s="6"/>
      <c r="UJL293" s="6"/>
      <c r="UJM293" s="6"/>
      <c r="UJN293" s="6"/>
      <c r="UJO293" s="6"/>
      <c r="UJP293" s="6"/>
      <c r="UJQ293" s="6"/>
      <c r="UJR293" s="6"/>
      <c r="UJS293" s="6"/>
      <c r="UJT293" s="6"/>
      <c r="UJU293" s="6"/>
      <c r="UJV293" s="6"/>
      <c r="UJW293" s="6"/>
      <c r="UJX293" s="6"/>
      <c r="UJY293" s="6"/>
      <c r="UJZ293" s="6"/>
      <c r="UKA293" s="6"/>
      <c r="UKB293" s="6"/>
      <c r="UKC293" s="6"/>
      <c r="UKD293" s="6"/>
      <c r="UKE293" s="6"/>
      <c r="UKF293" s="6"/>
      <c r="UKG293" s="6"/>
      <c r="UKH293" s="6"/>
      <c r="UKI293" s="6"/>
      <c r="UKJ293" s="6"/>
      <c r="UKK293" s="6"/>
      <c r="UKL293" s="6"/>
      <c r="UKM293" s="6"/>
      <c r="UKN293" s="6"/>
      <c r="UKO293" s="6"/>
      <c r="UKP293" s="6"/>
      <c r="UKQ293" s="6"/>
      <c r="UKR293" s="6"/>
      <c r="UKS293" s="6"/>
      <c r="UKT293" s="6"/>
      <c r="UKU293" s="6"/>
      <c r="UKV293" s="6"/>
      <c r="UKW293" s="6"/>
      <c r="UKX293" s="6"/>
      <c r="UKY293" s="6"/>
      <c r="UKZ293" s="6"/>
      <c r="ULA293" s="6"/>
      <c r="ULB293" s="6"/>
      <c r="ULC293" s="6"/>
      <c r="ULD293" s="6"/>
      <c r="ULE293" s="6"/>
      <c r="ULF293" s="6"/>
      <c r="ULG293" s="6"/>
      <c r="ULH293" s="6"/>
      <c r="ULI293" s="6"/>
      <c r="ULJ293" s="6"/>
      <c r="ULK293" s="6"/>
      <c r="ULL293" s="6"/>
      <c r="ULM293" s="6"/>
      <c r="ULN293" s="6"/>
      <c r="ULO293" s="6"/>
      <c r="ULP293" s="6"/>
      <c r="ULQ293" s="6"/>
      <c r="ULR293" s="6"/>
      <c r="ULS293" s="6"/>
      <c r="ULT293" s="6"/>
      <c r="ULU293" s="6"/>
      <c r="ULV293" s="6"/>
      <c r="ULW293" s="6"/>
      <c r="ULX293" s="6"/>
      <c r="ULY293" s="6"/>
      <c r="ULZ293" s="6"/>
      <c r="UMA293" s="6"/>
      <c r="UMB293" s="6"/>
      <c r="UMC293" s="6"/>
      <c r="UMD293" s="6"/>
      <c r="UME293" s="6"/>
      <c r="UMF293" s="6"/>
      <c r="UMG293" s="6"/>
      <c r="UMH293" s="6"/>
      <c r="UMI293" s="6"/>
      <c r="UMJ293" s="6"/>
      <c r="UMK293" s="6"/>
      <c r="UML293" s="6"/>
      <c r="UMM293" s="6"/>
      <c r="UMN293" s="6"/>
      <c r="UMO293" s="6"/>
      <c r="UMP293" s="6"/>
      <c r="UMQ293" s="6"/>
      <c r="UMR293" s="6"/>
      <c r="UMS293" s="6"/>
      <c r="UMT293" s="6"/>
      <c r="UMU293" s="6"/>
      <c r="UMV293" s="6"/>
      <c r="UMW293" s="6"/>
      <c r="UMX293" s="6"/>
      <c r="UMY293" s="6"/>
      <c r="UMZ293" s="6"/>
      <c r="UNA293" s="6"/>
      <c r="UNB293" s="6"/>
      <c r="UNC293" s="6"/>
      <c r="UND293" s="6"/>
      <c r="UNE293" s="6"/>
      <c r="UNF293" s="6"/>
      <c r="UNG293" s="6"/>
      <c r="UNH293" s="6"/>
      <c r="UNI293" s="6"/>
      <c r="UNJ293" s="6"/>
      <c r="UNK293" s="6"/>
      <c r="UNL293" s="6"/>
      <c r="UNM293" s="6"/>
      <c r="UNN293" s="6"/>
      <c r="UNO293" s="6"/>
      <c r="UNP293" s="6"/>
      <c r="UNQ293" s="6"/>
      <c r="UNR293" s="6"/>
      <c r="UNS293" s="6"/>
      <c r="UNT293" s="6"/>
      <c r="UNU293" s="6"/>
      <c r="UNV293" s="6"/>
      <c r="UNW293" s="6"/>
      <c r="UNX293" s="6"/>
      <c r="UNY293" s="6"/>
      <c r="UNZ293" s="6"/>
      <c r="UOA293" s="6"/>
      <c r="UOB293" s="6"/>
      <c r="UOC293" s="6"/>
      <c r="UOD293" s="6"/>
      <c r="UOE293" s="6"/>
      <c r="UOF293" s="6"/>
      <c r="UOG293" s="6"/>
      <c r="UOH293" s="6"/>
      <c r="UOI293" s="6"/>
      <c r="UOJ293" s="6"/>
      <c r="UOK293" s="6"/>
      <c r="UOL293" s="6"/>
      <c r="UOM293" s="6"/>
      <c r="UON293" s="6"/>
      <c r="UOO293" s="6"/>
      <c r="UOP293" s="6"/>
      <c r="UOQ293" s="6"/>
      <c r="UOR293" s="6"/>
      <c r="UOS293" s="6"/>
      <c r="UOT293" s="6"/>
      <c r="UOU293" s="6"/>
      <c r="UOV293" s="6"/>
      <c r="UOW293" s="6"/>
      <c r="UOX293" s="6"/>
      <c r="UOY293" s="6"/>
      <c r="UOZ293" s="6"/>
      <c r="UPA293" s="6"/>
      <c r="UPB293" s="6"/>
      <c r="UPC293" s="6"/>
      <c r="UPD293" s="6"/>
      <c r="UPE293" s="6"/>
      <c r="UPF293" s="6"/>
      <c r="UPG293" s="6"/>
      <c r="UPH293" s="6"/>
      <c r="UPI293" s="6"/>
      <c r="UPJ293" s="6"/>
      <c r="UPK293" s="6"/>
      <c r="UPL293" s="6"/>
      <c r="UPM293" s="6"/>
      <c r="UPN293" s="6"/>
      <c r="UPO293" s="6"/>
      <c r="UPP293" s="6"/>
      <c r="UPQ293" s="6"/>
      <c r="UPR293" s="6"/>
      <c r="UPS293" s="6"/>
      <c r="UPT293" s="6"/>
      <c r="UPU293" s="6"/>
      <c r="UPV293" s="6"/>
      <c r="UPW293" s="6"/>
      <c r="UPX293" s="6"/>
      <c r="UPY293" s="6"/>
      <c r="UPZ293" s="6"/>
      <c r="UQA293" s="6"/>
      <c r="UQB293" s="6"/>
      <c r="UQC293" s="6"/>
      <c r="UQD293" s="6"/>
      <c r="UQE293" s="6"/>
      <c r="UQF293" s="6"/>
      <c r="UQG293" s="6"/>
      <c r="UQH293" s="6"/>
      <c r="UQI293" s="6"/>
      <c r="UQJ293" s="6"/>
      <c r="UQK293" s="6"/>
      <c r="UQL293" s="6"/>
      <c r="UQM293" s="6"/>
      <c r="UQN293" s="6"/>
      <c r="UQO293" s="6"/>
      <c r="UQP293" s="6"/>
      <c r="UQQ293" s="6"/>
      <c r="UQR293" s="6"/>
      <c r="UQS293" s="6"/>
      <c r="UQT293" s="6"/>
      <c r="UQU293" s="6"/>
      <c r="UQV293" s="6"/>
      <c r="UQW293" s="6"/>
      <c r="UQX293" s="6"/>
      <c r="UQY293" s="6"/>
      <c r="UQZ293" s="6"/>
      <c r="URA293" s="6"/>
      <c r="URB293" s="6"/>
      <c r="URC293" s="6"/>
      <c r="URD293" s="6"/>
      <c r="URE293" s="6"/>
      <c r="URF293" s="6"/>
      <c r="URG293" s="6"/>
      <c r="URH293" s="6"/>
      <c r="URI293" s="6"/>
      <c r="URJ293" s="6"/>
      <c r="URK293" s="6"/>
      <c r="URL293" s="6"/>
      <c r="URM293" s="6"/>
      <c r="URN293" s="6"/>
      <c r="URO293" s="6"/>
      <c r="URP293" s="6"/>
      <c r="URQ293" s="6"/>
      <c r="URR293" s="6"/>
      <c r="URS293" s="6"/>
      <c r="URT293" s="6"/>
      <c r="URU293" s="6"/>
      <c r="URV293" s="6"/>
      <c r="URW293" s="6"/>
      <c r="URX293" s="6"/>
      <c r="URY293" s="6"/>
      <c r="URZ293" s="6"/>
      <c r="USA293" s="6"/>
      <c r="USB293" s="6"/>
      <c r="USC293" s="6"/>
      <c r="USD293" s="6"/>
      <c r="USE293" s="6"/>
      <c r="USF293" s="6"/>
      <c r="USG293" s="6"/>
      <c r="USH293" s="6"/>
      <c r="USI293" s="6"/>
      <c r="USJ293" s="6"/>
      <c r="USK293" s="6"/>
      <c r="USL293" s="6"/>
      <c r="USM293" s="6"/>
      <c r="USN293" s="6"/>
      <c r="USO293" s="6"/>
      <c r="USP293" s="6"/>
      <c r="USQ293" s="6"/>
      <c r="USR293" s="6"/>
      <c r="USS293" s="6"/>
      <c r="UST293" s="6"/>
      <c r="USU293" s="6"/>
      <c r="USV293" s="6"/>
      <c r="USW293" s="6"/>
      <c r="USX293" s="6"/>
      <c r="USY293" s="6"/>
      <c r="USZ293" s="6"/>
      <c r="UTA293" s="6"/>
      <c r="UTB293" s="6"/>
      <c r="UTC293" s="6"/>
      <c r="UTD293" s="6"/>
      <c r="UTE293" s="6"/>
      <c r="UTF293" s="6"/>
      <c r="UTG293" s="6"/>
      <c r="UTH293" s="6"/>
      <c r="UTI293" s="6"/>
      <c r="UTJ293" s="6"/>
      <c r="UTK293" s="6"/>
      <c r="UTL293" s="6"/>
      <c r="UTM293" s="6"/>
      <c r="UTN293" s="6"/>
      <c r="UTO293" s="6"/>
      <c r="UTP293" s="6"/>
      <c r="UTQ293" s="6"/>
      <c r="UTR293" s="6"/>
      <c r="UTS293" s="6"/>
      <c r="UTT293" s="6"/>
      <c r="UTU293" s="6"/>
      <c r="UTV293" s="6"/>
      <c r="UTW293" s="6"/>
      <c r="UTX293" s="6"/>
      <c r="UTY293" s="6"/>
      <c r="UTZ293" s="6"/>
      <c r="UUA293" s="6"/>
      <c r="UUB293" s="6"/>
      <c r="UUC293" s="6"/>
      <c r="UUD293" s="6"/>
      <c r="UUE293" s="6"/>
      <c r="UUF293" s="6"/>
      <c r="UUG293" s="6"/>
      <c r="UUH293" s="6"/>
      <c r="UUI293" s="6"/>
      <c r="UUJ293" s="6"/>
      <c r="UUK293" s="6"/>
      <c r="UUL293" s="6"/>
      <c r="UUM293" s="6"/>
      <c r="UUN293" s="6"/>
      <c r="UUO293" s="6"/>
      <c r="UUP293" s="6"/>
      <c r="UUQ293" s="6"/>
      <c r="UUR293" s="6"/>
      <c r="UUS293" s="6"/>
      <c r="UUT293" s="6"/>
      <c r="UUU293" s="6"/>
      <c r="UUV293" s="6"/>
      <c r="UUW293" s="6"/>
      <c r="UUX293" s="6"/>
      <c r="UUY293" s="6"/>
      <c r="UUZ293" s="6"/>
      <c r="UVA293" s="6"/>
      <c r="UVB293" s="6"/>
      <c r="UVC293" s="6"/>
      <c r="UVD293" s="6"/>
      <c r="UVE293" s="6"/>
      <c r="UVF293" s="6"/>
      <c r="UVG293" s="6"/>
      <c r="UVH293" s="6"/>
      <c r="UVI293" s="6"/>
      <c r="UVJ293" s="6"/>
      <c r="UVK293" s="6"/>
      <c r="UVL293" s="6"/>
      <c r="UVM293" s="6"/>
      <c r="UVN293" s="6"/>
      <c r="UVO293" s="6"/>
      <c r="UVP293" s="6"/>
      <c r="UVQ293" s="6"/>
      <c r="UVR293" s="6"/>
      <c r="UVS293" s="6"/>
      <c r="UVT293" s="6"/>
      <c r="UVU293" s="6"/>
      <c r="UVV293" s="6"/>
      <c r="UVW293" s="6"/>
      <c r="UVX293" s="6"/>
      <c r="UVY293" s="6"/>
      <c r="UVZ293" s="6"/>
      <c r="UWA293" s="6"/>
      <c r="UWB293" s="6"/>
      <c r="UWC293" s="6"/>
      <c r="UWD293" s="6"/>
      <c r="UWE293" s="6"/>
      <c r="UWF293" s="6"/>
      <c r="UWG293" s="6"/>
      <c r="UWH293" s="6"/>
      <c r="UWI293" s="6"/>
      <c r="UWJ293" s="6"/>
      <c r="UWK293" s="6"/>
      <c r="UWL293" s="6"/>
      <c r="UWM293" s="6"/>
      <c r="UWN293" s="6"/>
      <c r="UWO293" s="6"/>
      <c r="UWP293" s="6"/>
      <c r="UWQ293" s="6"/>
      <c r="UWR293" s="6"/>
      <c r="UWS293" s="6"/>
      <c r="UWT293" s="6"/>
      <c r="UWU293" s="6"/>
      <c r="UWV293" s="6"/>
      <c r="UWW293" s="6"/>
      <c r="UWX293" s="6"/>
      <c r="UWY293" s="6"/>
      <c r="UWZ293" s="6"/>
      <c r="UXA293" s="6"/>
      <c r="UXB293" s="6"/>
      <c r="UXC293" s="6"/>
      <c r="UXD293" s="6"/>
      <c r="UXE293" s="6"/>
      <c r="UXF293" s="6"/>
      <c r="UXG293" s="6"/>
      <c r="UXH293" s="6"/>
      <c r="UXI293" s="6"/>
      <c r="UXJ293" s="6"/>
      <c r="UXK293" s="6"/>
      <c r="UXL293" s="6"/>
      <c r="UXM293" s="6"/>
      <c r="UXN293" s="6"/>
      <c r="UXO293" s="6"/>
      <c r="UXP293" s="6"/>
      <c r="UXQ293" s="6"/>
      <c r="UXR293" s="6"/>
      <c r="UXS293" s="6"/>
      <c r="UXT293" s="6"/>
      <c r="UXU293" s="6"/>
      <c r="UXV293" s="6"/>
      <c r="UXW293" s="6"/>
      <c r="UXX293" s="6"/>
      <c r="UXY293" s="6"/>
      <c r="UXZ293" s="6"/>
      <c r="UYA293" s="6"/>
      <c r="UYB293" s="6"/>
      <c r="UYC293" s="6"/>
      <c r="UYD293" s="6"/>
      <c r="UYE293" s="6"/>
      <c r="UYF293" s="6"/>
      <c r="UYG293" s="6"/>
      <c r="UYH293" s="6"/>
      <c r="UYI293" s="6"/>
      <c r="UYJ293" s="6"/>
      <c r="UYK293" s="6"/>
      <c r="UYL293" s="6"/>
      <c r="UYM293" s="6"/>
      <c r="UYN293" s="6"/>
      <c r="UYO293" s="6"/>
      <c r="UYP293" s="6"/>
      <c r="UYQ293" s="6"/>
      <c r="UYR293" s="6"/>
      <c r="UYS293" s="6"/>
      <c r="UYT293" s="6"/>
      <c r="UYU293" s="6"/>
      <c r="UYV293" s="6"/>
      <c r="UYW293" s="6"/>
      <c r="UYX293" s="6"/>
      <c r="UYY293" s="6"/>
      <c r="UYZ293" s="6"/>
      <c r="UZA293" s="6"/>
      <c r="UZB293" s="6"/>
      <c r="UZC293" s="6"/>
      <c r="UZD293" s="6"/>
      <c r="UZE293" s="6"/>
      <c r="UZF293" s="6"/>
      <c r="UZG293" s="6"/>
      <c r="UZH293" s="6"/>
      <c r="UZI293" s="6"/>
      <c r="UZJ293" s="6"/>
      <c r="UZK293" s="6"/>
      <c r="UZL293" s="6"/>
      <c r="UZM293" s="6"/>
      <c r="UZN293" s="6"/>
      <c r="UZO293" s="6"/>
      <c r="UZP293" s="6"/>
      <c r="UZQ293" s="6"/>
      <c r="UZR293" s="6"/>
      <c r="UZS293" s="6"/>
      <c r="UZT293" s="6"/>
      <c r="UZU293" s="6"/>
      <c r="UZV293" s="6"/>
      <c r="UZW293" s="6"/>
      <c r="UZX293" s="6"/>
      <c r="UZY293" s="6"/>
      <c r="UZZ293" s="6"/>
      <c r="VAA293" s="6"/>
      <c r="VAB293" s="6"/>
      <c r="VAC293" s="6"/>
      <c r="VAD293" s="6"/>
      <c r="VAE293" s="6"/>
      <c r="VAF293" s="6"/>
      <c r="VAG293" s="6"/>
      <c r="VAH293" s="6"/>
      <c r="VAI293" s="6"/>
      <c r="VAJ293" s="6"/>
      <c r="VAK293" s="6"/>
      <c r="VAL293" s="6"/>
      <c r="VAM293" s="6"/>
      <c r="VAN293" s="6"/>
      <c r="VAO293" s="6"/>
      <c r="VAP293" s="6"/>
      <c r="VAQ293" s="6"/>
      <c r="VAR293" s="6"/>
      <c r="VAS293" s="6"/>
      <c r="VAT293" s="6"/>
      <c r="VAU293" s="6"/>
      <c r="VAV293" s="6"/>
      <c r="VAW293" s="6"/>
      <c r="VAX293" s="6"/>
      <c r="VAY293" s="6"/>
      <c r="VAZ293" s="6"/>
      <c r="VBA293" s="6"/>
      <c r="VBB293" s="6"/>
      <c r="VBC293" s="6"/>
      <c r="VBD293" s="6"/>
      <c r="VBE293" s="6"/>
      <c r="VBF293" s="6"/>
      <c r="VBG293" s="6"/>
      <c r="VBH293" s="6"/>
      <c r="VBI293" s="6"/>
      <c r="VBJ293" s="6"/>
      <c r="VBK293" s="6"/>
      <c r="VBL293" s="6"/>
      <c r="VBM293" s="6"/>
      <c r="VBN293" s="6"/>
      <c r="VBO293" s="6"/>
      <c r="VBP293" s="6"/>
      <c r="VBQ293" s="6"/>
      <c r="VBR293" s="6"/>
      <c r="VBS293" s="6"/>
      <c r="VBT293" s="6"/>
      <c r="VBU293" s="6"/>
      <c r="VBV293" s="6"/>
      <c r="VBW293" s="6"/>
      <c r="VBX293" s="6"/>
      <c r="VBY293" s="6"/>
      <c r="VBZ293" s="6"/>
      <c r="VCA293" s="6"/>
      <c r="VCB293" s="6"/>
      <c r="VCC293" s="6"/>
      <c r="VCD293" s="6"/>
      <c r="VCE293" s="6"/>
      <c r="VCF293" s="6"/>
      <c r="VCG293" s="6"/>
      <c r="VCH293" s="6"/>
      <c r="VCI293" s="6"/>
      <c r="VCJ293" s="6"/>
      <c r="VCK293" s="6"/>
      <c r="VCL293" s="6"/>
      <c r="VCM293" s="6"/>
      <c r="VCN293" s="6"/>
      <c r="VCO293" s="6"/>
      <c r="VCP293" s="6"/>
      <c r="VCQ293" s="6"/>
      <c r="VCR293" s="6"/>
      <c r="VCS293" s="6"/>
      <c r="VCT293" s="6"/>
      <c r="VCU293" s="6"/>
      <c r="VCV293" s="6"/>
      <c r="VCW293" s="6"/>
      <c r="VCX293" s="6"/>
      <c r="VCY293" s="6"/>
      <c r="VCZ293" s="6"/>
      <c r="VDA293" s="6"/>
      <c r="VDB293" s="6"/>
      <c r="VDC293" s="6"/>
      <c r="VDD293" s="6"/>
      <c r="VDE293" s="6"/>
      <c r="VDF293" s="6"/>
      <c r="VDG293" s="6"/>
      <c r="VDH293" s="6"/>
      <c r="VDI293" s="6"/>
      <c r="VDJ293" s="6"/>
      <c r="VDK293" s="6"/>
      <c r="VDL293" s="6"/>
      <c r="VDM293" s="6"/>
      <c r="VDN293" s="6"/>
      <c r="VDO293" s="6"/>
      <c r="VDP293" s="6"/>
      <c r="VDQ293" s="6"/>
      <c r="VDR293" s="6"/>
      <c r="VDS293" s="6"/>
      <c r="VDT293" s="6"/>
      <c r="VDU293" s="6"/>
      <c r="VDV293" s="6"/>
      <c r="VDW293" s="6"/>
      <c r="VDX293" s="6"/>
      <c r="VDY293" s="6"/>
      <c r="VDZ293" s="6"/>
      <c r="VEA293" s="6"/>
      <c r="VEB293" s="6"/>
      <c r="VEC293" s="6"/>
      <c r="VED293" s="6"/>
      <c r="VEE293" s="6"/>
      <c r="VEF293" s="6"/>
      <c r="VEG293" s="6"/>
      <c r="VEH293" s="6"/>
      <c r="VEI293" s="6"/>
      <c r="VEJ293" s="6"/>
      <c r="VEK293" s="6"/>
      <c r="VEL293" s="6"/>
      <c r="VEM293" s="6"/>
      <c r="VEN293" s="6"/>
      <c r="VEO293" s="6"/>
      <c r="VEP293" s="6"/>
      <c r="VEQ293" s="6"/>
      <c r="VER293" s="6"/>
      <c r="VES293" s="6"/>
      <c r="VET293" s="6"/>
      <c r="VEU293" s="6"/>
      <c r="VEV293" s="6"/>
      <c r="VEW293" s="6"/>
      <c r="VEX293" s="6"/>
      <c r="VEY293" s="6"/>
      <c r="VEZ293" s="6"/>
      <c r="VFA293" s="6"/>
      <c r="VFB293" s="6"/>
      <c r="VFC293" s="6"/>
      <c r="VFD293" s="6"/>
      <c r="VFE293" s="6"/>
      <c r="VFF293" s="6"/>
      <c r="VFG293" s="6"/>
      <c r="VFH293" s="6"/>
      <c r="VFI293" s="6"/>
      <c r="VFJ293" s="6"/>
      <c r="VFK293" s="6"/>
      <c r="VFL293" s="6"/>
      <c r="VFM293" s="6"/>
      <c r="VFN293" s="6"/>
      <c r="VFO293" s="6"/>
      <c r="VFP293" s="6"/>
      <c r="VFQ293" s="6"/>
      <c r="VFR293" s="6"/>
      <c r="VFS293" s="6"/>
      <c r="VFT293" s="6"/>
      <c r="VFU293" s="6"/>
      <c r="VFV293" s="6"/>
      <c r="VFW293" s="6"/>
      <c r="VFX293" s="6"/>
      <c r="VFY293" s="6"/>
      <c r="VFZ293" s="6"/>
      <c r="VGA293" s="6"/>
      <c r="VGB293" s="6"/>
      <c r="VGC293" s="6"/>
      <c r="VGD293" s="6"/>
      <c r="VGE293" s="6"/>
      <c r="VGF293" s="6"/>
      <c r="VGG293" s="6"/>
      <c r="VGH293" s="6"/>
      <c r="VGI293" s="6"/>
      <c r="VGJ293" s="6"/>
      <c r="VGK293" s="6"/>
      <c r="VGL293" s="6"/>
      <c r="VGM293" s="6"/>
      <c r="VGN293" s="6"/>
      <c r="VGO293" s="6"/>
      <c r="VGP293" s="6"/>
      <c r="VGQ293" s="6"/>
      <c r="VGR293" s="6"/>
      <c r="VGS293" s="6"/>
      <c r="VGT293" s="6"/>
      <c r="VGU293" s="6"/>
      <c r="VGV293" s="6"/>
      <c r="VGW293" s="6"/>
      <c r="VGX293" s="6"/>
      <c r="VGY293" s="6"/>
      <c r="VGZ293" s="6"/>
      <c r="VHA293" s="6"/>
      <c r="VHB293" s="6"/>
      <c r="VHC293" s="6"/>
      <c r="VHD293" s="6"/>
      <c r="VHE293" s="6"/>
      <c r="VHF293" s="6"/>
      <c r="VHG293" s="6"/>
      <c r="VHH293" s="6"/>
      <c r="VHI293" s="6"/>
      <c r="VHJ293" s="6"/>
      <c r="VHK293" s="6"/>
      <c r="VHL293" s="6"/>
      <c r="VHM293" s="6"/>
      <c r="VHN293" s="6"/>
      <c r="VHO293" s="6"/>
      <c r="VHP293" s="6"/>
      <c r="VHQ293" s="6"/>
      <c r="VHR293" s="6"/>
      <c r="VHS293" s="6"/>
      <c r="VHT293" s="6"/>
      <c r="VHU293" s="6"/>
      <c r="VHV293" s="6"/>
      <c r="VHW293" s="6"/>
      <c r="VHX293" s="6"/>
      <c r="VHY293" s="6"/>
      <c r="VHZ293" s="6"/>
      <c r="VIA293" s="6"/>
      <c r="VIB293" s="6"/>
      <c r="VIC293" s="6"/>
      <c r="VID293" s="6"/>
      <c r="VIE293" s="6"/>
      <c r="VIF293" s="6"/>
      <c r="VIG293" s="6"/>
      <c r="VIH293" s="6"/>
      <c r="VII293" s="6"/>
      <c r="VIJ293" s="6"/>
      <c r="VIK293" s="6"/>
      <c r="VIL293" s="6"/>
      <c r="VIM293" s="6"/>
      <c r="VIN293" s="6"/>
      <c r="VIO293" s="6"/>
      <c r="VIP293" s="6"/>
      <c r="VIQ293" s="6"/>
      <c r="VIR293" s="6"/>
      <c r="VIS293" s="6"/>
      <c r="VIT293" s="6"/>
      <c r="VIU293" s="6"/>
      <c r="VIV293" s="6"/>
      <c r="VIW293" s="6"/>
      <c r="VIX293" s="6"/>
      <c r="VIY293" s="6"/>
      <c r="VIZ293" s="6"/>
      <c r="VJA293" s="6"/>
      <c r="VJB293" s="6"/>
      <c r="VJC293" s="6"/>
      <c r="VJD293" s="6"/>
      <c r="VJE293" s="6"/>
      <c r="VJF293" s="6"/>
      <c r="VJG293" s="6"/>
      <c r="VJH293" s="6"/>
      <c r="VJI293" s="6"/>
      <c r="VJJ293" s="6"/>
      <c r="VJK293" s="6"/>
      <c r="VJL293" s="6"/>
      <c r="VJM293" s="6"/>
      <c r="VJN293" s="6"/>
      <c r="VJO293" s="6"/>
      <c r="VJP293" s="6"/>
      <c r="VJQ293" s="6"/>
      <c r="VJR293" s="6"/>
      <c r="VJS293" s="6"/>
      <c r="VJT293" s="6"/>
      <c r="VJU293" s="6"/>
      <c r="VJV293" s="6"/>
      <c r="VJW293" s="6"/>
      <c r="VJX293" s="6"/>
      <c r="VJY293" s="6"/>
      <c r="VJZ293" s="6"/>
      <c r="VKA293" s="6"/>
      <c r="VKB293" s="6"/>
      <c r="VKC293" s="6"/>
      <c r="VKD293" s="6"/>
      <c r="VKE293" s="6"/>
      <c r="VKF293" s="6"/>
      <c r="VKG293" s="6"/>
      <c r="VKH293" s="6"/>
      <c r="VKI293" s="6"/>
      <c r="VKJ293" s="6"/>
      <c r="VKK293" s="6"/>
      <c r="VKL293" s="6"/>
      <c r="VKM293" s="6"/>
      <c r="VKN293" s="6"/>
      <c r="VKO293" s="6"/>
      <c r="VKP293" s="6"/>
      <c r="VKQ293" s="6"/>
      <c r="VKR293" s="6"/>
      <c r="VKS293" s="6"/>
      <c r="VKT293" s="6"/>
      <c r="VKU293" s="6"/>
      <c r="VKV293" s="6"/>
      <c r="VKW293" s="6"/>
      <c r="VKX293" s="6"/>
      <c r="VKY293" s="6"/>
      <c r="VKZ293" s="6"/>
      <c r="VLA293" s="6"/>
      <c r="VLB293" s="6"/>
      <c r="VLC293" s="6"/>
      <c r="VLD293" s="6"/>
      <c r="VLE293" s="6"/>
      <c r="VLF293" s="6"/>
      <c r="VLG293" s="6"/>
      <c r="VLH293" s="6"/>
      <c r="VLI293" s="6"/>
      <c r="VLJ293" s="6"/>
      <c r="VLK293" s="6"/>
      <c r="VLL293" s="6"/>
      <c r="VLM293" s="6"/>
      <c r="VLN293" s="6"/>
      <c r="VLO293" s="6"/>
      <c r="VLP293" s="6"/>
      <c r="VLQ293" s="6"/>
      <c r="VLR293" s="6"/>
      <c r="VLS293" s="6"/>
      <c r="VLT293" s="6"/>
      <c r="VLU293" s="6"/>
      <c r="VLV293" s="6"/>
      <c r="VLW293" s="6"/>
      <c r="VLX293" s="6"/>
      <c r="VLY293" s="6"/>
      <c r="VLZ293" s="6"/>
      <c r="VMA293" s="6"/>
      <c r="VMB293" s="6"/>
      <c r="VMC293" s="6"/>
      <c r="VMD293" s="6"/>
      <c r="VME293" s="6"/>
      <c r="VMF293" s="6"/>
      <c r="VMG293" s="6"/>
      <c r="VMH293" s="6"/>
      <c r="VMI293" s="6"/>
      <c r="VMJ293" s="6"/>
      <c r="VMK293" s="6"/>
      <c r="VML293" s="6"/>
      <c r="VMM293" s="6"/>
      <c r="VMN293" s="6"/>
      <c r="VMO293" s="6"/>
      <c r="VMP293" s="6"/>
      <c r="VMQ293" s="6"/>
      <c r="VMR293" s="6"/>
      <c r="VMS293" s="6"/>
      <c r="VMT293" s="6"/>
      <c r="VMU293" s="6"/>
      <c r="VMV293" s="6"/>
      <c r="VMW293" s="6"/>
      <c r="VMX293" s="6"/>
      <c r="VMY293" s="6"/>
      <c r="VMZ293" s="6"/>
      <c r="VNA293" s="6"/>
      <c r="VNB293" s="6"/>
      <c r="VNC293" s="6"/>
      <c r="VND293" s="6"/>
      <c r="VNE293" s="6"/>
      <c r="VNF293" s="6"/>
      <c r="VNG293" s="6"/>
      <c r="VNH293" s="6"/>
      <c r="VNI293" s="6"/>
      <c r="VNJ293" s="6"/>
      <c r="VNK293" s="6"/>
      <c r="VNL293" s="6"/>
      <c r="VNM293" s="6"/>
      <c r="VNN293" s="6"/>
      <c r="VNO293" s="6"/>
      <c r="VNP293" s="6"/>
      <c r="VNQ293" s="6"/>
      <c r="VNR293" s="6"/>
      <c r="VNS293" s="6"/>
      <c r="VNT293" s="6"/>
      <c r="VNU293" s="6"/>
      <c r="VNV293" s="6"/>
      <c r="VNW293" s="6"/>
      <c r="VNX293" s="6"/>
      <c r="VNY293" s="6"/>
      <c r="VNZ293" s="6"/>
      <c r="VOA293" s="6"/>
      <c r="VOB293" s="6"/>
      <c r="VOC293" s="6"/>
      <c r="VOD293" s="6"/>
      <c r="VOE293" s="6"/>
      <c r="VOF293" s="6"/>
      <c r="VOG293" s="6"/>
      <c r="VOH293" s="6"/>
      <c r="VOI293" s="6"/>
      <c r="VOJ293" s="6"/>
      <c r="VOK293" s="6"/>
      <c r="VOL293" s="6"/>
      <c r="VOM293" s="6"/>
      <c r="VON293" s="6"/>
      <c r="VOO293" s="6"/>
      <c r="VOP293" s="6"/>
      <c r="VOQ293" s="6"/>
      <c r="VOR293" s="6"/>
      <c r="VOS293" s="6"/>
      <c r="VOT293" s="6"/>
      <c r="VOU293" s="6"/>
      <c r="VOV293" s="6"/>
      <c r="VOW293" s="6"/>
      <c r="VOX293" s="6"/>
      <c r="VOY293" s="6"/>
      <c r="VOZ293" s="6"/>
      <c r="VPA293" s="6"/>
      <c r="VPB293" s="6"/>
      <c r="VPC293" s="6"/>
      <c r="VPD293" s="6"/>
      <c r="VPE293" s="6"/>
      <c r="VPF293" s="6"/>
      <c r="VPG293" s="6"/>
      <c r="VPH293" s="6"/>
      <c r="VPI293" s="6"/>
      <c r="VPJ293" s="6"/>
      <c r="VPK293" s="6"/>
      <c r="VPL293" s="6"/>
      <c r="VPM293" s="6"/>
      <c r="VPN293" s="6"/>
      <c r="VPO293" s="6"/>
      <c r="VPP293" s="6"/>
      <c r="VPQ293" s="6"/>
      <c r="VPR293" s="6"/>
      <c r="VPS293" s="6"/>
      <c r="VPT293" s="6"/>
      <c r="VPU293" s="6"/>
      <c r="VPV293" s="6"/>
      <c r="VPW293" s="6"/>
      <c r="VPX293" s="6"/>
      <c r="VPY293" s="6"/>
      <c r="VPZ293" s="6"/>
      <c r="VQA293" s="6"/>
      <c r="VQB293" s="6"/>
      <c r="VQC293" s="6"/>
      <c r="VQD293" s="6"/>
      <c r="VQE293" s="6"/>
      <c r="VQF293" s="6"/>
      <c r="VQG293" s="6"/>
      <c r="VQH293" s="6"/>
      <c r="VQI293" s="6"/>
      <c r="VQJ293" s="6"/>
      <c r="VQK293" s="6"/>
      <c r="VQL293" s="6"/>
      <c r="VQM293" s="6"/>
      <c r="VQN293" s="6"/>
      <c r="VQO293" s="6"/>
      <c r="VQP293" s="6"/>
      <c r="VQQ293" s="6"/>
      <c r="VQR293" s="6"/>
      <c r="VQS293" s="6"/>
      <c r="VQT293" s="6"/>
      <c r="VQU293" s="6"/>
      <c r="VQV293" s="6"/>
      <c r="VQW293" s="6"/>
      <c r="VQX293" s="6"/>
      <c r="VQY293" s="6"/>
      <c r="VQZ293" s="6"/>
      <c r="VRA293" s="6"/>
      <c r="VRB293" s="6"/>
      <c r="VRC293" s="6"/>
      <c r="VRD293" s="6"/>
      <c r="VRE293" s="6"/>
      <c r="VRF293" s="6"/>
      <c r="VRG293" s="6"/>
      <c r="VRH293" s="6"/>
      <c r="VRI293" s="6"/>
      <c r="VRJ293" s="6"/>
      <c r="VRK293" s="6"/>
      <c r="VRL293" s="6"/>
      <c r="VRM293" s="6"/>
      <c r="VRN293" s="6"/>
      <c r="VRO293" s="6"/>
      <c r="VRP293" s="6"/>
      <c r="VRQ293" s="6"/>
      <c r="VRR293" s="6"/>
      <c r="VRS293" s="6"/>
      <c r="VRT293" s="6"/>
      <c r="VRU293" s="6"/>
      <c r="VRV293" s="6"/>
      <c r="VRW293" s="6"/>
      <c r="VRX293" s="6"/>
      <c r="VRY293" s="6"/>
      <c r="VRZ293" s="6"/>
      <c r="VSA293" s="6"/>
      <c r="VSB293" s="6"/>
      <c r="VSC293" s="6"/>
      <c r="VSD293" s="6"/>
      <c r="VSE293" s="6"/>
      <c r="VSF293" s="6"/>
      <c r="VSG293" s="6"/>
      <c r="VSH293" s="6"/>
      <c r="VSI293" s="6"/>
      <c r="VSJ293" s="6"/>
      <c r="VSK293" s="6"/>
      <c r="VSL293" s="6"/>
      <c r="VSM293" s="6"/>
      <c r="VSN293" s="6"/>
      <c r="VSO293" s="6"/>
      <c r="VSP293" s="6"/>
      <c r="VSQ293" s="6"/>
      <c r="VSR293" s="6"/>
      <c r="VSS293" s="6"/>
      <c r="VST293" s="6"/>
      <c r="VSU293" s="6"/>
      <c r="VSV293" s="6"/>
      <c r="VSW293" s="6"/>
      <c r="VSX293" s="6"/>
      <c r="VSY293" s="6"/>
      <c r="VSZ293" s="6"/>
      <c r="VTA293" s="6"/>
      <c r="VTB293" s="6"/>
      <c r="VTC293" s="6"/>
      <c r="VTD293" s="6"/>
      <c r="VTE293" s="6"/>
      <c r="VTF293" s="6"/>
      <c r="VTG293" s="6"/>
      <c r="VTH293" s="6"/>
      <c r="VTI293" s="6"/>
      <c r="VTJ293" s="6"/>
      <c r="VTK293" s="6"/>
      <c r="VTL293" s="6"/>
      <c r="VTM293" s="6"/>
      <c r="VTN293" s="6"/>
      <c r="VTO293" s="6"/>
      <c r="VTP293" s="6"/>
      <c r="VTQ293" s="6"/>
      <c r="VTR293" s="6"/>
      <c r="VTS293" s="6"/>
      <c r="VTT293" s="6"/>
      <c r="VTU293" s="6"/>
      <c r="VTV293" s="6"/>
      <c r="VTW293" s="6"/>
      <c r="VTX293" s="6"/>
      <c r="VTY293" s="6"/>
      <c r="VTZ293" s="6"/>
      <c r="VUA293" s="6"/>
      <c r="VUB293" s="6"/>
      <c r="VUC293" s="6"/>
      <c r="VUD293" s="6"/>
      <c r="VUE293" s="6"/>
      <c r="VUF293" s="6"/>
      <c r="VUG293" s="6"/>
      <c r="VUH293" s="6"/>
      <c r="VUI293" s="6"/>
      <c r="VUJ293" s="6"/>
      <c r="VUK293" s="6"/>
      <c r="VUL293" s="6"/>
      <c r="VUM293" s="6"/>
      <c r="VUN293" s="6"/>
      <c r="VUO293" s="6"/>
      <c r="VUP293" s="6"/>
      <c r="VUQ293" s="6"/>
      <c r="VUR293" s="6"/>
      <c r="VUS293" s="6"/>
      <c r="VUT293" s="6"/>
      <c r="VUU293" s="6"/>
      <c r="VUV293" s="6"/>
      <c r="VUW293" s="6"/>
      <c r="VUX293" s="6"/>
      <c r="VUY293" s="6"/>
      <c r="VUZ293" s="6"/>
      <c r="VVA293" s="6"/>
      <c r="VVB293" s="6"/>
      <c r="VVC293" s="6"/>
      <c r="VVD293" s="6"/>
      <c r="VVE293" s="6"/>
      <c r="VVF293" s="6"/>
      <c r="VVG293" s="6"/>
      <c r="VVH293" s="6"/>
      <c r="VVI293" s="6"/>
      <c r="VVJ293" s="6"/>
      <c r="VVK293" s="6"/>
      <c r="VVL293" s="6"/>
      <c r="VVM293" s="6"/>
      <c r="VVN293" s="6"/>
      <c r="VVO293" s="6"/>
      <c r="VVP293" s="6"/>
      <c r="VVQ293" s="6"/>
      <c r="VVR293" s="6"/>
      <c r="VVS293" s="6"/>
      <c r="VVT293" s="6"/>
      <c r="VVU293" s="6"/>
      <c r="VVV293" s="6"/>
      <c r="VVW293" s="6"/>
      <c r="VVX293" s="6"/>
      <c r="VVY293" s="6"/>
      <c r="VVZ293" s="6"/>
      <c r="VWA293" s="6"/>
      <c r="VWB293" s="6"/>
      <c r="VWC293" s="6"/>
      <c r="VWD293" s="6"/>
      <c r="VWE293" s="6"/>
      <c r="VWF293" s="6"/>
      <c r="VWG293" s="6"/>
      <c r="VWH293" s="6"/>
      <c r="VWI293" s="6"/>
      <c r="VWJ293" s="6"/>
      <c r="VWK293" s="6"/>
      <c r="VWL293" s="6"/>
      <c r="VWM293" s="6"/>
      <c r="VWN293" s="6"/>
      <c r="VWO293" s="6"/>
      <c r="VWP293" s="6"/>
      <c r="VWQ293" s="6"/>
      <c r="VWR293" s="6"/>
      <c r="VWS293" s="6"/>
      <c r="VWT293" s="6"/>
      <c r="VWU293" s="6"/>
      <c r="VWV293" s="6"/>
      <c r="VWW293" s="6"/>
      <c r="VWX293" s="6"/>
      <c r="VWY293" s="6"/>
      <c r="VWZ293" s="6"/>
      <c r="VXA293" s="6"/>
      <c r="VXB293" s="6"/>
      <c r="VXC293" s="6"/>
      <c r="VXD293" s="6"/>
      <c r="VXE293" s="6"/>
      <c r="VXF293" s="6"/>
      <c r="VXG293" s="6"/>
      <c r="VXH293" s="6"/>
      <c r="VXI293" s="6"/>
      <c r="VXJ293" s="6"/>
      <c r="VXK293" s="6"/>
      <c r="VXL293" s="6"/>
      <c r="VXM293" s="6"/>
      <c r="VXN293" s="6"/>
      <c r="VXO293" s="6"/>
      <c r="VXP293" s="6"/>
      <c r="VXQ293" s="6"/>
      <c r="VXR293" s="6"/>
      <c r="VXS293" s="6"/>
      <c r="VXT293" s="6"/>
      <c r="VXU293" s="6"/>
      <c r="VXV293" s="6"/>
      <c r="VXW293" s="6"/>
      <c r="VXX293" s="6"/>
      <c r="VXY293" s="6"/>
      <c r="VXZ293" s="6"/>
      <c r="VYA293" s="6"/>
      <c r="VYB293" s="6"/>
      <c r="VYC293" s="6"/>
      <c r="VYD293" s="6"/>
      <c r="VYE293" s="6"/>
      <c r="VYF293" s="6"/>
      <c r="VYG293" s="6"/>
      <c r="VYH293" s="6"/>
      <c r="VYI293" s="6"/>
      <c r="VYJ293" s="6"/>
      <c r="VYK293" s="6"/>
      <c r="VYL293" s="6"/>
      <c r="VYM293" s="6"/>
      <c r="VYN293" s="6"/>
      <c r="VYO293" s="6"/>
      <c r="VYP293" s="6"/>
      <c r="VYQ293" s="6"/>
      <c r="VYR293" s="6"/>
      <c r="VYS293" s="6"/>
      <c r="VYT293" s="6"/>
      <c r="VYU293" s="6"/>
      <c r="VYV293" s="6"/>
      <c r="VYW293" s="6"/>
      <c r="VYX293" s="6"/>
      <c r="VYY293" s="6"/>
      <c r="VYZ293" s="6"/>
      <c r="VZA293" s="6"/>
      <c r="VZB293" s="6"/>
      <c r="VZC293" s="6"/>
      <c r="VZD293" s="6"/>
      <c r="VZE293" s="6"/>
      <c r="VZF293" s="6"/>
      <c r="VZG293" s="6"/>
      <c r="VZH293" s="6"/>
      <c r="VZI293" s="6"/>
      <c r="VZJ293" s="6"/>
      <c r="VZK293" s="6"/>
      <c r="VZL293" s="6"/>
      <c r="VZM293" s="6"/>
      <c r="VZN293" s="6"/>
      <c r="VZO293" s="6"/>
      <c r="VZP293" s="6"/>
      <c r="VZQ293" s="6"/>
      <c r="VZR293" s="6"/>
      <c r="VZS293" s="6"/>
      <c r="VZT293" s="6"/>
      <c r="VZU293" s="6"/>
      <c r="VZV293" s="6"/>
      <c r="VZW293" s="6"/>
      <c r="VZX293" s="6"/>
      <c r="VZY293" s="6"/>
      <c r="VZZ293" s="6"/>
      <c r="WAA293" s="6"/>
      <c r="WAB293" s="6"/>
      <c r="WAC293" s="6"/>
      <c r="WAD293" s="6"/>
      <c r="WAE293" s="6"/>
      <c r="WAF293" s="6"/>
      <c r="WAG293" s="6"/>
      <c r="WAH293" s="6"/>
      <c r="WAI293" s="6"/>
      <c r="WAJ293" s="6"/>
      <c r="WAK293" s="6"/>
      <c r="WAL293" s="6"/>
      <c r="WAM293" s="6"/>
      <c r="WAN293" s="6"/>
      <c r="WAO293" s="6"/>
      <c r="WAP293" s="6"/>
      <c r="WAQ293" s="6"/>
      <c r="WAR293" s="6"/>
      <c r="WAS293" s="6"/>
      <c r="WAT293" s="6"/>
      <c r="WAU293" s="6"/>
      <c r="WAV293" s="6"/>
      <c r="WAW293" s="6"/>
      <c r="WAX293" s="6"/>
      <c r="WAY293" s="6"/>
      <c r="WAZ293" s="6"/>
      <c r="WBA293" s="6"/>
      <c r="WBB293" s="6"/>
      <c r="WBC293" s="6"/>
      <c r="WBD293" s="6"/>
      <c r="WBE293" s="6"/>
      <c r="WBF293" s="6"/>
      <c r="WBG293" s="6"/>
      <c r="WBH293" s="6"/>
      <c r="WBI293" s="6"/>
      <c r="WBJ293" s="6"/>
      <c r="WBK293" s="6"/>
      <c r="WBL293" s="6"/>
      <c r="WBM293" s="6"/>
      <c r="WBN293" s="6"/>
      <c r="WBO293" s="6"/>
      <c r="WBP293" s="6"/>
      <c r="WBQ293" s="6"/>
      <c r="WBR293" s="6"/>
      <c r="WBS293" s="6"/>
      <c r="WBT293" s="6"/>
      <c r="WBU293" s="6"/>
      <c r="WBV293" s="6"/>
      <c r="WBW293" s="6"/>
      <c r="WBX293" s="6"/>
      <c r="WBY293" s="6"/>
      <c r="WBZ293" s="6"/>
      <c r="WCA293" s="6"/>
      <c r="WCB293" s="6"/>
      <c r="WCC293" s="6"/>
      <c r="WCD293" s="6"/>
      <c r="WCE293" s="6"/>
      <c r="WCF293" s="6"/>
      <c r="WCG293" s="6"/>
      <c r="WCH293" s="6"/>
      <c r="WCI293" s="6"/>
      <c r="WCJ293" s="6"/>
      <c r="WCK293" s="6"/>
      <c r="WCL293" s="6"/>
      <c r="WCM293" s="6"/>
      <c r="WCN293" s="6"/>
      <c r="WCO293" s="6"/>
      <c r="WCP293" s="6"/>
      <c r="WCQ293" s="6"/>
      <c r="WCR293" s="6"/>
      <c r="WCS293" s="6"/>
      <c r="WCT293" s="6"/>
      <c r="WCU293" s="6"/>
      <c r="WCV293" s="6"/>
      <c r="WCW293" s="6"/>
      <c r="WCX293" s="6"/>
      <c r="WCY293" s="6"/>
      <c r="WCZ293" s="6"/>
      <c r="WDA293" s="6"/>
      <c r="WDB293" s="6"/>
      <c r="WDC293" s="6"/>
      <c r="WDD293" s="6"/>
      <c r="WDE293" s="6"/>
      <c r="WDF293" s="6"/>
      <c r="WDG293" s="6"/>
      <c r="WDH293" s="6"/>
      <c r="WDI293" s="6"/>
      <c r="WDJ293" s="6"/>
      <c r="WDK293" s="6"/>
      <c r="WDL293" s="6"/>
      <c r="WDM293" s="6"/>
      <c r="WDN293" s="6"/>
      <c r="WDO293" s="6"/>
      <c r="WDP293" s="6"/>
      <c r="WDQ293" s="6"/>
      <c r="WDR293" s="6"/>
      <c r="WDS293" s="6"/>
      <c r="WDT293" s="6"/>
      <c r="WDU293" s="6"/>
      <c r="WDV293" s="6"/>
      <c r="WDW293" s="6"/>
      <c r="WDX293" s="6"/>
      <c r="WDY293" s="6"/>
      <c r="WDZ293" s="6"/>
      <c r="WEA293" s="6"/>
      <c r="WEB293" s="6"/>
      <c r="WEC293" s="6"/>
      <c r="WED293" s="6"/>
      <c r="WEE293" s="6"/>
      <c r="WEF293" s="6"/>
      <c r="WEG293" s="6"/>
      <c r="WEH293" s="6"/>
      <c r="WEI293" s="6"/>
      <c r="WEJ293" s="6"/>
      <c r="WEK293" s="6"/>
      <c r="WEL293" s="6"/>
      <c r="WEM293" s="6"/>
      <c r="WEN293" s="6"/>
      <c r="WEO293" s="6"/>
      <c r="WEP293" s="6"/>
      <c r="WEQ293" s="6"/>
      <c r="WER293" s="6"/>
      <c r="WES293" s="6"/>
      <c r="WET293" s="6"/>
      <c r="WEU293" s="6"/>
      <c r="WEV293" s="6"/>
      <c r="WEW293" s="6"/>
      <c r="WEX293" s="6"/>
      <c r="WEY293" s="6"/>
      <c r="WEZ293" s="6"/>
      <c r="WFA293" s="6"/>
      <c r="WFB293" s="6"/>
      <c r="WFC293" s="6"/>
      <c r="WFD293" s="6"/>
      <c r="WFE293" s="6"/>
      <c r="WFF293" s="6"/>
      <c r="WFG293" s="6"/>
      <c r="WFH293" s="6"/>
      <c r="WFI293" s="6"/>
      <c r="WFJ293" s="6"/>
      <c r="WFK293" s="6"/>
      <c r="WFL293" s="6"/>
      <c r="WFM293" s="6"/>
      <c r="WFN293" s="6"/>
      <c r="WFO293" s="6"/>
      <c r="WFP293" s="6"/>
      <c r="WFQ293" s="6"/>
      <c r="WFR293" s="6"/>
      <c r="WFS293" s="6"/>
      <c r="WFT293" s="6"/>
      <c r="WFU293" s="6"/>
      <c r="WFV293" s="6"/>
      <c r="WFW293" s="6"/>
      <c r="WFX293" s="6"/>
      <c r="WFY293" s="6"/>
      <c r="WFZ293" s="6"/>
      <c r="WGA293" s="6"/>
      <c r="WGB293" s="6"/>
      <c r="WGC293" s="6"/>
      <c r="WGD293" s="6"/>
      <c r="WGE293" s="6"/>
      <c r="WGF293" s="6"/>
      <c r="WGG293" s="6"/>
      <c r="WGH293" s="6"/>
      <c r="WGI293" s="6"/>
      <c r="WGJ293" s="6"/>
      <c r="WGK293" s="6"/>
      <c r="WGL293" s="6"/>
      <c r="WGM293" s="6"/>
      <c r="WGN293" s="6"/>
      <c r="WGO293" s="6"/>
      <c r="WGP293" s="6"/>
      <c r="WGQ293" s="6"/>
      <c r="WGR293" s="6"/>
      <c r="WGS293" s="6"/>
      <c r="WGT293" s="6"/>
      <c r="WGU293" s="6"/>
      <c r="WGV293" s="6"/>
      <c r="WGW293" s="6"/>
      <c r="WGX293" s="6"/>
      <c r="WGY293" s="6"/>
      <c r="WGZ293" s="6"/>
      <c r="WHA293" s="6"/>
      <c r="WHB293" s="6"/>
      <c r="WHC293" s="6"/>
      <c r="WHD293" s="6"/>
      <c r="WHE293" s="6"/>
      <c r="WHF293" s="6"/>
      <c r="WHG293" s="6"/>
      <c r="WHH293" s="6"/>
      <c r="WHI293" s="6"/>
      <c r="WHJ293" s="6"/>
      <c r="WHK293" s="6"/>
      <c r="WHL293" s="6"/>
      <c r="WHM293" s="6"/>
      <c r="WHN293" s="6"/>
      <c r="WHO293" s="6"/>
      <c r="WHP293" s="6"/>
      <c r="WHQ293" s="6"/>
      <c r="WHR293" s="6"/>
      <c r="WHS293" s="6"/>
      <c r="WHT293" s="6"/>
      <c r="WHU293" s="6"/>
      <c r="WHV293" s="6"/>
      <c r="WHW293" s="6"/>
      <c r="WHX293" s="6"/>
      <c r="WHY293" s="6"/>
      <c r="WHZ293" s="6"/>
      <c r="WIA293" s="6"/>
      <c r="WIB293" s="6"/>
      <c r="WIC293" s="6"/>
      <c r="WID293" s="6"/>
      <c r="WIE293" s="6"/>
      <c r="WIF293" s="6"/>
      <c r="WIG293" s="6"/>
      <c r="WIH293" s="6"/>
      <c r="WII293" s="6"/>
      <c r="WIJ293" s="6"/>
      <c r="WIK293" s="6"/>
      <c r="WIL293" s="6"/>
      <c r="WIM293" s="6"/>
      <c r="WIN293" s="6"/>
      <c r="WIO293" s="6"/>
      <c r="WIP293" s="6"/>
      <c r="WIQ293" s="6"/>
      <c r="WIR293" s="6"/>
      <c r="WIS293" s="6"/>
      <c r="WIT293" s="6"/>
      <c r="WIU293" s="6"/>
      <c r="WIV293" s="6"/>
      <c r="WIW293" s="6"/>
      <c r="WIX293" s="6"/>
      <c r="WIY293" s="6"/>
      <c r="WIZ293" s="6"/>
      <c r="WJA293" s="6"/>
      <c r="WJB293" s="6"/>
      <c r="WJC293" s="6"/>
      <c r="WJD293" s="6"/>
      <c r="WJE293" s="6"/>
      <c r="WJF293" s="6"/>
      <c r="WJG293" s="6"/>
      <c r="WJH293" s="6"/>
      <c r="WJI293" s="6"/>
      <c r="WJJ293" s="6"/>
      <c r="WJK293" s="6"/>
      <c r="WJL293" s="6"/>
      <c r="WJM293" s="6"/>
      <c r="WJN293" s="6"/>
      <c r="WJO293" s="6"/>
      <c r="WJP293" s="6"/>
      <c r="WJQ293" s="6"/>
      <c r="WJR293" s="6"/>
      <c r="WJS293" s="6"/>
      <c r="WJT293" s="6"/>
      <c r="WJU293" s="6"/>
      <c r="WJV293" s="6"/>
      <c r="WJW293" s="6"/>
      <c r="WJX293" s="6"/>
      <c r="WJY293" s="6"/>
      <c r="WJZ293" s="6"/>
      <c r="WKA293" s="6"/>
      <c r="WKB293" s="6"/>
      <c r="WKC293" s="6"/>
      <c r="WKD293" s="6"/>
      <c r="WKE293" s="6"/>
      <c r="WKF293" s="6"/>
      <c r="WKG293" s="6"/>
      <c r="WKH293" s="6"/>
      <c r="WKI293" s="6"/>
      <c r="WKJ293" s="6"/>
      <c r="WKK293" s="6"/>
      <c r="WKL293" s="6"/>
      <c r="WKM293" s="6"/>
      <c r="WKN293" s="6"/>
      <c r="WKO293" s="6"/>
      <c r="WKP293" s="6"/>
      <c r="WKQ293" s="6"/>
      <c r="WKR293" s="6"/>
      <c r="WKS293" s="6"/>
      <c r="WKT293" s="6"/>
      <c r="WKU293" s="6"/>
      <c r="WKV293" s="6"/>
      <c r="WKW293" s="6"/>
      <c r="WKX293" s="6"/>
      <c r="WKY293" s="6"/>
      <c r="WKZ293" s="6"/>
      <c r="WLA293" s="6"/>
      <c r="WLB293" s="6"/>
      <c r="WLC293" s="6"/>
      <c r="WLD293" s="6"/>
      <c r="WLE293" s="6"/>
      <c r="WLF293" s="6"/>
      <c r="WLG293" s="6"/>
      <c r="WLH293" s="6"/>
      <c r="WLI293" s="6"/>
      <c r="WLJ293" s="6"/>
      <c r="WLK293" s="6"/>
      <c r="WLL293" s="6"/>
      <c r="WLM293" s="6"/>
      <c r="WLN293" s="6"/>
      <c r="WLO293" s="6"/>
      <c r="WLP293" s="6"/>
      <c r="WLQ293" s="6"/>
      <c r="WLR293" s="6"/>
      <c r="WLS293" s="6"/>
      <c r="WLT293" s="6"/>
      <c r="WLU293" s="6"/>
      <c r="WLV293" s="6"/>
      <c r="WLW293" s="6"/>
      <c r="WLX293" s="6"/>
      <c r="WLY293" s="6"/>
      <c r="WLZ293" s="6"/>
      <c r="WMA293" s="6"/>
      <c r="WMB293" s="6"/>
      <c r="WMC293" s="6"/>
      <c r="WMD293" s="6"/>
      <c r="WME293" s="6"/>
      <c r="WMF293" s="6"/>
      <c r="WMG293" s="6"/>
      <c r="WMH293" s="6"/>
      <c r="WMI293" s="6"/>
      <c r="WMJ293" s="6"/>
      <c r="WMK293" s="6"/>
      <c r="WML293" s="6"/>
      <c r="WMM293" s="6"/>
      <c r="WMN293" s="6"/>
      <c r="WMO293" s="6"/>
      <c r="WMP293" s="6"/>
      <c r="WMQ293" s="6"/>
      <c r="WMR293" s="6"/>
      <c r="WMS293" s="6"/>
      <c r="WMT293" s="6"/>
      <c r="WMU293" s="6"/>
      <c r="WMV293" s="6"/>
      <c r="WMW293" s="6"/>
      <c r="WMX293" s="6"/>
      <c r="WMY293" s="6"/>
      <c r="WMZ293" s="6"/>
      <c r="WNA293" s="6"/>
      <c r="WNB293" s="6"/>
      <c r="WNC293" s="6"/>
      <c r="WND293" s="6"/>
      <c r="WNE293" s="6"/>
      <c r="WNF293" s="6"/>
      <c r="WNG293" s="6"/>
      <c r="WNH293" s="6"/>
      <c r="WNI293" s="6"/>
      <c r="WNJ293" s="6"/>
      <c r="WNK293" s="6"/>
      <c r="WNL293" s="6"/>
      <c r="WNM293" s="6"/>
      <c r="WNN293" s="6"/>
      <c r="WNO293" s="6"/>
      <c r="WNP293" s="6"/>
      <c r="WNQ293" s="6"/>
      <c r="WNR293" s="6"/>
      <c r="WNS293" s="6"/>
      <c r="WNT293" s="6"/>
      <c r="WNU293" s="6"/>
      <c r="WNV293" s="6"/>
      <c r="WNW293" s="6"/>
      <c r="WNX293" s="6"/>
      <c r="WNY293" s="6"/>
      <c r="WNZ293" s="6"/>
      <c r="WOA293" s="6"/>
      <c r="WOB293" s="6"/>
      <c r="WOC293" s="6"/>
      <c r="WOD293" s="6"/>
      <c r="WOE293" s="6"/>
      <c r="WOF293" s="6"/>
      <c r="WOG293" s="6"/>
      <c r="WOH293" s="6"/>
      <c r="WOI293" s="6"/>
      <c r="WOJ293" s="6"/>
      <c r="WOK293" s="6"/>
      <c r="WOL293" s="6"/>
      <c r="WOM293" s="6"/>
      <c r="WON293" s="6"/>
      <c r="WOO293" s="6"/>
      <c r="WOP293" s="6"/>
      <c r="WOQ293" s="6"/>
      <c r="WOR293" s="6"/>
      <c r="WOS293" s="6"/>
      <c r="WOT293" s="6"/>
      <c r="WOU293" s="6"/>
      <c r="WOV293" s="6"/>
      <c r="WOW293" s="6"/>
      <c r="WOX293" s="6"/>
      <c r="WOY293" s="6"/>
      <c r="WOZ293" s="6"/>
      <c r="WPA293" s="6"/>
      <c r="WPB293" s="6"/>
      <c r="WPC293" s="6"/>
      <c r="WPD293" s="6"/>
      <c r="WPE293" s="6"/>
      <c r="WPF293" s="6"/>
      <c r="WPG293" s="6"/>
      <c r="WPH293" s="6"/>
      <c r="WPI293" s="6"/>
      <c r="WPJ293" s="6"/>
      <c r="WPK293" s="6"/>
      <c r="WPL293" s="6"/>
      <c r="WPM293" s="6"/>
      <c r="WPN293" s="6"/>
      <c r="WPO293" s="6"/>
      <c r="WPP293" s="6"/>
      <c r="WPQ293" s="6"/>
      <c r="WPR293" s="6"/>
      <c r="WPS293" s="6"/>
      <c r="WPT293" s="6"/>
      <c r="WPU293" s="6"/>
      <c r="WPV293" s="6"/>
      <c r="WPW293" s="6"/>
      <c r="WPX293" s="6"/>
      <c r="WPY293" s="6"/>
      <c r="WPZ293" s="6"/>
      <c r="WQA293" s="6"/>
      <c r="WQB293" s="6"/>
      <c r="WQC293" s="6"/>
      <c r="WQD293" s="6"/>
      <c r="WQE293" s="6"/>
      <c r="WQF293" s="6"/>
      <c r="WQG293" s="6"/>
      <c r="WQH293" s="6"/>
      <c r="WQI293" s="6"/>
      <c r="WQJ293" s="6"/>
      <c r="WQK293" s="6"/>
      <c r="WQL293" s="6"/>
      <c r="WQM293" s="6"/>
      <c r="WQN293" s="6"/>
      <c r="WQO293" s="6"/>
      <c r="WQP293" s="6"/>
      <c r="WQQ293" s="6"/>
      <c r="WQR293" s="6"/>
      <c r="WQS293" s="6"/>
      <c r="WQT293" s="6"/>
      <c r="WQU293" s="6"/>
      <c r="WQV293" s="6"/>
      <c r="WQW293" s="6"/>
      <c r="WQX293" s="6"/>
      <c r="WQY293" s="6"/>
      <c r="WQZ293" s="6"/>
      <c r="WRA293" s="6"/>
      <c r="WRB293" s="6"/>
      <c r="WRC293" s="6"/>
      <c r="WRD293" s="6"/>
      <c r="WRE293" s="6"/>
      <c r="WRF293" s="6"/>
      <c r="WRG293" s="6"/>
      <c r="WRH293" s="6"/>
      <c r="WRI293" s="6"/>
      <c r="WRJ293" s="6"/>
      <c r="WRK293" s="6"/>
      <c r="WRL293" s="6"/>
      <c r="WRM293" s="6"/>
      <c r="WRN293" s="6"/>
      <c r="WRO293" s="6"/>
      <c r="WRP293" s="6"/>
      <c r="WRQ293" s="6"/>
      <c r="WRR293" s="6"/>
      <c r="WRS293" s="6"/>
      <c r="WRT293" s="6"/>
      <c r="WRU293" s="6"/>
      <c r="WRV293" s="6"/>
      <c r="WRW293" s="6"/>
      <c r="WRX293" s="6"/>
      <c r="WRY293" s="6"/>
      <c r="WRZ293" s="6"/>
      <c r="WSA293" s="6"/>
      <c r="WSB293" s="6"/>
      <c r="WSC293" s="6"/>
      <c r="WSD293" s="6"/>
      <c r="WSE293" s="6"/>
      <c r="WSF293" s="6"/>
      <c r="WSG293" s="6"/>
      <c r="WSH293" s="6"/>
      <c r="WSI293" s="6"/>
      <c r="WSJ293" s="6"/>
      <c r="WSK293" s="6"/>
      <c r="WSL293" s="6"/>
      <c r="WSM293" s="6"/>
      <c r="WSN293" s="6"/>
      <c r="WSO293" s="6"/>
      <c r="WSP293" s="6"/>
      <c r="WSQ293" s="6"/>
      <c r="WSR293" s="6"/>
      <c r="WSS293" s="6"/>
      <c r="WST293" s="6"/>
      <c r="WSU293" s="6"/>
      <c r="WSV293" s="6"/>
      <c r="WSW293" s="6"/>
      <c r="WSX293" s="6"/>
      <c r="WSY293" s="6"/>
      <c r="WSZ293" s="6"/>
      <c r="WTA293" s="6"/>
      <c r="WTB293" s="6"/>
      <c r="WTC293" s="6"/>
      <c r="WTD293" s="6"/>
      <c r="WTE293" s="6"/>
      <c r="WTF293" s="6"/>
      <c r="WTG293" s="6"/>
      <c r="WTH293" s="6"/>
      <c r="WTI293" s="6"/>
      <c r="WTJ293" s="6"/>
      <c r="WTK293" s="6"/>
      <c r="WTL293" s="6"/>
      <c r="WTM293" s="6"/>
      <c r="WTN293" s="6"/>
      <c r="WTO293" s="6"/>
      <c r="WTP293" s="6"/>
      <c r="WTQ293" s="6"/>
      <c r="WTR293" s="6"/>
      <c r="WTS293" s="6"/>
      <c r="WTT293" s="6"/>
      <c r="WTU293" s="6"/>
      <c r="WTV293" s="6"/>
      <c r="WTW293" s="6"/>
      <c r="WTX293" s="6"/>
      <c r="WTY293" s="6"/>
      <c r="WTZ293" s="6"/>
      <c r="WUA293" s="6"/>
      <c r="WUB293" s="6"/>
      <c r="WUC293" s="6"/>
      <c r="WUD293" s="6"/>
      <c r="WUE293" s="6"/>
      <c r="WUF293" s="6"/>
      <c r="WUG293" s="6"/>
      <c r="WUH293" s="6"/>
      <c r="WUI293" s="6"/>
      <c r="WUJ293" s="6"/>
      <c r="WUK293" s="6"/>
      <c r="WUL293" s="6"/>
      <c r="WUM293" s="6"/>
      <c r="WUN293" s="6"/>
      <c r="WUO293" s="6"/>
      <c r="WUP293" s="6"/>
      <c r="WUQ293" s="6"/>
      <c r="WUR293" s="6"/>
      <c r="WUS293" s="6"/>
      <c r="WUT293" s="6"/>
      <c r="WUU293" s="6"/>
      <c r="WUV293" s="6"/>
      <c r="WUW293" s="6"/>
      <c r="WUX293" s="6"/>
      <c r="WUY293" s="6"/>
      <c r="WUZ293" s="6"/>
      <c r="WVA293" s="6"/>
      <c r="WVB293" s="6"/>
      <c r="WVC293" s="6"/>
      <c r="WVD293" s="6"/>
      <c r="WVE293" s="6"/>
      <c r="WVF293" s="6"/>
      <c r="WVG293" s="6"/>
      <c r="WVH293" s="6"/>
      <c r="WVI293" s="6"/>
      <c r="WVJ293" s="6"/>
      <c r="WVK293" s="6"/>
      <c r="WVL293" s="6"/>
      <c r="WVM293" s="6"/>
      <c r="WVN293" s="6"/>
      <c r="WVO293" s="6"/>
      <c r="WVP293" s="6"/>
      <c r="WVQ293" s="6"/>
      <c r="WVR293" s="6"/>
      <c r="WVS293" s="6"/>
      <c r="WVT293" s="6"/>
      <c r="WVU293" s="6"/>
      <c r="WVV293" s="6"/>
      <c r="WVW293" s="6"/>
      <c r="WVX293" s="6"/>
      <c r="WVY293" s="6"/>
      <c r="WVZ293" s="6"/>
      <c r="WWA293" s="6"/>
      <c r="WWB293" s="6"/>
      <c r="WWC293" s="6"/>
      <c r="WWD293" s="6"/>
      <c r="WWE293" s="6"/>
      <c r="WWF293" s="6"/>
      <c r="WWG293" s="6"/>
      <c r="WWH293" s="6"/>
      <c r="WWI293" s="6"/>
      <c r="WWJ293" s="6"/>
      <c r="WWK293" s="6"/>
      <c r="WWL293" s="6"/>
      <c r="WWM293" s="6"/>
      <c r="WWN293" s="6"/>
      <c r="WWO293" s="6"/>
      <c r="WWP293" s="6"/>
      <c r="WWQ293" s="6"/>
      <c r="WWR293" s="6"/>
      <c r="WWS293" s="6"/>
      <c r="WWT293" s="6"/>
      <c r="WWU293" s="6"/>
      <c r="WWV293" s="6"/>
      <c r="WWW293" s="6"/>
      <c r="WWX293" s="6"/>
      <c r="WWY293" s="6"/>
      <c r="WWZ293" s="6"/>
      <c r="WXA293" s="6"/>
      <c r="WXB293" s="6"/>
      <c r="WXC293" s="6"/>
      <c r="WXD293" s="6"/>
      <c r="WXE293" s="6"/>
      <c r="WXF293" s="6"/>
      <c r="WXG293" s="6"/>
      <c r="WXH293" s="6"/>
      <c r="WXI293" s="6"/>
      <c r="WXJ293" s="6"/>
      <c r="WXK293" s="6"/>
      <c r="WXL293" s="6"/>
      <c r="WXM293" s="6"/>
      <c r="WXN293" s="6"/>
      <c r="WXO293" s="6"/>
      <c r="WXP293" s="6"/>
      <c r="WXQ293" s="6"/>
      <c r="WXR293" s="6"/>
      <c r="WXS293" s="6"/>
      <c r="WXT293" s="6"/>
      <c r="WXU293" s="6"/>
      <c r="WXV293" s="6"/>
      <c r="WXW293" s="6"/>
      <c r="WXX293" s="6"/>
      <c r="WXY293" s="6"/>
      <c r="WXZ293" s="6"/>
      <c r="WYA293" s="6"/>
      <c r="WYB293" s="6"/>
      <c r="WYC293" s="6"/>
      <c r="WYD293" s="6"/>
      <c r="WYE293" s="6"/>
      <c r="WYF293" s="6"/>
      <c r="WYG293" s="6"/>
      <c r="WYH293" s="6"/>
      <c r="WYI293" s="6"/>
      <c r="WYJ293" s="6"/>
      <c r="WYK293" s="6"/>
      <c r="WYL293" s="6"/>
      <c r="WYM293" s="6"/>
      <c r="WYN293" s="6"/>
      <c r="WYO293" s="6"/>
      <c r="WYP293" s="6"/>
      <c r="WYQ293" s="6"/>
      <c r="WYR293" s="6"/>
      <c r="WYS293" s="6"/>
      <c r="WYT293" s="6"/>
      <c r="WYU293" s="6"/>
      <c r="WYV293" s="6"/>
      <c r="WYW293" s="6"/>
      <c r="WYX293" s="6"/>
      <c r="WYY293" s="6"/>
      <c r="WYZ293" s="6"/>
      <c r="WZA293" s="6"/>
      <c r="WZB293" s="6"/>
      <c r="WZC293" s="6"/>
      <c r="WZD293" s="6"/>
      <c r="WZE293" s="6"/>
      <c r="WZF293" s="6"/>
      <c r="WZG293" s="6"/>
      <c r="WZH293" s="6"/>
      <c r="WZI293" s="6"/>
      <c r="WZJ293" s="6"/>
      <c r="WZK293" s="6"/>
      <c r="WZL293" s="6"/>
      <c r="WZM293" s="6"/>
      <c r="WZN293" s="6"/>
      <c r="WZO293" s="6"/>
      <c r="WZP293" s="6"/>
      <c r="WZQ293" s="6"/>
      <c r="WZR293" s="6"/>
      <c r="WZS293" s="6"/>
      <c r="WZT293" s="6"/>
      <c r="WZU293" s="6"/>
      <c r="WZV293" s="6"/>
      <c r="WZW293" s="6"/>
      <c r="WZX293" s="6"/>
      <c r="WZY293" s="6"/>
      <c r="WZZ293" s="6"/>
      <c r="XAA293" s="6"/>
      <c r="XAB293" s="6"/>
      <c r="XAC293" s="6"/>
      <c r="XAD293" s="6"/>
      <c r="XAE293" s="6"/>
      <c r="XAF293" s="6"/>
      <c r="XAG293" s="6"/>
      <c r="XAH293" s="6"/>
      <c r="XAI293" s="6"/>
      <c r="XAJ293" s="6"/>
      <c r="XAK293" s="6"/>
      <c r="XAL293" s="6"/>
      <c r="XAM293" s="6"/>
      <c r="XAN293" s="6"/>
      <c r="XAO293" s="6"/>
      <c r="XAP293" s="6"/>
      <c r="XAQ293" s="6"/>
      <c r="XAR293" s="6"/>
      <c r="XAS293" s="6"/>
      <c r="XAT293" s="6"/>
      <c r="XAU293" s="6"/>
      <c r="XAV293" s="6"/>
      <c r="XAW293" s="6"/>
      <c r="XAX293" s="6"/>
      <c r="XAY293" s="6"/>
      <c r="XAZ293" s="6"/>
      <c r="XBA293" s="6"/>
      <c r="XBB293" s="6"/>
      <c r="XBC293" s="6"/>
      <c r="XBD293" s="6"/>
      <c r="XBE293" s="6"/>
      <c r="XBF293" s="6"/>
      <c r="XBG293" s="6"/>
      <c r="XBH293" s="6"/>
      <c r="XBI293" s="6"/>
      <c r="XBJ293" s="6"/>
      <c r="XBK293" s="6"/>
      <c r="XBL293" s="6"/>
      <c r="XBM293" s="6"/>
      <c r="XBN293" s="6"/>
      <c r="XBO293" s="6"/>
      <c r="XBP293" s="6"/>
      <c r="XBQ293" s="6"/>
      <c r="XBR293" s="6"/>
      <c r="XBS293" s="6"/>
      <c r="XBT293" s="6"/>
      <c r="XBU293" s="6"/>
      <c r="XBV293" s="6"/>
      <c r="XBW293" s="6"/>
      <c r="XBX293" s="6"/>
      <c r="XBY293" s="6"/>
      <c r="XBZ293" s="6"/>
      <c r="XCA293" s="6"/>
      <c r="XCB293" s="6"/>
      <c r="XCC293" s="6"/>
      <c r="XCD293" s="6"/>
      <c r="XCE293" s="6"/>
      <c r="XCF293" s="6"/>
      <c r="XCG293" s="6"/>
      <c r="XCH293" s="6"/>
      <c r="XCI293" s="6"/>
      <c r="XCJ293" s="6"/>
      <c r="XCK293" s="6"/>
      <c r="XCL293" s="6"/>
      <c r="XCM293" s="6"/>
      <c r="XCN293" s="6"/>
      <c r="XCO293" s="6"/>
      <c r="XCP293" s="6"/>
      <c r="XCQ293" s="6"/>
      <c r="XCR293" s="6"/>
      <c r="XCS293" s="6"/>
      <c r="XCT293" s="6"/>
      <c r="XCU293" s="6"/>
      <c r="XCV293" s="6"/>
      <c r="XCW293" s="6"/>
      <c r="XCX293" s="6"/>
      <c r="XCY293" s="6"/>
      <c r="XCZ293" s="6"/>
      <c r="XDA293" s="6"/>
      <c r="XDB293" s="6"/>
    </row>
    <row r="294" spans="1:16330" s="2" customFormat="1">
      <c r="A294" s="146">
        <v>63908</v>
      </c>
      <c r="B294" s="146">
        <v>2630</v>
      </c>
      <c r="C294" s="146">
        <v>608</v>
      </c>
      <c r="D294" s="147">
        <v>64385</v>
      </c>
      <c r="E294" s="148">
        <f t="shared" ref="E294:E299" si="438">D294*0.041</f>
        <v>2639.7850000000003</v>
      </c>
      <c r="F294" s="149">
        <f t="shared" ref="F294:F299" si="439">E294*0.23</f>
        <v>607.15055000000007</v>
      </c>
      <c r="G294" s="150">
        <v>18</v>
      </c>
      <c r="H294" s="150">
        <f t="shared" ref="H294:H299" si="440">E294*1.25</f>
        <v>3299.7312500000003</v>
      </c>
      <c r="I294" s="150">
        <f t="shared" ref="I294:I299" si="441">F294*1.25</f>
        <v>758.93818750000014</v>
      </c>
      <c r="J294" s="150">
        <f t="shared" ref="J294:J299" si="442">E294*1.5</f>
        <v>3959.6775000000007</v>
      </c>
      <c r="K294" s="150">
        <f t="shared" ref="K294:K299" si="443">F294*1.5</f>
        <v>910.7258250000001</v>
      </c>
      <c r="L294" s="150">
        <v>8</v>
      </c>
      <c r="M294" s="151">
        <v>9</v>
      </c>
      <c r="N294" s="152">
        <v>11</v>
      </c>
      <c r="O294" s="142" t="s">
        <v>169</v>
      </c>
      <c r="P294" s="8">
        <v>801644</v>
      </c>
      <c r="Q294" s="8" t="s">
        <v>133</v>
      </c>
      <c r="R294" s="8" t="s">
        <v>134</v>
      </c>
      <c r="S294" s="181">
        <v>44757</v>
      </c>
      <c r="T294" s="181">
        <f>VLOOKUP(P294,'[3]Monitor Schedule'!$A:$J,10,FALSE)</f>
        <v>44708</v>
      </c>
      <c r="U294" s="181">
        <v>44784</v>
      </c>
      <c r="V294" s="181" t="e">
        <f>VLOOKUP(P294,'[3]Monitor Schedule'!$A:$K,11,FALSE)</f>
        <v>#N/A</v>
      </c>
      <c r="W294" s="181"/>
      <c r="X294" s="8" t="s">
        <v>30</v>
      </c>
      <c r="Y294" s="2" t="s">
        <v>171</v>
      </c>
      <c r="Z294" s="2" t="s">
        <v>171</v>
      </c>
      <c r="AA294" s="2" t="s">
        <v>171</v>
      </c>
      <c r="AB294" s="2" t="s">
        <v>171</v>
      </c>
      <c r="AC294" s="2" t="s">
        <v>171</v>
      </c>
      <c r="AD294" s="2" t="s">
        <v>171</v>
      </c>
      <c r="AE294" s="2" t="s">
        <v>171</v>
      </c>
      <c r="AF294" s="2" t="str">
        <f>VLOOKUP(P294,'[3]Monitor Schedule'!$A:$BM,20,FALSE)</f>
        <v>No</v>
      </c>
      <c r="AG294" s="2" t="s">
        <v>28</v>
      </c>
      <c r="AH294" s="2" t="s">
        <v>28</v>
      </c>
      <c r="AI294" s="2" t="str">
        <f>VLOOKUP(P294,'[3]Monitor Schedule'!$A:$BM,23,FALSE)</f>
        <v>Yes</v>
      </c>
      <c r="AJ294" s="2" t="str">
        <f>VLOOKUP(P294,'[3]Monitor Schedule'!$A:$BM,24,FALSE)</f>
        <v>Yes</v>
      </c>
      <c r="AK294" s="2" t="str">
        <f>VLOOKUP(P294,'[3]Monitor Schedule'!$A:$BM,25,FALSE)</f>
        <v>No</v>
      </c>
      <c r="AL294" s="2" t="str">
        <f>VLOOKUP(P294,'[3]Monitor Schedule'!$A:$BM,26,FALSE)</f>
        <v>No</v>
      </c>
      <c r="AM294" s="2" t="str">
        <f>VLOOKUP(P294,'[3]Monitor Schedule'!$A:$BM,27,FALSE)</f>
        <v>No</v>
      </c>
      <c r="AN294" s="2" t="str">
        <f>VLOOKUP(P294,'[3]Monitor Schedule'!$A:$BM,28,FALSE)</f>
        <v>Yes</v>
      </c>
      <c r="AO294" s="2" t="str">
        <f>VLOOKUP(P294,'[3]Monitor Schedule'!$A:$BM,29,FALSE)</f>
        <v>Yes</v>
      </c>
      <c r="AP294" s="2" t="str">
        <f>VLOOKUP(P294,'[3]Monitor Schedule'!$A:$BM,30,FALSE)</f>
        <v>Yes</v>
      </c>
      <c r="AQ294" s="2" t="str">
        <f>VLOOKUP(P294,'[3]Monitor Schedule'!$A:$BM,31,FALSE)</f>
        <v>Yes</v>
      </c>
      <c r="AR294" s="2" t="str">
        <f>VLOOKUP(P294,'[3]Monitor Schedule'!$A:$BM,32,FALSE)</f>
        <v>No</v>
      </c>
      <c r="AS294" s="2" t="str">
        <f>VLOOKUP(P294,'[3]Monitor Schedule'!$A:$BM,33,FALSE)</f>
        <v>No</v>
      </c>
      <c r="AT294" s="2" t="str">
        <f>VLOOKUP(P294,'[3]Monitor Schedule'!$A:$BM,34,FALSE)</f>
        <v>No</v>
      </c>
      <c r="AU294" s="2" t="str">
        <f>VLOOKUP(P294,'[3]Monitor Schedule'!$A:$BM,35,FALSE)</f>
        <v>Yes</v>
      </c>
      <c r="AV294" s="2" t="str">
        <f>VLOOKUP(P294,'[3]Monitor Schedule'!$A:$BM,36,FALSE)</f>
        <v>Yes</v>
      </c>
      <c r="AW294" s="2" t="str">
        <f>VLOOKUP(P294,'[3]Monitor Schedule'!$A:$BM,37,FALSE)</f>
        <v>Yes</v>
      </c>
      <c r="AX294" s="2" t="str">
        <f>VLOOKUP(P294,'[3]Monitor Schedule'!$A:$BM,38,FALSE)</f>
        <v>Yes</v>
      </c>
      <c r="AY294" s="2" t="str">
        <f>VLOOKUP(P294,'[3]Monitor Schedule'!$A:$BM,39,FALSE)</f>
        <v>No</v>
      </c>
      <c r="AZ294" s="2" t="str">
        <f>VLOOKUP(P294,'[3]Monitor Schedule'!$A:$BM,40,FALSE)</f>
        <v>No</v>
      </c>
      <c r="BA294" s="2" t="str">
        <f>VLOOKUP(P294,'[3]Monitor Schedule'!$A:$BM,41,FALSE)</f>
        <v>No</v>
      </c>
      <c r="BB294" s="2" t="str">
        <f>VLOOKUP(P294,'[3]Monitor Schedule'!$A:$BM,42,FALSE)</f>
        <v>Yes</v>
      </c>
      <c r="BC294" s="2" t="str">
        <f>VLOOKUP(P294,'[3]Monitor Schedule'!$A:$BM,43,FALSE)</f>
        <v>Yes</v>
      </c>
      <c r="BD294" s="2" t="str">
        <f>VLOOKUP(P294,'[3]Monitor Schedule'!$A:$BM,44,FALSE)</f>
        <v>Yes</v>
      </c>
      <c r="BE294" s="2" t="str">
        <f>VLOOKUP(P294,'[3]Monitor Schedule'!$A:$BM,45,FALSE)</f>
        <v>Yes</v>
      </c>
      <c r="BF294" s="2" t="str">
        <f>VLOOKUP(P294,'[3]Monitor Schedule'!$A:$BM,46,FALSE)</f>
        <v>No</v>
      </c>
      <c r="BG294" s="2" t="str">
        <f>VLOOKUP(P294,'[3]Monitor Schedule'!$A:$BM,47,FALSE)</f>
        <v>No</v>
      </c>
      <c r="BH294" s="2" t="str">
        <f>VLOOKUP(P294,'[3]Monitor Schedule'!$A:$BM,48,FALSE)</f>
        <v>No</v>
      </c>
      <c r="BI294" s="2" t="str">
        <f>VLOOKUP(P294,'[3]Monitor Schedule'!$A:$BM,49,FALSE)</f>
        <v>Yes</v>
      </c>
      <c r="BJ294" s="2" t="str">
        <f>VLOOKUP(P294,'[3]Monitor Schedule'!$A:$BM,50,FALSE)</f>
        <v>Yes</v>
      </c>
      <c r="BK294" s="2" t="str">
        <f>VLOOKUP(P294,'[3]Monitor Schedule'!$A:$BM,51,FALSE)</f>
        <v>Yes</v>
      </c>
      <c r="BL294" s="2" t="str">
        <f>VLOOKUP(P294,'[3]Monitor Schedule'!$A:$BM,52,FALSE)</f>
        <v>Yes</v>
      </c>
      <c r="BM294" s="2" t="str">
        <f>VLOOKUP(P294,'[3]Monitor Schedule'!$A:$BM,53,FALSE)</f>
        <v>No</v>
      </c>
      <c r="BN294" s="2" t="str">
        <f>VLOOKUP(P294,'[3]Monitor Schedule'!$A:$BM,54,FALSE)</f>
        <v>Yes</v>
      </c>
      <c r="BO294" s="2" t="str">
        <f>VLOOKUP(P294,'[3]Monitor Schedule'!$A:$BM,55,FALSE)</f>
        <v>Yes</v>
      </c>
      <c r="BP294" s="2" t="str">
        <f>VLOOKUP(P294,'[3]Monitor Schedule'!$A:$BM,56,FALSE)</f>
        <v>Yes</v>
      </c>
      <c r="BQ294" s="2" t="str">
        <f>VLOOKUP(P294,'[3]Monitor Schedule'!$A:$BM,57,FALSE)</f>
        <v>Yes</v>
      </c>
      <c r="BR294" s="2" t="s">
        <v>30</v>
      </c>
      <c r="BS294" s="2" t="s">
        <v>30</v>
      </c>
      <c r="BT294" s="2" t="str">
        <f>VLOOKUP(P294,'[3]Monitor Schedule'!$A:$BM,60,FALSE)</f>
        <v>Yes</v>
      </c>
      <c r="BU294" s="2" t="str">
        <f>VLOOKUP(P294,'[3]Monitor Schedule'!$A:$BM,61,FALSE)</f>
        <v>Yes</v>
      </c>
      <c r="BV294" s="2" t="str">
        <f>VLOOKUP(P294,'[3]Monitor Schedule'!$A:$BM,62,FALSE)</f>
        <v>Yes</v>
      </c>
      <c r="BW294" s="2" t="s">
        <v>30</v>
      </c>
      <c r="BX294" s="2" t="s">
        <v>30</v>
      </c>
      <c r="BY294" s="2">
        <f>VLOOKUP(P294,'[3]Monitor Schedule'!$A:$BM,65,FALSE)</f>
        <v>0</v>
      </c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  <c r="SC294" s="6"/>
      <c r="SD294" s="6"/>
      <c r="SE294" s="6"/>
      <c r="SF294" s="6"/>
      <c r="SG294" s="6"/>
      <c r="SH294" s="6"/>
      <c r="SI294" s="6"/>
      <c r="SJ294" s="6"/>
      <c r="SK294" s="6"/>
      <c r="SL294" s="6"/>
      <c r="SM294" s="6"/>
      <c r="SN294" s="6"/>
      <c r="SO294" s="6"/>
      <c r="SP294" s="6"/>
      <c r="SQ294" s="6"/>
      <c r="SR294" s="6"/>
      <c r="SS294" s="6"/>
      <c r="ST294" s="6"/>
      <c r="SU294" s="6"/>
      <c r="SV294" s="6"/>
      <c r="SW294" s="6"/>
      <c r="SX294" s="6"/>
      <c r="SY294" s="6"/>
      <c r="SZ294" s="6"/>
      <c r="TA294" s="6"/>
      <c r="TB294" s="6"/>
      <c r="TC294" s="6"/>
      <c r="TD294" s="6"/>
      <c r="TE294" s="6"/>
      <c r="TF294" s="6"/>
      <c r="TG294" s="6"/>
      <c r="TH294" s="6"/>
      <c r="TI294" s="6"/>
      <c r="TJ294" s="6"/>
      <c r="TK294" s="6"/>
      <c r="TL294" s="6"/>
      <c r="TM294" s="6"/>
      <c r="TN294" s="6"/>
      <c r="TO294" s="6"/>
      <c r="TP294" s="6"/>
      <c r="TQ294" s="6"/>
      <c r="TR294" s="6"/>
      <c r="TS294" s="6"/>
      <c r="TT294" s="6"/>
      <c r="TU294" s="6"/>
      <c r="TV294" s="6"/>
      <c r="TW294" s="6"/>
      <c r="TX294" s="6"/>
      <c r="TY294" s="6"/>
      <c r="TZ294" s="6"/>
      <c r="UA294" s="6"/>
      <c r="UB294" s="6"/>
      <c r="UC294" s="6"/>
      <c r="UD294" s="6"/>
      <c r="UE294" s="6"/>
      <c r="UF294" s="6"/>
      <c r="UG294" s="6"/>
      <c r="UH294" s="6"/>
      <c r="UI294" s="6"/>
      <c r="UJ294" s="6"/>
      <c r="UK294" s="6"/>
      <c r="UL294" s="6"/>
      <c r="UM294" s="6"/>
      <c r="UN294" s="6"/>
      <c r="UO294" s="6"/>
      <c r="UP294" s="6"/>
      <c r="UQ294" s="6"/>
      <c r="UR294" s="6"/>
      <c r="US294" s="6"/>
      <c r="UT294" s="6"/>
      <c r="UU294" s="6"/>
      <c r="UV294" s="6"/>
      <c r="UW294" s="6"/>
      <c r="UX294" s="6"/>
      <c r="UY294" s="6"/>
      <c r="UZ294" s="6"/>
      <c r="VA294" s="6"/>
      <c r="VB294" s="6"/>
      <c r="VC294" s="6"/>
      <c r="VD294" s="6"/>
      <c r="VE294" s="6"/>
      <c r="VF294" s="6"/>
      <c r="VG294" s="6"/>
      <c r="VH294" s="6"/>
      <c r="VI294" s="6"/>
      <c r="VJ294" s="6"/>
      <c r="VK294" s="6"/>
      <c r="VL294" s="6"/>
      <c r="VM294" s="6"/>
      <c r="VN294" s="6"/>
      <c r="VO294" s="6"/>
      <c r="VP294" s="6"/>
      <c r="VQ294" s="6"/>
      <c r="VR294" s="6"/>
      <c r="VS294" s="6"/>
      <c r="VT294" s="6"/>
      <c r="VU294" s="6"/>
      <c r="VV294" s="6"/>
      <c r="VW294" s="6"/>
      <c r="VX294" s="6"/>
      <c r="VY294" s="6"/>
      <c r="VZ294" s="6"/>
      <c r="WA294" s="6"/>
      <c r="WB294" s="6"/>
      <c r="WC294" s="6"/>
      <c r="WD294" s="6"/>
      <c r="WE294" s="6"/>
      <c r="WF294" s="6"/>
      <c r="WG294" s="6"/>
      <c r="WH294" s="6"/>
      <c r="WI294" s="6"/>
      <c r="WJ294" s="6"/>
      <c r="WK294" s="6"/>
      <c r="WL294" s="6"/>
      <c r="WM294" s="6"/>
      <c r="WN294" s="6"/>
      <c r="WO294" s="6"/>
      <c r="WP294" s="6"/>
      <c r="WQ294" s="6"/>
      <c r="WR294" s="6"/>
      <c r="WS294" s="6"/>
      <c r="WT294" s="6"/>
      <c r="WU294" s="6"/>
      <c r="WV294" s="6"/>
      <c r="WW294" s="6"/>
      <c r="WX294" s="6"/>
      <c r="WY294" s="6"/>
      <c r="WZ294" s="6"/>
      <c r="XA294" s="6"/>
      <c r="XB294" s="6"/>
      <c r="XC294" s="6"/>
      <c r="XD294" s="6"/>
      <c r="XE294" s="6"/>
      <c r="XF294" s="6"/>
      <c r="XG294" s="6"/>
      <c r="XH294" s="6"/>
      <c r="XI294" s="6"/>
      <c r="XJ294" s="6"/>
      <c r="XK294" s="6"/>
      <c r="XL294" s="6"/>
      <c r="XM294" s="6"/>
      <c r="XN294" s="6"/>
      <c r="XO294" s="6"/>
      <c r="XP294" s="6"/>
      <c r="XQ294" s="6"/>
      <c r="XR294" s="6"/>
      <c r="XS294" s="6"/>
      <c r="XT294" s="6"/>
      <c r="XU294" s="6"/>
      <c r="XV294" s="6"/>
      <c r="XW294" s="6"/>
      <c r="XX294" s="6"/>
      <c r="XY294" s="6"/>
      <c r="XZ294" s="6"/>
      <c r="YA294" s="6"/>
      <c r="YB294" s="6"/>
      <c r="YC294" s="6"/>
      <c r="YD294" s="6"/>
      <c r="YE294" s="6"/>
      <c r="YF294" s="6"/>
      <c r="YG294" s="6"/>
      <c r="YH294" s="6"/>
      <c r="YI294" s="6"/>
      <c r="YJ294" s="6"/>
      <c r="YK294" s="6"/>
      <c r="YL294" s="6"/>
      <c r="YM294" s="6"/>
      <c r="YN294" s="6"/>
      <c r="YO294" s="6"/>
      <c r="YP294" s="6"/>
      <c r="YQ294" s="6"/>
      <c r="YR294" s="6"/>
      <c r="YS294" s="6"/>
      <c r="YT294" s="6"/>
      <c r="YU294" s="6"/>
      <c r="YV294" s="6"/>
      <c r="YW294" s="6"/>
      <c r="YX294" s="6"/>
      <c r="YY294" s="6"/>
      <c r="YZ294" s="6"/>
      <c r="ZA294" s="6"/>
      <c r="ZB294" s="6"/>
      <c r="ZC294" s="6"/>
      <c r="ZD294" s="6"/>
      <c r="ZE294" s="6"/>
      <c r="ZF294" s="6"/>
      <c r="ZG294" s="6"/>
      <c r="ZH294" s="6"/>
      <c r="ZI294" s="6"/>
      <c r="ZJ294" s="6"/>
      <c r="ZK294" s="6"/>
      <c r="ZL294" s="6"/>
      <c r="ZM294" s="6"/>
      <c r="ZN294" s="6"/>
      <c r="ZO294" s="6"/>
      <c r="ZP294" s="6"/>
      <c r="ZQ294" s="6"/>
      <c r="ZR294" s="6"/>
      <c r="ZS294" s="6"/>
      <c r="ZT294" s="6"/>
      <c r="ZU294" s="6"/>
      <c r="ZV294" s="6"/>
      <c r="ZW294" s="6"/>
      <c r="ZX294" s="6"/>
      <c r="ZY294" s="6"/>
      <c r="ZZ294" s="6"/>
      <c r="AAA294" s="6"/>
      <c r="AAB294" s="6"/>
      <c r="AAC294" s="6"/>
      <c r="AAD294" s="6"/>
      <c r="AAE294" s="6"/>
      <c r="AAF294" s="6"/>
      <c r="AAG294" s="6"/>
      <c r="AAH294" s="6"/>
      <c r="AAI294" s="6"/>
      <c r="AAJ294" s="6"/>
      <c r="AAK294" s="6"/>
      <c r="AAL294" s="6"/>
      <c r="AAM294" s="6"/>
      <c r="AAN294" s="6"/>
      <c r="AAO294" s="6"/>
      <c r="AAP294" s="6"/>
      <c r="AAQ294" s="6"/>
      <c r="AAR294" s="6"/>
      <c r="AAS294" s="6"/>
      <c r="AAT294" s="6"/>
      <c r="AAU294" s="6"/>
      <c r="AAV294" s="6"/>
      <c r="AAW294" s="6"/>
      <c r="AAX294" s="6"/>
      <c r="AAY294" s="6"/>
      <c r="AAZ294" s="6"/>
      <c r="ABA294" s="6"/>
      <c r="ABB294" s="6"/>
      <c r="ABC294" s="6"/>
      <c r="ABD294" s="6"/>
      <c r="ABE294" s="6"/>
      <c r="ABF294" s="6"/>
      <c r="ABG294" s="6"/>
      <c r="ABH294" s="6"/>
      <c r="ABI294" s="6"/>
      <c r="ABJ294" s="6"/>
      <c r="ABK294" s="6"/>
      <c r="ABL294" s="6"/>
      <c r="ABM294" s="6"/>
      <c r="ABN294" s="6"/>
      <c r="ABO294" s="6"/>
      <c r="ABP294" s="6"/>
      <c r="ABQ294" s="6"/>
      <c r="ABR294" s="6"/>
      <c r="ABS294" s="6"/>
      <c r="ABT294" s="6"/>
      <c r="ABU294" s="6"/>
      <c r="ABV294" s="6"/>
      <c r="ABW294" s="6"/>
      <c r="ABX294" s="6"/>
      <c r="ABY294" s="6"/>
      <c r="ABZ294" s="6"/>
      <c r="ACA294" s="6"/>
      <c r="ACB294" s="6"/>
      <c r="ACC294" s="6"/>
      <c r="ACD294" s="6"/>
      <c r="ACE294" s="6"/>
      <c r="ACF294" s="6"/>
      <c r="ACG294" s="6"/>
      <c r="ACH294" s="6"/>
      <c r="ACI294" s="6"/>
      <c r="ACJ294" s="6"/>
      <c r="ACK294" s="6"/>
      <c r="ACL294" s="6"/>
      <c r="ACM294" s="6"/>
      <c r="ACN294" s="6"/>
      <c r="ACO294" s="6"/>
      <c r="ACP294" s="6"/>
      <c r="ACQ294" s="6"/>
      <c r="ACR294" s="6"/>
      <c r="ACS294" s="6"/>
      <c r="ACT294" s="6"/>
      <c r="ACU294" s="6"/>
      <c r="ACV294" s="6"/>
      <c r="ACW294" s="6"/>
      <c r="ACX294" s="6"/>
      <c r="ACY294" s="6"/>
      <c r="ACZ294" s="6"/>
      <c r="ADA294" s="6"/>
      <c r="ADB294" s="6"/>
      <c r="ADC294" s="6"/>
      <c r="ADD294" s="6"/>
      <c r="ADE294" s="6"/>
      <c r="ADF294" s="6"/>
      <c r="ADG294" s="6"/>
      <c r="ADH294" s="6"/>
      <c r="ADI294" s="6"/>
      <c r="ADJ294" s="6"/>
      <c r="ADK294" s="6"/>
      <c r="ADL294" s="6"/>
      <c r="ADM294" s="6"/>
      <c r="ADN294" s="6"/>
      <c r="ADO294" s="6"/>
      <c r="ADP294" s="6"/>
      <c r="ADQ294" s="6"/>
      <c r="ADR294" s="6"/>
      <c r="ADS294" s="6"/>
      <c r="ADT294" s="6"/>
      <c r="ADU294" s="6"/>
      <c r="ADV294" s="6"/>
      <c r="ADW294" s="6"/>
      <c r="ADX294" s="6"/>
      <c r="ADY294" s="6"/>
      <c r="ADZ294" s="6"/>
      <c r="AEA294" s="6"/>
      <c r="AEB294" s="6"/>
      <c r="AEC294" s="6"/>
      <c r="AED294" s="6"/>
      <c r="AEE294" s="6"/>
      <c r="AEF294" s="6"/>
      <c r="AEG294" s="6"/>
      <c r="AEH294" s="6"/>
      <c r="AEI294" s="6"/>
      <c r="AEJ294" s="6"/>
      <c r="AEK294" s="6"/>
      <c r="AEL294" s="6"/>
      <c r="AEM294" s="6"/>
      <c r="AEN294" s="6"/>
      <c r="AEO294" s="6"/>
      <c r="AEP294" s="6"/>
      <c r="AEQ294" s="6"/>
      <c r="AER294" s="6"/>
      <c r="AES294" s="6"/>
      <c r="AET294" s="6"/>
      <c r="AEU294" s="6"/>
      <c r="AEV294" s="6"/>
      <c r="AEW294" s="6"/>
      <c r="AEX294" s="6"/>
      <c r="AEY294" s="6"/>
      <c r="AEZ294" s="6"/>
      <c r="AFA294" s="6"/>
      <c r="AFB294" s="6"/>
      <c r="AFC294" s="6"/>
      <c r="AFD294" s="6"/>
      <c r="AFE294" s="6"/>
      <c r="AFF294" s="6"/>
      <c r="AFG294" s="6"/>
      <c r="AFH294" s="6"/>
      <c r="AFI294" s="6"/>
      <c r="AFJ294" s="6"/>
      <c r="AFK294" s="6"/>
      <c r="AFL294" s="6"/>
      <c r="AFM294" s="6"/>
      <c r="AFN294" s="6"/>
      <c r="AFO294" s="6"/>
      <c r="AFP294" s="6"/>
      <c r="AFQ294" s="6"/>
      <c r="AFR294" s="6"/>
      <c r="AFS294" s="6"/>
      <c r="AFT294" s="6"/>
      <c r="AFU294" s="6"/>
      <c r="AFV294" s="6"/>
      <c r="AFW294" s="6"/>
      <c r="AFX294" s="6"/>
      <c r="AFY294" s="6"/>
      <c r="AFZ294" s="6"/>
      <c r="AGA294" s="6"/>
      <c r="AGB294" s="6"/>
      <c r="AGC294" s="6"/>
      <c r="AGD294" s="6"/>
      <c r="AGE294" s="6"/>
      <c r="AGF294" s="6"/>
      <c r="AGG294" s="6"/>
      <c r="AGH294" s="6"/>
      <c r="AGI294" s="6"/>
      <c r="AGJ294" s="6"/>
      <c r="AGK294" s="6"/>
      <c r="AGL294" s="6"/>
      <c r="AGM294" s="6"/>
      <c r="AGN294" s="6"/>
      <c r="AGO294" s="6"/>
      <c r="AGP294" s="6"/>
      <c r="AGQ294" s="6"/>
      <c r="AGR294" s="6"/>
      <c r="AGS294" s="6"/>
      <c r="AGT294" s="6"/>
      <c r="AGU294" s="6"/>
      <c r="AGV294" s="6"/>
      <c r="AGW294" s="6"/>
      <c r="AGX294" s="6"/>
      <c r="AGY294" s="6"/>
      <c r="AGZ294" s="6"/>
      <c r="AHA294" s="6"/>
      <c r="AHB294" s="6"/>
      <c r="AHC294" s="6"/>
      <c r="AHD294" s="6"/>
      <c r="AHE294" s="6"/>
      <c r="AHF294" s="6"/>
      <c r="AHG294" s="6"/>
      <c r="AHH294" s="6"/>
      <c r="AHI294" s="6"/>
      <c r="AHJ294" s="6"/>
      <c r="AHK294" s="6"/>
      <c r="AHL294" s="6"/>
      <c r="AHM294" s="6"/>
      <c r="AHN294" s="6"/>
      <c r="AHO294" s="6"/>
      <c r="AHP294" s="6"/>
      <c r="AHQ294" s="6"/>
      <c r="AHR294" s="6"/>
      <c r="AHS294" s="6"/>
      <c r="AHT294" s="6"/>
      <c r="AHU294" s="6"/>
      <c r="AHV294" s="6"/>
      <c r="AHW294" s="6"/>
      <c r="AHX294" s="6"/>
      <c r="AHY294" s="6"/>
      <c r="AHZ294" s="6"/>
      <c r="AIA294" s="6"/>
      <c r="AIB294" s="6"/>
      <c r="AIC294" s="6"/>
      <c r="AID294" s="6"/>
      <c r="AIE294" s="6"/>
      <c r="AIF294" s="6"/>
      <c r="AIG294" s="6"/>
      <c r="AIH294" s="6"/>
      <c r="AII294" s="6"/>
      <c r="AIJ294" s="6"/>
      <c r="AIK294" s="6"/>
      <c r="AIL294" s="6"/>
      <c r="AIM294" s="6"/>
      <c r="AIN294" s="6"/>
      <c r="AIO294" s="6"/>
      <c r="AIP294" s="6"/>
      <c r="AIQ294" s="6"/>
      <c r="AIR294" s="6"/>
      <c r="AIS294" s="6"/>
      <c r="AIT294" s="6"/>
      <c r="AIU294" s="6"/>
      <c r="AIV294" s="6"/>
      <c r="AIW294" s="6"/>
      <c r="AIX294" s="6"/>
      <c r="AIY294" s="6"/>
      <c r="AIZ294" s="6"/>
      <c r="AJA294" s="6"/>
      <c r="AJB294" s="6"/>
      <c r="AJC294" s="6"/>
      <c r="AJD294" s="6"/>
      <c r="AJE294" s="6"/>
      <c r="AJF294" s="6"/>
      <c r="AJG294" s="6"/>
      <c r="AJH294" s="6"/>
      <c r="AJI294" s="6"/>
      <c r="AJJ294" s="6"/>
      <c r="AJK294" s="6"/>
      <c r="AJL294" s="6"/>
      <c r="AJM294" s="6"/>
      <c r="AJN294" s="6"/>
      <c r="AJO294" s="6"/>
      <c r="AJP294" s="6"/>
      <c r="AJQ294" s="6"/>
      <c r="AJR294" s="6"/>
      <c r="AJS294" s="6"/>
      <c r="AJT294" s="6"/>
      <c r="AJU294" s="6"/>
      <c r="AJV294" s="6"/>
      <c r="AJW294" s="6"/>
      <c r="AJX294" s="6"/>
      <c r="AJY294" s="6"/>
      <c r="AJZ294" s="6"/>
      <c r="AKA294" s="6"/>
      <c r="AKB294" s="6"/>
      <c r="AKC294" s="6"/>
      <c r="AKD294" s="6"/>
      <c r="AKE294" s="6"/>
      <c r="AKF294" s="6"/>
      <c r="AKG294" s="6"/>
      <c r="AKH294" s="6"/>
      <c r="AKI294" s="6"/>
      <c r="AKJ294" s="6"/>
      <c r="AKK294" s="6"/>
      <c r="AKL294" s="6"/>
      <c r="AKM294" s="6"/>
      <c r="AKN294" s="6"/>
      <c r="AKO294" s="6"/>
      <c r="AKP294" s="6"/>
      <c r="AKQ294" s="6"/>
      <c r="AKR294" s="6"/>
      <c r="AKS294" s="6"/>
      <c r="AKT294" s="6"/>
      <c r="AKU294" s="6"/>
      <c r="AKV294" s="6"/>
      <c r="AKW294" s="6"/>
      <c r="AKX294" s="6"/>
      <c r="AKY294" s="6"/>
      <c r="AKZ294" s="6"/>
      <c r="ALA294" s="6"/>
      <c r="ALB294" s="6"/>
      <c r="ALC294" s="6"/>
      <c r="ALD294" s="6"/>
      <c r="ALE294" s="6"/>
      <c r="ALF294" s="6"/>
      <c r="ALG294" s="6"/>
      <c r="ALH294" s="6"/>
      <c r="ALI294" s="6"/>
      <c r="ALJ294" s="6"/>
      <c r="ALK294" s="6"/>
      <c r="ALL294" s="6"/>
      <c r="ALM294" s="6"/>
      <c r="ALN294" s="6"/>
      <c r="ALO294" s="6"/>
      <c r="ALP294" s="6"/>
      <c r="ALQ294" s="6"/>
      <c r="ALR294" s="6"/>
      <c r="ALS294" s="6"/>
      <c r="ALT294" s="6"/>
      <c r="ALU294" s="6"/>
      <c r="ALV294" s="6"/>
      <c r="ALW294" s="6"/>
      <c r="ALX294" s="6"/>
      <c r="ALY294" s="6"/>
      <c r="ALZ294" s="6"/>
      <c r="AMA294" s="6"/>
      <c r="AMB294" s="6"/>
      <c r="AMC294" s="6"/>
      <c r="AMD294" s="6"/>
      <c r="AME294" s="6"/>
      <c r="AMF294" s="6"/>
      <c r="AMG294" s="6"/>
      <c r="AMH294" s="6"/>
      <c r="AMI294" s="6"/>
      <c r="AMJ294" s="6"/>
      <c r="AMK294" s="6"/>
      <c r="AML294" s="6"/>
      <c r="AMM294" s="6"/>
      <c r="AMN294" s="6"/>
      <c r="AMO294" s="6"/>
      <c r="AMP294" s="6"/>
      <c r="AMQ294" s="6"/>
      <c r="AMR294" s="6"/>
      <c r="AMS294" s="6"/>
      <c r="AMT294" s="6"/>
      <c r="AMU294" s="6"/>
      <c r="AMV294" s="6"/>
      <c r="AMW294" s="6"/>
      <c r="AMX294" s="6"/>
      <c r="AMY294" s="6"/>
      <c r="AMZ294" s="6"/>
      <c r="ANA294" s="6"/>
      <c r="ANB294" s="6"/>
      <c r="ANC294" s="6"/>
      <c r="AND294" s="6"/>
      <c r="ANE294" s="6"/>
      <c r="ANF294" s="6"/>
      <c r="ANG294" s="6"/>
      <c r="ANH294" s="6"/>
      <c r="ANI294" s="6"/>
      <c r="ANJ294" s="6"/>
      <c r="ANK294" s="6"/>
      <c r="ANL294" s="6"/>
      <c r="ANM294" s="6"/>
      <c r="ANN294" s="6"/>
      <c r="ANO294" s="6"/>
      <c r="ANP294" s="6"/>
      <c r="ANQ294" s="6"/>
      <c r="ANR294" s="6"/>
      <c r="ANS294" s="6"/>
      <c r="ANT294" s="6"/>
      <c r="ANU294" s="6"/>
      <c r="ANV294" s="6"/>
      <c r="ANW294" s="6"/>
      <c r="ANX294" s="6"/>
      <c r="ANY294" s="6"/>
      <c r="ANZ294" s="6"/>
      <c r="AOA294" s="6"/>
      <c r="AOB294" s="6"/>
      <c r="AOC294" s="6"/>
      <c r="AOD294" s="6"/>
      <c r="AOE294" s="6"/>
      <c r="AOF294" s="6"/>
      <c r="AOG294" s="6"/>
      <c r="AOH294" s="6"/>
      <c r="AOI294" s="6"/>
      <c r="AOJ294" s="6"/>
      <c r="AOK294" s="6"/>
      <c r="AOL294" s="6"/>
      <c r="AOM294" s="6"/>
      <c r="AON294" s="6"/>
      <c r="AOO294" s="6"/>
      <c r="AOP294" s="6"/>
      <c r="AOQ294" s="6"/>
      <c r="AOR294" s="6"/>
      <c r="AOS294" s="6"/>
      <c r="AOT294" s="6"/>
      <c r="AOU294" s="6"/>
      <c r="AOV294" s="6"/>
      <c r="AOW294" s="6"/>
      <c r="AOX294" s="6"/>
      <c r="AOY294" s="6"/>
      <c r="AOZ294" s="6"/>
      <c r="APA294" s="6"/>
      <c r="APB294" s="6"/>
      <c r="APC294" s="6"/>
      <c r="APD294" s="6"/>
      <c r="APE294" s="6"/>
      <c r="APF294" s="6"/>
      <c r="APG294" s="6"/>
      <c r="APH294" s="6"/>
      <c r="API294" s="6"/>
      <c r="APJ294" s="6"/>
      <c r="APK294" s="6"/>
      <c r="APL294" s="6"/>
      <c r="APM294" s="6"/>
      <c r="APN294" s="6"/>
      <c r="APO294" s="6"/>
      <c r="APP294" s="6"/>
      <c r="APQ294" s="6"/>
      <c r="APR294" s="6"/>
      <c r="APS294" s="6"/>
      <c r="APT294" s="6"/>
      <c r="APU294" s="6"/>
      <c r="APV294" s="6"/>
      <c r="APW294" s="6"/>
      <c r="APX294" s="6"/>
      <c r="APY294" s="6"/>
      <c r="APZ294" s="6"/>
      <c r="AQA294" s="6"/>
      <c r="AQB294" s="6"/>
      <c r="AQC294" s="6"/>
      <c r="AQD294" s="6"/>
      <c r="AQE294" s="6"/>
      <c r="AQF294" s="6"/>
      <c r="AQG294" s="6"/>
      <c r="AQH294" s="6"/>
      <c r="AQI294" s="6"/>
      <c r="AQJ294" s="6"/>
      <c r="AQK294" s="6"/>
      <c r="AQL294" s="6"/>
      <c r="AQM294" s="6"/>
      <c r="AQN294" s="6"/>
      <c r="AQO294" s="6"/>
      <c r="AQP294" s="6"/>
      <c r="AQQ294" s="6"/>
      <c r="AQR294" s="6"/>
      <c r="AQS294" s="6"/>
      <c r="AQT294" s="6"/>
      <c r="AQU294" s="6"/>
      <c r="AQV294" s="6"/>
      <c r="AQW294" s="6"/>
      <c r="AQX294" s="6"/>
      <c r="AQY294" s="6"/>
      <c r="AQZ294" s="6"/>
      <c r="ARA294" s="6"/>
      <c r="ARB294" s="6"/>
      <c r="ARC294" s="6"/>
      <c r="ARD294" s="6"/>
      <c r="ARE294" s="6"/>
      <c r="ARF294" s="6"/>
      <c r="ARG294" s="6"/>
      <c r="ARH294" s="6"/>
      <c r="ARI294" s="6"/>
      <c r="ARJ294" s="6"/>
      <c r="ARK294" s="6"/>
      <c r="ARL294" s="6"/>
      <c r="ARM294" s="6"/>
      <c r="ARN294" s="6"/>
      <c r="ARO294" s="6"/>
      <c r="ARP294" s="6"/>
      <c r="ARQ294" s="6"/>
      <c r="ARR294" s="6"/>
      <c r="ARS294" s="6"/>
      <c r="ART294" s="6"/>
      <c r="ARU294" s="6"/>
      <c r="ARV294" s="6"/>
      <c r="ARW294" s="6"/>
      <c r="ARX294" s="6"/>
      <c r="ARY294" s="6"/>
      <c r="ARZ294" s="6"/>
      <c r="ASA294" s="6"/>
      <c r="ASB294" s="6"/>
      <c r="ASC294" s="6"/>
      <c r="ASD294" s="6"/>
      <c r="ASE294" s="6"/>
      <c r="ASF294" s="6"/>
      <c r="ASG294" s="6"/>
      <c r="ASH294" s="6"/>
      <c r="ASI294" s="6"/>
      <c r="ASJ294" s="6"/>
      <c r="ASK294" s="6"/>
      <c r="ASL294" s="6"/>
      <c r="ASM294" s="6"/>
      <c r="ASN294" s="6"/>
      <c r="ASO294" s="6"/>
      <c r="ASP294" s="6"/>
      <c r="ASQ294" s="6"/>
      <c r="ASR294" s="6"/>
      <c r="ASS294" s="6"/>
      <c r="AST294" s="6"/>
      <c r="ASU294" s="6"/>
      <c r="ASV294" s="6"/>
      <c r="ASW294" s="6"/>
      <c r="ASX294" s="6"/>
      <c r="ASY294" s="6"/>
      <c r="ASZ294" s="6"/>
      <c r="ATA294" s="6"/>
      <c r="ATB294" s="6"/>
      <c r="ATC294" s="6"/>
      <c r="ATD294" s="6"/>
      <c r="ATE294" s="6"/>
      <c r="ATF294" s="6"/>
      <c r="ATG294" s="6"/>
      <c r="ATH294" s="6"/>
      <c r="ATI294" s="6"/>
      <c r="ATJ294" s="6"/>
      <c r="ATK294" s="6"/>
      <c r="ATL294" s="6"/>
      <c r="ATM294" s="6"/>
      <c r="ATN294" s="6"/>
      <c r="ATO294" s="6"/>
      <c r="ATP294" s="6"/>
      <c r="ATQ294" s="6"/>
      <c r="ATR294" s="6"/>
      <c r="ATS294" s="6"/>
      <c r="ATT294" s="6"/>
      <c r="ATU294" s="6"/>
      <c r="ATV294" s="6"/>
      <c r="ATW294" s="6"/>
      <c r="ATX294" s="6"/>
      <c r="ATY294" s="6"/>
      <c r="ATZ294" s="6"/>
      <c r="AUA294" s="6"/>
      <c r="AUB294" s="6"/>
      <c r="AUC294" s="6"/>
      <c r="AUD294" s="6"/>
      <c r="AUE294" s="6"/>
      <c r="AUF294" s="6"/>
      <c r="AUG294" s="6"/>
      <c r="AUH294" s="6"/>
      <c r="AUI294" s="6"/>
      <c r="AUJ294" s="6"/>
      <c r="AUK294" s="6"/>
      <c r="AUL294" s="6"/>
      <c r="AUM294" s="6"/>
      <c r="AUN294" s="6"/>
      <c r="AUO294" s="6"/>
      <c r="AUP294" s="6"/>
      <c r="AUQ294" s="6"/>
      <c r="AUR294" s="6"/>
      <c r="AUS294" s="6"/>
      <c r="AUT294" s="6"/>
      <c r="AUU294" s="6"/>
      <c r="AUV294" s="6"/>
      <c r="AUW294" s="6"/>
      <c r="AUX294" s="6"/>
      <c r="AUY294" s="6"/>
      <c r="AUZ294" s="6"/>
      <c r="AVA294" s="6"/>
      <c r="AVB294" s="6"/>
      <c r="AVC294" s="6"/>
      <c r="AVD294" s="6"/>
      <c r="AVE294" s="6"/>
      <c r="AVF294" s="6"/>
      <c r="AVG294" s="6"/>
      <c r="AVH294" s="6"/>
      <c r="AVI294" s="6"/>
      <c r="AVJ294" s="6"/>
      <c r="AVK294" s="6"/>
      <c r="AVL294" s="6"/>
      <c r="AVM294" s="6"/>
      <c r="AVN294" s="6"/>
      <c r="AVO294" s="6"/>
      <c r="AVP294" s="6"/>
      <c r="AVQ294" s="6"/>
      <c r="AVR294" s="6"/>
      <c r="AVS294" s="6"/>
      <c r="AVT294" s="6"/>
      <c r="AVU294" s="6"/>
      <c r="AVV294" s="6"/>
      <c r="AVW294" s="6"/>
      <c r="AVX294" s="6"/>
      <c r="AVY294" s="6"/>
      <c r="AVZ294" s="6"/>
      <c r="AWA294" s="6"/>
      <c r="AWB294" s="6"/>
      <c r="AWC294" s="6"/>
      <c r="AWD294" s="6"/>
      <c r="AWE294" s="6"/>
      <c r="AWF294" s="6"/>
      <c r="AWG294" s="6"/>
      <c r="AWH294" s="6"/>
      <c r="AWI294" s="6"/>
      <c r="AWJ294" s="6"/>
      <c r="AWK294" s="6"/>
      <c r="AWL294" s="6"/>
      <c r="AWM294" s="6"/>
      <c r="AWN294" s="6"/>
      <c r="AWO294" s="6"/>
      <c r="AWP294" s="6"/>
      <c r="AWQ294" s="6"/>
      <c r="AWR294" s="6"/>
      <c r="AWS294" s="6"/>
      <c r="AWT294" s="6"/>
      <c r="AWU294" s="6"/>
      <c r="AWV294" s="6"/>
      <c r="AWW294" s="6"/>
      <c r="AWX294" s="6"/>
      <c r="AWY294" s="6"/>
      <c r="AWZ294" s="6"/>
      <c r="AXA294" s="6"/>
      <c r="AXB294" s="6"/>
      <c r="AXC294" s="6"/>
      <c r="AXD294" s="6"/>
      <c r="AXE294" s="6"/>
      <c r="AXF294" s="6"/>
      <c r="AXG294" s="6"/>
      <c r="AXH294" s="6"/>
      <c r="AXI294" s="6"/>
      <c r="AXJ294" s="6"/>
      <c r="AXK294" s="6"/>
      <c r="AXL294" s="6"/>
      <c r="AXM294" s="6"/>
      <c r="AXN294" s="6"/>
      <c r="AXO294" s="6"/>
      <c r="AXP294" s="6"/>
      <c r="AXQ294" s="6"/>
      <c r="AXR294" s="6"/>
      <c r="AXS294" s="6"/>
      <c r="AXT294" s="6"/>
      <c r="AXU294" s="6"/>
      <c r="AXV294" s="6"/>
      <c r="AXW294" s="6"/>
      <c r="AXX294" s="6"/>
      <c r="AXY294" s="6"/>
      <c r="AXZ294" s="6"/>
      <c r="AYA294" s="6"/>
      <c r="AYB294" s="6"/>
      <c r="AYC294" s="6"/>
      <c r="AYD294" s="6"/>
      <c r="AYE294" s="6"/>
      <c r="AYF294" s="6"/>
      <c r="AYG294" s="6"/>
      <c r="AYH294" s="6"/>
      <c r="AYI294" s="6"/>
      <c r="AYJ294" s="6"/>
      <c r="AYK294" s="6"/>
      <c r="AYL294" s="6"/>
      <c r="AYM294" s="6"/>
      <c r="AYN294" s="6"/>
      <c r="AYO294" s="6"/>
      <c r="AYP294" s="6"/>
      <c r="AYQ294" s="6"/>
      <c r="AYR294" s="6"/>
      <c r="AYS294" s="6"/>
      <c r="AYT294" s="6"/>
      <c r="AYU294" s="6"/>
      <c r="AYV294" s="6"/>
      <c r="AYW294" s="6"/>
      <c r="AYX294" s="6"/>
      <c r="AYY294" s="6"/>
      <c r="AYZ294" s="6"/>
      <c r="AZA294" s="6"/>
      <c r="AZB294" s="6"/>
      <c r="AZC294" s="6"/>
      <c r="AZD294" s="6"/>
      <c r="AZE294" s="6"/>
      <c r="AZF294" s="6"/>
      <c r="AZG294" s="6"/>
      <c r="AZH294" s="6"/>
      <c r="AZI294" s="6"/>
      <c r="AZJ294" s="6"/>
      <c r="AZK294" s="6"/>
      <c r="AZL294" s="6"/>
      <c r="AZM294" s="6"/>
      <c r="AZN294" s="6"/>
      <c r="AZO294" s="6"/>
      <c r="AZP294" s="6"/>
      <c r="AZQ294" s="6"/>
      <c r="AZR294" s="6"/>
      <c r="AZS294" s="6"/>
      <c r="AZT294" s="6"/>
      <c r="AZU294" s="6"/>
      <c r="AZV294" s="6"/>
      <c r="AZW294" s="6"/>
      <c r="AZX294" s="6"/>
      <c r="AZY294" s="6"/>
      <c r="AZZ294" s="6"/>
      <c r="BAA294" s="6"/>
      <c r="BAB294" s="6"/>
      <c r="BAC294" s="6"/>
      <c r="BAD294" s="6"/>
      <c r="BAE294" s="6"/>
      <c r="BAF294" s="6"/>
      <c r="BAG294" s="6"/>
      <c r="BAH294" s="6"/>
      <c r="BAI294" s="6"/>
      <c r="BAJ294" s="6"/>
      <c r="BAK294" s="6"/>
      <c r="BAL294" s="6"/>
      <c r="BAM294" s="6"/>
      <c r="BAN294" s="6"/>
      <c r="BAO294" s="6"/>
      <c r="BAP294" s="6"/>
      <c r="BAQ294" s="6"/>
      <c r="BAR294" s="6"/>
      <c r="BAS294" s="6"/>
      <c r="BAT294" s="6"/>
      <c r="BAU294" s="6"/>
      <c r="BAV294" s="6"/>
      <c r="BAW294" s="6"/>
      <c r="BAX294" s="6"/>
      <c r="BAY294" s="6"/>
      <c r="BAZ294" s="6"/>
      <c r="BBA294" s="6"/>
      <c r="BBB294" s="6"/>
      <c r="BBC294" s="6"/>
      <c r="BBD294" s="6"/>
      <c r="BBE294" s="6"/>
      <c r="BBF294" s="6"/>
      <c r="BBG294" s="6"/>
      <c r="BBH294" s="6"/>
      <c r="BBI294" s="6"/>
      <c r="BBJ294" s="6"/>
      <c r="BBK294" s="6"/>
      <c r="BBL294" s="6"/>
      <c r="BBM294" s="6"/>
      <c r="BBN294" s="6"/>
      <c r="BBO294" s="6"/>
      <c r="BBP294" s="6"/>
      <c r="BBQ294" s="6"/>
      <c r="BBR294" s="6"/>
      <c r="BBS294" s="6"/>
      <c r="BBT294" s="6"/>
      <c r="BBU294" s="6"/>
      <c r="BBV294" s="6"/>
      <c r="BBW294" s="6"/>
      <c r="BBX294" s="6"/>
      <c r="BBY294" s="6"/>
      <c r="BBZ294" s="6"/>
      <c r="BCA294" s="6"/>
      <c r="BCB294" s="6"/>
      <c r="BCC294" s="6"/>
      <c r="BCD294" s="6"/>
      <c r="BCE294" s="6"/>
      <c r="BCF294" s="6"/>
      <c r="BCG294" s="6"/>
      <c r="BCH294" s="6"/>
      <c r="BCI294" s="6"/>
      <c r="BCJ294" s="6"/>
      <c r="BCK294" s="6"/>
      <c r="BCL294" s="6"/>
      <c r="BCM294" s="6"/>
      <c r="BCN294" s="6"/>
      <c r="BCO294" s="6"/>
      <c r="BCP294" s="6"/>
      <c r="BCQ294" s="6"/>
      <c r="BCR294" s="6"/>
      <c r="BCS294" s="6"/>
      <c r="BCT294" s="6"/>
      <c r="BCU294" s="6"/>
      <c r="BCV294" s="6"/>
      <c r="BCW294" s="6"/>
      <c r="BCX294" s="6"/>
      <c r="BCY294" s="6"/>
      <c r="BCZ294" s="6"/>
      <c r="BDA294" s="6"/>
      <c r="BDB294" s="6"/>
      <c r="BDC294" s="6"/>
      <c r="BDD294" s="6"/>
      <c r="BDE294" s="6"/>
      <c r="BDF294" s="6"/>
      <c r="BDG294" s="6"/>
      <c r="BDH294" s="6"/>
      <c r="BDI294" s="6"/>
      <c r="BDJ294" s="6"/>
      <c r="BDK294" s="6"/>
      <c r="BDL294" s="6"/>
      <c r="BDM294" s="6"/>
      <c r="BDN294" s="6"/>
      <c r="BDO294" s="6"/>
      <c r="BDP294" s="6"/>
      <c r="BDQ294" s="6"/>
      <c r="BDR294" s="6"/>
      <c r="BDS294" s="6"/>
      <c r="BDT294" s="6"/>
      <c r="BDU294" s="6"/>
      <c r="BDV294" s="6"/>
      <c r="BDW294" s="6"/>
      <c r="BDX294" s="6"/>
      <c r="BDY294" s="6"/>
      <c r="BDZ294" s="6"/>
      <c r="BEA294" s="6"/>
      <c r="BEB294" s="6"/>
      <c r="BEC294" s="6"/>
      <c r="BED294" s="6"/>
      <c r="BEE294" s="6"/>
      <c r="BEF294" s="6"/>
      <c r="BEG294" s="6"/>
      <c r="BEH294" s="6"/>
      <c r="BEI294" s="6"/>
      <c r="BEJ294" s="6"/>
      <c r="BEK294" s="6"/>
      <c r="BEL294" s="6"/>
      <c r="BEM294" s="6"/>
      <c r="BEN294" s="6"/>
      <c r="BEO294" s="6"/>
      <c r="BEP294" s="6"/>
      <c r="BEQ294" s="6"/>
      <c r="BER294" s="6"/>
      <c r="BES294" s="6"/>
      <c r="BET294" s="6"/>
      <c r="BEU294" s="6"/>
      <c r="BEV294" s="6"/>
      <c r="BEW294" s="6"/>
      <c r="BEX294" s="6"/>
      <c r="BEY294" s="6"/>
      <c r="BEZ294" s="6"/>
      <c r="BFA294" s="6"/>
      <c r="BFB294" s="6"/>
      <c r="BFC294" s="6"/>
      <c r="BFD294" s="6"/>
      <c r="BFE294" s="6"/>
      <c r="BFF294" s="6"/>
      <c r="BFG294" s="6"/>
      <c r="BFH294" s="6"/>
      <c r="BFI294" s="6"/>
      <c r="BFJ294" s="6"/>
      <c r="BFK294" s="6"/>
      <c r="BFL294" s="6"/>
      <c r="BFM294" s="6"/>
      <c r="BFN294" s="6"/>
      <c r="BFO294" s="6"/>
      <c r="BFP294" s="6"/>
      <c r="BFQ294" s="6"/>
      <c r="BFR294" s="6"/>
      <c r="BFS294" s="6"/>
      <c r="BFT294" s="6"/>
      <c r="BFU294" s="6"/>
      <c r="BFV294" s="6"/>
      <c r="BFW294" s="6"/>
      <c r="BFX294" s="6"/>
      <c r="BFY294" s="6"/>
      <c r="BFZ294" s="6"/>
      <c r="BGA294" s="6"/>
      <c r="BGB294" s="6"/>
      <c r="BGC294" s="6"/>
      <c r="BGD294" s="6"/>
      <c r="BGE294" s="6"/>
      <c r="BGF294" s="6"/>
      <c r="BGG294" s="6"/>
      <c r="BGH294" s="6"/>
      <c r="BGI294" s="6"/>
      <c r="BGJ294" s="6"/>
      <c r="BGK294" s="6"/>
      <c r="BGL294" s="6"/>
      <c r="BGM294" s="6"/>
      <c r="BGN294" s="6"/>
      <c r="BGO294" s="6"/>
      <c r="BGP294" s="6"/>
      <c r="BGQ294" s="6"/>
      <c r="BGR294" s="6"/>
      <c r="BGS294" s="6"/>
      <c r="BGT294" s="6"/>
      <c r="BGU294" s="6"/>
      <c r="BGV294" s="6"/>
      <c r="BGW294" s="6"/>
      <c r="BGX294" s="6"/>
      <c r="BGY294" s="6"/>
      <c r="BGZ294" s="6"/>
      <c r="BHA294" s="6"/>
      <c r="BHB294" s="6"/>
      <c r="BHC294" s="6"/>
      <c r="BHD294" s="6"/>
      <c r="BHE294" s="6"/>
      <c r="BHF294" s="6"/>
      <c r="BHG294" s="6"/>
      <c r="BHH294" s="6"/>
      <c r="BHI294" s="6"/>
      <c r="BHJ294" s="6"/>
      <c r="BHK294" s="6"/>
      <c r="BHL294" s="6"/>
      <c r="BHM294" s="6"/>
      <c r="BHN294" s="6"/>
      <c r="BHO294" s="6"/>
      <c r="BHP294" s="6"/>
      <c r="BHQ294" s="6"/>
      <c r="BHR294" s="6"/>
      <c r="BHS294" s="6"/>
      <c r="BHT294" s="6"/>
      <c r="BHU294" s="6"/>
      <c r="BHV294" s="6"/>
      <c r="BHW294" s="6"/>
      <c r="BHX294" s="6"/>
      <c r="BHY294" s="6"/>
      <c r="BHZ294" s="6"/>
      <c r="BIA294" s="6"/>
      <c r="BIB294" s="6"/>
      <c r="BIC294" s="6"/>
      <c r="BID294" s="6"/>
      <c r="BIE294" s="6"/>
      <c r="BIF294" s="6"/>
      <c r="BIG294" s="6"/>
      <c r="BIH294" s="6"/>
      <c r="BII294" s="6"/>
      <c r="BIJ294" s="6"/>
      <c r="BIK294" s="6"/>
      <c r="BIL294" s="6"/>
      <c r="BIM294" s="6"/>
      <c r="BIN294" s="6"/>
      <c r="BIO294" s="6"/>
      <c r="BIP294" s="6"/>
      <c r="BIQ294" s="6"/>
      <c r="BIR294" s="6"/>
      <c r="BIS294" s="6"/>
      <c r="BIT294" s="6"/>
      <c r="BIU294" s="6"/>
      <c r="BIV294" s="6"/>
      <c r="BIW294" s="6"/>
      <c r="BIX294" s="6"/>
      <c r="BIY294" s="6"/>
      <c r="BIZ294" s="6"/>
      <c r="BJA294" s="6"/>
      <c r="BJB294" s="6"/>
      <c r="BJC294" s="6"/>
      <c r="BJD294" s="6"/>
      <c r="BJE294" s="6"/>
      <c r="BJF294" s="6"/>
      <c r="BJG294" s="6"/>
      <c r="BJH294" s="6"/>
      <c r="BJI294" s="6"/>
      <c r="BJJ294" s="6"/>
      <c r="BJK294" s="6"/>
      <c r="BJL294" s="6"/>
      <c r="BJM294" s="6"/>
      <c r="BJN294" s="6"/>
      <c r="BJO294" s="6"/>
      <c r="BJP294" s="6"/>
      <c r="BJQ294" s="6"/>
      <c r="BJR294" s="6"/>
      <c r="BJS294" s="6"/>
      <c r="BJT294" s="6"/>
      <c r="BJU294" s="6"/>
      <c r="BJV294" s="6"/>
      <c r="BJW294" s="6"/>
      <c r="BJX294" s="6"/>
      <c r="BJY294" s="6"/>
      <c r="BJZ294" s="6"/>
      <c r="BKA294" s="6"/>
      <c r="BKB294" s="6"/>
      <c r="BKC294" s="6"/>
      <c r="BKD294" s="6"/>
      <c r="BKE294" s="6"/>
      <c r="BKF294" s="6"/>
      <c r="BKG294" s="6"/>
      <c r="BKH294" s="6"/>
      <c r="BKI294" s="6"/>
      <c r="BKJ294" s="6"/>
      <c r="BKK294" s="6"/>
      <c r="BKL294" s="6"/>
      <c r="BKM294" s="6"/>
      <c r="BKN294" s="6"/>
      <c r="BKO294" s="6"/>
      <c r="BKP294" s="6"/>
      <c r="BKQ294" s="6"/>
      <c r="BKR294" s="6"/>
      <c r="BKS294" s="6"/>
      <c r="BKT294" s="6"/>
      <c r="BKU294" s="6"/>
      <c r="BKV294" s="6"/>
      <c r="BKW294" s="6"/>
      <c r="BKX294" s="6"/>
      <c r="BKY294" s="6"/>
      <c r="BKZ294" s="6"/>
      <c r="BLA294" s="6"/>
      <c r="BLB294" s="6"/>
      <c r="BLC294" s="6"/>
      <c r="BLD294" s="6"/>
      <c r="BLE294" s="6"/>
      <c r="BLF294" s="6"/>
      <c r="BLG294" s="6"/>
      <c r="BLH294" s="6"/>
      <c r="BLI294" s="6"/>
      <c r="BLJ294" s="6"/>
      <c r="BLK294" s="6"/>
      <c r="BLL294" s="6"/>
      <c r="BLM294" s="6"/>
      <c r="BLN294" s="6"/>
      <c r="BLO294" s="6"/>
      <c r="BLP294" s="6"/>
      <c r="BLQ294" s="6"/>
      <c r="BLR294" s="6"/>
      <c r="BLS294" s="6"/>
      <c r="BLT294" s="6"/>
      <c r="BLU294" s="6"/>
      <c r="BLV294" s="6"/>
      <c r="BLW294" s="6"/>
      <c r="BLX294" s="6"/>
      <c r="BLY294" s="6"/>
      <c r="BLZ294" s="6"/>
      <c r="BMA294" s="6"/>
      <c r="BMB294" s="6"/>
      <c r="BMC294" s="6"/>
      <c r="BMD294" s="6"/>
      <c r="BME294" s="6"/>
      <c r="BMF294" s="6"/>
      <c r="BMG294" s="6"/>
      <c r="BMH294" s="6"/>
      <c r="BMI294" s="6"/>
      <c r="BMJ294" s="6"/>
      <c r="BMK294" s="6"/>
      <c r="BML294" s="6"/>
      <c r="BMM294" s="6"/>
      <c r="BMN294" s="6"/>
      <c r="BMO294" s="6"/>
      <c r="BMP294" s="6"/>
      <c r="BMQ294" s="6"/>
      <c r="BMR294" s="6"/>
      <c r="BMS294" s="6"/>
      <c r="BMT294" s="6"/>
      <c r="BMU294" s="6"/>
      <c r="BMV294" s="6"/>
      <c r="BMW294" s="6"/>
      <c r="BMX294" s="6"/>
      <c r="BMY294" s="6"/>
      <c r="BMZ294" s="6"/>
      <c r="BNA294" s="6"/>
      <c r="BNB294" s="6"/>
      <c r="BNC294" s="6"/>
      <c r="BND294" s="6"/>
      <c r="BNE294" s="6"/>
      <c r="BNF294" s="6"/>
      <c r="BNG294" s="6"/>
      <c r="BNH294" s="6"/>
      <c r="BNI294" s="6"/>
      <c r="BNJ294" s="6"/>
      <c r="BNK294" s="6"/>
      <c r="BNL294" s="6"/>
      <c r="BNM294" s="6"/>
      <c r="BNN294" s="6"/>
      <c r="BNO294" s="6"/>
      <c r="BNP294" s="6"/>
      <c r="BNQ294" s="6"/>
      <c r="BNR294" s="6"/>
      <c r="BNS294" s="6"/>
      <c r="BNT294" s="6"/>
      <c r="BNU294" s="6"/>
      <c r="BNV294" s="6"/>
      <c r="BNW294" s="6"/>
      <c r="BNX294" s="6"/>
      <c r="BNY294" s="6"/>
      <c r="BNZ294" s="6"/>
      <c r="BOA294" s="6"/>
      <c r="BOB294" s="6"/>
      <c r="BOC294" s="6"/>
      <c r="BOD294" s="6"/>
      <c r="BOE294" s="6"/>
      <c r="BOF294" s="6"/>
      <c r="BOG294" s="6"/>
      <c r="BOH294" s="6"/>
      <c r="BOI294" s="6"/>
      <c r="BOJ294" s="6"/>
      <c r="BOK294" s="6"/>
      <c r="BOL294" s="6"/>
      <c r="BOM294" s="6"/>
      <c r="BON294" s="6"/>
      <c r="BOO294" s="6"/>
      <c r="BOP294" s="6"/>
      <c r="BOQ294" s="6"/>
      <c r="BOR294" s="6"/>
      <c r="BOS294" s="6"/>
      <c r="BOT294" s="6"/>
      <c r="BOU294" s="6"/>
      <c r="BOV294" s="6"/>
      <c r="BOW294" s="6"/>
      <c r="BOX294" s="6"/>
      <c r="BOY294" s="6"/>
      <c r="BOZ294" s="6"/>
      <c r="BPA294" s="6"/>
      <c r="BPB294" s="6"/>
      <c r="BPC294" s="6"/>
      <c r="BPD294" s="6"/>
      <c r="BPE294" s="6"/>
      <c r="BPF294" s="6"/>
      <c r="BPG294" s="6"/>
      <c r="BPH294" s="6"/>
      <c r="BPI294" s="6"/>
      <c r="BPJ294" s="6"/>
      <c r="BPK294" s="6"/>
      <c r="BPL294" s="6"/>
      <c r="BPM294" s="6"/>
      <c r="BPN294" s="6"/>
      <c r="BPO294" s="6"/>
      <c r="BPP294" s="6"/>
      <c r="BPQ294" s="6"/>
      <c r="BPR294" s="6"/>
      <c r="BPS294" s="6"/>
      <c r="BPT294" s="6"/>
      <c r="BPU294" s="6"/>
      <c r="BPV294" s="6"/>
      <c r="BPW294" s="6"/>
      <c r="BPX294" s="6"/>
      <c r="BPY294" s="6"/>
      <c r="BPZ294" s="6"/>
      <c r="BQA294" s="6"/>
      <c r="BQB294" s="6"/>
      <c r="BQC294" s="6"/>
      <c r="BQD294" s="6"/>
      <c r="BQE294" s="6"/>
      <c r="BQF294" s="6"/>
      <c r="BQG294" s="6"/>
      <c r="BQH294" s="6"/>
      <c r="BQI294" s="6"/>
      <c r="BQJ294" s="6"/>
      <c r="BQK294" s="6"/>
      <c r="BQL294" s="6"/>
      <c r="BQM294" s="6"/>
      <c r="BQN294" s="6"/>
      <c r="BQO294" s="6"/>
      <c r="BQP294" s="6"/>
      <c r="BQQ294" s="6"/>
      <c r="BQR294" s="6"/>
      <c r="BQS294" s="6"/>
      <c r="BQT294" s="6"/>
      <c r="BQU294" s="6"/>
      <c r="BQV294" s="6"/>
      <c r="BQW294" s="6"/>
      <c r="BQX294" s="6"/>
      <c r="BQY294" s="6"/>
      <c r="BQZ294" s="6"/>
      <c r="BRA294" s="6"/>
      <c r="BRB294" s="6"/>
      <c r="BRC294" s="6"/>
      <c r="BRD294" s="6"/>
      <c r="BRE294" s="6"/>
      <c r="BRF294" s="6"/>
      <c r="BRG294" s="6"/>
      <c r="BRH294" s="6"/>
      <c r="BRI294" s="6"/>
      <c r="BRJ294" s="6"/>
      <c r="BRK294" s="6"/>
      <c r="BRL294" s="6"/>
      <c r="BRM294" s="6"/>
      <c r="BRN294" s="6"/>
      <c r="BRO294" s="6"/>
      <c r="BRP294" s="6"/>
      <c r="BRQ294" s="6"/>
      <c r="BRR294" s="6"/>
      <c r="BRS294" s="6"/>
      <c r="BRT294" s="6"/>
      <c r="BRU294" s="6"/>
      <c r="BRV294" s="6"/>
      <c r="BRW294" s="6"/>
      <c r="BRX294" s="6"/>
      <c r="BRY294" s="6"/>
      <c r="BRZ294" s="6"/>
      <c r="BSA294" s="6"/>
      <c r="BSB294" s="6"/>
      <c r="BSC294" s="6"/>
      <c r="BSD294" s="6"/>
      <c r="BSE294" s="6"/>
      <c r="BSF294" s="6"/>
      <c r="BSG294" s="6"/>
      <c r="BSH294" s="6"/>
      <c r="BSI294" s="6"/>
      <c r="BSJ294" s="6"/>
      <c r="BSK294" s="6"/>
      <c r="BSL294" s="6"/>
      <c r="BSM294" s="6"/>
      <c r="BSN294" s="6"/>
      <c r="BSO294" s="6"/>
      <c r="BSP294" s="6"/>
      <c r="BSQ294" s="6"/>
      <c r="BSR294" s="6"/>
      <c r="BSS294" s="6"/>
      <c r="BST294" s="6"/>
      <c r="BSU294" s="6"/>
      <c r="BSV294" s="6"/>
      <c r="BSW294" s="6"/>
      <c r="BSX294" s="6"/>
      <c r="BSY294" s="6"/>
      <c r="BSZ294" s="6"/>
      <c r="BTA294" s="6"/>
      <c r="BTB294" s="6"/>
      <c r="BTC294" s="6"/>
      <c r="BTD294" s="6"/>
      <c r="BTE294" s="6"/>
      <c r="BTF294" s="6"/>
      <c r="BTG294" s="6"/>
      <c r="BTH294" s="6"/>
      <c r="BTI294" s="6"/>
      <c r="BTJ294" s="6"/>
      <c r="BTK294" s="6"/>
      <c r="BTL294" s="6"/>
      <c r="BTM294" s="6"/>
      <c r="BTN294" s="6"/>
      <c r="BTO294" s="6"/>
      <c r="BTP294" s="6"/>
      <c r="BTQ294" s="6"/>
      <c r="BTR294" s="6"/>
      <c r="BTS294" s="6"/>
      <c r="BTT294" s="6"/>
      <c r="BTU294" s="6"/>
      <c r="BTV294" s="6"/>
      <c r="BTW294" s="6"/>
      <c r="BTX294" s="6"/>
      <c r="BTY294" s="6"/>
      <c r="BTZ294" s="6"/>
      <c r="BUA294" s="6"/>
      <c r="BUB294" s="6"/>
      <c r="BUC294" s="6"/>
      <c r="BUD294" s="6"/>
      <c r="BUE294" s="6"/>
      <c r="BUF294" s="6"/>
      <c r="BUG294" s="6"/>
      <c r="BUH294" s="6"/>
      <c r="BUI294" s="6"/>
      <c r="BUJ294" s="6"/>
      <c r="BUK294" s="6"/>
      <c r="BUL294" s="6"/>
      <c r="BUM294" s="6"/>
      <c r="BUN294" s="6"/>
      <c r="BUO294" s="6"/>
      <c r="BUP294" s="6"/>
      <c r="BUQ294" s="6"/>
      <c r="BUR294" s="6"/>
      <c r="BUS294" s="6"/>
      <c r="BUT294" s="6"/>
      <c r="BUU294" s="6"/>
      <c r="BUV294" s="6"/>
      <c r="BUW294" s="6"/>
      <c r="BUX294" s="6"/>
      <c r="BUY294" s="6"/>
      <c r="BUZ294" s="6"/>
      <c r="BVA294" s="6"/>
      <c r="BVB294" s="6"/>
      <c r="BVC294" s="6"/>
      <c r="BVD294" s="6"/>
      <c r="BVE294" s="6"/>
      <c r="BVF294" s="6"/>
      <c r="BVG294" s="6"/>
      <c r="BVH294" s="6"/>
      <c r="BVI294" s="6"/>
      <c r="BVJ294" s="6"/>
      <c r="BVK294" s="6"/>
      <c r="BVL294" s="6"/>
      <c r="BVM294" s="6"/>
      <c r="BVN294" s="6"/>
      <c r="BVO294" s="6"/>
      <c r="BVP294" s="6"/>
      <c r="BVQ294" s="6"/>
      <c r="BVR294" s="6"/>
      <c r="BVS294" s="6"/>
      <c r="BVT294" s="6"/>
      <c r="BVU294" s="6"/>
      <c r="BVV294" s="6"/>
      <c r="BVW294" s="6"/>
      <c r="BVX294" s="6"/>
      <c r="BVY294" s="6"/>
      <c r="BVZ294" s="6"/>
      <c r="BWA294" s="6"/>
      <c r="BWB294" s="6"/>
      <c r="BWC294" s="6"/>
      <c r="BWD294" s="6"/>
      <c r="BWE294" s="6"/>
      <c r="BWF294" s="6"/>
      <c r="BWG294" s="6"/>
      <c r="BWH294" s="6"/>
      <c r="BWI294" s="6"/>
      <c r="BWJ294" s="6"/>
      <c r="BWK294" s="6"/>
      <c r="BWL294" s="6"/>
      <c r="BWM294" s="6"/>
      <c r="BWN294" s="6"/>
      <c r="BWO294" s="6"/>
      <c r="BWP294" s="6"/>
      <c r="BWQ294" s="6"/>
      <c r="BWR294" s="6"/>
      <c r="BWS294" s="6"/>
      <c r="BWT294" s="6"/>
      <c r="BWU294" s="6"/>
      <c r="BWV294" s="6"/>
      <c r="BWW294" s="6"/>
      <c r="BWX294" s="6"/>
      <c r="BWY294" s="6"/>
      <c r="BWZ294" s="6"/>
      <c r="BXA294" s="6"/>
      <c r="BXB294" s="6"/>
      <c r="BXC294" s="6"/>
      <c r="BXD294" s="6"/>
      <c r="BXE294" s="6"/>
      <c r="BXF294" s="6"/>
      <c r="BXG294" s="6"/>
      <c r="BXH294" s="6"/>
      <c r="BXI294" s="6"/>
      <c r="BXJ294" s="6"/>
      <c r="BXK294" s="6"/>
      <c r="BXL294" s="6"/>
      <c r="BXM294" s="6"/>
      <c r="BXN294" s="6"/>
      <c r="BXO294" s="6"/>
      <c r="BXP294" s="6"/>
      <c r="BXQ294" s="6"/>
      <c r="BXR294" s="6"/>
      <c r="BXS294" s="6"/>
      <c r="BXT294" s="6"/>
      <c r="BXU294" s="6"/>
      <c r="BXV294" s="6"/>
      <c r="BXW294" s="6"/>
      <c r="BXX294" s="6"/>
      <c r="BXY294" s="6"/>
      <c r="BXZ294" s="6"/>
      <c r="BYA294" s="6"/>
      <c r="BYB294" s="6"/>
      <c r="BYC294" s="6"/>
      <c r="BYD294" s="6"/>
      <c r="BYE294" s="6"/>
      <c r="BYF294" s="6"/>
      <c r="BYG294" s="6"/>
      <c r="BYH294" s="6"/>
      <c r="BYI294" s="6"/>
      <c r="BYJ294" s="6"/>
      <c r="BYK294" s="6"/>
      <c r="BYL294" s="6"/>
      <c r="BYM294" s="6"/>
      <c r="BYN294" s="6"/>
      <c r="BYO294" s="6"/>
      <c r="BYP294" s="6"/>
      <c r="BYQ294" s="6"/>
      <c r="BYR294" s="6"/>
      <c r="BYS294" s="6"/>
      <c r="BYT294" s="6"/>
      <c r="BYU294" s="6"/>
      <c r="BYV294" s="6"/>
      <c r="BYW294" s="6"/>
      <c r="BYX294" s="6"/>
      <c r="BYY294" s="6"/>
      <c r="BYZ294" s="6"/>
      <c r="BZA294" s="6"/>
      <c r="BZB294" s="6"/>
      <c r="BZC294" s="6"/>
      <c r="BZD294" s="6"/>
      <c r="BZE294" s="6"/>
      <c r="BZF294" s="6"/>
      <c r="BZG294" s="6"/>
      <c r="BZH294" s="6"/>
      <c r="BZI294" s="6"/>
      <c r="BZJ294" s="6"/>
      <c r="BZK294" s="6"/>
      <c r="BZL294" s="6"/>
      <c r="BZM294" s="6"/>
      <c r="BZN294" s="6"/>
      <c r="BZO294" s="6"/>
      <c r="BZP294" s="6"/>
      <c r="BZQ294" s="6"/>
      <c r="BZR294" s="6"/>
      <c r="BZS294" s="6"/>
      <c r="BZT294" s="6"/>
      <c r="BZU294" s="6"/>
      <c r="BZV294" s="6"/>
      <c r="BZW294" s="6"/>
      <c r="BZX294" s="6"/>
      <c r="BZY294" s="6"/>
      <c r="BZZ294" s="6"/>
      <c r="CAA294" s="6"/>
      <c r="CAB294" s="6"/>
      <c r="CAC294" s="6"/>
      <c r="CAD294" s="6"/>
      <c r="CAE294" s="6"/>
      <c r="CAF294" s="6"/>
      <c r="CAG294" s="6"/>
      <c r="CAH294" s="6"/>
      <c r="CAI294" s="6"/>
      <c r="CAJ294" s="6"/>
      <c r="CAK294" s="6"/>
      <c r="CAL294" s="6"/>
      <c r="CAM294" s="6"/>
      <c r="CAN294" s="6"/>
      <c r="CAO294" s="6"/>
      <c r="CAP294" s="6"/>
      <c r="CAQ294" s="6"/>
      <c r="CAR294" s="6"/>
      <c r="CAS294" s="6"/>
      <c r="CAT294" s="6"/>
      <c r="CAU294" s="6"/>
      <c r="CAV294" s="6"/>
      <c r="CAW294" s="6"/>
      <c r="CAX294" s="6"/>
      <c r="CAY294" s="6"/>
      <c r="CAZ294" s="6"/>
      <c r="CBA294" s="6"/>
      <c r="CBB294" s="6"/>
      <c r="CBC294" s="6"/>
      <c r="CBD294" s="6"/>
      <c r="CBE294" s="6"/>
      <c r="CBF294" s="6"/>
      <c r="CBG294" s="6"/>
      <c r="CBH294" s="6"/>
      <c r="CBI294" s="6"/>
      <c r="CBJ294" s="6"/>
      <c r="CBK294" s="6"/>
      <c r="CBL294" s="6"/>
      <c r="CBM294" s="6"/>
      <c r="CBN294" s="6"/>
      <c r="CBO294" s="6"/>
      <c r="CBP294" s="6"/>
      <c r="CBQ294" s="6"/>
      <c r="CBR294" s="6"/>
      <c r="CBS294" s="6"/>
      <c r="CBT294" s="6"/>
      <c r="CBU294" s="6"/>
      <c r="CBV294" s="6"/>
      <c r="CBW294" s="6"/>
      <c r="CBX294" s="6"/>
      <c r="CBY294" s="6"/>
      <c r="CBZ294" s="6"/>
      <c r="CCA294" s="6"/>
      <c r="CCB294" s="6"/>
      <c r="CCC294" s="6"/>
      <c r="CCD294" s="6"/>
      <c r="CCE294" s="6"/>
      <c r="CCF294" s="6"/>
      <c r="CCG294" s="6"/>
      <c r="CCH294" s="6"/>
      <c r="CCI294" s="6"/>
      <c r="CCJ294" s="6"/>
      <c r="CCK294" s="6"/>
      <c r="CCL294" s="6"/>
      <c r="CCM294" s="6"/>
      <c r="CCN294" s="6"/>
      <c r="CCO294" s="6"/>
      <c r="CCP294" s="6"/>
      <c r="CCQ294" s="6"/>
      <c r="CCR294" s="6"/>
      <c r="CCS294" s="6"/>
      <c r="CCT294" s="6"/>
      <c r="CCU294" s="6"/>
      <c r="CCV294" s="6"/>
      <c r="CCW294" s="6"/>
      <c r="CCX294" s="6"/>
      <c r="CCY294" s="6"/>
      <c r="CCZ294" s="6"/>
      <c r="CDA294" s="6"/>
      <c r="CDB294" s="6"/>
      <c r="CDC294" s="6"/>
      <c r="CDD294" s="6"/>
      <c r="CDE294" s="6"/>
      <c r="CDF294" s="6"/>
      <c r="CDG294" s="6"/>
      <c r="CDH294" s="6"/>
      <c r="CDI294" s="6"/>
      <c r="CDJ294" s="6"/>
      <c r="CDK294" s="6"/>
      <c r="CDL294" s="6"/>
      <c r="CDM294" s="6"/>
      <c r="CDN294" s="6"/>
      <c r="CDO294" s="6"/>
      <c r="CDP294" s="6"/>
      <c r="CDQ294" s="6"/>
      <c r="CDR294" s="6"/>
      <c r="CDS294" s="6"/>
      <c r="CDT294" s="6"/>
      <c r="CDU294" s="6"/>
      <c r="CDV294" s="6"/>
      <c r="CDW294" s="6"/>
      <c r="CDX294" s="6"/>
      <c r="CDY294" s="6"/>
      <c r="CDZ294" s="6"/>
      <c r="CEA294" s="6"/>
      <c r="CEB294" s="6"/>
      <c r="CEC294" s="6"/>
      <c r="CED294" s="6"/>
      <c r="CEE294" s="6"/>
      <c r="CEF294" s="6"/>
      <c r="CEG294" s="6"/>
      <c r="CEH294" s="6"/>
      <c r="CEI294" s="6"/>
      <c r="CEJ294" s="6"/>
      <c r="CEK294" s="6"/>
      <c r="CEL294" s="6"/>
      <c r="CEM294" s="6"/>
      <c r="CEN294" s="6"/>
      <c r="CEO294" s="6"/>
      <c r="CEP294" s="6"/>
      <c r="CEQ294" s="6"/>
      <c r="CER294" s="6"/>
      <c r="CES294" s="6"/>
      <c r="CET294" s="6"/>
      <c r="CEU294" s="6"/>
      <c r="CEV294" s="6"/>
      <c r="CEW294" s="6"/>
      <c r="CEX294" s="6"/>
      <c r="CEY294" s="6"/>
      <c r="CEZ294" s="6"/>
      <c r="CFA294" s="6"/>
      <c r="CFB294" s="6"/>
      <c r="CFC294" s="6"/>
      <c r="CFD294" s="6"/>
      <c r="CFE294" s="6"/>
      <c r="CFF294" s="6"/>
      <c r="CFG294" s="6"/>
      <c r="CFH294" s="6"/>
      <c r="CFI294" s="6"/>
      <c r="CFJ294" s="6"/>
      <c r="CFK294" s="6"/>
      <c r="CFL294" s="6"/>
      <c r="CFM294" s="6"/>
      <c r="CFN294" s="6"/>
      <c r="CFO294" s="6"/>
      <c r="CFP294" s="6"/>
      <c r="CFQ294" s="6"/>
      <c r="CFR294" s="6"/>
      <c r="CFS294" s="6"/>
      <c r="CFT294" s="6"/>
      <c r="CFU294" s="6"/>
      <c r="CFV294" s="6"/>
      <c r="CFW294" s="6"/>
      <c r="CFX294" s="6"/>
      <c r="CFY294" s="6"/>
      <c r="CFZ294" s="6"/>
      <c r="CGA294" s="6"/>
      <c r="CGB294" s="6"/>
      <c r="CGC294" s="6"/>
      <c r="CGD294" s="6"/>
      <c r="CGE294" s="6"/>
      <c r="CGF294" s="6"/>
      <c r="CGG294" s="6"/>
      <c r="CGH294" s="6"/>
      <c r="CGI294" s="6"/>
      <c r="CGJ294" s="6"/>
      <c r="CGK294" s="6"/>
      <c r="CGL294" s="6"/>
      <c r="CGM294" s="6"/>
      <c r="CGN294" s="6"/>
      <c r="CGO294" s="6"/>
      <c r="CGP294" s="6"/>
      <c r="CGQ294" s="6"/>
      <c r="CGR294" s="6"/>
      <c r="CGS294" s="6"/>
      <c r="CGT294" s="6"/>
      <c r="CGU294" s="6"/>
      <c r="CGV294" s="6"/>
      <c r="CGW294" s="6"/>
      <c r="CGX294" s="6"/>
      <c r="CGY294" s="6"/>
      <c r="CGZ294" s="6"/>
      <c r="CHA294" s="6"/>
      <c r="CHB294" s="6"/>
      <c r="CHC294" s="6"/>
      <c r="CHD294" s="6"/>
      <c r="CHE294" s="6"/>
      <c r="CHF294" s="6"/>
      <c r="CHG294" s="6"/>
      <c r="CHH294" s="6"/>
      <c r="CHI294" s="6"/>
      <c r="CHJ294" s="6"/>
      <c r="CHK294" s="6"/>
      <c r="CHL294" s="6"/>
      <c r="CHM294" s="6"/>
      <c r="CHN294" s="6"/>
      <c r="CHO294" s="6"/>
      <c r="CHP294" s="6"/>
      <c r="CHQ294" s="6"/>
      <c r="CHR294" s="6"/>
      <c r="CHS294" s="6"/>
      <c r="CHT294" s="6"/>
      <c r="CHU294" s="6"/>
      <c r="CHV294" s="6"/>
      <c r="CHW294" s="6"/>
      <c r="CHX294" s="6"/>
      <c r="CHY294" s="6"/>
      <c r="CHZ294" s="6"/>
      <c r="CIA294" s="6"/>
      <c r="CIB294" s="6"/>
      <c r="CIC294" s="6"/>
      <c r="CID294" s="6"/>
      <c r="CIE294" s="6"/>
      <c r="CIF294" s="6"/>
      <c r="CIG294" s="6"/>
      <c r="CIH294" s="6"/>
      <c r="CII294" s="6"/>
      <c r="CIJ294" s="6"/>
      <c r="CIK294" s="6"/>
      <c r="CIL294" s="6"/>
      <c r="CIM294" s="6"/>
      <c r="CIN294" s="6"/>
      <c r="CIO294" s="6"/>
      <c r="CIP294" s="6"/>
      <c r="CIQ294" s="6"/>
      <c r="CIR294" s="6"/>
      <c r="CIS294" s="6"/>
      <c r="CIT294" s="6"/>
      <c r="CIU294" s="6"/>
      <c r="CIV294" s="6"/>
      <c r="CIW294" s="6"/>
      <c r="CIX294" s="6"/>
      <c r="CIY294" s="6"/>
      <c r="CIZ294" s="6"/>
      <c r="CJA294" s="6"/>
      <c r="CJB294" s="6"/>
      <c r="CJC294" s="6"/>
      <c r="CJD294" s="6"/>
      <c r="CJE294" s="6"/>
      <c r="CJF294" s="6"/>
      <c r="CJG294" s="6"/>
      <c r="CJH294" s="6"/>
      <c r="CJI294" s="6"/>
      <c r="CJJ294" s="6"/>
      <c r="CJK294" s="6"/>
      <c r="CJL294" s="6"/>
      <c r="CJM294" s="6"/>
      <c r="CJN294" s="6"/>
      <c r="CJO294" s="6"/>
      <c r="CJP294" s="6"/>
      <c r="CJQ294" s="6"/>
      <c r="CJR294" s="6"/>
      <c r="CJS294" s="6"/>
      <c r="CJT294" s="6"/>
      <c r="CJU294" s="6"/>
      <c r="CJV294" s="6"/>
      <c r="CJW294" s="6"/>
      <c r="CJX294" s="6"/>
      <c r="CJY294" s="6"/>
      <c r="CJZ294" s="6"/>
      <c r="CKA294" s="6"/>
      <c r="CKB294" s="6"/>
      <c r="CKC294" s="6"/>
      <c r="CKD294" s="6"/>
      <c r="CKE294" s="6"/>
      <c r="CKF294" s="6"/>
      <c r="CKG294" s="6"/>
      <c r="CKH294" s="6"/>
      <c r="CKI294" s="6"/>
      <c r="CKJ294" s="6"/>
      <c r="CKK294" s="6"/>
      <c r="CKL294" s="6"/>
      <c r="CKM294" s="6"/>
      <c r="CKN294" s="6"/>
      <c r="CKO294" s="6"/>
      <c r="CKP294" s="6"/>
      <c r="CKQ294" s="6"/>
      <c r="CKR294" s="6"/>
      <c r="CKS294" s="6"/>
      <c r="CKT294" s="6"/>
      <c r="CKU294" s="6"/>
      <c r="CKV294" s="6"/>
      <c r="CKW294" s="6"/>
      <c r="CKX294" s="6"/>
      <c r="CKY294" s="6"/>
      <c r="CKZ294" s="6"/>
      <c r="CLA294" s="6"/>
      <c r="CLB294" s="6"/>
      <c r="CLC294" s="6"/>
      <c r="CLD294" s="6"/>
      <c r="CLE294" s="6"/>
      <c r="CLF294" s="6"/>
      <c r="CLG294" s="6"/>
      <c r="CLH294" s="6"/>
      <c r="CLI294" s="6"/>
      <c r="CLJ294" s="6"/>
      <c r="CLK294" s="6"/>
      <c r="CLL294" s="6"/>
      <c r="CLM294" s="6"/>
      <c r="CLN294" s="6"/>
      <c r="CLO294" s="6"/>
      <c r="CLP294" s="6"/>
      <c r="CLQ294" s="6"/>
      <c r="CLR294" s="6"/>
      <c r="CLS294" s="6"/>
      <c r="CLT294" s="6"/>
      <c r="CLU294" s="6"/>
      <c r="CLV294" s="6"/>
      <c r="CLW294" s="6"/>
      <c r="CLX294" s="6"/>
      <c r="CLY294" s="6"/>
      <c r="CLZ294" s="6"/>
      <c r="CMA294" s="6"/>
      <c r="CMB294" s="6"/>
      <c r="CMC294" s="6"/>
      <c r="CMD294" s="6"/>
      <c r="CME294" s="6"/>
      <c r="CMF294" s="6"/>
      <c r="CMG294" s="6"/>
      <c r="CMH294" s="6"/>
      <c r="CMI294" s="6"/>
      <c r="CMJ294" s="6"/>
      <c r="CMK294" s="6"/>
      <c r="CML294" s="6"/>
      <c r="CMM294" s="6"/>
      <c r="CMN294" s="6"/>
      <c r="CMO294" s="6"/>
      <c r="CMP294" s="6"/>
      <c r="CMQ294" s="6"/>
      <c r="CMR294" s="6"/>
      <c r="CMS294" s="6"/>
      <c r="CMT294" s="6"/>
      <c r="CMU294" s="6"/>
      <c r="CMV294" s="6"/>
      <c r="CMW294" s="6"/>
      <c r="CMX294" s="6"/>
      <c r="CMY294" s="6"/>
      <c r="CMZ294" s="6"/>
      <c r="CNA294" s="6"/>
      <c r="CNB294" s="6"/>
      <c r="CNC294" s="6"/>
      <c r="CND294" s="6"/>
      <c r="CNE294" s="6"/>
      <c r="CNF294" s="6"/>
      <c r="CNG294" s="6"/>
      <c r="CNH294" s="6"/>
      <c r="CNI294" s="6"/>
      <c r="CNJ294" s="6"/>
      <c r="CNK294" s="6"/>
      <c r="CNL294" s="6"/>
      <c r="CNM294" s="6"/>
      <c r="CNN294" s="6"/>
      <c r="CNO294" s="6"/>
      <c r="CNP294" s="6"/>
      <c r="CNQ294" s="6"/>
      <c r="CNR294" s="6"/>
      <c r="CNS294" s="6"/>
      <c r="CNT294" s="6"/>
      <c r="CNU294" s="6"/>
      <c r="CNV294" s="6"/>
      <c r="CNW294" s="6"/>
      <c r="CNX294" s="6"/>
      <c r="CNY294" s="6"/>
      <c r="CNZ294" s="6"/>
      <c r="COA294" s="6"/>
      <c r="COB294" s="6"/>
      <c r="COC294" s="6"/>
      <c r="COD294" s="6"/>
      <c r="COE294" s="6"/>
      <c r="COF294" s="6"/>
      <c r="COG294" s="6"/>
      <c r="COH294" s="6"/>
      <c r="COI294" s="6"/>
      <c r="COJ294" s="6"/>
      <c r="COK294" s="6"/>
      <c r="COL294" s="6"/>
      <c r="COM294" s="6"/>
      <c r="CON294" s="6"/>
      <c r="COO294" s="6"/>
      <c r="COP294" s="6"/>
      <c r="COQ294" s="6"/>
      <c r="COR294" s="6"/>
      <c r="COS294" s="6"/>
      <c r="COT294" s="6"/>
      <c r="COU294" s="6"/>
      <c r="COV294" s="6"/>
      <c r="COW294" s="6"/>
      <c r="COX294" s="6"/>
      <c r="COY294" s="6"/>
      <c r="COZ294" s="6"/>
      <c r="CPA294" s="6"/>
      <c r="CPB294" s="6"/>
      <c r="CPC294" s="6"/>
      <c r="CPD294" s="6"/>
      <c r="CPE294" s="6"/>
      <c r="CPF294" s="6"/>
      <c r="CPG294" s="6"/>
      <c r="CPH294" s="6"/>
      <c r="CPI294" s="6"/>
      <c r="CPJ294" s="6"/>
      <c r="CPK294" s="6"/>
      <c r="CPL294" s="6"/>
      <c r="CPM294" s="6"/>
      <c r="CPN294" s="6"/>
      <c r="CPO294" s="6"/>
      <c r="CPP294" s="6"/>
      <c r="CPQ294" s="6"/>
      <c r="CPR294" s="6"/>
      <c r="CPS294" s="6"/>
      <c r="CPT294" s="6"/>
      <c r="CPU294" s="6"/>
      <c r="CPV294" s="6"/>
      <c r="CPW294" s="6"/>
      <c r="CPX294" s="6"/>
      <c r="CPY294" s="6"/>
      <c r="CPZ294" s="6"/>
      <c r="CQA294" s="6"/>
      <c r="CQB294" s="6"/>
      <c r="CQC294" s="6"/>
      <c r="CQD294" s="6"/>
      <c r="CQE294" s="6"/>
      <c r="CQF294" s="6"/>
      <c r="CQG294" s="6"/>
      <c r="CQH294" s="6"/>
      <c r="CQI294" s="6"/>
      <c r="CQJ294" s="6"/>
      <c r="CQK294" s="6"/>
      <c r="CQL294" s="6"/>
      <c r="CQM294" s="6"/>
      <c r="CQN294" s="6"/>
      <c r="CQO294" s="6"/>
      <c r="CQP294" s="6"/>
      <c r="CQQ294" s="6"/>
      <c r="CQR294" s="6"/>
      <c r="CQS294" s="6"/>
      <c r="CQT294" s="6"/>
      <c r="CQU294" s="6"/>
      <c r="CQV294" s="6"/>
      <c r="CQW294" s="6"/>
      <c r="CQX294" s="6"/>
      <c r="CQY294" s="6"/>
      <c r="CQZ294" s="6"/>
      <c r="CRA294" s="6"/>
      <c r="CRB294" s="6"/>
      <c r="CRC294" s="6"/>
      <c r="CRD294" s="6"/>
      <c r="CRE294" s="6"/>
      <c r="CRF294" s="6"/>
      <c r="CRG294" s="6"/>
      <c r="CRH294" s="6"/>
      <c r="CRI294" s="6"/>
      <c r="CRJ294" s="6"/>
      <c r="CRK294" s="6"/>
      <c r="CRL294" s="6"/>
      <c r="CRM294" s="6"/>
      <c r="CRN294" s="6"/>
      <c r="CRO294" s="6"/>
      <c r="CRP294" s="6"/>
      <c r="CRQ294" s="6"/>
      <c r="CRR294" s="6"/>
      <c r="CRS294" s="6"/>
      <c r="CRT294" s="6"/>
      <c r="CRU294" s="6"/>
      <c r="CRV294" s="6"/>
      <c r="CRW294" s="6"/>
      <c r="CRX294" s="6"/>
      <c r="CRY294" s="6"/>
      <c r="CRZ294" s="6"/>
      <c r="CSA294" s="6"/>
      <c r="CSB294" s="6"/>
      <c r="CSC294" s="6"/>
      <c r="CSD294" s="6"/>
      <c r="CSE294" s="6"/>
      <c r="CSF294" s="6"/>
      <c r="CSG294" s="6"/>
      <c r="CSH294" s="6"/>
      <c r="CSI294" s="6"/>
      <c r="CSJ294" s="6"/>
      <c r="CSK294" s="6"/>
      <c r="CSL294" s="6"/>
      <c r="CSM294" s="6"/>
      <c r="CSN294" s="6"/>
      <c r="CSO294" s="6"/>
      <c r="CSP294" s="6"/>
      <c r="CSQ294" s="6"/>
      <c r="CSR294" s="6"/>
      <c r="CSS294" s="6"/>
      <c r="CST294" s="6"/>
      <c r="CSU294" s="6"/>
      <c r="CSV294" s="6"/>
      <c r="CSW294" s="6"/>
      <c r="CSX294" s="6"/>
      <c r="CSY294" s="6"/>
      <c r="CSZ294" s="6"/>
      <c r="CTA294" s="6"/>
      <c r="CTB294" s="6"/>
      <c r="CTC294" s="6"/>
      <c r="CTD294" s="6"/>
      <c r="CTE294" s="6"/>
      <c r="CTF294" s="6"/>
      <c r="CTG294" s="6"/>
      <c r="CTH294" s="6"/>
      <c r="CTI294" s="6"/>
      <c r="CTJ294" s="6"/>
      <c r="CTK294" s="6"/>
      <c r="CTL294" s="6"/>
      <c r="CTM294" s="6"/>
      <c r="CTN294" s="6"/>
      <c r="CTO294" s="6"/>
      <c r="CTP294" s="6"/>
      <c r="CTQ294" s="6"/>
      <c r="CTR294" s="6"/>
      <c r="CTS294" s="6"/>
      <c r="CTT294" s="6"/>
      <c r="CTU294" s="6"/>
      <c r="CTV294" s="6"/>
      <c r="CTW294" s="6"/>
      <c r="CTX294" s="6"/>
      <c r="CTY294" s="6"/>
      <c r="CTZ294" s="6"/>
      <c r="CUA294" s="6"/>
      <c r="CUB294" s="6"/>
      <c r="CUC294" s="6"/>
      <c r="CUD294" s="6"/>
      <c r="CUE294" s="6"/>
      <c r="CUF294" s="6"/>
      <c r="CUG294" s="6"/>
      <c r="CUH294" s="6"/>
      <c r="CUI294" s="6"/>
      <c r="CUJ294" s="6"/>
      <c r="CUK294" s="6"/>
      <c r="CUL294" s="6"/>
      <c r="CUM294" s="6"/>
      <c r="CUN294" s="6"/>
      <c r="CUO294" s="6"/>
      <c r="CUP294" s="6"/>
      <c r="CUQ294" s="6"/>
      <c r="CUR294" s="6"/>
      <c r="CUS294" s="6"/>
      <c r="CUT294" s="6"/>
      <c r="CUU294" s="6"/>
      <c r="CUV294" s="6"/>
      <c r="CUW294" s="6"/>
      <c r="CUX294" s="6"/>
      <c r="CUY294" s="6"/>
      <c r="CUZ294" s="6"/>
      <c r="CVA294" s="6"/>
      <c r="CVB294" s="6"/>
      <c r="CVC294" s="6"/>
      <c r="CVD294" s="6"/>
      <c r="CVE294" s="6"/>
      <c r="CVF294" s="6"/>
      <c r="CVG294" s="6"/>
      <c r="CVH294" s="6"/>
      <c r="CVI294" s="6"/>
      <c r="CVJ294" s="6"/>
      <c r="CVK294" s="6"/>
      <c r="CVL294" s="6"/>
      <c r="CVM294" s="6"/>
      <c r="CVN294" s="6"/>
      <c r="CVO294" s="6"/>
      <c r="CVP294" s="6"/>
      <c r="CVQ294" s="6"/>
      <c r="CVR294" s="6"/>
      <c r="CVS294" s="6"/>
      <c r="CVT294" s="6"/>
      <c r="CVU294" s="6"/>
      <c r="CVV294" s="6"/>
      <c r="CVW294" s="6"/>
      <c r="CVX294" s="6"/>
      <c r="CVY294" s="6"/>
      <c r="CVZ294" s="6"/>
      <c r="CWA294" s="6"/>
      <c r="CWB294" s="6"/>
      <c r="CWC294" s="6"/>
      <c r="CWD294" s="6"/>
      <c r="CWE294" s="6"/>
      <c r="CWF294" s="6"/>
      <c r="CWG294" s="6"/>
      <c r="CWH294" s="6"/>
      <c r="CWI294" s="6"/>
      <c r="CWJ294" s="6"/>
      <c r="CWK294" s="6"/>
      <c r="CWL294" s="6"/>
      <c r="CWM294" s="6"/>
      <c r="CWN294" s="6"/>
      <c r="CWO294" s="6"/>
      <c r="CWP294" s="6"/>
      <c r="CWQ294" s="6"/>
      <c r="CWR294" s="6"/>
      <c r="CWS294" s="6"/>
      <c r="CWT294" s="6"/>
      <c r="CWU294" s="6"/>
      <c r="CWV294" s="6"/>
      <c r="CWW294" s="6"/>
      <c r="CWX294" s="6"/>
      <c r="CWY294" s="6"/>
      <c r="CWZ294" s="6"/>
      <c r="CXA294" s="6"/>
      <c r="CXB294" s="6"/>
      <c r="CXC294" s="6"/>
      <c r="CXD294" s="6"/>
      <c r="CXE294" s="6"/>
      <c r="CXF294" s="6"/>
      <c r="CXG294" s="6"/>
      <c r="CXH294" s="6"/>
      <c r="CXI294" s="6"/>
      <c r="CXJ294" s="6"/>
      <c r="CXK294" s="6"/>
      <c r="CXL294" s="6"/>
      <c r="CXM294" s="6"/>
      <c r="CXN294" s="6"/>
      <c r="CXO294" s="6"/>
      <c r="CXP294" s="6"/>
      <c r="CXQ294" s="6"/>
      <c r="CXR294" s="6"/>
      <c r="CXS294" s="6"/>
      <c r="CXT294" s="6"/>
      <c r="CXU294" s="6"/>
      <c r="CXV294" s="6"/>
      <c r="CXW294" s="6"/>
      <c r="CXX294" s="6"/>
      <c r="CXY294" s="6"/>
      <c r="CXZ294" s="6"/>
      <c r="CYA294" s="6"/>
      <c r="CYB294" s="6"/>
      <c r="CYC294" s="6"/>
      <c r="CYD294" s="6"/>
      <c r="CYE294" s="6"/>
      <c r="CYF294" s="6"/>
      <c r="CYG294" s="6"/>
      <c r="CYH294" s="6"/>
      <c r="CYI294" s="6"/>
      <c r="CYJ294" s="6"/>
      <c r="CYK294" s="6"/>
      <c r="CYL294" s="6"/>
      <c r="CYM294" s="6"/>
      <c r="CYN294" s="6"/>
      <c r="CYO294" s="6"/>
      <c r="CYP294" s="6"/>
      <c r="CYQ294" s="6"/>
      <c r="CYR294" s="6"/>
      <c r="CYS294" s="6"/>
      <c r="CYT294" s="6"/>
      <c r="CYU294" s="6"/>
      <c r="CYV294" s="6"/>
      <c r="CYW294" s="6"/>
      <c r="CYX294" s="6"/>
      <c r="CYY294" s="6"/>
      <c r="CYZ294" s="6"/>
      <c r="CZA294" s="6"/>
      <c r="CZB294" s="6"/>
      <c r="CZC294" s="6"/>
      <c r="CZD294" s="6"/>
      <c r="CZE294" s="6"/>
      <c r="CZF294" s="6"/>
      <c r="CZG294" s="6"/>
      <c r="CZH294" s="6"/>
      <c r="CZI294" s="6"/>
      <c r="CZJ294" s="6"/>
      <c r="CZK294" s="6"/>
      <c r="CZL294" s="6"/>
      <c r="CZM294" s="6"/>
      <c r="CZN294" s="6"/>
      <c r="CZO294" s="6"/>
      <c r="CZP294" s="6"/>
      <c r="CZQ294" s="6"/>
      <c r="CZR294" s="6"/>
      <c r="CZS294" s="6"/>
      <c r="CZT294" s="6"/>
      <c r="CZU294" s="6"/>
      <c r="CZV294" s="6"/>
      <c r="CZW294" s="6"/>
      <c r="CZX294" s="6"/>
      <c r="CZY294" s="6"/>
      <c r="CZZ294" s="6"/>
      <c r="DAA294" s="6"/>
      <c r="DAB294" s="6"/>
      <c r="DAC294" s="6"/>
      <c r="DAD294" s="6"/>
      <c r="DAE294" s="6"/>
      <c r="DAF294" s="6"/>
      <c r="DAG294" s="6"/>
      <c r="DAH294" s="6"/>
      <c r="DAI294" s="6"/>
      <c r="DAJ294" s="6"/>
      <c r="DAK294" s="6"/>
      <c r="DAL294" s="6"/>
      <c r="DAM294" s="6"/>
      <c r="DAN294" s="6"/>
      <c r="DAO294" s="6"/>
      <c r="DAP294" s="6"/>
      <c r="DAQ294" s="6"/>
      <c r="DAR294" s="6"/>
      <c r="DAS294" s="6"/>
      <c r="DAT294" s="6"/>
      <c r="DAU294" s="6"/>
      <c r="DAV294" s="6"/>
      <c r="DAW294" s="6"/>
      <c r="DAX294" s="6"/>
      <c r="DAY294" s="6"/>
      <c r="DAZ294" s="6"/>
      <c r="DBA294" s="6"/>
      <c r="DBB294" s="6"/>
      <c r="DBC294" s="6"/>
      <c r="DBD294" s="6"/>
      <c r="DBE294" s="6"/>
      <c r="DBF294" s="6"/>
      <c r="DBG294" s="6"/>
      <c r="DBH294" s="6"/>
      <c r="DBI294" s="6"/>
      <c r="DBJ294" s="6"/>
      <c r="DBK294" s="6"/>
      <c r="DBL294" s="6"/>
      <c r="DBM294" s="6"/>
      <c r="DBN294" s="6"/>
      <c r="DBO294" s="6"/>
      <c r="DBP294" s="6"/>
      <c r="DBQ294" s="6"/>
      <c r="DBR294" s="6"/>
      <c r="DBS294" s="6"/>
      <c r="DBT294" s="6"/>
      <c r="DBU294" s="6"/>
      <c r="DBV294" s="6"/>
      <c r="DBW294" s="6"/>
      <c r="DBX294" s="6"/>
      <c r="DBY294" s="6"/>
      <c r="DBZ294" s="6"/>
      <c r="DCA294" s="6"/>
      <c r="DCB294" s="6"/>
      <c r="DCC294" s="6"/>
      <c r="DCD294" s="6"/>
      <c r="DCE294" s="6"/>
      <c r="DCF294" s="6"/>
      <c r="DCG294" s="6"/>
      <c r="DCH294" s="6"/>
      <c r="DCI294" s="6"/>
      <c r="DCJ294" s="6"/>
      <c r="DCK294" s="6"/>
      <c r="DCL294" s="6"/>
      <c r="DCM294" s="6"/>
      <c r="DCN294" s="6"/>
      <c r="DCO294" s="6"/>
      <c r="DCP294" s="6"/>
      <c r="DCQ294" s="6"/>
      <c r="DCR294" s="6"/>
      <c r="DCS294" s="6"/>
      <c r="DCT294" s="6"/>
      <c r="DCU294" s="6"/>
      <c r="DCV294" s="6"/>
      <c r="DCW294" s="6"/>
      <c r="DCX294" s="6"/>
      <c r="DCY294" s="6"/>
      <c r="DCZ294" s="6"/>
      <c r="DDA294" s="6"/>
      <c r="DDB294" s="6"/>
      <c r="DDC294" s="6"/>
      <c r="DDD294" s="6"/>
      <c r="DDE294" s="6"/>
      <c r="DDF294" s="6"/>
      <c r="DDG294" s="6"/>
      <c r="DDH294" s="6"/>
      <c r="DDI294" s="6"/>
      <c r="DDJ294" s="6"/>
      <c r="DDK294" s="6"/>
      <c r="DDL294" s="6"/>
      <c r="DDM294" s="6"/>
      <c r="DDN294" s="6"/>
      <c r="DDO294" s="6"/>
      <c r="DDP294" s="6"/>
      <c r="DDQ294" s="6"/>
      <c r="DDR294" s="6"/>
      <c r="DDS294" s="6"/>
      <c r="DDT294" s="6"/>
      <c r="DDU294" s="6"/>
      <c r="DDV294" s="6"/>
      <c r="DDW294" s="6"/>
      <c r="DDX294" s="6"/>
      <c r="DDY294" s="6"/>
      <c r="DDZ294" s="6"/>
      <c r="DEA294" s="6"/>
      <c r="DEB294" s="6"/>
      <c r="DEC294" s="6"/>
      <c r="DED294" s="6"/>
      <c r="DEE294" s="6"/>
      <c r="DEF294" s="6"/>
      <c r="DEG294" s="6"/>
      <c r="DEH294" s="6"/>
      <c r="DEI294" s="6"/>
      <c r="DEJ294" s="6"/>
      <c r="DEK294" s="6"/>
      <c r="DEL294" s="6"/>
      <c r="DEM294" s="6"/>
      <c r="DEN294" s="6"/>
      <c r="DEO294" s="6"/>
      <c r="DEP294" s="6"/>
      <c r="DEQ294" s="6"/>
      <c r="DER294" s="6"/>
      <c r="DES294" s="6"/>
      <c r="DET294" s="6"/>
      <c r="DEU294" s="6"/>
      <c r="DEV294" s="6"/>
      <c r="DEW294" s="6"/>
      <c r="DEX294" s="6"/>
      <c r="DEY294" s="6"/>
      <c r="DEZ294" s="6"/>
      <c r="DFA294" s="6"/>
      <c r="DFB294" s="6"/>
      <c r="DFC294" s="6"/>
      <c r="DFD294" s="6"/>
      <c r="DFE294" s="6"/>
      <c r="DFF294" s="6"/>
      <c r="DFG294" s="6"/>
      <c r="DFH294" s="6"/>
      <c r="DFI294" s="6"/>
      <c r="DFJ294" s="6"/>
      <c r="DFK294" s="6"/>
      <c r="DFL294" s="6"/>
      <c r="DFM294" s="6"/>
      <c r="DFN294" s="6"/>
      <c r="DFO294" s="6"/>
      <c r="DFP294" s="6"/>
      <c r="DFQ294" s="6"/>
      <c r="DFR294" s="6"/>
      <c r="DFS294" s="6"/>
      <c r="DFT294" s="6"/>
      <c r="DFU294" s="6"/>
      <c r="DFV294" s="6"/>
      <c r="DFW294" s="6"/>
      <c r="DFX294" s="6"/>
      <c r="DFY294" s="6"/>
      <c r="DFZ294" s="6"/>
      <c r="DGA294" s="6"/>
      <c r="DGB294" s="6"/>
      <c r="DGC294" s="6"/>
      <c r="DGD294" s="6"/>
      <c r="DGE294" s="6"/>
      <c r="DGF294" s="6"/>
      <c r="DGG294" s="6"/>
      <c r="DGH294" s="6"/>
      <c r="DGI294" s="6"/>
      <c r="DGJ294" s="6"/>
      <c r="DGK294" s="6"/>
      <c r="DGL294" s="6"/>
      <c r="DGM294" s="6"/>
      <c r="DGN294" s="6"/>
      <c r="DGO294" s="6"/>
      <c r="DGP294" s="6"/>
      <c r="DGQ294" s="6"/>
      <c r="DGR294" s="6"/>
      <c r="DGS294" s="6"/>
      <c r="DGT294" s="6"/>
      <c r="DGU294" s="6"/>
      <c r="DGV294" s="6"/>
      <c r="DGW294" s="6"/>
      <c r="DGX294" s="6"/>
      <c r="DGY294" s="6"/>
      <c r="DGZ294" s="6"/>
      <c r="DHA294" s="6"/>
      <c r="DHB294" s="6"/>
      <c r="DHC294" s="6"/>
      <c r="DHD294" s="6"/>
      <c r="DHE294" s="6"/>
      <c r="DHF294" s="6"/>
      <c r="DHG294" s="6"/>
      <c r="DHH294" s="6"/>
      <c r="DHI294" s="6"/>
      <c r="DHJ294" s="6"/>
      <c r="DHK294" s="6"/>
      <c r="DHL294" s="6"/>
      <c r="DHM294" s="6"/>
      <c r="DHN294" s="6"/>
      <c r="DHO294" s="6"/>
      <c r="DHP294" s="6"/>
      <c r="DHQ294" s="6"/>
      <c r="DHR294" s="6"/>
      <c r="DHS294" s="6"/>
      <c r="DHT294" s="6"/>
      <c r="DHU294" s="6"/>
      <c r="DHV294" s="6"/>
      <c r="DHW294" s="6"/>
      <c r="DHX294" s="6"/>
      <c r="DHY294" s="6"/>
      <c r="DHZ294" s="6"/>
      <c r="DIA294" s="6"/>
      <c r="DIB294" s="6"/>
      <c r="DIC294" s="6"/>
      <c r="DID294" s="6"/>
      <c r="DIE294" s="6"/>
      <c r="DIF294" s="6"/>
      <c r="DIG294" s="6"/>
      <c r="DIH294" s="6"/>
      <c r="DII294" s="6"/>
      <c r="DIJ294" s="6"/>
      <c r="DIK294" s="6"/>
      <c r="DIL294" s="6"/>
      <c r="DIM294" s="6"/>
      <c r="DIN294" s="6"/>
      <c r="DIO294" s="6"/>
      <c r="DIP294" s="6"/>
      <c r="DIQ294" s="6"/>
      <c r="DIR294" s="6"/>
      <c r="DIS294" s="6"/>
      <c r="DIT294" s="6"/>
      <c r="DIU294" s="6"/>
      <c r="DIV294" s="6"/>
      <c r="DIW294" s="6"/>
      <c r="DIX294" s="6"/>
      <c r="DIY294" s="6"/>
      <c r="DIZ294" s="6"/>
      <c r="DJA294" s="6"/>
      <c r="DJB294" s="6"/>
      <c r="DJC294" s="6"/>
      <c r="DJD294" s="6"/>
      <c r="DJE294" s="6"/>
      <c r="DJF294" s="6"/>
      <c r="DJG294" s="6"/>
      <c r="DJH294" s="6"/>
      <c r="DJI294" s="6"/>
      <c r="DJJ294" s="6"/>
      <c r="DJK294" s="6"/>
      <c r="DJL294" s="6"/>
      <c r="DJM294" s="6"/>
      <c r="DJN294" s="6"/>
      <c r="DJO294" s="6"/>
      <c r="DJP294" s="6"/>
      <c r="DJQ294" s="6"/>
      <c r="DJR294" s="6"/>
      <c r="DJS294" s="6"/>
      <c r="DJT294" s="6"/>
      <c r="DJU294" s="6"/>
      <c r="DJV294" s="6"/>
      <c r="DJW294" s="6"/>
      <c r="DJX294" s="6"/>
      <c r="DJY294" s="6"/>
      <c r="DJZ294" s="6"/>
      <c r="DKA294" s="6"/>
      <c r="DKB294" s="6"/>
      <c r="DKC294" s="6"/>
      <c r="DKD294" s="6"/>
      <c r="DKE294" s="6"/>
      <c r="DKF294" s="6"/>
      <c r="DKG294" s="6"/>
      <c r="DKH294" s="6"/>
      <c r="DKI294" s="6"/>
      <c r="DKJ294" s="6"/>
      <c r="DKK294" s="6"/>
      <c r="DKL294" s="6"/>
      <c r="DKM294" s="6"/>
      <c r="DKN294" s="6"/>
      <c r="DKO294" s="6"/>
      <c r="DKP294" s="6"/>
      <c r="DKQ294" s="6"/>
      <c r="DKR294" s="6"/>
      <c r="DKS294" s="6"/>
      <c r="DKT294" s="6"/>
      <c r="DKU294" s="6"/>
      <c r="DKV294" s="6"/>
      <c r="DKW294" s="6"/>
      <c r="DKX294" s="6"/>
      <c r="DKY294" s="6"/>
      <c r="DKZ294" s="6"/>
      <c r="DLA294" s="6"/>
      <c r="DLB294" s="6"/>
      <c r="DLC294" s="6"/>
      <c r="DLD294" s="6"/>
      <c r="DLE294" s="6"/>
      <c r="DLF294" s="6"/>
      <c r="DLG294" s="6"/>
      <c r="DLH294" s="6"/>
      <c r="DLI294" s="6"/>
      <c r="DLJ294" s="6"/>
      <c r="DLK294" s="6"/>
      <c r="DLL294" s="6"/>
      <c r="DLM294" s="6"/>
      <c r="DLN294" s="6"/>
      <c r="DLO294" s="6"/>
      <c r="DLP294" s="6"/>
      <c r="DLQ294" s="6"/>
      <c r="DLR294" s="6"/>
      <c r="DLS294" s="6"/>
      <c r="DLT294" s="6"/>
      <c r="DLU294" s="6"/>
      <c r="DLV294" s="6"/>
      <c r="DLW294" s="6"/>
      <c r="DLX294" s="6"/>
      <c r="DLY294" s="6"/>
      <c r="DLZ294" s="6"/>
      <c r="DMA294" s="6"/>
      <c r="DMB294" s="6"/>
      <c r="DMC294" s="6"/>
      <c r="DMD294" s="6"/>
      <c r="DME294" s="6"/>
      <c r="DMF294" s="6"/>
      <c r="DMG294" s="6"/>
      <c r="DMH294" s="6"/>
      <c r="DMI294" s="6"/>
      <c r="DMJ294" s="6"/>
      <c r="DMK294" s="6"/>
      <c r="DML294" s="6"/>
      <c r="DMM294" s="6"/>
      <c r="DMN294" s="6"/>
      <c r="DMO294" s="6"/>
      <c r="DMP294" s="6"/>
      <c r="DMQ294" s="6"/>
      <c r="DMR294" s="6"/>
      <c r="DMS294" s="6"/>
      <c r="DMT294" s="6"/>
      <c r="DMU294" s="6"/>
      <c r="DMV294" s="6"/>
      <c r="DMW294" s="6"/>
      <c r="DMX294" s="6"/>
      <c r="DMY294" s="6"/>
      <c r="DMZ294" s="6"/>
      <c r="DNA294" s="6"/>
      <c r="DNB294" s="6"/>
      <c r="DNC294" s="6"/>
      <c r="DND294" s="6"/>
      <c r="DNE294" s="6"/>
      <c r="DNF294" s="6"/>
      <c r="DNG294" s="6"/>
      <c r="DNH294" s="6"/>
      <c r="DNI294" s="6"/>
      <c r="DNJ294" s="6"/>
      <c r="DNK294" s="6"/>
      <c r="DNL294" s="6"/>
      <c r="DNM294" s="6"/>
      <c r="DNN294" s="6"/>
      <c r="DNO294" s="6"/>
      <c r="DNP294" s="6"/>
      <c r="DNQ294" s="6"/>
      <c r="DNR294" s="6"/>
      <c r="DNS294" s="6"/>
      <c r="DNT294" s="6"/>
      <c r="DNU294" s="6"/>
      <c r="DNV294" s="6"/>
      <c r="DNW294" s="6"/>
      <c r="DNX294" s="6"/>
      <c r="DNY294" s="6"/>
      <c r="DNZ294" s="6"/>
      <c r="DOA294" s="6"/>
      <c r="DOB294" s="6"/>
      <c r="DOC294" s="6"/>
      <c r="DOD294" s="6"/>
      <c r="DOE294" s="6"/>
      <c r="DOF294" s="6"/>
      <c r="DOG294" s="6"/>
      <c r="DOH294" s="6"/>
      <c r="DOI294" s="6"/>
      <c r="DOJ294" s="6"/>
      <c r="DOK294" s="6"/>
      <c r="DOL294" s="6"/>
      <c r="DOM294" s="6"/>
      <c r="DON294" s="6"/>
      <c r="DOO294" s="6"/>
      <c r="DOP294" s="6"/>
      <c r="DOQ294" s="6"/>
      <c r="DOR294" s="6"/>
      <c r="DOS294" s="6"/>
      <c r="DOT294" s="6"/>
      <c r="DOU294" s="6"/>
      <c r="DOV294" s="6"/>
      <c r="DOW294" s="6"/>
      <c r="DOX294" s="6"/>
      <c r="DOY294" s="6"/>
      <c r="DOZ294" s="6"/>
      <c r="DPA294" s="6"/>
      <c r="DPB294" s="6"/>
      <c r="DPC294" s="6"/>
      <c r="DPD294" s="6"/>
      <c r="DPE294" s="6"/>
      <c r="DPF294" s="6"/>
      <c r="DPG294" s="6"/>
      <c r="DPH294" s="6"/>
      <c r="DPI294" s="6"/>
      <c r="DPJ294" s="6"/>
      <c r="DPK294" s="6"/>
      <c r="DPL294" s="6"/>
      <c r="DPM294" s="6"/>
      <c r="DPN294" s="6"/>
      <c r="DPO294" s="6"/>
      <c r="DPP294" s="6"/>
      <c r="DPQ294" s="6"/>
      <c r="DPR294" s="6"/>
      <c r="DPS294" s="6"/>
      <c r="DPT294" s="6"/>
      <c r="DPU294" s="6"/>
      <c r="DPV294" s="6"/>
      <c r="DPW294" s="6"/>
      <c r="DPX294" s="6"/>
      <c r="DPY294" s="6"/>
      <c r="DPZ294" s="6"/>
      <c r="DQA294" s="6"/>
      <c r="DQB294" s="6"/>
      <c r="DQC294" s="6"/>
      <c r="DQD294" s="6"/>
      <c r="DQE294" s="6"/>
      <c r="DQF294" s="6"/>
      <c r="DQG294" s="6"/>
      <c r="DQH294" s="6"/>
      <c r="DQI294" s="6"/>
      <c r="DQJ294" s="6"/>
      <c r="DQK294" s="6"/>
      <c r="DQL294" s="6"/>
      <c r="DQM294" s="6"/>
      <c r="DQN294" s="6"/>
      <c r="DQO294" s="6"/>
      <c r="DQP294" s="6"/>
      <c r="DQQ294" s="6"/>
      <c r="DQR294" s="6"/>
      <c r="DQS294" s="6"/>
      <c r="DQT294" s="6"/>
      <c r="DQU294" s="6"/>
      <c r="DQV294" s="6"/>
      <c r="DQW294" s="6"/>
      <c r="DQX294" s="6"/>
      <c r="DQY294" s="6"/>
      <c r="DQZ294" s="6"/>
      <c r="DRA294" s="6"/>
      <c r="DRB294" s="6"/>
      <c r="DRC294" s="6"/>
      <c r="DRD294" s="6"/>
      <c r="DRE294" s="6"/>
      <c r="DRF294" s="6"/>
      <c r="DRG294" s="6"/>
      <c r="DRH294" s="6"/>
      <c r="DRI294" s="6"/>
      <c r="DRJ294" s="6"/>
      <c r="DRK294" s="6"/>
      <c r="DRL294" s="6"/>
      <c r="DRM294" s="6"/>
      <c r="DRN294" s="6"/>
      <c r="DRO294" s="6"/>
      <c r="DRP294" s="6"/>
      <c r="DRQ294" s="6"/>
      <c r="DRR294" s="6"/>
      <c r="DRS294" s="6"/>
      <c r="DRT294" s="6"/>
      <c r="DRU294" s="6"/>
      <c r="DRV294" s="6"/>
      <c r="DRW294" s="6"/>
      <c r="DRX294" s="6"/>
      <c r="DRY294" s="6"/>
      <c r="DRZ294" s="6"/>
      <c r="DSA294" s="6"/>
      <c r="DSB294" s="6"/>
      <c r="DSC294" s="6"/>
      <c r="DSD294" s="6"/>
      <c r="DSE294" s="6"/>
      <c r="DSF294" s="6"/>
      <c r="DSG294" s="6"/>
      <c r="DSH294" s="6"/>
      <c r="DSI294" s="6"/>
      <c r="DSJ294" s="6"/>
      <c r="DSK294" s="6"/>
      <c r="DSL294" s="6"/>
      <c r="DSM294" s="6"/>
      <c r="DSN294" s="6"/>
      <c r="DSO294" s="6"/>
      <c r="DSP294" s="6"/>
      <c r="DSQ294" s="6"/>
      <c r="DSR294" s="6"/>
      <c r="DSS294" s="6"/>
      <c r="DST294" s="6"/>
      <c r="DSU294" s="6"/>
      <c r="DSV294" s="6"/>
      <c r="DSW294" s="6"/>
      <c r="DSX294" s="6"/>
      <c r="DSY294" s="6"/>
      <c r="DSZ294" s="6"/>
      <c r="DTA294" s="6"/>
      <c r="DTB294" s="6"/>
      <c r="DTC294" s="6"/>
      <c r="DTD294" s="6"/>
      <c r="DTE294" s="6"/>
      <c r="DTF294" s="6"/>
      <c r="DTG294" s="6"/>
      <c r="DTH294" s="6"/>
      <c r="DTI294" s="6"/>
      <c r="DTJ294" s="6"/>
      <c r="DTK294" s="6"/>
      <c r="DTL294" s="6"/>
      <c r="DTM294" s="6"/>
      <c r="DTN294" s="6"/>
      <c r="DTO294" s="6"/>
      <c r="DTP294" s="6"/>
      <c r="DTQ294" s="6"/>
      <c r="DTR294" s="6"/>
      <c r="DTS294" s="6"/>
      <c r="DTT294" s="6"/>
      <c r="DTU294" s="6"/>
      <c r="DTV294" s="6"/>
      <c r="DTW294" s="6"/>
      <c r="DTX294" s="6"/>
      <c r="DTY294" s="6"/>
      <c r="DTZ294" s="6"/>
      <c r="DUA294" s="6"/>
      <c r="DUB294" s="6"/>
      <c r="DUC294" s="6"/>
      <c r="DUD294" s="6"/>
      <c r="DUE294" s="6"/>
      <c r="DUF294" s="6"/>
      <c r="DUG294" s="6"/>
      <c r="DUH294" s="6"/>
      <c r="DUI294" s="6"/>
      <c r="DUJ294" s="6"/>
      <c r="DUK294" s="6"/>
      <c r="DUL294" s="6"/>
      <c r="DUM294" s="6"/>
      <c r="DUN294" s="6"/>
      <c r="DUO294" s="6"/>
      <c r="DUP294" s="6"/>
      <c r="DUQ294" s="6"/>
      <c r="DUR294" s="6"/>
      <c r="DUS294" s="6"/>
      <c r="DUT294" s="6"/>
      <c r="DUU294" s="6"/>
      <c r="DUV294" s="6"/>
      <c r="DUW294" s="6"/>
      <c r="DUX294" s="6"/>
      <c r="DUY294" s="6"/>
      <c r="DUZ294" s="6"/>
      <c r="DVA294" s="6"/>
      <c r="DVB294" s="6"/>
      <c r="DVC294" s="6"/>
      <c r="DVD294" s="6"/>
      <c r="DVE294" s="6"/>
      <c r="DVF294" s="6"/>
      <c r="DVG294" s="6"/>
      <c r="DVH294" s="6"/>
      <c r="DVI294" s="6"/>
      <c r="DVJ294" s="6"/>
      <c r="DVK294" s="6"/>
      <c r="DVL294" s="6"/>
      <c r="DVM294" s="6"/>
      <c r="DVN294" s="6"/>
      <c r="DVO294" s="6"/>
      <c r="DVP294" s="6"/>
      <c r="DVQ294" s="6"/>
      <c r="DVR294" s="6"/>
      <c r="DVS294" s="6"/>
      <c r="DVT294" s="6"/>
      <c r="DVU294" s="6"/>
      <c r="DVV294" s="6"/>
      <c r="DVW294" s="6"/>
      <c r="DVX294" s="6"/>
      <c r="DVY294" s="6"/>
      <c r="DVZ294" s="6"/>
      <c r="DWA294" s="6"/>
      <c r="DWB294" s="6"/>
      <c r="DWC294" s="6"/>
      <c r="DWD294" s="6"/>
      <c r="DWE294" s="6"/>
      <c r="DWF294" s="6"/>
      <c r="DWG294" s="6"/>
      <c r="DWH294" s="6"/>
      <c r="DWI294" s="6"/>
      <c r="DWJ294" s="6"/>
      <c r="DWK294" s="6"/>
      <c r="DWL294" s="6"/>
      <c r="DWM294" s="6"/>
      <c r="DWN294" s="6"/>
      <c r="DWO294" s="6"/>
      <c r="DWP294" s="6"/>
      <c r="DWQ294" s="6"/>
      <c r="DWR294" s="6"/>
      <c r="DWS294" s="6"/>
      <c r="DWT294" s="6"/>
      <c r="DWU294" s="6"/>
      <c r="DWV294" s="6"/>
      <c r="DWW294" s="6"/>
      <c r="DWX294" s="6"/>
      <c r="DWY294" s="6"/>
      <c r="DWZ294" s="6"/>
      <c r="DXA294" s="6"/>
      <c r="DXB294" s="6"/>
      <c r="DXC294" s="6"/>
      <c r="DXD294" s="6"/>
      <c r="DXE294" s="6"/>
      <c r="DXF294" s="6"/>
      <c r="DXG294" s="6"/>
      <c r="DXH294" s="6"/>
      <c r="DXI294" s="6"/>
      <c r="DXJ294" s="6"/>
      <c r="DXK294" s="6"/>
      <c r="DXL294" s="6"/>
      <c r="DXM294" s="6"/>
      <c r="DXN294" s="6"/>
      <c r="DXO294" s="6"/>
      <c r="DXP294" s="6"/>
      <c r="DXQ294" s="6"/>
      <c r="DXR294" s="6"/>
      <c r="DXS294" s="6"/>
      <c r="DXT294" s="6"/>
      <c r="DXU294" s="6"/>
      <c r="DXV294" s="6"/>
      <c r="DXW294" s="6"/>
      <c r="DXX294" s="6"/>
      <c r="DXY294" s="6"/>
      <c r="DXZ294" s="6"/>
      <c r="DYA294" s="6"/>
      <c r="DYB294" s="6"/>
      <c r="DYC294" s="6"/>
      <c r="DYD294" s="6"/>
      <c r="DYE294" s="6"/>
      <c r="DYF294" s="6"/>
      <c r="DYG294" s="6"/>
      <c r="DYH294" s="6"/>
      <c r="DYI294" s="6"/>
      <c r="DYJ294" s="6"/>
      <c r="DYK294" s="6"/>
      <c r="DYL294" s="6"/>
      <c r="DYM294" s="6"/>
      <c r="DYN294" s="6"/>
      <c r="DYO294" s="6"/>
      <c r="DYP294" s="6"/>
      <c r="DYQ294" s="6"/>
      <c r="DYR294" s="6"/>
      <c r="DYS294" s="6"/>
      <c r="DYT294" s="6"/>
      <c r="DYU294" s="6"/>
      <c r="DYV294" s="6"/>
      <c r="DYW294" s="6"/>
      <c r="DYX294" s="6"/>
      <c r="DYY294" s="6"/>
      <c r="DYZ294" s="6"/>
      <c r="DZA294" s="6"/>
      <c r="DZB294" s="6"/>
      <c r="DZC294" s="6"/>
      <c r="DZD294" s="6"/>
      <c r="DZE294" s="6"/>
      <c r="DZF294" s="6"/>
      <c r="DZG294" s="6"/>
      <c r="DZH294" s="6"/>
      <c r="DZI294" s="6"/>
      <c r="DZJ294" s="6"/>
      <c r="DZK294" s="6"/>
      <c r="DZL294" s="6"/>
      <c r="DZM294" s="6"/>
      <c r="DZN294" s="6"/>
      <c r="DZO294" s="6"/>
      <c r="DZP294" s="6"/>
      <c r="DZQ294" s="6"/>
      <c r="DZR294" s="6"/>
      <c r="DZS294" s="6"/>
      <c r="DZT294" s="6"/>
      <c r="DZU294" s="6"/>
      <c r="DZV294" s="6"/>
      <c r="DZW294" s="6"/>
      <c r="DZX294" s="6"/>
      <c r="DZY294" s="6"/>
      <c r="DZZ294" s="6"/>
      <c r="EAA294" s="6"/>
      <c r="EAB294" s="6"/>
      <c r="EAC294" s="6"/>
      <c r="EAD294" s="6"/>
      <c r="EAE294" s="6"/>
      <c r="EAF294" s="6"/>
      <c r="EAG294" s="6"/>
      <c r="EAH294" s="6"/>
      <c r="EAI294" s="6"/>
      <c r="EAJ294" s="6"/>
      <c r="EAK294" s="6"/>
      <c r="EAL294" s="6"/>
      <c r="EAM294" s="6"/>
      <c r="EAN294" s="6"/>
      <c r="EAO294" s="6"/>
      <c r="EAP294" s="6"/>
      <c r="EAQ294" s="6"/>
      <c r="EAR294" s="6"/>
      <c r="EAS294" s="6"/>
      <c r="EAT294" s="6"/>
      <c r="EAU294" s="6"/>
      <c r="EAV294" s="6"/>
      <c r="EAW294" s="6"/>
      <c r="EAX294" s="6"/>
      <c r="EAY294" s="6"/>
      <c r="EAZ294" s="6"/>
      <c r="EBA294" s="6"/>
      <c r="EBB294" s="6"/>
      <c r="EBC294" s="6"/>
      <c r="EBD294" s="6"/>
      <c r="EBE294" s="6"/>
      <c r="EBF294" s="6"/>
      <c r="EBG294" s="6"/>
      <c r="EBH294" s="6"/>
      <c r="EBI294" s="6"/>
      <c r="EBJ294" s="6"/>
      <c r="EBK294" s="6"/>
      <c r="EBL294" s="6"/>
      <c r="EBM294" s="6"/>
      <c r="EBN294" s="6"/>
      <c r="EBO294" s="6"/>
      <c r="EBP294" s="6"/>
      <c r="EBQ294" s="6"/>
      <c r="EBR294" s="6"/>
      <c r="EBS294" s="6"/>
      <c r="EBT294" s="6"/>
      <c r="EBU294" s="6"/>
      <c r="EBV294" s="6"/>
      <c r="EBW294" s="6"/>
      <c r="EBX294" s="6"/>
      <c r="EBY294" s="6"/>
      <c r="EBZ294" s="6"/>
      <c r="ECA294" s="6"/>
      <c r="ECB294" s="6"/>
      <c r="ECC294" s="6"/>
      <c r="ECD294" s="6"/>
      <c r="ECE294" s="6"/>
      <c r="ECF294" s="6"/>
      <c r="ECG294" s="6"/>
      <c r="ECH294" s="6"/>
      <c r="ECI294" s="6"/>
      <c r="ECJ294" s="6"/>
      <c r="ECK294" s="6"/>
      <c r="ECL294" s="6"/>
      <c r="ECM294" s="6"/>
      <c r="ECN294" s="6"/>
      <c r="ECO294" s="6"/>
      <c r="ECP294" s="6"/>
      <c r="ECQ294" s="6"/>
      <c r="ECR294" s="6"/>
      <c r="ECS294" s="6"/>
      <c r="ECT294" s="6"/>
      <c r="ECU294" s="6"/>
      <c r="ECV294" s="6"/>
      <c r="ECW294" s="6"/>
      <c r="ECX294" s="6"/>
      <c r="ECY294" s="6"/>
      <c r="ECZ294" s="6"/>
      <c r="EDA294" s="6"/>
      <c r="EDB294" s="6"/>
      <c r="EDC294" s="6"/>
      <c r="EDD294" s="6"/>
      <c r="EDE294" s="6"/>
      <c r="EDF294" s="6"/>
      <c r="EDG294" s="6"/>
      <c r="EDH294" s="6"/>
      <c r="EDI294" s="6"/>
      <c r="EDJ294" s="6"/>
      <c r="EDK294" s="6"/>
      <c r="EDL294" s="6"/>
      <c r="EDM294" s="6"/>
      <c r="EDN294" s="6"/>
      <c r="EDO294" s="6"/>
      <c r="EDP294" s="6"/>
      <c r="EDQ294" s="6"/>
      <c r="EDR294" s="6"/>
      <c r="EDS294" s="6"/>
      <c r="EDT294" s="6"/>
      <c r="EDU294" s="6"/>
      <c r="EDV294" s="6"/>
      <c r="EDW294" s="6"/>
      <c r="EDX294" s="6"/>
      <c r="EDY294" s="6"/>
      <c r="EDZ294" s="6"/>
      <c r="EEA294" s="6"/>
      <c r="EEB294" s="6"/>
      <c r="EEC294" s="6"/>
      <c r="EED294" s="6"/>
      <c r="EEE294" s="6"/>
      <c r="EEF294" s="6"/>
      <c r="EEG294" s="6"/>
      <c r="EEH294" s="6"/>
      <c r="EEI294" s="6"/>
      <c r="EEJ294" s="6"/>
      <c r="EEK294" s="6"/>
      <c r="EEL294" s="6"/>
      <c r="EEM294" s="6"/>
      <c r="EEN294" s="6"/>
      <c r="EEO294" s="6"/>
      <c r="EEP294" s="6"/>
      <c r="EEQ294" s="6"/>
      <c r="EER294" s="6"/>
      <c r="EES294" s="6"/>
      <c r="EET294" s="6"/>
      <c r="EEU294" s="6"/>
      <c r="EEV294" s="6"/>
      <c r="EEW294" s="6"/>
      <c r="EEX294" s="6"/>
      <c r="EEY294" s="6"/>
      <c r="EEZ294" s="6"/>
      <c r="EFA294" s="6"/>
      <c r="EFB294" s="6"/>
      <c r="EFC294" s="6"/>
      <c r="EFD294" s="6"/>
      <c r="EFE294" s="6"/>
      <c r="EFF294" s="6"/>
      <c r="EFG294" s="6"/>
      <c r="EFH294" s="6"/>
      <c r="EFI294" s="6"/>
      <c r="EFJ294" s="6"/>
      <c r="EFK294" s="6"/>
      <c r="EFL294" s="6"/>
      <c r="EFM294" s="6"/>
      <c r="EFN294" s="6"/>
      <c r="EFO294" s="6"/>
      <c r="EFP294" s="6"/>
      <c r="EFQ294" s="6"/>
      <c r="EFR294" s="6"/>
      <c r="EFS294" s="6"/>
      <c r="EFT294" s="6"/>
      <c r="EFU294" s="6"/>
      <c r="EFV294" s="6"/>
      <c r="EFW294" s="6"/>
      <c r="EFX294" s="6"/>
      <c r="EFY294" s="6"/>
      <c r="EFZ294" s="6"/>
      <c r="EGA294" s="6"/>
      <c r="EGB294" s="6"/>
      <c r="EGC294" s="6"/>
      <c r="EGD294" s="6"/>
      <c r="EGE294" s="6"/>
      <c r="EGF294" s="6"/>
      <c r="EGG294" s="6"/>
      <c r="EGH294" s="6"/>
      <c r="EGI294" s="6"/>
      <c r="EGJ294" s="6"/>
      <c r="EGK294" s="6"/>
      <c r="EGL294" s="6"/>
      <c r="EGM294" s="6"/>
      <c r="EGN294" s="6"/>
      <c r="EGO294" s="6"/>
      <c r="EGP294" s="6"/>
      <c r="EGQ294" s="6"/>
      <c r="EGR294" s="6"/>
      <c r="EGS294" s="6"/>
      <c r="EGT294" s="6"/>
      <c r="EGU294" s="6"/>
      <c r="EGV294" s="6"/>
      <c r="EGW294" s="6"/>
      <c r="EGX294" s="6"/>
      <c r="EGY294" s="6"/>
      <c r="EGZ294" s="6"/>
      <c r="EHA294" s="6"/>
      <c r="EHB294" s="6"/>
      <c r="EHC294" s="6"/>
      <c r="EHD294" s="6"/>
      <c r="EHE294" s="6"/>
      <c r="EHF294" s="6"/>
      <c r="EHG294" s="6"/>
      <c r="EHH294" s="6"/>
      <c r="EHI294" s="6"/>
      <c r="EHJ294" s="6"/>
      <c r="EHK294" s="6"/>
      <c r="EHL294" s="6"/>
      <c r="EHM294" s="6"/>
      <c r="EHN294" s="6"/>
      <c r="EHO294" s="6"/>
      <c r="EHP294" s="6"/>
      <c r="EHQ294" s="6"/>
      <c r="EHR294" s="6"/>
      <c r="EHS294" s="6"/>
      <c r="EHT294" s="6"/>
      <c r="EHU294" s="6"/>
      <c r="EHV294" s="6"/>
      <c r="EHW294" s="6"/>
      <c r="EHX294" s="6"/>
      <c r="EHY294" s="6"/>
      <c r="EHZ294" s="6"/>
      <c r="EIA294" s="6"/>
      <c r="EIB294" s="6"/>
      <c r="EIC294" s="6"/>
      <c r="EID294" s="6"/>
      <c r="EIE294" s="6"/>
      <c r="EIF294" s="6"/>
      <c r="EIG294" s="6"/>
      <c r="EIH294" s="6"/>
      <c r="EII294" s="6"/>
      <c r="EIJ294" s="6"/>
      <c r="EIK294" s="6"/>
      <c r="EIL294" s="6"/>
      <c r="EIM294" s="6"/>
      <c r="EIN294" s="6"/>
      <c r="EIO294" s="6"/>
      <c r="EIP294" s="6"/>
      <c r="EIQ294" s="6"/>
      <c r="EIR294" s="6"/>
      <c r="EIS294" s="6"/>
      <c r="EIT294" s="6"/>
      <c r="EIU294" s="6"/>
      <c r="EIV294" s="6"/>
      <c r="EIW294" s="6"/>
      <c r="EIX294" s="6"/>
      <c r="EIY294" s="6"/>
      <c r="EIZ294" s="6"/>
      <c r="EJA294" s="6"/>
      <c r="EJB294" s="6"/>
      <c r="EJC294" s="6"/>
      <c r="EJD294" s="6"/>
      <c r="EJE294" s="6"/>
      <c r="EJF294" s="6"/>
      <c r="EJG294" s="6"/>
      <c r="EJH294" s="6"/>
      <c r="EJI294" s="6"/>
      <c r="EJJ294" s="6"/>
      <c r="EJK294" s="6"/>
      <c r="EJL294" s="6"/>
      <c r="EJM294" s="6"/>
      <c r="EJN294" s="6"/>
      <c r="EJO294" s="6"/>
      <c r="EJP294" s="6"/>
      <c r="EJQ294" s="6"/>
      <c r="EJR294" s="6"/>
      <c r="EJS294" s="6"/>
      <c r="EJT294" s="6"/>
      <c r="EJU294" s="6"/>
      <c r="EJV294" s="6"/>
      <c r="EJW294" s="6"/>
      <c r="EJX294" s="6"/>
      <c r="EJY294" s="6"/>
      <c r="EJZ294" s="6"/>
      <c r="EKA294" s="6"/>
      <c r="EKB294" s="6"/>
      <c r="EKC294" s="6"/>
      <c r="EKD294" s="6"/>
      <c r="EKE294" s="6"/>
      <c r="EKF294" s="6"/>
      <c r="EKG294" s="6"/>
      <c r="EKH294" s="6"/>
      <c r="EKI294" s="6"/>
      <c r="EKJ294" s="6"/>
      <c r="EKK294" s="6"/>
      <c r="EKL294" s="6"/>
      <c r="EKM294" s="6"/>
      <c r="EKN294" s="6"/>
      <c r="EKO294" s="6"/>
      <c r="EKP294" s="6"/>
      <c r="EKQ294" s="6"/>
      <c r="EKR294" s="6"/>
      <c r="EKS294" s="6"/>
      <c r="EKT294" s="6"/>
      <c r="EKU294" s="6"/>
      <c r="EKV294" s="6"/>
      <c r="EKW294" s="6"/>
      <c r="EKX294" s="6"/>
      <c r="EKY294" s="6"/>
      <c r="EKZ294" s="6"/>
      <c r="ELA294" s="6"/>
      <c r="ELB294" s="6"/>
      <c r="ELC294" s="6"/>
      <c r="ELD294" s="6"/>
      <c r="ELE294" s="6"/>
      <c r="ELF294" s="6"/>
      <c r="ELG294" s="6"/>
      <c r="ELH294" s="6"/>
      <c r="ELI294" s="6"/>
      <c r="ELJ294" s="6"/>
      <c r="ELK294" s="6"/>
      <c r="ELL294" s="6"/>
      <c r="ELM294" s="6"/>
      <c r="ELN294" s="6"/>
      <c r="ELO294" s="6"/>
      <c r="ELP294" s="6"/>
      <c r="ELQ294" s="6"/>
      <c r="ELR294" s="6"/>
      <c r="ELS294" s="6"/>
      <c r="ELT294" s="6"/>
      <c r="ELU294" s="6"/>
      <c r="ELV294" s="6"/>
      <c r="ELW294" s="6"/>
      <c r="ELX294" s="6"/>
      <c r="ELY294" s="6"/>
      <c r="ELZ294" s="6"/>
      <c r="EMA294" s="6"/>
      <c r="EMB294" s="6"/>
      <c r="EMC294" s="6"/>
      <c r="EMD294" s="6"/>
      <c r="EME294" s="6"/>
      <c r="EMF294" s="6"/>
      <c r="EMG294" s="6"/>
      <c r="EMH294" s="6"/>
      <c r="EMI294" s="6"/>
      <c r="EMJ294" s="6"/>
      <c r="EMK294" s="6"/>
      <c r="EML294" s="6"/>
      <c r="EMM294" s="6"/>
      <c r="EMN294" s="6"/>
      <c r="EMO294" s="6"/>
      <c r="EMP294" s="6"/>
      <c r="EMQ294" s="6"/>
      <c r="EMR294" s="6"/>
      <c r="EMS294" s="6"/>
      <c r="EMT294" s="6"/>
      <c r="EMU294" s="6"/>
      <c r="EMV294" s="6"/>
      <c r="EMW294" s="6"/>
      <c r="EMX294" s="6"/>
      <c r="EMY294" s="6"/>
      <c r="EMZ294" s="6"/>
      <c r="ENA294" s="6"/>
      <c r="ENB294" s="6"/>
      <c r="ENC294" s="6"/>
      <c r="END294" s="6"/>
      <c r="ENE294" s="6"/>
      <c r="ENF294" s="6"/>
      <c r="ENG294" s="6"/>
      <c r="ENH294" s="6"/>
      <c r="ENI294" s="6"/>
      <c r="ENJ294" s="6"/>
      <c r="ENK294" s="6"/>
      <c r="ENL294" s="6"/>
      <c r="ENM294" s="6"/>
      <c r="ENN294" s="6"/>
      <c r="ENO294" s="6"/>
      <c r="ENP294" s="6"/>
      <c r="ENQ294" s="6"/>
      <c r="ENR294" s="6"/>
      <c r="ENS294" s="6"/>
      <c r="ENT294" s="6"/>
      <c r="ENU294" s="6"/>
      <c r="ENV294" s="6"/>
      <c r="ENW294" s="6"/>
      <c r="ENX294" s="6"/>
      <c r="ENY294" s="6"/>
      <c r="ENZ294" s="6"/>
      <c r="EOA294" s="6"/>
      <c r="EOB294" s="6"/>
      <c r="EOC294" s="6"/>
      <c r="EOD294" s="6"/>
      <c r="EOE294" s="6"/>
      <c r="EOF294" s="6"/>
      <c r="EOG294" s="6"/>
      <c r="EOH294" s="6"/>
      <c r="EOI294" s="6"/>
      <c r="EOJ294" s="6"/>
      <c r="EOK294" s="6"/>
      <c r="EOL294" s="6"/>
      <c r="EOM294" s="6"/>
      <c r="EON294" s="6"/>
      <c r="EOO294" s="6"/>
      <c r="EOP294" s="6"/>
      <c r="EOQ294" s="6"/>
      <c r="EOR294" s="6"/>
      <c r="EOS294" s="6"/>
      <c r="EOT294" s="6"/>
      <c r="EOU294" s="6"/>
      <c r="EOV294" s="6"/>
      <c r="EOW294" s="6"/>
      <c r="EOX294" s="6"/>
      <c r="EOY294" s="6"/>
      <c r="EOZ294" s="6"/>
      <c r="EPA294" s="6"/>
      <c r="EPB294" s="6"/>
      <c r="EPC294" s="6"/>
      <c r="EPD294" s="6"/>
      <c r="EPE294" s="6"/>
      <c r="EPF294" s="6"/>
      <c r="EPG294" s="6"/>
      <c r="EPH294" s="6"/>
      <c r="EPI294" s="6"/>
      <c r="EPJ294" s="6"/>
      <c r="EPK294" s="6"/>
      <c r="EPL294" s="6"/>
      <c r="EPM294" s="6"/>
      <c r="EPN294" s="6"/>
      <c r="EPO294" s="6"/>
      <c r="EPP294" s="6"/>
      <c r="EPQ294" s="6"/>
      <c r="EPR294" s="6"/>
      <c r="EPS294" s="6"/>
      <c r="EPT294" s="6"/>
      <c r="EPU294" s="6"/>
      <c r="EPV294" s="6"/>
      <c r="EPW294" s="6"/>
      <c r="EPX294" s="6"/>
      <c r="EPY294" s="6"/>
      <c r="EPZ294" s="6"/>
      <c r="EQA294" s="6"/>
      <c r="EQB294" s="6"/>
      <c r="EQC294" s="6"/>
      <c r="EQD294" s="6"/>
      <c r="EQE294" s="6"/>
      <c r="EQF294" s="6"/>
      <c r="EQG294" s="6"/>
      <c r="EQH294" s="6"/>
      <c r="EQI294" s="6"/>
      <c r="EQJ294" s="6"/>
      <c r="EQK294" s="6"/>
      <c r="EQL294" s="6"/>
      <c r="EQM294" s="6"/>
      <c r="EQN294" s="6"/>
      <c r="EQO294" s="6"/>
      <c r="EQP294" s="6"/>
      <c r="EQQ294" s="6"/>
      <c r="EQR294" s="6"/>
      <c r="EQS294" s="6"/>
      <c r="EQT294" s="6"/>
      <c r="EQU294" s="6"/>
      <c r="EQV294" s="6"/>
      <c r="EQW294" s="6"/>
      <c r="EQX294" s="6"/>
      <c r="EQY294" s="6"/>
      <c r="EQZ294" s="6"/>
      <c r="ERA294" s="6"/>
      <c r="ERB294" s="6"/>
      <c r="ERC294" s="6"/>
      <c r="ERD294" s="6"/>
      <c r="ERE294" s="6"/>
      <c r="ERF294" s="6"/>
      <c r="ERG294" s="6"/>
      <c r="ERH294" s="6"/>
      <c r="ERI294" s="6"/>
      <c r="ERJ294" s="6"/>
      <c r="ERK294" s="6"/>
      <c r="ERL294" s="6"/>
      <c r="ERM294" s="6"/>
      <c r="ERN294" s="6"/>
      <c r="ERO294" s="6"/>
      <c r="ERP294" s="6"/>
      <c r="ERQ294" s="6"/>
      <c r="ERR294" s="6"/>
      <c r="ERS294" s="6"/>
      <c r="ERT294" s="6"/>
      <c r="ERU294" s="6"/>
      <c r="ERV294" s="6"/>
      <c r="ERW294" s="6"/>
      <c r="ERX294" s="6"/>
      <c r="ERY294" s="6"/>
      <c r="ERZ294" s="6"/>
      <c r="ESA294" s="6"/>
      <c r="ESB294" s="6"/>
      <c r="ESC294" s="6"/>
      <c r="ESD294" s="6"/>
      <c r="ESE294" s="6"/>
      <c r="ESF294" s="6"/>
      <c r="ESG294" s="6"/>
      <c r="ESH294" s="6"/>
      <c r="ESI294" s="6"/>
      <c r="ESJ294" s="6"/>
      <c r="ESK294" s="6"/>
      <c r="ESL294" s="6"/>
      <c r="ESM294" s="6"/>
      <c r="ESN294" s="6"/>
      <c r="ESO294" s="6"/>
      <c r="ESP294" s="6"/>
      <c r="ESQ294" s="6"/>
      <c r="ESR294" s="6"/>
      <c r="ESS294" s="6"/>
      <c r="EST294" s="6"/>
      <c r="ESU294" s="6"/>
      <c r="ESV294" s="6"/>
      <c r="ESW294" s="6"/>
      <c r="ESX294" s="6"/>
      <c r="ESY294" s="6"/>
      <c r="ESZ294" s="6"/>
      <c r="ETA294" s="6"/>
      <c r="ETB294" s="6"/>
      <c r="ETC294" s="6"/>
      <c r="ETD294" s="6"/>
      <c r="ETE294" s="6"/>
      <c r="ETF294" s="6"/>
      <c r="ETG294" s="6"/>
      <c r="ETH294" s="6"/>
      <c r="ETI294" s="6"/>
      <c r="ETJ294" s="6"/>
      <c r="ETK294" s="6"/>
      <c r="ETL294" s="6"/>
      <c r="ETM294" s="6"/>
      <c r="ETN294" s="6"/>
      <c r="ETO294" s="6"/>
      <c r="ETP294" s="6"/>
      <c r="ETQ294" s="6"/>
      <c r="ETR294" s="6"/>
      <c r="ETS294" s="6"/>
      <c r="ETT294" s="6"/>
      <c r="ETU294" s="6"/>
      <c r="ETV294" s="6"/>
      <c r="ETW294" s="6"/>
      <c r="ETX294" s="6"/>
      <c r="ETY294" s="6"/>
      <c r="ETZ294" s="6"/>
      <c r="EUA294" s="6"/>
      <c r="EUB294" s="6"/>
      <c r="EUC294" s="6"/>
      <c r="EUD294" s="6"/>
      <c r="EUE294" s="6"/>
      <c r="EUF294" s="6"/>
      <c r="EUG294" s="6"/>
      <c r="EUH294" s="6"/>
      <c r="EUI294" s="6"/>
      <c r="EUJ294" s="6"/>
      <c r="EUK294" s="6"/>
      <c r="EUL294" s="6"/>
      <c r="EUM294" s="6"/>
      <c r="EUN294" s="6"/>
      <c r="EUO294" s="6"/>
      <c r="EUP294" s="6"/>
      <c r="EUQ294" s="6"/>
      <c r="EUR294" s="6"/>
      <c r="EUS294" s="6"/>
      <c r="EUT294" s="6"/>
      <c r="EUU294" s="6"/>
      <c r="EUV294" s="6"/>
      <c r="EUW294" s="6"/>
      <c r="EUX294" s="6"/>
      <c r="EUY294" s="6"/>
      <c r="EUZ294" s="6"/>
      <c r="EVA294" s="6"/>
      <c r="EVB294" s="6"/>
      <c r="EVC294" s="6"/>
      <c r="EVD294" s="6"/>
      <c r="EVE294" s="6"/>
      <c r="EVF294" s="6"/>
      <c r="EVG294" s="6"/>
      <c r="EVH294" s="6"/>
      <c r="EVI294" s="6"/>
      <c r="EVJ294" s="6"/>
      <c r="EVK294" s="6"/>
      <c r="EVL294" s="6"/>
      <c r="EVM294" s="6"/>
      <c r="EVN294" s="6"/>
      <c r="EVO294" s="6"/>
      <c r="EVP294" s="6"/>
      <c r="EVQ294" s="6"/>
      <c r="EVR294" s="6"/>
      <c r="EVS294" s="6"/>
      <c r="EVT294" s="6"/>
      <c r="EVU294" s="6"/>
      <c r="EVV294" s="6"/>
      <c r="EVW294" s="6"/>
      <c r="EVX294" s="6"/>
      <c r="EVY294" s="6"/>
      <c r="EVZ294" s="6"/>
      <c r="EWA294" s="6"/>
      <c r="EWB294" s="6"/>
      <c r="EWC294" s="6"/>
      <c r="EWD294" s="6"/>
      <c r="EWE294" s="6"/>
      <c r="EWF294" s="6"/>
      <c r="EWG294" s="6"/>
      <c r="EWH294" s="6"/>
      <c r="EWI294" s="6"/>
      <c r="EWJ294" s="6"/>
      <c r="EWK294" s="6"/>
      <c r="EWL294" s="6"/>
      <c r="EWM294" s="6"/>
      <c r="EWN294" s="6"/>
      <c r="EWO294" s="6"/>
      <c r="EWP294" s="6"/>
      <c r="EWQ294" s="6"/>
      <c r="EWR294" s="6"/>
      <c r="EWS294" s="6"/>
      <c r="EWT294" s="6"/>
      <c r="EWU294" s="6"/>
      <c r="EWV294" s="6"/>
      <c r="EWW294" s="6"/>
      <c r="EWX294" s="6"/>
      <c r="EWY294" s="6"/>
      <c r="EWZ294" s="6"/>
      <c r="EXA294" s="6"/>
      <c r="EXB294" s="6"/>
      <c r="EXC294" s="6"/>
      <c r="EXD294" s="6"/>
      <c r="EXE294" s="6"/>
      <c r="EXF294" s="6"/>
      <c r="EXG294" s="6"/>
      <c r="EXH294" s="6"/>
      <c r="EXI294" s="6"/>
      <c r="EXJ294" s="6"/>
      <c r="EXK294" s="6"/>
      <c r="EXL294" s="6"/>
      <c r="EXM294" s="6"/>
      <c r="EXN294" s="6"/>
      <c r="EXO294" s="6"/>
      <c r="EXP294" s="6"/>
      <c r="EXQ294" s="6"/>
      <c r="EXR294" s="6"/>
      <c r="EXS294" s="6"/>
      <c r="EXT294" s="6"/>
      <c r="EXU294" s="6"/>
      <c r="EXV294" s="6"/>
      <c r="EXW294" s="6"/>
      <c r="EXX294" s="6"/>
      <c r="EXY294" s="6"/>
      <c r="EXZ294" s="6"/>
      <c r="EYA294" s="6"/>
      <c r="EYB294" s="6"/>
      <c r="EYC294" s="6"/>
      <c r="EYD294" s="6"/>
      <c r="EYE294" s="6"/>
      <c r="EYF294" s="6"/>
      <c r="EYG294" s="6"/>
      <c r="EYH294" s="6"/>
      <c r="EYI294" s="6"/>
      <c r="EYJ294" s="6"/>
      <c r="EYK294" s="6"/>
      <c r="EYL294" s="6"/>
      <c r="EYM294" s="6"/>
      <c r="EYN294" s="6"/>
      <c r="EYO294" s="6"/>
      <c r="EYP294" s="6"/>
      <c r="EYQ294" s="6"/>
      <c r="EYR294" s="6"/>
      <c r="EYS294" s="6"/>
      <c r="EYT294" s="6"/>
      <c r="EYU294" s="6"/>
      <c r="EYV294" s="6"/>
      <c r="EYW294" s="6"/>
      <c r="EYX294" s="6"/>
      <c r="EYY294" s="6"/>
      <c r="EYZ294" s="6"/>
      <c r="EZA294" s="6"/>
      <c r="EZB294" s="6"/>
      <c r="EZC294" s="6"/>
      <c r="EZD294" s="6"/>
      <c r="EZE294" s="6"/>
      <c r="EZF294" s="6"/>
      <c r="EZG294" s="6"/>
      <c r="EZH294" s="6"/>
      <c r="EZI294" s="6"/>
      <c r="EZJ294" s="6"/>
      <c r="EZK294" s="6"/>
      <c r="EZL294" s="6"/>
      <c r="EZM294" s="6"/>
      <c r="EZN294" s="6"/>
      <c r="EZO294" s="6"/>
      <c r="EZP294" s="6"/>
      <c r="EZQ294" s="6"/>
      <c r="EZR294" s="6"/>
      <c r="EZS294" s="6"/>
      <c r="EZT294" s="6"/>
      <c r="EZU294" s="6"/>
      <c r="EZV294" s="6"/>
      <c r="EZW294" s="6"/>
      <c r="EZX294" s="6"/>
      <c r="EZY294" s="6"/>
      <c r="EZZ294" s="6"/>
      <c r="FAA294" s="6"/>
      <c r="FAB294" s="6"/>
      <c r="FAC294" s="6"/>
      <c r="FAD294" s="6"/>
      <c r="FAE294" s="6"/>
      <c r="FAF294" s="6"/>
      <c r="FAG294" s="6"/>
      <c r="FAH294" s="6"/>
      <c r="FAI294" s="6"/>
      <c r="FAJ294" s="6"/>
      <c r="FAK294" s="6"/>
      <c r="FAL294" s="6"/>
      <c r="FAM294" s="6"/>
      <c r="FAN294" s="6"/>
      <c r="FAO294" s="6"/>
      <c r="FAP294" s="6"/>
      <c r="FAQ294" s="6"/>
      <c r="FAR294" s="6"/>
      <c r="FAS294" s="6"/>
      <c r="FAT294" s="6"/>
      <c r="FAU294" s="6"/>
      <c r="FAV294" s="6"/>
      <c r="FAW294" s="6"/>
      <c r="FAX294" s="6"/>
      <c r="FAY294" s="6"/>
      <c r="FAZ294" s="6"/>
      <c r="FBA294" s="6"/>
      <c r="FBB294" s="6"/>
      <c r="FBC294" s="6"/>
      <c r="FBD294" s="6"/>
      <c r="FBE294" s="6"/>
      <c r="FBF294" s="6"/>
      <c r="FBG294" s="6"/>
      <c r="FBH294" s="6"/>
      <c r="FBI294" s="6"/>
      <c r="FBJ294" s="6"/>
      <c r="FBK294" s="6"/>
      <c r="FBL294" s="6"/>
      <c r="FBM294" s="6"/>
      <c r="FBN294" s="6"/>
      <c r="FBO294" s="6"/>
      <c r="FBP294" s="6"/>
      <c r="FBQ294" s="6"/>
      <c r="FBR294" s="6"/>
      <c r="FBS294" s="6"/>
      <c r="FBT294" s="6"/>
      <c r="FBU294" s="6"/>
      <c r="FBV294" s="6"/>
      <c r="FBW294" s="6"/>
      <c r="FBX294" s="6"/>
      <c r="FBY294" s="6"/>
      <c r="FBZ294" s="6"/>
      <c r="FCA294" s="6"/>
      <c r="FCB294" s="6"/>
      <c r="FCC294" s="6"/>
      <c r="FCD294" s="6"/>
      <c r="FCE294" s="6"/>
      <c r="FCF294" s="6"/>
      <c r="FCG294" s="6"/>
      <c r="FCH294" s="6"/>
      <c r="FCI294" s="6"/>
      <c r="FCJ294" s="6"/>
      <c r="FCK294" s="6"/>
      <c r="FCL294" s="6"/>
      <c r="FCM294" s="6"/>
      <c r="FCN294" s="6"/>
      <c r="FCO294" s="6"/>
      <c r="FCP294" s="6"/>
      <c r="FCQ294" s="6"/>
      <c r="FCR294" s="6"/>
      <c r="FCS294" s="6"/>
      <c r="FCT294" s="6"/>
      <c r="FCU294" s="6"/>
      <c r="FCV294" s="6"/>
      <c r="FCW294" s="6"/>
      <c r="FCX294" s="6"/>
      <c r="FCY294" s="6"/>
      <c r="FCZ294" s="6"/>
      <c r="FDA294" s="6"/>
      <c r="FDB294" s="6"/>
      <c r="FDC294" s="6"/>
      <c r="FDD294" s="6"/>
      <c r="FDE294" s="6"/>
      <c r="FDF294" s="6"/>
      <c r="FDG294" s="6"/>
      <c r="FDH294" s="6"/>
      <c r="FDI294" s="6"/>
      <c r="FDJ294" s="6"/>
      <c r="FDK294" s="6"/>
      <c r="FDL294" s="6"/>
      <c r="FDM294" s="6"/>
      <c r="FDN294" s="6"/>
      <c r="FDO294" s="6"/>
      <c r="FDP294" s="6"/>
      <c r="FDQ294" s="6"/>
      <c r="FDR294" s="6"/>
      <c r="FDS294" s="6"/>
      <c r="FDT294" s="6"/>
      <c r="FDU294" s="6"/>
      <c r="FDV294" s="6"/>
      <c r="FDW294" s="6"/>
      <c r="FDX294" s="6"/>
      <c r="FDY294" s="6"/>
      <c r="FDZ294" s="6"/>
      <c r="FEA294" s="6"/>
      <c r="FEB294" s="6"/>
      <c r="FEC294" s="6"/>
      <c r="FED294" s="6"/>
      <c r="FEE294" s="6"/>
      <c r="FEF294" s="6"/>
      <c r="FEG294" s="6"/>
      <c r="FEH294" s="6"/>
      <c r="FEI294" s="6"/>
      <c r="FEJ294" s="6"/>
      <c r="FEK294" s="6"/>
      <c r="FEL294" s="6"/>
      <c r="FEM294" s="6"/>
      <c r="FEN294" s="6"/>
      <c r="FEO294" s="6"/>
      <c r="FEP294" s="6"/>
      <c r="FEQ294" s="6"/>
      <c r="FER294" s="6"/>
      <c r="FES294" s="6"/>
      <c r="FET294" s="6"/>
      <c r="FEU294" s="6"/>
      <c r="FEV294" s="6"/>
      <c r="FEW294" s="6"/>
      <c r="FEX294" s="6"/>
      <c r="FEY294" s="6"/>
      <c r="FEZ294" s="6"/>
      <c r="FFA294" s="6"/>
      <c r="FFB294" s="6"/>
      <c r="FFC294" s="6"/>
      <c r="FFD294" s="6"/>
      <c r="FFE294" s="6"/>
      <c r="FFF294" s="6"/>
      <c r="FFG294" s="6"/>
      <c r="FFH294" s="6"/>
      <c r="FFI294" s="6"/>
      <c r="FFJ294" s="6"/>
      <c r="FFK294" s="6"/>
      <c r="FFL294" s="6"/>
      <c r="FFM294" s="6"/>
      <c r="FFN294" s="6"/>
      <c r="FFO294" s="6"/>
      <c r="FFP294" s="6"/>
      <c r="FFQ294" s="6"/>
      <c r="FFR294" s="6"/>
      <c r="FFS294" s="6"/>
      <c r="FFT294" s="6"/>
      <c r="FFU294" s="6"/>
      <c r="FFV294" s="6"/>
      <c r="FFW294" s="6"/>
      <c r="FFX294" s="6"/>
      <c r="FFY294" s="6"/>
      <c r="FFZ294" s="6"/>
      <c r="FGA294" s="6"/>
      <c r="FGB294" s="6"/>
      <c r="FGC294" s="6"/>
      <c r="FGD294" s="6"/>
      <c r="FGE294" s="6"/>
      <c r="FGF294" s="6"/>
      <c r="FGG294" s="6"/>
      <c r="FGH294" s="6"/>
      <c r="FGI294" s="6"/>
      <c r="FGJ294" s="6"/>
      <c r="FGK294" s="6"/>
      <c r="FGL294" s="6"/>
      <c r="FGM294" s="6"/>
      <c r="FGN294" s="6"/>
      <c r="FGO294" s="6"/>
      <c r="FGP294" s="6"/>
      <c r="FGQ294" s="6"/>
      <c r="FGR294" s="6"/>
      <c r="FGS294" s="6"/>
      <c r="FGT294" s="6"/>
      <c r="FGU294" s="6"/>
      <c r="FGV294" s="6"/>
      <c r="FGW294" s="6"/>
      <c r="FGX294" s="6"/>
      <c r="FGY294" s="6"/>
      <c r="FGZ294" s="6"/>
      <c r="FHA294" s="6"/>
      <c r="FHB294" s="6"/>
      <c r="FHC294" s="6"/>
      <c r="FHD294" s="6"/>
      <c r="FHE294" s="6"/>
      <c r="FHF294" s="6"/>
      <c r="FHG294" s="6"/>
      <c r="FHH294" s="6"/>
      <c r="FHI294" s="6"/>
      <c r="FHJ294" s="6"/>
      <c r="FHK294" s="6"/>
      <c r="FHL294" s="6"/>
      <c r="FHM294" s="6"/>
      <c r="FHN294" s="6"/>
      <c r="FHO294" s="6"/>
      <c r="FHP294" s="6"/>
      <c r="FHQ294" s="6"/>
      <c r="FHR294" s="6"/>
      <c r="FHS294" s="6"/>
      <c r="FHT294" s="6"/>
      <c r="FHU294" s="6"/>
      <c r="FHV294" s="6"/>
      <c r="FHW294" s="6"/>
      <c r="FHX294" s="6"/>
      <c r="FHY294" s="6"/>
      <c r="FHZ294" s="6"/>
      <c r="FIA294" s="6"/>
      <c r="FIB294" s="6"/>
      <c r="FIC294" s="6"/>
      <c r="FID294" s="6"/>
      <c r="FIE294" s="6"/>
      <c r="FIF294" s="6"/>
      <c r="FIG294" s="6"/>
      <c r="FIH294" s="6"/>
      <c r="FII294" s="6"/>
      <c r="FIJ294" s="6"/>
      <c r="FIK294" s="6"/>
      <c r="FIL294" s="6"/>
      <c r="FIM294" s="6"/>
      <c r="FIN294" s="6"/>
      <c r="FIO294" s="6"/>
      <c r="FIP294" s="6"/>
      <c r="FIQ294" s="6"/>
      <c r="FIR294" s="6"/>
      <c r="FIS294" s="6"/>
      <c r="FIT294" s="6"/>
      <c r="FIU294" s="6"/>
      <c r="FIV294" s="6"/>
      <c r="FIW294" s="6"/>
      <c r="FIX294" s="6"/>
      <c r="FIY294" s="6"/>
      <c r="FIZ294" s="6"/>
      <c r="FJA294" s="6"/>
      <c r="FJB294" s="6"/>
      <c r="FJC294" s="6"/>
      <c r="FJD294" s="6"/>
      <c r="FJE294" s="6"/>
      <c r="FJF294" s="6"/>
      <c r="FJG294" s="6"/>
      <c r="FJH294" s="6"/>
      <c r="FJI294" s="6"/>
      <c r="FJJ294" s="6"/>
      <c r="FJK294" s="6"/>
      <c r="FJL294" s="6"/>
      <c r="FJM294" s="6"/>
      <c r="FJN294" s="6"/>
      <c r="FJO294" s="6"/>
      <c r="FJP294" s="6"/>
      <c r="FJQ294" s="6"/>
      <c r="FJR294" s="6"/>
      <c r="FJS294" s="6"/>
      <c r="FJT294" s="6"/>
      <c r="FJU294" s="6"/>
      <c r="FJV294" s="6"/>
      <c r="FJW294" s="6"/>
      <c r="FJX294" s="6"/>
      <c r="FJY294" s="6"/>
      <c r="FJZ294" s="6"/>
      <c r="FKA294" s="6"/>
      <c r="FKB294" s="6"/>
      <c r="FKC294" s="6"/>
      <c r="FKD294" s="6"/>
      <c r="FKE294" s="6"/>
      <c r="FKF294" s="6"/>
      <c r="FKG294" s="6"/>
      <c r="FKH294" s="6"/>
      <c r="FKI294" s="6"/>
      <c r="FKJ294" s="6"/>
      <c r="FKK294" s="6"/>
      <c r="FKL294" s="6"/>
      <c r="FKM294" s="6"/>
      <c r="FKN294" s="6"/>
      <c r="FKO294" s="6"/>
      <c r="FKP294" s="6"/>
      <c r="FKQ294" s="6"/>
      <c r="FKR294" s="6"/>
      <c r="FKS294" s="6"/>
      <c r="FKT294" s="6"/>
      <c r="FKU294" s="6"/>
      <c r="FKV294" s="6"/>
      <c r="FKW294" s="6"/>
      <c r="FKX294" s="6"/>
      <c r="FKY294" s="6"/>
      <c r="FKZ294" s="6"/>
      <c r="FLA294" s="6"/>
      <c r="FLB294" s="6"/>
      <c r="FLC294" s="6"/>
      <c r="FLD294" s="6"/>
      <c r="FLE294" s="6"/>
      <c r="FLF294" s="6"/>
      <c r="FLG294" s="6"/>
      <c r="FLH294" s="6"/>
      <c r="FLI294" s="6"/>
      <c r="FLJ294" s="6"/>
      <c r="FLK294" s="6"/>
      <c r="FLL294" s="6"/>
      <c r="FLM294" s="6"/>
      <c r="FLN294" s="6"/>
      <c r="FLO294" s="6"/>
      <c r="FLP294" s="6"/>
      <c r="FLQ294" s="6"/>
      <c r="FLR294" s="6"/>
      <c r="FLS294" s="6"/>
      <c r="FLT294" s="6"/>
      <c r="FLU294" s="6"/>
      <c r="FLV294" s="6"/>
      <c r="FLW294" s="6"/>
      <c r="FLX294" s="6"/>
      <c r="FLY294" s="6"/>
      <c r="FLZ294" s="6"/>
      <c r="FMA294" s="6"/>
      <c r="FMB294" s="6"/>
      <c r="FMC294" s="6"/>
      <c r="FMD294" s="6"/>
      <c r="FME294" s="6"/>
      <c r="FMF294" s="6"/>
      <c r="FMG294" s="6"/>
      <c r="FMH294" s="6"/>
      <c r="FMI294" s="6"/>
      <c r="FMJ294" s="6"/>
      <c r="FMK294" s="6"/>
      <c r="FML294" s="6"/>
      <c r="FMM294" s="6"/>
      <c r="FMN294" s="6"/>
      <c r="FMO294" s="6"/>
      <c r="FMP294" s="6"/>
      <c r="FMQ294" s="6"/>
      <c r="FMR294" s="6"/>
      <c r="FMS294" s="6"/>
      <c r="FMT294" s="6"/>
      <c r="FMU294" s="6"/>
      <c r="FMV294" s="6"/>
      <c r="FMW294" s="6"/>
      <c r="FMX294" s="6"/>
      <c r="FMY294" s="6"/>
      <c r="FMZ294" s="6"/>
      <c r="FNA294" s="6"/>
      <c r="FNB294" s="6"/>
      <c r="FNC294" s="6"/>
      <c r="FND294" s="6"/>
      <c r="FNE294" s="6"/>
      <c r="FNF294" s="6"/>
      <c r="FNG294" s="6"/>
      <c r="FNH294" s="6"/>
      <c r="FNI294" s="6"/>
      <c r="FNJ294" s="6"/>
      <c r="FNK294" s="6"/>
      <c r="FNL294" s="6"/>
      <c r="FNM294" s="6"/>
      <c r="FNN294" s="6"/>
      <c r="FNO294" s="6"/>
      <c r="FNP294" s="6"/>
      <c r="FNQ294" s="6"/>
      <c r="FNR294" s="6"/>
      <c r="FNS294" s="6"/>
      <c r="FNT294" s="6"/>
      <c r="FNU294" s="6"/>
      <c r="FNV294" s="6"/>
      <c r="FNW294" s="6"/>
      <c r="FNX294" s="6"/>
      <c r="FNY294" s="6"/>
      <c r="FNZ294" s="6"/>
      <c r="FOA294" s="6"/>
      <c r="FOB294" s="6"/>
      <c r="FOC294" s="6"/>
      <c r="FOD294" s="6"/>
      <c r="FOE294" s="6"/>
      <c r="FOF294" s="6"/>
      <c r="FOG294" s="6"/>
      <c r="FOH294" s="6"/>
      <c r="FOI294" s="6"/>
      <c r="FOJ294" s="6"/>
      <c r="FOK294" s="6"/>
      <c r="FOL294" s="6"/>
      <c r="FOM294" s="6"/>
      <c r="FON294" s="6"/>
      <c r="FOO294" s="6"/>
      <c r="FOP294" s="6"/>
      <c r="FOQ294" s="6"/>
      <c r="FOR294" s="6"/>
      <c r="FOS294" s="6"/>
      <c r="FOT294" s="6"/>
      <c r="FOU294" s="6"/>
      <c r="FOV294" s="6"/>
      <c r="FOW294" s="6"/>
      <c r="FOX294" s="6"/>
      <c r="FOY294" s="6"/>
      <c r="FOZ294" s="6"/>
      <c r="FPA294" s="6"/>
      <c r="FPB294" s="6"/>
      <c r="FPC294" s="6"/>
      <c r="FPD294" s="6"/>
      <c r="FPE294" s="6"/>
      <c r="FPF294" s="6"/>
      <c r="FPG294" s="6"/>
      <c r="FPH294" s="6"/>
      <c r="FPI294" s="6"/>
      <c r="FPJ294" s="6"/>
      <c r="FPK294" s="6"/>
      <c r="FPL294" s="6"/>
      <c r="FPM294" s="6"/>
      <c r="FPN294" s="6"/>
      <c r="FPO294" s="6"/>
      <c r="FPP294" s="6"/>
      <c r="FPQ294" s="6"/>
      <c r="FPR294" s="6"/>
      <c r="FPS294" s="6"/>
      <c r="FPT294" s="6"/>
      <c r="FPU294" s="6"/>
      <c r="FPV294" s="6"/>
      <c r="FPW294" s="6"/>
      <c r="FPX294" s="6"/>
      <c r="FPY294" s="6"/>
      <c r="FPZ294" s="6"/>
      <c r="FQA294" s="6"/>
      <c r="FQB294" s="6"/>
      <c r="FQC294" s="6"/>
      <c r="FQD294" s="6"/>
      <c r="FQE294" s="6"/>
      <c r="FQF294" s="6"/>
      <c r="FQG294" s="6"/>
      <c r="FQH294" s="6"/>
      <c r="FQI294" s="6"/>
      <c r="FQJ294" s="6"/>
      <c r="FQK294" s="6"/>
      <c r="FQL294" s="6"/>
      <c r="FQM294" s="6"/>
      <c r="FQN294" s="6"/>
      <c r="FQO294" s="6"/>
      <c r="FQP294" s="6"/>
      <c r="FQQ294" s="6"/>
      <c r="FQR294" s="6"/>
      <c r="FQS294" s="6"/>
      <c r="FQT294" s="6"/>
      <c r="FQU294" s="6"/>
      <c r="FQV294" s="6"/>
      <c r="FQW294" s="6"/>
      <c r="FQX294" s="6"/>
      <c r="FQY294" s="6"/>
      <c r="FQZ294" s="6"/>
      <c r="FRA294" s="6"/>
      <c r="FRB294" s="6"/>
      <c r="FRC294" s="6"/>
      <c r="FRD294" s="6"/>
      <c r="FRE294" s="6"/>
      <c r="FRF294" s="6"/>
      <c r="FRG294" s="6"/>
      <c r="FRH294" s="6"/>
      <c r="FRI294" s="6"/>
      <c r="FRJ294" s="6"/>
      <c r="FRK294" s="6"/>
      <c r="FRL294" s="6"/>
      <c r="FRM294" s="6"/>
      <c r="FRN294" s="6"/>
      <c r="FRO294" s="6"/>
      <c r="FRP294" s="6"/>
      <c r="FRQ294" s="6"/>
      <c r="FRR294" s="6"/>
      <c r="FRS294" s="6"/>
      <c r="FRT294" s="6"/>
      <c r="FRU294" s="6"/>
      <c r="FRV294" s="6"/>
      <c r="FRW294" s="6"/>
      <c r="FRX294" s="6"/>
      <c r="FRY294" s="6"/>
      <c r="FRZ294" s="6"/>
      <c r="FSA294" s="6"/>
      <c r="FSB294" s="6"/>
      <c r="FSC294" s="6"/>
      <c r="FSD294" s="6"/>
      <c r="FSE294" s="6"/>
      <c r="FSF294" s="6"/>
      <c r="FSG294" s="6"/>
      <c r="FSH294" s="6"/>
      <c r="FSI294" s="6"/>
      <c r="FSJ294" s="6"/>
      <c r="FSK294" s="6"/>
      <c r="FSL294" s="6"/>
      <c r="FSM294" s="6"/>
      <c r="FSN294" s="6"/>
      <c r="FSO294" s="6"/>
      <c r="FSP294" s="6"/>
      <c r="FSQ294" s="6"/>
      <c r="FSR294" s="6"/>
      <c r="FSS294" s="6"/>
      <c r="FST294" s="6"/>
      <c r="FSU294" s="6"/>
      <c r="FSV294" s="6"/>
      <c r="FSW294" s="6"/>
      <c r="FSX294" s="6"/>
      <c r="FSY294" s="6"/>
      <c r="FSZ294" s="6"/>
      <c r="FTA294" s="6"/>
      <c r="FTB294" s="6"/>
      <c r="FTC294" s="6"/>
      <c r="FTD294" s="6"/>
      <c r="FTE294" s="6"/>
      <c r="FTF294" s="6"/>
      <c r="FTG294" s="6"/>
      <c r="FTH294" s="6"/>
      <c r="FTI294" s="6"/>
      <c r="FTJ294" s="6"/>
      <c r="FTK294" s="6"/>
      <c r="FTL294" s="6"/>
      <c r="FTM294" s="6"/>
      <c r="FTN294" s="6"/>
      <c r="FTO294" s="6"/>
      <c r="FTP294" s="6"/>
      <c r="FTQ294" s="6"/>
      <c r="FTR294" s="6"/>
      <c r="FTS294" s="6"/>
      <c r="FTT294" s="6"/>
      <c r="FTU294" s="6"/>
      <c r="FTV294" s="6"/>
      <c r="FTW294" s="6"/>
      <c r="FTX294" s="6"/>
      <c r="FTY294" s="6"/>
      <c r="FTZ294" s="6"/>
      <c r="FUA294" s="6"/>
      <c r="FUB294" s="6"/>
      <c r="FUC294" s="6"/>
      <c r="FUD294" s="6"/>
      <c r="FUE294" s="6"/>
      <c r="FUF294" s="6"/>
      <c r="FUG294" s="6"/>
      <c r="FUH294" s="6"/>
      <c r="FUI294" s="6"/>
      <c r="FUJ294" s="6"/>
      <c r="FUK294" s="6"/>
      <c r="FUL294" s="6"/>
      <c r="FUM294" s="6"/>
      <c r="FUN294" s="6"/>
      <c r="FUO294" s="6"/>
      <c r="FUP294" s="6"/>
      <c r="FUQ294" s="6"/>
      <c r="FUR294" s="6"/>
      <c r="FUS294" s="6"/>
      <c r="FUT294" s="6"/>
      <c r="FUU294" s="6"/>
      <c r="FUV294" s="6"/>
      <c r="FUW294" s="6"/>
      <c r="FUX294" s="6"/>
      <c r="FUY294" s="6"/>
      <c r="FUZ294" s="6"/>
      <c r="FVA294" s="6"/>
      <c r="FVB294" s="6"/>
      <c r="FVC294" s="6"/>
      <c r="FVD294" s="6"/>
      <c r="FVE294" s="6"/>
      <c r="FVF294" s="6"/>
      <c r="FVG294" s="6"/>
      <c r="FVH294" s="6"/>
      <c r="FVI294" s="6"/>
      <c r="FVJ294" s="6"/>
      <c r="FVK294" s="6"/>
      <c r="FVL294" s="6"/>
      <c r="FVM294" s="6"/>
      <c r="FVN294" s="6"/>
      <c r="FVO294" s="6"/>
      <c r="FVP294" s="6"/>
      <c r="FVQ294" s="6"/>
      <c r="FVR294" s="6"/>
      <c r="FVS294" s="6"/>
      <c r="FVT294" s="6"/>
      <c r="FVU294" s="6"/>
      <c r="FVV294" s="6"/>
      <c r="FVW294" s="6"/>
      <c r="FVX294" s="6"/>
      <c r="FVY294" s="6"/>
      <c r="FVZ294" s="6"/>
      <c r="FWA294" s="6"/>
      <c r="FWB294" s="6"/>
      <c r="FWC294" s="6"/>
      <c r="FWD294" s="6"/>
      <c r="FWE294" s="6"/>
      <c r="FWF294" s="6"/>
      <c r="FWG294" s="6"/>
      <c r="FWH294" s="6"/>
      <c r="FWI294" s="6"/>
      <c r="FWJ294" s="6"/>
      <c r="FWK294" s="6"/>
      <c r="FWL294" s="6"/>
      <c r="FWM294" s="6"/>
      <c r="FWN294" s="6"/>
      <c r="FWO294" s="6"/>
      <c r="FWP294" s="6"/>
      <c r="FWQ294" s="6"/>
      <c r="FWR294" s="6"/>
      <c r="FWS294" s="6"/>
      <c r="FWT294" s="6"/>
      <c r="FWU294" s="6"/>
      <c r="FWV294" s="6"/>
      <c r="FWW294" s="6"/>
      <c r="FWX294" s="6"/>
      <c r="FWY294" s="6"/>
      <c r="FWZ294" s="6"/>
      <c r="FXA294" s="6"/>
      <c r="FXB294" s="6"/>
      <c r="FXC294" s="6"/>
      <c r="FXD294" s="6"/>
      <c r="FXE294" s="6"/>
      <c r="FXF294" s="6"/>
      <c r="FXG294" s="6"/>
      <c r="FXH294" s="6"/>
      <c r="FXI294" s="6"/>
      <c r="FXJ294" s="6"/>
      <c r="FXK294" s="6"/>
      <c r="FXL294" s="6"/>
      <c r="FXM294" s="6"/>
      <c r="FXN294" s="6"/>
      <c r="FXO294" s="6"/>
      <c r="FXP294" s="6"/>
      <c r="FXQ294" s="6"/>
      <c r="FXR294" s="6"/>
      <c r="FXS294" s="6"/>
      <c r="FXT294" s="6"/>
      <c r="FXU294" s="6"/>
      <c r="FXV294" s="6"/>
      <c r="FXW294" s="6"/>
      <c r="FXX294" s="6"/>
      <c r="FXY294" s="6"/>
      <c r="FXZ294" s="6"/>
      <c r="FYA294" s="6"/>
      <c r="FYB294" s="6"/>
      <c r="FYC294" s="6"/>
      <c r="FYD294" s="6"/>
      <c r="FYE294" s="6"/>
      <c r="FYF294" s="6"/>
      <c r="FYG294" s="6"/>
      <c r="FYH294" s="6"/>
      <c r="FYI294" s="6"/>
      <c r="FYJ294" s="6"/>
      <c r="FYK294" s="6"/>
      <c r="FYL294" s="6"/>
      <c r="FYM294" s="6"/>
      <c r="FYN294" s="6"/>
      <c r="FYO294" s="6"/>
      <c r="FYP294" s="6"/>
      <c r="FYQ294" s="6"/>
      <c r="FYR294" s="6"/>
      <c r="FYS294" s="6"/>
      <c r="FYT294" s="6"/>
      <c r="FYU294" s="6"/>
      <c r="FYV294" s="6"/>
      <c r="FYW294" s="6"/>
      <c r="FYX294" s="6"/>
      <c r="FYY294" s="6"/>
      <c r="FYZ294" s="6"/>
      <c r="FZA294" s="6"/>
      <c r="FZB294" s="6"/>
      <c r="FZC294" s="6"/>
      <c r="FZD294" s="6"/>
      <c r="FZE294" s="6"/>
      <c r="FZF294" s="6"/>
      <c r="FZG294" s="6"/>
      <c r="FZH294" s="6"/>
      <c r="FZI294" s="6"/>
      <c r="FZJ294" s="6"/>
      <c r="FZK294" s="6"/>
      <c r="FZL294" s="6"/>
      <c r="FZM294" s="6"/>
      <c r="FZN294" s="6"/>
      <c r="FZO294" s="6"/>
      <c r="FZP294" s="6"/>
      <c r="FZQ294" s="6"/>
      <c r="FZR294" s="6"/>
      <c r="FZS294" s="6"/>
      <c r="FZT294" s="6"/>
      <c r="FZU294" s="6"/>
      <c r="FZV294" s="6"/>
      <c r="FZW294" s="6"/>
      <c r="FZX294" s="6"/>
      <c r="FZY294" s="6"/>
      <c r="FZZ294" s="6"/>
      <c r="GAA294" s="6"/>
      <c r="GAB294" s="6"/>
      <c r="GAC294" s="6"/>
      <c r="GAD294" s="6"/>
      <c r="GAE294" s="6"/>
      <c r="GAF294" s="6"/>
      <c r="GAG294" s="6"/>
      <c r="GAH294" s="6"/>
      <c r="GAI294" s="6"/>
      <c r="GAJ294" s="6"/>
      <c r="GAK294" s="6"/>
      <c r="GAL294" s="6"/>
      <c r="GAM294" s="6"/>
      <c r="GAN294" s="6"/>
      <c r="GAO294" s="6"/>
      <c r="GAP294" s="6"/>
      <c r="GAQ294" s="6"/>
      <c r="GAR294" s="6"/>
      <c r="GAS294" s="6"/>
      <c r="GAT294" s="6"/>
      <c r="GAU294" s="6"/>
      <c r="GAV294" s="6"/>
      <c r="GAW294" s="6"/>
      <c r="GAX294" s="6"/>
      <c r="GAY294" s="6"/>
      <c r="GAZ294" s="6"/>
      <c r="GBA294" s="6"/>
      <c r="GBB294" s="6"/>
      <c r="GBC294" s="6"/>
      <c r="GBD294" s="6"/>
      <c r="GBE294" s="6"/>
      <c r="GBF294" s="6"/>
      <c r="GBG294" s="6"/>
      <c r="GBH294" s="6"/>
      <c r="GBI294" s="6"/>
      <c r="GBJ294" s="6"/>
      <c r="GBK294" s="6"/>
      <c r="GBL294" s="6"/>
      <c r="GBM294" s="6"/>
      <c r="GBN294" s="6"/>
      <c r="GBO294" s="6"/>
      <c r="GBP294" s="6"/>
      <c r="GBQ294" s="6"/>
      <c r="GBR294" s="6"/>
      <c r="GBS294" s="6"/>
      <c r="GBT294" s="6"/>
      <c r="GBU294" s="6"/>
      <c r="GBV294" s="6"/>
      <c r="GBW294" s="6"/>
      <c r="GBX294" s="6"/>
      <c r="GBY294" s="6"/>
      <c r="GBZ294" s="6"/>
      <c r="GCA294" s="6"/>
      <c r="GCB294" s="6"/>
      <c r="GCC294" s="6"/>
      <c r="GCD294" s="6"/>
      <c r="GCE294" s="6"/>
      <c r="GCF294" s="6"/>
      <c r="GCG294" s="6"/>
      <c r="GCH294" s="6"/>
      <c r="GCI294" s="6"/>
      <c r="GCJ294" s="6"/>
      <c r="GCK294" s="6"/>
      <c r="GCL294" s="6"/>
      <c r="GCM294" s="6"/>
      <c r="GCN294" s="6"/>
      <c r="GCO294" s="6"/>
      <c r="GCP294" s="6"/>
      <c r="GCQ294" s="6"/>
      <c r="GCR294" s="6"/>
      <c r="GCS294" s="6"/>
      <c r="GCT294" s="6"/>
      <c r="GCU294" s="6"/>
      <c r="GCV294" s="6"/>
      <c r="GCW294" s="6"/>
      <c r="GCX294" s="6"/>
      <c r="GCY294" s="6"/>
      <c r="GCZ294" s="6"/>
      <c r="GDA294" s="6"/>
      <c r="GDB294" s="6"/>
      <c r="GDC294" s="6"/>
      <c r="GDD294" s="6"/>
      <c r="GDE294" s="6"/>
      <c r="GDF294" s="6"/>
      <c r="GDG294" s="6"/>
      <c r="GDH294" s="6"/>
      <c r="GDI294" s="6"/>
      <c r="GDJ294" s="6"/>
      <c r="GDK294" s="6"/>
      <c r="GDL294" s="6"/>
      <c r="GDM294" s="6"/>
      <c r="GDN294" s="6"/>
      <c r="GDO294" s="6"/>
      <c r="GDP294" s="6"/>
      <c r="GDQ294" s="6"/>
      <c r="GDR294" s="6"/>
      <c r="GDS294" s="6"/>
      <c r="GDT294" s="6"/>
      <c r="GDU294" s="6"/>
      <c r="GDV294" s="6"/>
      <c r="GDW294" s="6"/>
      <c r="GDX294" s="6"/>
      <c r="GDY294" s="6"/>
      <c r="GDZ294" s="6"/>
      <c r="GEA294" s="6"/>
      <c r="GEB294" s="6"/>
      <c r="GEC294" s="6"/>
      <c r="GED294" s="6"/>
      <c r="GEE294" s="6"/>
      <c r="GEF294" s="6"/>
      <c r="GEG294" s="6"/>
      <c r="GEH294" s="6"/>
      <c r="GEI294" s="6"/>
      <c r="GEJ294" s="6"/>
      <c r="GEK294" s="6"/>
      <c r="GEL294" s="6"/>
      <c r="GEM294" s="6"/>
      <c r="GEN294" s="6"/>
      <c r="GEO294" s="6"/>
      <c r="GEP294" s="6"/>
      <c r="GEQ294" s="6"/>
      <c r="GER294" s="6"/>
      <c r="GES294" s="6"/>
      <c r="GET294" s="6"/>
      <c r="GEU294" s="6"/>
      <c r="GEV294" s="6"/>
      <c r="GEW294" s="6"/>
      <c r="GEX294" s="6"/>
      <c r="GEY294" s="6"/>
      <c r="GEZ294" s="6"/>
      <c r="GFA294" s="6"/>
      <c r="GFB294" s="6"/>
      <c r="GFC294" s="6"/>
      <c r="GFD294" s="6"/>
      <c r="GFE294" s="6"/>
      <c r="GFF294" s="6"/>
      <c r="GFG294" s="6"/>
      <c r="GFH294" s="6"/>
      <c r="GFI294" s="6"/>
      <c r="GFJ294" s="6"/>
      <c r="GFK294" s="6"/>
      <c r="GFL294" s="6"/>
      <c r="GFM294" s="6"/>
      <c r="GFN294" s="6"/>
      <c r="GFO294" s="6"/>
      <c r="GFP294" s="6"/>
      <c r="GFQ294" s="6"/>
      <c r="GFR294" s="6"/>
      <c r="GFS294" s="6"/>
      <c r="GFT294" s="6"/>
      <c r="GFU294" s="6"/>
      <c r="GFV294" s="6"/>
      <c r="GFW294" s="6"/>
      <c r="GFX294" s="6"/>
      <c r="GFY294" s="6"/>
      <c r="GFZ294" s="6"/>
      <c r="GGA294" s="6"/>
      <c r="GGB294" s="6"/>
      <c r="GGC294" s="6"/>
      <c r="GGD294" s="6"/>
      <c r="GGE294" s="6"/>
      <c r="GGF294" s="6"/>
      <c r="GGG294" s="6"/>
      <c r="GGH294" s="6"/>
      <c r="GGI294" s="6"/>
      <c r="GGJ294" s="6"/>
      <c r="GGK294" s="6"/>
      <c r="GGL294" s="6"/>
      <c r="GGM294" s="6"/>
      <c r="GGN294" s="6"/>
      <c r="GGO294" s="6"/>
      <c r="GGP294" s="6"/>
      <c r="GGQ294" s="6"/>
      <c r="GGR294" s="6"/>
      <c r="GGS294" s="6"/>
      <c r="GGT294" s="6"/>
      <c r="GGU294" s="6"/>
      <c r="GGV294" s="6"/>
      <c r="GGW294" s="6"/>
      <c r="GGX294" s="6"/>
      <c r="GGY294" s="6"/>
      <c r="GGZ294" s="6"/>
      <c r="GHA294" s="6"/>
      <c r="GHB294" s="6"/>
      <c r="GHC294" s="6"/>
      <c r="GHD294" s="6"/>
      <c r="GHE294" s="6"/>
      <c r="GHF294" s="6"/>
      <c r="GHG294" s="6"/>
      <c r="GHH294" s="6"/>
      <c r="GHI294" s="6"/>
      <c r="GHJ294" s="6"/>
      <c r="GHK294" s="6"/>
      <c r="GHL294" s="6"/>
      <c r="GHM294" s="6"/>
      <c r="GHN294" s="6"/>
      <c r="GHO294" s="6"/>
      <c r="GHP294" s="6"/>
      <c r="GHQ294" s="6"/>
      <c r="GHR294" s="6"/>
      <c r="GHS294" s="6"/>
      <c r="GHT294" s="6"/>
      <c r="GHU294" s="6"/>
      <c r="GHV294" s="6"/>
      <c r="GHW294" s="6"/>
      <c r="GHX294" s="6"/>
      <c r="GHY294" s="6"/>
      <c r="GHZ294" s="6"/>
      <c r="GIA294" s="6"/>
      <c r="GIB294" s="6"/>
      <c r="GIC294" s="6"/>
      <c r="GID294" s="6"/>
      <c r="GIE294" s="6"/>
      <c r="GIF294" s="6"/>
      <c r="GIG294" s="6"/>
      <c r="GIH294" s="6"/>
      <c r="GII294" s="6"/>
      <c r="GIJ294" s="6"/>
      <c r="GIK294" s="6"/>
      <c r="GIL294" s="6"/>
      <c r="GIM294" s="6"/>
      <c r="GIN294" s="6"/>
      <c r="GIO294" s="6"/>
      <c r="GIP294" s="6"/>
      <c r="GIQ294" s="6"/>
      <c r="GIR294" s="6"/>
      <c r="GIS294" s="6"/>
      <c r="GIT294" s="6"/>
      <c r="GIU294" s="6"/>
      <c r="GIV294" s="6"/>
      <c r="GIW294" s="6"/>
      <c r="GIX294" s="6"/>
      <c r="GIY294" s="6"/>
      <c r="GIZ294" s="6"/>
      <c r="GJA294" s="6"/>
      <c r="GJB294" s="6"/>
      <c r="GJC294" s="6"/>
      <c r="GJD294" s="6"/>
      <c r="GJE294" s="6"/>
      <c r="GJF294" s="6"/>
      <c r="GJG294" s="6"/>
      <c r="GJH294" s="6"/>
      <c r="GJI294" s="6"/>
      <c r="GJJ294" s="6"/>
      <c r="GJK294" s="6"/>
      <c r="GJL294" s="6"/>
      <c r="GJM294" s="6"/>
      <c r="GJN294" s="6"/>
      <c r="GJO294" s="6"/>
      <c r="GJP294" s="6"/>
      <c r="GJQ294" s="6"/>
      <c r="GJR294" s="6"/>
      <c r="GJS294" s="6"/>
      <c r="GJT294" s="6"/>
      <c r="GJU294" s="6"/>
      <c r="GJV294" s="6"/>
      <c r="GJW294" s="6"/>
      <c r="GJX294" s="6"/>
      <c r="GJY294" s="6"/>
      <c r="GJZ294" s="6"/>
      <c r="GKA294" s="6"/>
      <c r="GKB294" s="6"/>
      <c r="GKC294" s="6"/>
      <c r="GKD294" s="6"/>
      <c r="GKE294" s="6"/>
      <c r="GKF294" s="6"/>
      <c r="GKG294" s="6"/>
      <c r="GKH294" s="6"/>
      <c r="GKI294" s="6"/>
      <c r="GKJ294" s="6"/>
      <c r="GKK294" s="6"/>
      <c r="GKL294" s="6"/>
      <c r="GKM294" s="6"/>
      <c r="GKN294" s="6"/>
      <c r="GKO294" s="6"/>
      <c r="GKP294" s="6"/>
      <c r="GKQ294" s="6"/>
      <c r="GKR294" s="6"/>
      <c r="GKS294" s="6"/>
      <c r="GKT294" s="6"/>
      <c r="GKU294" s="6"/>
      <c r="GKV294" s="6"/>
      <c r="GKW294" s="6"/>
      <c r="GKX294" s="6"/>
      <c r="GKY294" s="6"/>
      <c r="GKZ294" s="6"/>
      <c r="GLA294" s="6"/>
      <c r="GLB294" s="6"/>
      <c r="GLC294" s="6"/>
      <c r="GLD294" s="6"/>
      <c r="GLE294" s="6"/>
      <c r="GLF294" s="6"/>
      <c r="GLG294" s="6"/>
      <c r="GLH294" s="6"/>
      <c r="GLI294" s="6"/>
      <c r="GLJ294" s="6"/>
      <c r="GLK294" s="6"/>
      <c r="GLL294" s="6"/>
      <c r="GLM294" s="6"/>
      <c r="GLN294" s="6"/>
      <c r="GLO294" s="6"/>
      <c r="GLP294" s="6"/>
      <c r="GLQ294" s="6"/>
      <c r="GLR294" s="6"/>
      <c r="GLS294" s="6"/>
      <c r="GLT294" s="6"/>
      <c r="GLU294" s="6"/>
      <c r="GLV294" s="6"/>
      <c r="GLW294" s="6"/>
      <c r="GLX294" s="6"/>
      <c r="GLY294" s="6"/>
      <c r="GLZ294" s="6"/>
      <c r="GMA294" s="6"/>
      <c r="GMB294" s="6"/>
      <c r="GMC294" s="6"/>
      <c r="GMD294" s="6"/>
      <c r="GME294" s="6"/>
      <c r="GMF294" s="6"/>
      <c r="GMG294" s="6"/>
      <c r="GMH294" s="6"/>
      <c r="GMI294" s="6"/>
      <c r="GMJ294" s="6"/>
      <c r="GMK294" s="6"/>
      <c r="GML294" s="6"/>
      <c r="GMM294" s="6"/>
      <c r="GMN294" s="6"/>
      <c r="GMO294" s="6"/>
      <c r="GMP294" s="6"/>
      <c r="GMQ294" s="6"/>
      <c r="GMR294" s="6"/>
      <c r="GMS294" s="6"/>
      <c r="GMT294" s="6"/>
      <c r="GMU294" s="6"/>
      <c r="GMV294" s="6"/>
      <c r="GMW294" s="6"/>
      <c r="GMX294" s="6"/>
      <c r="GMY294" s="6"/>
      <c r="GMZ294" s="6"/>
      <c r="GNA294" s="6"/>
      <c r="GNB294" s="6"/>
      <c r="GNC294" s="6"/>
      <c r="GND294" s="6"/>
      <c r="GNE294" s="6"/>
      <c r="GNF294" s="6"/>
      <c r="GNG294" s="6"/>
      <c r="GNH294" s="6"/>
      <c r="GNI294" s="6"/>
      <c r="GNJ294" s="6"/>
      <c r="GNK294" s="6"/>
      <c r="GNL294" s="6"/>
      <c r="GNM294" s="6"/>
      <c r="GNN294" s="6"/>
      <c r="GNO294" s="6"/>
      <c r="GNP294" s="6"/>
      <c r="GNQ294" s="6"/>
      <c r="GNR294" s="6"/>
      <c r="GNS294" s="6"/>
      <c r="GNT294" s="6"/>
      <c r="GNU294" s="6"/>
      <c r="GNV294" s="6"/>
      <c r="GNW294" s="6"/>
      <c r="GNX294" s="6"/>
      <c r="GNY294" s="6"/>
      <c r="GNZ294" s="6"/>
      <c r="GOA294" s="6"/>
      <c r="GOB294" s="6"/>
      <c r="GOC294" s="6"/>
      <c r="GOD294" s="6"/>
      <c r="GOE294" s="6"/>
      <c r="GOF294" s="6"/>
      <c r="GOG294" s="6"/>
      <c r="GOH294" s="6"/>
      <c r="GOI294" s="6"/>
      <c r="GOJ294" s="6"/>
      <c r="GOK294" s="6"/>
      <c r="GOL294" s="6"/>
      <c r="GOM294" s="6"/>
      <c r="GON294" s="6"/>
      <c r="GOO294" s="6"/>
      <c r="GOP294" s="6"/>
      <c r="GOQ294" s="6"/>
      <c r="GOR294" s="6"/>
      <c r="GOS294" s="6"/>
      <c r="GOT294" s="6"/>
      <c r="GOU294" s="6"/>
      <c r="GOV294" s="6"/>
      <c r="GOW294" s="6"/>
      <c r="GOX294" s="6"/>
      <c r="GOY294" s="6"/>
      <c r="GOZ294" s="6"/>
      <c r="GPA294" s="6"/>
      <c r="GPB294" s="6"/>
      <c r="GPC294" s="6"/>
      <c r="GPD294" s="6"/>
      <c r="GPE294" s="6"/>
      <c r="GPF294" s="6"/>
      <c r="GPG294" s="6"/>
      <c r="GPH294" s="6"/>
      <c r="GPI294" s="6"/>
      <c r="GPJ294" s="6"/>
      <c r="GPK294" s="6"/>
      <c r="GPL294" s="6"/>
      <c r="GPM294" s="6"/>
      <c r="GPN294" s="6"/>
      <c r="GPO294" s="6"/>
      <c r="GPP294" s="6"/>
      <c r="GPQ294" s="6"/>
      <c r="GPR294" s="6"/>
      <c r="GPS294" s="6"/>
      <c r="GPT294" s="6"/>
      <c r="GPU294" s="6"/>
      <c r="GPV294" s="6"/>
      <c r="GPW294" s="6"/>
      <c r="GPX294" s="6"/>
      <c r="GPY294" s="6"/>
      <c r="GPZ294" s="6"/>
      <c r="GQA294" s="6"/>
      <c r="GQB294" s="6"/>
      <c r="GQC294" s="6"/>
      <c r="GQD294" s="6"/>
      <c r="GQE294" s="6"/>
      <c r="GQF294" s="6"/>
      <c r="GQG294" s="6"/>
      <c r="GQH294" s="6"/>
      <c r="GQI294" s="6"/>
      <c r="GQJ294" s="6"/>
      <c r="GQK294" s="6"/>
      <c r="GQL294" s="6"/>
      <c r="GQM294" s="6"/>
      <c r="GQN294" s="6"/>
      <c r="GQO294" s="6"/>
      <c r="GQP294" s="6"/>
      <c r="GQQ294" s="6"/>
      <c r="GQR294" s="6"/>
      <c r="GQS294" s="6"/>
      <c r="GQT294" s="6"/>
      <c r="GQU294" s="6"/>
      <c r="GQV294" s="6"/>
      <c r="GQW294" s="6"/>
      <c r="GQX294" s="6"/>
      <c r="GQY294" s="6"/>
      <c r="GQZ294" s="6"/>
      <c r="GRA294" s="6"/>
      <c r="GRB294" s="6"/>
      <c r="GRC294" s="6"/>
      <c r="GRD294" s="6"/>
      <c r="GRE294" s="6"/>
      <c r="GRF294" s="6"/>
      <c r="GRG294" s="6"/>
      <c r="GRH294" s="6"/>
      <c r="GRI294" s="6"/>
      <c r="GRJ294" s="6"/>
      <c r="GRK294" s="6"/>
      <c r="GRL294" s="6"/>
      <c r="GRM294" s="6"/>
      <c r="GRN294" s="6"/>
      <c r="GRO294" s="6"/>
      <c r="GRP294" s="6"/>
      <c r="GRQ294" s="6"/>
      <c r="GRR294" s="6"/>
      <c r="GRS294" s="6"/>
      <c r="GRT294" s="6"/>
      <c r="GRU294" s="6"/>
      <c r="GRV294" s="6"/>
      <c r="GRW294" s="6"/>
      <c r="GRX294" s="6"/>
      <c r="GRY294" s="6"/>
      <c r="GRZ294" s="6"/>
      <c r="GSA294" s="6"/>
      <c r="GSB294" s="6"/>
      <c r="GSC294" s="6"/>
      <c r="GSD294" s="6"/>
      <c r="GSE294" s="6"/>
      <c r="GSF294" s="6"/>
      <c r="GSG294" s="6"/>
      <c r="GSH294" s="6"/>
      <c r="GSI294" s="6"/>
      <c r="GSJ294" s="6"/>
      <c r="GSK294" s="6"/>
      <c r="GSL294" s="6"/>
      <c r="GSM294" s="6"/>
      <c r="GSN294" s="6"/>
      <c r="GSO294" s="6"/>
      <c r="GSP294" s="6"/>
      <c r="GSQ294" s="6"/>
      <c r="GSR294" s="6"/>
      <c r="GSS294" s="6"/>
      <c r="GST294" s="6"/>
      <c r="GSU294" s="6"/>
      <c r="GSV294" s="6"/>
      <c r="GSW294" s="6"/>
      <c r="GSX294" s="6"/>
      <c r="GSY294" s="6"/>
      <c r="GSZ294" s="6"/>
      <c r="GTA294" s="6"/>
      <c r="GTB294" s="6"/>
      <c r="GTC294" s="6"/>
      <c r="GTD294" s="6"/>
      <c r="GTE294" s="6"/>
      <c r="GTF294" s="6"/>
      <c r="GTG294" s="6"/>
      <c r="GTH294" s="6"/>
      <c r="GTI294" s="6"/>
      <c r="GTJ294" s="6"/>
      <c r="GTK294" s="6"/>
      <c r="GTL294" s="6"/>
      <c r="GTM294" s="6"/>
      <c r="GTN294" s="6"/>
      <c r="GTO294" s="6"/>
      <c r="GTP294" s="6"/>
      <c r="GTQ294" s="6"/>
      <c r="GTR294" s="6"/>
      <c r="GTS294" s="6"/>
      <c r="GTT294" s="6"/>
      <c r="GTU294" s="6"/>
      <c r="GTV294" s="6"/>
      <c r="GTW294" s="6"/>
      <c r="GTX294" s="6"/>
      <c r="GTY294" s="6"/>
      <c r="GTZ294" s="6"/>
      <c r="GUA294" s="6"/>
      <c r="GUB294" s="6"/>
      <c r="GUC294" s="6"/>
      <c r="GUD294" s="6"/>
      <c r="GUE294" s="6"/>
      <c r="GUF294" s="6"/>
      <c r="GUG294" s="6"/>
      <c r="GUH294" s="6"/>
      <c r="GUI294" s="6"/>
      <c r="GUJ294" s="6"/>
      <c r="GUK294" s="6"/>
      <c r="GUL294" s="6"/>
      <c r="GUM294" s="6"/>
      <c r="GUN294" s="6"/>
      <c r="GUO294" s="6"/>
      <c r="GUP294" s="6"/>
      <c r="GUQ294" s="6"/>
      <c r="GUR294" s="6"/>
      <c r="GUS294" s="6"/>
      <c r="GUT294" s="6"/>
      <c r="GUU294" s="6"/>
      <c r="GUV294" s="6"/>
      <c r="GUW294" s="6"/>
      <c r="GUX294" s="6"/>
      <c r="GUY294" s="6"/>
      <c r="GUZ294" s="6"/>
      <c r="GVA294" s="6"/>
      <c r="GVB294" s="6"/>
      <c r="GVC294" s="6"/>
      <c r="GVD294" s="6"/>
      <c r="GVE294" s="6"/>
      <c r="GVF294" s="6"/>
      <c r="GVG294" s="6"/>
      <c r="GVH294" s="6"/>
      <c r="GVI294" s="6"/>
      <c r="GVJ294" s="6"/>
      <c r="GVK294" s="6"/>
      <c r="GVL294" s="6"/>
      <c r="GVM294" s="6"/>
      <c r="GVN294" s="6"/>
      <c r="GVO294" s="6"/>
      <c r="GVP294" s="6"/>
      <c r="GVQ294" s="6"/>
      <c r="GVR294" s="6"/>
      <c r="GVS294" s="6"/>
      <c r="GVT294" s="6"/>
      <c r="GVU294" s="6"/>
      <c r="GVV294" s="6"/>
      <c r="GVW294" s="6"/>
      <c r="GVX294" s="6"/>
      <c r="GVY294" s="6"/>
      <c r="GVZ294" s="6"/>
      <c r="GWA294" s="6"/>
      <c r="GWB294" s="6"/>
      <c r="GWC294" s="6"/>
      <c r="GWD294" s="6"/>
      <c r="GWE294" s="6"/>
      <c r="GWF294" s="6"/>
      <c r="GWG294" s="6"/>
      <c r="GWH294" s="6"/>
      <c r="GWI294" s="6"/>
      <c r="GWJ294" s="6"/>
      <c r="GWK294" s="6"/>
      <c r="GWL294" s="6"/>
      <c r="GWM294" s="6"/>
      <c r="GWN294" s="6"/>
      <c r="GWO294" s="6"/>
      <c r="GWP294" s="6"/>
      <c r="GWQ294" s="6"/>
      <c r="GWR294" s="6"/>
      <c r="GWS294" s="6"/>
      <c r="GWT294" s="6"/>
      <c r="GWU294" s="6"/>
      <c r="GWV294" s="6"/>
      <c r="GWW294" s="6"/>
      <c r="GWX294" s="6"/>
      <c r="GWY294" s="6"/>
      <c r="GWZ294" s="6"/>
      <c r="GXA294" s="6"/>
      <c r="GXB294" s="6"/>
      <c r="GXC294" s="6"/>
      <c r="GXD294" s="6"/>
      <c r="GXE294" s="6"/>
      <c r="GXF294" s="6"/>
      <c r="GXG294" s="6"/>
      <c r="GXH294" s="6"/>
      <c r="GXI294" s="6"/>
      <c r="GXJ294" s="6"/>
      <c r="GXK294" s="6"/>
      <c r="GXL294" s="6"/>
      <c r="GXM294" s="6"/>
      <c r="GXN294" s="6"/>
      <c r="GXO294" s="6"/>
      <c r="GXP294" s="6"/>
      <c r="GXQ294" s="6"/>
      <c r="GXR294" s="6"/>
      <c r="GXS294" s="6"/>
      <c r="GXT294" s="6"/>
      <c r="GXU294" s="6"/>
      <c r="GXV294" s="6"/>
      <c r="GXW294" s="6"/>
      <c r="GXX294" s="6"/>
      <c r="GXY294" s="6"/>
      <c r="GXZ294" s="6"/>
      <c r="GYA294" s="6"/>
      <c r="GYB294" s="6"/>
      <c r="GYC294" s="6"/>
      <c r="GYD294" s="6"/>
      <c r="GYE294" s="6"/>
      <c r="GYF294" s="6"/>
      <c r="GYG294" s="6"/>
      <c r="GYH294" s="6"/>
      <c r="GYI294" s="6"/>
      <c r="GYJ294" s="6"/>
      <c r="GYK294" s="6"/>
      <c r="GYL294" s="6"/>
      <c r="GYM294" s="6"/>
      <c r="GYN294" s="6"/>
      <c r="GYO294" s="6"/>
      <c r="GYP294" s="6"/>
      <c r="GYQ294" s="6"/>
      <c r="GYR294" s="6"/>
      <c r="GYS294" s="6"/>
      <c r="GYT294" s="6"/>
      <c r="GYU294" s="6"/>
      <c r="GYV294" s="6"/>
      <c r="GYW294" s="6"/>
      <c r="GYX294" s="6"/>
      <c r="GYY294" s="6"/>
      <c r="GYZ294" s="6"/>
      <c r="GZA294" s="6"/>
      <c r="GZB294" s="6"/>
      <c r="GZC294" s="6"/>
      <c r="GZD294" s="6"/>
      <c r="GZE294" s="6"/>
      <c r="GZF294" s="6"/>
      <c r="GZG294" s="6"/>
      <c r="GZH294" s="6"/>
      <c r="GZI294" s="6"/>
      <c r="GZJ294" s="6"/>
      <c r="GZK294" s="6"/>
      <c r="GZL294" s="6"/>
      <c r="GZM294" s="6"/>
      <c r="GZN294" s="6"/>
      <c r="GZO294" s="6"/>
      <c r="GZP294" s="6"/>
      <c r="GZQ294" s="6"/>
      <c r="GZR294" s="6"/>
      <c r="GZS294" s="6"/>
      <c r="GZT294" s="6"/>
      <c r="GZU294" s="6"/>
      <c r="GZV294" s="6"/>
      <c r="GZW294" s="6"/>
      <c r="GZX294" s="6"/>
      <c r="GZY294" s="6"/>
      <c r="GZZ294" s="6"/>
      <c r="HAA294" s="6"/>
      <c r="HAB294" s="6"/>
      <c r="HAC294" s="6"/>
      <c r="HAD294" s="6"/>
      <c r="HAE294" s="6"/>
      <c r="HAF294" s="6"/>
      <c r="HAG294" s="6"/>
      <c r="HAH294" s="6"/>
      <c r="HAI294" s="6"/>
      <c r="HAJ294" s="6"/>
      <c r="HAK294" s="6"/>
      <c r="HAL294" s="6"/>
      <c r="HAM294" s="6"/>
      <c r="HAN294" s="6"/>
      <c r="HAO294" s="6"/>
      <c r="HAP294" s="6"/>
      <c r="HAQ294" s="6"/>
      <c r="HAR294" s="6"/>
      <c r="HAS294" s="6"/>
      <c r="HAT294" s="6"/>
      <c r="HAU294" s="6"/>
      <c r="HAV294" s="6"/>
      <c r="HAW294" s="6"/>
      <c r="HAX294" s="6"/>
      <c r="HAY294" s="6"/>
      <c r="HAZ294" s="6"/>
      <c r="HBA294" s="6"/>
      <c r="HBB294" s="6"/>
      <c r="HBC294" s="6"/>
      <c r="HBD294" s="6"/>
      <c r="HBE294" s="6"/>
      <c r="HBF294" s="6"/>
      <c r="HBG294" s="6"/>
      <c r="HBH294" s="6"/>
      <c r="HBI294" s="6"/>
      <c r="HBJ294" s="6"/>
      <c r="HBK294" s="6"/>
      <c r="HBL294" s="6"/>
      <c r="HBM294" s="6"/>
      <c r="HBN294" s="6"/>
      <c r="HBO294" s="6"/>
      <c r="HBP294" s="6"/>
      <c r="HBQ294" s="6"/>
      <c r="HBR294" s="6"/>
      <c r="HBS294" s="6"/>
      <c r="HBT294" s="6"/>
      <c r="HBU294" s="6"/>
      <c r="HBV294" s="6"/>
      <c r="HBW294" s="6"/>
      <c r="HBX294" s="6"/>
      <c r="HBY294" s="6"/>
      <c r="HBZ294" s="6"/>
      <c r="HCA294" s="6"/>
      <c r="HCB294" s="6"/>
      <c r="HCC294" s="6"/>
      <c r="HCD294" s="6"/>
      <c r="HCE294" s="6"/>
      <c r="HCF294" s="6"/>
      <c r="HCG294" s="6"/>
      <c r="HCH294" s="6"/>
      <c r="HCI294" s="6"/>
      <c r="HCJ294" s="6"/>
      <c r="HCK294" s="6"/>
      <c r="HCL294" s="6"/>
      <c r="HCM294" s="6"/>
      <c r="HCN294" s="6"/>
      <c r="HCO294" s="6"/>
      <c r="HCP294" s="6"/>
      <c r="HCQ294" s="6"/>
      <c r="HCR294" s="6"/>
      <c r="HCS294" s="6"/>
      <c r="HCT294" s="6"/>
      <c r="HCU294" s="6"/>
      <c r="HCV294" s="6"/>
      <c r="HCW294" s="6"/>
      <c r="HCX294" s="6"/>
      <c r="HCY294" s="6"/>
      <c r="HCZ294" s="6"/>
      <c r="HDA294" s="6"/>
      <c r="HDB294" s="6"/>
      <c r="HDC294" s="6"/>
      <c r="HDD294" s="6"/>
      <c r="HDE294" s="6"/>
      <c r="HDF294" s="6"/>
      <c r="HDG294" s="6"/>
      <c r="HDH294" s="6"/>
      <c r="HDI294" s="6"/>
      <c r="HDJ294" s="6"/>
      <c r="HDK294" s="6"/>
      <c r="HDL294" s="6"/>
      <c r="HDM294" s="6"/>
      <c r="HDN294" s="6"/>
      <c r="HDO294" s="6"/>
      <c r="HDP294" s="6"/>
      <c r="HDQ294" s="6"/>
      <c r="HDR294" s="6"/>
      <c r="HDS294" s="6"/>
      <c r="HDT294" s="6"/>
      <c r="HDU294" s="6"/>
      <c r="HDV294" s="6"/>
      <c r="HDW294" s="6"/>
      <c r="HDX294" s="6"/>
      <c r="HDY294" s="6"/>
      <c r="HDZ294" s="6"/>
      <c r="HEA294" s="6"/>
      <c r="HEB294" s="6"/>
      <c r="HEC294" s="6"/>
      <c r="HED294" s="6"/>
      <c r="HEE294" s="6"/>
      <c r="HEF294" s="6"/>
      <c r="HEG294" s="6"/>
      <c r="HEH294" s="6"/>
      <c r="HEI294" s="6"/>
      <c r="HEJ294" s="6"/>
      <c r="HEK294" s="6"/>
      <c r="HEL294" s="6"/>
      <c r="HEM294" s="6"/>
      <c r="HEN294" s="6"/>
      <c r="HEO294" s="6"/>
      <c r="HEP294" s="6"/>
      <c r="HEQ294" s="6"/>
      <c r="HER294" s="6"/>
      <c r="HES294" s="6"/>
      <c r="HET294" s="6"/>
      <c r="HEU294" s="6"/>
      <c r="HEV294" s="6"/>
      <c r="HEW294" s="6"/>
      <c r="HEX294" s="6"/>
      <c r="HEY294" s="6"/>
      <c r="HEZ294" s="6"/>
      <c r="HFA294" s="6"/>
      <c r="HFB294" s="6"/>
      <c r="HFC294" s="6"/>
      <c r="HFD294" s="6"/>
      <c r="HFE294" s="6"/>
      <c r="HFF294" s="6"/>
      <c r="HFG294" s="6"/>
      <c r="HFH294" s="6"/>
      <c r="HFI294" s="6"/>
      <c r="HFJ294" s="6"/>
      <c r="HFK294" s="6"/>
      <c r="HFL294" s="6"/>
      <c r="HFM294" s="6"/>
      <c r="HFN294" s="6"/>
      <c r="HFO294" s="6"/>
      <c r="HFP294" s="6"/>
      <c r="HFQ294" s="6"/>
      <c r="HFR294" s="6"/>
      <c r="HFS294" s="6"/>
      <c r="HFT294" s="6"/>
      <c r="HFU294" s="6"/>
      <c r="HFV294" s="6"/>
      <c r="HFW294" s="6"/>
      <c r="HFX294" s="6"/>
      <c r="HFY294" s="6"/>
      <c r="HFZ294" s="6"/>
      <c r="HGA294" s="6"/>
      <c r="HGB294" s="6"/>
      <c r="HGC294" s="6"/>
      <c r="HGD294" s="6"/>
      <c r="HGE294" s="6"/>
      <c r="HGF294" s="6"/>
      <c r="HGG294" s="6"/>
      <c r="HGH294" s="6"/>
      <c r="HGI294" s="6"/>
      <c r="HGJ294" s="6"/>
      <c r="HGK294" s="6"/>
      <c r="HGL294" s="6"/>
      <c r="HGM294" s="6"/>
      <c r="HGN294" s="6"/>
      <c r="HGO294" s="6"/>
      <c r="HGP294" s="6"/>
      <c r="HGQ294" s="6"/>
      <c r="HGR294" s="6"/>
      <c r="HGS294" s="6"/>
      <c r="HGT294" s="6"/>
      <c r="HGU294" s="6"/>
      <c r="HGV294" s="6"/>
      <c r="HGW294" s="6"/>
      <c r="HGX294" s="6"/>
      <c r="HGY294" s="6"/>
      <c r="HGZ294" s="6"/>
      <c r="HHA294" s="6"/>
      <c r="HHB294" s="6"/>
      <c r="HHC294" s="6"/>
      <c r="HHD294" s="6"/>
      <c r="HHE294" s="6"/>
      <c r="HHF294" s="6"/>
      <c r="HHG294" s="6"/>
      <c r="HHH294" s="6"/>
      <c r="HHI294" s="6"/>
      <c r="HHJ294" s="6"/>
      <c r="HHK294" s="6"/>
      <c r="HHL294" s="6"/>
      <c r="HHM294" s="6"/>
      <c r="HHN294" s="6"/>
      <c r="HHO294" s="6"/>
      <c r="HHP294" s="6"/>
      <c r="HHQ294" s="6"/>
      <c r="HHR294" s="6"/>
      <c r="HHS294" s="6"/>
      <c r="HHT294" s="6"/>
      <c r="HHU294" s="6"/>
      <c r="HHV294" s="6"/>
      <c r="HHW294" s="6"/>
      <c r="HHX294" s="6"/>
      <c r="HHY294" s="6"/>
      <c r="HHZ294" s="6"/>
      <c r="HIA294" s="6"/>
      <c r="HIB294" s="6"/>
      <c r="HIC294" s="6"/>
      <c r="HID294" s="6"/>
      <c r="HIE294" s="6"/>
      <c r="HIF294" s="6"/>
      <c r="HIG294" s="6"/>
      <c r="HIH294" s="6"/>
      <c r="HII294" s="6"/>
      <c r="HIJ294" s="6"/>
      <c r="HIK294" s="6"/>
      <c r="HIL294" s="6"/>
      <c r="HIM294" s="6"/>
      <c r="HIN294" s="6"/>
      <c r="HIO294" s="6"/>
      <c r="HIP294" s="6"/>
      <c r="HIQ294" s="6"/>
      <c r="HIR294" s="6"/>
      <c r="HIS294" s="6"/>
      <c r="HIT294" s="6"/>
      <c r="HIU294" s="6"/>
      <c r="HIV294" s="6"/>
      <c r="HIW294" s="6"/>
      <c r="HIX294" s="6"/>
      <c r="HIY294" s="6"/>
      <c r="HIZ294" s="6"/>
      <c r="HJA294" s="6"/>
      <c r="HJB294" s="6"/>
      <c r="HJC294" s="6"/>
      <c r="HJD294" s="6"/>
      <c r="HJE294" s="6"/>
      <c r="HJF294" s="6"/>
      <c r="HJG294" s="6"/>
      <c r="HJH294" s="6"/>
      <c r="HJI294" s="6"/>
      <c r="HJJ294" s="6"/>
      <c r="HJK294" s="6"/>
      <c r="HJL294" s="6"/>
      <c r="HJM294" s="6"/>
      <c r="HJN294" s="6"/>
      <c r="HJO294" s="6"/>
      <c r="HJP294" s="6"/>
      <c r="HJQ294" s="6"/>
      <c r="HJR294" s="6"/>
      <c r="HJS294" s="6"/>
      <c r="HJT294" s="6"/>
      <c r="HJU294" s="6"/>
      <c r="HJV294" s="6"/>
      <c r="HJW294" s="6"/>
      <c r="HJX294" s="6"/>
      <c r="HJY294" s="6"/>
      <c r="HJZ294" s="6"/>
      <c r="HKA294" s="6"/>
      <c r="HKB294" s="6"/>
      <c r="HKC294" s="6"/>
      <c r="HKD294" s="6"/>
      <c r="HKE294" s="6"/>
      <c r="HKF294" s="6"/>
      <c r="HKG294" s="6"/>
      <c r="HKH294" s="6"/>
      <c r="HKI294" s="6"/>
      <c r="HKJ294" s="6"/>
      <c r="HKK294" s="6"/>
      <c r="HKL294" s="6"/>
      <c r="HKM294" s="6"/>
      <c r="HKN294" s="6"/>
      <c r="HKO294" s="6"/>
      <c r="HKP294" s="6"/>
      <c r="HKQ294" s="6"/>
      <c r="HKR294" s="6"/>
      <c r="HKS294" s="6"/>
      <c r="HKT294" s="6"/>
      <c r="HKU294" s="6"/>
      <c r="HKV294" s="6"/>
      <c r="HKW294" s="6"/>
      <c r="HKX294" s="6"/>
      <c r="HKY294" s="6"/>
      <c r="HKZ294" s="6"/>
      <c r="HLA294" s="6"/>
      <c r="HLB294" s="6"/>
      <c r="HLC294" s="6"/>
      <c r="HLD294" s="6"/>
      <c r="HLE294" s="6"/>
      <c r="HLF294" s="6"/>
      <c r="HLG294" s="6"/>
      <c r="HLH294" s="6"/>
      <c r="HLI294" s="6"/>
      <c r="HLJ294" s="6"/>
      <c r="HLK294" s="6"/>
      <c r="HLL294" s="6"/>
      <c r="HLM294" s="6"/>
      <c r="HLN294" s="6"/>
      <c r="HLO294" s="6"/>
      <c r="HLP294" s="6"/>
      <c r="HLQ294" s="6"/>
      <c r="HLR294" s="6"/>
      <c r="HLS294" s="6"/>
      <c r="HLT294" s="6"/>
      <c r="HLU294" s="6"/>
      <c r="HLV294" s="6"/>
      <c r="HLW294" s="6"/>
      <c r="HLX294" s="6"/>
      <c r="HLY294" s="6"/>
      <c r="HLZ294" s="6"/>
      <c r="HMA294" s="6"/>
      <c r="HMB294" s="6"/>
      <c r="HMC294" s="6"/>
      <c r="HMD294" s="6"/>
      <c r="HME294" s="6"/>
      <c r="HMF294" s="6"/>
      <c r="HMG294" s="6"/>
      <c r="HMH294" s="6"/>
      <c r="HMI294" s="6"/>
      <c r="HMJ294" s="6"/>
      <c r="HMK294" s="6"/>
      <c r="HML294" s="6"/>
      <c r="HMM294" s="6"/>
      <c r="HMN294" s="6"/>
      <c r="HMO294" s="6"/>
      <c r="HMP294" s="6"/>
      <c r="HMQ294" s="6"/>
      <c r="HMR294" s="6"/>
      <c r="HMS294" s="6"/>
      <c r="HMT294" s="6"/>
      <c r="HMU294" s="6"/>
      <c r="HMV294" s="6"/>
      <c r="HMW294" s="6"/>
      <c r="HMX294" s="6"/>
      <c r="HMY294" s="6"/>
      <c r="HMZ294" s="6"/>
      <c r="HNA294" s="6"/>
      <c r="HNB294" s="6"/>
      <c r="HNC294" s="6"/>
      <c r="HND294" s="6"/>
      <c r="HNE294" s="6"/>
      <c r="HNF294" s="6"/>
      <c r="HNG294" s="6"/>
      <c r="HNH294" s="6"/>
      <c r="HNI294" s="6"/>
      <c r="HNJ294" s="6"/>
      <c r="HNK294" s="6"/>
      <c r="HNL294" s="6"/>
      <c r="HNM294" s="6"/>
      <c r="HNN294" s="6"/>
      <c r="HNO294" s="6"/>
      <c r="HNP294" s="6"/>
      <c r="HNQ294" s="6"/>
      <c r="HNR294" s="6"/>
      <c r="HNS294" s="6"/>
      <c r="HNT294" s="6"/>
      <c r="HNU294" s="6"/>
      <c r="HNV294" s="6"/>
      <c r="HNW294" s="6"/>
      <c r="HNX294" s="6"/>
      <c r="HNY294" s="6"/>
      <c r="HNZ294" s="6"/>
      <c r="HOA294" s="6"/>
      <c r="HOB294" s="6"/>
      <c r="HOC294" s="6"/>
      <c r="HOD294" s="6"/>
      <c r="HOE294" s="6"/>
      <c r="HOF294" s="6"/>
      <c r="HOG294" s="6"/>
      <c r="HOH294" s="6"/>
      <c r="HOI294" s="6"/>
      <c r="HOJ294" s="6"/>
      <c r="HOK294" s="6"/>
      <c r="HOL294" s="6"/>
      <c r="HOM294" s="6"/>
      <c r="HON294" s="6"/>
      <c r="HOO294" s="6"/>
      <c r="HOP294" s="6"/>
      <c r="HOQ294" s="6"/>
      <c r="HOR294" s="6"/>
      <c r="HOS294" s="6"/>
      <c r="HOT294" s="6"/>
      <c r="HOU294" s="6"/>
      <c r="HOV294" s="6"/>
      <c r="HOW294" s="6"/>
      <c r="HOX294" s="6"/>
      <c r="HOY294" s="6"/>
      <c r="HOZ294" s="6"/>
      <c r="HPA294" s="6"/>
      <c r="HPB294" s="6"/>
      <c r="HPC294" s="6"/>
      <c r="HPD294" s="6"/>
      <c r="HPE294" s="6"/>
      <c r="HPF294" s="6"/>
      <c r="HPG294" s="6"/>
      <c r="HPH294" s="6"/>
      <c r="HPI294" s="6"/>
      <c r="HPJ294" s="6"/>
      <c r="HPK294" s="6"/>
      <c r="HPL294" s="6"/>
      <c r="HPM294" s="6"/>
      <c r="HPN294" s="6"/>
      <c r="HPO294" s="6"/>
      <c r="HPP294" s="6"/>
      <c r="HPQ294" s="6"/>
      <c r="HPR294" s="6"/>
      <c r="HPS294" s="6"/>
      <c r="HPT294" s="6"/>
      <c r="HPU294" s="6"/>
      <c r="HPV294" s="6"/>
      <c r="HPW294" s="6"/>
      <c r="HPX294" s="6"/>
      <c r="HPY294" s="6"/>
      <c r="HPZ294" s="6"/>
      <c r="HQA294" s="6"/>
      <c r="HQB294" s="6"/>
      <c r="HQC294" s="6"/>
      <c r="HQD294" s="6"/>
      <c r="HQE294" s="6"/>
      <c r="HQF294" s="6"/>
      <c r="HQG294" s="6"/>
      <c r="HQH294" s="6"/>
      <c r="HQI294" s="6"/>
      <c r="HQJ294" s="6"/>
      <c r="HQK294" s="6"/>
      <c r="HQL294" s="6"/>
      <c r="HQM294" s="6"/>
      <c r="HQN294" s="6"/>
      <c r="HQO294" s="6"/>
      <c r="HQP294" s="6"/>
      <c r="HQQ294" s="6"/>
      <c r="HQR294" s="6"/>
      <c r="HQS294" s="6"/>
      <c r="HQT294" s="6"/>
      <c r="HQU294" s="6"/>
      <c r="HQV294" s="6"/>
      <c r="HQW294" s="6"/>
      <c r="HQX294" s="6"/>
      <c r="HQY294" s="6"/>
      <c r="HQZ294" s="6"/>
      <c r="HRA294" s="6"/>
      <c r="HRB294" s="6"/>
      <c r="HRC294" s="6"/>
      <c r="HRD294" s="6"/>
      <c r="HRE294" s="6"/>
      <c r="HRF294" s="6"/>
      <c r="HRG294" s="6"/>
      <c r="HRH294" s="6"/>
      <c r="HRI294" s="6"/>
      <c r="HRJ294" s="6"/>
      <c r="HRK294" s="6"/>
      <c r="HRL294" s="6"/>
      <c r="HRM294" s="6"/>
      <c r="HRN294" s="6"/>
      <c r="HRO294" s="6"/>
      <c r="HRP294" s="6"/>
      <c r="HRQ294" s="6"/>
      <c r="HRR294" s="6"/>
      <c r="HRS294" s="6"/>
      <c r="HRT294" s="6"/>
      <c r="HRU294" s="6"/>
      <c r="HRV294" s="6"/>
      <c r="HRW294" s="6"/>
      <c r="HRX294" s="6"/>
      <c r="HRY294" s="6"/>
      <c r="HRZ294" s="6"/>
      <c r="HSA294" s="6"/>
      <c r="HSB294" s="6"/>
      <c r="HSC294" s="6"/>
      <c r="HSD294" s="6"/>
      <c r="HSE294" s="6"/>
      <c r="HSF294" s="6"/>
      <c r="HSG294" s="6"/>
      <c r="HSH294" s="6"/>
      <c r="HSI294" s="6"/>
      <c r="HSJ294" s="6"/>
      <c r="HSK294" s="6"/>
      <c r="HSL294" s="6"/>
      <c r="HSM294" s="6"/>
      <c r="HSN294" s="6"/>
      <c r="HSO294" s="6"/>
      <c r="HSP294" s="6"/>
      <c r="HSQ294" s="6"/>
      <c r="HSR294" s="6"/>
      <c r="HSS294" s="6"/>
      <c r="HST294" s="6"/>
      <c r="HSU294" s="6"/>
      <c r="HSV294" s="6"/>
      <c r="HSW294" s="6"/>
      <c r="HSX294" s="6"/>
      <c r="HSY294" s="6"/>
      <c r="HSZ294" s="6"/>
      <c r="HTA294" s="6"/>
      <c r="HTB294" s="6"/>
      <c r="HTC294" s="6"/>
      <c r="HTD294" s="6"/>
      <c r="HTE294" s="6"/>
      <c r="HTF294" s="6"/>
      <c r="HTG294" s="6"/>
      <c r="HTH294" s="6"/>
      <c r="HTI294" s="6"/>
      <c r="HTJ294" s="6"/>
      <c r="HTK294" s="6"/>
      <c r="HTL294" s="6"/>
      <c r="HTM294" s="6"/>
      <c r="HTN294" s="6"/>
      <c r="HTO294" s="6"/>
      <c r="HTP294" s="6"/>
      <c r="HTQ294" s="6"/>
      <c r="HTR294" s="6"/>
      <c r="HTS294" s="6"/>
      <c r="HTT294" s="6"/>
      <c r="HTU294" s="6"/>
      <c r="HTV294" s="6"/>
      <c r="HTW294" s="6"/>
      <c r="HTX294" s="6"/>
      <c r="HTY294" s="6"/>
      <c r="HTZ294" s="6"/>
      <c r="HUA294" s="6"/>
      <c r="HUB294" s="6"/>
      <c r="HUC294" s="6"/>
      <c r="HUD294" s="6"/>
      <c r="HUE294" s="6"/>
      <c r="HUF294" s="6"/>
      <c r="HUG294" s="6"/>
      <c r="HUH294" s="6"/>
      <c r="HUI294" s="6"/>
      <c r="HUJ294" s="6"/>
      <c r="HUK294" s="6"/>
      <c r="HUL294" s="6"/>
      <c r="HUM294" s="6"/>
      <c r="HUN294" s="6"/>
      <c r="HUO294" s="6"/>
      <c r="HUP294" s="6"/>
      <c r="HUQ294" s="6"/>
      <c r="HUR294" s="6"/>
      <c r="HUS294" s="6"/>
      <c r="HUT294" s="6"/>
      <c r="HUU294" s="6"/>
      <c r="HUV294" s="6"/>
      <c r="HUW294" s="6"/>
      <c r="HUX294" s="6"/>
      <c r="HUY294" s="6"/>
      <c r="HUZ294" s="6"/>
      <c r="HVA294" s="6"/>
      <c r="HVB294" s="6"/>
      <c r="HVC294" s="6"/>
      <c r="HVD294" s="6"/>
      <c r="HVE294" s="6"/>
      <c r="HVF294" s="6"/>
      <c r="HVG294" s="6"/>
      <c r="HVH294" s="6"/>
      <c r="HVI294" s="6"/>
      <c r="HVJ294" s="6"/>
      <c r="HVK294" s="6"/>
      <c r="HVL294" s="6"/>
      <c r="HVM294" s="6"/>
      <c r="HVN294" s="6"/>
      <c r="HVO294" s="6"/>
      <c r="HVP294" s="6"/>
      <c r="HVQ294" s="6"/>
      <c r="HVR294" s="6"/>
      <c r="HVS294" s="6"/>
      <c r="HVT294" s="6"/>
      <c r="HVU294" s="6"/>
      <c r="HVV294" s="6"/>
      <c r="HVW294" s="6"/>
      <c r="HVX294" s="6"/>
      <c r="HVY294" s="6"/>
      <c r="HVZ294" s="6"/>
      <c r="HWA294" s="6"/>
      <c r="HWB294" s="6"/>
      <c r="HWC294" s="6"/>
      <c r="HWD294" s="6"/>
      <c r="HWE294" s="6"/>
      <c r="HWF294" s="6"/>
      <c r="HWG294" s="6"/>
      <c r="HWH294" s="6"/>
      <c r="HWI294" s="6"/>
      <c r="HWJ294" s="6"/>
      <c r="HWK294" s="6"/>
      <c r="HWL294" s="6"/>
      <c r="HWM294" s="6"/>
      <c r="HWN294" s="6"/>
      <c r="HWO294" s="6"/>
      <c r="HWP294" s="6"/>
      <c r="HWQ294" s="6"/>
      <c r="HWR294" s="6"/>
      <c r="HWS294" s="6"/>
      <c r="HWT294" s="6"/>
      <c r="HWU294" s="6"/>
      <c r="HWV294" s="6"/>
      <c r="HWW294" s="6"/>
      <c r="HWX294" s="6"/>
      <c r="HWY294" s="6"/>
      <c r="HWZ294" s="6"/>
      <c r="HXA294" s="6"/>
      <c r="HXB294" s="6"/>
      <c r="HXC294" s="6"/>
      <c r="HXD294" s="6"/>
      <c r="HXE294" s="6"/>
      <c r="HXF294" s="6"/>
      <c r="HXG294" s="6"/>
      <c r="HXH294" s="6"/>
      <c r="HXI294" s="6"/>
      <c r="HXJ294" s="6"/>
      <c r="HXK294" s="6"/>
      <c r="HXL294" s="6"/>
      <c r="HXM294" s="6"/>
      <c r="HXN294" s="6"/>
      <c r="HXO294" s="6"/>
      <c r="HXP294" s="6"/>
      <c r="HXQ294" s="6"/>
      <c r="HXR294" s="6"/>
      <c r="HXS294" s="6"/>
      <c r="HXT294" s="6"/>
      <c r="HXU294" s="6"/>
      <c r="HXV294" s="6"/>
      <c r="HXW294" s="6"/>
      <c r="HXX294" s="6"/>
      <c r="HXY294" s="6"/>
      <c r="HXZ294" s="6"/>
      <c r="HYA294" s="6"/>
      <c r="HYB294" s="6"/>
      <c r="HYC294" s="6"/>
      <c r="HYD294" s="6"/>
      <c r="HYE294" s="6"/>
      <c r="HYF294" s="6"/>
      <c r="HYG294" s="6"/>
      <c r="HYH294" s="6"/>
      <c r="HYI294" s="6"/>
      <c r="HYJ294" s="6"/>
      <c r="HYK294" s="6"/>
      <c r="HYL294" s="6"/>
      <c r="HYM294" s="6"/>
      <c r="HYN294" s="6"/>
      <c r="HYO294" s="6"/>
      <c r="HYP294" s="6"/>
      <c r="HYQ294" s="6"/>
      <c r="HYR294" s="6"/>
      <c r="HYS294" s="6"/>
      <c r="HYT294" s="6"/>
      <c r="HYU294" s="6"/>
      <c r="HYV294" s="6"/>
      <c r="HYW294" s="6"/>
      <c r="HYX294" s="6"/>
      <c r="HYY294" s="6"/>
      <c r="HYZ294" s="6"/>
      <c r="HZA294" s="6"/>
      <c r="HZB294" s="6"/>
      <c r="HZC294" s="6"/>
      <c r="HZD294" s="6"/>
      <c r="HZE294" s="6"/>
      <c r="HZF294" s="6"/>
      <c r="HZG294" s="6"/>
      <c r="HZH294" s="6"/>
      <c r="HZI294" s="6"/>
      <c r="HZJ294" s="6"/>
      <c r="HZK294" s="6"/>
      <c r="HZL294" s="6"/>
      <c r="HZM294" s="6"/>
      <c r="HZN294" s="6"/>
      <c r="HZO294" s="6"/>
      <c r="HZP294" s="6"/>
      <c r="HZQ294" s="6"/>
      <c r="HZR294" s="6"/>
      <c r="HZS294" s="6"/>
      <c r="HZT294" s="6"/>
      <c r="HZU294" s="6"/>
      <c r="HZV294" s="6"/>
      <c r="HZW294" s="6"/>
      <c r="HZX294" s="6"/>
      <c r="HZY294" s="6"/>
      <c r="HZZ294" s="6"/>
      <c r="IAA294" s="6"/>
      <c r="IAB294" s="6"/>
      <c r="IAC294" s="6"/>
      <c r="IAD294" s="6"/>
      <c r="IAE294" s="6"/>
      <c r="IAF294" s="6"/>
      <c r="IAG294" s="6"/>
      <c r="IAH294" s="6"/>
      <c r="IAI294" s="6"/>
      <c r="IAJ294" s="6"/>
      <c r="IAK294" s="6"/>
      <c r="IAL294" s="6"/>
      <c r="IAM294" s="6"/>
      <c r="IAN294" s="6"/>
      <c r="IAO294" s="6"/>
      <c r="IAP294" s="6"/>
      <c r="IAQ294" s="6"/>
      <c r="IAR294" s="6"/>
      <c r="IAS294" s="6"/>
      <c r="IAT294" s="6"/>
      <c r="IAU294" s="6"/>
      <c r="IAV294" s="6"/>
      <c r="IAW294" s="6"/>
      <c r="IAX294" s="6"/>
      <c r="IAY294" s="6"/>
      <c r="IAZ294" s="6"/>
      <c r="IBA294" s="6"/>
      <c r="IBB294" s="6"/>
      <c r="IBC294" s="6"/>
      <c r="IBD294" s="6"/>
      <c r="IBE294" s="6"/>
      <c r="IBF294" s="6"/>
      <c r="IBG294" s="6"/>
      <c r="IBH294" s="6"/>
      <c r="IBI294" s="6"/>
      <c r="IBJ294" s="6"/>
      <c r="IBK294" s="6"/>
      <c r="IBL294" s="6"/>
      <c r="IBM294" s="6"/>
      <c r="IBN294" s="6"/>
      <c r="IBO294" s="6"/>
      <c r="IBP294" s="6"/>
      <c r="IBQ294" s="6"/>
      <c r="IBR294" s="6"/>
      <c r="IBS294" s="6"/>
      <c r="IBT294" s="6"/>
      <c r="IBU294" s="6"/>
      <c r="IBV294" s="6"/>
      <c r="IBW294" s="6"/>
      <c r="IBX294" s="6"/>
      <c r="IBY294" s="6"/>
      <c r="IBZ294" s="6"/>
      <c r="ICA294" s="6"/>
      <c r="ICB294" s="6"/>
      <c r="ICC294" s="6"/>
      <c r="ICD294" s="6"/>
      <c r="ICE294" s="6"/>
      <c r="ICF294" s="6"/>
      <c r="ICG294" s="6"/>
      <c r="ICH294" s="6"/>
      <c r="ICI294" s="6"/>
      <c r="ICJ294" s="6"/>
      <c r="ICK294" s="6"/>
      <c r="ICL294" s="6"/>
      <c r="ICM294" s="6"/>
      <c r="ICN294" s="6"/>
      <c r="ICO294" s="6"/>
      <c r="ICP294" s="6"/>
      <c r="ICQ294" s="6"/>
      <c r="ICR294" s="6"/>
      <c r="ICS294" s="6"/>
      <c r="ICT294" s="6"/>
      <c r="ICU294" s="6"/>
      <c r="ICV294" s="6"/>
      <c r="ICW294" s="6"/>
      <c r="ICX294" s="6"/>
      <c r="ICY294" s="6"/>
      <c r="ICZ294" s="6"/>
      <c r="IDA294" s="6"/>
      <c r="IDB294" s="6"/>
      <c r="IDC294" s="6"/>
      <c r="IDD294" s="6"/>
      <c r="IDE294" s="6"/>
      <c r="IDF294" s="6"/>
      <c r="IDG294" s="6"/>
      <c r="IDH294" s="6"/>
      <c r="IDI294" s="6"/>
      <c r="IDJ294" s="6"/>
      <c r="IDK294" s="6"/>
      <c r="IDL294" s="6"/>
      <c r="IDM294" s="6"/>
      <c r="IDN294" s="6"/>
      <c r="IDO294" s="6"/>
      <c r="IDP294" s="6"/>
      <c r="IDQ294" s="6"/>
      <c r="IDR294" s="6"/>
      <c r="IDS294" s="6"/>
      <c r="IDT294" s="6"/>
      <c r="IDU294" s="6"/>
      <c r="IDV294" s="6"/>
      <c r="IDW294" s="6"/>
      <c r="IDX294" s="6"/>
      <c r="IDY294" s="6"/>
      <c r="IDZ294" s="6"/>
      <c r="IEA294" s="6"/>
      <c r="IEB294" s="6"/>
      <c r="IEC294" s="6"/>
      <c r="IED294" s="6"/>
      <c r="IEE294" s="6"/>
      <c r="IEF294" s="6"/>
      <c r="IEG294" s="6"/>
      <c r="IEH294" s="6"/>
      <c r="IEI294" s="6"/>
      <c r="IEJ294" s="6"/>
      <c r="IEK294" s="6"/>
      <c r="IEL294" s="6"/>
      <c r="IEM294" s="6"/>
      <c r="IEN294" s="6"/>
      <c r="IEO294" s="6"/>
      <c r="IEP294" s="6"/>
      <c r="IEQ294" s="6"/>
      <c r="IER294" s="6"/>
      <c r="IES294" s="6"/>
      <c r="IET294" s="6"/>
      <c r="IEU294" s="6"/>
      <c r="IEV294" s="6"/>
      <c r="IEW294" s="6"/>
      <c r="IEX294" s="6"/>
      <c r="IEY294" s="6"/>
      <c r="IEZ294" s="6"/>
      <c r="IFA294" s="6"/>
      <c r="IFB294" s="6"/>
      <c r="IFC294" s="6"/>
      <c r="IFD294" s="6"/>
      <c r="IFE294" s="6"/>
      <c r="IFF294" s="6"/>
      <c r="IFG294" s="6"/>
      <c r="IFH294" s="6"/>
      <c r="IFI294" s="6"/>
      <c r="IFJ294" s="6"/>
      <c r="IFK294" s="6"/>
      <c r="IFL294" s="6"/>
      <c r="IFM294" s="6"/>
      <c r="IFN294" s="6"/>
      <c r="IFO294" s="6"/>
      <c r="IFP294" s="6"/>
      <c r="IFQ294" s="6"/>
      <c r="IFR294" s="6"/>
      <c r="IFS294" s="6"/>
      <c r="IFT294" s="6"/>
      <c r="IFU294" s="6"/>
      <c r="IFV294" s="6"/>
      <c r="IFW294" s="6"/>
      <c r="IFX294" s="6"/>
      <c r="IFY294" s="6"/>
      <c r="IFZ294" s="6"/>
      <c r="IGA294" s="6"/>
      <c r="IGB294" s="6"/>
      <c r="IGC294" s="6"/>
      <c r="IGD294" s="6"/>
      <c r="IGE294" s="6"/>
      <c r="IGF294" s="6"/>
      <c r="IGG294" s="6"/>
      <c r="IGH294" s="6"/>
      <c r="IGI294" s="6"/>
      <c r="IGJ294" s="6"/>
      <c r="IGK294" s="6"/>
      <c r="IGL294" s="6"/>
      <c r="IGM294" s="6"/>
      <c r="IGN294" s="6"/>
      <c r="IGO294" s="6"/>
      <c r="IGP294" s="6"/>
      <c r="IGQ294" s="6"/>
      <c r="IGR294" s="6"/>
      <c r="IGS294" s="6"/>
      <c r="IGT294" s="6"/>
      <c r="IGU294" s="6"/>
      <c r="IGV294" s="6"/>
      <c r="IGW294" s="6"/>
      <c r="IGX294" s="6"/>
      <c r="IGY294" s="6"/>
      <c r="IGZ294" s="6"/>
      <c r="IHA294" s="6"/>
      <c r="IHB294" s="6"/>
      <c r="IHC294" s="6"/>
      <c r="IHD294" s="6"/>
      <c r="IHE294" s="6"/>
      <c r="IHF294" s="6"/>
      <c r="IHG294" s="6"/>
      <c r="IHH294" s="6"/>
      <c r="IHI294" s="6"/>
      <c r="IHJ294" s="6"/>
      <c r="IHK294" s="6"/>
      <c r="IHL294" s="6"/>
      <c r="IHM294" s="6"/>
      <c r="IHN294" s="6"/>
      <c r="IHO294" s="6"/>
      <c r="IHP294" s="6"/>
      <c r="IHQ294" s="6"/>
      <c r="IHR294" s="6"/>
      <c r="IHS294" s="6"/>
      <c r="IHT294" s="6"/>
      <c r="IHU294" s="6"/>
      <c r="IHV294" s="6"/>
      <c r="IHW294" s="6"/>
      <c r="IHX294" s="6"/>
      <c r="IHY294" s="6"/>
      <c r="IHZ294" s="6"/>
      <c r="IIA294" s="6"/>
      <c r="IIB294" s="6"/>
      <c r="IIC294" s="6"/>
      <c r="IID294" s="6"/>
      <c r="IIE294" s="6"/>
      <c r="IIF294" s="6"/>
      <c r="IIG294" s="6"/>
      <c r="IIH294" s="6"/>
      <c r="III294" s="6"/>
      <c r="IIJ294" s="6"/>
      <c r="IIK294" s="6"/>
      <c r="IIL294" s="6"/>
      <c r="IIM294" s="6"/>
      <c r="IIN294" s="6"/>
      <c r="IIO294" s="6"/>
      <c r="IIP294" s="6"/>
      <c r="IIQ294" s="6"/>
      <c r="IIR294" s="6"/>
      <c r="IIS294" s="6"/>
      <c r="IIT294" s="6"/>
      <c r="IIU294" s="6"/>
      <c r="IIV294" s="6"/>
      <c r="IIW294" s="6"/>
      <c r="IIX294" s="6"/>
      <c r="IIY294" s="6"/>
      <c r="IIZ294" s="6"/>
      <c r="IJA294" s="6"/>
      <c r="IJB294" s="6"/>
      <c r="IJC294" s="6"/>
      <c r="IJD294" s="6"/>
      <c r="IJE294" s="6"/>
      <c r="IJF294" s="6"/>
      <c r="IJG294" s="6"/>
      <c r="IJH294" s="6"/>
      <c r="IJI294" s="6"/>
      <c r="IJJ294" s="6"/>
      <c r="IJK294" s="6"/>
      <c r="IJL294" s="6"/>
      <c r="IJM294" s="6"/>
      <c r="IJN294" s="6"/>
      <c r="IJO294" s="6"/>
      <c r="IJP294" s="6"/>
      <c r="IJQ294" s="6"/>
      <c r="IJR294" s="6"/>
      <c r="IJS294" s="6"/>
      <c r="IJT294" s="6"/>
      <c r="IJU294" s="6"/>
      <c r="IJV294" s="6"/>
      <c r="IJW294" s="6"/>
      <c r="IJX294" s="6"/>
      <c r="IJY294" s="6"/>
      <c r="IJZ294" s="6"/>
      <c r="IKA294" s="6"/>
      <c r="IKB294" s="6"/>
      <c r="IKC294" s="6"/>
      <c r="IKD294" s="6"/>
      <c r="IKE294" s="6"/>
      <c r="IKF294" s="6"/>
      <c r="IKG294" s="6"/>
      <c r="IKH294" s="6"/>
      <c r="IKI294" s="6"/>
      <c r="IKJ294" s="6"/>
      <c r="IKK294" s="6"/>
      <c r="IKL294" s="6"/>
      <c r="IKM294" s="6"/>
      <c r="IKN294" s="6"/>
      <c r="IKO294" s="6"/>
      <c r="IKP294" s="6"/>
      <c r="IKQ294" s="6"/>
      <c r="IKR294" s="6"/>
      <c r="IKS294" s="6"/>
      <c r="IKT294" s="6"/>
      <c r="IKU294" s="6"/>
      <c r="IKV294" s="6"/>
      <c r="IKW294" s="6"/>
      <c r="IKX294" s="6"/>
      <c r="IKY294" s="6"/>
      <c r="IKZ294" s="6"/>
      <c r="ILA294" s="6"/>
      <c r="ILB294" s="6"/>
      <c r="ILC294" s="6"/>
      <c r="ILD294" s="6"/>
      <c r="ILE294" s="6"/>
      <c r="ILF294" s="6"/>
      <c r="ILG294" s="6"/>
      <c r="ILH294" s="6"/>
      <c r="ILI294" s="6"/>
      <c r="ILJ294" s="6"/>
      <c r="ILK294" s="6"/>
      <c r="ILL294" s="6"/>
      <c r="ILM294" s="6"/>
      <c r="ILN294" s="6"/>
      <c r="ILO294" s="6"/>
      <c r="ILP294" s="6"/>
      <c r="ILQ294" s="6"/>
      <c r="ILR294" s="6"/>
      <c r="ILS294" s="6"/>
      <c r="ILT294" s="6"/>
      <c r="ILU294" s="6"/>
      <c r="ILV294" s="6"/>
      <c r="ILW294" s="6"/>
      <c r="ILX294" s="6"/>
      <c r="ILY294" s="6"/>
      <c r="ILZ294" s="6"/>
      <c r="IMA294" s="6"/>
      <c r="IMB294" s="6"/>
      <c r="IMC294" s="6"/>
      <c r="IMD294" s="6"/>
      <c r="IME294" s="6"/>
      <c r="IMF294" s="6"/>
      <c r="IMG294" s="6"/>
      <c r="IMH294" s="6"/>
      <c r="IMI294" s="6"/>
      <c r="IMJ294" s="6"/>
      <c r="IMK294" s="6"/>
      <c r="IML294" s="6"/>
      <c r="IMM294" s="6"/>
      <c r="IMN294" s="6"/>
      <c r="IMO294" s="6"/>
      <c r="IMP294" s="6"/>
      <c r="IMQ294" s="6"/>
      <c r="IMR294" s="6"/>
      <c r="IMS294" s="6"/>
      <c r="IMT294" s="6"/>
      <c r="IMU294" s="6"/>
      <c r="IMV294" s="6"/>
      <c r="IMW294" s="6"/>
      <c r="IMX294" s="6"/>
      <c r="IMY294" s="6"/>
      <c r="IMZ294" s="6"/>
      <c r="INA294" s="6"/>
      <c r="INB294" s="6"/>
      <c r="INC294" s="6"/>
      <c r="IND294" s="6"/>
      <c r="INE294" s="6"/>
      <c r="INF294" s="6"/>
      <c r="ING294" s="6"/>
      <c r="INH294" s="6"/>
      <c r="INI294" s="6"/>
      <c r="INJ294" s="6"/>
      <c r="INK294" s="6"/>
      <c r="INL294" s="6"/>
      <c r="INM294" s="6"/>
      <c r="INN294" s="6"/>
      <c r="INO294" s="6"/>
      <c r="INP294" s="6"/>
      <c r="INQ294" s="6"/>
      <c r="INR294" s="6"/>
      <c r="INS294" s="6"/>
      <c r="INT294" s="6"/>
      <c r="INU294" s="6"/>
      <c r="INV294" s="6"/>
      <c r="INW294" s="6"/>
      <c r="INX294" s="6"/>
      <c r="INY294" s="6"/>
      <c r="INZ294" s="6"/>
      <c r="IOA294" s="6"/>
      <c r="IOB294" s="6"/>
      <c r="IOC294" s="6"/>
      <c r="IOD294" s="6"/>
      <c r="IOE294" s="6"/>
      <c r="IOF294" s="6"/>
      <c r="IOG294" s="6"/>
      <c r="IOH294" s="6"/>
      <c r="IOI294" s="6"/>
      <c r="IOJ294" s="6"/>
      <c r="IOK294" s="6"/>
      <c r="IOL294" s="6"/>
      <c r="IOM294" s="6"/>
      <c r="ION294" s="6"/>
      <c r="IOO294" s="6"/>
      <c r="IOP294" s="6"/>
      <c r="IOQ294" s="6"/>
      <c r="IOR294" s="6"/>
      <c r="IOS294" s="6"/>
      <c r="IOT294" s="6"/>
      <c r="IOU294" s="6"/>
      <c r="IOV294" s="6"/>
      <c r="IOW294" s="6"/>
      <c r="IOX294" s="6"/>
      <c r="IOY294" s="6"/>
      <c r="IOZ294" s="6"/>
      <c r="IPA294" s="6"/>
      <c r="IPB294" s="6"/>
      <c r="IPC294" s="6"/>
      <c r="IPD294" s="6"/>
      <c r="IPE294" s="6"/>
      <c r="IPF294" s="6"/>
      <c r="IPG294" s="6"/>
      <c r="IPH294" s="6"/>
      <c r="IPI294" s="6"/>
      <c r="IPJ294" s="6"/>
      <c r="IPK294" s="6"/>
      <c r="IPL294" s="6"/>
      <c r="IPM294" s="6"/>
      <c r="IPN294" s="6"/>
      <c r="IPO294" s="6"/>
      <c r="IPP294" s="6"/>
      <c r="IPQ294" s="6"/>
      <c r="IPR294" s="6"/>
      <c r="IPS294" s="6"/>
      <c r="IPT294" s="6"/>
      <c r="IPU294" s="6"/>
      <c r="IPV294" s="6"/>
      <c r="IPW294" s="6"/>
      <c r="IPX294" s="6"/>
      <c r="IPY294" s="6"/>
      <c r="IPZ294" s="6"/>
      <c r="IQA294" s="6"/>
      <c r="IQB294" s="6"/>
      <c r="IQC294" s="6"/>
      <c r="IQD294" s="6"/>
      <c r="IQE294" s="6"/>
      <c r="IQF294" s="6"/>
      <c r="IQG294" s="6"/>
      <c r="IQH294" s="6"/>
      <c r="IQI294" s="6"/>
      <c r="IQJ294" s="6"/>
      <c r="IQK294" s="6"/>
      <c r="IQL294" s="6"/>
      <c r="IQM294" s="6"/>
      <c r="IQN294" s="6"/>
      <c r="IQO294" s="6"/>
      <c r="IQP294" s="6"/>
      <c r="IQQ294" s="6"/>
      <c r="IQR294" s="6"/>
      <c r="IQS294" s="6"/>
      <c r="IQT294" s="6"/>
      <c r="IQU294" s="6"/>
      <c r="IQV294" s="6"/>
      <c r="IQW294" s="6"/>
      <c r="IQX294" s="6"/>
      <c r="IQY294" s="6"/>
      <c r="IQZ294" s="6"/>
      <c r="IRA294" s="6"/>
      <c r="IRB294" s="6"/>
      <c r="IRC294" s="6"/>
      <c r="IRD294" s="6"/>
      <c r="IRE294" s="6"/>
      <c r="IRF294" s="6"/>
      <c r="IRG294" s="6"/>
      <c r="IRH294" s="6"/>
      <c r="IRI294" s="6"/>
      <c r="IRJ294" s="6"/>
      <c r="IRK294" s="6"/>
      <c r="IRL294" s="6"/>
      <c r="IRM294" s="6"/>
      <c r="IRN294" s="6"/>
      <c r="IRO294" s="6"/>
      <c r="IRP294" s="6"/>
      <c r="IRQ294" s="6"/>
      <c r="IRR294" s="6"/>
      <c r="IRS294" s="6"/>
      <c r="IRT294" s="6"/>
      <c r="IRU294" s="6"/>
      <c r="IRV294" s="6"/>
      <c r="IRW294" s="6"/>
      <c r="IRX294" s="6"/>
      <c r="IRY294" s="6"/>
      <c r="IRZ294" s="6"/>
      <c r="ISA294" s="6"/>
      <c r="ISB294" s="6"/>
      <c r="ISC294" s="6"/>
      <c r="ISD294" s="6"/>
      <c r="ISE294" s="6"/>
      <c r="ISF294" s="6"/>
      <c r="ISG294" s="6"/>
      <c r="ISH294" s="6"/>
      <c r="ISI294" s="6"/>
      <c r="ISJ294" s="6"/>
      <c r="ISK294" s="6"/>
      <c r="ISL294" s="6"/>
      <c r="ISM294" s="6"/>
      <c r="ISN294" s="6"/>
      <c r="ISO294" s="6"/>
      <c r="ISP294" s="6"/>
      <c r="ISQ294" s="6"/>
      <c r="ISR294" s="6"/>
      <c r="ISS294" s="6"/>
      <c r="IST294" s="6"/>
      <c r="ISU294" s="6"/>
      <c r="ISV294" s="6"/>
      <c r="ISW294" s="6"/>
      <c r="ISX294" s="6"/>
      <c r="ISY294" s="6"/>
      <c r="ISZ294" s="6"/>
      <c r="ITA294" s="6"/>
      <c r="ITB294" s="6"/>
      <c r="ITC294" s="6"/>
      <c r="ITD294" s="6"/>
      <c r="ITE294" s="6"/>
      <c r="ITF294" s="6"/>
      <c r="ITG294" s="6"/>
      <c r="ITH294" s="6"/>
      <c r="ITI294" s="6"/>
      <c r="ITJ294" s="6"/>
      <c r="ITK294" s="6"/>
      <c r="ITL294" s="6"/>
      <c r="ITM294" s="6"/>
      <c r="ITN294" s="6"/>
      <c r="ITO294" s="6"/>
      <c r="ITP294" s="6"/>
      <c r="ITQ294" s="6"/>
      <c r="ITR294" s="6"/>
      <c r="ITS294" s="6"/>
      <c r="ITT294" s="6"/>
      <c r="ITU294" s="6"/>
      <c r="ITV294" s="6"/>
      <c r="ITW294" s="6"/>
      <c r="ITX294" s="6"/>
      <c r="ITY294" s="6"/>
      <c r="ITZ294" s="6"/>
      <c r="IUA294" s="6"/>
      <c r="IUB294" s="6"/>
      <c r="IUC294" s="6"/>
      <c r="IUD294" s="6"/>
      <c r="IUE294" s="6"/>
      <c r="IUF294" s="6"/>
      <c r="IUG294" s="6"/>
      <c r="IUH294" s="6"/>
      <c r="IUI294" s="6"/>
      <c r="IUJ294" s="6"/>
      <c r="IUK294" s="6"/>
      <c r="IUL294" s="6"/>
      <c r="IUM294" s="6"/>
      <c r="IUN294" s="6"/>
      <c r="IUO294" s="6"/>
      <c r="IUP294" s="6"/>
      <c r="IUQ294" s="6"/>
      <c r="IUR294" s="6"/>
      <c r="IUS294" s="6"/>
      <c r="IUT294" s="6"/>
      <c r="IUU294" s="6"/>
      <c r="IUV294" s="6"/>
      <c r="IUW294" s="6"/>
      <c r="IUX294" s="6"/>
      <c r="IUY294" s="6"/>
      <c r="IUZ294" s="6"/>
      <c r="IVA294" s="6"/>
      <c r="IVB294" s="6"/>
      <c r="IVC294" s="6"/>
      <c r="IVD294" s="6"/>
      <c r="IVE294" s="6"/>
      <c r="IVF294" s="6"/>
      <c r="IVG294" s="6"/>
      <c r="IVH294" s="6"/>
      <c r="IVI294" s="6"/>
      <c r="IVJ294" s="6"/>
      <c r="IVK294" s="6"/>
      <c r="IVL294" s="6"/>
      <c r="IVM294" s="6"/>
      <c r="IVN294" s="6"/>
      <c r="IVO294" s="6"/>
      <c r="IVP294" s="6"/>
      <c r="IVQ294" s="6"/>
      <c r="IVR294" s="6"/>
      <c r="IVS294" s="6"/>
      <c r="IVT294" s="6"/>
      <c r="IVU294" s="6"/>
      <c r="IVV294" s="6"/>
      <c r="IVW294" s="6"/>
      <c r="IVX294" s="6"/>
      <c r="IVY294" s="6"/>
      <c r="IVZ294" s="6"/>
      <c r="IWA294" s="6"/>
      <c r="IWB294" s="6"/>
      <c r="IWC294" s="6"/>
      <c r="IWD294" s="6"/>
      <c r="IWE294" s="6"/>
      <c r="IWF294" s="6"/>
      <c r="IWG294" s="6"/>
      <c r="IWH294" s="6"/>
      <c r="IWI294" s="6"/>
      <c r="IWJ294" s="6"/>
      <c r="IWK294" s="6"/>
      <c r="IWL294" s="6"/>
      <c r="IWM294" s="6"/>
      <c r="IWN294" s="6"/>
      <c r="IWO294" s="6"/>
      <c r="IWP294" s="6"/>
      <c r="IWQ294" s="6"/>
      <c r="IWR294" s="6"/>
      <c r="IWS294" s="6"/>
      <c r="IWT294" s="6"/>
      <c r="IWU294" s="6"/>
      <c r="IWV294" s="6"/>
      <c r="IWW294" s="6"/>
      <c r="IWX294" s="6"/>
      <c r="IWY294" s="6"/>
      <c r="IWZ294" s="6"/>
      <c r="IXA294" s="6"/>
      <c r="IXB294" s="6"/>
      <c r="IXC294" s="6"/>
      <c r="IXD294" s="6"/>
      <c r="IXE294" s="6"/>
      <c r="IXF294" s="6"/>
      <c r="IXG294" s="6"/>
      <c r="IXH294" s="6"/>
      <c r="IXI294" s="6"/>
      <c r="IXJ294" s="6"/>
      <c r="IXK294" s="6"/>
      <c r="IXL294" s="6"/>
      <c r="IXM294" s="6"/>
      <c r="IXN294" s="6"/>
      <c r="IXO294" s="6"/>
      <c r="IXP294" s="6"/>
      <c r="IXQ294" s="6"/>
      <c r="IXR294" s="6"/>
      <c r="IXS294" s="6"/>
      <c r="IXT294" s="6"/>
      <c r="IXU294" s="6"/>
      <c r="IXV294" s="6"/>
      <c r="IXW294" s="6"/>
      <c r="IXX294" s="6"/>
      <c r="IXY294" s="6"/>
      <c r="IXZ294" s="6"/>
      <c r="IYA294" s="6"/>
      <c r="IYB294" s="6"/>
      <c r="IYC294" s="6"/>
      <c r="IYD294" s="6"/>
      <c r="IYE294" s="6"/>
      <c r="IYF294" s="6"/>
      <c r="IYG294" s="6"/>
      <c r="IYH294" s="6"/>
      <c r="IYI294" s="6"/>
      <c r="IYJ294" s="6"/>
      <c r="IYK294" s="6"/>
      <c r="IYL294" s="6"/>
      <c r="IYM294" s="6"/>
      <c r="IYN294" s="6"/>
      <c r="IYO294" s="6"/>
      <c r="IYP294" s="6"/>
      <c r="IYQ294" s="6"/>
      <c r="IYR294" s="6"/>
      <c r="IYS294" s="6"/>
      <c r="IYT294" s="6"/>
      <c r="IYU294" s="6"/>
      <c r="IYV294" s="6"/>
      <c r="IYW294" s="6"/>
      <c r="IYX294" s="6"/>
      <c r="IYY294" s="6"/>
      <c r="IYZ294" s="6"/>
      <c r="IZA294" s="6"/>
      <c r="IZB294" s="6"/>
      <c r="IZC294" s="6"/>
      <c r="IZD294" s="6"/>
      <c r="IZE294" s="6"/>
      <c r="IZF294" s="6"/>
      <c r="IZG294" s="6"/>
      <c r="IZH294" s="6"/>
      <c r="IZI294" s="6"/>
      <c r="IZJ294" s="6"/>
      <c r="IZK294" s="6"/>
      <c r="IZL294" s="6"/>
      <c r="IZM294" s="6"/>
      <c r="IZN294" s="6"/>
      <c r="IZO294" s="6"/>
      <c r="IZP294" s="6"/>
      <c r="IZQ294" s="6"/>
      <c r="IZR294" s="6"/>
      <c r="IZS294" s="6"/>
      <c r="IZT294" s="6"/>
      <c r="IZU294" s="6"/>
      <c r="IZV294" s="6"/>
      <c r="IZW294" s="6"/>
      <c r="IZX294" s="6"/>
      <c r="IZY294" s="6"/>
      <c r="IZZ294" s="6"/>
      <c r="JAA294" s="6"/>
      <c r="JAB294" s="6"/>
      <c r="JAC294" s="6"/>
      <c r="JAD294" s="6"/>
      <c r="JAE294" s="6"/>
      <c r="JAF294" s="6"/>
      <c r="JAG294" s="6"/>
      <c r="JAH294" s="6"/>
      <c r="JAI294" s="6"/>
      <c r="JAJ294" s="6"/>
      <c r="JAK294" s="6"/>
      <c r="JAL294" s="6"/>
      <c r="JAM294" s="6"/>
      <c r="JAN294" s="6"/>
      <c r="JAO294" s="6"/>
      <c r="JAP294" s="6"/>
      <c r="JAQ294" s="6"/>
      <c r="JAR294" s="6"/>
      <c r="JAS294" s="6"/>
      <c r="JAT294" s="6"/>
      <c r="JAU294" s="6"/>
      <c r="JAV294" s="6"/>
      <c r="JAW294" s="6"/>
      <c r="JAX294" s="6"/>
      <c r="JAY294" s="6"/>
      <c r="JAZ294" s="6"/>
      <c r="JBA294" s="6"/>
      <c r="JBB294" s="6"/>
      <c r="JBC294" s="6"/>
      <c r="JBD294" s="6"/>
      <c r="JBE294" s="6"/>
      <c r="JBF294" s="6"/>
      <c r="JBG294" s="6"/>
      <c r="JBH294" s="6"/>
      <c r="JBI294" s="6"/>
      <c r="JBJ294" s="6"/>
      <c r="JBK294" s="6"/>
      <c r="JBL294" s="6"/>
      <c r="JBM294" s="6"/>
      <c r="JBN294" s="6"/>
      <c r="JBO294" s="6"/>
      <c r="JBP294" s="6"/>
      <c r="JBQ294" s="6"/>
      <c r="JBR294" s="6"/>
      <c r="JBS294" s="6"/>
      <c r="JBT294" s="6"/>
      <c r="JBU294" s="6"/>
      <c r="JBV294" s="6"/>
      <c r="JBW294" s="6"/>
      <c r="JBX294" s="6"/>
      <c r="JBY294" s="6"/>
      <c r="JBZ294" s="6"/>
      <c r="JCA294" s="6"/>
      <c r="JCB294" s="6"/>
      <c r="JCC294" s="6"/>
      <c r="JCD294" s="6"/>
      <c r="JCE294" s="6"/>
      <c r="JCF294" s="6"/>
      <c r="JCG294" s="6"/>
      <c r="JCH294" s="6"/>
      <c r="JCI294" s="6"/>
      <c r="JCJ294" s="6"/>
      <c r="JCK294" s="6"/>
      <c r="JCL294" s="6"/>
      <c r="JCM294" s="6"/>
      <c r="JCN294" s="6"/>
      <c r="JCO294" s="6"/>
      <c r="JCP294" s="6"/>
      <c r="JCQ294" s="6"/>
      <c r="JCR294" s="6"/>
      <c r="JCS294" s="6"/>
      <c r="JCT294" s="6"/>
      <c r="JCU294" s="6"/>
      <c r="JCV294" s="6"/>
      <c r="JCW294" s="6"/>
      <c r="JCX294" s="6"/>
      <c r="JCY294" s="6"/>
      <c r="JCZ294" s="6"/>
      <c r="JDA294" s="6"/>
      <c r="JDB294" s="6"/>
      <c r="JDC294" s="6"/>
      <c r="JDD294" s="6"/>
      <c r="JDE294" s="6"/>
      <c r="JDF294" s="6"/>
      <c r="JDG294" s="6"/>
      <c r="JDH294" s="6"/>
      <c r="JDI294" s="6"/>
      <c r="JDJ294" s="6"/>
      <c r="JDK294" s="6"/>
      <c r="JDL294" s="6"/>
      <c r="JDM294" s="6"/>
      <c r="JDN294" s="6"/>
      <c r="JDO294" s="6"/>
      <c r="JDP294" s="6"/>
      <c r="JDQ294" s="6"/>
      <c r="JDR294" s="6"/>
      <c r="JDS294" s="6"/>
      <c r="JDT294" s="6"/>
      <c r="JDU294" s="6"/>
      <c r="JDV294" s="6"/>
      <c r="JDW294" s="6"/>
      <c r="JDX294" s="6"/>
      <c r="JDY294" s="6"/>
      <c r="JDZ294" s="6"/>
      <c r="JEA294" s="6"/>
      <c r="JEB294" s="6"/>
      <c r="JEC294" s="6"/>
      <c r="JED294" s="6"/>
      <c r="JEE294" s="6"/>
      <c r="JEF294" s="6"/>
      <c r="JEG294" s="6"/>
      <c r="JEH294" s="6"/>
      <c r="JEI294" s="6"/>
      <c r="JEJ294" s="6"/>
      <c r="JEK294" s="6"/>
      <c r="JEL294" s="6"/>
      <c r="JEM294" s="6"/>
      <c r="JEN294" s="6"/>
      <c r="JEO294" s="6"/>
      <c r="JEP294" s="6"/>
      <c r="JEQ294" s="6"/>
      <c r="JER294" s="6"/>
      <c r="JES294" s="6"/>
      <c r="JET294" s="6"/>
      <c r="JEU294" s="6"/>
      <c r="JEV294" s="6"/>
      <c r="JEW294" s="6"/>
      <c r="JEX294" s="6"/>
      <c r="JEY294" s="6"/>
      <c r="JEZ294" s="6"/>
      <c r="JFA294" s="6"/>
      <c r="JFB294" s="6"/>
      <c r="JFC294" s="6"/>
      <c r="JFD294" s="6"/>
      <c r="JFE294" s="6"/>
      <c r="JFF294" s="6"/>
      <c r="JFG294" s="6"/>
      <c r="JFH294" s="6"/>
      <c r="JFI294" s="6"/>
      <c r="JFJ294" s="6"/>
      <c r="JFK294" s="6"/>
      <c r="JFL294" s="6"/>
      <c r="JFM294" s="6"/>
      <c r="JFN294" s="6"/>
      <c r="JFO294" s="6"/>
      <c r="JFP294" s="6"/>
      <c r="JFQ294" s="6"/>
      <c r="JFR294" s="6"/>
      <c r="JFS294" s="6"/>
      <c r="JFT294" s="6"/>
      <c r="JFU294" s="6"/>
      <c r="JFV294" s="6"/>
      <c r="JFW294" s="6"/>
      <c r="JFX294" s="6"/>
      <c r="JFY294" s="6"/>
      <c r="JFZ294" s="6"/>
      <c r="JGA294" s="6"/>
      <c r="JGB294" s="6"/>
      <c r="JGC294" s="6"/>
      <c r="JGD294" s="6"/>
      <c r="JGE294" s="6"/>
      <c r="JGF294" s="6"/>
      <c r="JGG294" s="6"/>
      <c r="JGH294" s="6"/>
      <c r="JGI294" s="6"/>
      <c r="JGJ294" s="6"/>
      <c r="JGK294" s="6"/>
      <c r="JGL294" s="6"/>
      <c r="JGM294" s="6"/>
      <c r="JGN294" s="6"/>
      <c r="JGO294" s="6"/>
      <c r="JGP294" s="6"/>
      <c r="JGQ294" s="6"/>
      <c r="JGR294" s="6"/>
      <c r="JGS294" s="6"/>
      <c r="JGT294" s="6"/>
      <c r="JGU294" s="6"/>
      <c r="JGV294" s="6"/>
      <c r="JGW294" s="6"/>
      <c r="JGX294" s="6"/>
      <c r="JGY294" s="6"/>
      <c r="JGZ294" s="6"/>
      <c r="JHA294" s="6"/>
      <c r="JHB294" s="6"/>
      <c r="JHC294" s="6"/>
      <c r="JHD294" s="6"/>
      <c r="JHE294" s="6"/>
      <c r="JHF294" s="6"/>
      <c r="JHG294" s="6"/>
      <c r="JHH294" s="6"/>
      <c r="JHI294" s="6"/>
      <c r="JHJ294" s="6"/>
      <c r="JHK294" s="6"/>
      <c r="JHL294" s="6"/>
      <c r="JHM294" s="6"/>
      <c r="JHN294" s="6"/>
      <c r="JHO294" s="6"/>
      <c r="JHP294" s="6"/>
      <c r="JHQ294" s="6"/>
      <c r="JHR294" s="6"/>
      <c r="JHS294" s="6"/>
      <c r="JHT294" s="6"/>
      <c r="JHU294" s="6"/>
      <c r="JHV294" s="6"/>
      <c r="JHW294" s="6"/>
      <c r="JHX294" s="6"/>
      <c r="JHY294" s="6"/>
      <c r="JHZ294" s="6"/>
      <c r="JIA294" s="6"/>
      <c r="JIB294" s="6"/>
      <c r="JIC294" s="6"/>
      <c r="JID294" s="6"/>
      <c r="JIE294" s="6"/>
      <c r="JIF294" s="6"/>
      <c r="JIG294" s="6"/>
      <c r="JIH294" s="6"/>
      <c r="JII294" s="6"/>
      <c r="JIJ294" s="6"/>
      <c r="JIK294" s="6"/>
      <c r="JIL294" s="6"/>
      <c r="JIM294" s="6"/>
      <c r="JIN294" s="6"/>
      <c r="JIO294" s="6"/>
      <c r="JIP294" s="6"/>
      <c r="JIQ294" s="6"/>
      <c r="JIR294" s="6"/>
      <c r="JIS294" s="6"/>
      <c r="JIT294" s="6"/>
      <c r="JIU294" s="6"/>
      <c r="JIV294" s="6"/>
      <c r="JIW294" s="6"/>
      <c r="JIX294" s="6"/>
      <c r="JIY294" s="6"/>
      <c r="JIZ294" s="6"/>
      <c r="JJA294" s="6"/>
      <c r="JJB294" s="6"/>
      <c r="JJC294" s="6"/>
      <c r="JJD294" s="6"/>
      <c r="JJE294" s="6"/>
      <c r="JJF294" s="6"/>
      <c r="JJG294" s="6"/>
      <c r="JJH294" s="6"/>
      <c r="JJI294" s="6"/>
      <c r="JJJ294" s="6"/>
      <c r="JJK294" s="6"/>
      <c r="JJL294" s="6"/>
      <c r="JJM294" s="6"/>
      <c r="JJN294" s="6"/>
      <c r="JJO294" s="6"/>
      <c r="JJP294" s="6"/>
      <c r="JJQ294" s="6"/>
      <c r="JJR294" s="6"/>
      <c r="JJS294" s="6"/>
      <c r="JJT294" s="6"/>
      <c r="JJU294" s="6"/>
      <c r="JJV294" s="6"/>
      <c r="JJW294" s="6"/>
      <c r="JJX294" s="6"/>
      <c r="JJY294" s="6"/>
      <c r="JJZ294" s="6"/>
      <c r="JKA294" s="6"/>
      <c r="JKB294" s="6"/>
      <c r="JKC294" s="6"/>
      <c r="JKD294" s="6"/>
      <c r="JKE294" s="6"/>
      <c r="JKF294" s="6"/>
      <c r="JKG294" s="6"/>
      <c r="JKH294" s="6"/>
      <c r="JKI294" s="6"/>
      <c r="JKJ294" s="6"/>
      <c r="JKK294" s="6"/>
      <c r="JKL294" s="6"/>
      <c r="JKM294" s="6"/>
      <c r="JKN294" s="6"/>
      <c r="JKO294" s="6"/>
      <c r="JKP294" s="6"/>
      <c r="JKQ294" s="6"/>
      <c r="JKR294" s="6"/>
      <c r="JKS294" s="6"/>
      <c r="JKT294" s="6"/>
      <c r="JKU294" s="6"/>
      <c r="JKV294" s="6"/>
      <c r="JKW294" s="6"/>
      <c r="JKX294" s="6"/>
      <c r="JKY294" s="6"/>
      <c r="JKZ294" s="6"/>
      <c r="JLA294" s="6"/>
      <c r="JLB294" s="6"/>
      <c r="JLC294" s="6"/>
      <c r="JLD294" s="6"/>
      <c r="JLE294" s="6"/>
      <c r="JLF294" s="6"/>
      <c r="JLG294" s="6"/>
      <c r="JLH294" s="6"/>
      <c r="JLI294" s="6"/>
      <c r="JLJ294" s="6"/>
      <c r="JLK294" s="6"/>
      <c r="JLL294" s="6"/>
      <c r="JLM294" s="6"/>
      <c r="JLN294" s="6"/>
      <c r="JLO294" s="6"/>
      <c r="JLP294" s="6"/>
      <c r="JLQ294" s="6"/>
      <c r="JLR294" s="6"/>
      <c r="JLS294" s="6"/>
      <c r="JLT294" s="6"/>
      <c r="JLU294" s="6"/>
      <c r="JLV294" s="6"/>
      <c r="JLW294" s="6"/>
      <c r="JLX294" s="6"/>
      <c r="JLY294" s="6"/>
      <c r="JLZ294" s="6"/>
      <c r="JMA294" s="6"/>
      <c r="JMB294" s="6"/>
      <c r="JMC294" s="6"/>
      <c r="JMD294" s="6"/>
      <c r="JME294" s="6"/>
      <c r="JMF294" s="6"/>
      <c r="JMG294" s="6"/>
      <c r="JMH294" s="6"/>
      <c r="JMI294" s="6"/>
      <c r="JMJ294" s="6"/>
      <c r="JMK294" s="6"/>
      <c r="JML294" s="6"/>
      <c r="JMM294" s="6"/>
      <c r="JMN294" s="6"/>
      <c r="JMO294" s="6"/>
      <c r="JMP294" s="6"/>
      <c r="JMQ294" s="6"/>
      <c r="JMR294" s="6"/>
      <c r="JMS294" s="6"/>
      <c r="JMT294" s="6"/>
      <c r="JMU294" s="6"/>
      <c r="JMV294" s="6"/>
      <c r="JMW294" s="6"/>
      <c r="JMX294" s="6"/>
      <c r="JMY294" s="6"/>
      <c r="JMZ294" s="6"/>
      <c r="JNA294" s="6"/>
      <c r="JNB294" s="6"/>
      <c r="JNC294" s="6"/>
      <c r="JND294" s="6"/>
      <c r="JNE294" s="6"/>
      <c r="JNF294" s="6"/>
      <c r="JNG294" s="6"/>
      <c r="JNH294" s="6"/>
      <c r="JNI294" s="6"/>
      <c r="JNJ294" s="6"/>
      <c r="JNK294" s="6"/>
      <c r="JNL294" s="6"/>
      <c r="JNM294" s="6"/>
      <c r="JNN294" s="6"/>
      <c r="JNO294" s="6"/>
      <c r="JNP294" s="6"/>
      <c r="JNQ294" s="6"/>
      <c r="JNR294" s="6"/>
      <c r="JNS294" s="6"/>
      <c r="JNT294" s="6"/>
      <c r="JNU294" s="6"/>
      <c r="JNV294" s="6"/>
      <c r="JNW294" s="6"/>
      <c r="JNX294" s="6"/>
      <c r="JNY294" s="6"/>
      <c r="JNZ294" s="6"/>
      <c r="JOA294" s="6"/>
      <c r="JOB294" s="6"/>
      <c r="JOC294" s="6"/>
      <c r="JOD294" s="6"/>
      <c r="JOE294" s="6"/>
      <c r="JOF294" s="6"/>
      <c r="JOG294" s="6"/>
      <c r="JOH294" s="6"/>
      <c r="JOI294" s="6"/>
      <c r="JOJ294" s="6"/>
      <c r="JOK294" s="6"/>
      <c r="JOL294" s="6"/>
      <c r="JOM294" s="6"/>
      <c r="JON294" s="6"/>
      <c r="JOO294" s="6"/>
      <c r="JOP294" s="6"/>
      <c r="JOQ294" s="6"/>
      <c r="JOR294" s="6"/>
      <c r="JOS294" s="6"/>
      <c r="JOT294" s="6"/>
      <c r="JOU294" s="6"/>
      <c r="JOV294" s="6"/>
      <c r="JOW294" s="6"/>
      <c r="JOX294" s="6"/>
      <c r="JOY294" s="6"/>
      <c r="JOZ294" s="6"/>
      <c r="JPA294" s="6"/>
      <c r="JPB294" s="6"/>
      <c r="JPC294" s="6"/>
      <c r="JPD294" s="6"/>
      <c r="JPE294" s="6"/>
      <c r="JPF294" s="6"/>
      <c r="JPG294" s="6"/>
      <c r="JPH294" s="6"/>
      <c r="JPI294" s="6"/>
      <c r="JPJ294" s="6"/>
      <c r="JPK294" s="6"/>
      <c r="JPL294" s="6"/>
      <c r="JPM294" s="6"/>
      <c r="JPN294" s="6"/>
      <c r="JPO294" s="6"/>
      <c r="JPP294" s="6"/>
      <c r="JPQ294" s="6"/>
      <c r="JPR294" s="6"/>
      <c r="JPS294" s="6"/>
      <c r="JPT294" s="6"/>
      <c r="JPU294" s="6"/>
      <c r="JPV294" s="6"/>
      <c r="JPW294" s="6"/>
      <c r="JPX294" s="6"/>
      <c r="JPY294" s="6"/>
      <c r="JPZ294" s="6"/>
      <c r="JQA294" s="6"/>
      <c r="JQB294" s="6"/>
      <c r="JQC294" s="6"/>
      <c r="JQD294" s="6"/>
      <c r="JQE294" s="6"/>
      <c r="JQF294" s="6"/>
      <c r="JQG294" s="6"/>
      <c r="JQH294" s="6"/>
      <c r="JQI294" s="6"/>
      <c r="JQJ294" s="6"/>
      <c r="JQK294" s="6"/>
      <c r="JQL294" s="6"/>
      <c r="JQM294" s="6"/>
      <c r="JQN294" s="6"/>
      <c r="JQO294" s="6"/>
      <c r="JQP294" s="6"/>
      <c r="JQQ294" s="6"/>
      <c r="JQR294" s="6"/>
      <c r="JQS294" s="6"/>
      <c r="JQT294" s="6"/>
      <c r="JQU294" s="6"/>
      <c r="JQV294" s="6"/>
      <c r="JQW294" s="6"/>
      <c r="JQX294" s="6"/>
      <c r="JQY294" s="6"/>
      <c r="JQZ294" s="6"/>
      <c r="JRA294" s="6"/>
      <c r="JRB294" s="6"/>
      <c r="JRC294" s="6"/>
      <c r="JRD294" s="6"/>
      <c r="JRE294" s="6"/>
      <c r="JRF294" s="6"/>
      <c r="JRG294" s="6"/>
      <c r="JRH294" s="6"/>
      <c r="JRI294" s="6"/>
      <c r="JRJ294" s="6"/>
      <c r="JRK294" s="6"/>
      <c r="JRL294" s="6"/>
      <c r="JRM294" s="6"/>
      <c r="JRN294" s="6"/>
      <c r="JRO294" s="6"/>
      <c r="JRP294" s="6"/>
      <c r="JRQ294" s="6"/>
      <c r="JRR294" s="6"/>
      <c r="JRS294" s="6"/>
      <c r="JRT294" s="6"/>
      <c r="JRU294" s="6"/>
      <c r="JRV294" s="6"/>
      <c r="JRW294" s="6"/>
      <c r="JRX294" s="6"/>
      <c r="JRY294" s="6"/>
      <c r="JRZ294" s="6"/>
      <c r="JSA294" s="6"/>
      <c r="JSB294" s="6"/>
      <c r="JSC294" s="6"/>
      <c r="JSD294" s="6"/>
      <c r="JSE294" s="6"/>
      <c r="JSF294" s="6"/>
      <c r="JSG294" s="6"/>
      <c r="JSH294" s="6"/>
      <c r="JSI294" s="6"/>
      <c r="JSJ294" s="6"/>
      <c r="JSK294" s="6"/>
      <c r="JSL294" s="6"/>
      <c r="JSM294" s="6"/>
      <c r="JSN294" s="6"/>
      <c r="JSO294" s="6"/>
      <c r="JSP294" s="6"/>
      <c r="JSQ294" s="6"/>
      <c r="JSR294" s="6"/>
      <c r="JSS294" s="6"/>
      <c r="JST294" s="6"/>
      <c r="JSU294" s="6"/>
      <c r="JSV294" s="6"/>
      <c r="JSW294" s="6"/>
      <c r="JSX294" s="6"/>
      <c r="JSY294" s="6"/>
      <c r="JSZ294" s="6"/>
      <c r="JTA294" s="6"/>
      <c r="JTB294" s="6"/>
      <c r="JTC294" s="6"/>
      <c r="JTD294" s="6"/>
      <c r="JTE294" s="6"/>
      <c r="JTF294" s="6"/>
      <c r="JTG294" s="6"/>
      <c r="JTH294" s="6"/>
      <c r="JTI294" s="6"/>
      <c r="JTJ294" s="6"/>
      <c r="JTK294" s="6"/>
      <c r="JTL294" s="6"/>
      <c r="JTM294" s="6"/>
      <c r="JTN294" s="6"/>
      <c r="JTO294" s="6"/>
      <c r="JTP294" s="6"/>
      <c r="JTQ294" s="6"/>
      <c r="JTR294" s="6"/>
      <c r="JTS294" s="6"/>
      <c r="JTT294" s="6"/>
      <c r="JTU294" s="6"/>
      <c r="JTV294" s="6"/>
      <c r="JTW294" s="6"/>
      <c r="JTX294" s="6"/>
      <c r="JTY294" s="6"/>
      <c r="JTZ294" s="6"/>
      <c r="JUA294" s="6"/>
      <c r="JUB294" s="6"/>
      <c r="JUC294" s="6"/>
      <c r="JUD294" s="6"/>
      <c r="JUE294" s="6"/>
      <c r="JUF294" s="6"/>
      <c r="JUG294" s="6"/>
      <c r="JUH294" s="6"/>
      <c r="JUI294" s="6"/>
      <c r="JUJ294" s="6"/>
      <c r="JUK294" s="6"/>
      <c r="JUL294" s="6"/>
      <c r="JUM294" s="6"/>
      <c r="JUN294" s="6"/>
      <c r="JUO294" s="6"/>
      <c r="JUP294" s="6"/>
      <c r="JUQ294" s="6"/>
      <c r="JUR294" s="6"/>
      <c r="JUS294" s="6"/>
      <c r="JUT294" s="6"/>
      <c r="JUU294" s="6"/>
      <c r="JUV294" s="6"/>
      <c r="JUW294" s="6"/>
      <c r="JUX294" s="6"/>
      <c r="JUY294" s="6"/>
      <c r="JUZ294" s="6"/>
      <c r="JVA294" s="6"/>
      <c r="JVB294" s="6"/>
      <c r="JVC294" s="6"/>
      <c r="JVD294" s="6"/>
      <c r="JVE294" s="6"/>
      <c r="JVF294" s="6"/>
      <c r="JVG294" s="6"/>
      <c r="JVH294" s="6"/>
      <c r="JVI294" s="6"/>
      <c r="JVJ294" s="6"/>
      <c r="JVK294" s="6"/>
      <c r="JVL294" s="6"/>
      <c r="JVM294" s="6"/>
      <c r="JVN294" s="6"/>
      <c r="JVO294" s="6"/>
      <c r="JVP294" s="6"/>
      <c r="JVQ294" s="6"/>
      <c r="JVR294" s="6"/>
      <c r="JVS294" s="6"/>
      <c r="JVT294" s="6"/>
      <c r="JVU294" s="6"/>
      <c r="JVV294" s="6"/>
      <c r="JVW294" s="6"/>
      <c r="JVX294" s="6"/>
      <c r="JVY294" s="6"/>
      <c r="JVZ294" s="6"/>
      <c r="JWA294" s="6"/>
      <c r="JWB294" s="6"/>
      <c r="JWC294" s="6"/>
      <c r="JWD294" s="6"/>
      <c r="JWE294" s="6"/>
      <c r="JWF294" s="6"/>
      <c r="JWG294" s="6"/>
      <c r="JWH294" s="6"/>
      <c r="JWI294" s="6"/>
      <c r="JWJ294" s="6"/>
      <c r="JWK294" s="6"/>
      <c r="JWL294" s="6"/>
      <c r="JWM294" s="6"/>
      <c r="JWN294" s="6"/>
      <c r="JWO294" s="6"/>
      <c r="JWP294" s="6"/>
      <c r="JWQ294" s="6"/>
      <c r="JWR294" s="6"/>
      <c r="JWS294" s="6"/>
      <c r="JWT294" s="6"/>
      <c r="JWU294" s="6"/>
      <c r="JWV294" s="6"/>
      <c r="JWW294" s="6"/>
      <c r="JWX294" s="6"/>
      <c r="JWY294" s="6"/>
      <c r="JWZ294" s="6"/>
      <c r="JXA294" s="6"/>
      <c r="JXB294" s="6"/>
      <c r="JXC294" s="6"/>
      <c r="JXD294" s="6"/>
      <c r="JXE294" s="6"/>
      <c r="JXF294" s="6"/>
      <c r="JXG294" s="6"/>
      <c r="JXH294" s="6"/>
      <c r="JXI294" s="6"/>
      <c r="JXJ294" s="6"/>
      <c r="JXK294" s="6"/>
      <c r="JXL294" s="6"/>
      <c r="JXM294" s="6"/>
      <c r="JXN294" s="6"/>
      <c r="JXO294" s="6"/>
      <c r="JXP294" s="6"/>
      <c r="JXQ294" s="6"/>
      <c r="JXR294" s="6"/>
      <c r="JXS294" s="6"/>
      <c r="JXT294" s="6"/>
      <c r="JXU294" s="6"/>
      <c r="JXV294" s="6"/>
      <c r="JXW294" s="6"/>
      <c r="JXX294" s="6"/>
      <c r="JXY294" s="6"/>
      <c r="JXZ294" s="6"/>
      <c r="JYA294" s="6"/>
      <c r="JYB294" s="6"/>
      <c r="JYC294" s="6"/>
      <c r="JYD294" s="6"/>
      <c r="JYE294" s="6"/>
      <c r="JYF294" s="6"/>
      <c r="JYG294" s="6"/>
      <c r="JYH294" s="6"/>
      <c r="JYI294" s="6"/>
      <c r="JYJ294" s="6"/>
      <c r="JYK294" s="6"/>
      <c r="JYL294" s="6"/>
      <c r="JYM294" s="6"/>
      <c r="JYN294" s="6"/>
      <c r="JYO294" s="6"/>
      <c r="JYP294" s="6"/>
      <c r="JYQ294" s="6"/>
      <c r="JYR294" s="6"/>
      <c r="JYS294" s="6"/>
      <c r="JYT294" s="6"/>
      <c r="JYU294" s="6"/>
      <c r="JYV294" s="6"/>
      <c r="JYW294" s="6"/>
      <c r="JYX294" s="6"/>
      <c r="JYY294" s="6"/>
      <c r="JYZ294" s="6"/>
      <c r="JZA294" s="6"/>
      <c r="JZB294" s="6"/>
      <c r="JZC294" s="6"/>
      <c r="JZD294" s="6"/>
      <c r="JZE294" s="6"/>
      <c r="JZF294" s="6"/>
      <c r="JZG294" s="6"/>
      <c r="JZH294" s="6"/>
      <c r="JZI294" s="6"/>
      <c r="JZJ294" s="6"/>
      <c r="JZK294" s="6"/>
      <c r="JZL294" s="6"/>
      <c r="JZM294" s="6"/>
      <c r="JZN294" s="6"/>
      <c r="JZO294" s="6"/>
      <c r="JZP294" s="6"/>
      <c r="JZQ294" s="6"/>
      <c r="JZR294" s="6"/>
      <c r="JZS294" s="6"/>
      <c r="JZT294" s="6"/>
      <c r="JZU294" s="6"/>
      <c r="JZV294" s="6"/>
      <c r="JZW294" s="6"/>
      <c r="JZX294" s="6"/>
      <c r="JZY294" s="6"/>
      <c r="JZZ294" s="6"/>
      <c r="KAA294" s="6"/>
      <c r="KAB294" s="6"/>
      <c r="KAC294" s="6"/>
      <c r="KAD294" s="6"/>
      <c r="KAE294" s="6"/>
      <c r="KAF294" s="6"/>
      <c r="KAG294" s="6"/>
      <c r="KAH294" s="6"/>
      <c r="KAI294" s="6"/>
      <c r="KAJ294" s="6"/>
      <c r="KAK294" s="6"/>
      <c r="KAL294" s="6"/>
      <c r="KAM294" s="6"/>
      <c r="KAN294" s="6"/>
      <c r="KAO294" s="6"/>
      <c r="KAP294" s="6"/>
      <c r="KAQ294" s="6"/>
      <c r="KAR294" s="6"/>
      <c r="KAS294" s="6"/>
      <c r="KAT294" s="6"/>
      <c r="KAU294" s="6"/>
      <c r="KAV294" s="6"/>
      <c r="KAW294" s="6"/>
      <c r="KAX294" s="6"/>
      <c r="KAY294" s="6"/>
      <c r="KAZ294" s="6"/>
      <c r="KBA294" s="6"/>
      <c r="KBB294" s="6"/>
      <c r="KBC294" s="6"/>
      <c r="KBD294" s="6"/>
      <c r="KBE294" s="6"/>
      <c r="KBF294" s="6"/>
      <c r="KBG294" s="6"/>
      <c r="KBH294" s="6"/>
      <c r="KBI294" s="6"/>
      <c r="KBJ294" s="6"/>
      <c r="KBK294" s="6"/>
      <c r="KBL294" s="6"/>
      <c r="KBM294" s="6"/>
      <c r="KBN294" s="6"/>
      <c r="KBO294" s="6"/>
      <c r="KBP294" s="6"/>
      <c r="KBQ294" s="6"/>
      <c r="KBR294" s="6"/>
      <c r="KBS294" s="6"/>
      <c r="KBT294" s="6"/>
      <c r="KBU294" s="6"/>
      <c r="KBV294" s="6"/>
      <c r="KBW294" s="6"/>
      <c r="KBX294" s="6"/>
      <c r="KBY294" s="6"/>
      <c r="KBZ294" s="6"/>
      <c r="KCA294" s="6"/>
      <c r="KCB294" s="6"/>
      <c r="KCC294" s="6"/>
      <c r="KCD294" s="6"/>
      <c r="KCE294" s="6"/>
      <c r="KCF294" s="6"/>
      <c r="KCG294" s="6"/>
      <c r="KCH294" s="6"/>
      <c r="KCI294" s="6"/>
      <c r="KCJ294" s="6"/>
      <c r="KCK294" s="6"/>
      <c r="KCL294" s="6"/>
      <c r="KCM294" s="6"/>
      <c r="KCN294" s="6"/>
      <c r="KCO294" s="6"/>
      <c r="KCP294" s="6"/>
      <c r="KCQ294" s="6"/>
      <c r="KCR294" s="6"/>
      <c r="KCS294" s="6"/>
      <c r="KCT294" s="6"/>
      <c r="KCU294" s="6"/>
      <c r="KCV294" s="6"/>
      <c r="KCW294" s="6"/>
      <c r="KCX294" s="6"/>
      <c r="KCY294" s="6"/>
      <c r="KCZ294" s="6"/>
      <c r="KDA294" s="6"/>
      <c r="KDB294" s="6"/>
      <c r="KDC294" s="6"/>
      <c r="KDD294" s="6"/>
      <c r="KDE294" s="6"/>
      <c r="KDF294" s="6"/>
      <c r="KDG294" s="6"/>
      <c r="KDH294" s="6"/>
      <c r="KDI294" s="6"/>
      <c r="KDJ294" s="6"/>
      <c r="KDK294" s="6"/>
      <c r="KDL294" s="6"/>
      <c r="KDM294" s="6"/>
      <c r="KDN294" s="6"/>
      <c r="KDO294" s="6"/>
      <c r="KDP294" s="6"/>
      <c r="KDQ294" s="6"/>
      <c r="KDR294" s="6"/>
      <c r="KDS294" s="6"/>
      <c r="KDT294" s="6"/>
      <c r="KDU294" s="6"/>
      <c r="KDV294" s="6"/>
      <c r="KDW294" s="6"/>
      <c r="KDX294" s="6"/>
      <c r="KDY294" s="6"/>
      <c r="KDZ294" s="6"/>
      <c r="KEA294" s="6"/>
      <c r="KEB294" s="6"/>
      <c r="KEC294" s="6"/>
      <c r="KED294" s="6"/>
      <c r="KEE294" s="6"/>
      <c r="KEF294" s="6"/>
      <c r="KEG294" s="6"/>
      <c r="KEH294" s="6"/>
      <c r="KEI294" s="6"/>
      <c r="KEJ294" s="6"/>
      <c r="KEK294" s="6"/>
      <c r="KEL294" s="6"/>
      <c r="KEM294" s="6"/>
      <c r="KEN294" s="6"/>
      <c r="KEO294" s="6"/>
      <c r="KEP294" s="6"/>
      <c r="KEQ294" s="6"/>
      <c r="KER294" s="6"/>
      <c r="KES294" s="6"/>
      <c r="KET294" s="6"/>
      <c r="KEU294" s="6"/>
      <c r="KEV294" s="6"/>
      <c r="KEW294" s="6"/>
      <c r="KEX294" s="6"/>
      <c r="KEY294" s="6"/>
      <c r="KEZ294" s="6"/>
      <c r="KFA294" s="6"/>
      <c r="KFB294" s="6"/>
      <c r="KFC294" s="6"/>
      <c r="KFD294" s="6"/>
      <c r="KFE294" s="6"/>
      <c r="KFF294" s="6"/>
      <c r="KFG294" s="6"/>
      <c r="KFH294" s="6"/>
      <c r="KFI294" s="6"/>
      <c r="KFJ294" s="6"/>
      <c r="KFK294" s="6"/>
      <c r="KFL294" s="6"/>
      <c r="KFM294" s="6"/>
      <c r="KFN294" s="6"/>
      <c r="KFO294" s="6"/>
      <c r="KFP294" s="6"/>
      <c r="KFQ294" s="6"/>
      <c r="KFR294" s="6"/>
      <c r="KFS294" s="6"/>
      <c r="KFT294" s="6"/>
      <c r="KFU294" s="6"/>
      <c r="KFV294" s="6"/>
      <c r="KFW294" s="6"/>
      <c r="KFX294" s="6"/>
      <c r="KFY294" s="6"/>
      <c r="KFZ294" s="6"/>
      <c r="KGA294" s="6"/>
      <c r="KGB294" s="6"/>
      <c r="KGC294" s="6"/>
      <c r="KGD294" s="6"/>
      <c r="KGE294" s="6"/>
      <c r="KGF294" s="6"/>
      <c r="KGG294" s="6"/>
      <c r="KGH294" s="6"/>
      <c r="KGI294" s="6"/>
      <c r="KGJ294" s="6"/>
      <c r="KGK294" s="6"/>
      <c r="KGL294" s="6"/>
      <c r="KGM294" s="6"/>
      <c r="KGN294" s="6"/>
      <c r="KGO294" s="6"/>
      <c r="KGP294" s="6"/>
      <c r="KGQ294" s="6"/>
      <c r="KGR294" s="6"/>
      <c r="KGS294" s="6"/>
      <c r="KGT294" s="6"/>
      <c r="KGU294" s="6"/>
      <c r="KGV294" s="6"/>
      <c r="KGW294" s="6"/>
      <c r="KGX294" s="6"/>
      <c r="KGY294" s="6"/>
      <c r="KGZ294" s="6"/>
      <c r="KHA294" s="6"/>
      <c r="KHB294" s="6"/>
      <c r="KHC294" s="6"/>
      <c r="KHD294" s="6"/>
      <c r="KHE294" s="6"/>
      <c r="KHF294" s="6"/>
      <c r="KHG294" s="6"/>
      <c r="KHH294" s="6"/>
      <c r="KHI294" s="6"/>
      <c r="KHJ294" s="6"/>
      <c r="KHK294" s="6"/>
      <c r="KHL294" s="6"/>
      <c r="KHM294" s="6"/>
      <c r="KHN294" s="6"/>
      <c r="KHO294" s="6"/>
      <c r="KHP294" s="6"/>
      <c r="KHQ294" s="6"/>
      <c r="KHR294" s="6"/>
      <c r="KHS294" s="6"/>
      <c r="KHT294" s="6"/>
      <c r="KHU294" s="6"/>
      <c r="KHV294" s="6"/>
      <c r="KHW294" s="6"/>
      <c r="KHX294" s="6"/>
      <c r="KHY294" s="6"/>
      <c r="KHZ294" s="6"/>
      <c r="KIA294" s="6"/>
      <c r="KIB294" s="6"/>
      <c r="KIC294" s="6"/>
      <c r="KID294" s="6"/>
      <c r="KIE294" s="6"/>
      <c r="KIF294" s="6"/>
      <c r="KIG294" s="6"/>
      <c r="KIH294" s="6"/>
      <c r="KII294" s="6"/>
      <c r="KIJ294" s="6"/>
      <c r="KIK294" s="6"/>
      <c r="KIL294" s="6"/>
      <c r="KIM294" s="6"/>
      <c r="KIN294" s="6"/>
      <c r="KIO294" s="6"/>
      <c r="KIP294" s="6"/>
      <c r="KIQ294" s="6"/>
      <c r="KIR294" s="6"/>
      <c r="KIS294" s="6"/>
      <c r="KIT294" s="6"/>
      <c r="KIU294" s="6"/>
      <c r="KIV294" s="6"/>
      <c r="KIW294" s="6"/>
      <c r="KIX294" s="6"/>
      <c r="KIY294" s="6"/>
      <c r="KIZ294" s="6"/>
      <c r="KJA294" s="6"/>
      <c r="KJB294" s="6"/>
      <c r="KJC294" s="6"/>
      <c r="KJD294" s="6"/>
      <c r="KJE294" s="6"/>
      <c r="KJF294" s="6"/>
      <c r="KJG294" s="6"/>
      <c r="KJH294" s="6"/>
      <c r="KJI294" s="6"/>
      <c r="KJJ294" s="6"/>
      <c r="KJK294" s="6"/>
      <c r="KJL294" s="6"/>
      <c r="KJM294" s="6"/>
      <c r="KJN294" s="6"/>
      <c r="KJO294" s="6"/>
      <c r="KJP294" s="6"/>
      <c r="KJQ294" s="6"/>
      <c r="KJR294" s="6"/>
      <c r="KJS294" s="6"/>
      <c r="KJT294" s="6"/>
      <c r="KJU294" s="6"/>
      <c r="KJV294" s="6"/>
      <c r="KJW294" s="6"/>
      <c r="KJX294" s="6"/>
      <c r="KJY294" s="6"/>
      <c r="KJZ294" s="6"/>
      <c r="KKA294" s="6"/>
      <c r="KKB294" s="6"/>
      <c r="KKC294" s="6"/>
      <c r="KKD294" s="6"/>
      <c r="KKE294" s="6"/>
      <c r="KKF294" s="6"/>
      <c r="KKG294" s="6"/>
      <c r="KKH294" s="6"/>
      <c r="KKI294" s="6"/>
      <c r="KKJ294" s="6"/>
      <c r="KKK294" s="6"/>
      <c r="KKL294" s="6"/>
      <c r="KKM294" s="6"/>
      <c r="KKN294" s="6"/>
      <c r="KKO294" s="6"/>
      <c r="KKP294" s="6"/>
      <c r="KKQ294" s="6"/>
      <c r="KKR294" s="6"/>
      <c r="KKS294" s="6"/>
      <c r="KKT294" s="6"/>
      <c r="KKU294" s="6"/>
      <c r="KKV294" s="6"/>
      <c r="KKW294" s="6"/>
      <c r="KKX294" s="6"/>
      <c r="KKY294" s="6"/>
      <c r="KKZ294" s="6"/>
      <c r="KLA294" s="6"/>
      <c r="KLB294" s="6"/>
      <c r="KLC294" s="6"/>
      <c r="KLD294" s="6"/>
      <c r="KLE294" s="6"/>
      <c r="KLF294" s="6"/>
      <c r="KLG294" s="6"/>
      <c r="KLH294" s="6"/>
      <c r="KLI294" s="6"/>
      <c r="KLJ294" s="6"/>
      <c r="KLK294" s="6"/>
      <c r="KLL294" s="6"/>
      <c r="KLM294" s="6"/>
      <c r="KLN294" s="6"/>
      <c r="KLO294" s="6"/>
      <c r="KLP294" s="6"/>
      <c r="KLQ294" s="6"/>
      <c r="KLR294" s="6"/>
      <c r="KLS294" s="6"/>
      <c r="KLT294" s="6"/>
      <c r="KLU294" s="6"/>
      <c r="KLV294" s="6"/>
      <c r="KLW294" s="6"/>
      <c r="KLX294" s="6"/>
      <c r="KLY294" s="6"/>
      <c r="KLZ294" s="6"/>
      <c r="KMA294" s="6"/>
      <c r="KMB294" s="6"/>
      <c r="KMC294" s="6"/>
      <c r="KMD294" s="6"/>
      <c r="KME294" s="6"/>
      <c r="KMF294" s="6"/>
      <c r="KMG294" s="6"/>
      <c r="KMH294" s="6"/>
      <c r="KMI294" s="6"/>
      <c r="KMJ294" s="6"/>
      <c r="KMK294" s="6"/>
      <c r="KML294" s="6"/>
      <c r="KMM294" s="6"/>
      <c r="KMN294" s="6"/>
      <c r="KMO294" s="6"/>
      <c r="KMP294" s="6"/>
      <c r="KMQ294" s="6"/>
      <c r="KMR294" s="6"/>
      <c r="KMS294" s="6"/>
      <c r="KMT294" s="6"/>
      <c r="KMU294" s="6"/>
      <c r="KMV294" s="6"/>
      <c r="KMW294" s="6"/>
      <c r="KMX294" s="6"/>
      <c r="KMY294" s="6"/>
      <c r="KMZ294" s="6"/>
      <c r="KNA294" s="6"/>
      <c r="KNB294" s="6"/>
      <c r="KNC294" s="6"/>
      <c r="KND294" s="6"/>
      <c r="KNE294" s="6"/>
      <c r="KNF294" s="6"/>
      <c r="KNG294" s="6"/>
      <c r="KNH294" s="6"/>
      <c r="KNI294" s="6"/>
      <c r="KNJ294" s="6"/>
      <c r="KNK294" s="6"/>
      <c r="KNL294" s="6"/>
      <c r="KNM294" s="6"/>
      <c r="KNN294" s="6"/>
      <c r="KNO294" s="6"/>
      <c r="KNP294" s="6"/>
      <c r="KNQ294" s="6"/>
      <c r="KNR294" s="6"/>
      <c r="KNS294" s="6"/>
      <c r="KNT294" s="6"/>
      <c r="KNU294" s="6"/>
      <c r="KNV294" s="6"/>
      <c r="KNW294" s="6"/>
      <c r="KNX294" s="6"/>
      <c r="KNY294" s="6"/>
      <c r="KNZ294" s="6"/>
      <c r="KOA294" s="6"/>
      <c r="KOB294" s="6"/>
      <c r="KOC294" s="6"/>
      <c r="KOD294" s="6"/>
      <c r="KOE294" s="6"/>
      <c r="KOF294" s="6"/>
      <c r="KOG294" s="6"/>
      <c r="KOH294" s="6"/>
      <c r="KOI294" s="6"/>
      <c r="KOJ294" s="6"/>
      <c r="KOK294" s="6"/>
      <c r="KOL294" s="6"/>
      <c r="KOM294" s="6"/>
      <c r="KON294" s="6"/>
      <c r="KOO294" s="6"/>
      <c r="KOP294" s="6"/>
      <c r="KOQ294" s="6"/>
      <c r="KOR294" s="6"/>
      <c r="KOS294" s="6"/>
      <c r="KOT294" s="6"/>
      <c r="KOU294" s="6"/>
      <c r="KOV294" s="6"/>
      <c r="KOW294" s="6"/>
      <c r="KOX294" s="6"/>
      <c r="KOY294" s="6"/>
      <c r="KOZ294" s="6"/>
      <c r="KPA294" s="6"/>
      <c r="KPB294" s="6"/>
      <c r="KPC294" s="6"/>
      <c r="KPD294" s="6"/>
      <c r="KPE294" s="6"/>
      <c r="KPF294" s="6"/>
      <c r="KPG294" s="6"/>
      <c r="KPH294" s="6"/>
      <c r="KPI294" s="6"/>
      <c r="KPJ294" s="6"/>
      <c r="KPK294" s="6"/>
      <c r="KPL294" s="6"/>
      <c r="KPM294" s="6"/>
      <c r="KPN294" s="6"/>
      <c r="KPO294" s="6"/>
      <c r="KPP294" s="6"/>
      <c r="KPQ294" s="6"/>
      <c r="KPR294" s="6"/>
      <c r="KPS294" s="6"/>
      <c r="KPT294" s="6"/>
      <c r="KPU294" s="6"/>
      <c r="KPV294" s="6"/>
      <c r="KPW294" s="6"/>
      <c r="KPX294" s="6"/>
      <c r="KPY294" s="6"/>
      <c r="KPZ294" s="6"/>
      <c r="KQA294" s="6"/>
      <c r="KQB294" s="6"/>
      <c r="KQC294" s="6"/>
      <c r="KQD294" s="6"/>
      <c r="KQE294" s="6"/>
      <c r="KQF294" s="6"/>
      <c r="KQG294" s="6"/>
      <c r="KQH294" s="6"/>
      <c r="KQI294" s="6"/>
      <c r="KQJ294" s="6"/>
      <c r="KQK294" s="6"/>
      <c r="KQL294" s="6"/>
      <c r="KQM294" s="6"/>
      <c r="KQN294" s="6"/>
      <c r="KQO294" s="6"/>
      <c r="KQP294" s="6"/>
      <c r="KQQ294" s="6"/>
      <c r="KQR294" s="6"/>
      <c r="KQS294" s="6"/>
      <c r="KQT294" s="6"/>
      <c r="KQU294" s="6"/>
      <c r="KQV294" s="6"/>
      <c r="KQW294" s="6"/>
      <c r="KQX294" s="6"/>
      <c r="KQY294" s="6"/>
      <c r="KQZ294" s="6"/>
      <c r="KRA294" s="6"/>
      <c r="KRB294" s="6"/>
      <c r="KRC294" s="6"/>
      <c r="KRD294" s="6"/>
      <c r="KRE294" s="6"/>
      <c r="KRF294" s="6"/>
      <c r="KRG294" s="6"/>
      <c r="KRH294" s="6"/>
      <c r="KRI294" s="6"/>
      <c r="KRJ294" s="6"/>
      <c r="KRK294" s="6"/>
      <c r="KRL294" s="6"/>
      <c r="KRM294" s="6"/>
      <c r="KRN294" s="6"/>
      <c r="KRO294" s="6"/>
      <c r="KRP294" s="6"/>
      <c r="KRQ294" s="6"/>
      <c r="KRR294" s="6"/>
      <c r="KRS294" s="6"/>
      <c r="KRT294" s="6"/>
      <c r="KRU294" s="6"/>
      <c r="KRV294" s="6"/>
      <c r="KRW294" s="6"/>
      <c r="KRX294" s="6"/>
      <c r="KRY294" s="6"/>
      <c r="KRZ294" s="6"/>
      <c r="KSA294" s="6"/>
      <c r="KSB294" s="6"/>
      <c r="KSC294" s="6"/>
      <c r="KSD294" s="6"/>
      <c r="KSE294" s="6"/>
      <c r="KSF294" s="6"/>
      <c r="KSG294" s="6"/>
      <c r="KSH294" s="6"/>
      <c r="KSI294" s="6"/>
      <c r="KSJ294" s="6"/>
      <c r="KSK294" s="6"/>
      <c r="KSL294" s="6"/>
      <c r="KSM294" s="6"/>
      <c r="KSN294" s="6"/>
      <c r="KSO294" s="6"/>
      <c r="KSP294" s="6"/>
      <c r="KSQ294" s="6"/>
      <c r="KSR294" s="6"/>
      <c r="KSS294" s="6"/>
      <c r="KST294" s="6"/>
      <c r="KSU294" s="6"/>
      <c r="KSV294" s="6"/>
      <c r="KSW294" s="6"/>
      <c r="KSX294" s="6"/>
      <c r="KSY294" s="6"/>
      <c r="KSZ294" s="6"/>
      <c r="KTA294" s="6"/>
      <c r="KTB294" s="6"/>
      <c r="KTC294" s="6"/>
      <c r="KTD294" s="6"/>
      <c r="KTE294" s="6"/>
      <c r="KTF294" s="6"/>
      <c r="KTG294" s="6"/>
      <c r="KTH294" s="6"/>
      <c r="KTI294" s="6"/>
      <c r="KTJ294" s="6"/>
      <c r="KTK294" s="6"/>
      <c r="KTL294" s="6"/>
      <c r="KTM294" s="6"/>
      <c r="KTN294" s="6"/>
      <c r="KTO294" s="6"/>
      <c r="KTP294" s="6"/>
      <c r="KTQ294" s="6"/>
      <c r="KTR294" s="6"/>
      <c r="KTS294" s="6"/>
      <c r="KTT294" s="6"/>
      <c r="KTU294" s="6"/>
      <c r="KTV294" s="6"/>
      <c r="KTW294" s="6"/>
      <c r="KTX294" s="6"/>
      <c r="KTY294" s="6"/>
      <c r="KTZ294" s="6"/>
      <c r="KUA294" s="6"/>
      <c r="KUB294" s="6"/>
      <c r="KUC294" s="6"/>
      <c r="KUD294" s="6"/>
      <c r="KUE294" s="6"/>
      <c r="KUF294" s="6"/>
      <c r="KUG294" s="6"/>
      <c r="KUH294" s="6"/>
      <c r="KUI294" s="6"/>
      <c r="KUJ294" s="6"/>
      <c r="KUK294" s="6"/>
      <c r="KUL294" s="6"/>
      <c r="KUM294" s="6"/>
      <c r="KUN294" s="6"/>
      <c r="KUO294" s="6"/>
      <c r="KUP294" s="6"/>
      <c r="KUQ294" s="6"/>
      <c r="KUR294" s="6"/>
      <c r="KUS294" s="6"/>
      <c r="KUT294" s="6"/>
      <c r="KUU294" s="6"/>
      <c r="KUV294" s="6"/>
      <c r="KUW294" s="6"/>
      <c r="KUX294" s="6"/>
      <c r="KUY294" s="6"/>
      <c r="KUZ294" s="6"/>
      <c r="KVA294" s="6"/>
      <c r="KVB294" s="6"/>
      <c r="KVC294" s="6"/>
      <c r="KVD294" s="6"/>
      <c r="KVE294" s="6"/>
      <c r="KVF294" s="6"/>
      <c r="KVG294" s="6"/>
      <c r="KVH294" s="6"/>
      <c r="KVI294" s="6"/>
      <c r="KVJ294" s="6"/>
      <c r="KVK294" s="6"/>
      <c r="KVL294" s="6"/>
      <c r="KVM294" s="6"/>
      <c r="KVN294" s="6"/>
      <c r="KVO294" s="6"/>
      <c r="KVP294" s="6"/>
      <c r="KVQ294" s="6"/>
      <c r="KVR294" s="6"/>
      <c r="KVS294" s="6"/>
      <c r="KVT294" s="6"/>
      <c r="KVU294" s="6"/>
      <c r="KVV294" s="6"/>
      <c r="KVW294" s="6"/>
      <c r="KVX294" s="6"/>
      <c r="KVY294" s="6"/>
      <c r="KVZ294" s="6"/>
      <c r="KWA294" s="6"/>
      <c r="KWB294" s="6"/>
      <c r="KWC294" s="6"/>
      <c r="KWD294" s="6"/>
      <c r="KWE294" s="6"/>
      <c r="KWF294" s="6"/>
      <c r="KWG294" s="6"/>
      <c r="KWH294" s="6"/>
      <c r="KWI294" s="6"/>
      <c r="KWJ294" s="6"/>
      <c r="KWK294" s="6"/>
      <c r="KWL294" s="6"/>
      <c r="KWM294" s="6"/>
      <c r="KWN294" s="6"/>
      <c r="KWO294" s="6"/>
      <c r="KWP294" s="6"/>
      <c r="KWQ294" s="6"/>
      <c r="KWR294" s="6"/>
      <c r="KWS294" s="6"/>
      <c r="KWT294" s="6"/>
      <c r="KWU294" s="6"/>
      <c r="KWV294" s="6"/>
      <c r="KWW294" s="6"/>
      <c r="KWX294" s="6"/>
      <c r="KWY294" s="6"/>
      <c r="KWZ294" s="6"/>
      <c r="KXA294" s="6"/>
      <c r="KXB294" s="6"/>
      <c r="KXC294" s="6"/>
      <c r="KXD294" s="6"/>
      <c r="KXE294" s="6"/>
      <c r="KXF294" s="6"/>
      <c r="KXG294" s="6"/>
      <c r="KXH294" s="6"/>
      <c r="KXI294" s="6"/>
      <c r="KXJ294" s="6"/>
      <c r="KXK294" s="6"/>
      <c r="KXL294" s="6"/>
      <c r="KXM294" s="6"/>
      <c r="KXN294" s="6"/>
      <c r="KXO294" s="6"/>
      <c r="KXP294" s="6"/>
      <c r="KXQ294" s="6"/>
      <c r="KXR294" s="6"/>
      <c r="KXS294" s="6"/>
      <c r="KXT294" s="6"/>
      <c r="KXU294" s="6"/>
      <c r="KXV294" s="6"/>
      <c r="KXW294" s="6"/>
      <c r="KXX294" s="6"/>
      <c r="KXY294" s="6"/>
      <c r="KXZ294" s="6"/>
      <c r="KYA294" s="6"/>
      <c r="KYB294" s="6"/>
      <c r="KYC294" s="6"/>
      <c r="KYD294" s="6"/>
      <c r="KYE294" s="6"/>
      <c r="KYF294" s="6"/>
      <c r="KYG294" s="6"/>
      <c r="KYH294" s="6"/>
      <c r="KYI294" s="6"/>
      <c r="KYJ294" s="6"/>
      <c r="KYK294" s="6"/>
      <c r="KYL294" s="6"/>
      <c r="KYM294" s="6"/>
      <c r="KYN294" s="6"/>
      <c r="KYO294" s="6"/>
      <c r="KYP294" s="6"/>
      <c r="KYQ294" s="6"/>
      <c r="KYR294" s="6"/>
      <c r="KYS294" s="6"/>
      <c r="KYT294" s="6"/>
      <c r="KYU294" s="6"/>
      <c r="KYV294" s="6"/>
      <c r="KYW294" s="6"/>
      <c r="KYX294" s="6"/>
      <c r="KYY294" s="6"/>
      <c r="KYZ294" s="6"/>
      <c r="KZA294" s="6"/>
      <c r="KZB294" s="6"/>
      <c r="KZC294" s="6"/>
      <c r="KZD294" s="6"/>
      <c r="KZE294" s="6"/>
      <c r="KZF294" s="6"/>
      <c r="KZG294" s="6"/>
      <c r="KZH294" s="6"/>
      <c r="KZI294" s="6"/>
      <c r="KZJ294" s="6"/>
      <c r="KZK294" s="6"/>
      <c r="KZL294" s="6"/>
      <c r="KZM294" s="6"/>
      <c r="KZN294" s="6"/>
      <c r="KZO294" s="6"/>
      <c r="KZP294" s="6"/>
      <c r="KZQ294" s="6"/>
      <c r="KZR294" s="6"/>
      <c r="KZS294" s="6"/>
      <c r="KZT294" s="6"/>
      <c r="KZU294" s="6"/>
      <c r="KZV294" s="6"/>
      <c r="KZW294" s="6"/>
      <c r="KZX294" s="6"/>
      <c r="KZY294" s="6"/>
      <c r="KZZ294" s="6"/>
      <c r="LAA294" s="6"/>
      <c r="LAB294" s="6"/>
      <c r="LAC294" s="6"/>
      <c r="LAD294" s="6"/>
      <c r="LAE294" s="6"/>
      <c r="LAF294" s="6"/>
      <c r="LAG294" s="6"/>
      <c r="LAH294" s="6"/>
      <c r="LAI294" s="6"/>
      <c r="LAJ294" s="6"/>
      <c r="LAK294" s="6"/>
      <c r="LAL294" s="6"/>
      <c r="LAM294" s="6"/>
      <c r="LAN294" s="6"/>
      <c r="LAO294" s="6"/>
      <c r="LAP294" s="6"/>
      <c r="LAQ294" s="6"/>
      <c r="LAR294" s="6"/>
      <c r="LAS294" s="6"/>
      <c r="LAT294" s="6"/>
      <c r="LAU294" s="6"/>
      <c r="LAV294" s="6"/>
      <c r="LAW294" s="6"/>
      <c r="LAX294" s="6"/>
      <c r="LAY294" s="6"/>
      <c r="LAZ294" s="6"/>
      <c r="LBA294" s="6"/>
      <c r="LBB294" s="6"/>
      <c r="LBC294" s="6"/>
      <c r="LBD294" s="6"/>
      <c r="LBE294" s="6"/>
      <c r="LBF294" s="6"/>
      <c r="LBG294" s="6"/>
      <c r="LBH294" s="6"/>
      <c r="LBI294" s="6"/>
      <c r="LBJ294" s="6"/>
      <c r="LBK294" s="6"/>
      <c r="LBL294" s="6"/>
      <c r="LBM294" s="6"/>
      <c r="LBN294" s="6"/>
      <c r="LBO294" s="6"/>
      <c r="LBP294" s="6"/>
      <c r="LBQ294" s="6"/>
      <c r="LBR294" s="6"/>
      <c r="LBS294" s="6"/>
      <c r="LBT294" s="6"/>
      <c r="LBU294" s="6"/>
      <c r="LBV294" s="6"/>
      <c r="LBW294" s="6"/>
      <c r="LBX294" s="6"/>
      <c r="LBY294" s="6"/>
      <c r="LBZ294" s="6"/>
      <c r="LCA294" s="6"/>
      <c r="LCB294" s="6"/>
      <c r="LCC294" s="6"/>
      <c r="LCD294" s="6"/>
      <c r="LCE294" s="6"/>
      <c r="LCF294" s="6"/>
      <c r="LCG294" s="6"/>
      <c r="LCH294" s="6"/>
      <c r="LCI294" s="6"/>
      <c r="LCJ294" s="6"/>
      <c r="LCK294" s="6"/>
      <c r="LCL294" s="6"/>
      <c r="LCM294" s="6"/>
      <c r="LCN294" s="6"/>
      <c r="LCO294" s="6"/>
      <c r="LCP294" s="6"/>
      <c r="LCQ294" s="6"/>
      <c r="LCR294" s="6"/>
      <c r="LCS294" s="6"/>
      <c r="LCT294" s="6"/>
      <c r="LCU294" s="6"/>
      <c r="LCV294" s="6"/>
      <c r="LCW294" s="6"/>
      <c r="LCX294" s="6"/>
      <c r="LCY294" s="6"/>
      <c r="LCZ294" s="6"/>
      <c r="LDA294" s="6"/>
      <c r="LDB294" s="6"/>
      <c r="LDC294" s="6"/>
      <c r="LDD294" s="6"/>
      <c r="LDE294" s="6"/>
      <c r="LDF294" s="6"/>
      <c r="LDG294" s="6"/>
      <c r="LDH294" s="6"/>
      <c r="LDI294" s="6"/>
      <c r="LDJ294" s="6"/>
      <c r="LDK294" s="6"/>
      <c r="LDL294" s="6"/>
      <c r="LDM294" s="6"/>
      <c r="LDN294" s="6"/>
      <c r="LDO294" s="6"/>
      <c r="LDP294" s="6"/>
      <c r="LDQ294" s="6"/>
      <c r="LDR294" s="6"/>
      <c r="LDS294" s="6"/>
      <c r="LDT294" s="6"/>
      <c r="LDU294" s="6"/>
      <c r="LDV294" s="6"/>
      <c r="LDW294" s="6"/>
      <c r="LDX294" s="6"/>
      <c r="LDY294" s="6"/>
      <c r="LDZ294" s="6"/>
      <c r="LEA294" s="6"/>
      <c r="LEB294" s="6"/>
      <c r="LEC294" s="6"/>
      <c r="LED294" s="6"/>
      <c r="LEE294" s="6"/>
      <c r="LEF294" s="6"/>
      <c r="LEG294" s="6"/>
      <c r="LEH294" s="6"/>
      <c r="LEI294" s="6"/>
      <c r="LEJ294" s="6"/>
      <c r="LEK294" s="6"/>
      <c r="LEL294" s="6"/>
      <c r="LEM294" s="6"/>
      <c r="LEN294" s="6"/>
      <c r="LEO294" s="6"/>
      <c r="LEP294" s="6"/>
      <c r="LEQ294" s="6"/>
      <c r="LER294" s="6"/>
      <c r="LES294" s="6"/>
      <c r="LET294" s="6"/>
      <c r="LEU294" s="6"/>
      <c r="LEV294" s="6"/>
      <c r="LEW294" s="6"/>
      <c r="LEX294" s="6"/>
      <c r="LEY294" s="6"/>
      <c r="LEZ294" s="6"/>
      <c r="LFA294" s="6"/>
      <c r="LFB294" s="6"/>
      <c r="LFC294" s="6"/>
      <c r="LFD294" s="6"/>
      <c r="LFE294" s="6"/>
      <c r="LFF294" s="6"/>
      <c r="LFG294" s="6"/>
      <c r="LFH294" s="6"/>
      <c r="LFI294" s="6"/>
      <c r="LFJ294" s="6"/>
      <c r="LFK294" s="6"/>
      <c r="LFL294" s="6"/>
      <c r="LFM294" s="6"/>
      <c r="LFN294" s="6"/>
      <c r="LFO294" s="6"/>
      <c r="LFP294" s="6"/>
      <c r="LFQ294" s="6"/>
      <c r="LFR294" s="6"/>
      <c r="LFS294" s="6"/>
      <c r="LFT294" s="6"/>
      <c r="LFU294" s="6"/>
      <c r="LFV294" s="6"/>
      <c r="LFW294" s="6"/>
      <c r="LFX294" s="6"/>
      <c r="LFY294" s="6"/>
      <c r="LFZ294" s="6"/>
      <c r="LGA294" s="6"/>
      <c r="LGB294" s="6"/>
      <c r="LGC294" s="6"/>
      <c r="LGD294" s="6"/>
      <c r="LGE294" s="6"/>
      <c r="LGF294" s="6"/>
      <c r="LGG294" s="6"/>
      <c r="LGH294" s="6"/>
      <c r="LGI294" s="6"/>
      <c r="LGJ294" s="6"/>
      <c r="LGK294" s="6"/>
      <c r="LGL294" s="6"/>
      <c r="LGM294" s="6"/>
      <c r="LGN294" s="6"/>
      <c r="LGO294" s="6"/>
      <c r="LGP294" s="6"/>
      <c r="LGQ294" s="6"/>
      <c r="LGR294" s="6"/>
      <c r="LGS294" s="6"/>
      <c r="LGT294" s="6"/>
      <c r="LGU294" s="6"/>
      <c r="LGV294" s="6"/>
      <c r="LGW294" s="6"/>
      <c r="LGX294" s="6"/>
      <c r="LGY294" s="6"/>
      <c r="LGZ294" s="6"/>
      <c r="LHA294" s="6"/>
      <c r="LHB294" s="6"/>
      <c r="LHC294" s="6"/>
      <c r="LHD294" s="6"/>
      <c r="LHE294" s="6"/>
      <c r="LHF294" s="6"/>
      <c r="LHG294" s="6"/>
      <c r="LHH294" s="6"/>
      <c r="LHI294" s="6"/>
      <c r="LHJ294" s="6"/>
      <c r="LHK294" s="6"/>
      <c r="LHL294" s="6"/>
      <c r="LHM294" s="6"/>
      <c r="LHN294" s="6"/>
      <c r="LHO294" s="6"/>
      <c r="LHP294" s="6"/>
      <c r="LHQ294" s="6"/>
      <c r="LHR294" s="6"/>
      <c r="LHS294" s="6"/>
      <c r="LHT294" s="6"/>
      <c r="LHU294" s="6"/>
      <c r="LHV294" s="6"/>
      <c r="LHW294" s="6"/>
      <c r="LHX294" s="6"/>
      <c r="LHY294" s="6"/>
      <c r="LHZ294" s="6"/>
      <c r="LIA294" s="6"/>
      <c r="LIB294" s="6"/>
      <c r="LIC294" s="6"/>
      <c r="LID294" s="6"/>
      <c r="LIE294" s="6"/>
      <c r="LIF294" s="6"/>
      <c r="LIG294" s="6"/>
      <c r="LIH294" s="6"/>
      <c r="LII294" s="6"/>
      <c r="LIJ294" s="6"/>
      <c r="LIK294" s="6"/>
      <c r="LIL294" s="6"/>
      <c r="LIM294" s="6"/>
      <c r="LIN294" s="6"/>
      <c r="LIO294" s="6"/>
      <c r="LIP294" s="6"/>
      <c r="LIQ294" s="6"/>
      <c r="LIR294" s="6"/>
      <c r="LIS294" s="6"/>
      <c r="LIT294" s="6"/>
      <c r="LIU294" s="6"/>
      <c r="LIV294" s="6"/>
      <c r="LIW294" s="6"/>
      <c r="LIX294" s="6"/>
      <c r="LIY294" s="6"/>
      <c r="LIZ294" s="6"/>
      <c r="LJA294" s="6"/>
      <c r="LJB294" s="6"/>
      <c r="LJC294" s="6"/>
      <c r="LJD294" s="6"/>
      <c r="LJE294" s="6"/>
      <c r="LJF294" s="6"/>
      <c r="LJG294" s="6"/>
      <c r="LJH294" s="6"/>
      <c r="LJI294" s="6"/>
      <c r="LJJ294" s="6"/>
      <c r="LJK294" s="6"/>
      <c r="LJL294" s="6"/>
      <c r="LJM294" s="6"/>
      <c r="LJN294" s="6"/>
      <c r="LJO294" s="6"/>
      <c r="LJP294" s="6"/>
      <c r="LJQ294" s="6"/>
      <c r="LJR294" s="6"/>
      <c r="LJS294" s="6"/>
      <c r="LJT294" s="6"/>
      <c r="LJU294" s="6"/>
      <c r="LJV294" s="6"/>
      <c r="LJW294" s="6"/>
      <c r="LJX294" s="6"/>
      <c r="LJY294" s="6"/>
      <c r="LJZ294" s="6"/>
      <c r="LKA294" s="6"/>
      <c r="LKB294" s="6"/>
      <c r="LKC294" s="6"/>
      <c r="LKD294" s="6"/>
      <c r="LKE294" s="6"/>
      <c r="LKF294" s="6"/>
      <c r="LKG294" s="6"/>
      <c r="LKH294" s="6"/>
      <c r="LKI294" s="6"/>
      <c r="LKJ294" s="6"/>
      <c r="LKK294" s="6"/>
      <c r="LKL294" s="6"/>
      <c r="LKM294" s="6"/>
      <c r="LKN294" s="6"/>
      <c r="LKO294" s="6"/>
      <c r="LKP294" s="6"/>
      <c r="LKQ294" s="6"/>
      <c r="LKR294" s="6"/>
      <c r="LKS294" s="6"/>
      <c r="LKT294" s="6"/>
      <c r="LKU294" s="6"/>
      <c r="LKV294" s="6"/>
      <c r="LKW294" s="6"/>
      <c r="LKX294" s="6"/>
      <c r="LKY294" s="6"/>
      <c r="LKZ294" s="6"/>
      <c r="LLA294" s="6"/>
      <c r="LLB294" s="6"/>
      <c r="LLC294" s="6"/>
      <c r="LLD294" s="6"/>
      <c r="LLE294" s="6"/>
      <c r="LLF294" s="6"/>
      <c r="LLG294" s="6"/>
      <c r="LLH294" s="6"/>
      <c r="LLI294" s="6"/>
      <c r="LLJ294" s="6"/>
      <c r="LLK294" s="6"/>
      <c r="LLL294" s="6"/>
      <c r="LLM294" s="6"/>
      <c r="LLN294" s="6"/>
      <c r="LLO294" s="6"/>
      <c r="LLP294" s="6"/>
      <c r="LLQ294" s="6"/>
      <c r="LLR294" s="6"/>
      <c r="LLS294" s="6"/>
      <c r="LLT294" s="6"/>
      <c r="LLU294" s="6"/>
      <c r="LLV294" s="6"/>
      <c r="LLW294" s="6"/>
      <c r="LLX294" s="6"/>
      <c r="LLY294" s="6"/>
      <c r="LLZ294" s="6"/>
      <c r="LMA294" s="6"/>
      <c r="LMB294" s="6"/>
      <c r="LMC294" s="6"/>
      <c r="LMD294" s="6"/>
      <c r="LME294" s="6"/>
      <c r="LMF294" s="6"/>
      <c r="LMG294" s="6"/>
      <c r="LMH294" s="6"/>
      <c r="LMI294" s="6"/>
      <c r="LMJ294" s="6"/>
      <c r="LMK294" s="6"/>
      <c r="LML294" s="6"/>
      <c r="LMM294" s="6"/>
      <c r="LMN294" s="6"/>
      <c r="LMO294" s="6"/>
      <c r="LMP294" s="6"/>
      <c r="LMQ294" s="6"/>
      <c r="LMR294" s="6"/>
      <c r="LMS294" s="6"/>
      <c r="LMT294" s="6"/>
      <c r="LMU294" s="6"/>
      <c r="LMV294" s="6"/>
      <c r="LMW294" s="6"/>
      <c r="LMX294" s="6"/>
      <c r="LMY294" s="6"/>
      <c r="LMZ294" s="6"/>
      <c r="LNA294" s="6"/>
      <c r="LNB294" s="6"/>
      <c r="LNC294" s="6"/>
      <c r="LND294" s="6"/>
      <c r="LNE294" s="6"/>
      <c r="LNF294" s="6"/>
      <c r="LNG294" s="6"/>
      <c r="LNH294" s="6"/>
      <c r="LNI294" s="6"/>
      <c r="LNJ294" s="6"/>
      <c r="LNK294" s="6"/>
      <c r="LNL294" s="6"/>
      <c r="LNM294" s="6"/>
      <c r="LNN294" s="6"/>
      <c r="LNO294" s="6"/>
      <c r="LNP294" s="6"/>
      <c r="LNQ294" s="6"/>
      <c r="LNR294" s="6"/>
      <c r="LNS294" s="6"/>
      <c r="LNT294" s="6"/>
      <c r="LNU294" s="6"/>
      <c r="LNV294" s="6"/>
      <c r="LNW294" s="6"/>
      <c r="LNX294" s="6"/>
      <c r="LNY294" s="6"/>
      <c r="LNZ294" s="6"/>
      <c r="LOA294" s="6"/>
      <c r="LOB294" s="6"/>
      <c r="LOC294" s="6"/>
      <c r="LOD294" s="6"/>
      <c r="LOE294" s="6"/>
      <c r="LOF294" s="6"/>
      <c r="LOG294" s="6"/>
      <c r="LOH294" s="6"/>
      <c r="LOI294" s="6"/>
      <c r="LOJ294" s="6"/>
      <c r="LOK294" s="6"/>
      <c r="LOL294" s="6"/>
      <c r="LOM294" s="6"/>
      <c r="LON294" s="6"/>
      <c r="LOO294" s="6"/>
      <c r="LOP294" s="6"/>
      <c r="LOQ294" s="6"/>
      <c r="LOR294" s="6"/>
      <c r="LOS294" s="6"/>
      <c r="LOT294" s="6"/>
      <c r="LOU294" s="6"/>
      <c r="LOV294" s="6"/>
      <c r="LOW294" s="6"/>
      <c r="LOX294" s="6"/>
      <c r="LOY294" s="6"/>
      <c r="LOZ294" s="6"/>
      <c r="LPA294" s="6"/>
      <c r="LPB294" s="6"/>
      <c r="LPC294" s="6"/>
      <c r="LPD294" s="6"/>
      <c r="LPE294" s="6"/>
      <c r="LPF294" s="6"/>
      <c r="LPG294" s="6"/>
      <c r="LPH294" s="6"/>
      <c r="LPI294" s="6"/>
      <c r="LPJ294" s="6"/>
      <c r="LPK294" s="6"/>
      <c r="LPL294" s="6"/>
      <c r="LPM294" s="6"/>
      <c r="LPN294" s="6"/>
      <c r="LPO294" s="6"/>
      <c r="LPP294" s="6"/>
      <c r="LPQ294" s="6"/>
      <c r="LPR294" s="6"/>
      <c r="LPS294" s="6"/>
      <c r="LPT294" s="6"/>
      <c r="LPU294" s="6"/>
      <c r="LPV294" s="6"/>
      <c r="LPW294" s="6"/>
      <c r="LPX294" s="6"/>
      <c r="LPY294" s="6"/>
      <c r="LPZ294" s="6"/>
      <c r="LQA294" s="6"/>
      <c r="LQB294" s="6"/>
      <c r="LQC294" s="6"/>
      <c r="LQD294" s="6"/>
      <c r="LQE294" s="6"/>
      <c r="LQF294" s="6"/>
      <c r="LQG294" s="6"/>
      <c r="LQH294" s="6"/>
      <c r="LQI294" s="6"/>
      <c r="LQJ294" s="6"/>
      <c r="LQK294" s="6"/>
      <c r="LQL294" s="6"/>
      <c r="LQM294" s="6"/>
      <c r="LQN294" s="6"/>
      <c r="LQO294" s="6"/>
      <c r="LQP294" s="6"/>
      <c r="LQQ294" s="6"/>
      <c r="LQR294" s="6"/>
      <c r="LQS294" s="6"/>
      <c r="LQT294" s="6"/>
      <c r="LQU294" s="6"/>
      <c r="LQV294" s="6"/>
      <c r="LQW294" s="6"/>
      <c r="LQX294" s="6"/>
      <c r="LQY294" s="6"/>
      <c r="LQZ294" s="6"/>
      <c r="LRA294" s="6"/>
      <c r="LRB294" s="6"/>
      <c r="LRC294" s="6"/>
      <c r="LRD294" s="6"/>
      <c r="LRE294" s="6"/>
      <c r="LRF294" s="6"/>
      <c r="LRG294" s="6"/>
      <c r="LRH294" s="6"/>
      <c r="LRI294" s="6"/>
      <c r="LRJ294" s="6"/>
      <c r="LRK294" s="6"/>
      <c r="LRL294" s="6"/>
      <c r="LRM294" s="6"/>
      <c r="LRN294" s="6"/>
      <c r="LRO294" s="6"/>
      <c r="LRP294" s="6"/>
      <c r="LRQ294" s="6"/>
      <c r="LRR294" s="6"/>
      <c r="LRS294" s="6"/>
      <c r="LRT294" s="6"/>
      <c r="LRU294" s="6"/>
      <c r="LRV294" s="6"/>
      <c r="LRW294" s="6"/>
      <c r="LRX294" s="6"/>
      <c r="LRY294" s="6"/>
      <c r="LRZ294" s="6"/>
      <c r="LSA294" s="6"/>
      <c r="LSB294" s="6"/>
      <c r="LSC294" s="6"/>
      <c r="LSD294" s="6"/>
      <c r="LSE294" s="6"/>
      <c r="LSF294" s="6"/>
      <c r="LSG294" s="6"/>
      <c r="LSH294" s="6"/>
      <c r="LSI294" s="6"/>
      <c r="LSJ294" s="6"/>
      <c r="LSK294" s="6"/>
      <c r="LSL294" s="6"/>
      <c r="LSM294" s="6"/>
      <c r="LSN294" s="6"/>
      <c r="LSO294" s="6"/>
      <c r="LSP294" s="6"/>
      <c r="LSQ294" s="6"/>
      <c r="LSR294" s="6"/>
      <c r="LSS294" s="6"/>
      <c r="LST294" s="6"/>
      <c r="LSU294" s="6"/>
      <c r="LSV294" s="6"/>
      <c r="LSW294" s="6"/>
      <c r="LSX294" s="6"/>
      <c r="LSY294" s="6"/>
      <c r="LSZ294" s="6"/>
      <c r="LTA294" s="6"/>
      <c r="LTB294" s="6"/>
      <c r="LTC294" s="6"/>
      <c r="LTD294" s="6"/>
      <c r="LTE294" s="6"/>
      <c r="LTF294" s="6"/>
      <c r="LTG294" s="6"/>
      <c r="LTH294" s="6"/>
      <c r="LTI294" s="6"/>
      <c r="LTJ294" s="6"/>
      <c r="LTK294" s="6"/>
      <c r="LTL294" s="6"/>
      <c r="LTM294" s="6"/>
      <c r="LTN294" s="6"/>
      <c r="LTO294" s="6"/>
      <c r="LTP294" s="6"/>
      <c r="LTQ294" s="6"/>
      <c r="LTR294" s="6"/>
      <c r="LTS294" s="6"/>
      <c r="LTT294" s="6"/>
      <c r="LTU294" s="6"/>
      <c r="LTV294" s="6"/>
      <c r="LTW294" s="6"/>
      <c r="LTX294" s="6"/>
      <c r="LTY294" s="6"/>
      <c r="LTZ294" s="6"/>
      <c r="LUA294" s="6"/>
      <c r="LUB294" s="6"/>
      <c r="LUC294" s="6"/>
      <c r="LUD294" s="6"/>
      <c r="LUE294" s="6"/>
      <c r="LUF294" s="6"/>
      <c r="LUG294" s="6"/>
      <c r="LUH294" s="6"/>
      <c r="LUI294" s="6"/>
      <c r="LUJ294" s="6"/>
      <c r="LUK294" s="6"/>
      <c r="LUL294" s="6"/>
      <c r="LUM294" s="6"/>
      <c r="LUN294" s="6"/>
      <c r="LUO294" s="6"/>
      <c r="LUP294" s="6"/>
      <c r="LUQ294" s="6"/>
      <c r="LUR294" s="6"/>
      <c r="LUS294" s="6"/>
      <c r="LUT294" s="6"/>
      <c r="LUU294" s="6"/>
      <c r="LUV294" s="6"/>
      <c r="LUW294" s="6"/>
      <c r="LUX294" s="6"/>
      <c r="LUY294" s="6"/>
      <c r="LUZ294" s="6"/>
      <c r="LVA294" s="6"/>
      <c r="LVB294" s="6"/>
      <c r="LVC294" s="6"/>
      <c r="LVD294" s="6"/>
      <c r="LVE294" s="6"/>
      <c r="LVF294" s="6"/>
      <c r="LVG294" s="6"/>
      <c r="LVH294" s="6"/>
      <c r="LVI294" s="6"/>
      <c r="LVJ294" s="6"/>
      <c r="LVK294" s="6"/>
      <c r="LVL294" s="6"/>
      <c r="LVM294" s="6"/>
      <c r="LVN294" s="6"/>
      <c r="LVO294" s="6"/>
      <c r="LVP294" s="6"/>
      <c r="LVQ294" s="6"/>
      <c r="LVR294" s="6"/>
      <c r="LVS294" s="6"/>
      <c r="LVT294" s="6"/>
      <c r="LVU294" s="6"/>
      <c r="LVV294" s="6"/>
      <c r="LVW294" s="6"/>
      <c r="LVX294" s="6"/>
      <c r="LVY294" s="6"/>
      <c r="LVZ294" s="6"/>
      <c r="LWA294" s="6"/>
      <c r="LWB294" s="6"/>
      <c r="LWC294" s="6"/>
      <c r="LWD294" s="6"/>
      <c r="LWE294" s="6"/>
      <c r="LWF294" s="6"/>
      <c r="LWG294" s="6"/>
      <c r="LWH294" s="6"/>
      <c r="LWI294" s="6"/>
      <c r="LWJ294" s="6"/>
      <c r="LWK294" s="6"/>
      <c r="LWL294" s="6"/>
      <c r="LWM294" s="6"/>
      <c r="LWN294" s="6"/>
      <c r="LWO294" s="6"/>
      <c r="LWP294" s="6"/>
      <c r="LWQ294" s="6"/>
      <c r="LWR294" s="6"/>
      <c r="LWS294" s="6"/>
      <c r="LWT294" s="6"/>
      <c r="LWU294" s="6"/>
      <c r="LWV294" s="6"/>
      <c r="LWW294" s="6"/>
      <c r="LWX294" s="6"/>
      <c r="LWY294" s="6"/>
      <c r="LWZ294" s="6"/>
      <c r="LXA294" s="6"/>
      <c r="LXB294" s="6"/>
      <c r="LXC294" s="6"/>
      <c r="LXD294" s="6"/>
      <c r="LXE294" s="6"/>
      <c r="LXF294" s="6"/>
      <c r="LXG294" s="6"/>
      <c r="LXH294" s="6"/>
      <c r="LXI294" s="6"/>
      <c r="LXJ294" s="6"/>
      <c r="LXK294" s="6"/>
      <c r="LXL294" s="6"/>
      <c r="LXM294" s="6"/>
      <c r="LXN294" s="6"/>
      <c r="LXO294" s="6"/>
      <c r="LXP294" s="6"/>
      <c r="LXQ294" s="6"/>
      <c r="LXR294" s="6"/>
      <c r="LXS294" s="6"/>
      <c r="LXT294" s="6"/>
      <c r="LXU294" s="6"/>
      <c r="LXV294" s="6"/>
      <c r="LXW294" s="6"/>
      <c r="LXX294" s="6"/>
      <c r="LXY294" s="6"/>
      <c r="LXZ294" s="6"/>
      <c r="LYA294" s="6"/>
      <c r="LYB294" s="6"/>
      <c r="LYC294" s="6"/>
      <c r="LYD294" s="6"/>
      <c r="LYE294" s="6"/>
      <c r="LYF294" s="6"/>
      <c r="LYG294" s="6"/>
      <c r="LYH294" s="6"/>
      <c r="LYI294" s="6"/>
      <c r="LYJ294" s="6"/>
      <c r="LYK294" s="6"/>
      <c r="LYL294" s="6"/>
      <c r="LYM294" s="6"/>
      <c r="LYN294" s="6"/>
      <c r="LYO294" s="6"/>
      <c r="LYP294" s="6"/>
      <c r="LYQ294" s="6"/>
      <c r="LYR294" s="6"/>
      <c r="LYS294" s="6"/>
      <c r="LYT294" s="6"/>
      <c r="LYU294" s="6"/>
      <c r="LYV294" s="6"/>
      <c r="LYW294" s="6"/>
      <c r="LYX294" s="6"/>
      <c r="LYY294" s="6"/>
      <c r="LYZ294" s="6"/>
      <c r="LZA294" s="6"/>
      <c r="LZB294" s="6"/>
      <c r="LZC294" s="6"/>
      <c r="LZD294" s="6"/>
      <c r="LZE294" s="6"/>
      <c r="LZF294" s="6"/>
      <c r="LZG294" s="6"/>
      <c r="LZH294" s="6"/>
      <c r="LZI294" s="6"/>
      <c r="LZJ294" s="6"/>
      <c r="LZK294" s="6"/>
      <c r="LZL294" s="6"/>
      <c r="LZM294" s="6"/>
      <c r="LZN294" s="6"/>
      <c r="LZO294" s="6"/>
      <c r="LZP294" s="6"/>
      <c r="LZQ294" s="6"/>
      <c r="LZR294" s="6"/>
      <c r="LZS294" s="6"/>
      <c r="LZT294" s="6"/>
      <c r="LZU294" s="6"/>
      <c r="LZV294" s="6"/>
      <c r="LZW294" s="6"/>
      <c r="LZX294" s="6"/>
      <c r="LZY294" s="6"/>
      <c r="LZZ294" s="6"/>
      <c r="MAA294" s="6"/>
      <c r="MAB294" s="6"/>
      <c r="MAC294" s="6"/>
      <c r="MAD294" s="6"/>
      <c r="MAE294" s="6"/>
      <c r="MAF294" s="6"/>
      <c r="MAG294" s="6"/>
      <c r="MAH294" s="6"/>
      <c r="MAI294" s="6"/>
      <c r="MAJ294" s="6"/>
      <c r="MAK294" s="6"/>
      <c r="MAL294" s="6"/>
      <c r="MAM294" s="6"/>
      <c r="MAN294" s="6"/>
      <c r="MAO294" s="6"/>
      <c r="MAP294" s="6"/>
      <c r="MAQ294" s="6"/>
      <c r="MAR294" s="6"/>
      <c r="MAS294" s="6"/>
      <c r="MAT294" s="6"/>
      <c r="MAU294" s="6"/>
      <c r="MAV294" s="6"/>
      <c r="MAW294" s="6"/>
      <c r="MAX294" s="6"/>
      <c r="MAY294" s="6"/>
      <c r="MAZ294" s="6"/>
      <c r="MBA294" s="6"/>
      <c r="MBB294" s="6"/>
      <c r="MBC294" s="6"/>
      <c r="MBD294" s="6"/>
      <c r="MBE294" s="6"/>
      <c r="MBF294" s="6"/>
      <c r="MBG294" s="6"/>
      <c r="MBH294" s="6"/>
      <c r="MBI294" s="6"/>
      <c r="MBJ294" s="6"/>
      <c r="MBK294" s="6"/>
      <c r="MBL294" s="6"/>
      <c r="MBM294" s="6"/>
      <c r="MBN294" s="6"/>
      <c r="MBO294" s="6"/>
      <c r="MBP294" s="6"/>
      <c r="MBQ294" s="6"/>
      <c r="MBR294" s="6"/>
      <c r="MBS294" s="6"/>
      <c r="MBT294" s="6"/>
      <c r="MBU294" s="6"/>
      <c r="MBV294" s="6"/>
      <c r="MBW294" s="6"/>
      <c r="MBX294" s="6"/>
      <c r="MBY294" s="6"/>
      <c r="MBZ294" s="6"/>
      <c r="MCA294" s="6"/>
      <c r="MCB294" s="6"/>
      <c r="MCC294" s="6"/>
      <c r="MCD294" s="6"/>
      <c r="MCE294" s="6"/>
      <c r="MCF294" s="6"/>
      <c r="MCG294" s="6"/>
      <c r="MCH294" s="6"/>
      <c r="MCI294" s="6"/>
      <c r="MCJ294" s="6"/>
      <c r="MCK294" s="6"/>
      <c r="MCL294" s="6"/>
      <c r="MCM294" s="6"/>
      <c r="MCN294" s="6"/>
      <c r="MCO294" s="6"/>
      <c r="MCP294" s="6"/>
      <c r="MCQ294" s="6"/>
      <c r="MCR294" s="6"/>
      <c r="MCS294" s="6"/>
      <c r="MCT294" s="6"/>
      <c r="MCU294" s="6"/>
      <c r="MCV294" s="6"/>
      <c r="MCW294" s="6"/>
      <c r="MCX294" s="6"/>
      <c r="MCY294" s="6"/>
      <c r="MCZ294" s="6"/>
      <c r="MDA294" s="6"/>
      <c r="MDB294" s="6"/>
      <c r="MDC294" s="6"/>
      <c r="MDD294" s="6"/>
      <c r="MDE294" s="6"/>
      <c r="MDF294" s="6"/>
      <c r="MDG294" s="6"/>
      <c r="MDH294" s="6"/>
      <c r="MDI294" s="6"/>
      <c r="MDJ294" s="6"/>
      <c r="MDK294" s="6"/>
      <c r="MDL294" s="6"/>
      <c r="MDM294" s="6"/>
      <c r="MDN294" s="6"/>
      <c r="MDO294" s="6"/>
      <c r="MDP294" s="6"/>
      <c r="MDQ294" s="6"/>
      <c r="MDR294" s="6"/>
      <c r="MDS294" s="6"/>
      <c r="MDT294" s="6"/>
      <c r="MDU294" s="6"/>
      <c r="MDV294" s="6"/>
      <c r="MDW294" s="6"/>
      <c r="MDX294" s="6"/>
      <c r="MDY294" s="6"/>
      <c r="MDZ294" s="6"/>
      <c r="MEA294" s="6"/>
      <c r="MEB294" s="6"/>
      <c r="MEC294" s="6"/>
      <c r="MED294" s="6"/>
      <c r="MEE294" s="6"/>
      <c r="MEF294" s="6"/>
      <c r="MEG294" s="6"/>
      <c r="MEH294" s="6"/>
      <c r="MEI294" s="6"/>
      <c r="MEJ294" s="6"/>
      <c r="MEK294" s="6"/>
      <c r="MEL294" s="6"/>
      <c r="MEM294" s="6"/>
      <c r="MEN294" s="6"/>
      <c r="MEO294" s="6"/>
      <c r="MEP294" s="6"/>
      <c r="MEQ294" s="6"/>
      <c r="MER294" s="6"/>
      <c r="MES294" s="6"/>
      <c r="MET294" s="6"/>
      <c r="MEU294" s="6"/>
      <c r="MEV294" s="6"/>
      <c r="MEW294" s="6"/>
      <c r="MEX294" s="6"/>
      <c r="MEY294" s="6"/>
      <c r="MEZ294" s="6"/>
      <c r="MFA294" s="6"/>
      <c r="MFB294" s="6"/>
      <c r="MFC294" s="6"/>
      <c r="MFD294" s="6"/>
      <c r="MFE294" s="6"/>
      <c r="MFF294" s="6"/>
      <c r="MFG294" s="6"/>
      <c r="MFH294" s="6"/>
      <c r="MFI294" s="6"/>
      <c r="MFJ294" s="6"/>
      <c r="MFK294" s="6"/>
      <c r="MFL294" s="6"/>
      <c r="MFM294" s="6"/>
      <c r="MFN294" s="6"/>
      <c r="MFO294" s="6"/>
      <c r="MFP294" s="6"/>
      <c r="MFQ294" s="6"/>
      <c r="MFR294" s="6"/>
      <c r="MFS294" s="6"/>
      <c r="MFT294" s="6"/>
      <c r="MFU294" s="6"/>
      <c r="MFV294" s="6"/>
      <c r="MFW294" s="6"/>
      <c r="MFX294" s="6"/>
      <c r="MFY294" s="6"/>
      <c r="MFZ294" s="6"/>
      <c r="MGA294" s="6"/>
      <c r="MGB294" s="6"/>
      <c r="MGC294" s="6"/>
      <c r="MGD294" s="6"/>
      <c r="MGE294" s="6"/>
      <c r="MGF294" s="6"/>
      <c r="MGG294" s="6"/>
      <c r="MGH294" s="6"/>
      <c r="MGI294" s="6"/>
      <c r="MGJ294" s="6"/>
      <c r="MGK294" s="6"/>
      <c r="MGL294" s="6"/>
      <c r="MGM294" s="6"/>
      <c r="MGN294" s="6"/>
      <c r="MGO294" s="6"/>
      <c r="MGP294" s="6"/>
      <c r="MGQ294" s="6"/>
      <c r="MGR294" s="6"/>
      <c r="MGS294" s="6"/>
      <c r="MGT294" s="6"/>
      <c r="MGU294" s="6"/>
      <c r="MGV294" s="6"/>
      <c r="MGW294" s="6"/>
      <c r="MGX294" s="6"/>
      <c r="MGY294" s="6"/>
      <c r="MGZ294" s="6"/>
      <c r="MHA294" s="6"/>
      <c r="MHB294" s="6"/>
      <c r="MHC294" s="6"/>
      <c r="MHD294" s="6"/>
      <c r="MHE294" s="6"/>
      <c r="MHF294" s="6"/>
      <c r="MHG294" s="6"/>
      <c r="MHH294" s="6"/>
      <c r="MHI294" s="6"/>
      <c r="MHJ294" s="6"/>
      <c r="MHK294" s="6"/>
      <c r="MHL294" s="6"/>
      <c r="MHM294" s="6"/>
      <c r="MHN294" s="6"/>
      <c r="MHO294" s="6"/>
      <c r="MHP294" s="6"/>
      <c r="MHQ294" s="6"/>
      <c r="MHR294" s="6"/>
      <c r="MHS294" s="6"/>
      <c r="MHT294" s="6"/>
      <c r="MHU294" s="6"/>
      <c r="MHV294" s="6"/>
      <c r="MHW294" s="6"/>
      <c r="MHX294" s="6"/>
      <c r="MHY294" s="6"/>
      <c r="MHZ294" s="6"/>
      <c r="MIA294" s="6"/>
      <c r="MIB294" s="6"/>
      <c r="MIC294" s="6"/>
      <c r="MID294" s="6"/>
      <c r="MIE294" s="6"/>
      <c r="MIF294" s="6"/>
      <c r="MIG294" s="6"/>
      <c r="MIH294" s="6"/>
      <c r="MII294" s="6"/>
      <c r="MIJ294" s="6"/>
      <c r="MIK294" s="6"/>
      <c r="MIL294" s="6"/>
      <c r="MIM294" s="6"/>
      <c r="MIN294" s="6"/>
      <c r="MIO294" s="6"/>
      <c r="MIP294" s="6"/>
      <c r="MIQ294" s="6"/>
      <c r="MIR294" s="6"/>
      <c r="MIS294" s="6"/>
      <c r="MIT294" s="6"/>
      <c r="MIU294" s="6"/>
      <c r="MIV294" s="6"/>
      <c r="MIW294" s="6"/>
      <c r="MIX294" s="6"/>
      <c r="MIY294" s="6"/>
      <c r="MIZ294" s="6"/>
      <c r="MJA294" s="6"/>
      <c r="MJB294" s="6"/>
      <c r="MJC294" s="6"/>
      <c r="MJD294" s="6"/>
      <c r="MJE294" s="6"/>
      <c r="MJF294" s="6"/>
      <c r="MJG294" s="6"/>
      <c r="MJH294" s="6"/>
      <c r="MJI294" s="6"/>
      <c r="MJJ294" s="6"/>
      <c r="MJK294" s="6"/>
      <c r="MJL294" s="6"/>
      <c r="MJM294" s="6"/>
      <c r="MJN294" s="6"/>
      <c r="MJO294" s="6"/>
      <c r="MJP294" s="6"/>
      <c r="MJQ294" s="6"/>
      <c r="MJR294" s="6"/>
      <c r="MJS294" s="6"/>
      <c r="MJT294" s="6"/>
      <c r="MJU294" s="6"/>
      <c r="MJV294" s="6"/>
      <c r="MJW294" s="6"/>
      <c r="MJX294" s="6"/>
      <c r="MJY294" s="6"/>
      <c r="MJZ294" s="6"/>
      <c r="MKA294" s="6"/>
      <c r="MKB294" s="6"/>
      <c r="MKC294" s="6"/>
      <c r="MKD294" s="6"/>
      <c r="MKE294" s="6"/>
      <c r="MKF294" s="6"/>
      <c r="MKG294" s="6"/>
      <c r="MKH294" s="6"/>
      <c r="MKI294" s="6"/>
      <c r="MKJ294" s="6"/>
      <c r="MKK294" s="6"/>
      <c r="MKL294" s="6"/>
      <c r="MKM294" s="6"/>
      <c r="MKN294" s="6"/>
      <c r="MKO294" s="6"/>
      <c r="MKP294" s="6"/>
      <c r="MKQ294" s="6"/>
      <c r="MKR294" s="6"/>
      <c r="MKS294" s="6"/>
      <c r="MKT294" s="6"/>
      <c r="MKU294" s="6"/>
      <c r="MKV294" s="6"/>
      <c r="MKW294" s="6"/>
      <c r="MKX294" s="6"/>
      <c r="MKY294" s="6"/>
      <c r="MKZ294" s="6"/>
      <c r="MLA294" s="6"/>
      <c r="MLB294" s="6"/>
      <c r="MLC294" s="6"/>
      <c r="MLD294" s="6"/>
      <c r="MLE294" s="6"/>
      <c r="MLF294" s="6"/>
      <c r="MLG294" s="6"/>
      <c r="MLH294" s="6"/>
      <c r="MLI294" s="6"/>
      <c r="MLJ294" s="6"/>
      <c r="MLK294" s="6"/>
      <c r="MLL294" s="6"/>
      <c r="MLM294" s="6"/>
      <c r="MLN294" s="6"/>
      <c r="MLO294" s="6"/>
      <c r="MLP294" s="6"/>
      <c r="MLQ294" s="6"/>
      <c r="MLR294" s="6"/>
      <c r="MLS294" s="6"/>
      <c r="MLT294" s="6"/>
      <c r="MLU294" s="6"/>
      <c r="MLV294" s="6"/>
      <c r="MLW294" s="6"/>
      <c r="MLX294" s="6"/>
      <c r="MLY294" s="6"/>
      <c r="MLZ294" s="6"/>
      <c r="MMA294" s="6"/>
      <c r="MMB294" s="6"/>
      <c r="MMC294" s="6"/>
      <c r="MMD294" s="6"/>
      <c r="MME294" s="6"/>
      <c r="MMF294" s="6"/>
      <c r="MMG294" s="6"/>
      <c r="MMH294" s="6"/>
      <c r="MMI294" s="6"/>
      <c r="MMJ294" s="6"/>
      <c r="MMK294" s="6"/>
      <c r="MML294" s="6"/>
      <c r="MMM294" s="6"/>
      <c r="MMN294" s="6"/>
      <c r="MMO294" s="6"/>
      <c r="MMP294" s="6"/>
      <c r="MMQ294" s="6"/>
      <c r="MMR294" s="6"/>
      <c r="MMS294" s="6"/>
      <c r="MMT294" s="6"/>
      <c r="MMU294" s="6"/>
      <c r="MMV294" s="6"/>
      <c r="MMW294" s="6"/>
      <c r="MMX294" s="6"/>
      <c r="MMY294" s="6"/>
      <c r="MMZ294" s="6"/>
      <c r="MNA294" s="6"/>
      <c r="MNB294" s="6"/>
      <c r="MNC294" s="6"/>
      <c r="MND294" s="6"/>
      <c r="MNE294" s="6"/>
      <c r="MNF294" s="6"/>
      <c r="MNG294" s="6"/>
      <c r="MNH294" s="6"/>
      <c r="MNI294" s="6"/>
      <c r="MNJ294" s="6"/>
      <c r="MNK294" s="6"/>
      <c r="MNL294" s="6"/>
      <c r="MNM294" s="6"/>
      <c r="MNN294" s="6"/>
      <c r="MNO294" s="6"/>
      <c r="MNP294" s="6"/>
      <c r="MNQ294" s="6"/>
      <c r="MNR294" s="6"/>
      <c r="MNS294" s="6"/>
      <c r="MNT294" s="6"/>
      <c r="MNU294" s="6"/>
      <c r="MNV294" s="6"/>
      <c r="MNW294" s="6"/>
      <c r="MNX294" s="6"/>
      <c r="MNY294" s="6"/>
      <c r="MNZ294" s="6"/>
      <c r="MOA294" s="6"/>
      <c r="MOB294" s="6"/>
      <c r="MOC294" s="6"/>
      <c r="MOD294" s="6"/>
      <c r="MOE294" s="6"/>
      <c r="MOF294" s="6"/>
      <c r="MOG294" s="6"/>
      <c r="MOH294" s="6"/>
      <c r="MOI294" s="6"/>
      <c r="MOJ294" s="6"/>
      <c r="MOK294" s="6"/>
      <c r="MOL294" s="6"/>
      <c r="MOM294" s="6"/>
      <c r="MON294" s="6"/>
      <c r="MOO294" s="6"/>
      <c r="MOP294" s="6"/>
      <c r="MOQ294" s="6"/>
      <c r="MOR294" s="6"/>
      <c r="MOS294" s="6"/>
      <c r="MOT294" s="6"/>
      <c r="MOU294" s="6"/>
      <c r="MOV294" s="6"/>
      <c r="MOW294" s="6"/>
      <c r="MOX294" s="6"/>
      <c r="MOY294" s="6"/>
      <c r="MOZ294" s="6"/>
      <c r="MPA294" s="6"/>
      <c r="MPB294" s="6"/>
      <c r="MPC294" s="6"/>
      <c r="MPD294" s="6"/>
      <c r="MPE294" s="6"/>
      <c r="MPF294" s="6"/>
      <c r="MPG294" s="6"/>
      <c r="MPH294" s="6"/>
      <c r="MPI294" s="6"/>
      <c r="MPJ294" s="6"/>
      <c r="MPK294" s="6"/>
      <c r="MPL294" s="6"/>
      <c r="MPM294" s="6"/>
      <c r="MPN294" s="6"/>
      <c r="MPO294" s="6"/>
      <c r="MPP294" s="6"/>
      <c r="MPQ294" s="6"/>
      <c r="MPR294" s="6"/>
      <c r="MPS294" s="6"/>
      <c r="MPT294" s="6"/>
      <c r="MPU294" s="6"/>
      <c r="MPV294" s="6"/>
      <c r="MPW294" s="6"/>
      <c r="MPX294" s="6"/>
      <c r="MPY294" s="6"/>
      <c r="MPZ294" s="6"/>
      <c r="MQA294" s="6"/>
      <c r="MQB294" s="6"/>
      <c r="MQC294" s="6"/>
      <c r="MQD294" s="6"/>
      <c r="MQE294" s="6"/>
      <c r="MQF294" s="6"/>
      <c r="MQG294" s="6"/>
      <c r="MQH294" s="6"/>
      <c r="MQI294" s="6"/>
      <c r="MQJ294" s="6"/>
      <c r="MQK294" s="6"/>
      <c r="MQL294" s="6"/>
      <c r="MQM294" s="6"/>
      <c r="MQN294" s="6"/>
      <c r="MQO294" s="6"/>
      <c r="MQP294" s="6"/>
      <c r="MQQ294" s="6"/>
      <c r="MQR294" s="6"/>
      <c r="MQS294" s="6"/>
      <c r="MQT294" s="6"/>
      <c r="MQU294" s="6"/>
      <c r="MQV294" s="6"/>
      <c r="MQW294" s="6"/>
      <c r="MQX294" s="6"/>
      <c r="MQY294" s="6"/>
      <c r="MQZ294" s="6"/>
      <c r="MRA294" s="6"/>
      <c r="MRB294" s="6"/>
      <c r="MRC294" s="6"/>
      <c r="MRD294" s="6"/>
      <c r="MRE294" s="6"/>
      <c r="MRF294" s="6"/>
      <c r="MRG294" s="6"/>
      <c r="MRH294" s="6"/>
      <c r="MRI294" s="6"/>
      <c r="MRJ294" s="6"/>
      <c r="MRK294" s="6"/>
      <c r="MRL294" s="6"/>
      <c r="MRM294" s="6"/>
      <c r="MRN294" s="6"/>
      <c r="MRO294" s="6"/>
      <c r="MRP294" s="6"/>
      <c r="MRQ294" s="6"/>
      <c r="MRR294" s="6"/>
      <c r="MRS294" s="6"/>
      <c r="MRT294" s="6"/>
      <c r="MRU294" s="6"/>
      <c r="MRV294" s="6"/>
      <c r="MRW294" s="6"/>
      <c r="MRX294" s="6"/>
      <c r="MRY294" s="6"/>
      <c r="MRZ294" s="6"/>
      <c r="MSA294" s="6"/>
      <c r="MSB294" s="6"/>
      <c r="MSC294" s="6"/>
      <c r="MSD294" s="6"/>
      <c r="MSE294" s="6"/>
      <c r="MSF294" s="6"/>
      <c r="MSG294" s="6"/>
      <c r="MSH294" s="6"/>
      <c r="MSI294" s="6"/>
      <c r="MSJ294" s="6"/>
      <c r="MSK294" s="6"/>
      <c r="MSL294" s="6"/>
      <c r="MSM294" s="6"/>
      <c r="MSN294" s="6"/>
      <c r="MSO294" s="6"/>
      <c r="MSP294" s="6"/>
      <c r="MSQ294" s="6"/>
      <c r="MSR294" s="6"/>
      <c r="MSS294" s="6"/>
      <c r="MST294" s="6"/>
      <c r="MSU294" s="6"/>
      <c r="MSV294" s="6"/>
      <c r="MSW294" s="6"/>
      <c r="MSX294" s="6"/>
      <c r="MSY294" s="6"/>
      <c r="MSZ294" s="6"/>
      <c r="MTA294" s="6"/>
      <c r="MTB294" s="6"/>
      <c r="MTC294" s="6"/>
      <c r="MTD294" s="6"/>
      <c r="MTE294" s="6"/>
      <c r="MTF294" s="6"/>
      <c r="MTG294" s="6"/>
      <c r="MTH294" s="6"/>
      <c r="MTI294" s="6"/>
      <c r="MTJ294" s="6"/>
      <c r="MTK294" s="6"/>
      <c r="MTL294" s="6"/>
      <c r="MTM294" s="6"/>
      <c r="MTN294" s="6"/>
      <c r="MTO294" s="6"/>
      <c r="MTP294" s="6"/>
      <c r="MTQ294" s="6"/>
      <c r="MTR294" s="6"/>
      <c r="MTS294" s="6"/>
      <c r="MTT294" s="6"/>
      <c r="MTU294" s="6"/>
      <c r="MTV294" s="6"/>
      <c r="MTW294" s="6"/>
      <c r="MTX294" s="6"/>
      <c r="MTY294" s="6"/>
      <c r="MTZ294" s="6"/>
      <c r="MUA294" s="6"/>
      <c r="MUB294" s="6"/>
      <c r="MUC294" s="6"/>
      <c r="MUD294" s="6"/>
      <c r="MUE294" s="6"/>
      <c r="MUF294" s="6"/>
      <c r="MUG294" s="6"/>
      <c r="MUH294" s="6"/>
      <c r="MUI294" s="6"/>
      <c r="MUJ294" s="6"/>
      <c r="MUK294" s="6"/>
      <c r="MUL294" s="6"/>
      <c r="MUM294" s="6"/>
      <c r="MUN294" s="6"/>
      <c r="MUO294" s="6"/>
      <c r="MUP294" s="6"/>
      <c r="MUQ294" s="6"/>
      <c r="MUR294" s="6"/>
      <c r="MUS294" s="6"/>
      <c r="MUT294" s="6"/>
      <c r="MUU294" s="6"/>
      <c r="MUV294" s="6"/>
      <c r="MUW294" s="6"/>
      <c r="MUX294" s="6"/>
      <c r="MUY294" s="6"/>
      <c r="MUZ294" s="6"/>
      <c r="MVA294" s="6"/>
      <c r="MVB294" s="6"/>
      <c r="MVC294" s="6"/>
      <c r="MVD294" s="6"/>
      <c r="MVE294" s="6"/>
      <c r="MVF294" s="6"/>
      <c r="MVG294" s="6"/>
      <c r="MVH294" s="6"/>
      <c r="MVI294" s="6"/>
      <c r="MVJ294" s="6"/>
      <c r="MVK294" s="6"/>
      <c r="MVL294" s="6"/>
      <c r="MVM294" s="6"/>
      <c r="MVN294" s="6"/>
      <c r="MVO294" s="6"/>
      <c r="MVP294" s="6"/>
      <c r="MVQ294" s="6"/>
      <c r="MVR294" s="6"/>
      <c r="MVS294" s="6"/>
      <c r="MVT294" s="6"/>
      <c r="MVU294" s="6"/>
      <c r="MVV294" s="6"/>
      <c r="MVW294" s="6"/>
      <c r="MVX294" s="6"/>
      <c r="MVY294" s="6"/>
      <c r="MVZ294" s="6"/>
      <c r="MWA294" s="6"/>
      <c r="MWB294" s="6"/>
      <c r="MWC294" s="6"/>
      <c r="MWD294" s="6"/>
      <c r="MWE294" s="6"/>
      <c r="MWF294" s="6"/>
      <c r="MWG294" s="6"/>
      <c r="MWH294" s="6"/>
      <c r="MWI294" s="6"/>
      <c r="MWJ294" s="6"/>
      <c r="MWK294" s="6"/>
      <c r="MWL294" s="6"/>
      <c r="MWM294" s="6"/>
      <c r="MWN294" s="6"/>
      <c r="MWO294" s="6"/>
      <c r="MWP294" s="6"/>
      <c r="MWQ294" s="6"/>
      <c r="MWR294" s="6"/>
      <c r="MWS294" s="6"/>
      <c r="MWT294" s="6"/>
      <c r="MWU294" s="6"/>
      <c r="MWV294" s="6"/>
      <c r="MWW294" s="6"/>
      <c r="MWX294" s="6"/>
      <c r="MWY294" s="6"/>
      <c r="MWZ294" s="6"/>
      <c r="MXA294" s="6"/>
      <c r="MXB294" s="6"/>
      <c r="MXC294" s="6"/>
      <c r="MXD294" s="6"/>
      <c r="MXE294" s="6"/>
      <c r="MXF294" s="6"/>
      <c r="MXG294" s="6"/>
      <c r="MXH294" s="6"/>
      <c r="MXI294" s="6"/>
      <c r="MXJ294" s="6"/>
      <c r="MXK294" s="6"/>
      <c r="MXL294" s="6"/>
      <c r="MXM294" s="6"/>
      <c r="MXN294" s="6"/>
      <c r="MXO294" s="6"/>
      <c r="MXP294" s="6"/>
      <c r="MXQ294" s="6"/>
      <c r="MXR294" s="6"/>
      <c r="MXS294" s="6"/>
      <c r="MXT294" s="6"/>
      <c r="MXU294" s="6"/>
      <c r="MXV294" s="6"/>
      <c r="MXW294" s="6"/>
      <c r="MXX294" s="6"/>
      <c r="MXY294" s="6"/>
      <c r="MXZ294" s="6"/>
      <c r="MYA294" s="6"/>
      <c r="MYB294" s="6"/>
      <c r="MYC294" s="6"/>
      <c r="MYD294" s="6"/>
      <c r="MYE294" s="6"/>
      <c r="MYF294" s="6"/>
      <c r="MYG294" s="6"/>
      <c r="MYH294" s="6"/>
      <c r="MYI294" s="6"/>
      <c r="MYJ294" s="6"/>
      <c r="MYK294" s="6"/>
      <c r="MYL294" s="6"/>
      <c r="MYM294" s="6"/>
      <c r="MYN294" s="6"/>
      <c r="MYO294" s="6"/>
      <c r="MYP294" s="6"/>
      <c r="MYQ294" s="6"/>
      <c r="MYR294" s="6"/>
      <c r="MYS294" s="6"/>
      <c r="MYT294" s="6"/>
      <c r="MYU294" s="6"/>
      <c r="MYV294" s="6"/>
      <c r="MYW294" s="6"/>
      <c r="MYX294" s="6"/>
      <c r="MYY294" s="6"/>
      <c r="MYZ294" s="6"/>
      <c r="MZA294" s="6"/>
      <c r="MZB294" s="6"/>
      <c r="MZC294" s="6"/>
      <c r="MZD294" s="6"/>
      <c r="MZE294" s="6"/>
      <c r="MZF294" s="6"/>
      <c r="MZG294" s="6"/>
      <c r="MZH294" s="6"/>
      <c r="MZI294" s="6"/>
      <c r="MZJ294" s="6"/>
      <c r="MZK294" s="6"/>
      <c r="MZL294" s="6"/>
      <c r="MZM294" s="6"/>
      <c r="MZN294" s="6"/>
      <c r="MZO294" s="6"/>
      <c r="MZP294" s="6"/>
      <c r="MZQ294" s="6"/>
      <c r="MZR294" s="6"/>
      <c r="MZS294" s="6"/>
      <c r="MZT294" s="6"/>
      <c r="MZU294" s="6"/>
      <c r="MZV294" s="6"/>
      <c r="MZW294" s="6"/>
      <c r="MZX294" s="6"/>
      <c r="MZY294" s="6"/>
      <c r="MZZ294" s="6"/>
      <c r="NAA294" s="6"/>
      <c r="NAB294" s="6"/>
      <c r="NAC294" s="6"/>
      <c r="NAD294" s="6"/>
      <c r="NAE294" s="6"/>
      <c r="NAF294" s="6"/>
      <c r="NAG294" s="6"/>
      <c r="NAH294" s="6"/>
      <c r="NAI294" s="6"/>
      <c r="NAJ294" s="6"/>
      <c r="NAK294" s="6"/>
      <c r="NAL294" s="6"/>
      <c r="NAM294" s="6"/>
      <c r="NAN294" s="6"/>
      <c r="NAO294" s="6"/>
      <c r="NAP294" s="6"/>
      <c r="NAQ294" s="6"/>
      <c r="NAR294" s="6"/>
      <c r="NAS294" s="6"/>
      <c r="NAT294" s="6"/>
      <c r="NAU294" s="6"/>
      <c r="NAV294" s="6"/>
      <c r="NAW294" s="6"/>
      <c r="NAX294" s="6"/>
      <c r="NAY294" s="6"/>
      <c r="NAZ294" s="6"/>
      <c r="NBA294" s="6"/>
      <c r="NBB294" s="6"/>
      <c r="NBC294" s="6"/>
      <c r="NBD294" s="6"/>
      <c r="NBE294" s="6"/>
      <c r="NBF294" s="6"/>
      <c r="NBG294" s="6"/>
      <c r="NBH294" s="6"/>
      <c r="NBI294" s="6"/>
      <c r="NBJ294" s="6"/>
      <c r="NBK294" s="6"/>
      <c r="NBL294" s="6"/>
      <c r="NBM294" s="6"/>
      <c r="NBN294" s="6"/>
      <c r="NBO294" s="6"/>
      <c r="NBP294" s="6"/>
      <c r="NBQ294" s="6"/>
      <c r="NBR294" s="6"/>
      <c r="NBS294" s="6"/>
      <c r="NBT294" s="6"/>
      <c r="NBU294" s="6"/>
      <c r="NBV294" s="6"/>
      <c r="NBW294" s="6"/>
      <c r="NBX294" s="6"/>
      <c r="NBY294" s="6"/>
      <c r="NBZ294" s="6"/>
      <c r="NCA294" s="6"/>
      <c r="NCB294" s="6"/>
      <c r="NCC294" s="6"/>
      <c r="NCD294" s="6"/>
      <c r="NCE294" s="6"/>
      <c r="NCF294" s="6"/>
      <c r="NCG294" s="6"/>
      <c r="NCH294" s="6"/>
      <c r="NCI294" s="6"/>
      <c r="NCJ294" s="6"/>
      <c r="NCK294" s="6"/>
      <c r="NCL294" s="6"/>
      <c r="NCM294" s="6"/>
      <c r="NCN294" s="6"/>
      <c r="NCO294" s="6"/>
      <c r="NCP294" s="6"/>
      <c r="NCQ294" s="6"/>
      <c r="NCR294" s="6"/>
      <c r="NCS294" s="6"/>
      <c r="NCT294" s="6"/>
      <c r="NCU294" s="6"/>
      <c r="NCV294" s="6"/>
      <c r="NCW294" s="6"/>
      <c r="NCX294" s="6"/>
      <c r="NCY294" s="6"/>
      <c r="NCZ294" s="6"/>
      <c r="NDA294" s="6"/>
      <c r="NDB294" s="6"/>
      <c r="NDC294" s="6"/>
      <c r="NDD294" s="6"/>
      <c r="NDE294" s="6"/>
      <c r="NDF294" s="6"/>
      <c r="NDG294" s="6"/>
      <c r="NDH294" s="6"/>
      <c r="NDI294" s="6"/>
      <c r="NDJ294" s="6"/>
      <c r="NDK294" s="6"/>
      <c r="NDL294" s="6"/>
      <c r="NDM294" s="6"/>
      <c r="NDN294" s="6"/>
      <c r="NDO294" s="6"/>
      <c r="NDP294" s="6"/>
      <c r="NDQ294" s="6"/>
      <c r="NDR294" s="6"/>
      <c r="NDS294" s="6"/>
      <c r="NDT294" s="6"/>
      <c r="NDU294" s="6"/>
      <c r="NDV294" s="6"/>
      <c r="NDW294" s="6"/>
      <c r="NDX294" s="6"/>
      <c r="NDY294" s="6"/>
      <c r="NDZ294" s="6"/>
      <c r="NEA294" s="6"/>
      <c r="NEB294" s="6"/>
      <c r="NEC294" s="6"/>
      <c r="NED294" s="6"/>
      <c r="NEE294" s="6"/>
      <c r="NEF294" s="6"/>
      <c r="NEG294" s="6"/>
      <c r="NEH294" s="6"/>
      <c r="NEI294" s="6"/>
      <c r="NEJ294" s="6"/>
      <c r="NEK294" s="6"/>
      <c r="NEL294" s="6"/>
      <c r="NEM294" s="6"/>
      <c r="NEN294" s="6"/>
      <c r="NEO294" s="6"/>
      <c r="NEP294" s="6"/>
      <c r="NEQ294" s="6"/>
      <c r="NER294" s="6"/>
      <c r="NES294" s="6"/>
      <c r="NET294" s="6"/>
      <c r="NEU294" s="6"/>
      <c r="NEV294" s="6"/>
      <c r="NEW294" s="6"/>
      <c r="NEX294" s="6"/>
      <c r="NEY294" s="6"/>
      <c r="NEZ294" s="6"/>
      <c r="NFA294" s="6"/>
      <c r="NFB294" s="6"/>
      <c r="NFC294" s="6"/>
      <c r="NFD294" s="6"/>
      <c r="NFE294" s="6"/>
      <c r="NFF294" s="6"/>
      <c r="NFG294" s="6"/>
      <c r="NFH294" s="6"/>
      <c r="NFI294" s="6"/>
      <c r="NFJ294" s="6"/>
      <c r="NFK294" s="6"/>
      <c r="NFL294" s="6"/>
      <c r="NFM294" s="6"/>
      <c r="NFN294" s="6"/>
      <c r="NFO294" s="6"/>
      <c r="NFP294" s="6"/>
      <c r="NFQ294" s="6"/>
      <c r="NFR294" s="6"/>
      <c r="NFS294" s="6"/>
      <c r="NFT294" s="6"/>
      <c r="NFU294" s="6"/>
      <c r="NFV294" s="6"/>
      <c r="NFW294" s="6"/>
      <c r="NFX294" s="6"/>
      <c r="NFY294" s="6"/>
      <c r="NFZ294" s="6"/>
      <c r="NGA294" s="6"/>
      <c r="NGB294" s="6"/>
      <c r="NGC294" s="6"/>
      <c r="NGD294" s="6"/>
      <c r="NGE294" s="6"/>
      <c r="NGF294" s="6"/>
      <c r="NGG294" s="6"/>
      <c r="NGH294" s="6"/>
      <c r="NGI294" s="6"/>
      <c r="NGJ294" s="6"/>
      <c r="NGK294" s="6"/>
      <c r="NGL294" s="6"/>
      <c r="NGM294" s="6"/>
      <c r="NGN294" s="6"/>
      <c r="NGO294" s="6"/>
      <c r="NGP294" s="6"/>
      <c r="NGQ294" s="6"/>
      <c r="NGR294" s="6"/>
      <c r="NGS294" s="6"/>
      <c r="NGT294" s="6"/>
      <c r="NGU294" s="6"/>
      <c r="NGV294" s="6"/>
      <c r="NGW294" s="6"/>
      <c r="NGX294" s="6"/>
      <c r="NGY294" s="6"/>
      <c r="NGZ294" s="6"/>
      <c r="NHA294" s="6"/>
      <c r="NHB294" s="6"/>
      <c r="NHC294" s="6"/>
      <c r="NHD294" s="6"/>
      <c r="NHE294" s="6"/>
      <c r="NHF294" s="6"/>
      <c r="NHG294" s="6"/>
      <c r="NHH294" s="6"/>
      <c r="NHI294" s="6"/>
      <c r="NHJ294" s="6"/>
      <c r="NHK294" s="6"/>
      <c r="NHL294" s="6"/>
      <c r="NHM294" s="6"/>
      <c r="NHN294" s="6"/>
      <c r="NHO294" s="6"/>
      <c r="NHP294" s="6"/>
      <c r="NHQ294" s="6"/>
      <c r="NHR294" s="6"/>
      <c r="NHS294" s="6"/>
      <c r="NHT294" s="6"/>
      <c r="NHU294" s="6"/>
      <c r="NHV294" s="6"/>
      <c r="NHW294" s="6"/>
      <c r="NHX294" s="6"/>
      <c r="NHY294" s="6"/>
      <c r="NHZ294" s="6"/>
      <c r="NIA294" s="6"/>
      <c r="NIB294" s="6"/>
      <c r="NIC294" s="6"/>
      <c r="NID294" s="6"/>
      <c r="NIE294" s="6"/>
      <c r="NIF294" s="6"/>
      <c r="NIG294" s="6"/>
      <c r="NIH294" s="6"/>
      <c r="NII294" s="6"/>
      <c r="NIJ294" s="6"/>
      <c r="NIK294" s="6"/>
      <c r="NIL294" s="6"/>
      <c r="NIM294" s="6"/>
      <c r="NIN294" s="6"/>
      <c r="NIO294" s="6"/>
      <c r="NIP294" s="6"/>
      <c r="NIQ294" s="6"/>
      <c r="NIR294" s="6"/>
      <c r="NIS294" s="6"/>
      <c r="NIT294" s="6"/>
      <c r="NIU294" s="6"/>
      <c r="NIV294" s="6"/>
      <c r="NIW294" s="6"/>
      <c r="NIX294" s="6"/>
      <c r="NIY294" s="6"/>
      <c r="NIZ294" s="6"/>
      <c r="NJA294" s="6"/>
      <c r="NJB294" s="6"/>
      <c r="NJC294" s="6"/>
      <c r="NJD294" s="6"/>
      <c r="NJE294" s="6"/>
      <c r="NJF294" s="6"/>
      <c r="NJG294" s="6"/>
      <c r="NJH294" s="6"/>
      <c r="NJI294" s="6"/>
      <c r="NJJ294" s="6"/>
      <c r="NJK294" s="6"/>
      <c r="NJL294" s="6"/>
      <c r="NJM294" s="6"/>
      <c r="NJN294" s="6"/>
      <c r="NJO294" s="6"/>
      <c r="NJP294" s="6"/>
      <c r="NJQ294" s="6"/>
      <c r="NJR294" s="6"/>
      <c r="NJS294" s="6"/>
      <c r="NJT294" s="6"/>
      <c r="NJU294" s="6"/>
      <c r="NJV294" s="6"/>
      <c r="NJW294" s="6"/>
      <c r="NJX294" s="6"/>
      <c r="NJY294" s="6"/>
      <c r="NJZ294" s="6"/>
      <c r="NKA294" s="6"/>
      <c r="NKB294" s="6"/>
      <c r="NKC294" s="6"/>
      <c r="NKD294" s="6"/>
      <c r="NKE294" s="6"/>
      <c r="NKF294" s="6"/>
      <c r="NKG294" s="6"/>
      <c r="NKH294" s="6"/>
      <c r="NKI294" s="6"/>
      <c r="NKJ294" s="6"/>
      <c r="NKK294" s="6"/>
      <c r="NKL294" s="6"/>
      <c r="NKM294" s="6"/>
      <c r="NKN294" s="6"/>
      <c r="NKO294" s="6"/>
      <c r="NKP294" s="6"/>
      <c r="NKQ294" s="6"/>
      <c r="NKR294" s="6"/>
      <c r="NKS294" s="6"/>
      <c r="NKT294" s="6"/>
      <c r="NKU294" s="6"/>
      <c r="NKV294" s="6"/>
      <c r="NKW294" s="6"/>
      <c r="NKX294" s="6"/>
      <c r="NKY294" s="6"/>
      <c r="NKZ294" s="6"/>
      <c r="NLA294" s="6"/>
      <c r="NLB294" s="6"/>
      <c r="NLC294" s="6"/>
      <c r="NLD294" s="6"/>
      <c r="NLE294" s="6"/>
      <c r="NLF294" s="6"/>
      <c r="NLG294" s="6"/>
      <c r="NLH294" s="6"/>
      <c r="NLI294" s="6"/>
      <c r="NLJ294" s="6"/>
      <c r="NLK294" s="6"/>
      <c r="NLL294" s="6"/>
      <c r="NLM294" s="6"/>
      <c r="NLN294" s="6"/>
      <c r="NLO294" s="6"/>
      <c r="NLP294" s="6"/>
      <c r="NLQ294" s="6"/>
      <c r="NLR294" s="6"/>
      <c r="NLS294" s="6"/>
      <c r="NLT294" s="6"/>
      <c r="NLU294" s="6"/>
      <c r="NLV294" s="6"/>
      <c r="NLW294" s="6"/>
      <c r="NLX294" s="6"/>
      <c r="NLY294" s="6"/>
      <c r="NLZ294" s="6"/>
      <c r="NMA294" s="6"/>
      <c r="NMB294" s="6"/>
      <c r="NMC294" s="6"/>
      <c r="NMD294" s="6"/>
      <c r="NME294" s="6"/>
      <c r="NMF294" s="6"/>
      <c r="NMG294" s="6"/>
      <c r="NMH294" s="6"/>
      <c r="NMI294" s="6"/>
      <c r="NMJ294" s="6"/>
      <c r="NMK294" s="6"/>
      <c r="NML294" s="6"/>
      <c r="NMM294" s="6"/>
      <c r="NMN294" s="6"/>
      <c r="NMO294" s="6"/>
      <c r="NMP294" s="6"/>
      <c r="NMQ294" s="6"/>
      <c r="NMR294" s="6"/>
      <c r="NMS294" s="6"/>
      <c r="NMT294" s="6"/>
      <c r="NMU294" s="6"/>
      <c r="NMV294" s="6"/>
      <c r="NMW294" s="6"/>
      <c r="NMX294" s="6"/>
      <c r="NMY294" s="6"/>
      <c r="NMZ294" s="6"/>
      <c r="NNA294" s="6"/>
      <c r="NNB294" s="6"/>
      <c r="NNC294" s="6"/>
      <c r="NND294" s="6"/>
      <c r="NNE294" s="6"/>
      <c r="NNF294" s="6"/>
      <c r="NNG294" s="6"/>
      <c r="NNH294" s="6"/>
      <c r="NNI294" s="6"/>
      <c r="NNJ294" s="6"/>
      <c r="NNK294" s="6"/>
      <c r="NNL294" s="6"/>
      <c r="NNM294" s="6"/>
      <c r="NNN294" s="6"/>
      <c r="NNO294" s="6"/>
      <c r="NNP294" s="6"/>
      <c r="NNQ294" s="6"/>
      <c r="NNR294" s="6"/>
      <c r="NNS294" s="6"/>
      <c r="NNT294" s="6"/>
      <c r="NNU294" s="6"/>
      <c r="NNV294" s="6"/>
      <c r="NNW294" s="6"/>
      <c r="NNX294" s="6"/>
      <c r="NNY294" s="6"/>
      <c r="NNZ294" s="6"/>
      <c r="NOA294" s="6"/>
      <c r="NOB294" s="6"/>
      <c r="NOC294" s="6"/>
      <c r="NOD294" s="6"/>
      <c r="NOE294" s="6"/>
      <c r="NOF294" s="6"/>
      <c r="NOG294" s="6"/>
      <c r="NOH294" s="6"/>
      <c r="NOI294" s="6"/>
      <c r="NOJ294" s="6"/>
      <c r="NOK294" s="6"/>
      <c r="NOL294" s="6"/>
      <c r="NOM294" s="6"/>
      <c r="NON294" s="6"/>
      <c r="NOO294" s="6"/>
      <c r="NOP294" s="6"/>
      <c r="NOQ294" s="6"/>
      <c r="NOR294" s="6"/>
      <c r="NOS294" s="6"/>
      <c r="NOT294" s="6"/>
      <c r="NOU294" s="6"/>
      <c r="NOV294" s="6"/>
      <c r="NOW294" s="6"/>
      <c r="NOX294" s="6"/>
      <c r="NOY294" s="6"/>
      <c r="NOZ294" s="6"/>
      <c r="NPA294" s="6"/>
      <c r="NPB294" s="6"/>
      <c r="NPC294" s="6"/>
      <c r="NPD294" s="6"/>
      <c r="NPE294" s="6"/>
      <c r="NPF294" s="6"/>
      <c r="NPG294" s="6"/>
      <c r="NPH294" s="6"/>
      <c r="NPI294" s="6"/>
      <c r="NPJ294" s="6"/>
      <c r="NPK294" s="6"/>
      <c r="NPL294" s="6"/>
      <c r="NPM294" s="6"/>
      <c r="NPN294" s="6"/>
      <c r="NPO294" s="6"/>
      <c r="NPP294" s="6"/>
      <c r="NPQ294" s="6"/>
      <c r="NPR294" s="6"/>
      <c r="NPS294" s="6"/>
      <c r="NPT294" s="6"/>
      <c r="NPU294" s="6"/>
      <c r="NPV294" s="6"/>
      <c r="NPW294" s="6"/>
      <c r="NPX294" s="6"/>
      <c r="NPY294" s="6"/>
      <c r="NPZ294" s="6"/>
      <c r="NQA294" s="6"/>
      <c r="NQB294" s="6"/>
      <c r="NQC294" s="6"/>
      <c r="NQD294" s="6"/>
      <c r="NQE294" s="6"/>
      <c r="NQF294" s="6"/>
      <c r="NQG294" s="6"/>
      <c r="NQH294" s="6"/>
      <c r="NQI294" s="6"/>
      <c r="NQJ294" s="6"/>
      <c r="NQK294" s="6"/>
      <c r="NQL294" s="6"/>
      <c r="NQM294" s="6"/>
      <c r="NQN294" s="6"/>
      <c r="NQO294" s="6"/>
      <c r="NQP294" s="6"/>
      <c r="NQQ294" s="6"/>
      <c r="NQR294" s="6"/>
      <c r="NQS294" s="6"/>
      <c r="NQT294" s="6"/>
      <c r="NQU294" s="6"/>
      <c r="NQV294" s="6"/>
      <c r="NQW294" s="6"/>
      <c r="NQX294" s="6"/>
      <c r="NQY294" s="6"/>
      <c r="NQZ294" s="6"/>
      <c r="NRA294" s="6"/>
      <c r="NRB294" s="6"/>
      <c r="NRC294" s="6"/>
      <c r="NRD294" s="6"/>
      <c r="NRE294" s="6"/>
      <c r="NRF294" s="6"/>
      <c r="NRG294" s="6"/>
      <c r="NRH294" s="6"/>
      <c r="NRI294" s="6"/>
      <c r="NRJ294" s="6"/>
      <c r="NRK294" s="6"/>
      <c r="NRL294" s="6"/>
      <c r="NRM294" s="6"/>
      <c r="NRN294" s="6"/>
      <c r="NRO294" s="6"/>
      <c r="NRP294" s="6"/>
      <c r="NRQ294" s="6"/>
      <c r="NRR294" s="6"/>
      <c r="NRS294" s="6"/>
      <c r="NRT294" s="6"/>
      <c r="NRU294" s="6"/>
      <c r="NRV294" s="6"/>
      <c r="NRW294" s="6"/>
      <c r="NRX294" s="6"/>
      <c r="NRY294" s="6"/>
      <c r="NRZ294" s="6"/>
      <c r="NSA294" s="6"/>
      <c r="NSB294" s="6"/>
      <c r="NSC294" s="6"/>
      <c r="NSD294" s="6"/>
      <c r="NSE294" s="6"/>
      <c r="NSF294" s="6"/>
      <c r="NSG294" s="6"/>
      <c r="NSH294" s="6"/>
      <c r="NSI294" s="6"/>
      <c r="NSJ294" s="6"/>
      <c r="NSK294" s="6"/>
      <c r="NSL294" s="6"/>
      <c r="NSM294" s="6"/>
      <c r="NSN294" s="6"/>
      <c r="NSO294" s="6"/>
      <c r="NSP294" s="6"/>
      <c r="NSQ294" s="6"/>
      <c r="NSR294" s="6"/>
      <c r="NSS294" s="6"/>
      <c r="NST294" s="6"/>
      <c r="NSU294" s="6"/>
      <c r="NSV294" s="6"/>
      <c r="NSW294" s="6"/>
      <c r="NSX294" s="6"/>
      <c r="NSY294" s="6"/>
      <c r="NSZ294" s="6"/>
      <c r="NTA294" s="6"/>
      <c r="NTB294" s="6"/>
      <c r="NTC294" s="6"/>
      <c r="NTD294" s="6"/>
      <c r="NTE294" s="6"/>
      <c r="NTF294" s="6"/>
      <c r="NTG294" s="6"/>
      <c r="NTH294" s="6"/>
      <c r="NTI294" s="6"/>
      <c r="NTJ294" s="6"/>
      <c r="NTK294" s="6"/>
      <c r="NTL294" s="6"/>
      <c r="NTM294" s="6"/>
      <c r="NTN294" s="6"/>
      <c r="NTO294" s="6"/>
      <c r="NTP294" s="6"/>
      <c r="NTQ294" s="6"/>
      <c r="NTR294" s="6"/>
      <c r="NTS294" s="6"/>
      <c r="NTT294" s="6"/>
      <c r="NTU294" s="6"/>
      <c r="NTV294" s="6"/>
      <c r="NTW294" s="6"/>
      <c r="NTX294" s="6"/>
      <c r="NTY294" s="6"/>
      <c r="NTZ294" s="6"/>
      <c r="NUA294" s="6"/>
      <c r="NUB294" s="6"/>
      <c r="NUC294" s="6"/>
      <c r="NUD294" s="6"/>
      <c r="NUE294" s="6"/>
      <c r="NUF294" s="6"/>
      <c r="NUG294" s="6"/>
      <c r="NUH294" s="6"/>
      <c r="NUI294" s="6"/>
      <c r="NUJ294" s="6"/>
      <c r="NUK294" s="6"/>
      <c r="NUL294" s="6"/>
      <c r="NUM294" s="6"/>
      <c r="NUN294" s="6"/>
      <c r="NUO294" s="6"/>
      <c r="NUP294" s="6"/>
      <c r="NUQ294" s="6"/>
      <c r="NUR294" s="6"/>
      <c r="NUS294" s="6"/>
      <c r="NUT294" s="6"/>
      <c r="NUU294" s="6"/>
      <c r="NUV294" s="6"/>
      <c r="NUW294" s="6"/>
      <c r="NUX294" s="6"/>
      <c r="NUY294" s="6"/>
      <c r="NUZ294" s="6"/>
      <c r="NVA294" s="6"/>
      <c r="NVB294" s="6"/>
      <c r="NVC294" s="6"/>
      <c r="NVD294" s="6"/>
      <c r="NVE294" s="6"/>
      <c r="NVF294" s="6"/>
      <c r="NVG294" s="6"/>
      <c r="NVH294" s="6"/>
      <c r="NVI294" s="6"/>
      <c r="NVJ294" s="6"/>
      <c r="NVK294" s="6"/>
      <c r="NVL294" s="6"/>
      <c r="NVM294" s="6"/>
      <c r="NVN294" s="6"/>
      <c r="NVO294" s="6"/>
      <c r="NVP294" s="6"/>
      <c r="NVQ294" s="6"/>
      <c r="NVR294" s="6"/>
      <c r="NVS294" s="6"/>
      <c r="NVT294" s="6"/>
      <c r="NVU294" s="6"/>
      <c r="NVV294" s="6"/>
      <c r="NVW294" s="6"/>
      <c r="NVX294" s="6"/>
      <c r="NVY294" s="6"/>
      <c r="NVZ294" s="6"/>
      <c r="NWA294" s="6"/>
      <c r="NWB294" s="6"/>
      <c r="NWC294" s="6"/>
      <c r="NWD294" s="6"/>
      <c r="NWE294" s="6"/>
      <c r="NWF294" s="6"/>
      <c r="NWG294" s="6"/>
      <c r="NWH294" s="6"/>
      <c r="NWI294" s="6"/>
      <c r="NWJ294" s="6"/>
      <c r="NWK294" s="6"/>
      <c r="NWL294" s="6"/>
      <c r="NWM294" s="6"/>
      <c r="NWN294" s="6"/>
      <c r="NWO294" s="6"/>
      <c r="NWP294" s="6"/>
      <c r="NWQ294" s="6"/>
      <c r="NWR294" s="6"/>
      <c r="NWS294" s="6"/>
      <c r="NWT294" s="6"/>
      <c r="NWU294" s="6"/>
      <c r="NWV294" s="6"/>
      <c r="NWW294" s="6"/>
      <c r="NWX294" s="6"/>
      <c r="NWY294" s="6"/>
      <c r="NWZ294" s="6"/>
      <c r="NXA294" s="6"/>
      <c r="NXB294" s="6"/>
      <c r="NXC294" s="6"/>
      <c r="NXD294" s="6"/>
      <c r="NXE294" s="6"/>
      <c r="NXF294" s="6"/>
      <c r="NXG294" s="6"/>
      <c r="NXH294" s="6"/>
      <c r="NXI294" s="6"/>
      <c r="NXJ294" s="6"/>
      <c r="NXK294" s="6"/>
      <c r="NXL294" s="6"/>
      <c r="NXM294" s="6"/>
      <c r="NXN294" s="6"/>
      <c r="NXO294" s="6"/>
      <c r="NXP294" s="6"/>
      <c r="NXQ294" s="6"/>
      <c r="NXR294" s="6"/>
      <c r="NXS294" s="6"/>
      <c r="NXT294" s="6"/>
      <c r="NXU294" s="6"/>
      <c r="NXV294" s="6"/>
      <c r="NXW294" s="6"/>
      <c r="NXX294" s="6"/>
      <c r="NXY294" s="6"/>
      <c r="NXZ294" s="6"/>
      <c r="NYA294" s="6"/>
      <c r="NYB294" s="6"/>
      <c r="NYC294" s="6"/>
      <c r="NYD294" s="6"/>
      <c r="NYE294" s="6"/>
      <c r="NYF294" s="6"/>
      <c r="NYG294" s="6"/>
      <c r="NYH294" s="6"/>
      <c r="NYI294" s="6"/>
      <c r="NYJ294" s="6"/>
      <c r="NYK294" s="6"/>
      <c r="NYL294" s="6"/>
      <c r="NYM294" s="6"/>
      <c r="NYN294" s="6"/>
      <c r="NYO294" s="6"/>
      <c r="NYP294" s="6"/>
      <c r="NYQ294" s="6"/>
      <c r="NYR294" s="6"/>
      <c r="NYS294" s="6"/>
      <c r="NYT294" s="6"/>
      <c r="NYU294" s="6"/>
      <c r="NYV294" s="6"/>
      <c r="NYW294" s="6"/>
      <c r="NYX294" s="6"/>
      <c r="NYY294" s="6"/>
      <c r="NYZ294" s="6"/>
      <c r="NZA294" s="6"/>
      <c r="NZB294" s="6"/>
      <c r="NZC294" s="6"/>
      <c r="NZD294" s="6"/>
      <c r="NZE294" s="6"/>
      <c r="NZF294" s="6"/>
      <c r="NZG294" s="6"/>
      <c r="NZH294" s="6"/>
      <c r="NZI294" s="6"/>
      <c r="NZJ294" s="6"/>
      <c r="NZK294" s="6"/>
      <c r="NZL294" s="6"/>
      <c r="NZM294" s="6"/>
      <c r="NZN294" s="6"/>
      <c r="NZO294" s="6"/>
      <c r="NZP294" s="6"/>
      <c r="NZQ294" s="6"/>
      <c r="NZR294" s="6"/>
      <c r="NZS294" s="6"/>
      <c r="NZT294" s="6"/>
      <c r="NZU294" s="6"/>
      <c r="NZV294" s="6"/>
      <c r="NZW294" s="6"/>
      <c r="NZX294" s="6"/>
      <c r="NZY294" s="6"/>
      <c r="NZZ294" s="6"/>
      <c r="OAA294" s="6"/>
      <c r="OAB294" s="6"/>
      <c r="OAC294" s="6"/>
      <c r="OAD294" s="6"/>
      <c r="OAE294" s="6"/>
      <c r="OAF294" s="6"/>
      <c r="OAG294" s="6"/>
      <c r="OAH294" s="6"/>
      <c r="OAI294" s="6"/>
      <c r="OAJ294" s="6"/>
      <c r="OAK294" s="6"/>
      <c r="OAL294" s="6"/>
      <c r="OAM294" s="6"/>
      <c r="OAN294" s="6"/>
      <c r="OAO294" s="6"/>
      <c r="OAP294" s="6"/>
      <c r="OAQ294" s="6"/>
      <c r="OAR294" s="6"/>
      <c r="OAS294" s="6"/>
      <c r="OAT294" s="6"/>
      <c r="OAU294" s="6"/>
      <c r="OAV294" s="6"/>
      <c r="OAW294" s="6"/>
      <c r="OAX294" s="6"/>
      <c r="OAY294" s="6"/>
      <c r="OAZ294" s="6"/>
      <c r="OBA294" s="6"/>
      <c r="OBB294" s="6"/>
      <c r="OBC294" s="6"/>
      <c r="OBD294" s="6"/>
      <c r="OBE294" s="6"/>
      <c r="OBF294" s="6"/>
      <c r="OBG294" s="6"/>
      <c r="OBH294" s="6"/>
      <c r="OBI294" s="6"/>
      <c r="OBJ294" s="6"/>
      <c r="OBK294" s="6"/>
      <c r="OBL294" s="6"/>
      <c r="OBM294" s="6"/>
      <c r="OBN294" s="6"/>
      <c r="OBO294" s="6"/>
      <c r="OBP294" s="6"/>
      <c r="OBQ294" s="6"/>
      <c r="OBR294" s="6"/>
      <c r="OBS294" s="6"/>
      <c r="OBT294" s="6"/>
      <c r="OBU294" s="6"/>
      <c r="OBV294" s="6"/>
      <c r="OBW294" s="6"/>
      <c r="OBX294" s="6"/>
      <c r="OBY294" s="6"/>
      <c r="OBZ294" s="6"/>
      <c r="OCA294" s="6"/>
      <c r="OCB294" s="6"/>
      <c r="OCC294" s="6"/>
      <c r="OCD294" s="6"/>
      <c r="OCE294" s="6"/>
      <c r="OCF294" s="6"/>
      <c r="OCG294" s="6"/>
      <c r="OCH294" s="6"/>
      <c r="OCI294" s="6"/>
      <c r="OCJ294" s="6"/>
      <c r="OCK294" s="6"/>
      <c r="OCL294" s="6"/>
      <c r="OCM294" s="6"/>
      <c r="OCN294" s="6"/>
      <c r="OCO294" s="6"/>
      <c r="OCP294" s="6"/>
      <c r="OCQ294" s="6"/>
      <c r="OCR294" s="6"/>
      <c r="OCS294" s="6"/>
      <c r="OCT294" s="6"/>
      <c r="OCU294" s="6"/>
      <c r="OCV294" s="6"/>
      <c r="OCW294" s="6"/>
      <c r="OCX294" s="6"/>
      <c r="OCY294" s="6"/>
      <c r="OCZ294" s="6"/>
      <c r="ODA294" s="6"/>
      <c r="ODB294" s="6"/>
      <c r="ODC294" s="6"/>
      <c r="ODD294" s="6"/>
      <c r="ODE294" s="6"/>
      <c r="ODF294" s="6"/>
      <c r="ODG294" s="6"/>
      <c r="ODH294" s="6"/>
      <c r="ODI294" s="6"/>
      <c r="ODJ294" s="6"/>
      <c r="ODK294" s="6"/>
      <c r="ODL294" s="6"/>
      <c r="ODM294" s="6"/>
      <c r="ODN294" s="6"/>
      <c r="ODO294" s="6"/>
      <c r="ODP294" s="6"/>
      <c r="ODQ294" s="6"/>
      <c r="ODR294" s="6"/>
      <c r="ODS294" s="6"/>
      <c r="ODT294" s="6"/>
      <c r="ODU294" s="6"/>
      <c r="ODV294" s="6"/>
      <c r="ODW294" s="6"/>
      <c r="ODX294" s="6"/>
      <c r="ODY294" s="6"/>
      <c r="ODZ294" s="6"/>
      <c r="OEA294" s="6"/>
      <c r="OEB294" s="6"/>
      <c r="OEC294" s="6"/>
      <c r="OED294" s="6"/>
      <c r="OEE294" s="6"/>
      <c r="OEF294" s="6"/>
      <c r="OEG294" s="6"/>
      <c r="OEH294" s="6"/>
      <c r="OEI294" s="6"/>
      <c r="OEJ294" s="6"/>
      <c r="OEK294" s="6"/>
      <c r="OEL294" s="6"/>
      <c r="OEM294" s="6"/>
      <c r="OEN294" s="6"/>
      <c r="OEO294" s="6"/>
      <c r="OEP294" s="6"/>
      <c r="OEQ294" s="6"/>
      <c r="OER294" s="6"/>
      <c r="OES294" s="6"/>
      <c r="OET294" s="6"/>
      <c r="OEU294" s="6"/>
      <c r="OEV294" s="6"/>
      <c r="OEW294" s="6"/>
      <c r="OEX294" s="6"/>
      <c r="OEY294" s="6"/>
      <c r="OEZ294" s="6"/>
      <c r="OFA294" s="6"/>
      <c r="OFB294" s="6"/>
      <c r="OFC294" s="6"/>
      <c r="OFD294" s="6"/>
      <c r="OFE294" s="6"/>
      <c r="OFF294" s="6"/>
      <c r="OFG294" s="6"/>
      <c r="OFH294" s="6"/>
      <c r="OFI294" s="6"/>
      <c r="OFJ294" s="6"/>
      <c r="OFK294" s="6"/>
      <c r="OFL294" s="6"/>
      <c r="OFM294" s="6"/>
      <c r="OFN294" s="6"/>
      <c r="OFO294" s="6"/>
      <c r="OFP294" s="6"/>
      <c r="OFQ294" s="6"/>
      <c r="OFR294" s="6"/>
      <c r="OFS294" s="6"/>
      <c r="OFT294" s="6"/>
      <c r="OFU294" s="6"/>
      <c r="OFV294" s="6"/>
      <c r="OFW294" s="6"/>
      <c r="OFX294" s="6"/>
      <c r="OFY294" s="6"/>
      <c r="OFZ294" s="6"/>
      <c r="OGA294" s="6"/>
      <c r="OGB294" s="6"/>
      <c r="OGC294" s="6"/>
      <c r="OGD294" s="6"/>
      <c r="OGE294" s="6"/>
      <c r="OGF294" s="6"/>
      <c r="OGG294" s="6"/>
      <c r="OGH294" s="6"/>
      <c r="OGI294" s="6"/>
      <c r="OGJ294" s="6"/>
      <c r="OGK294" s="6"/>
      <c r="OGL294" s="6"/>
      <c r="OGM294" s="6"/>
      <c r="OGN294" s="6"/>
      <c r="OGO294" s="6"/>
      <c r="OGP294" s="6"/>
      <c r="OGQ294" s="6"/>
      <c r="OGR294" s="6"/>
      <c r="OGS294" s="6"/>
      <c r="OGT294" s="6"/>
      <c r="OGU294" s="6"/>
      <c r="OGV294" s="6"/>
      <c r="OGW294" s="6"/>
      <c r="OGX294" s="6"/>
      <c r="OGY294" s="6"/>
      <c r="OGZ294" s="6"/>
      <c r="OHA294" s="6"/>
      <c r="OHB294" s="6"/>
      <c r="OHC294" s="6"/>
      <c r="OHD294" s="6"/>
      <c r="OHE294" s="6"/>
      <c r="OHF294" s="6"/>
      <c r="OHG294" s="6"/>
      <c r="OHH294" s="6"/>
      <c r="OHI294" s="6"/>
      <c r="OHJ294" s="6"/>
      <c r="OHK294" s="6"/>
      <c r="OHL294" s="6"/>
      <c r="OHM294" s="6"/>
      <c r="OHN294" s="6"/>
      <c r="OHO294" s="6"/>
      <c r="OHP294" s="6"/>
      <c r="OHQ294" s="6"/>
      <c r="OHR294" s="6"/>
      <c r="OHS294" s="6"/>
      <c r="OHT294" s="6"/>
      <c r="OHU294" s="6"/>
      <c r="OHV294" s="6"/>
      <c r="OHW294" s="6"/>
      <c r="OHX294" s="6"/>
      <c r="OHY294" s="6"/>
      <c r="OHZ294" s="6"/>
      <c r="OIA294" s="6"/>
      <c r="OIB294" s="6"/>
      <c r="OIC294" s="6"/>
      <c r="OID294" s="6"/>
      <c r="OIE294" s="6"/>
      <c r="OIF294" s="6"/>
      <c r="OIG294" s="6"/>
      <c r="OIH294" s="6"/>
      <c r="OII294" s="6"/>
      <c r="OIJ294" s="6"/>
      <c r="OIK294" s="6"/>
      <c r="OIL294" s="6"/>
      <c r="OIM294" s="6"/>
      <c r="OIN294" s="6"/>
      <c r="OIO294" s="6"/>
      <c r="OIP294" s="6"/>
      <c r="OIQ294" s="6"/>
      <c r="OIR294" s="6"/>
      <c r="OIS294" s="6"/>
      <c r="OIT294" s="6"/>
      <c r="OIU294" s="6"/>
      <c r="OIV294" s="6"/>
      <c r="OIW294" s="6"/>
      <c r="OIX294" s="6"/>
      <c r="OIY294" s="6"/>
      <c r="OIZ294" s="6"/>
      <c r="OJA294" s="6"/>
      <c r="OJB294" s="6"/>
      <c r="OJC294" s="6"/>
      <c r="OJD294" s="6"/>
      <c r="OJE294" s="6"/>
      <c r="OJF294" s="6"/>
      <c r="OJG294" s="6"/>
      <c r="OJH294" s="6"/>
      <c r="OJI294" s="6"/>
      <c r="OJJ294" s="6"/>
      <c r="OJK294" s="6"/>
      <c r="OJL294" s="6"/>
      <c r="OJM294" s="6"/>
      <c r="OJN294" s="6"/>
      <c r="OJO294" s="6"/>
      <c r="OJP294" s="6"/>
      <c r="OJQ294" s="6"/>
      <c r="OJR294" s="6"/>
      <c r="OJS294" s="6"/>
      <c r="OJT294" s="6"/>
      <c r="OJU294" s="6"/>
      <c r="OJV294" s="6"/>
      <c r="OJW294" s="6"/>
      <c r="OJX294" s="6"/>
      <c r="OJY294" s="6"/>
      <c r="OJZ294" s="6"/>
      <c r="OKA294" s="6"/>
      <c r="OKB294" s="6"/>
      <c r="OKC294" s="6"/>
      <c r="OKD294" s="6"/>
      <c r="OKE294" s="6"/>
      <c r="OKF294" s="6"/>
      <c r="OKG294" s="6"/>
      <c r="OKH294" s="6"/>
      <c r="OKI294" s="6"/>
      <c r="OKJ294" s="6"/>
      <c r="OKK294" s="6"/>
      <c r="OKL294" s="6"/>
      <c r="OKM294" s="6"/>
      <c r="OKN294" s="6"/>
      <c r="OKO294" s="6"/>
      <c r="OKP294" s="6"/>
      <c r="OKQ294" s="6"/>
      <c r="OKR294" s="6"/>
      <c r="OKS294" s="6"/>
      <c r="OKT294" s="6"/>
      <c r="OKU294" s="6"/>
      <c r="OKV294" s="6"/>
      <c r="OKW294" s="6"/>
      <c r="OKX294" s="6"/>
      <c r="OKY294" s="6"/>
      <c r="OKZ294" s="6"/>
      <c r="OLA294" s="6"/>
      <c r="OLB294" s="6"/>
      <c r="OLC294" s="6"/>
      <c r="OLD294" s="6"/>
      <c r="OLE294" s="6"/>
      <c r="OLF294" s="6"/>
      <c r="OLG294" s="6"/>
      <c r="OLH294" s="6"/>
      <c r="OLI294" s="6"/>
      <c r="OLJ294" s="6"/>
      <c r="OLK294" s="6"/>
      <c r="OLL294" s="6"/>
      <c r="OLM294" s="6"/>
      <c r="OLN294" s="6"/>
      <c r="OLO294" s="6"/>
      <c r="OLP294" s="6"/>
      <c r="OLQ294" s="6"/>
      <c r="OLR294" s="6"/>
      <c r="OLS294" s="6"/>
      <c r="OLT294" s="6"/>
      <c r="OLU294" s="6"/>
      <c r="OLV294" s="6"/>
      <c r="OLW294" s="6"/>
      <c r="OLX294" s="6"/>
      <c r="OLY294" s="6"/>
      <c r="OLZ294" s="6"/>
      <c r="OMA294" s="6"/>
      <c r="OMB294" s="6"/>
      <c r="OMC294" s="6"/>
      <c r="OMD294" s="6"/>
      <c r="OME294" s="6"/>
      <c r="OMF294" s="6"/>
      <c r="OMG294" s="6"/>
      <c r="OMH294" s="6"/>
      <c r="OMI294" s="6"/>
      <c r="OMJ294" s="6"/>
      <c r="OMK294" s="6"/>
      <c r="OML294" s="6"/>
      <c r="OMM294" s="6"/>
      <c r="OMN294" s="6"/>
      <c r="OMO294" s="6"/>
      <c r="OMP294" s="6"/>
      <c r="OMQ294" s="6"/>
      <c r="OMR294" s="6"/>
      <c r="OMS294" s="6"/>
      <c r="OMT294" s="6"/>
      <c r="OMU294" s="6"/>
      <c r="OMV294" s="6"/>
      <c r="OMW294" s="6"/>
      <c r="OMX294" s="6"/>
      <c r="OMY294" s="6"/>
      <c r="OMZ294" s="6"/>
      <c r="ONA294" s="6"/>
      <c r="ONB294" s="6"/>
      <c r="ONC294" s="6"/>
      <c r="OND294" s="6"/>
      <c r="ONE294" s="6"/>
      <c r="ONF294" s="6"/>
      <c r="ONG294" s="6"/>
      <c r="ONH294" s="6"/>
      <c r="ONI294" s="6"/>
      <c r="ONJ294" s="6"/>
      <c r="ONK294" s="6"/>
      <c r="ONL294" s="6"/>
      <c r="ONM294" s="6"/>
      <c r="ONN294" s="6"/>
      <c r="ONO294" s="6"/>
      <c r="ONP294" s="6"/>
      <c r="ONQ294" s="6"/>
      <c r="ONR294" s="6"/>
      <c r="ONS294" s="6"/>
      <c r="ONT294" s="6"/>
      <c r="ONU294" s="6"/>
      <c r="ONV294" s="6"/>
      <c r="ONW294" s="6"/>
      <c r="ONX294" s="6"/>
      <c r="ONY294" s="6"/>
      <c r="ONZ294" s="6"/>
      <c r="OOA294" s="6"/>
      <c r="OOB294" s="6"/>
      <c r="OOC294" s="6"/>
      <c r="OOD294" s="6"/>
      <c r="OOE294" s="6"/>
      <c r="OOF294" s="6"/>
      <c r="OOG294" s="6"/>
      <c r="OOH294" s="6"/>
      <c r="OOI294" s="6"/>
      <c r="OOJ294" s="6"/>
      <c r="OOK294" s="6"/>
      <c r="OOL294" s="6"/>
      <c r="OOM294" s="6"/>
      <c r="OON294" s="6"/>
      <c r="OOO294" s="6"/>
      <c r="OOP294" s="6"/>
      <c r="OOQ294" s="6"/>
      <c r="OOR294" s="6"/>
      <c r="OOS294" s="6"/>
      <c r="OOT294" s="6"/>
      <c r="OOU294" s="6"/>
      <c r="OOV294" s="6"/>
      <c r="OOW294" s="6"/>
      <c r="OOX294" s="6"/>
      <c r="OOY294" s="6"/>
      <c r="OOZ294" s="6"/>
      <c r="OPA294" s="6"/>
      <c r="OPB294" s="6"/>
      <c r="OPC294" s="6"/>
      <c r="OPD294" s="6"/>
      <c r="OPE294" s="6"/>
      <c r="OPF294" s="6"/>
      <c r="OPG294" s="6"/>
      <c r="OPH294" s="6"/>
      <c r="OPI294" s="6"/>
      <c r="OPJ294" s="6"/>
      <c r="OPK294" s="6"/>
      <c r="OPL294" s="6"/>
      <c r="OPM294" s="6"/>
      <c r="OPN294" s="6"/>
      <c r="OPO294" s="6"/>
      <c r="OPP294" s="6"/>
      <c r="OPQ294" s="6"/>
      <c r="OPR294" s="6"/>
      <c r="OPS294" s="6"/>
      <c r="OPT294" s="6"/>
      <c r="OPU294" s="6"/>
      <c r="OPV294" s="6"/>
      <c r="OPW294" s="6"/>
      <c r="OPX294" s="6"/>
      <c r="OPY294" s="6"/>
      <c r="OPZ294" s="6"/>
      <c r="OQA294" s="6"/>
      <c r="OQB294" s="6"/>
      <c r="OQC294" s="6"/>
      <c r="OQD294" s="6"/>
      <c r="OQE294" s="6"/>
      <c r="OQF294" s="6"/>
      <c r="OQG294" s="6"/>
      <c r="OQH294" s="6"/>
      <c r="OQI294" s="6"/>
      <c r="OQJ294" s="6"/>
      <c r="OQK294" s="6"/>
      <c r="OQL294" s="6"/>
      <c r="OQM294" s="6"/>
      <c r="OQN294" s="6"/>
      <c r="OQO294" s="6"/>
      <c r="OQP294" s="6"/>
      <c r="OQQ294" s="6"/>
      <c r="OQR294" s="6"/>
      <c r="OQS294" s="6"/>
      <c r="OQT294" s="6"/>
      <c r="OQU294" s="6"/>
      <c r="OQV294" s="6"/>
      <c r="OQW294" s="6"/>
      <c r="OQX294" s="6"/>
      <c r="OQY294" s="6"/>
      <c r="OQZ294" s="6"/>
      <c r="ORA294" s="6"/>
      <c r="ORB294" s="6"/>
      <c r="ORC294" s="6"/>
      <c r="ORD294" s="6"/>
      <c r="ORE294" s="6"/>
      <c r="ORF294" s="6"/>
      <c r="ORG294" s="6"/>
      <c r="ORH294" s="6"/>
      <c r="ORI294" s="6"/>
      <c r="ORJ294" s="6"/>
      <c r="ORK294" s="6"/>
      <c r="ORL294" s="6"/>
      <c r="ORM294" s="6"/>
      <c r="ORN294" s="6"/>
      <c r="ORO294" s="6"/>
      <c r="ORP294" s="6"/>
      <c r="ORQ294" s="6"/>
      <c r="ORR294" s="6"/>
      <c r="ORS294" s="6"/>
      <c r="ORT294" s="6"/>
      <c r="ORU294" s="6"/>
      <c r="ORV294" s="6"/>
      <c r="ORW294" s="6"/>
      <c r="ORX294" s="6"/>
      <c r="ORY294" s="6"/>
      <c r="ORZ294" s="6"/>
      <c r="OSA294" s="6"/>
      <c r="OSB294" s="6"/>
      <c r="OSC294" s="6"/>
      <c r="OSD294" s="6"/>
      <c r="OSE294" s="6"/>
      <c r="OSF294" s="6"/>
      <c r="OSG294" s="6"/>
      <c r="OSH294" s="6"/>
      <c r="OSI294" s="6"/>
      <c r="OSJ294" s="6"/>
      <c r="OSK294" s="6"/>
      <c r="OSL294" s="6"/>
      <c r="OSM294" s="6"/>
      <c r="OSN294" s="6"/>
      <c r="OSO294" s="6"/>
      <c r="OSP294" s="6"/>
      <c r="OSQ294" s="6"/>
      <c r="OSR294" s="6"/>
      <c r="OSS294" s="6"/>
      <c r="OST294" s="6"/>
      <c r="OSU294" s="6"/>
      <c r="OSV294" s="6"/>
      <c r="OSW294" s="6"/>
      <c r="OSX294" s="6"/>
      <c r="OSY294" s="6"/>
      <c r="OSZ294" s="6"/>
      <c r="OTA294" s="6"/>
      <c r="OTB294" s="6"/>
      <c r="OTC294" s="6"/>
      <c r="OTD294" s="6"/>
      <c r="OTE294" s="6"/>
      <c r="OTF294" s="6"/>
      <c r="OTG294" s="6"/>
      <c r="OTH294" s="6"/>
      <c r="OTI294" s="6"/>
      <c r="OTJ294" s="6"/>
      <c r="OTK294" s="6"/>
      <c r="OTL294" s="6"/>
      <c r="OTM294" s="6"/>
      <c r="OTN294" s="6"/>
      <c r="OTO294" s="6"/>
      <c r="OTP294" s="6"/>
      <c r="OTQ294" s="6"/>
      <c r="OTR294" s="6"/>
      <c r="OTS294" s="6"/>
      <c r="OTT294" s="6"/>
      <c r="OTU294" s="6"/>
      <c r="OTV294" s="6"/>
      <c r="OTW294" s="6"/>
      <c r="OTX294" s="6"/>
      <c r="OTY294" s="6"/>
      <c r="OTZ294" s="6"/>
      <c r="OUA294" s="6"/>
      <c r="OUB294" s="6"/>
      <c r="OUC294" s="6"/>
      <c r="OUD294" s="6"/>
      <c r="OUE294" s="6"/>
      <c r="OUF294" s="6"/>
      <c r="OUG294" s="6"/>
      <c r="OUH294" s="6"/>
      <c r="OUI294" s="6"/>
      <c r="OUJ294" s="6"/>
      <c r="OUK294" s="6"/>
      <c r="OUL294" s="6"/>
      <c r="OUM294" s="6"/>
      <c r="OUN294" s="6"/>
      <c r="OUO294" s="6"/>
      <c r="OUP294" s="6"/>
      <c r="OUQ294" s="6"/>
      <c r="OUR294" s="6"/>
      <c r="OUS294" s="6"/>
      <c r="OUT294" s="6"/>
      <c r="OUU294" s="6"/>
      <c r="OUV294" s="6"/>
      <c r="OUW294" s="6"/>
      <c r="OUX294" s="6"/>
      <c r="OUY294" s="6"/>
      <c r="OUZ294" s="6"/>
      <c r="OVA294" s="6"/>
      <c r="OVB294" s="6"/>
      <c r="OVC294" s="6"/>
      <c r="OVD294" s="6"/>
      <c r="OVE294" s="6"/>
      <c r="OVF294" s="6"/>
      <c r="OVG294" s="6"/>
      <c r="OVH294" s="6"/>
      <c r="OVI294" s="6"/>
      <c r="OVJ294" s="6"/>
      <c r="OVK294" s="6"/>
      <c r="OVL294" s="6"/>
      <c r="OVM294" s="6"/>
      <c r="OVN294" s="6"/>
      <c r="OVO294" s="6"/>
      <c r="OVP294" s="6"/>
      <c r="OVQ294" s="6"/>
      <c r="OVR294" s="6"/>
      <c r="OVS294" s="6"/>
      <c r="OVT294" s="6"/>
      <c r="OVU294" s="6"/>
      <c r="OVV294" s="6"/>
      <c r="OVW294" s="6"/>
      <c r="OVX294" s="6"/>
      <c r="OVY294" s="6"/>
      <c r="OVZ294" s="6"/>
      <c r="OWA294" s="6"/>
      <c r="OWB294" s="6"/>
      <c r="OWC294" s="6"/>
      <c r="OWD294" s="6"/>
      <c r="OWE294" s="6"/>
      <c r="OWF294" s="6"/>
      <c r="OWG294" s="6"/>
      <c r="OWH294" s="6"/>
      <c r="OWI294" s="6"/>
      <c r="OWJ294" s="6"/>
      <c r="OWK294" s="6"/>
      <c r="OWL294" s="6"/>
      <c r="OWM294" s="6"/>
      <c r="OWN294" s="6"/>
      <c r="OWO294" s="6"/>
      <c r="OWP294" s="6"/>
      <c r="OWQ294" s="6"/>
      <c r="OWR294" s="6"/>
      <c r="OWS294" s="6"/>
      <c r="OWT294" s="6"/>
      <c r="OWU294" s="6"/>
      <c r="OWV294" s="6"/>
      <c r="OWW294" s="6"/>
      <c r="OWX294" s="6"/>
      <c r="OWY294" s="6"/>
      <c r="OWZ294" s="6"/>
      <c r="OXA294" s="6"/>
      <c r="OXB294" s="6"/>
      <c r="OXC294" s="6"/>
      <c r="OXD294" s="6"/>
      <c r="OXE294" s="6"/>
      <c r="OXF294" s="6"/>
      <c r="OXG294" s="6"/>
      <c r="OXH294" s="6"/>
      <c r="OXI294" s="6"/>
      <c r="OXJ294" s="6"/>
      <c r="OXK294" s="6"/>
      <c r="OXL294" s="6"/>
      <c r="OXM294" s="6"/>
      <c r="OXN294" s="6"/>
      <c r="OXO294" s="6"/>
      <c r="OXP294" s="6"/>
      <c r="OXQ294" s="6"/>
      <c r="OXR294" s="6"/>
      <c r="OXS294" s="6"/>
      <c r="OXT294" s="6"/>
      <c r="OXU294" s="6"/>
      <c r="OXV294" s="6"/>
      <c r="OXW294" s="6"/>
      <c r="OXX294" s="6"/>
      <c r="OXY294" s="6"/>
      <c r="OXZ294" s="6"/>
      <c r="OYA294" s="6"/>
      <c r="OYB294" s="6"/>
      <c r="OYC294" s="6"/>
      <c r="OYD294" s="6"/>
      <c r="OYE294" s="6"/>
      <c r="OYF294" s="6"/>
      <c r="OYG294" s="6"/>
      <c r="OYH294" s="6"/>
      <c r="OYI294" s="6"/>
      <c r="OYJ294" s="6"/>
      <c r="OYK294" s="6"/>
      <c r="OYL294" s="6"/>
      <c r="OYM294" s="6"/>
      <c r="OYN294" s="6"/>
      <c r="OYO294" s="6"/>
      <c r="OYP294" s="6"/>
      <c r="OYQ294" s="6"/>
      <c r="OYR294" s="6"/>
      <c r="OYS294" s="6"/>
      <c r="OYT294" s="6"/>
      <c r="OYU294" s="6"/>
      <c r="OYV294" s="6"/>
      <c r="OYW294" s="6"/>
      <c r="OYX294" s="6"/>
      <c r="OYY294" s="6"/>
      <c r="OYZ294" s="6"/>
      <c r="OZA294" s="6"/>
      <c r="OZB294" s="6"/>
      <c r="OZC294" s="6"/>
      <c r="OZD294" s="6"/>
      <c r="OZE294" s="6"/>
      <c r="OZF294" s="6"/>
      <c r="OZG294" s="6"/>
      <c r="OZH294" s="6"/>
      <c r="OZI294" s="6"/>
      <c r="OZJ294" s="6"/>
      <c r="OZK294" s="6"/>
      <c r="OZL294" s="6"/>
      <c r="OZM294" s="6"/>
      <c r="OZN294" s="6"/>
      <c r="OZO294" s="6"/>
      <c r="OZP294" s="6"/>
      <c r="OZQ294" s="6"/>
      <c r="OZR294" s="6"/>
      <c r="OZS294" s="6"/>
      <c r="OZT294" s="6"/>
      <c r="OZU294" s="6"/>
      <c r="OZV294" s="6"/>
      <c r="OZW294" s="6"/>
      <c r="OZX294" s="6"/>
      <c r="OZY294" s="6"/>
      <c r="OZZ294" s="6"/>
      <c r="PAA294" s="6"/>
      <c r="PAB294" s="6"/>
      <c r="PAC294" s="6"/>
      <c r="PAD294" s="6"/>
      <c r="PAE294" s="6"/>
      <c r="PAF294" s="6"/>
      <c r="PAG294" s="6"/>
      <c r="PAH294" s="6"/>
      <c r="PAI294" s="6"/>
      <c r="PAJ294" s="6"/>
      <c r="PAK294" s="6"/>
      <c r="PAL294" s="6"/>
      <c r="PAM294" s="6"/>
      <c r="PAN294" s="6"/>
      <c r="PAO294" s="6"/>
      <c r="PAP294" s="6"/>
      <c r="PAQ294" s="6"/>
      <c r="PAR294" s="6"/>
      <c r="PAS294" s="6"/>
      <c r="PAT294" s="6"/>
      <c r="PAU294" s="6"/>
      <c r="PAV294" s="6"/>
      <c r="PAW294" s="6"/>
      <c r="PAX294" s="6"/>
      <c r="PAY294" s="6"/>
      <c r="PAZ294" s="6"/>
      <c r="PBA294" s="6"/>
      <c r="PBB294" s="6"/>
      <c r="PBC294" s="6"/>
      <c r="PBD294" s="6"/>
      <c r="PBE294" s="6"/>
      <c r="PBF294" s="6"/>
      <c r="PBG294" s="6"/>
      <c r="PBH294" s="6"/>
      <c r="PBI294" s="6"/>
      <c r="PBJ294" s="6"/>
      <c r="PBK294" s="6"/>
      <c r="PBL294" s="6"/>
      <c r="PBM294" s="6"/>
      <c r="PBN294" s="6"/>
      <c r="PBO294" s="6"/>
      <c r="PBP294" s="6"/>
      <c r="PBQ294" s="6"/>
      <c r="PBR294" s="6"/>
      <c r="PBS294" s="6"/>
      <c r="PBT294" s="6"/>
      <c r="PBU294" s="6"/>
      <c r="PBV294" s="6"/>
      <c r="PBW294" s="6"/>
      <c r="PBX294" s="6"/>
      <c r="PBY294" s="6"/>
      <c r="PBZ294" s="6"/>
      <c r="PCA294" s="6"/>
      <c r="PCB294" s="6"/>
      <c r="PCC294" s="6"/>
      <c r="PCD294" s="6"/>
      <c r="PCE294" s="6"/>
      <c r="PCF294" s="6"/>
      <c r="PCG294" s="6"/>
      <c r="PCH294" s="6"/>
      <c r="PCI294" s="6"/>
      <c r="PCJ294" s="6"/>
      <c r="PCK294" s="6"/>
      <c r="PCL294" s="6"/>
      <c r="PCM294" s="6"/>
      <c r="PCN294" s="6"/>
      <c r="PCO294" s="6"/>
      <c r="PCP294" s="6"/>
      <c r="PCQ294" s="6"/>
      <c r="PCR294" s="6"/>
      <c r="PCS294" s="6"/>
      <c r="PCT294" s="6"/>
      <c r="PCU294" s="6"/>
      <c r="PCV294" s="6"/>
      <c r="PCW294" s="6"/>
      <c r="PCX294" s="6"/>
      <c r="PCY294" s="6"/>
      <c r="PCZ294" s="6"/>
      <c r="PDA294" s="6"/>
      <c r="PDB294" s="6"/>
      <c r="PDC294" s="6"/>
      <c r="PDD294" s="6"/>
      <c r="PDE294" s="6"/>
      <c r="PDF294" s="6"/>
      <c r="PDG294" s="6"/>
      <c r="PDH294" s="6"/>
      <c r="PDI294" s="6"/>
      <c r="PDJ294" s="6"/>
      <c r="PDK294" s="6"/>
      <c r="PDL294" s="6"/>
      <c r="PDM294" s="6"/>
      <c r="PDN294" s="6"/>
      <c r="PDO294" s="6"/>
      <c r="PDP294" s="6"/>
      <c r="PDQ294" s="6"/>
      <c r="PDR294" s="6"/>
      <c r="PDS294" s="6"/>
      <c r="PDT294" s="6"/>
      <c r="PDU294" s="6"/>
      <c r="PDV294" s="6"/>
      <c r="PDW294" s="6"/>
      <c r="PDX294" s="6"/>
      <c r="PDY294" s="6"/>
      <c r="PDZ294" s="6"/>
      <c r="PEA294" s="6"/>
      <c r="PEB294" s="6"/>
      <c r="PEC294" s="6"/>
      <c r="PED294" s="6"/>
      <c r="PEE294" s="6"/>
      <c r="PEF294" s="6"/>
      <c r="PEG294" s="6"/>
      <c r="PEH294" s="6"/>
      <c r="PEI294" s="6"/>
      <c r="PEJ294" s="6"/>
      <c r="PEK294" s="6"/>
      <c r="PEL294" s="6"/>
      <c r="PEM294" s="6"/>
      <c r="PEN294" s="6"/>
      <c r="PEO294" s="6"/>
      <c r="PEP294" s="6"/>
      <c r="PEQ294" s="6"/>
      <c r="PER294" s="6"/>
      <c r="PES294" s="6"/>
      <c r="PET294" s="6"/>
      <c r="PEU294" s="6"/>
      <c r="PEV294" s="6"/>
      <c r="PEW294" s="6"/>
      <c r="PEX294" s="6"/>
      <c r="PEY294" s="6"/>
      <c r="PEZ294" s="6"/>
      <c r="PFA294" s="6"/>
      <c r="PFB294" s="6"/>
      <c r="PFC294" s="6"/>
      <c r="PFD294" s="6"/>
      <c r="PFE294" s="6"/>
      <c r="PFF294" s="6"/>
      <c r="PFG294" s="6"/>
      <c r="PFH294" s="6"/>
      <c r="PFI294" s="6"/>
      <c r="PFJ294" s="6"/>
      <c r="PFK294" s="6"/>
      <c r="PFL294" s="6"/>
      <c r="PFM294" s="6"/>
      <c r="PFN294" s="6"/>
      <c r="PFO294" s="6"/>
      <c r="PFP294" s="6"/>
      <c r="PFQ294" s="6"/>
      <c r="PFR294" s="6"/>
      <c r="PFS294" s="6"/>
      <c r="PFT294" s="6"/>
      <c r="PFU294" s="6"/>
      <c r="PFV294" s="6"/>
      <c r="PFW294" s="6"/>
      <c r="PFX294" s="6"/>
      <c r="PFY294" s="6"/>
      <c r="PFZ294" s="6"/>
      <c r="PGA294" s="6"/>
      <c r="PGB294" s="6"/>
      <c r="PGC294" s="6"/>
      <c r="PGD294" s="6"/>
      <c r="PGE294" s="6"/>
      <c r="PGF294" s="6"/>
      <c r="PGG294" s="6"/>
      <c r="PGH294" s="6"/>
      <c r="PGI294" s="6"/>
      <c r="PGJ294" s="6"/>
      <c r="PGK294" s="6"/>
      <c r="PGL294" s="6"/>
      <c r="PGM294" s="6"/>
      <c r="PGN294" s="6"/>
      <c r="PGO294" s="6"/>
      <c r="PGP294" s="6"/>
      <c r="PGQ294" s="6"/>
      <c r="PGR294" s="6"/>
      <c r="PGS294" s="6"/>
      <c r="PGT294" s="6"/>
      <c r="PGU294" s="6"/>
      <c r="PGV294" s="6"/>
      <c r="PGW294" s="6"/>
      <c r="PGX294" s="6"/>
      <c r="PGY294" s="6"/>
      <c r="PGZ294" s="6"/>
      <c r="PHA294" s="6"/>
      <c r="PHB294" s="6"/>
      <c r="PHC294" s="6"/>
      <c r="PHD294" s="6"/>
      <c r="PHE294" s="6"/>
      <c r="PHF294" s="6"/>
      <c r="PHG294" s="6"/>
      <c r="PHH294" s="6"/>
      <c r="PHI294" s="6"/>
      <c r="PHJ294" s="6"/>
      <c r="PHK294" s="6"/>
      <c r="PHL294" s="6"/>
      <c r="PHM294" s="6"/>
      <c r="PHN294" s="6"/>
      <c r="PHO294" s="6"/>
      <c r="PHP294" s="6"/>
      <c r="PHQ294" s="6"/>
      <c r="PHR294" s="6"/>
      <c r="PHS294" s="6"/>
      <c r="PHT294" s="6"/>
      <c r="PHU294" s="6"/>
      <c r="PHV294" s="6"/>
      <c r="PHW294" s="6"/>
      <c r="PHX294" s="6"/>
      <c r="PHY294" s="6"/>
      <c r="PHZ294" s="6"/>
      <c r="PIA294" s="6"/>
      <c r="PIB294" s="6"/>
      <c r="PIC294" s="6"/>
      <c r="PID294" s="6"/>
      <c r="PIE294" s="6"/>
      <c r="PIF294" s="6"/>
      <c r="PIG294" s="6"/>
      <c r="PIH294" s="6"/>
      <c r="PII294" s="6"/>
      <c r="PIJ294" s="6"/>
      <c r="PIK294" s="6"/>
      <c r="PIL294" s="6"/>
      <c r="PIM294" s="6"/>
      <c r="PIN294" s="6"/>
      <c r="PIO294" s="6"/>
      <c r="PIP294" s="6"/>
      <c r="PIQ294" s="6"/>
      <c r="PIR294" s="6"/>
      <c r="PIS294" s="6"/>
      <c r="PIT294" s="6"/>
      <c r="PIU294" s="6"/>
      <c r="PIV294" s="6"/>
      <c r="PIW294" s="6"/>
      <c r="PIX294" s="6"/>
      <c r="PIY294" s="6"/>
      <c r="PIZ294" s="6"/>
      <c r="PJA294" s="6"/>
      <c r="PJB294" s="6"/>
      <c r="PJC294" s="6"/>
      <c r="PJD294" s="6"/>
      <c r="PJE294" s="6"/>
      <c r="PJF294" s="6"/>
      <c r="PJG294" s="6"/>
      <c r="PJH294" s="6"/>
      <c r="PJI294" s="6"/>
      <c r="PJJ294" s="6"/>
      <c r="PJK294" s="6"/>
      <c r="PJL294" s="6"/>
      <c r="PJM294" s="6"/>
      <c r="PJN294" s="6"/>
      <c r="PJO294" s="6"/>
      <c r="PJP294" s="6"/>
      <c r="PJQ294" s="6"/>
      <c r="PJR294" s="6"/>
      <c r="PJS294" s="6"/>
      <c r="PJT294" s="6"/>
      <c r="PJU294" s="6"/>
      <c r="PJV294" s="6"/>
      <c r="PJW294" s="6"/>
      <c r="PJX294" s="6"/>
      <c r="PJY294" s="6"/>
      <c r="PJZ294" s="6"/>
      <c r="PKA294" s="6"/>
      <c r="PKB294" s="6"/>
      <c r="PKC294" s="6"/>
      <c r="PKD294" s="6"/>
      <c r="PKE294" s="6"/>
      <c r="PKF294" s="6"/>
      <c r="PKG294" s="6"/>
      <c r="PKH294" s="6"/>
      <c r="PKI294" s="6"/>
      <c r="PKJ294" s="6"/>
      <c r="PKK294" s="6"/>
      <c r="PKL294" s="6"/>
      <c r="PKM294" s="6"/>
      <c r="PKN294" s="6"/>
      <c r="PKO294" s="6"/>
      <c r="PKP294" s="6"/>
      <c r="PKQ294" s="6"/>
      <c r="PKR294" s="6"/>
      <c r="PKS294" s="6"/>
      <c r="PKT294" s="6"/>
      <c r="PKU294" s="6"/>
      <c r="PKV294" s="6"/>
      <c r="PKW294" s="6"/>
      <c r="PKX294" s="6"/>
      <c r="PKY294" s="6"/>
      <c r="PKZ294" s="6"/>
      <c r="PLA294" s="6"/>
      <c r="PLB294" s="6"/>
      <c r="PLC294" s="6"/>
      <c r="PLD294" s="6"/>
      <c r="PLE294" s="6"/>
      <c r="PLF294" s="6"/>
      <c r="PLG294" s="6"/>
      <c r="PLH294" s="6"/>
      <c r="PLI294" s="6"/>
      <c r="PLJ294" s="6"/>
      <c r="PLK294" s="6"/>
      <c r="PLL294" s="6"/>
      <c r="PLM294" s="6"/>
      <c r="PLN294" s="6"/>
      <c r="PLO294" s="6"/>
      <c r="PLP294" s="6"/>
      <c r="PLQ294" s="6"/>
      <c r="PLR294" s="6"/>
      <c r="PLS294" s="6"/>
      <c r="PLT294" s="6"/>
      <c r="PLU294" s="6"/>
      <c r="PLV294" s="6"/>
      <c r="PLW294" s="6"/>
      <c r="PLX294" s="6"/>
      <c r="PLY294" s="6"/>
      <c r="PLZ294" s="6"/>
      <c r="PMA294" s="6"/>
      <c r="PMB294" s="6"/>
      <c r="PMC294" s="6"/>
      <c r="PMD294" s="6"/>
      <c r="PME294" s="6"/>
      <c r="PMF294" s="6"/>
      <c r="PMG294" s="6"/>
      <c r="PMH294" s="6"/>
      <c r="PMI294" s="6"/>
      <c r="PMJ294" s="6"/>
      <c r="PMK294" s="6"/>
      <c r="PML294" s="6"/>
      <c r="PMM294" s="6"/>
      <c r="PMN294" s="6"/>
      <c r="PMO294" s="6"/>
      <c r="PMP294" s="6"/>
      <c r="PMQ294" s="6"/>
      <c r="PMR294" s="6"/>
      <c r="PMS294" s="6"/>
      <c r="PMT294" s="6"/>
      <c r="PMU294" s="6"/>
      <c r="PMV294" s="6"/>
      <c r="PMW294" s="6"/>
      <c r="PMX294" s="6"/>
      <c r="PMY294" s="6"/>
      <c r="PMZ294" s="6"/>
      <c r="PNA294" s="6"/>
      <c r="PNB294" s="6"/>
      <c r="PNC294" s="6"/>
      <c r="PND294" s="6"/>
      <c r="PNE294" s="6"/>
      <c r="PNF294" s="6"/>
      <c r="PNG294" s="6"/>
      <c r="PNH294" s="6"/>
      <c r="PNI294" s="6"/>
      <c r="PNJ294" s="6"/>
      <c r="PNK294" s="6"/>
      <c r="PNL294" s="6"/>
      <c r="PNM294" s="6"/>
      <c r="PNN294" s="6"/>
      <c r="PNO294" s="6"/>
      <c r="PNP294" s="6"/>
      <c r="PNQ294" s="6"/>
      <c r="PNR294" s="6"/>
      <c r="PNS294" s="6"/>
      <c r="PNT294" s="6"/>
      <c r="PNU294" s="6"/>
      <c r="PNV294" s="6"/>
      <c r="PNW294" s="6"/>
      <c r="PNX294" s="6"/>
      <c r="PNY294" s="6"/>
      <c r="PNZ294" s="6"/>
      <c r="POA294" s="6"/>
      <c r="POB294" s="6"/>
      <c r="POC294" s="6"/>
      <c r="POD294" s="6"/>
      <c r="POE294" s="6"/>
      <c r="POF294" s="6"/>
      <c r="POG294" s="6"/>
      <c r="POH294" s="6"/>
      <c r="POI294" s="6"/>
      <c r="POJ294" s="6"/>
      <c r="POK294" s="6"/>
      <c r="POL294" s="6"/>
      <c r="POM294" s="6"/>
      <c r="PON294" s="6"/>
      <c r="POO294" s="6"/>
      <c r="POP294" s="6"/>
      <c r="POQ294" s="6"/>
      <c r="POR294" s="6"/>
      <c r="POS294" s="6"/>
      <c r="POT294" s="6"/>
      <c r="POU294" s="6"/>
      <c r="POV294" s="6"/>
      <c r="POW294" s="6"/>
      <c r="POX294" s="6"/>
      <c r="POY294" s="6"/>
      <c r="POZ294" s="6"/>
      <c r="PPA294" s="6"/>
      <c r="PPB294" s="6"/>
      <c r="PPC294" s="6"/>
      <c r="PPD294" s="6"/>
      <c r="PPE294" s="6"/>
      <c r="PPF294" s="6"/>
      <c r="PPG294" s="6"/>
      <c r="PPH294" s="6"/>
      <c r="PPI294" s="6"/>
      <c r="PPJ294" s="6"/>
      <c r="PPK294" s="6"/>
      <c r="PPL294" s="6"/>
      <c r="PPM294" s="6"/>
      <c r="PPN294" s="6"/>
      <c r="PPO294" s="6"/>
      <c r="PPP294" s="6"/>
      <c r="PPQ294" s="6"/>
      <c r="PPR294" s="6"/>
      <c r="PPS294" s="6"/>
      <c r="PPT294" s="6"/>
      <c r="PPU294" s="6"/>
      <c r="PPV294" s="6"/>
      <c r="PPW294" s="6"/>
      <c r="PPX294" s="6"/>
      <c r="PPY294" s="6"/>
      <c r="PPZ294" s="6"/>
      <c r="PQA294" s="6"/>
      <c r="PQB294" s="6"/>
      <c r="PQC294" s="6"/>
      <c r="PQD294" s="6"/>
      <c r="PQE294" s="6"/>
      <c r="PQF294" s="6"/>
      <c r="PQG294" s="6"/>
      <c r="PQH294" s="6"/>
      <c r="PQI294" s="6"/>
      <c r="PQJ294" s="6"/>
      <c r="PQK294" s="6"/>
      <c r="PQL294" s="6"/>
      <c r="PQM294" s="6"/>
      <c r="PQN294" s="6"/>
      <c r="PQO294" s="6"/>
      <c r="PQP294" s="6"/>
      <c r="PQQ294" s="6"/>
      <c r="PQR294" s="6"/>
      <c r="PQS294" s="6"/>
      <c r="PQT294" s="6"/>
      <c r="PQU294" s="6"/>
      <c r="PQV294" s="6"/>
      <c r="PQW294" s="6"/>
      <c r="PQX294" s="6"/>
      <c r="PQY294" s="6"/>
      <c r="PQZ294" s="6"/>
      <c r="PRA294" s="6"/>
      <c r="PRB294" s="6"/>
      <c r="PRC294" s="6"/>
      <c r="PRD294" s="6"/>
      <c r="PRE294" s="6"/>
      <c r="PRF294" s="6"/>
      <c r="PRG294" s="6"/>
      <c r="PRH294" s="6"/>
      <c r="PRI294" s="6"/>
      <c r="PRJ294" s="6"/>
      <c r="PRK294" s="6"/>
      <c r="PRL294" s="6"/>
      <c r="PRM294" s="6"/>
      <c r="PRN294" s="6"/>
      <c r="PRO294" s="6"/>
      <c r="PRP294" s="6"/>
      <c r="PRQ294" s="6"/>
      <c r="PRR294" s="6"/>
      <c r="PRS294" s="6"/>
      <c r="PRT294" s="6"/>
      <c r="PRU294" s="6"/>
      <c r="PRV294" s="6"/>
      <c r="PRW294" s="6"/>
      <c r="PRX294" s="6"/>
      <c r="PRY294" s="6"/>
      <c r="PRZ294" s="6"/>
      <c r="PSA294" s="6"/>
      <c r="PSB294" s="6"/>
      <c r="PSC294" s="6"/>
      <c r="PSD294" s="6"/>
      <c r="PSE294" s="6"/>
      <c r="PSF294" s="6"/>
      <c r="PSG294" s="6"/>
      <c r="PSH294" s="6"/>
      <c r="PSI294" s="6"/>
      <c r="PSJ294" s="6"/>
      <c r="PSK294" s="6"/>
      <c r="PSL294" s="6"/>
      <c r="PSM294" s="6"/>
      <c r="PSN294" s="6"/>
      <c r="PSO294" s="6"/>
      <c r="PSP294" s="6"/>
      <c r="PSQ294" s="6"/>
      <c r="PSR294" s="6"/>
      <c r="PSS294" s="6"/>
      <c r="PST294" s="6"/>
      <c r="PSU294" s="6"/>
      <c r="PSV294" s="6"/>
      <c r="PSW294" s="6"/>
      <c r="PSX294" s="6"/>
      <c r="PSY294" s="6"/>
      <c r="PSZ294" s="6"/>
      <c r="PTA294" s="6"/>
      <c r="PTB294" s="6"/>
      <c r="PTC294" s="6"/>
      <c r="PTD294" s="6"/>
      <c r="PTE294" s="6"/>
      <c r="PTF294" s="6"/>
      <c r="PTG294" s="6"/>
      <c r="PTH294" s="6"/>
      <c r="PTI294" s="6"/>
      <c r="PTJ294" s="6"/>
      <c r="PTK294" s="6"/>
      <c r="PTL294" s="6"/>
      <c r="PTM294" s="6"/>
      <c r="PTN294" s="6"/>
      <c r="PTO294" s="6"/>
      <c r="PTP294" s="6"/>
      <c r="PTQ294" s="6"/>
      <c r="PTR294" s="6"/>
      <c r="PTS294" s="6"/>
      <c r="PTT294" s="6"/>
      <c r="PTU294" s="6"/>
      <c r="PTV294" s="6"/>
      <c r="PTW294" s="6"/>
      <c r="PTX294" s="6"/>
      <c r="PTY294" s="6"/>
      <c r="PTZ294" s="6"/>
      <c r="PUA294" s="6"/>
      <c r="PUB294" s="6"/>
      <c r="PUC294" s="6"/>
      <c r="PUD294" s="6"/>
      <c r="PUE294" s="6"/>
      <c r="PUF294" s="6"/>
      <c r="PUG294" s="6"/>
      <c r="PUH294" s="6"/>
      <c r="PUI294" s="6"/>
      <c r="PUJ294" s="6"/>
      <c r="PUK294" s="6"/>
      <c r="PUL294" s="6"/>
      <c r="PUM294" s="6"/>
      <c r="PUN294" s="6"/>
      <c r="PUO294" s="6"/>
      <c r="PUP294" s="6"/>
      <c r="PUQ294" s="6"/>
      <c r="PUR294" s="6"/>
      <c r="PUS294" s="6"/>
      <c r="PUT294" s="6"/>
      <c r="PUU294" s="6"/>
      <c r="PUV294" s="6"/>
      <c r="PUW294" s="6"/>
      <c r="PUX294" s="6"/>
      <c r="PUY294" s="6"/>
      <c r="PUZ294" s="6"/>
      <c r="PVA294" s="6"/>
      <c r="PVB294" s="6"/>
      <c r="PVC294" s="6"/>
      <c r="PVD294" s="6"/>
      <c r="PVE294" s="6"/>
      <c r="PVF294" s="6"/>
      <c r="PVG294" s="6"/>
      <c r="PVH294" s="6"/>
      <c r="PVI294" s="6"/>
      <c r="PVJ294" s="6"/>
      <c r="PVK294" s="6"/>
      <c r="PVL294" s="6"/>
      <c r="PVM294" s="6"/>
      <c r="PVN294" s="6"/>
      <c r="PVO294" s="6"/>
      <c r="PVP294" s="6"/>
      <c r="PVQ294" s="6"/>
      <c r="PVR294" s="6"/>
      <c r="PVS294" s="6"/>
      <c r="PVT294" s="6"/>
      <c r="PVU294" s="6"/>
      <c r="PVV294" s="6"/>
      <c r="PVW294" s="6"/>
      <c r="PVX294" s="6"/>
      <c r="PVY294" s="6"/>
      <c r="PVZ294" s="6"/>
      <c r="PWA294" s="6"/>
      <c r="PWB294" s="6"/>
      <c r="PWC294" s="6"/>
      <c r="PWD294" s="6"/>
      <c r="PWE294" s="6"/>
      <c r="PWF294" s="6"/>
      <c r="PWG294" s="6"/>
      <c r="PWH294" s="6"/>
      <c r="PWI294" s="6"/>
      <c r="PWJ294" s="6"/>
      <c r="PWK294" s="6"/>
      <c r="PWL294" s="6"/>
      <c r="PWM294" s="6"/>
      <c r="PWN294" s="6"/>
      <c r="PWO294" s="6"/>
      <c r="PWP294" s="6"/>
      <c r="PWQ294" s="6"/>
      <c r="PWR294" s="6"/>
      <c r="PWS294" s="6"/>
      <c r="PWT294" s="6"/>
      <c r="PWU294" s="6"/>
      <c r="PWV294" s="6"/>
      <c r="PWW294" s="6"/>
      <c r="PWX294" s="6"/>
      <c r="PWY294" s="6"/>
      <c r="PWZ294" s="6"/>
      <c r="PXA294" s="6"/>
      <c r="PXB294" s="6"/>
      <c r="PXC294" s="6"/>
      <c r="PXD294" s="6"/>
      <c r="PXE294" s="6"/>
      <c r="PXF294" s="6"/>
      <c r="PXG294" s="6"/>
      <c r="PXH294" s="6"/>
      <c r="PXI294" s="6"/>
      <c r="PXJ294" s="6"/>
      <c r="PXK294" s="6"/>
      <c r="PXL294" s="6"/>
      <c r="PXM294" s="6"/>
      <c r="PXN294" s="6"/>
      <c r="PXO294" s="6"/>
      <c r="PXP294" s="6"/>
      <c r="PXQ294" s="6"/>
      <c r="PXR294" s="6"/>
      <c r="PXS294" s="6"/>
      <c r="PXT294" s="6"/>
      <c r="PXU294" s="6"/>
      <c r="PXV294" s="6"/>
      <c r="PXW294" s="6"/>
      <c r="PXX294" s="6"/>
      <c r="PXY294" s="6"/>
      <c r="PXZ294" s="6"/>
      <c r="PYA294" s="6"/>
      <c r="PYB294" s="6"/>
      <c r="PYC294" s="6"/>
      <c r="PYD294" s="6"/>
      <c r="PYE294" s="6"/>
      <c r="PYF294" s="6"/>
      <c r="PYG294" s="6"/>
      <c r="PYH294" s="6"/>
      <c r="PYI294" s="6"/>
      <c r="PYJ294" s="6"/>
      <c r="PYK294" s="6"/>
      <c r="PYL294" s="6"/>
      <c r="PYM294" s="6"/>
      <c r="PYN294" s="6"/>
      <c r="PYO294" s="6"/>
      <c r="PYP294" s="6"/>
      <c r="PYQ294" s="6"/>
      <c r="PYR294" s="6"/>
      <c r="PYS294" s="6"/>
      <c r="PYT294" s="6"/>
      <c r="PYU294" s="6"/>
      <c r="PYV294" s="6"/>
      <c r="PYW294" s="6"/>
      <c r="PYX294" s="6"/>
      <c r="PYY294" s="6"/>
      <c r="PYZ294" s="6"/>
      <c r="PZA294" s="6"/>
      <c r="PZB294" s="6"/>
      <c r="PZC294" s="6"/>
      <c r="PZD294" s="6"/>
      <c r="PZE294" s="6"/>
      <c r="PZF294" s="6"/>
      <c r="PZG294" s="6"/>
      <c r="PZH294" s="6"/>
      <c r="PZI294" s="6"/>
      <c r="PZJ294" s="6"/>
      <c r="PZK294" s="6"/>
      <c r="PZL294" s="6"/>
      <c r="PZM294" s="6"/>
      <c r="PZN294" s="6"/>
      <c r="PZO294" s="6"/>
      <c r="PZP294" s="6"/>
      <c r="PZQ294" s="6"/>
      <c r="PZR294" s="6"/>
      <c r="PZS294" s="6"/>
      <c r="PZT294" s="6"/>
      <c r="PZU294" s="6"/>
      <c r="PZV294" s="6"/>
      <c r="PZW294" s="6"/>
      <c r="PZX294" s="6"/>
      <c r="PZY294" s="6"/>
      <c r="PZZ294" s="6"/>
      <c r="QAA294" s="6"/>
      <c r="QAB294" s="6"/>
      <c r="QAC294" s="6"/>
      <c r="QAD294" s="6"/>
      <c r="QAE294" s="6"/>
      <c r="QAF294" s="6"/>
      <c r="QAG294" s="6"/>
      <c r="QAH294" s="6"/>
      <c r="QAI294" s="6"/>
      <c r="QAJ294" s="6"/>
      <c r="QAK294" s="6"/>
      <c r="QAL294" s="6"/>
      <c r="QAM294" s="6"/>
      <c r="QAN294" s="6"/>
      <c r="QAO294" s="6"/>
      <c r="QAP294" s="6"/>
      <c r="QAQ294" s="6"/>
      <c r="QAR294" s="6"/>
      <c r="QAS294" s="6"/>
      <c r="QAT294" s="6"/>
      <c r="QAU294" s="6"/>
      <c r="QAV294" s="6"/>
      <c r="QAW294" s="6"/>
      <c r="QAX294" s="6"/>
      <c r="QAY294" s="6"/>
      <c r="QAZ294" s="6"/>
      <c r="QBA294" s="6"/>
      <c r="QBB294" s="6"/>
      <c r="QBC294" s="6"/>
      <c r="QBD294" s="6"/>
      <c r="QBE294" s="6"/>
      <c r="QBF294" s="6"/>
      <c r="QBG294" s="6"/>
      <c r="QBH294" s="6"/>
      <c r="QBI294" s="6"/>
      <c r="QBJ294" s="6"/>
      <c r="QBK294" s="6"/>
      <c r="QBL294" s="6"/>
      <c r="QBM294" s="6"/>
      <c r="QBN294" s="6"/>
      <c r="QBO294" s="6"/>
      <c r="QBP294" s="6"/>
      <c r="QBQ294" s="6"/>
      <c r="QBR294" s="6"/>
      <c r="QBS294" s="6"/>
      <c r="QBT294" s="6"/>
      <c r="QBU294" s="6"/>
      <c r="QBV294" s="6"/>
      <c r="QBW294" s="6"/>
      <c r="QBX294" s="6"/>
      <c r="QBY294" s="6"/>
      <c r="QBZ294" s="6"/>
      <c r="QCA294" s="6"/>
      <c r="QCB294" s="6"/>
      <c r="QCC294" s="6"/>
      <c r="QCD294" s="6"/>
      <c r="QCE294" s="6"/>
      <c r="QCF294" s="6"/>
      <c r="QCG294" s="6"/>
      <c r="QCH294" s="6"/>
      <c r="QCI294" s="6"/>
      <c r="QCJ294" s="6"/>
      <c r="QCK294" s="6"/>
      <c r="QCL294" s="6"/>
      <c r="QCM294" s="6"/>
      <c r="QCN294" s="6"/>
      <c r="QCO294" s="6"/>
      <c r="QCP294" s="6"/>
      <c r="QCQ294" s="6"/>
      <c r="QCR294" s="6"/>
      <c r="QCS294" s="6"/>
      <c r="QCT294" s="6"/>
      <c r="QCU294" s="6"/>
      <c r="QCV294" s="6"/>
      <c r="QCW294" s="6"/>
      <c r="QCX294" s="6"/>
      <c r="QCY294" s="6"/>
      <c r="QCZ294" s="6"/>
      <c r="QDA294" s="6"/>
      <c r="QDB294" s="6"/>
      <c r="QDC294" s="6"/>
      <c r="QDD294" s="6"/>
      <c r="QDE294" s="6"/>
      <c r="QDF294" s="6"/>
      <c r="QDG294" s="6"/>
      <c r="QDH294" s="6"/>
      <c r="QDI294" s="6"/>
      <c r="QDJ294" s="6"/>
      <c r="QDK294" s="6"/>
      <c r="QDL294" s="6"/>
      <c r="QDM294" s="6"/>
      <c r="QDN294" s="6"/>
      <c r="QDO294" s="6"/>
      <c r="QDP294" s="6"/>
      <c r="QDQ294" s="6"/>
      <c r="QDR294" s="6"/>
      <c r="QDS294" s="6"/>
      <c r="QDT294" s="6"/>
      <c r="QDU294" s="6"/>
      <c r="QDV294" s="6"/>
      <c r="QDW294" s="6"/>
      <c r="QDX294" s="6"/>
      <c r="QDY294" s="6"/>
      <c r="QDZ294" s="6"/>
      <c r="QEA294" s="6"/>
      <c r="QEB294" s="6"/>
      <c r="QEC294" s="6"/>
      <c r="QED294" s="6"/>
      <c r="QEE294" s="6"/>
      <c r="QEF294" s="6"/>
      <c r="QEG294" s="6"/>
      <c r="QEH294" s="6"/>
      <c r="QEI294" s="6"/>
      <c r="QEJ294" s="6"/>
      <c r="QEK294" s="6"/>
      <c r="QEL294" s="6"/>
      <c r="QEM294" s="6"/>
      <c r="QEN294" s="6"/>
      <c r="QEO294" s="6"/>
      <c r="QEP294" s="6"/>
      <c r="QEQ294" s="6"/>
      <c r="QER294" s="6"/>
      <c r="QES294" s="6"/>
      <c r="QET294" s="6"/>
      <c r="QEU294" s="6"/>
      <c r="QEV294" s="6"/>
      <c r="QEW294" s="6"/>
      <c r="QEX294" s="6"/>
      <c r="QEY294" s="6"/>
      <c r="QEZ294" s="6"/>
      <c r="QFA294" s="6"/>
      <c r="QFB294" s="6"/>
      <c r="QFC294" s="6"/>
      <c r="QFD294" s="6"/>
      <c r="QFE294" s="6"/>
      <c r="QFF294" s="6"/>
      <c r="QFG294" s="6"/>
      <c r="QFH294" s="6"/>
      <c r="QFI294" s="6"/>
      <c r="QFJ294" s="6"/>
      <c r="QFK294" s="6"/>
      <c r="QFL294" s="6"/>
      <c r="QFM294" s="6"/>
      <c r="QFN294" s="6"/>
      <c r="QFO294" s="6"/>
      <c r="QFP294" s="6"/>
      <c r="QFQ294" s="6"/>
      <c r="QFR294" s="6"/>
      <c r="QFS294" s="6"/>
      <c r="QFT294" s="6"/>
      <c r="QFU294" s="6"/>
      <c r="QFV294" s="6"/>
      <c r="QFW294" s="6"/>
      <c r="QFX294" s="6"/>
      <c r="QFY294" s="6"/>
      <c r="QFZ294" s="6"/>
      <c r="QGA294" s="6"/>
      <c r="QGB294" s="6"/>
      <c r="QGC294" s="6"/>
      <c r="QGD294" s="6"/>
      <c r="QGE294" s="6"/>
      <c r="QGF294" s="6"/>
      <c r="QGG294" s="6"/>
      <c r="QGH294" s="6"/>
      <c r="QGI294" s="6"/>
      <c r="QGJ294" s="6"/>
      <c r="QGK294" s="6"/>
      <c r="QGL294" s="6"/>
      <c r="QGM294" s="6"/>
      <c r="QGN294" s="6"/>
      <c r="QGO294" s="6"/>
      <c r="QGP294" s="6"/>
      <c r="QGQ294" s="6"/>
      <c r="QGR294" s="6"/>
      <c r="QGS294" s="6"/>
      <c r="QGT294" s="6"/>
      <c r="QGU294" s="6"/>
      <c r="QGV294" s="6"/>
      <c r="QGW294" s="6"/>
      <c r="QGX294" s="6"/>
      <c r="QGY294" s="6"/>
      <c r="QGZ294" s="6"/>
      <c r="QHA294" s="6"/>
      <c r="QHB294" s="6"/>
      <c r="QHC294" s="6"/>
      <c r="QHD294" s="6"/>
      <c r="QHE294" s="6"/>
      <c r="QHF294" s="6"/>
      <c r="QHG294" s="6"/>
      <c r="QHH294" s="6"/>
      <c r="QHI294" s="6"/>
      <c r="QHJ294" s="6"/>
      <c r="QHK294" s="6"/>
      <c r="QHL294" s="6"/>
      <c r="QHM294" s="6"/>
      <c r="QHN294" s="6"/>
      <c r="QHO294" s="6"/>
      <c r="QHP294" s="6"/>
      <c r="QHQ294" s="6"/>
      <c r="QHR294" s="6"/>
      <c r="QHS294" s="6"/>
      <c r="QHT294" s="6"/>
      <c r="QHU294" s="6"/>
      <c r="QHV294" s="6"/>
      <c r="QHW294" s="6"/>
      <c r="QHX294" s="6"/>
      <c r="QHY294" s="6"/>
      <c r="QHZ294" s="6"/>
      <c r="QIA294" s="6"/>
      <c r="QIB294" s="6"/>
      <c r="QIC294" s="6"/>
      <c r="QID294" s="6"/>
      <c r="QIE294" s="6"/>
      <c r="QIF294" s="6"/>
      <c r="QIG294" s="6"/>
      <c r="QIH294" s="6"/>
      <c r="QII294" s="6"/>
      <c r="QIJ294" s="6"/>
      <c r="QIK294" s="6"/>
      <c r="QIL294" s="6"/>
      <c r="QIM294" s="6"/>
      <c r="QIN294" s="6"/>
      <c r="QIO294" s="6"/>
      <c r="QIP294" s="6"/>
      <c r="QIQ294" s="6"/>
      <c r="QIR294" s="6"/>
      <c r="QIS294" s="6"/>
      <c r="QIT294" s="6"/>
      <c r="QIU294" s="6"/>
      <c r="QIV294" s="6"/>
      <c r="QIW294" s="6"/>
      <c r="QIX294" s="6"/>
      <c r="QIY294" s="6"/>
      <c r="QIZ294" s="6"/>
      <c r="QJA294" s="6"/>
      <c r="QJB294" s="6"/>
      <c r="QJC294" s="6"/>
      <c r="QJD294" s="6"/>
      <c r="QJE294" s="6"/>
      <c r="QJF294" s="6"/>
      <c r="QJG294" s="6"/>
      <c r="QJH294" s="6"/>
      <c r="QJI294" s="6"/>
      <c r="QJJ294" s="6"/>
      <c r="QJK294" s="6"/>
      <c r="QJL294" s="6"/>
      <c r="QJM294" s="6"/>
      <c r="QJN294" s="6"/>
      <c r="QJO294" s="6"/>
      <c r="QJP294" s="6"/>
      <c r="QJQ294" s="6"/>
      <c r="QJR294" s="6"/>
      <c r="QJS294" s="6"/>
      <c r="QJT294" s="6"/>
      <c r="QJU294" s="6"/>
      <c r="QJV294" s="6"/>
      <c r="QJW294" s="6"/>
      <c r="QJX294" s="6"/>
      <c r="QJY294" s="6"/>
      <c r="QJZ294" s="6"/>
      <c r="QKA294" s="6"/>
      <c r="QKB294" s="6"/>
      <c r="QKC294" s="6"/>
      <c r="QKD294" s="6"/>
      <c r="QKE294" s="6"/>
      <c r="QKF294" s="6"/>
      <c r="QKG294" s="6"/>
      <c r="QKH294" s="6"/>
      <c r="QKI294" s="6"/>
      <c r="QKJ294" s="6"/>
      <c r="QKK294" s="6"/>
      <c r="QKL294" s="6"/>
      <c r="QKM294" s="6"/>
      <c r="QKN294" s="6"/>
      <c r="QKO294" s="6"/>
      <c r="QKP294" s="6"/>
      <c r="QKQ294" s="6"/>
      <c r="QKR294" s="6"/>
      <c r="QKS294" s="6"/>
      <c r="QKT294" s="6"/>
      <c r="QKU294" s="6"/>
      <c r="QKV294" s="6"/>
      <c r="QKW294" s="6"/>
      <c r="QKX294" s="6"/>
      <c r="QKY294" s="6"/>
      <c r="QKZ294" s="6"/>
      <c r="QLA294" s="6"/>
      <c r="QLB294" s="6"/>
      <c r="QLC294" s="6"/>
      <c r="QLD294" s="6"/>
      <c r="QLE294" s="6"/>
      <c r="QLF294" s="6"/>
      <c r="QLG294" s="6"/>
      <c r="QLH294" s="6"/>
      <c r="QLI294" s="6"/>
      <c r="QLJ294" s="6"/>
      <c r="QLK294" s="6"/>
      <c r="QLL294" s="6"/>
      <c r="QLM294" s="6"/>
      <c r="QLN294" s="6"/>
      <c r="QLO294" s="6"/>
      <c r="QLP294" s="6"/>
      <c r="QLQ294" s="6"/>
      <c r="QLR294" s="6"/>
      <c r="QLS294" s="6"/>
      <c r="QLT294" s="6"/>
      <c r="QLU294" s="6"/>
      <c r="QLV294" s="6"/>
      <c r="QLW294" s="6"/>
      <c r="QLX294" s="6"/>
      <c r="QLY294" s="6"/>
      <c r="QLZ294" s="6"/>
      <c r="QMA294" s="6"/>
      <c r="QMB294" s="6"/>
      <c r="QMC294" s="6"/>
      <c r="QMD294" s="6"/>
      <c r="QME294" s="6"/>
      <c r="QMF294" s="6"/>
      <c r="QMG294" s="6"/>
      <c r="QMH294" s="6"/>
      <c r="QMI294" s="6"/>
      <c r="QMJ294" s="6"/>
      <c r="QMK294" s="6"/>
      <c r="QML294" s="6"/>
      <c r="QMM294" s="6"/>
      <c r="QMN294" s="6"/>
      <c r="QMO294" s="6"/>
      <c r="QMP294" s="6"/>
      <c r="QMQ294" s="6"/>
      <c r="QMR294" s="6"/>
      <c r="QMS294" s="6"/>
      <c r="QMT294" s="6"/>
      <c r="QMU294" s="6"/>
      <c r="QMV294" s="6"/>
      <c r="QMW294" s="6"/>
      <c r="QMX294" s="6"/>
      <c r="QMY294" s="6"/>
      <c r="QMZ294" s="6"/>
      <c r="QNA294" s="6"/>
      <c r="QNB294" s="6"/>
      <c r="QNC294" s="6"/>
      <c r="QND294" s="6"/>
      <c r="QNE294" s="6"/>
      <c r="QNF294" s="6"/>
      <c r="QNG294" s="6"/>
      <c r="QNH294" s="6"/>
      <c r="QNI294" s="6"/>
      <c r="QNJ294" s="6"/>
      <c r="QNK294" s="6"/>
      <c r="QNL294" s="6"/>
      <c r="QNM294" s="6"/>
      <c r="QNN294" s="6"/>
      <c r="QNO294" s="6"/>
      <c r="QNP294" s="6"/>
      <c r="QNQ294" s="6"/>
      <c r="QNR294" s="6"/>
      <c r="QNS294" s="6"/>
      <c r="QNT294" s="6"/>
      <c r="QNU294" s="6"/>
      <c r="QNV294" s="6"/>
      <c r="QNW294" s="6"/>
      <c r="QNX294" s="6"/>
      <c r="QNY294" s="6"/>
      <c r="QNZ294" s="6"/>
      <c r="QOA294" s="6"/>
      <c r="QOB294" s="6"/>
      <c r="QOC294" s="6"/>
      <c r="QOD294" s="6"/>
      <c r="QOE294" s="6"/>
      <c r="QOF294" s="6"/>
      <c r="QOG294" s="6"/>
      <c r="QOH294" s="6"/>
      <c r="QOI294" s="6"/>
      <c r="QOJ294" s="6"/>
      <c r="QOK294" s="6"/>
      <c r="QOL294" s="6"/>
      <c r="QOM294" s="6"/>
      <c r="QON294" s="6"/>
      <c r="QOO294" s="6"/>
      <c r="QOP294" s="6"/>
      <c r="QOQ294" s="6"/>
      <c r="QOR294" s="6"/>
      <c r="QOS294" s="6"/>
      <c r="QOT294" s="6"/>
      <c r="QOU294" s="6"/>
      <c r="QOV294" s="6"/>
      <c r="QOW294" s="6"/>
      <c r="QOX294" s="6"/>
      <c r="QOY294" s="6"/>
      <c r="QOZ294" s="6"/>
      <c r="QPA294" s="6"/>
      <c r="QPB294" s="6"/>
      <c r="QPC294" s="6"/>
      <c r="QPD294" s="6"/>
      <c r="QPE294" s="6"/>
      <c r="QPF294" s="6"/>
      <c r="QPG294" s="6"/>
      <c r="QPH294" s="6"/>
      <c r="QPI294" s="6"/>
      <c r="QPJ294" s="6"/>
      <c r="QPK294" s="6"/>
      <c r="QPL294" s="6"/>
      <c r="QPM294" s="6"/>
      <c r="QPN294" s="6"/>
      <c r="QPO294" s="6"/>
      <c r="QPP294" s="6"/>
      <c r="QPQ294" s="6"/>
      <c r="QPR294" s="6"/>
      <c r="QPS294" s="6"/>
      <c r="QPT294" s="6"/>
      <c r="QPU294" s="6"/>
      <c r="QPV294" s="6"/>
      <c r="QPW294" s="6"/>
      <c r="QPX294" s="6"/>
      <c r="QPY294" s="6"/>
      <c r="QPZ294" s="6"/>
      <c r="QQA294" s="6"/>
      <c r="QQB294" s="6"/>
      <c r="QQC294" s="6"/>
      <c r="QQD294" s="6"/>
      <c r="QQE294" s="6"/>
      <c r="QQF294" s="6"/>
      <c r="QQG294" s="6"/>
      <c r="QQH294" s="6"/>
      <c r="QQI294" s="6"/>
      <c r="QQJ294" s="6"/>
      <c r="QQK294" s="6"/>
      <c r="QQL294" s="6"/>
      <c r="QQM294" s="6"/>
      <c r="QQN294" s="6"/>
      <c r="QQO294" s="6"/>
      <c r="QQP294" s="6"/>
      <c r="QQQ294" s="6"/>
      <c r="QQR294" s="6"/>
      <c r="QQS294" s="6"/>
      <c r="QQT294" s="6"/>
      <c r="QQU294" s="6"/>
      <c r="QQV294" s="6"/>
      <c r="QQW294" s="6"/>
      <c r="QQX294" s="6"/>
      <c r="QQY294" s="6"/>
      <c r="QQZ294" s="6"/>
      <c r="QRA294" s="6"/>
      <c r="QRB294" s="6"/>
      <c r="QRC294" s="6"/>
      <c r="QRD294" s="6"/>
      <c r="QRE294" s="6"/>
      <c r="QRF294" s="6"/>
      <c r="QRG294" s="6"/>
      <c r="QRH294" s="6"/>
      <c r="QRI294" s="6"/>
      <c r="QRJ294" s="6"/>
      <c r="QRK294" s="6"/>
      <c r="QRL294" s="6"/>
      <c r="QRM294" s="6"/>
      <c r="QRN294" s="6"/>
      <c r="QRO294" s="6"/>
      <c r="QRP294" s="6"/>
      <c r="QRQ294" s="6"/>
      <c r="QRR294" s="6"/>
      <c r="QRS294" s="6"/>
      <c r="QRT294" s="6"/>
      <c r="QRU294" s="6"/>
      <c r="QRV294" s="6"/>
      <c r="QRW294" s="6"/>
      <c r="QRX294" s="6"/>
      <c r="QRY294" s="6"/>
      <c r="QRZ294" s="6"/>
      <c r="QSA294" s="6"/>
      <c r="QSB294" s="6"/>
      <c r="QSC294" s="6"/>
      <c r="QSD294" s="6"/>
      <c r="QSE294" s="6"/>
      <c r="QSF294" s="6"/>
      <c r="QSG294" s="6"/>
      <c r="QSH294" s="6"/>
      <c r="QSI294" s="6"/>
      <c r="QSJ294" s="6"/>
      <c r="QSK294" s="6"/>
      <c r="QSL294" s="6"/>
      <c r="QSM294" s="6"/>
      <c r="QSN294" s="6"/>
      <c r="QSO294" s="6"/>
      <c r="QSP294" s="6"/>
      <c r="QSQ294" s="6"/>
      <c r="QSR294" s="6"/>
      <c r="QSS294" s="6"/>
      <c r="QST294" s="6"/>
      <c r="QSU294" s="6"/>
      <c r="QSV294" s="6"/>
      <c r="QSW294" s="6"/>
      <c r="QSX294" s="6"/>
      <c r="QSY294" s="6"/>
      <c r="QSZ294" s="6"/>
      <c r="QTA294" s="6"/>
      <c r="QTB294" s="6"/>
      <c r="QTC294" s="6"/>
      <c r="QTD294" s="6"/>
      <c r="QTE294" s="6"/>
      <c r="QTF294" s="6"/>
      <c r="QTG294" s="6"/>
      <c r="QTH294" s="6"/>
      <c r="QTI294" s="6"/>
      <c r="QTJ294" s="6"/>
      <c r="QTK294" s="6"/>
      <c r="QTL294" s="6"/>
      <c r="QTM294" s="6"/>
      <c r="QTN294" s="6"/>
      <c r="QTO294" s="6"/>
      <c r="QTP294" s="6"/>
      <c r="QTQ294" s="6"/>
      <c r="QTR294" s="6"/>
      <c r="QTS294" s="6"/>
      <c r="QTT294" s="6"/>
      <c r="QTU294" s="6"/>
      <c r="QTV294" s="6"/>
      <c r="QTW294" s="6"/>
      <c r="QTX294" s="6"/>
      <c r="QTY294" s="6"/>
      <c r="QTZ294" s="6"/>
      <c r="QUA294" s="6"/>
      <c r="QUB294" s="6"/>
      <c r="QUC294" s="6"/>
      <c r="QUD294" s="6"/>
      <c r="QUE294" s="6"/>
      <c r="QUF294" s="6"/>
      <c r="QUG294" s="6"/>
      <c r="QUH294" s="6"/>
      <c r="QUI294" s="6"/>
      <c r="QUJ294" s="6"/>
      <c r="QUK294" s="6"/>
      <c r="QUL294" s="6"/>
      <c r="QUM294" s="6"/>
      <c r="QUN294" s="6"/>
      <c r="QUO294" s="6"/>
      <c r="QUP294" s="6"/>
      <c r="QUQ294" s="6"/>
      <c r="QUR294" s="6"/>
      <c r="QUS294" s="6"/>
      <c r="QUT294" s="6"/>
      <c r="QUU294" s="6"/>
      <c r="QUV294" s="6"/>
      <c r="QUW294" s="6"/>
      <c r="QUX294" s="6"/>
      <c r="QUY294" s="6"/>
      <c r="QUZ294" s="6"/>
      <c r="QVA294" s="6"/>
      <c r="QVB294" s="6"/>
      <c r="QVC294" s="6"/>
      <c r="QVD294" s="6"/>
      <c r="QVE294" s="6"/>
      <c r="QVF294" s="6"/>
      <c r="QVG294" s="6"/>
      <c r="QVH294" s="6"/>
      <c r="QVI294" s="6"/>
      <c r="QVJ294" s="6"/>
      <c r="QVK294" s="6"/>
      <c r="QVL294" s="6"/>
      <c r="QVM294" s="6"/>
      <c r="QVN294" s="6"/>
      <c r="QVO294" s="6"/>
      <c r="QVP294" s="6"/>
      <c r="QVQ294" s="6"/>
      <c r="QVR294" s="6"/>
      <c r="QVS294" s="6"/>
      <c r="QVT294" s="6"/>
      <c r="QVU294" s="6"/>
      <c r="QVV294" s="6"/>
      <c r="QVW294" s="6"/>
      <c r="QVX294" s="6"/>
      <c r="QVY294" s="6"/>
      <c r="QVZ294" s="6"/>
      <c r="QWA294" s="6"/>
      <c r="QWB294" s="6"/>
      <c r="QWC294" s="6"/>
      <c r="QWD294" s="6"/>
      <c r="QWE294" s="6"/>
      <c r="QWF294" s="6"/>
      <c r="QWG294" s="6"/>
      <c r="QWH294" s="6"/>
      <c r="QWI294" s="6"/>
      <c r="QWJ294" s="6"/>
      <c r="QWK294" s="6"/>
      <c r="QWL294" s="6"/>
      <c r="QWM294" s="6"/>
      <c r="QWN294" s="6"/>
      <c r="QWO294" s="6"/>
      <c r="QWP294" s="6"/>
      <c r="QWQ294" s="6"/>
      <c r="QWR294" s="6"/>
      <c r="QWS294" s="6"/>
      <c r="QWT294" s="6"/>
      <c r="QWU294" s="6"/>
      <c r="QWV294" s="6"/>
      <c r="QWW294" s="6"/>
      <c r="QWX294" s="6"/>
      <c r="QWY294" s="6"/>
      <c r="QWZ294" s="6"/>
      <c r="QXA294" s="6"/>
      <c r="QXB294" s="6"/>
      <c r="QXC294" s="6"/>
      <c r="QXD294" s="6"/>
      <c r="QXE294" s="6"/>
      <c r="QXF294" s="6"/>
      <c r="QXG294" s="6"/>
      <c r="QXH294" s="6"/>
      <c r="QXI294" s="6"/>
      <c r="QXJ294" s="6"/>
      <c r="QXK294" s="6"/>
      <c r="QXL294" s="6"/>
      <c r="QXM294" s="6"/>
      <c r="QXN294" s="6"/>
      <c r="QXO294" s="6"/>
      <c r="QXP294" s="6"/>
      <c r="QXQ294" s="6"/>
      <c r="QXR294" s="6"/>
      <c r="QXS294" s="6"/>
      <c r="QXT294" s="6"/>
      <c r="QXU294" s="6"/>
      <c r="QXV294" s="6"/>
      <c r="QXW294" s="6"/>
      <c r="QXX294" s="6"/>
      <c r="QXY294" s="6"/>
      <c r="QXZ294" s="6"/>
      <c r="QYA294" s="6"/>
      <c r="QYB294" s="6"/>
      <c r="QYC294" s="6"/>
      <c r="QYD294" s="6"/>
      <c r="QYE294" s="6"/>
      <c r="QYF294" s="6"/>
      <c r="QYG294" s="6"/>
      <c r="QYH294" s="6"/>
      <c r="QYI294" s="6"/>
      <c r="QYJ294" s="6"/>
      <c r="QYK294" s="6"/>
      <c r="QYL294" s="6"/>
      <c r="QYM294" s="6"/>
      <c r="QYN294" s="6"/>
      <c r="QYO294" s="6"/>
      <c r="QYP294" s="6"/>
      <c r="QYQ294" s="6"/>
      <c r="QYR294" s="6"/>
      <c r="QYS294" s="6"/>
      <c r="QYT294" s="6"/>
      <c r="QYU294" s="6"/>
      <c r="QYV294" s="6"/>
      <c r="QYW294" s="6"/>
      <c r="QYX294" s="6"/>
      <c r="QYY294" s="6"/>
      <c r="QYZ294" s="6"/>
      <c r="QZA294" s="6"/>
      <c r="QZB294" s="6"/>
      <c r="QZC294" s="6"/>
      <c r="QZD294" s="6"/>
      <c r="QZE294" s="6"/>
      <c r="QZF294" s="6"/>
      <c r="QZG294" s="6"/>
      <c r="QZH294" s="6"/>
      <c r="QZI294" s="6"/>
      <c r="QZJ294" s="6"/>
      <c r="QZK294" s="6"/>
      <c r="QZL294" s="6"/>
      <c r="QZM294" s="6"/>
      <c r="QZN294" s="6"/>
      <c r="QZO294" s="6"/>
      <c r="QZP294" s="6"/>
      <c r="QZQ294" s="6"/>
      <c r="QZR294" s="6"/>
      <c r="QZS294" s="6"/>
      <c r="QZT294" s="6"/>
      <c r="QZU294" s="6"/>
      <c r="QZV294" s="6"/>
      <c r="QZW294" s="6"/>
      <c r="QZX294" s="6"/>
      <c r="QZY294" s="6"/>
      <c r="QZZ294" s="6"/>
      <c r="RAA294" s="6"/>
      <c r="RAB294" s="6"/>
      <c r="RAC294" s="6"/>
      <c r="RAD294" s="6"/>
      <c r="RAE294" s="6"/>
      <c r="RAF294" s="6"/>
      <c r="RAG294" s="6"/>
      <c r="RAH294" s="6"/>
      <c r="RAI294" s="6"/>
      <c r="RAJ294" s="6"/>
      <c r="RAK294" s="6"/>
      <c r="RAL294" s="6"/>
      <c r="RAM294" s="6"/>
      <c r="RAN294" s="6"/>
      <c r="RAO294" s="6"/>
      <c r="RAP294" s="6"/>
      <c r="RAQ294" s="6"/>
      <c r="RAR294" s="6"/>
      <c r="RAS294" s="6"/>
      <c r="RAT294" s="6"/>
      <c r="RAU294" s="6"/>
      <c r="RAV294" s="6"/>
      <c r="RAW294" s="6"/>
      <c r="RAX294" s="6"/>
      <c r="RAY294" s="6"/>
      <c r="RAZ294" s="6"/>
      <c r="RBA294" s="6"/>
      <c r="RBB294" s="6"/>
      <c r="RBC294" s="6"/>
      <c r="RBD294" s="6"/>
      <c r="RBE294" s="6"/>
      <c r="RBF294" s="6"/>
      <c r="RBG294" s="6"/>
      <c r="RBH294" s="6"/>
      <c r="RBI294" s="6"/>
      <c r="RBJ294" s="6"/>
      <c r="RBK294" s="6"/>
      <c r="RBL294" s="6"/>
      <c r="RBM294" s="6"/>
      <c r="RBN294" s="6"/>
      <c r="RBO294" s="6"/>
      <c r="RBP294" s="6"/>
      <c r="RBQ294" s="6"/>
      <c r="RBR294" s="6"/>
      <c r="RBS294" s="6"/>
      <c r="RBT294" s="6"/>
      <c r="RBU294" s="6"/>
      <c r="RBV294" s="6"/>
      <c r="RBW294" s="6"/>
      <c r="RBX294" s="6"/>
      <c r="RBY294" s="6"/>
      <c r="RBZ294" s="6"/>
      <c r="RCA294" s="6"/>
      <c r="RCB294" s="6"/>
      <c r="RCC294" s="6"/>
      <c r="RCD294" s="6"/>
      <c r="RCE294" s="6"/>
      <c r="RCF294" s="6"/>
      <c r="RCG294" s="6"/>
      <c r="RCH294" s="6"/>
      <c r="RCI294" s="6"/>
      <c r="RCJ294" s="6"/>
      <c r="RCK294" s="6"/>
      <c r="RCL294" s="6"/>
      <c r="RCM294" s="6"/>
      <c r="RCN294" s="6"/>
      <c r="RCO294" s="6"/>
      <c r="RCP294" s="6"/>
      <c r="RCQ294" s="6"/>
      <c r="RCR294" s="6"/>
      <c r="RCS294" s="6"/>
      <c r="RCT294" s="6"/>
      <c r="RCU294" s="6"/>
      <c r="RCV294" s="6"/>
      <c r="RCW294" s="6"/>
      <c r="RCX294" s="6"/>
      <c r="RCY294" s="6"/>
      <c r="RCZ294" s="6"/>
      <c r="RDA294" s="6"/>
      <c r="RDB294" s="6"/>
      <c r="RDC294" s="6"/>
      <c r="RDD294" s="6"/>
      <c r="RDE294" s="6"/>
      <c r="RDF294" s="6"/>
      <c r="RDG294" s="6"/>
      <c r="RDH294" s="6"/>
      <c r="RDI294" s="6"/>
      <c r="RDJ294" s="6"/>
      <c r="RDK294" s="6"/>
      <c r="RDL294" s="6"/>
      <c r="RDM294" s="6"/>
      <c r="RDN294" s="6"/>
      <c r="RDO294" s="6"/>
      <c r="RDP294" s="6"/>
      <c r="RDQ294" s="6"/>
      <c r="RDR294" s="6"/>
      <c r="RDS294" s="6"/>
      <c r="RDT294" s="6"/>
      <c r="RDU294" s="6"/>
      <c r="RDV294" s="6"/>
      <c r="RDW294" s="6"/>
      <c r="RDX294" s="6"/>
      <c r="RDY294" s="6"/>
      <c r="RDZ294" s="6"/>
      <c r="REA294" s="6"/>
      <c r="REB294" s="6"/>
      <c r="REC294" s="6"/>
      <c r="RED294" s="6"/>
      <c r="REE294" s="6"/>
      <c r="REF294" s="6"/>
      <c r="REG294" s="6"/>
      <c r="REH294" s="6"/>
      <c r="REI294" s="6"/>
      <c r="REJ294" s="6"/>
      <c r="REK294" s="6"/>
      <c r="REL294" s="6"/>
      <c r="REM294" s="6"/>
      <c r="REN294" s="6"/>
      <c r="REO294" s="6"/>
      <c r="REP294" s="6"/>
      <c r="REQ294" s="6"/>
      <c r="RER294" s="6"/>
      <c r="RES294" s="6"/>
      <c r="RET294" s="6"/>
      <c r="REU294" s="6"/>
      <c r="REV294" s="6"/>
      <c r="REW294" s="6"/>
      <c r="REX294" s="6"/>
      <c r="REY294" s="6"/>
      <c r="REZ294" s="6"/>
      <c r="RFA294" s="6"/>
      <c r="RFB294" s="6"/>
      <c r="RFC294" s="6"/>
      <c r="RFD294" s="6"/>
      <c r="RFE294" s="6"/>
      <c r="RFF294" s="6"/>
      <c r="RFG294" s="6"/>
      <c r="RFH294" s="6"/>
      <c r="RFI294" s="6"/>
      <c r="RFJ294" s="6"/>
      <c r="RFK294" s="6"/>
      <c r="RFL294" s="6"/>
      <c r="RFM294" s="6"/>
      <c r="RFN294" s="6"/>
      <c r="RFO294" s="6"/>
      <c r="RFP294" s="6"/>
      <c r="RFQ294" s="6"/>
      <c r="RFR294" s="6"/>
      <c r="RFS294" s="6"/>
      <c r="RFT294" s="6"/>
      <c r="RFU294" s="6"/>
      <c r="RFV294" s="6"/>
      <c r="RFW294" s="6"/>
      <c r="RFX294" s="6"/>
      <c r="RFY294" s="6"/>
      <c r="RFZ294" s="6"/>
      <c r="RGA294" s="6"/>
      <c r="RGB294" s="6"/>
      <c r="RGC294" s="6"/>
      <c r="RGD294" s="6"/>
      <c r="RGE294" s="6"/>
      <c r="RGF294" s="6"/>
      <c r="RGG294" s="6"/>
      <c r="RGH294" s="6"/>
      <c r="RGI294" s="6"/>
      <c r="RGJ294" s="6"/>
      <c r="RGK294" s="6"/>
      <c r="RGL294" s="6"/>
      <c r="RGM294" s="6"/>
      <c r="RGN294" s="6"/>
      <c r="RGO294" s="6"/>
      <c r="RGP294" s="6"/>
      <c r="RGQ294" s="6"/>
      <c r="RGR294" s="6"/>
      <c r="RGS294" s="6"/>
      <c r="RGT294" s="6"/>
      <c r="RGU294" s="6"/>
      <c r="RGV294" s="6"/>
      <c r="RGW294" s="6"/>
      <c r="RGX294" s="6"/>
      <c r="RGY294" s="6"/>
      <c r="RGZ294" s="6"/>
      <c r="RHA294" s="6"/>
      <c r="RHB294" s="6"/>
      <c r="RHC294" s="6"/>
      <c r="RHD294" s="6"/>
      <c r="RHE294" s="6"/>
      <c r="RHF294" s="6"/>
      <c r="RHG294" s="6"/>
      <c r="RHH294" s="6"/>
      <c r="RHI294" s="6"/>
      <c r="RHJ294" s="6"/>
      <c r="RHK294" s="6"/>
      <c r="RHL294" s="6"/>
      <c r="RHM294" s="6"/>
      <c r="RHN294" s="6"/>
      <c r="RHO294" s="6"/>
      <c r="RHP294" s="6"/>
      <c r="RHQ294" s="6"/>
      <c r="RHR294" s="6"/>
      <c r="RHS294" s="6"/>
      <c r="RHT294" s="6"/>
      <c r="RHU294" s="6"/>
      <c r="RHV294" s="6"/>
      <c r="RHW294" s="6"/>
      <c r="RHX294" s="6"/>
      <c r="RHY294" s="6"/>
      <c r="RHZ294" s="6"/>
      <c r="RIA294" s="6"/>
      <c r="RIB294" s="6"/>
      <c r="RIC294" s="6"/>
      <c r="RID294" s="6"/>
      <c r="RIE294" s="6"/>
      <c r="RIF294" s="6"/>
      <c r="RIG294" s="6"/>
      <c r="RIH294" s="6"/>
      <c r="RII294" s="6"/>
      <c r="RIJ294" s="6"/>
      <c r="RIK294" s="6"/>
      <c r="RIL294" s="6"/>
      <c r="RIM294" s="6"/>
      <c r="RIN294" s="6"/>
      <c r="RIO294" s="6"/>
      <c r="RIP294" s="6"/>
      <c r="RIQ294" s="6"/>
      <c r="RIR294" s="6"/>
      <c r="RIS294" s="6"/>
      <c r="RIT294" s="6"/>
      <c r="RIU294" s="6"/>
      <c r="RIV294" s="6"/>
      <c r="RIW294" s="6"/>
      <c r="RIX294" s="6"/>
      <c r="RIY294" s="6"/>
      <c r="RIZ294" s="6"/>
      <c r="RJA294" s="6"/>
      <c r="RJB294" s="6"/>
      <c r="RJC294" s="6"/>
      <c r="RJD294" s="6"/>
      <c r="RJE294" s="6"/>
      <c r="RJF294" s="6"/>
      <c r="RJG294" s="6"/>
      <c r="RJH294" s="6"/>
      <c r="RJI294" s="6"/>
      <c r="RJJ294" s="6"/>
      <c r="RJK294" s="6"/>
      <c r="RJL294" s="6"/>
      <c r="RJM294" s="6"/>
      <c r="RJN294" s="6"/>
      <c r="RJO294" s="6"/>
      <c r="RJP294" s="6"/>
      <c r="RJQ294" s="6"/>
      <c r="RJR294" s="6"/>
      <c r="RJS294" s="6"/>
      <c r="RJT294" s="6"/>
      <c r="RJU294" s="6"/>
      <c r="RJV294" s="6"/>
      <c r="RJW294" s="6"/>
      <c r="RJX294" s="6"/>
      <c r="RJY294" s="6"/>
      <c r="RJZ294" s="6"/>
      <c r="RKA294" s="6"/>
      <c r="RKB294" s="6"/>
      <c r="RKC294" s="6"/>
      <c r="RKD294" s="6"/>
      <c r="RKE294" s="6"/>
      <c r="RKF294" s="6"/>
      <c r="RKG294" s="6"/>
      <c r="RKH294" s="6"/>
      <c r="RKI294" s="6"/>
      <c r="RKJ294" s="6"/>
      <c r="RKK294" s="6"/>
      <c r="RKL294" s="6"/>
      <c r="RKM294" s="6"/>
      <c r="RKN294" s="6"/>
      <c r="RKO294" s="6"/>
      <c r="RKP294" s="6"/>
      <c r="RKQ294" s="6"/>
      <c r="RKR294" s="6"/>
      <c r="RKS294" s="6"/>
      <c r="RKT294" s="6"/>
      <c r="RKU294" s="6"/>
      <c r="RKV294" s="6"/>
      <c r="RKW294" s="6"/>
      <c r="RKX294" s="6"/>
      <c r="RKY294" s="6"/>
      <c r="RKZ294" s="6"/>
      <c r="RLA294" s="6"/>
      <c r="RLB294" s="6"/>
      <c r="RLC294" s="6"/>
      <c r="RLD294" s="6"/>
      <c r="RLE294" s="6"/>
      <c r="RLF294" s="6"/>
      <c r="RLG294" s="6"/>
      <c r="RLH294" s="6"/>
      <c r="RLI294" s="6"/>
      <c r="RLJ294" s="6"/>
      <c r="RLK294" s="6"/>
      <c r="RLL294" s="6"/>
      <c r="RLM294" s="6"/>
      <c r="RLN294" s="6"/>
      <c r="RLO294" s="6"/>
      <c r="RLP294" s="6"/>
      <c r="RLQ294" s="6"/>
      <c r="RLR294" s="6"/>
      <c r="RLS294" s="6"/>
      <c r="RLT294" s="6"/>
      <c r="RLU294" s="6"/>
      <c r="RLV294" s="6"/>
      <c r="RLW294" s="6"/>
      <c r="RLX294" s="6"/>
      <c r="RLY294" s="6"/>
      <c r="RLZ294" s="6"/>
      <c r="RMA294" s="6"/>
      <c r="RMB294" s="6"/>
      <c r="RMC294" s="6"/>
      <c r="RMD294" s="6"/>
      <c r="RME294" s="6"/>
      <c r="RMF294" s="6"/>
      <c r="RMG294" s="6"/>
      <c r="RMH294" s="6"/>
      <c r="RMI294" s="6"/>
      <c r="RMJ294" s="6"/>
      <c r="RMK294" s="6"/>
      <c r="RML294" s="6"/>
      <c r="RMM294" s="6"/>
      <c r="RMN294" s="6"/>
      <c r="RMO294" s="6"/>
      <c r="RMP294" s="6"/>
      <c r="RMQ294" s="6"/>
      <c r="RMR294" s="6"/>
      <c r="RMS294" s="6"/>
      <c r="RMT294" s="6"/>
      <c r="RMU294" s="6"/>
      <c r="RMV294" s="6"/>
      <c r="RMW294" s="6"/>
      <c r="RMX294" s="6"/>
      <c r="RMY294" s="6"/>
      <c r="RMZ294" s="6"/>
      <c r="RNA294" s="6"/>
      <c r="RNB294" s="6"/>
      <c r="RNC294" s="6"/>
      <c r="RND294" s="6"/>
      <c r="RNE294" s="6"/>
      <c r="RNF294" s="6"/>
      <c r="RNG294" s="6"/>
      <c r="RNH294" s="6"/>
      <c r="RNI294" s="6"/>
      <c r="RNJ294" s="6"/>
      <c r="RNK294" s="6"/>
      <c r="RNL294" s="6"/>
      <c r="RNM294" s="6"/>
      <c r="RNN294" s="6"/>
      <c r="RNO294" s="6"/>
      <c r="RNP294" s="6"/>
      <c r="RNQ294" s="6"/>
      <c r="RNR294" s="6"/>
      <c r="RNS294" s="6"/>
      <c r="RNT294" s="6"/>
      <c r="RNU294" s="6"/>
      <c r="RNV294" s="6"/>
      <c r="RNW294" s="6"/>
      <c r="RNX294" s="6"/>
      <c r="RNY294" s="6"/>
      <c r="RNZ294" s="6"/>
      <c r="ROA294" s="6"/>
      <c r="ROB294" s="6"/>
      <c r="ROC294" s="6"/>
      <c r="ROD294" s="6"/>
      <c r="ROE294" s="6"/>
      <c r="ROF294" s="6"/>
      <c r="ROG294" s="6"/>
      <c r="ROH294" s="6"/>
      <c r="ROI294" s="6"/>
      <c r="ROJ294" s="6"/>
      <c r="ROK294" s="6"/>
      <c r="ROL294" s="6"/>
      <c r="ROM294" s="6"/>
      <c r="RON294" s="6"/>
      <c r="ROO294" s="6"/>
      <c r="ROP294" s="6"/>
      <c r="ROQ294" s="6"/>
      <c r="ROR294" s="6"/>
      <c r="ROS294" s="6"/>
      <c r="ROT294" s="6"/>
      <c r="ROU294" s="6"/>
      <c r="ROV294" s="6"/>
      <c r="ROW294" s="6"/>
      <c r="ROX294" s="6"/>
      <c r="ROY294" s="6"/>
      <c r="ROZ294" s="6"/>
      <c r="RPA294" s="6"/>
      <c r="RPB294" s="6"/>
      <c r="RPC294" s="6"/>
      <c r="RPD294" s="6"/>
      <c r="RPE294" s="6"/>
      <c r="RPF294" s="6"/>
      <c r="RPG294" s="6"/>
      <c r="RPH294" s="6"/>
      <c r="RPI294" s="6"/>
      <c r="RPJ294" s="6"/>
      <c r="RPK294" s="6"/>
      <c r="RPL294" s="6"/>
      <c r="RPM294" s="6"/>
      <c r="RPN294" s="6"/>
      <c r="RPO294" s="6"/>
      <c r="RPP294" s="6"/>
      <c r="RPQ294" s="6"/>
      <c r="RPR294" s="6"/>
      <c r="RPS294" s="6"/>
      <c r="RPT294" s="6"/>
      <c r="RPU294" s="6"/>
      <c r="RPV294" s="6"/>
      <c r="RPW294" s="6"/>
      <c r="RPX294" s="6"/>
      <c r="RPY294" s="6"/>
      <c r="RPZ294" s="6"/>
      <c r="RQA294" s="6"/>
      <c r="RQB294" s="6"/>
      <c r="RQC294" s="6"/>
      <c r="RQD294" s="6"/>
      <c r="RQE294" s="6"/>
      <c r="RQF294" s="6"/>
      <c r="RQG294" s="6"/>
      <c r="RQH294" s="6"/>
      <c r="RQI294" s="6"/>
      <c r="RQJ294" s="6"/>
      <c r="RQK294" s="6"/>
      <c r="RQL294" s="6"/>
      <c r="RQM294" s="6"/>
      <c r="RQN294" s="6"/>
      <c r="RQO294" s="6"/>
      <c r="RQP294" s="6"/>
      <c r="RQQ294" s="6"/>
      <c r="RQR294" s="6"/>
      <c r="RQS294" s="6"/>
      <c r="RQT294" s="6"/>
      <c r="RQU294" s="6"/>
      <c r="RQV294" s="6"/>
      <c r="RQW294" s="6"/>
      <c r="RQX294" s="6"/>
      <c r="RQY294" s="6"/>
      <c r="RQZ294" s="6"/>
      <c r="RRA294" s="6"/>
      <c r="RRB294" s="6"/>
      <c r="RRC294" s="6"/>
      <c r="RRD294" s="6"/>
      <c r="RRE294" s="6"/>
      <c r="RRF294" s="6"/>
      <c r="RRG294" s="6"/>
      <c r="RRH294" s="6"/>
      <c r="RRI294" s="6"/>
      <c r="RRJ294" s="6"/>
      <c r="RRK294" s="6"/>
      <c r="RRL294" s="6"/>
      <c r="RRM294" s="6"/>
      <c r="RRN294" s="6"/>
      <c r="RRO294" s="6"/>
      <c r="RRP294" s="6"/>
      <c r="RRQ294" s="6"/>
      <c r="RRR294" s="6"/>
      <c r="RRS294" s="6"/>
      <c r="RRT294" s="6"/>
      <c r="RRU294" s="6"/>
      <c r="RRV294" s="6"/>
      <c r="RRW294" s="6"/>
      <c r="RRX294" s="6"/>
      <c r="RRY294" s="6"/>
      <c r="RRZ294" s="6"/>
      <c r="RSA294" s="6"/>
      <c r="RSB294" s="6"/>
      <c r="RSC294" s="6"/>
      <c r="RSD294" s="6"/>
      <c r="RSE294" s="6"/>
      <c r="RSF294" s="6"/>
      <c r="RSG294" s="6"/>
      <c r="RSH294" s="6"/>
      <c r="RSI294" s="6"/>
      <c r="RSJ294" s="6"/>
      <c r="RSK294" s="6"/>
      <c r="RSL294" s="6"/>
      <c r="RSM294" s="6"/>
      <c r="RSN294" s="6"/>
      <c r="RSO294" s="6"/>
      <c r="RSP294" s="6"/>
      <c r="RSQ294" s="6"/>
      <c r="RSR294" s="6"/>
      <c r="RSS294" s="6"/>
      <c r="RST294" s="6"/>
      <c r="RSU294" s="6"/>
      <c r="RSV294" s="6"/>
      <c r="RSW294" s="6"/>
      <c r="RSX294" s="6"/>
      <c r="RSY294" s="6"/>
      <c r="RSZ294" s="6"/>
      <c r="RTA294" s="6"/>
      <c r="RTB294" s="6"/>
      <c r="RTC294" s="6"/>
      <c r="RTD294" s="6"/>
      <c r="RTE294" s="6"/>
      <c r="RTF294" s="6"/>
      <c r="RTG294" s="6"/>
      <c r="RTH294" s="6"/>
      <c r="RTI294" s="6"/>
      <c r="RTJ294" s="6"/>
      <c r="RTK294" s="6"/>
      <c r="RTL294" s="6"/>
      <c r="RTM294" s="6"/>
      <c r="RTN294" s="6"/>
      <c r="RTO294" s="6"/>
      <c r="RTP294" s="6"/>
      <c r="RTQ294" s="6"/>
      <c r="RTR294" s="6"/>
      <c r="RTS294" s="6"/>
      <c r="RTT294" s="6"/>
      <c r="RTU294" s="6"/>
      <c r="RTV294" s="6"/>
      <c r="RTW294" s="6"/>
      <c r="RTX294" s="6"/>
      <c r="RTY294" s="6"/>
      <c r="RTZ294" s="6"/>
      <c r="RUA294" s="6"/>
      <c r="RUB294" s="6"/>
      <c r="RUC294" s="6"/>
      <c r="RUD294" s="6"/>
      <c r="RUE294" s="6"/>
      <c r="RUF294" s="6"/>
      <c r="RUG294" s="6"/>
      <c r="RUH294" s="6"/>
      <c r="RUI294" s="6"/>
      <c r="RUJ294" s="6"/>
      <c r="RUK294" s="6"/>
      <c r="RUL294" s="6"/>
      <c r="RUM294" s="6"/>
      <c r="RUN294" s="6"/>
      <c r="RUO294" s="6"/>
      <c r="RUP294" s="6"/>
      <c r="RUQ294" s="6"/>
      <c r="RUR294" s="6"/>
      <c r="RUS294" s="6"/>
      <c r="RUT294" s="6"/>
      <c r="RUU294" s="6"/>
      <c r="RUV294" s="6"/>
      <c r="RUW294" s="6"/>
      <c r="RUX294" s="6"/>
      <c r="RUY294" s="6"/>
      <c r="RUZ294" s="6"/>
      <c r="RVA294" s="6"/>
      <c r="RVB294" s="6"/>
      <c r="RVC294" s="6"/>
      <c r="RVD294" s="6"/>
      <c r="RVE294" s="6"/>
      <c r="RVF294" s="6"/>
      <c r="RVG294" s="6"/>
      <c r="RVH294" s="6"/>
      <c r="RVI294" s="6"/>
      <c r="RVJ294" s="6"/>
      <c r="RVK294" s="6"/>
      <c r="RVL294" s="6"/>
      <c r="RVM294" s="6"/>
      <c r="RVN294" s="6"/>
      <c r="RVO294" s="6"/>
      <c r="RVP294" s="6"/>
      <c r="RVQ294" s="6"/>
      <c r="RVR294" s="6"/>
      <c r="RVS294" s="6"/>
      <c r="RVT294" s="6"/>
      <c r="RVU294" s="6"/>
      <c r="RVV294" s="6"/>
      <c r="RVW294" s="6"/>
      <c r="RVX294" s="6"/>
      <c r="RVY294" s="6"/>
      <c r="RVZ294" s="6"/>
      <c r="RWA294" s="6"/>
      <c r="RWB294" s="6"/>
      <c r="RWC294" s="6"/>
      <c r="RWD294" s="6"/>
      <c r="RWE294" s="6"/>
      <c r="RWF294" s="6"/>
      <c r="RWG294" s="6"/>
      <c r="RWH294" s="6"/>
      <c r="RWI294" s="6"/>
      <c r="RWJ294" s="6"/>
      <c r="RWK294" s="6"/>
      <c r="RWL294" s="6"/>
      <c r="RWM294" s="6"/>
      <c r="RWN294" s="6"/>
      <c r="RWO294" s="6"/>
      <c r="RWP294" s="6"/>
      <c r="RWQ294" s="6"/>
      <c r="RWR294" s="6"/>
      <c r="RWS294" s="6"/>
      <c r="RWT294" s="6"/>
      <c r="RWU294" s="6"/>
      <c r="RWV294" s="6"/>
      <c r="RWW294" s="6"/>
      <c r="RWX294" s="6"/>
      <c r="RWY294" s="6"/>
      <c r="RWZ294" s="6"/>
      <c r="RXA294" s="6"/>
      <c r="RXB294" s="6"/>
      <c r="RXC294" s="6"/>
      <c r="RXD294" s="6"/>
      <c r="RXE294" s="6"/>
      <c r="RXF294" s="6"/>
      <c r="RXG294" s="6"/>
      <c r="RXH294" s="6"/>
      <c r="RXI294" s="6"/>
      <c r="RXJ294" s="6"/>
      <c r="RXK294" s="6"/>
      <c r="RXL294" s="6"/>
      <c r="RXM294" s="6"/>
      <c r="RXN294" s="6"/>
      <c r="RXO294" s="6"/>
      <c r="RXP294" s="6"/>
      <c r="RXQ294" s="6"/>
      <c r="RXR294" s="6"/>
      <c r="RXS294" s="6"/>
      <c r="RXT294" s="6"/>
      <c r="RXU294" s="6"/>
      <c r="RXV294" s="6"/>
      <c r="RXW294" s="6"/>
      <c r="RXX294" s="6"/>
      <c r="RXY294" s="6"/>
      <c r="RXZ294" s="6"/>
      <c r="RYA294" s="6"/>
      <c r="RYB294" s="6"/>
      <c r="RYC294" s="6"/>
      <c r="RYD294" s="6"/>
      <c r="RYE294" s="6"/>
      <c r="RYF294" s="6"/>
      <c r="RYG294" s="6"/>
      <c r="RYH294" s="6"/>
      <c r="RYI294" s="6"/>
      <c r="RYJ294" s="6"/>
      <c r="RYK294" s="6"/>
      <c r="RYL294" s="6"/>
      <c r="RYM294" s="6"/>
      <c r="RYN294" s="6"/>
      <c r="RYO294" s="6"/>
      <c r="RYP294" s="6"/>
      <c r="RYQ294" s="6"/>
      <c r="RYR294" s="6"/>
      <c r="RYS294" s="6"/>
      <c r="RYT294" s="6"/>
      <c r="RYU294" s="6"/>
      <c r="RYV294" s="6"/>
      <c r="RYW294" s="6"/>
      <c r="RYX294" s="6"/>
      <c r="RYY294" s="6"/>
      <c r="RYZ294" s="6"/>
      <c r="RZA294" s="6"/>
      <c r="RZB294" s="6"/>
      <c r="RZC294" s="6"/>
      <c r="RZD294" s="6"/>
      <c r="RZE294" s="6"/>
      <c r="RZF294" s="6"/>
      <c r="RZG294" s="6"/>
      <c r="RZH294" s="6"/>
      <c r="RZI294" s="6"/>
      <c r="RZJ294" s="6"/>
      <c r="RZK294" s="6"/>
      <c r="RZL294" s="6"/>
      <c r="RZM294" s="6"/>
      <c r="RZN294" s="6"/>
      <c r="RZO294" s="6"/>
      <c r="RZP294" s="6"/>
      <c r="RZQ294" s="6"/>
      <c r="RZR294" s="6"/>
      <c r="RZS294" s="6"/>
      <c r="RZT294" s="6"/>
      <c r="RZU294" s="6"/>
      <c r="RZV294" s="6"/>
      <c r="RZW294" s="6"/>
      <c r="RZX294" s="6"/>
      <c r="RZY294" s="6"/>
      <c r="RZZ294" s="6"/>
      <c r="SAA294" s="6"/>
      <c r="SAB294" s="6"/>
      <c r="SAC294" s="6"/>
      <c r="SAD294" s="6"/>
      <c r="SAE294" s="6"/>
      <c r="SAF294" s="6"/>
      <c r="SAG294" s="6"/>
      <c r="SAH294" s="6"/>
      <c r="SAI294" s="6"/>
      <c r="SAJ294" s="6"/>
      <c r="SAK294" s="6"/>
      <c r="SAL294" s="6"/>
      <c r="SAM294" s="6"/>
      <c r="SAN294" s="6"/>
      <c r="SAO294" s="6"/>
      <c r="SAP294" s="6"/>
      <c r="SAQ294" s="6"/>
      <c r="SAR294" s="6"/>
      <c r="SAS294" s="6"/>
      <c r="SAT294" s="6"/>
      <c r="SAU294" s="6"/>
      <c r="SAV294" s="6"/>
      <c r="SAW294" s="6"/>
      <c r="SAX294" s="6"/>
      <c r="SAY294" s="6"/>
      <c r="SAZ294" s="6"/>
      <c r="SBA294" s="6"/>
      <c r="SBB294" s="6"/>
      <c r="SBC294" s="6"/>
      <c r="SBD294" s="6"/>
      <c r="SBE294" s="6"/>
      <c r="SBF294" s="6"/>
      <c r="SBG294" s="6"/>
      <c r="SBH294" s="6"/>
      <c r="SBI294" s="6"/>
      <c r="SBJ294" s="6"/>
      <c r="SBK294" s="6"/>
      <c r="SBL294" s="6"/>
      <c r="SBM294" s="6"/>
      <c r="SBN294" s="6"/>
      <c r="SBO294" s="6"/>
      <c r="SBP294" s="6"/>
      <c r="SBQ294" s="6"/>
      <c r="SBR294" s="6"/>
      <c r="SBS294" s="6"/>
      <c r="SBT294" s="6"/>
      <c r="SBU294" s="6"/>
      <c r="SBV294" s="6"/>
      <c r="SBW294" s="6"/>
      <c r="SBX294" s="6"/>
      <c r="SBY294" s="6"/>
      <c r="SBZ294" s="6"/>
      <c r="SCA294" s="6"/>
      <c r="SCB294" s="6"/>
      <c r="SCC294" s="6"/>
      <c r="SCD294" s="6"/>
      <c r="SCE294" s="6"/>
      <c r="SCF294" s="6"/>
      <c r="SCG294" s="6"/>
      <c r="SCH294" s="6"/>
      <c r="SCI294" s="6"/>
      <c r="SCJ294" s="6"/>
      <c r="SCK294" s="6"/>
      <c r="SCL294" s="6"/>
      <c r="SCM294" s="6"/>
      <c r="SCN294" s="6"/>
      <c r="SCO294" s="6"/>
      <c r="SCP294" s="6"/>
      <c r="SCQ294" s="6"/>
      <c r="SCR294" s="6"/>
      <c r="SCS294" s="6"/>
      <c r="SCT294" s="6"/>
      <c r="SCU294" s="6"/>
      <c r="SCV294" s="6"/>
      <c r="SCW294" s="6"/>
      <c r="SCX294" s="6"/>
      <c r="SCY294" s="6"/>
      <c r="SCZ294" s="6"/>
      <c r="SDA294" s="6"/>
      <c r="SDB294" s="6"/>
      <c r="SDC294" s="6"/>
      <c r="SDD294" s="6"/>
      <c r="SDE294" s="6"/>
      <c r="SDF294" s="6"/>
      <c r="SDG294" s="6"/>
      <c r="SDH294" s="6"/>
      <c r="SDI294" s="6"/>
      <c r="SDJ294" s="6"/>
      <c r="SDK294" s="6"/>
      <c r="SDL294" s="6"/>
      <c r="SDM294" s="6"/>
      <c r="SDN294" s="6"/>
      <c r="SDO294" s="6"/>
      <c r="SDP294" s="6"/>
      <c r="SDQ294" s="6"/>
      <c r="SDR294" s="6"/>
      <c r="SDS294" s="6"/>
      <c r="SDT294" s="6"/>
      <c r="SDU294" s="6"/>
      <c r="SDV294" s="6"/>
      <c r="SDW294" s="6"/>
      <c r="SDX294" s="6"/>
      <c r="SDY294" s="6"/>
      <c r="SDZ294" s="6"/>
      <c r="SEA294" s="6"/>
      <c r="SEB294" s="6"/>
      <c r="SEC294" s="6"/>
      <c r="SED294" s="6"/>
      <c r="SEE294" s="6"/>
      <c r="SEF294" s="6"/>
      <c r="SEG294" s="6"/>
      <c r="SEH294" s="6"/>
      <c r="SEI294" s="6"/>
      <c r="SEJ294" s="6"/>
      <c r="SEK294" s="6"/>
      <c r="SEL294" s="6"/>
      <c r="SEM294" s="6"/>
      <c r="SEN294" s="6"/>
      <c r="SEO294" s="6"/>
      <c r="SEP294" s="6"/>
      <c r="SEQ294" s="6"/>
      <c r="SER294" s="6"/>
      <c r="SES294" s="6"/>
      <c r="SET294" s="6"/>
      <c r="SEU294" s="6"/>
      <c r="SEV294" s="6"/>
      <c r="SEW294" s="6"/>
      <c r="SEX294" s="6"/>
      <c r="SEY294" s="6"/>
      <c r="SEZ294" s="6"/>
      <c r="SFA294" s="6"/>
      <c r="SFB294" s="6"/>
      <c r="SFC294" s="6"/>
      <c r="SFD294" s="6"/>
      <c r="SFE294" s="6"/>
      <c r="SFF294" s="6"/>
      <c r="SFG294" s="6"/>
      <c r="SFH294" s="6"/>
      <c r="SFI294" s="6"/>
      <c r="SFJ294" s="6"/>
      <c r="SFK294" s="6"/>
      <c r="SFL294" s="6"/>
      <c r="SFM294" s="6"/>
      <c r="SFN294" s="6"/>
      <c r="SFO294" s="6"/>
      <c r="SFP294" s="6"/>
      <c r="SFQ294" s="6"/>
      <c r="SFR294" s="6"/>
      <c r="SFS294" s="6"/>
      <c r="SFT294" s="6"/>
      <c r="SFU294" s="6"/>
      <c r="SFV294" s="6"/>
      <c r="SFW294" s="6"/>
      <c r="SFX294" s="6"/>
      <c r="SFY294" s="6"/>
      <c r="SFZ294" s="6"/>
      <c r="SGA294" s="6"/>
      <c r="SGB294" s="6"/>
      <c r="SGC294" s="6"/>
      <c r="SGD294" s="6"/>
      <c r="SGE294" s="6"/>
      <c r="SGF294" s="6"/>
      <c r="SGG294" s="6"/>
      <c r="SGH294" s="6"/>
      <c r="SGI294" s="6"/>
      <c r="SGJ294" s="6"/>
      <c r="SGK294" s="6"/>
      <c r="SGL294" s="6"/>
      <c r="SGM294" s="6"/>
      <c r="SGN294" s="6"/>
      <c r="SGO294" s="6"/>
      <c r="SGP294" s="6"/>
      <c r="SGQ294" s="6"/>
      <c r="SGR294" s="6"/>
      <c r="SGS294" s="6"/>
      <c r="SGT294" s="6"/>
      <c r="SGU294" s="6"/>
      <c r="SGV294" s="6"/>
      <c r="SGW294" s="6"/>
      <c r="SGX294" s="6"/>
      <c r="SGY294" s="6"/>
      <c r="SGZ294" s="6"/>
      <c r="SHA294" s="6"/>
      <c r="SHB294" s="6"/>
      <c r="SHC294" s="6"/>
      <c r="SHD294" s="6"/>
      <c r="SHE294" s="6"/>
      <c r="SHF294" s="6"/>
      <c r="SHG294" s="6"/>
      <c r="SHH294" s="6"/>
      <c r="SHI294" s="6"/>
      <c r="SHJ294" s="6"/>
      <c r="SHK294" s="6"/>
      <c r="SHL294" s="6"/>
      <c r="SHM294" s="6"/>
      <c r="SHN294" s="6"/>
      <c r="SHO294" s="6"/>
      <c r="SHP294" s="6"/>
      <c r="SHQ294" s="6"/>
      <c r="SHR294" s="6"/>
      <c r="SHS294" s="6"/>
      <c r="SHT294" s="6"/>
      <c r="SHU294" s="6"/>
      <c r="SHV294" s="6"/>
      <c r="SHW294" s="6"/>
      <c r="SHX294" s="6"/>
      <c r="SHY294" s="6"/>
      <c r="SHZ294" s="6"/>
      <c r="SIA294" s="6"/>
      <c r="SIB294" s="6"/>
      <c r="SIC294" s="6"/>
      <c r="SID294" s="6"/>
      <c r="SIE294" s="6"/>
      <c r="SIF294" s="6"/>
      <c r="SIG294" s="6"/>
      <c r="SIH294" s="6"/>
      <c r="SII294" s="6"/>
      <c r="SIJ294" s="6"/>
      <c r="SIK294" s="6"/>
      <c r="SIL294" s="6"/>
      <c r="SIM294" s="6"/>
      <c r="SIN294" s="6"/>
      <c r="SIO294" s="6"/>
      <c r="SIP294" s="6"/>
      <c r="SIQ294" s="6"/>
      <c r="SIR294" s="6"/>
      <c r="SIS294" s="6"/>
      <c r="SIT294" s="6"/>
      <c r="SIU294" s="6"/>
      <c r="SIV294" s="6"/>
      <c r="SIW294" s="6"/>
      <c r="SIX294" s="6"/>
      <c r="SIY294" s="6"/>
      <c r="SIZ294" s="6"/>
      <c r="SJA294" s="6"/>
      <c r="SJB294" s="6"/>
      <c r="SJC294" s="6"/>
      <c r="SJD294" s="6"/>
      <c r="SJE294" s="6"/>
      <c r="SJF294" s="6"/>
      <c r="SJG294" s="6"/>
      <c r="SJH294" s="6"/>
      <c r="SJI294" s="6"/>
      <c r="SJJ294" s="6"/>
      <c r="SJK294" s="6"/>
      <c r="SJL294" s="6"/>
      <c r="SJM294" s="6"/>
      <c r="SJN294" s="6"/>
      <c r="SJO294" s="6"/>
      <c r="SJP294" s="6"/>
      <c r="SJQ294" s="6"/>
      <c r="SJR294" s="6"/>
      <c r="SJS294" s="6"/>
      <c r="SJT294" s="6"/>
      <c r="SJU294" s="6"/>
      <c r="SJV294" s="6"/>
      <c r="SJW294" s="6"/>
      <c r="SJX294" s="6"/>
      <c r="SJY294" s="6"/>
      <c r="SJZ294" s="6"/>
      <c r="SKA294" s="6"/>
      <c r="SKB294" s="6"/>
      <c r="SKC294" s="6"/>
      <c r="SKD294" s="6"/>
      <c r="SKE294" s="6"/>
      <c r="SKF294" s="6"/>
      <c r="SKG294" s="6"/>
      <c r="SKH294" s="6"/>
      <c r="SKI294" s="6"/>
      <c r="SKJ294" s="6"/>
      <c r="SKK294" s="6"/>
      <c r="SKL294" s="6"/>
      <c r="SKM294" s="6"/>
      <c r="SKN294" s="6"/>
      <c r="SKO294" s="6"/>
      <c r="SKP294" s="6"/>
      <c r="SKQ294" s="6"/>
      <c r="SKR294" s="6"/>
      <c r="SKS294" s="6"/>
      <c r="SKT294" s="6"/>
      <c r="SKU294" s="6"/>
      <c r="SKV294" s="6"/>
      <c r="SKW294" s="6"/>
      <c r="SKX294" s="6"/>
      <c r="SKY294" s="6"/>
      <c r="SKZ294" s="6"/>
      <c r="SLA294" s="6"/>
      <c r="SLB294" s="6"/>
      <c r="SLC294" s="6"/>
      <c r="SLD294" s="6"/>
      <c r="SLE294" s="6"/>
      <c r="SLF294" s="6"/>
      <c r="SLG294" s="6"/>
      <c r="SLH294" s="6"/>
      <c r="SLI294" s="6"/>
      <c r="SLJ294" s="6"/>
      <c r="SLK294" s="6"/>
      <c r="SLL294" s="6"/>
      <c r="SLM294" s="6"/>
      <c r="SLN294" s="6"/>
      <c r="SLO294" s="6"/>
      <c r="SLP294" s="6"/>
      <c r="SLQ294" s="6"/>
      <c r="SLR294" s="6"/>
      <c r="SLS294" s="6"/>
      <c r="SLT294" s="6"/>
      <c r="SLU294" s="6"/>
      <c r="SLV294" s="6"/>
      <c r="SLW294" s="6"/>
      <c r="SLX294" s="6"/>
      <c r="SLY294" s="6"/>
      <c r="SLZ294" s="6"/>
      <c r="SMA294" s="6"/>
      <c r="SMB294" s="6"/>
      <c r="SMC294" s="6"/>
      <c r="SMD294" s="6"/>
      <c r="SME294" s="6"/>
      <c r="SMF294" s="6"/>
      <c r="SMG294" s="6"/>
      <c r="SMH294" s="6"/>
      <c r="SMI294" s="6"/>
      <c r="SMJ294" s="6"/>
      <c r="SMK294" s="6"/>
      <c r="SML294" s="6"/>
      <c r="SMM294" s="6"/>
      <c r="SMN294" s="6"/>
      <c r="SMO294" s="6"/>
      <c r="SMP294" s="6"/>
      <c r="SMQ294" s="6"/>
      <c r="SMR294" s="6"/>
      <c r="SMS294" s="6"/>
      <c r="SMT294" s="6"/>
      <c r="SMU294" s="6"/>
      <c r="SMV294" s="6"/>
      <c r="SMW294" s="6"/>
      <c r="SMX294" s="6"/>
      <c r="SMY294" s="6"/>
      <c r="SMZ294" s="6"/>
      <c r="SNA294" s="6"/>
      <c r="SNB294" s="6"/>
      <c r="SNC294" s="6"/>
      <c r="SND294" s="6"/>
      <c r="SNE294" s="6"/>
      <c r="SNF294" s="6"/>
      <c r="SNG294" s="6"/>
      <c r="SNH294" s="6"/>
      <c r="SNI294" s="6"/>
      <c r="SNJ294" s="6"/>
      <c r="SNK294" s="6"/>
      <c r="SNL294" s="6"/>
      <c r="SNM294" s="6"/>
      <c r="SNN294" s="6"/>
      <c r="SNO294" s="6"/>
      <c r="SNP294" s="6"/>
      <c r="SNQ294" s="6"/>
      <c r="SNR294" s="6"/>
      <c r="SNS294" s="6"/>
      <c r="SNT294" s="6"/>
      <c r="SNU294" s="6"/>
      <c r="SNV294" s="6"/>
      <c r="SNW294" s="6"/>
      <c r="SNX294" s="6"/>
      <c r="SNY294" s="6"/>
      <c r="SNZ294" s="6"/>
      <c r="SOA294" s="6"/>
      <c r="SOB294" s="6"/>
      <c r="SOC294" s="6"/>
      <c r="SOD294" s="6"/>
      <c r="SOE294" s="6"/>
      <c r="SOF294" s="6"/>
      <c r="SOG294" s="6"/>
      <c r="SOH294" s="6"/>
      <c r="SOI294" s="6"/>
      <c r="SOJ294" s="6"/>
      <c r="SOK294" s="6"/>
      <c r="SOL294" s="6"/>
      <c r="SOM294" s="6"/>
      <c r="SON294" s="6"/>
      <c r="SOO294" s="6"/>
      <c r="SOP294" s="6"/>
      <c r="SOQ294" s="6"/>
      <c r="SOR294" s="6"/>
      <c r="SOS294" s="6"/>
      <c r="SOT294" s="6"/>
      <c r="SOU294" s="6"/>
      <c r="SOV294" s="6"/>
      <c r="SOW294" s="6"/>
      <c r="SOX294" s="6"/>
      <c r="SOY294" s="6"/>
      <c r="SOZ294" s="6"/>
      <c r="SPA294" s="6"/>
      <c r="SPB294" s="6"/>
      <c r="SPC294" s="6"/>
      <c r="SPD294" s="6"/>
      <c r="SPE294" s="6"/>
      <c r="SPF294" s="6"/>
      <c r="SPG294" s="6"/>
      <c r="SPH294" s="6"/>
      <c r="SPI294" s="6"/>
      <c r="SPJ294" s="6"/>
      <c r="SPK294" s="6"/>
      <c r="SPL294" s="6"/>
      <c r="SPM294" s="6"/>
      <c r="SPN294" s="6"/>
      <c r="SPO294" s="6"/>
      <c r="SPP294" s="6"/>
      <c r="SPQ294" s="6"/>
      <c r="SPR294" s="6"/>
      <c r="SPS294" s="6"/>
      <c r="SPT294" s="6"/>
      <c r="SPU294" s="6"/>
      <c r="SPV294" s="6"/>
      <c r="SPW294" s="6"/>
      <c r="SPX294" s="6"/>
      <c r="SPY294" s="6"/>
      <c r="SPZ294" s="6"/>
      <c r="SQA294" s="6"/>
      <c r="SQB294" s="6"/>
      <c r="SQC294" s="6"/>
      <c r="SQD294" s="6"/>
      <c r="SQE294" s="6"/>
      <c r="SQF294" s="6"/>
      <c r="SQG294" s="6"/>
      <c r="SQH294" s="6"/>
      <c r="SQI294" s="6"/>
      <c r="SQJ294" s="6"/>
      <c r="SQK294" s="6"/>
      <c r="SQL294" s="6"/>
      <c r="SQM294" s="6"/>
      <c r="SQN294" s="6"/>
      <c r="SQO294" s="6"/>
      <c r="SQP294" s="6"/>
      <c r="SQQ294" s="6"/>
      <c r="SQR294" s="6"/>
      <c r="SQS294" s="6"/>
      <c r="SQT294" s="6"/>
      <c r="SQU294" s="6"/>
      <c r="SQV294" s="6"/>
      <c r="SQW294" s="6"/>
      <c r="SQX294" s="6"/>
      <c r="SQY294" s="6"/>
      <c r="SQZ294" s="6"/>
      <c r="SRA294" s="6"/>
      <c r="SRB294" s="6"/>
      <c r="SRC294" s="6"/>
      <c r="SRD294" s="6"/>
      <c r="SRE294" s="6"/>
      <c r="SRF294" s="6"/>
      <c r="SRG294" s="6"/>
      <c r="SRH294" s="6"/>
      <c r="SRI294" s="6"/>
      <c r="SRJ294" s="6"/>
      <c r="SRK294" s="6"/>
      <c r="SRL294" s="6"/>
      <c r="SRM294" s="6"/>
      <c r="SRN294" s="6"/>
      <c r="SRO294" s="6"/>
      <c r="SRP294" s="6"/>
      <c r="SRQ294" s="6"/>
      <c r="SRR294" s="6"/>
      <c r="SRS294" s="6"/>
      <c r="SRT294" s="6"/>
      <c r="SRU294" s="6"/>
      <c r="SRV294" s="6"/>
      <c r="SRW294" s="6"/>
      <c r="SRX294" s="6"/>
      <c r="SRY294" s="6"/>
      <c r="SRZ294" s="6"/>
      <c r="SSA294" s="6"/>
      <c r="SSB294" s="6"/>
      <c r="SSC294" s="6"/>
      <c r="SSD294" s="6"/>
      <c r="SSE294" s="6"/>
      <c r="SSF294" s="6"/>
      <c r="SSG294" s="6"/>
      <c r="SSH294" s="6"/>
      <c r="SSI294" s="6"/>
      <c r="SSJ294" s="6"/>
      <c r="SSK294" s="6"/>
      <c r="SSL294" s="6"/>
      <c r="SSM294" s="6"/>
      <c r="SSN294" s="6"/>
      <c r="SSO294" s="6"/>
      <c r="SSP294" s="6"/>
      <c r="SSQ294" s="6"/>
      <c r="SSR294" s="6"/>
      <c r="SSS294" s="6"/>
      <c r="SST294" s="6"/>
      <c r="SSU294" s="6"/>
      <c r="SSV294" s="6"/>
      <c r="SSW294" s="6"/>
      <c r="SSX294" s="6"/>
      <c r="SSY294" s="6"/>
      <c r="SSZ294" s="6"/>
      <c r="STA294" s="6"/>
      <c r="STB294" s="6"/>
      <c r="STC294" s="6"/>
      <c r="STD294" s="6"/>
      <c r="STE294" s="6"/>
      <c r="STF294" s="6"/>
      <c r="STG294" s="6"/>
      <c r="STH294" s="6"/>
      <c r="STI294" s="6"/>
      <c r="STJ294" s="6"/>
      <c r="STK294" s="6"/>
      <c r="STL294" s="6"/>
      <c r="STM294" s="6"/>
      <c r="STN294" s="6"/>
      <c r="STO294" s="6"/>
      <c r="STP294" s="6"/>
      <c r="STQ294" s="6"/>
      <c r="STR294" s="6"/>
      <c r="STS294" s="6"/>
      <c r="STT294" s="6"/>
      <c r="STU294" s="6"/>
      <c r="STV294" s="6"/>
      <c r="STW294" s="6"/>
      <c r="STX294" s="6"/>
      <c r="STY294" s="6"/>
      <c r="STZ294" s="6"/>
      <c r="SUA294" s="6"/>
      <c r="SUB294" s="6"/>
      <c r="SUC294" s="6"/>
      <c r="SUD294" s="6"/>
      <c r="SUE294" s="6"/>
      <c r="SUF294" s="6"/>
      <c r="SUG294" s="6"/>
      <c r="SUH294" s="6"/>
      <c r="SUI294" s="6"/>
      <c r="SUJ294" s="6"/>
      <c r="SUK294" s="6"/>
      <c r="SUL294" s="6"/>
      <c r="SUM294" s="6"/>
      <c r="SUN294" s="6"/>
      <c r="SUO294" s="6"/>
      <c r="SUP294" s="6"/>
      <c r="SUQ294" s="6"/>
      <c r="SUR294" s="6"/>
      <c r="SUS294" s="6"/>
      <c r="SUT294" s="6"/>
      <c r="SUU294" s="6"/>
      <c r="SUV294" s="6"/>
      <c r="SUW294" s="6"/>
      <c r="SUX294" s="6"/>
      <c r="SUY294" s="6"/>
      <c r="SUZ294" s="6"/>
      <c r="SVA294" s="6"/>
      <c r="SVB294" s="6"/>
      <c r="SVC294" s="6"/>
      <c r="SVD294" s="6"/>
      <c r="SVE294" s="6"/>
      <c r="SVF294" s="6"/>
      <c r="SVG294" s="6"/>
      <c r="SVH294" s="6"/>
      <c r="SVI294" s="6"/>
      <c r="SVJ294" s="6"/>
      <c r="SVK294" s="6"/>
      <c r="SVL294" s="6"/>
      <c r="SVM294" s="6"/>
      <c r="SVN294" s="6"/>
      <c r="SVO294" s="6"/>
      <c r="SVP294" s="6"/>
      <c r="SVQ294" s="6"/>
      <c r="SVR294" s="6"/>
      <c r="SVS294" s="6"/>
      <c r="SVT294" s="6"/>
      <c r="SVU294" s="6"/>
      <c r="SVV294" s="6"/>
      <c r="SVW294" s="6"/>
      <c r="SVX294" s="6"/>
      <c r="SVY294" s="6"/>
      <c r="SVZ294" s="6"/>
      <c r="SWA294" s="6"/>
      <c r="SWB294" s="6"/>
      <c r="SWC294" s="6"/>
      <c r="SWD294" s="6"/>
      <c r="SWE294" s="6"/>
      <c r="SWF294" s="6"/>
      <c r="SWG294" s="6"/>
      <c r="SWH294" s="6"/>
      <c r="SWI294" s="6"/>
      <c r="SWJ294" s="6"/>
      <c r="SWK294" s="6"/>
      <c r="SWL294" s="6"/>
      <c r="SWM294" s="6"/>
      <c r="SWN294" s="6"/>
      <c r="SWO294" s="6"/>
      <c r="SWP294" s="6"/>
      <c r="SWQ294" s="6"/>
      <c r="SWR294" s="6"/>
      <c r="SWS294" s="6"/>
      <c r="SWT294" s="6"/>
      <c r="SWU294" s="6"/>
      <c r="SWV294" s="6"/>
      <c r="SWW294" s="6"/>
      <c r="SWX294" s="6"/>
      <c r="SWY294" s="6"/>
      <c r="SWZ294" s="6"/>
      <c r="SXA294" s="6"/>
      <c r="SXB294" s="6"/>
      <c r="SXC294" s="6"/>
      <c r="SXD294" s="6"/>
      <c r="SXE294" s="6"/>
      <c r="SXF294" s="6"/>
      <c r="SXG294" s="6"/>
      <c r="SXH294" s="6"/>
      <c r="SXI294" s="6"/>
      <c r="SXJ294" s="6"/>
      <c r="SXK294" s="6"/>
      <c r="SXL294" s="6"/>
      <c r="SXM294" s="6"/>
      <c r="SXN294" s="6"/>
      <c r="SXO294" s="6"/>
      <c r="SXP294" s="6"/>
      <c r="SXQ294" s="6"/>
      <c r="SXR294" s="6"/>
      <c r="SXS294" s="6"/>
      <c r="SXT294" s="6"/>
      <c r="SXU294" s="6"/>
      <c r="SXV294" s="6"/>
      <c r="SXW294" s="6"/>
      <c r="SXX294" s="6"/>
      <c r="SXY294" s="6"/>
      <c r="SXZ294" s="6"/>
      <c r="SYA294" s="6"/>
      <c r="SYB294" s="6"/>
      <c r="SYC294" s="6"/>
      <c r="SYD294" s="6"/>
      <c r="SYE294" s="6"/>
      <c r="SYF294" s="6"/>
      <c r="SYG294" s="6"/>
      <c r="SYH294" s="6"/>
      <c r="SYI294" s="6"/>
      <c r="SYJ294" s="6"/>
      <c r="SYK294" s="6"/>
      <c r="SYL294" s="6"/>
      <c r="SYM294" s="6"/>
      <c r="SYN294" s="6"/>
      <c r="SYO294" s="6"/>
      <c r="SYP294" s="6"/>
      <c r="SYQ294" s="6"/>
      <c r="SYR294" s="6"/>
      <c r="SYS294" s="6"/>
      <c r="SYT294" s="6"/>
      <c r="SYU294" s="6"/>
      <c r="SYV294" s="6"/>
      <c r="SYW294" s="6"/>
      <c r="SYX294" s="6"/>
      <c r="SYY294" s="6"/>
      <c r="SYZ294" s="6"/>
      <c r="SZA294" s="6"/>
      <c r="SZB294" s="6"/>
      <c r="SZC294" s="6"/>
      <c r="SZD294" s="6"/>
      <c r="SZE294" s="6"/>
      <c r="SZF294" s="6"/>
      <c r="SZG294" s="6"/>
      <c r="SZH294" s="6"/>
      <c r="SZI294" s="6"/>
      <c r="SZJ294" s="6"/>
      <c r="SZK294" s="6"/>
      <c r="SZL294" s="6"/>
      <c r="SZM294" s="6"/>
      <c r="SZN294" s="6"/>
      <c r="SZO294" s="6"/>
      <c r="SZP294" s="6"/>
      <c r="SZQ294" s="6"/>
      <c r="SZR294" s="6"/>
      <c r="SZS294" s="6"/>
      <c r="SZT294" s="6"/>
      <c r="SZU294" s="6"/>
      <c r="SZV294" s="6"/>
      <c r="SZW294" s="6"/>
      <c r="SZX294" s="6"/>
      <c r="SZY294" s="6"/>
      <c r="SZZ294" s="6"/>
      <c r="TAA294" s="6"/>
      <c r="TAB294" s="6"/>
      <c r="TAC294" s="6"/>
      <c r="TAD294" s="6"/>
      <c r="TAE294" s="6"/>
      <c r="TAF294" s="6"/>
      <c r="TAG294" s="6"/>
      <c r="TAH294" s="6"/>
      <c r="TAI294" s="6"/>
      <c r="TAJ294" s="6"/>
      <c r="TAK294" s="6"/>
      <c r="TAL294" s="6"/>
      <c r="TAM294" s="6"/>
      <c r="TAN294" s="6"/>
      <c r="TAO294" s="6"/>
      <c r="TAP294" s="6"/>
      <c r="TAQ294" s="6"/>
      <c r="TAR294" s="6"/>
      <c r="TAS294" s="6"/>
      <c r="TAT294" s="6"/>
      <c r="TAU294" s="6"/>
      <c r="TAV294" s="6"/>
      <c r="TAW294" s="6"/>
      <c r="TAX294" s="6"/>
      <c r="TAY294" s="6"/>
      <c r="TAZ294" s="6"/>
      <c r="TBA294" s="6"/>
      <c r="TBB294" s="6"/>
      <c r="TBC294" s="6"/>
      <c r="TBD294" s="6"/>
      <c r="TBE294" s="6"/>
      <c r="TBF294" s="6"/>
      <c r="TBG294" s="6"/>
      <c r="TBH294" s="6"/>
      <c r="TBI294" s="6"/>
      <c r="TBJ294" s="6"/>
      <c r="TBK294" s="6"/>
      <c r="TBL294" s="6"/>
      <c r="TBM294" s="6"/>
      <c r="TBN294" s="6"/>
      <c r="TBO294" s="6"/>
      <c r="TBP294" s="6"/>
      <c r="TBQ294" s="6"/>
      <c r="TBR294" s="6"/>
      <c r="TBS294" s="6"/>
      <c r="TBT294" s="6"/>
      <c r="TBU294" s="6"/>
      <c r="TBV294" s="6"/>
      <c r="TBW294" s="6"/>
      <c r="TBX294" s="6"/>
      <c r="TBY294" s="6"/>
      <c r="TBZ294" s="6"/>
      <c r="TCA294" s="6"/>
      <c r="TCB294" s="6"/>
      <c r="TCC294" s="6"/>
      <c r="TCD294" s="6"/>
      <c r="TCE294" s="6"/>
      <c r="TCF294" s="6"/>
      <c r="TCG294" s="6"/>
      <c r="TCH294" s="6"/>
      <c r="TCI294" s="6"/>
      <c r="TCJ294" s="6"/>
      <c r="TCK294" s="6"/>
      <c r="TCL294" s="6"/>
      <c r="TCM294" s="6"/>
      <c r="TCN294" s="6"/>
      <c r="TCO294" s="6"/>
      <c r="TCP294" s="6"/>
      <c r="TCQ294" s="6"/>
      <c r="TCR294" s="6"/>
      <c r="TCS294" s="6"/>
      <c r="TCT294" s="6"/>
      <c r="TCU294" s="6"/>
      <c r="TCV294" s="6"/>
      <c r="TCW294" s="6"/>
      <c r="TCX294" s="6"/>
      <c r="TCY294" s="6"/>
      <c r="TCZ294" s="6"/>
      <c r="TDA294" s="6"/>
      <c r="TDB294" s="6"/>
      <c r="TDC294" s="6"/>
      <c r="TDD294" s="6"/>
      <c r="TDE294" s="6"/>
      <c r="TDF294" s="6"/>
      <c r="TDG294" s="6"/>
      <c r="TDH294" s="6"/>
      <c r="TDI294" s="6"/>
      <c r="TDJ294" s="6"/>
      <c r="TDK294" s="6"/>
      <c r="TDL294" s="6"/>
      <c r="TDM294" s="6"/>
      <c r="TDN294" s="6"/>
      <c r="TDO294" s="6"/>
      <c r="TDP294" s="6"/>
      <c r="TDQ294" s="6"/>
      <c r="TDR294" s="6"/>
      <c r="TDS294" s="6"/>
      <c r="TDT294" s="6"/>
      <c r="TDU294" s="6"/>
      <c r="TDV294" s="6"/>
      <c r="TDW294" s="6"/>
      <c r="TDX294" s="6"/>
      <c r="TDY294" s="6"/>
      <c r="TDZ294" s="6"/>
      <c r="TEA294" s="6"/>
      <c r="TEB294" s="6"/>
      <c r="TEC294" s="6"/>
      <c r="TED294" s="6"/>
      <c r="TEE294" s="6"/>
      <c r="TEF294" s="6"/>
      <c r="TEG294" s="6"/>
      <c r="TEH294" s="6"/>
      <c r="TEI294" s="6"/>
      <c r="TEJ294" s="6"/>
      <c r="TEK294" s="6"/>
      <c r="TEL294" s="6"/>
      <c r="TEM294" s="6"/>
      <c r="TEN294" s="6"/>
      <c r="TEO294" s="6"/>
      <c r="TEP294" s="6"/>
      <c r="TEQ294" s="6"/>
      <c r="TER294" s="6"/>
      <c r="TES294" s="6"/>
      <c r="TET294" s="6"/>
      <c r="TEU294" s="6"/>
      <c r="TEV294" s="6"/>
      <c r="TEW294" s="6"/>
      <c r="TEX294" s="6"/>
      <c r="TEY294" s="6"/>
      <c r="TEZ294" s="6"/>
      <c r="TFA294" s="6"/>
      <c r="TFB294" s="6"/>
      <c r="TFC294" s="6"/>
      <c r="TFD294" s="6"/>
      <c r="TFE294" s="6"/>
      <c r="TFF294" s="6"/>
      <c r="TFG294" s="6"/>
      <c r="TFH294" s="6"/>
      <c r="TFI294" s="6"/>
      <c r="TFJ294" s="6"/>
      <c r="TFK294" s="6"/>
      <c r="TFL294" s="6"/>
      <c r="TFM294" s="6"/>
      <c r="TFN294" s="6"/>
      <c r="TFO294" s="6"/>
      <c r="TFP294" s="6"/>
      <c r="TFQ294" s="6"/>
      <c r="TFR294" s="6"/>
      <c r="TFS294" s="6"/>
      <c r="TFT294" s="6"/>
      <c r="TFU294" s="6"/>
      <c r="TFV294" s="6"/>
      <c r="TFW294" s="6"/>
      <c r="TFX294" s="6"/>
      <c r="TFY294" s="6"/>
      <c r="TFZ294" s="6"/>
      <c r="TGA294" s="6"/>
      <c r="TGB294" s="6"/>
      <c r="TGC294" s="6"/>
      <c r="TGD294" s="6"/>
      <c r="TGE294" s="6"/>
      <c r="TGF294" s="6"/>
      <c r="TGG294" s="6"/>
      <c r="TGH294" s="6"/>
      <c r="TGI294" s="6"/>
      <c r="TGJ294" s="6"/>
      <c r="TGK294" s="6"/>
      <c r="TGL294" s="6"/>
      <c r="TGM294" s="6"/>
      <c r="TGN294" s="6"/>
      <c r="TGO294" s="6"/>
      <c r="TGP294" s="6"/>
      <c r="TGQ294" s="6"/>
      <c r="TGR294" s="6"/>
      <c r="TGS294" s="6"/>
      <c r="TGT294" s="6"/>
      <c r="TGU294" s="6"/>
      <c r="TGV294" s="6"/>
      <c r="TGW294" s="6"/>
      <c r="TGX294" s="6"/>
      <c r="TGY294" s="6"/>
      <c r="TGZ294" s="6"/>
      <c r="THA294" s="6"/>
      <c r="THB294" s="6"/>
      <c r="THC294" s="6"/>
      <c r="THD294" s="6"/>
      <c r="THE294" s="6"/>
      <c r="THF294" s="6"/>
      <c r="THG294" s="6"/>
      <c r="THH294" s="6"/>
      <c r="THI294" s="6"/>
      <c r="THJ294" s="6"/>
      <c r="THK294" s="6"/>
      <c r="THL294" s="6"/>
      <c r="THM294" s="6"/>
      <c r="THN294" s="6"/>
      <c r="THO294" s="6"/>
      <c r="THP294" s="6"/>
      <c r="THQ294" s="6"/>
      <c r="THR294" s="6"/>
      <c r="THS294" s="6"/>
      <c r="THT294" s="6"/>
      <c r="THU294" s="6"/>
      <c r="THV294" s="6"/>
      <c r="THW294" s="6"/>
      <c r="THX294" s="6"/>
      <c r="THY294" s="6"/>
      <c r="THZ294" s="6"/>
      <c r="TIA294" s="6"/>
      <c r="TIB294" s="6"/>
      <c r="TIC294" s="6"/>
      <c r="TID294" s="6"/>
      <c r="TIE294" s="6"/>
      <c r="TIF294" s="6"/>
      <c r="TIG294" s="6"/>
      <c r="TIH294" s="6"/>
      <c r="TII294" s="6"/>
      <c r="TIJ294" s="6"/>
      <c r="TIK294" s="6"/>
      <c r="TIL294" s="6"/>
      <c r="TIM294" s="6"/>
      <c r="TIN294" s="6"/>
      <c r="TIO294" s="6"/>
      <c r="TIP294" s="6"/>
      <c r="TIQ294" s="6"/>
      <c r="TIR294" s="6"/>
      <c r="TIS294" s="6"/>
      <c r="TIT294" s="6"/>
      <c r="TIU294" s="6"/>
      <c r="TIV294" s="6"/>
      <c r="TIW294" s="6"/>
      <c r="TIX294" s="6"/>
      <c r="TIY294" s="6"/>
      <c r="TIZ294" s="6"/>
      <c r="TJA294" s="6"/>
      <c r="TJB294" s="6"/>
      <c r="TJC294" s="6"/>
      <c r="TJD294" s="6"/>
      <c r="TJE294" s="6"/>
      <c r="TJF294" s="6"/>
      <c r="TJG294" s="6"/>
      <c r="TJH294" s="6"/>
      <c r="TJI294" s="6"/>
      <c r="TJJ294" s="6"/>
      <c r="TJK294" s="6"/>
      <c r="TJL294" s="6"/>
      <c r="TJM294" s="6"/>
      <c r="TJN294" s="6"/>
      <c r="TJO294" s="6"/>
      <c r="TJP294" s="6"/>
      <c r="TJQ294" s="6"/>
      <c r="TJR294" s="6"/>
      <c r="TJS294" s="6"/>
      <c r="TJT294" s="6"/>
      <c r="TJU294" s="6"/>
      <c r="TJV294" s="6"/>
      <c r="TJW294" s="6"/>
      <c r="TJX294" s="6"/>
      <c r="TJY294" s="6"/>
      <c r="TJZ294" s="6"/>
      <c r="TKA294" s="6"/>
      <c r="TKB294" s="6"/>
      <c r="TKC294" s="6"/>
      <c r="TKD294" s="6"/>
      <c r="TKE294" s="6"/>
      <c r="TKF294" s="6"/>
      <c r="TKG294" s="6"/>
      <c r="TKH294" s="6"/>
      <c r="TKI294" s="6"/>
      <c r="TKJ294" s="6"/>
      <c r="TKK294" s="6"/>
      <c r="TKL294" s="6"/>
      <c r="TKM294" s="6"/>
      <c r="TKN294" s="6"/>
      <c r="TKO294" s="6"/>
      <c r="TKP294" s="6"/>
      <c r="TKQ294" s="6"/>
      <c r="TKR294" s="6"/>
      <c r="TKS294" s="6"/>
      <c r="TKT294" s="6"/>
      <c r="TKU294" s="6"/>
      <c r="TKV294" s="6"/>
      <c r="TKW294" s="6"/>
      <c r="TKX294" s="6"/>
      <c r="TKY294" s="6"/>
      <c r="TKZ294" s="6"/>
      <c r="TLA294" s="6"/>
      <c r="TLB294" s="6"/>
      <c r="TLC294" s="6"/>
      <c r="TLD294" s="6"/>
      <c r="TLE294" s="6"/>
      <c r="TLF294" s="6"/>
      <c r="TLG294" s="6"/>
      <c r="TLH294" s="6"/>
      <c r="TLI294" s="6"/>
      <c r="TLJ294" s="6"/>
      <c r="TLK294" s="6"/>
      <c r="TLL294" s="6"/>
      <c r="TLM294" s="6"/>
      <c r="TLN294" s="6"/>
      <c r="TLO294" s="6"/>
      <c r="TLP294" s="6"/>
      <c r="TLQ294" s="6"/>
      <c r="TLR294" s="6"/>
      <c r="TLS294" s="6"/>
      <c r="TLT294" s="6"/>
      <c r="TLU294" s="6"/>
      <c r="TLV294" s="6"/>
      <c r="TLW294" s="6"/>
      <c r="TLX294" s="6"/>
      <c r="TLY294" s="6"/>
      <c r="TLZ294" s="6"/>
      <c r="TMA294" s="6"/>
      <c r="TMB294" s="6"/>
      <c r="TMC294" s="6"/>
      <c r="TMD294" s="6"/>
      <c r="TME294" s="6"/>
      <c r="TMF294" s="6"/>
      <c r="TMG294" s="6"/>
      <c r="TMH294" s="6"/>
      <c r="TMI294" s="6"/>
      <c r="TMJ294" s="6"/>
      <c r="TMK294" s="6"/>
      <c r="TML294" s="6"/>
      <c r="TMM294" s="6"/>
      <c r="TMN294" s="6"/>
      <c r="TMO294" s="6"/>
      <c r="TMP294" s="6"/>
      <c r="TMQ294" s="6"/>
      <c r="TMR294" s="6"/>
      <c r="TMS294" s="6"/>
      <c r="TMT294" s="6"/>
      <c r="TMU294" s="6"/>
      <c r="TMV294" s="6"/>
      <c r="TMW294" s="6"/>
      <c r="TMX294" s="6"/>
      <c r="TMY294" s="6"/>
      <c r="TMZ294" s="6"/>
      <c r="TNA294" s="6"/>
      <c r="TNB294" s="6"/>
      <c r="TNC294" s="6"/>
      <c r="TND294" s="6"/>
      <c r="TNE294" s="6"/>
      <c r="TNF294" s="6"/>
      <c r="TNG294" s="6"/>
      <c r="TNH294" s="6"/>
      <c r="TNI294" s="6"/>
      <c r="TNJ294" s="6"/>
      <c r="TNK294" s="6"/>
      <c r="TNL294" s="6"/>
      <c r="TNM294" s="6"/>
      <c r="TNN294" s="6"/>
      <c r="TNO294" s="6"/>
      <c r="TNP294" s="6"/>
      <c r="TNQ294" s="6"/>
      <c r="TNR294" s="6"/>
      <c r="TNS294" s="6"/>
      <c r="TNT294" s="6"/>
      <c r="TNU294" s="6"/>
      <c r="TNV294" s="6"/>
      <c r="TNW294" s="6"/>
      <c r="TNX294" s="6"/>
      <c r="TNY294" s="6"/>
      <c r="TNZ294" s="6"/>
      <c r="TOA294" s="6"/>
      <c r="TOB294" s="6"/>
      <c r="TOC294" s="6"/>
      <c r="TOD294" s="6"/>
      <c r="TOE294" s="6"/>
      <c r="TOF294" s="6"/>
      <c r="TOG294" s="6"/>
      <c r="TOH294" s="6"/>
      <c r="TOI294" s="6"/>
      <c r="TOJ294" s="6"/>
      <c r="TOK294" s="6"/>
      <c r="TOL294" s="6"/>
      <c r="TOM294" s="6"/>
      <c r="TON294" s="6"/>
      <c r="TOO294" s="6"/>
      <c r="TOP294" s="6"/>
      <c r="TOQ294" s="6"/>
      <c r="TOR294" s="6"/>
      <c r="TOS294" s="6"/>
      <c r="TOT294" s="6"/>
      <c r="TOU294" s="6"/>
      <c r="TOV294" s="6"/>
      <c r="TOW294" s="6"/>
      <c r="TOX294" s="6"/>
      <c r="TOY294" s="6"/>
      <c r="TOZ294" s="6"/>
      <c r="TPA294" s="6"/>
      <c r="TPB294" s="6"/>
      <c r="TPC294" s="6"/>
      <c r="TPD294" s="6"/>
      <c r="TPE294" s="6"/>
      <c r="TPF294" s="6"/>
      <c r="TPG294" s="6"/>
      <c r="TPH294" s="6"/>
      <c r="TPI294" s="6"/>
      <c r="TPJ294" s="6"/>
      <c r="TPK294" s="6"/>
      <c r="TPL294" s="6"/>
      <c r="TPM294" s="6"/>
      <c r="TPN294" s="6"/>
      <c r="TPO294" s="6"/>
      <c r="TPP294" s="6"/>
      <c r="TPQ294" s="6"/>
      <c r="TPR294" s="6"/>
      <c r="TPS294" s="6"/>
      <c r="TPT294" s="6"/>
      <c r="TPU294" s="6"/>
      <c r="TPV294" s="6"/>
      <c r="TPW294" s="6"/>
      <c r="TPX294" s="6"/>
      <c r="TPY294" s="6"/>
      <c r="TPZ294" s="6"/>
      <c r="TQA294" s="6"/>
      <c r="TQB294" s="6"/>
      <c r="TQC294" s="6"/>
      <c r="TQD294" s="6"/>
      <c r="TQE294" s="6"/>
      <c r="TQF294" s="6"/>
      <c r="TQG294" s="6"/>
      <c r="TQH294" s="6"/>
      <c r="TQI294" s="6"/>
      <c r="TQJ294" s="6"/>
      <c r="TQK294" s="6"/>
      <c r="TQL294" s="6"/>
      <c r="TQM294" s="6"/>
      <c r="TQN294" s="6"/>
      <c r="TQO294" s="6"/>
      <c r="TQP294" s="6"/>
      <c r="TQQ294" s="6"/>
      <c r="TQR294" s="6"/>
      <c r="TQS294" s="6"/>
      <c r="TQT294" s="6"/>
      <c r="TQU294" s="6"/>
      <c r="TQV294" s="6"/>
      <c r="TQW294" s="6"/>
      <c r="TQX294" s="6"/>
      <c r="TQY294" s="6"/>
      <c r="TQZ294" s="6"/>
      <c r="TRA294" s="6"/>
      <c r="TRB294" s="6"/>
      <c r="TRC294" s="6"/>
      <c r="TRD294" s="6"/>
      <c r="TRE294" s="6"/>
      <c r="TRF294" s="6"/>
      <c r="TRG294" s="6"/>
      <c r="TRH294" s="6"/>
      <c r="TRI294" s="6"/>
      <c r="TRJ294" s="6"/>
      <c r="TRK294" s="6"/>
      <c r="TRL294" s="6"/>
      <c r="TRM294" s="6"/>
      <c r="TRN294" s="6"/>
      <c r="TRO294" s="6"/>
      <c r="TRP294" s="6"/>
      <c r="TRQ294" s="6"/>
      <c r="TRR294" s="6"/>
      <c r="TRS294" s="6"/>
      <c r="TRT294" s="6"/>
      <c r="TRU294" s="6"/>
      <c r="TRV294" s="6"/>
      <c r="TRW294" s="6"/>
      <c r="TRX294" s="6"/>
      <c r="TRY294" s="6"/>
      <c r="TRZ294" s="6"/>
      <c r="TSA294" s="6"/>
      <c r="TSB294" s="6"/>
      <c r="TSC294" s="6"/>
      <c r="TSD294" s="6"/>
      <c r="TSE294" s="6"/>
      <c r="TSF294" s="6"/>
      <c r="TSG294" s="6"/>
      <c r="TSH294" s="6"/>
      <c r="TSI294" s="6"/>
      <c r="TSJ294" s="6"/>
      <c r="TSK294" s="6"/>
      <c r="TSL294" s="6"/>
      <c r="TSM294" s="6"/>
      <c r="TSN294" s="6"/>
      <c r="TSO294" s="6"/>
      <c r="TSP294" s="6"/>
      <c r="TSQ294" s="6"/>
      <c r="TSR294" s="6"/>
      <c r="TSS294" s="6"/>
      <c r="TST294" s="6"/>
      <c r="TSU294" s="6"/>
      <c r="TSV294" s="6"/>
      <c r="TSW294" s="6"/>
      <c r="TSX294" s="6"/>
      <c r="TSY294" s="6"/>
      <c r="TSZ294" s="6"/>
      <c r="TTA294" s="6"/>
      <c r="TTB294" s="6"/>
      <c r="TTC294" s="6"/>
      <c r="TTD294" s="6"/>
      <c r="TTE294" s="6"/>
      <c r="TTF294" s="6"/>
      <c r="TTG294" s="6"/>
      <c r="TTH294" s="6"/>
      <c r="TTI294" s="6"/>
      <c r="TTJ294" s="6"/>
      <c r="TTK294" s="6"/>
      <c r="TTL294" s="6"/>
      <c r="TTM294" s="6"/>
      <c r="TTN294" s="6"/>
      <c r="TTO294" s="6"/>
      <c r="TTP294" s="6"/>
      <c r="TTQ294" s="6"/>
      <c r="TTR294" s="6"/>
      <c r="TTS294" s="6"/>
      <c r="TTT294" s="6"/>
      <c r="TTU294" s="6"/>
      <c r="TTV294" s="6"/>
      <c r="TTW294" s="6"/>
      <c r="TTX294" s="6"/>
      <c r="TTY294" s="6"/>
      <c r="TTZ294" s="6"/>
      <c r="TUA294" s="6"/>
      <c r="TUB294" s="6"/>
      <c r="TUC294" s="6"/>
      <c r="TUD294" s="6"/>
      <c r="TUE294" s="6"/>
      <c r="TUF294" s="6"/>
      <c r="TUG294" s="6"/>
      <c r="TUH294" s="6"/>
      <c r="TUI294" s="6"/>
      <c r="TUJ294" s="6"/>
      <c r="TUK294" s="6"/>
      <c r="TUL294" s="6"/>
      <c r="TUM294" s="6"/>
      <c r="TUN294" s="6"/>
      <c r="TUO294" s="6"/>
      <c r="TUP294" s="6"/>
      <c r="TUQ294" s="6"/>
      <c r="TUR294" s="6"/>
      <c r="TUS294" s="6"/>
      <c r="TUT294" s="6"/>
      <c r="TUU294" s="6"/>
      <c r="TUV294" s="6"/>
      <c r="TUW294" s="6"/>
      <c r="TUX294" s="6"/>
      <c r="TUY294" s="6"/>
      <c r="TUZ294" s="6"/>
      <c r="TVA294" s="6"/>
      <c r="TVB294" s="6"/>
      <c r="TVC294" s="6"/>
      <c r="TVD294" s="6"/>
      <c r="TVE294" s="6"/>
      <c r="TVF294" s="6"/>
      <c r="TVG294" s="6"/>
      <c r="TVH294" s="6"/>
      <c r="TVI294" s="6"/>
      <c r="TVJ294" s="6"/>
      <c r="TVK294" s="6"/>
      <c r="TVL294" s="6"/>
      <c r="TVM294" s="6"/>
      <c r="TVN294" s="6"/>
      <c r="TVO294" s="6"/>
      <c r="TVP294" s="6"/>
      <c r="TVQ294" s="6"/>
      <c r="TVR294" s="6"/>
      <c r="TVS294" s="6"/>
      <c r="TVT294" s="6"/>
      <c r="TVU294" s="6"/>
      <c r="TVV294" s="6"/>
      <c r="TVW294" s="6"/>
      <c r="TVX294" s="6"/>
      <c r="TVY294" s="6"/>
      <c r="TVZ294" s="6"/>
      <c r="TWA294" s="6"/>
      <c r="TWB294" s="6"/>
      <c r="TWC294" s="6"/>
      <c r="TWD294" s="6"/>
      <c r="TWE294" s="6"/>
      <c r="TWF294" s="6"/>
      <c r="TWG294" s="6"/>
      <c r="TWH294" s="6"/>
      <c r="TWI294" s="6"/>
      <c r="TWJ294" s="6"/>
      <c r="TWK294" s="6"/>
      <c r="TWL294" s="6"/>
      <c r="TWM294" s="6"/>
      <c r="TWN294" s="6"/>
      <c r="TWO294" s="6"/>
      <c r="TWP294" s="6"/>
      <c r="TWQ294" s="6"/>
      <c r="TWR294" s="6"/>
      <c r="TWS294" s="6"/>
      <c r="TWT294" s="6"/>
      <c r="TWU294" s="6"/>
      <c r="TWV294" s="6"/>
      <c r="TWW294" s="6"/>
      <c r="TWX294" s="6"/>
      <c r="TWY294" s="6"/>
      <c r="TWZ294" s="6"/>
      <c r="TXA294" s="6"/>
      <c r="TXB294" s="6"/>
      <c r="TXC294" s="6"/>
      <c r="TXD294" s="6"/>
      <c r="TXE294" s="6"/>
      <c r="TXF294" s="6"/>
      <c r="TXG294" s="6"/>
      <c r="TXH294" s="6"/>
      <c r="TXI294" s="6"/>
      <c r="TXJ294" s="6"/>
      <c r="TXK294" s="6"/>
      <c r="TXL294" s="6"/>
      <c r="TXM294" s="6"/>
      <c r="TXN294" s="6"/>
      <c r="TXO294" s="6"/>
      <c r="TXP294" s="6"/>
      <c r="TXQ294" s="6"/>
      <c r="TXR294" s="6"/>
      <c r="TXS294" s="6"/>
      <c r="TXT294" s="6"/>
      <c r="TXU294" s="6"/>
      <c r="TXV294" s="6"/>
      <c r="TXW294" s="6"/>
      <c r="TXX294" s="6"/>
      <c r="TXY294" s="6"/>
      <c r="TXZ294" s="6"/>
      <c r="TYA294" s="6"/>
      <c r="TYB294" s="6"/>
      <c r="TYC294" s="6"/>
      <c r="TYD294" s="6"/>
      <c r="TYE294" s="6"/>
      <c r="TYF294" s="6"/>
      <c r="TYG294" s="6"/>
      <c r="TYH294" s="6"/>
      <c r="TYI294" s="6"/>
      <c r="TYJ294" s="6"/>
      <c r="TYK294" s="6"/>
      <c r="TYL294" s="6"/>
      <c r="TYM294" s="6"/>
      <c r="TYN294" s="6"/>
      <c r="TYO294" s="6"/>
      <c r="TYP294" s="6"/>
      <c r="TYQ294" s="6"/>
      <c r="TYR294" s="6"/>
      <c r="TYS294" s="6"/>
      <c r="TYT294" s="6"/>
      <c r="TYU294" s="6"/>
      <c r="TYV294" s="6"/>
      <c r="TYW294" s="6"/>
      <c r="TYX294" s="6"/>
      <c r="TYY294" s="6"/>
      <c r="TYZ294" s="6"/>
      <c r="TZA294" s="6"/>
      <c r="TZB294" s="6"/>
      <c r="TZC294" s="6"/>
      <c r="TZD294" s="6"/>
      <c r="TZE294" s="6"/>
      <c r="TZF294" s="6"/>
      <c r="TZG294" s="6"/>
      <c r="TZH294" s="6"/>
      <c r="TZI294" s="6"/>
      <c r="TZJ294" s="6"/>
      <c r="TZK294" s="6"/>
      <c r="TZL294" s="6"/>
      <c r="TZM294" s="6"/>
      <c r="TZN294" s="6"/>
      <c r="TZO294" s="6"/>
      <c r="TZP294" s="6"/>
      <c r="TZQ294" s="6"/>
      <c r="TZR294" s="6"/>
      <c r="TZS294" s="6"/>
      <c r="TZT294" s="6"/>
      <c r="TZU294" s="6"/>
      <c r="TZV294" s="6"/>
      <c r="TZW294" s="6"/>
      <c r="TZX294" s="6"/>
      <c r="TZY294" s="6"/>
      <c r="TZZ294" s="6"/>
      <c r="UAA294" s="6"/>
      <c r="UAB294" s="6"/>
      <c r="UAC294" s="6"/>
      <c r="UAD294" s="6"/>
      <c r="UAE294" s="6"/>
      <c r="UAF294" s="6"/>
      <c r="UAG294" s="6"/>
      <c r="UAH294" s="6"/>
      <c r="UAI294" s="6"/>
      <c r="UAJ294" s="6"/>
      <c r="UAK294" s="6"/>
      <c r="UAL294" s="6"/>
      <c r="UAM294" s="6"/>
      <c r="UAN294" s="6"/>
      <c r="UAO294" s="6"/>
      <c r="UAP294" s="6"/>
      <c r="UAQ294" s="6"/>
      <c r="UAR294" s="6"/>
      <c r="UAS294" s="6"/>
      <c r="UAT294" s="6"/>
      <c r="UAU294" s="6"/>
      <c r="UAV294" s="6"/>
      <c r="UAW294" s="6"/>
      <c r="UAX294" s="6"/>
      <c r="UAY294" s="6"/>
      <c r="UAZ294" s="6"/>
      <c r="UBA294" s="6"/>
      <c r="UBB294" s="6"/>
      <c r="UBC294" s="6"/>
      <c r="UBD294" s="6"/>
      <c r="UBE294" s="6"/>
      <c r="UBF294" s="6"/>
      <c r="UBG294" s="6"/>
      <c r="UBH294" s="6"/>
      <c r="UBI294" s="6"/>
      <c r="UBJ294" s="6"/>
      <c r="UBK294" s="6"/>
      <c r="UBL294" s="6"/>
      <c r="UBM294" s="6"/>
      <c r="UBN294" s="6"/>
      <c r="UBO294" s="6"/>
      <c r="UBP294" s="6"/>
      <c r="UBQ294" s="6"/>
      <c r="UBR294" s="6"/>
      <c r="UBS294" s="6"/>
      <c r="UBT294" s="6"/>
      <c r="UBU294" s="6"/>
      <c r="UBV294" s="6"/>
      <c r="UBW294" s="6"/>
      <c r="UBX294" s="6"/>
      <c r="UBY294" s="6"/>
      <c r="UBZ294" s="6"/>
      <c r="UCA294" s="6"/>
      <c r="UCB294" s="6"/>
      <c r="UCC294" s="6"/>
      <c r="UCD294" s="6"/>
      <c r="UCE294" s="6"/>
      <c r="UCF294" s="6"/>
      <c r="UCG294" s="6"/>
      <c r="UCH294" s="6"/>
      <c r="UCI294" s="6"/>
      <c r="UCJ294" s="6"/>
      <c r="UCK294" s="6"/>
      <c r="UCL294" s="6"/>
      <c r="UCM294" s="6"/>
      <c r="UCN294" s="6"/>
      <c r="UCO294" s="6"/>
      <c r="UCP294" s="6"/>
      <c r="UCQ294" s="6"/>
      <c r="UCR294" s="6"/>
      <c r="UCS294" s="6"/>
      <c r="UCT294" s="6"/>
      <c r="UCU294" s="6"/>
      <c r="UCV294" s="6"/>
      <c r="UCW294" s="6"/>
      <c r="UCX294" s="6"/>
      <c r="UCY294" s="6"/>
      <c r="UCZ294" s="6"/>
      <c r="UDA294" s="6"/>
      <c r="UDB294" s="6"/>
      <c r="UDC294" s="6"/>
      <c r="UDD294" s="6"/>
      <c r="UDE294" s="6"/>
      <c r="UDF294" s="6"/>
      <c r="UDG294" s="6"/>
      <c r="UDH294" s="6"/>
      <c r="UDI294" s="6"/>
      <c r="UDJ294" s="6"/>
      <c r="UDK294" s="6"/>
      <c r="UDL294" s="6"/>
      <c r="UDM294" s="6"/>
      <c r="UDN294" s="6"/>
      <c r="UDO294" s="6"/>
      <c r="UDP294" s="6"/>
      <c r="UDQ294" s="6"/>
      <c r="UDR294" s="6"/>
      <c r="UDS294" s="6"/>
      <c r="UDT294" s="6"/>
      <c r="UDU294" s="6"/>
      <c r="UDV294" s="6"/>
      <c r="UDW294" s="6"/>
      <c r="UDX294" s="6"/>
      <c r="UDY294" s="6"/>
      <c r="UDZ294" s="6"/>
      <c r="UEA294" s="6"/>
      <c r="UEB294" s="6"/>
      <c r="UEC294" s="6"/>
      <c r="UED294" s="6"/>
      <c r="UEE294" s="6"/>
      <c r="UEF294" s="6"/>
      <c r="UEG294" s="6"/>
      <c r="UEH294" s="6"/>
      <c r="UEI294" s="6"/>
      <c r="UEJ294" s="6"/>
      <c r="UEK294" s="6"/>
      <c r="UEL294" s="6"/>
      <c r="UEM294" s="6"/>
      <c r="UEN294" s="6"/>
      <c r="UEO294" s="6"/>
      <c r="UEP294" s="6"/>
      <c r="UEQ294" s="6"/>
      <c r="UER294" s="6"/>
      <c r="UES294" s="6"/>
      <c r="UET294" s="6"/>
      <c r="UEU294" s="6"/>
      <c r="UEV294" s="6"/>
      <c r="UEW294" s="6"/>
      <c r="UEX294" s="6"/>
      <c r="UEY294" s="6"/>
      <c r="UEZ294" s="6"/>
      <c r="UFA294" s="6"/>
      <c r="UFB294" s="6"/>
      <c r="UFC294" s="6"/>
      <c r="UFD294" s="6"/>
      <c r="UFE294" s="6"/>
      <c r="UFF294" s="6"/>
      <c r="UFG294" s="6"/>
      <c r="UFH294" s="6"/>
      <c r="UFI294" s="6"/>
      <c r="UFJ294" s="6"/>
      <c r="UFK294" s="6"/>
      <c r="UFL294" s="6"/>
      <c r="UFM294" s="6"/>
      <c r="UFN294" s="6"/>
      <c r="UFO294" s="6"/>
      <c r="UFP294" s="6"/>
      <c r="UFQ294" s="6"/>
      <c r="UFR294" s="6"/>
      <c r="UFS294" s="6"/>
      <c r="UFT294" s="6"/>
      <c r="UFU294" s="6"/>
      <c r="UFV294" s="6"/>
      <c r="UFW294" s="6"/>
      <c r="UFX294" s="6"/>
      <c r="UFY294" s="6"/>
      <c r="UFZ294" s="6"/>
      <c r="UGA294" s="6"/>
      <c r="UGB294" s="6"/>
      <c r="UGC294" s="6"/>
      <c r="UGD294" s="6"/>
      <c r="UGE294" s="6"/>
      <c r="UGF294" s="6"/>
      <c r="UGG294" s="6"/>
      <c r="UGH294" s="6"/>
      <c r="UGI294" s="6"/>
      <c r="UGJ294" s="6"/>
      <c r="UGK294" s="6"/>
      <c r="UGL294" s="6"/>
      <c r="UGM294" s="6"/>
      <c r="UGN294" s="6"/>
      <c r="UGO294" s="6"/>
      <c r="UGP294" s="6"/>
      <c r="UGQ294" s="6"/>
      <c r="UGR294" s="6"/>
      <c r="UGS294" s="6"/>
      <c r="UGT294" s="6"/>
      <c r="UGU294" s="6"/>
      <c r="UGV294" s="6"/>
      <c r="UGW294" s="6"/>
      <c r="UGX294" s="6"/>
      <c r="UGY294" s="6"/>
      <c r="UGZ294" s="6"/>
      <c r="UHA294" s="6"/>
      <c r="UHB294" s="6"/>
      <c r="UHC294" s="6"/>
      <c r="UHD294" s="6"/>
      <c r="UHE294" s="6"/>
      <c r="UHF294" s="6"/>
      <c r="UHG294" s="6"/>
      <c r="UHH294" s="6"/>
      <c r="UHI294" s="6"/>
      <c r="UHJ294" s="6"/>
      <c r="UHK294" s="6"/>
      <c r="UHL294" s="6"/>
      <c r="UHM294" s="6"/>
      <c r="UHN294" s="6"/>
      <c r="UHO294" s="6"/>
      <c r="UHP294" s="6"/>
      <c r="UHQ294" s="6"/>
      <c r="UHR294" s="6"/>
      <c r="UHS294" s="6"/>
      <c r="UHT294" s="6"/>
      <c r="UHU294" s="6"/>
      <c r="UHV294" s="6"/>
      <c r="UHW294" s="6"/>
      <c r="UHX294" s="6"/>
      <c r="UHY294" s="6"/>
      <c r="UHZ294" s="6"/>
      <c r="UIA294" s="6"/>
      <c r="UIB294" s="6"/>
      <c r="UIC294" s="6"/>
      <c r="UID294" s="6"/>
      <c r="UIE294" s="6"/>
      <c r="UIF294" s="6"/>
      <c r="UIG294" s="6"/>
      <c r="UIH294" s="6"/>
      <c r="UII294" s="6"/>
      <c r="UIJ294" s="6"/>
      <c r="UIK294" s="6"/>
      <c r="UIL294" s="6"/>
      <c r="UIM294" s="6"/>
      <c r="UIN294" s="6"/>
      <c r="UIO294" s="6"/>
      <c r="UIP294" s="6"/>
      <c r="UIQ294" s="6"/>
      <c r="UIR294" s="6"/>
      <c r="UIS294" s="6"/>
      <c r="UIT294" s="6"/>
      <c r="UIU294" s="6"/>
      <c r="UIV294" s="6"/>
      <c r="UIW294" s="6"/>
      <c r="UIX294" s="6"/>
      <c r="UIY294" s="6"/>
      <c r="UIZ294" s="6"/>
      <c r="UJA294" s="6"/>
      <c r="UJB294" s="6"/>
      <c r="UJC294" s="6"/>
      <c r="UJD294" s="6"/>
      <c r="UJE294" s="6"/>
      <c r="UJF294" s="6"/>
      <c r="UJG294" s="6"/>
      <c r="UJH294" s="6"/>
      <c r="UJI294" s="6"/>
      <c r="UJJ294" s="6"/>
      <c r="UJK294" s="6"/>
      <c r="UJL294" s="6"/>
      <c r="UJM294" s="6"/>
      <c r="UJN294" s="6"/>
      <c r="UJO294" s="6"/>
      <c r="UJP294" s="6"/>
      <c r="UJQ294" s="6"/>
      <c r="UJR294" s="6"/>
      <c r="UJS294" s="6"/>
      <c r="UJT294" s="6"/>
      <c r="UJU294" s="6"/>
      <c r="UJV294" s="6"/>
      <c r="UJW294" s="6"/>
      <c r="UJX294" s="6"/>
      <c r="UJY294" s="6"/>
      <c r="UJZ294" s="6"/>
      <c r="UKA294" s="6"/>
      <c r="UKB294" s="6"/>
      <c r="UKC294" s="6"/>
      <c r="UKD294" s="6"/>
      <c r="UKE294" s="6"/>
      <c r="UKF294" s="6"/>
      <c r="UKG294" s="6"/>
      <c r="UKH294" s="6"/>
      <c r="UKI294" s="6"/>
      <c r="UKJ294" s="6"/>
      <c r="UKK294" s="6"/>
      <c r="UKL294" s="6"/>
      <c r="UKM294" s="6"/>
      <c r="UKN294" s="6"/>
      <c r="UKO294" s="6"/>
      <c r="UKP294" s="6"/>
      <c r="UKQ294" s="6"/>
      <c r="UKR294" s="6"/>
      <c r="UKS294" s="6"/>
      <c r="UKT294" s="6"/>
      <c r="UKU294" s="6"/>
      <c r="UKV294" s="6"/>
      <c r="UKW294" s="6"/>
      <c r="UKX294" s="6"/>
      <c r="UKY294" s="6"/>
      <c r="UKZ294" s="6"/>
      <c r="ULA294" s="6"/>
      <c r="ULB294" s="6"/>
      <c r="ULC294" s="6"/>
      <c r="ULD294" s="6"/>
      <c r="ULE294" s="6"/>
      <c r="ULF294" s="6"/>
      <c r="ULG294" s="6"/>
      <c r="ULH294" s="6"/>
      <c r="ULI294" s="6"/>
      <c r="ULJ294" s="6"/>
      <c r="ULK294" s="6"/>
      <c r="ULL294" s="6"/>
      <c r="ULM294" s="6"/>
      <c r="ULN294" s="6"/>
      <c r="ULO294" s="6"/>
      <c r="ULP294" s="6"/>
      <c r="ULQ294" s="6"/>
      <c r="ULR294" s="6"/>
      <c r="ULS294" s="6"/>
      <c r="ULT294" s="6"/>
      <c r="ULU294" s="6"/>
      <c r="ULV294" s="6"/>
      <c r="ULW294" s="6"/>
      <c r="ULX294" s="6"/>
      <c r="ULY294" s="6"/>
      <c r="ULZ294" s="6"/>
      <c r="UMA294" s="6"/>
      <c r="UMB294" s="6"/>
      <c r="UMC294" s="6"/>
      <c r="UMD294" s="6"/>
      <c r="UME294" s="6"/>
      <c r="UMF294" s="6"/>
      <c r="UMG294" s="6"/>
      <c r="UMH294" s="6"/>
      <c r="UMI294" s="6"/>
      <c r="UMJ294" s="6"/>
      <c r="UMK294" s="6"/>
      <c r="UML294" s="6"/>
      <c r="UMM294" s="6"/>
      <c r="UMN294" s="6"/>
      <c r="UMO294" s="6"/>
      <c r="UMP294" s="6"/>
      <c r="UMQ294" s="6"/>
      <c r="UMR294" s="6"/>
      <c r="UMS294" s="6"/>
      <c r="UMT294" s="6"/>
      <c r="UMU294" s="6"/>
      <c r="UMV294" s="6"/>
      <c r="UMW294" s="6"/>
      <c r="UMX294" s="6"/>
      <c r="UMY294" s="6"/>
      <c r="UMZ294" s="6"/>
      <c r="UNA294" s="6"/>
      <c r="UNB294" s="6"/>
      <c r="UNC294" s="6"/>
      <c r="UND294" s="6"/>
      <c r="UNE294" s="6"/>
      <c r="UNF294" s="6"/>
      <c r="UNG294" s="6"/>
      <c r="UNH294" s="6"/>
      <c r="UNI294" s="6"/>
      <c r="UNJ294" s="6"/>
      <c r="UNK294" s="6"/>
      <c r="UNL294" s="6"/>
      <c r="UNM294" s="6"/>
      <c r="UNN294" s="6"/>
      <c r="UNO294" s="6"/>
      <c r="UNP294" s="6"/>
      <c r="UNQ294" s="6"/>
      <c r="UNR294" s="6"/>
      <c r="UNS294" s="6"/>
      <c r="UNT294" s="6"/>
      <c r="UNU294" s="6"/>
      <c r="UNV294" s="6"/>
      <c r="UNW294" s="6"/>
      <c r="UNX294" s="6"/>
      <c r="UNY294" s="6"/>
      <c r="UNZ294" s="6"/>
      <c r="UOA294" s="6"/>
      <c r="UOB294" s="6"/>
      <c r="UOC294" s="6"/>
      <c r="UOD294" s="6"/>
      <c r="UOE294" s="6"/>
      <c r="UOF294" s="6"/>
      <c r="UOG294" s="6"/>
      <c r="UOH294" s="6"/>
      <c r="UOI294" s="6"/>
      <c r="UOJ294" s="6"/>
      <c r="UOK294" s="6"/>
      <c r="UOL294" s="6"/>
      <c r="UOM294" s="6"/>
      <c r="UON294" s="6"/>
      <c r="UOO294" s="6"/>
      <c r="UOP294" s="6"/>
      <c r="UOQ294" s="6"/>
      <c r="UOR294" s="6"/>
      <c r="UOS294" s="6"/>
      <c r="UOT294" s="6"/>
      <c r="UOU294" s="6"/>
      <c r="UOV294" s="6"/>
      <c r="UOW294" s="6"/>
      <c r="UOX294" s="6"/>
      <c r="UOY294" s="6"/>
      <c r="UOZ294" s="6"/>
      <c r="UPA294" s="6"/>
      <c r="UPB294" s="6"/>
      <c r="UPC294" s="6"/>
      <c r="UPD294" s="6"/>
      <c r="UPE294" s="6"/>
      <c r="UPF294" s="6"/>
      <c r="UPG294" s="6"/>
      <c r="UPH294" s="6"/>
      <c r="UPI294" s="6"/>
      <c r="UPJ294" s="6"/>
      <c r="UPK294" s="6"/>
      <c r="UPL294" s="6"/>
      <c r="UPM294" s="6"/>
      <c r="UPN294" s="6"/>
      <c r="UPO294" s="6"/>
      <c r="UPP294" s="6"/>
      <c r="UPQ294" s="6"/>
      <c r="UPR294" s="6"/>
      <c r="UPS294" s="6"/>
      <c r="UPT294" s="6"/>
      <c r="UPU294" s="6"/>
      <c r="UPV294" s="6"/>
      <c r="UPW294" s="6"/>
      <c r="UPX294" s="6"/>
      <c r="UPY294" s="6"/>
      <c r="UPZ294" s="6"/>
      <c r="UQA294" s="6"/>
      <c r="UQB294" s="6"/>
      <c r="UQC294" s="6"/>
      <c r="UQD294" s="6"/>
      <c r="UQE294" s="6"/>
      <c r="UQF294" s="6"/>
      <c r="UQG294" s="6"/>
      <c r="UQH294" s="6"/>
      <c r="UQI294" s="6"/>
      <c r="UQJ294" s="6"/>
      <c r="UQK294" s="6"/>
      <c r="UQL294" s="6"/>
      <c r="UQM294" s="6"/>
      <c r="UQN294" s="6"/>
      <c r="UQO294" s="6"/>
      <c r="UQP294" s="6"/>
      <c r="UQQ294" s="6"/>
      <c r="UQR294" s="6"/>
      <c r="UQS294" s="6"/>
      <c r="UQT294" s="6"/>
      <c r="UQU294" s="6"/>
      <c r="UQV294" s="6"/>
      <c r="UQW294" s="6"/>
      <c r="UQX294" s="6"/>
      <c r="UQY294" s="6"/>
      <c r="UQZ294" s="6"/>
      <c r="URA294" s="6"/>
      <c r="URB294" s="6"/>
      <c r="URC294" s="6"/>
      <c r="URD294" s="6"/>
      <c r="URE294" s="6"/>
      <c r="URF294" s="6"/>
      <c r="URG294" s="6"/>
      <c r="URH294" s="6"/>
      <c r="URI294" s="6"/>
      <c r="URJ294" s="6"/>
      <c r="URK294" s="6"/>
      <c r="URL294" s="6"/>
      <c r="URM294" s="6"/>
      <c r="URN294" s="6"/>
      <c r="URO294" s="6"/>
      <c r="URP294" s="6"/>
      <c r="URQ294" s="6"/>
      <c r="URR294" s="6"/>
      <c r="URS294" s="6"/>
      <c r="URT294" s="6"/>
      <c r="URU294" s="6"/>
      <c r="URV294" s="6"/>
      <c r="URW294" s="6"/>
      <c r="URX294" s="6"/>
      <c r="URY294" s="6"/>
      <c r="URZ294" s="6"/>
      <c r="USA294" s="6"/>
      <c r="USB294" s="6"/>
      <c r="USC294" s="6"/>
      <c r="USD294" s="6"/>
      <c r="USE294" s="6"/>
      <c r="USF294" s="6"/>
      <c r="USG294" s="6"/>
      <c r="USH294" s="6"/>
      <c r="USI294" s="6"/>
      <c r="USJ294" s="6"/>
      <c r="USK294" s="6"/>
      <c r="USL294" s="6"/>
      <c r="USM294" s="6"/>
      <c r="USN294" s="6"/>
      <c r="USO294" s="6"/>
      <c r="USP294" s="6"/>
      <c r="USQ294" s="6"/>
      <c r="USR294" s="6"/>
      <c r="USS294" s="6"/>
      <c r="UST294" s="6"/>
      <c r="USU294" s="6"/>
      <c r="USV294" s="6"/>
      <c r="USW294" s="6"/>
      <c r="USX294" s="6"/>
      <c r="USY294" s="6"/>
      <c r="USZ294" s="6"/>
      <c r="UTA294" s="6"/>
      <c r="UTB294" s="6"/>
      <c r="UTC294" s="6"/>
      <c r="UTD294" s="6"/>
      <c r="UTE294" s="6"/>
      <c r="UTF294" s="6"/>
      <c r="UTG294" s="6"/>
      <c r="UTH294" s="6"/>
      <c r="UTI294" s="6"/>
      <c r="UTJ294" s="6"/>
      <c r="UTK294" s="6"/>
      <c r="UTL294" s="6"/>
      <c r="UTM294" s="6"/>
      <c r="UTN294" s="6"/>
      <c r="UTO294" s="6"/>
      <c r="UTP294" s="6"/>
      <c r="UTQ294" s="6"/>
      <c r="UTR294" s="6"/>
      <c r="UTS294" s="6"/>
      <c r="UTT294" s="6"/>
      <c r="UTU294" s="6"/>
      <c r="UTV294" s="6"/>
      <c r="UTW294" s="6"/>
      <c r="UTX294" s="6"/>
      <c r="UTY294" s="6"/>
      <c r="UTZ294" s="6"/>
      <c r="UUA294" s="6"/>
      <c r="UUB294" s="6"/>
      <c r="UUC294" s="6"/>
      <c r="UUD294" s="6"/>
      <c r="UUE294" s="6"/>
      <c r="UUF294" s="6"/>
      <c r="UUG294" s="6"/>
      <c r="UUH294" s="6"/>
      <c r="UUI294" s="6"/>
      <c r="UUJ294" s="6"/>
      <c r="UUK294" s="6"/>
      <c r="UUL294" s="6"/>
      <c r="UUM294" s="6"/>
      <c r="UUN294" s="6"/>
      <c r="UUO294" s="6"/>
      <c r="UUP294" s="6"/>
      <c r="UUQ294" s="6"/>
      <c r="UUR294" s="6"/>
      <c r="UUS294" s="6"/>
      <c r="UUT294" s="6"/>
      <c r="UUU294" s="6"/>
      <c r="UUV294" s="6"/>
      <c r="UUW294" s="6"/>
      <c r="UUX294" s="6"/>
      <c r="UUY294" s="6"/>
      <c r="UUZ294" s="6"/>
      <c r="UVA294" s="6"/>
      <c r="UVB294" s="6"/>
      <c r="UVC294" s="6"/>
      <c r="UVD294" s="6"/>
      <c r="UVE294" s="6"/>
      <c r="UVF294" s="6"/>
      <c r="UVG294" s="6"/>
      <c r="UVH294" s="6"/>
      <c r="UVI294" s="6"/>
      <c r="UVJ294" s="6"/>
      <c r="UVK294" s="6"/>
      <c r="UVL294" s="6"/>
      <c r="UVM294" s="6"/>
      <c r="UVN294" s="6"/>
      <c r="UVO294" s="6"/>
      <c r="UVP294" s="6"/>
      <c r="UVQ294" s="6"/>
      <c r="UVR294" s="6"/>
      <c r="UVS294" s="6"/>
      <c r="UVT294" s="6"/>
      <c r="UVU294" s="6"/>
      <c r="UVV294" s="6"/>
      <c r="UVW294" s="6"/>
      <c r="UVX294" s="6"/>
      <c r="UVY294" s="6"/>
      <c r="UVZ294" s="6"/>
      <c r="UWA294" s="6"/>
      <c r="UWB294" s="6"/>
      <c r="UWC294" s="6"/>
      <c r="UWD294" s="6"/>
      <c r="UWE294" s="6"/>
      <c r="UWF294" s="6"/>
      <c r="UWG294" s="6"/>
      <c r="UWH294" s="6"/>
      <c r="UWI294" s="6"/>
      <c r="UWJ294" s="6"/>
      <c r="UWK294" s="6"/>
      <c r="UWL294" s="6"/>
      <c r="UWM294" s="6"/>
      <c r="UWN294" s="6"/>
      <c r="UWO294" s="6"/>
      <c r="UWP294" s="6"/>
      <c r="UWQ294" s="6"/>
      <c r="UWR294" s="6"/>
      <c r="UWS294" s="6"/>
      <c r="UWT294" s="6"/>
      <c r="UWU294" s="6"/>
      <c r="UWV294" s="6"/>
      <c r="UWW294" s="6"/>
      <c r="UWX294" s="6"/>
      <c r="UWY294" s="6"/>
      <c r="UWZ294" s="6"/>
      <c r="UXA294" s="6"/>
      <c r="UXB294" s="6"/>
      <c r="UXC294" s="6"/>
      <c r="UXD294" s="6"/>
      <c r="UXE294" s="6"/>
      <c r="UXF294" s="6"/>
      <c r="UXG294" s="6"/>
      <c r="UXH294" s="6"/>
      <c r="UXI294" s="6"/>
      <c r="UXJ294" s="6"/>
      <c r="UXK294" s="6"/>
      <c r="UXL294" s="6"/>
      <c r="UXM294" s="6"/>
      <c r="UXN294" s="6"/>
      <c r="UXO294" s="6"/>
      <c r="UXP294" s="6"/>
      <c r="UXQ294" s="6"/>
      <c r="UXR294" s="6"/>
      <c r="UXS294" s="6"/>
      <c r="UXT294" s="6"/>
      <c r="UXU294" s="6"/>
      <c r="UXV294" s="6"/>
      <c r="UXW294" s="6"/>
      <c r="UXX294" s="6"/>
      <c r="UXY294" s="6"/>
      <c r="UXZ294" s="6"/>
      <c r="UYA294" s="6"/>
      <c r="UYB294" s="6"/>
      <c r="UYC294" s="6"/>
      <c r="UYD294" s="6"/>
      <c r="UYE294" s="6"/>
      <c r="UYF294" s="6"/>
      <c r="UYG294" s="6"/>
      <c r="UYH294" s="6"/>
      <c r="UYI294" s="6"/>
      <c r="UYJ294" s="6"/>
      <c r="UYK294" s="6"/>
      <c r="UYL294" s="6"/>
      <c r="UYM294" s="6"/>
      <c r="UYN294" s="6"/>
      <c r="UYO294" s="6"/>
      <c r="UYP294" s="6"/>
      <c r="UYQ294" s="6"/>
      <c r="UYR294" s="6"/>
      <c r="UYS294" s="6"/>
      <c r="UYT294" s="6"/>
      <c r="UYU294" s="6"/>
      <c r="UYV294" s="6"/>
      <c r="UYW294" s="6"/>
      <c r="UYX294" s="6"/>
      <c r="UYY294" s="6"/>
      <c r="UYZ294" s="6"/>
      <c r="UZA294" s="6"/>
      <c r="UZB294" s="6"/>
      <c r="UZC294" s="6"/>
      <c r="UZD294" s="6"/>
      <c r="UZE294" s="6"/>
      <c r="UZF294" s="6"/>
      <c r="UZG294" s="6"/>
      <c r="UZH294" s="6"/>
      <c r="UZI294" s="6"/>
      <c r="UZJ294" s="6"/>
      <c r="UZK294" s="6"/>
      <c r="UZL294" s="6"/>
      <c r="UZM294" s="6"/>
      <c r="UZN294" s="6"/>
      <c r="UZO294" s="6"/>
      <c r="UZP294" s="6"/>
      <c r="UZQ294" s="6"/>
      <c r="UZR294" s="6"/>
      <c r="UZS294" s="6"/>
      <c r="UZT294" s="6"/>
      <c r="UZU294" s="6"/>
      <c r="UZV294" s="6"/>
      <c r="UZW294" s="6"/>
      <c r="UZX294" s="6"/>
      <c r="UZY294" s="6"/>
      <c r="UZZ294" s="6"/>
      <c r="VAA294" s="6"/>
      <c r="VAB294" s="6"/>
      <c r="VAC294" s="6"/>
      <c r="VAD294" s="6"/>
      <c r="VAE294" s="6"/>
      <c r="VAF294" s="6"/>
      <c r="VAG294" s="6"/>
      <c r="VAH294" s="6"/>
      <c r="VAI294" s="6"/>
      <c r="VAJ294" s="6"/>
      <c r="VAK294" s="6"/>
      <c r="VAL294" s="6"/>
      <c r="VAM294" s="6"/>
      <c r="VAN294" s="6"/>
      <c r="VAO294" s="6"/>
      <c r="VAP294" s="6"/>
      <c r="VAQ294" s="6"/>
      <c r="VAR294" s="6"/>
      <c r="VAS294" s="6"/>
      <c r="VAT294" s="6"/>
      <c r="VAU294" s="6"/>
      <c r="VAV294" s="6"/>
      <c r="VAW294" s="6"/>
      <c r="VAX294" s="6"/>
      <c r="VAY294" s="6"/>
      <c r="VAZ294" s="6"/>
      <c r="VBA294" s="6"/>
      <c r="VBB294" s="6"/>
      <c r="VBC294" s="6"/>
      <c r="VBD294" s="6"/>
      <c r="VBE294" s="6"/>
      <c r="VBF294" s="6"/>
      <c r="VBG294" s="6"/>
      <c r="VBH294" s="6"/>
      <c r="VBI294" s="6"/>
      <c r="VBJ294" s="6"/>
      <c r="VBK294" s="6"/>
      <c r="VBL294" s="6"/>
      <c r="VBM294" s="6"/>
      <c r="VBN294" s="6"/>
      <c r="VBO294" s="6"/>
      <c r="VBP294" s="6"/>
      <c r="VBQ294" s="6"/>
      <c r="VBR294" s="6"/>
      <c r="VBS294" s="6"/>
      <c r="VBT294" s="6"/>
      <c r="VBU294" s="6"/>
      <c r="VBV294" s="6"/>
      <c r="VBW294" s="6"/>
      <c r="VBX294" s="6"/>
      <c r="VBY294" s="6"/>
      <c r="VBZ294" s="6"/>
      <c r="VCA294" s="6"/>
      <c r="VCB294" s="6"/>
      <c r="VCC294" s="6"/>
      <c r="VCD294" s="6"/>
      <c r="VCE294" s="6"/>
      <c r="VCF294" s="6"/>
      <c r="VCG294" s="6"/>
      <c r="VCH294" s="6"/>
      <c r="VCI294" s="6"/>
      <c r="VCJ294" s="6"/>
      <c r="VCK294" s="6"/>
      <c r="VCL294" s="6"/>
      <c r="VCM294" s="6"/>
      <c r="VCN294" s="6"/>
      <c r="VCO294" s="6"/>
      <c r="VCP294" s="6"/>
      <c r="VCQ294" s="6"/>
      <c r="VCR294" s="6"/>
      <c r="VCS294" s="6"/>
      <c r="VCT294" s="6"/>
      <c r="VCU294" s="6"/>
      <c r="VCV294" s="6"/>
      <c r="VCW294" s="6"/>
      <c r="VCX294" s="6"/>
      <c r="VCY294" s="6"/>
      <c r="VCZ294" s="6"/>
      <c r="VDA294" s="6"/>
      <c r="VDB294" s="6"/>
      <c r="VDC294" s="6"/>
      <c r="VDD294" s="6"/>
      <c r="VDE294" s="6"/>
      <c r="VDF294" s="6"/>
      <c r="VDG294" s="6"/>
      <c r="VDH294" s="6"/>
      <c r="VDI294" s="6"/>
      <c r="VDJ294" s="6"/>
      <c r="VDK294" s="6"/>
      <c r="VDL294" s="6"/>
      <c r="VDM294" s="6"/>
      <c r="VDN294" s="6"/>
      <c r="VDO294" s="6"/>
      <c r="VDP294" s="6"/>
      <c r="VDQ294" s="6"/>
      <c r="VDR294" s="6"/>
      <c r="VDS294" s="6"/>
      <c r="VDT294" s="6"/>
      <c r="VDU294" s="6"/>
      <c r="VDV294" s="6"/>
      <c r="VDW294" s="6"/>
      <c r="VDX294" s="6"/>
      <c r="VDY294" s="6"/>
      <c r="VDZ294" s="6"/>
      <c r="VEA294" s="6"/>
      <c r="VEB294" s="6"/>
      <c r="VEC294" s="6"/>
      <c r="VED294" s="6"/>
      <c r="VEE294" s="6"/>
      <c r="VEF294" s="6"/>
      <c r="VEG294" s="6"/>
      <c r="VEH294" s="6"/>
      <c r="VEI294" s="6"/>
      <c r="VEJ294" s="6"/>
      <c r="VEK294" s="6"/>
      <c r="VEL294" s="6"/>
      <c r="VEM294" s="6"/>
      <c r="VEN294" s="6"/>
      <c r="VEO294" s="6"/>
      <c r="VEP294" s="6"/>
      <c r="VEQ294" s="6"/>
      <c r="VER294" s="6"/>
      <c r="VES294" s="6"/>
      <c r="VET294" s="6"/>
      <c r="VEU294" s="6"/>
      <c r="VEV294" s="6"/>
      <c r="VEW294" s="6"/>
      <c r="VEX294" s="6"/>
      <c r="VEY294" s="6"/>
      <c r="VEZ294" s="6"/>
      <c r="VFA294" s="6"/>
      <c r="VFB294" s="6"/>
      <c r="VFC294" s="6"/>
      <c r="VFD294" s="6"/>
      <c r="VFE294" s="6"/>
      <c r="VFF294" s="6"/>
      <c r="VFG294" s="6"/>
      <c r="VFH294" s="6"/>
      <c r="VFI294" s="6"/>
      <c r="VFJ294" s="6"/>
      <c r="VFK294" s="6"/>
      <c r="VFL294" s="6"/>
      <c r="VFM294" s="6"/>
      <c r="VFN294" s="6"/>
      <c r="VFO294" s="6"/>
      <c r="VFP294" s="6"/>
      <c r="VFQ294" s="6"/>
      <c r="VFR294" s="6"/>
      <c r="VFS294" s="6"/>
      <c r="VFT294" s="6"/>
      <c r="VFU294" s="6"/>
      <c r="VFV294" s="6"/>
      <c r="VFW294" s="6"/>
      <c r="VFX294" s="6"/>
      <c r="VFY294" s="6"/>
      <c r="VFZ294" s="6"/>
      <c r="VGA294" s="6"/>
      <c r="VGB294" s="6"/>
      <c r="VGC294" s="6"/>
      <c r="VGD294" s="6"/>
      <c r="VGE294" s="6"/>
      <c r="VGF294" s="6"/>
      <c r="VGG294" s="6"/>
      <c r="VGH294" s="6"/>
      <c r="VGI294" s="6"/>
      <c r="VGJ294" s="6"/>
      <c r="VGK294" s="6"/>
      <c r="VGL294" s="6"/>
      <c r="VGM294" s="6"/>
      <c r="VGN294" s="6"/>
      <c r="VGO294" s="6"/>
      <c r="VGP294" s="6"/>
      <c r="VGQ294" s="6"/>
      <c r="VGR294" s="6"/>
      <c r="VGS294" s="6"/>
      <c r="VGT294" s="6"/>
      <c r="VGU294" s="6"/>
      <c r="VGV294" s="6"/>
      <c r="VGW294" s="6"/>
      <c r="VGX294" s="6"/>
      <c r="VGY294" s="6"/>
      <c r="VGZ294" s="6"/>
      <c r="VHA294" s="6"/>
      <c r="VHB294" s="6"/>
      <c r="VHC294" s="6"/>
      <c r="VHD294" s="6"/>
      <c r="VHE294" s="6"/>
      <c r="VHF294" s="6"/>
      <c r="VHG294" s="6"/>
      <c r="VHH294" s="6"/>
      <c r="VHI294" s="6"/>
      <c r="VHJ294" s="6"/>
      <c r="VHK294" s="6"/>
      <c r="VHL294" s="6"/>
      <c r="VHM294" s="6"/>
      <c r="VHN294" s="6"/>
      <c r="VHO294" s="6"/>
      <c r="VHP294" s="6"/>
      <c r="VHQ294" s="6"/>
      <c r="VHR294" s="6"/>
      <c r="VHS294" s="6"/>
      <c r="VHT294" s="6"/>
      <c r="VHU294" s="6"/>
      <c r="VHV294" s="6"/>
      <c r="VHW294" s="6"/>
      <c r="VHX294" s="6"/>
      <c r="VHY294" s="6"/>
      <c r="VHZ294" s="6"/>
      <c r="VIA294" s="6"/>
      <c r="VIB294" s="6"/>
      <c r="VIC294" s="6"/>
      <c r="VID294" s="6"/>
      <c r="VIE294" s="6"/>
      <c r="VIF294" s="6"/>
      <c r="VIG294" s="6"/>
      <c r="VIH294" s="6"/>
      <c r="VII294" s="6"/>
      <c r="VIJ294" s="6"/>
      <c r="VIK294" s="6"/>
      <c r="VIL294" s="6"/>
      <c r="VIM294" s="6"/>
      <c r="VIN294" s="6"/>
      <c r="VIO294" s="6"/>
      <c r="VIP294" s="6"/>
      <c r="VIQ294" s="6"/>
      <c r="VIR294" s="6"/>
      <c r="VIS294" s="6"/>
      <c r="VIT294" s="6"/>
      <c r="VIU294" s="6"/>
      <c r="VIV294" s="6"/>
      <c r="VIW294" s="6"/>
      <c r="VIX294" s="6"/>
      <c r="VIY294" s="6"/>
      <c r="VIZ294" s="6"/>
      <c r="VJA294" s="6"/>
      <c r="VJB294" s="6"/>
      <c r="VJC294" s="6"/>
      <c r="VJD294" s="6"/>
      <c r="VJE294" s="6"/>
      <c r="VJF294" s="6"/>
      <c r="VJG294" s="6"/>
      <c r="VJH294" s="6"/>
      <c r="VJI294" s="6"/>
      <c r="VJJ294" s="6"/>
      <c r="VJK294" s="6"/>
      <c r="VJL294" s="6"/>
      <c r="VJM294" s="6"/>
      <c r="VJN294" s="6"/>
      <c r="VJO294" s="6"/>
      <c r="VJP294" s="6"/>
      <c r="VJQ294" s="6"/>
      <c r="VJR294" s="6"/>
      <c r="VJS294" s="6"/>
      <c r="VJT294" s="6"/>
      <c r="VJU294" s="6"/>
      <c r="VJV294" s="6"/>
      <c r="VJW294" s="6"/>
      <c r="VJX294" s="6"/>
      <c r="VJY294" s="6"/>
      <c r="VJZ294" s="6"/>
      <c r="VKA294" s="6"/>
      <c r="VKB294" s="6"/>
      <c r="VKC294" s="6"/>
      <c r="VKD294" s="6"/>
      <c r="VKE294" s="6"/>
      <c r="VKF294" s="6"/>
      <c r="VKG294" s="6"/>
      <c r="VKH294" s="6"/>
      <c r="VKI294" s="6"/>
      <c r="VKJ294" s="6"/>
      <c r="VKK294" s="6"/>
      <c r="VKL294" s="6"/>
      <c r="VKM294" s="6"/>
      <c r="VKN294" s="6"/>
      <c r="VKO294" s="6"/>
      <c r="VKP294" s="6"/>
      <c r="VKQ294" s="6"/>
      <c r="VKR294" s="6"/>
      <c r="VKS294" s="6"/>
      <c r="VKT294" s="6"/>
      <c r="VKU294" s="6"/>
      <c r="VKV294" s="6"/>
      <c r="VKW294" s="6"/>
      <c r="VKX294" s="6"/>
      <c r="VKY294" s="6"/>
      <c r="VKZ294" s="6"/>
      <c r="VLA294" s="6"/>
      <c r="VLB294" s="6"/>
      <c r="VLC294" s="6"/>
      <c r="VLD294" s="6"/>
      <c r="VLE294" s="6"/>
      <c r="VLF294" s="6"/>
      <c r="VLG294" s="6"/>
      <c r="VLH294" s="6"/>
      <c r="VLI294" s="6"/>
      <c r="VLJ294" s="6"/>
      <c r="VLK294" s="6"/>
      <c r="VLL294" s="6"/>
      <c r="VLM294" s="6"/>
      <c r="VLN294" s="6"/>
      <c r="VLO294" s="6"/>
      <c r="VLP294" s="6"/>
      <c r="VLQ294" s="6"/>
      <c r="VLR294" s="6"/>
      <c r="VLS294" s="6"/>
      <c r="VLT294" s="6"/>
      <c r="VLU294" s="6"/>
      <c r="VLV294" s="6"/>
      <c r="VLW294" s="6"/>
      <c r="VLX294" s="6"/>
      <c r="VLY294" s="6"/>
      <c r="VLZ294" s="6"/>
      <c r="VMA294" s="6"/>
      <c r="VMB294" s="6"/>
      <c r="VMC294" s="6"/>
      <c r="VMD294" s="6"/>
      <c r="VME294" s="6"/>
      <c r="VMF294" s="6"/>
      <c r="VMG294" s="6"/>
      <c r="VMH294" s="6"/>
      <c r="VMI294" s="6"/>
      <c r="VMJ294" s="6"/>
      <c r="VMK294" s="6"/>
      <c r="VML294" s="6"/>
      <c r="VMM294" s="6"/>
      <c r="VMN294" s="6"/>
      <c r="VMO294" s="6"/>
      <c r="VMP294" s="6"/>
      <c r="VMQ294" s="6"/>
      <c r="VMR294" s="6"/>
      <c r="VMS294" s="6"/>
      <c r="VMT294" s="6"/>
      <c r="VMU294" s="6"/>
      <c r="VMV294" s="6"/>
      <c r="VMW294" s="6"/>
      <c r="VMX294" s="6"/>
      <c r="VMY294" s="6"/>
      <c r="VMZ294" s="6"/>
      <c r="VNA294" s="6"/>
      <c r="VNB294" s="6"/>
      <c r="VNC294" s="6"/>
      <c r="VND294" s="6"/>
      <c r="VNE294" s="6"/>
      <c r="VNF294" s="6"/>
      <c r="VNG294" s="6"/>
      <c r="VNH294" s="6"/>
      <c r="VNI294" s="6"/>
      <c r="VNJ294" s="6"/>
      <c r="VNK294" s="6"/>
      <c r="VNL294" s="6"/>
      <c r="VNM294" s="6"/>
      <c r="VNN294" s="6"/>
      <c r="VNO294" s="6"/>
      <c r="VNP294" s="6"/>
      <c r="VNQ294" s="6"/>
      <c r="VNR294" s="6"/>
      <c r="VNS294" s="6"/>
      <c r="VNT294" s="6"/>
      <c r="VNU294" s="6"/>
      <c r="VNV294" s="6"/>
      <c r="VNW294" s="6"/>
      <c r="VNX294" s="6"/>
      <c r="VNY294" s="6"/>
      <c r="VNZ294" s="6"/>
      <c r="VOA294" s="6"/>
      <c r="VOB294" s="6"/>
      <c r="VOC294" s="6"/>
      <c r="VOD294" s="6"/>
      <c r="VOE294" s="6"/>
      <c r="VOF294" s="6"/>
      <c r="VOG294" s="6"/>
      <c r="VOH294" s="6"/>
      <c r="VOI294" s="6"/>
      <c r="VOJ294" s="6"/>
      <c r="VOK294" s="6"/>
      <c r="VOL294" s="6"/>
      <c r="VOM294" s="6"/>
      <c r="VON294" s="6"/>
      <c r="VOO294" s="6"/>
      <c r="VOP294" s="6"/>
      <c r="VOQ294" s="6"/>
      <c r="VOR294" s="6"/>
      <c r="VOS294" s="6"/>
      <c r="VOT294" s="6"/>
      <c r="VOU294" s="6"/>
      <c r="VOV294" s="6"/>
      <c r="VOW294" s="6"/>
      <c r="VOX294" s="6"/>
      <c r="VOY294" s="6"/>
      <c r="VOZ294" s="6"/>
      <c r="VPA294" s="6"/>
      <c r="VPB294" s="6"/>
      <c r="VPC294" s="6"/>
      <c r="VPD294" s="6"/>
      <c r="VPE294" s="6"/>
      <c r="VPF294" s="6"/>
      <c r="VPG294" s="6"/>
      <c r="VPH294" s="6"/>
      <c r="VPI294" s="6"/>
      <c r="VPJ294" s="6"/>
      <c r="VPK294" s="6"/>
      <c r="VPL294" s="6"/>
      <c r="VPM294" s="6"/>
      <c r="VPN294" s="6"/>
      <c r="VPO294" s="6"/>
      <c r="VPP294" s="6"/>
      <c r="VPQ294" s="6"/>
      <c r="VPR294" s="6"/>
      <c r="VPS294" s="6"/>
      <c r="VPT294" s="6"/>
      <c r="VPU294" s="6"/>
      <c r="VPV294" s="6"/>
      <c r="VPW294" s="6"/>
      <c r="VPX294" s="6"/>
      <c r="VPY294" s="6"/>
      <c r="VPZ294" s="6"/>
      <c r="VQA294" s="6"/>
      <c r="VQB294" s="6"/>
      <c r="VQC294" s="6"/>
      <c r="VQD294" s="6"/>
      <c r="VQE294" s="6"/>
      <c r="VQF294" s="6"/>
      <c r="VQG294" s="6"/>
      <c r="VQH294" s="6"/>
      <c r="VQI294" s="6"/>
      <c r="VQJ294" s="6"/>
      <c r="VQK294" s="6"/>
      <c r="VQL294" s="6"/>
      <c r="VQM294" s="6"/>
      <c r="VQN294" s="6"/>
      <c r="VQO294" s="6"/>
      <c r="VQP294" s="6"/>
      <c r="VQQ294" s="6"/>
      <c r="VQR294" s="6"/>
      <c r="VQS294" s="6"/>
      <c r="VQT294" s="6"/>
      <c r="VQU294" s="6"/>
      <c r="VQV294" s="6"/>
      <c r="VQW294" s="6"/>
      <c r="VQX294" s="6"/>
      <c r="VQY294" s="6"/>
      <c r="VQZ294" s="6"/>
      <c r="VRA294" s="6"/>
      <c r="VRB294" s="6"/>
      <c r="VRC294" s="6"/>
      <c r="VRD294" s="6"/>
      <c r="VRE294" s="6"/>
      <c r="VRF294" s="6"/>
      <c r="VRG294" s="6"/>
      <c r="VRH294" s="6"/>
      <c r="VRI294" s="6"/>
      <c r="VRJ294" s="6"/>
      <c r="VRK294" s="6"/>
      <c r="VRL294" s="6"/>
      <c r="VRM294" s="6"/>
      <c r="VRN294" s="6"/>
      <c r="VRO294" s="6"/>
      <c r="VRP294" s="6"/>
      <c r="VRQ294" s="6"/>
      <c r="VRR294" s="6"/>
      <c r="VRS294" s="6"/>
      <c r="VRT294" s="6"/>
      <c r="VRU294" s="6"/>
      <c r="VRV294" s="6"/>
      <c r="VRW294" s="6"/>
      <c r="VRX294" s="6"/>
      <c r="VRY294" s="6"/>
      <c r="VRZ294" s="6"/>
      <c r="VSA294" s="6"/>
      <c r="VSB294" s="6"/>
      <c r="VSC294" s="6"/>
      <c r="VSD294" s="6"/>
      <c r="VSE294" s="6"/>
      <c r="VSF294" s="6"/>
      <c r="VSG294" s="6"/>
      <c r="VSH294" s="6"/>
      <c r="VSI294" s="6"/>
      <c r="VSJ294" s="6"/>
      <c r="VSK294" s="6"/>
      <c r="VSL294" s="6"/>
      <c r="VSM294" s="6"/>
      <c r="VSN294" s="6"/>
      <c r="VSO294" s="6"/>
      <c r="VSP294" s="6"/>
      <c r="VSQ294" s="6"/>
      <c r="VSR294" s="6"/>
      <c r="VSS294" s="6"/>
      <c r="VST294" s="6"/>
      <c r="VSU294" s="6"/>
      <c r="VSV294" s="6"/>
      <c r="VSW294" s="6"/>
      <c r="VSX294" s="6"/>
      <c r="VSY294" s="6"/>
      <c r="VSZ294" s="6"/>
      <c r="VTA294" s="6"/>
      <c r="VTB294" s="6"/>
      <c r="VTC294" s="6"/>
      <c r="VTD294" s="6"/>
      <c r="VTE294" s="6"/>
      <c r="VTF294" s="6"/>
      <c r="VTG294" s="6"/>
      <c r="VTH294" s="6"/>
      <c r="VTI294" s="6"/>
      <c r="VTJ294" s="6"/>
      <c r="VTK294" s="6"/>
      <c r="VTL294" s="6"/>
      <c r="VTM294" s="6"/>
      <c r="VTN294" s="6"/>
      <c r="VTO294" s="6"/>
      <c r="VTP294" s="6"/>
      <c r="VTQ294" s="6"/>
      <c r="VTR294" s="6"/>
      <c r="VTS294" s="6"/>
      <c r="VTT294" s="6"/>
      <c r="VTU294" s="6"/>
      <c r="VTV294" s="6"/>
      <c r="VTW294" s="6"/>
      <c r="VTX294" s="6"/>
      <c r="VTY294" s="6"/>
      <c r="VTZ294" s="6"/>
      <c r="VUA294" s="6"/>
      <c r="VUB294" s="6"/>
      <c r="VUC294" s="6"/>
      <c r="VUD294" s="6"/>
      <c r="VUE294" s="6"/>
      <c r="VUF294" s="6"/>
      <c r="VUG294" s="6"/>
      <c r="VUH294" s="6"/>
      <c r="VUI294" s="6"/>
      <c r="VUJ294" s="6"/>
      <c r="VUK294" s="6"/>
      <c r="VUL294" s="6"/>
      <c r="VUM294" s="6"/>
      <c r="VUN294" s="6"/>
      <c r="VUO294" s="6"/>
      <c r="VUP294" s="6"/>
      <c r="VUQ294" s="6"/>
      <c r="VUR294" s="6"/>
      <c r="VUS294" s="6"/>
      <c r="VUT294" s="6"/>
      <c r="VUU294" s="6"/>
      <c r="VUV294" s="6"/>
      <c r="VUW294" s="6"/>
      <c r="VUX294" s="6"/>
      <c r="VUY294" s="6"/>
      <c r="VUZ294" s="6"/>
      <c r="VVA294" s="6"/>
      <c r="VVB294" s="6"/>
      <c r="VVC294" s="6"/>
      <c r="VVD294" s="6"/>
      <c r="VVE294" s="6"/>
      <c r="VVF294" s="6"/>
      <c r="VVG294" s="6"/>
      <c r="VVH294" s="6"/>
      <c r="VVI294" s="6"/>
      <c r="VVJ294" s="6"/>
      <c r="VVK294" s="6"/>
      <c r="VVL294" s="6"/>
      <c r="VVM294" s="6"/>
      <c r="VVN294" s="6"/>
      <c r="VVO294" s="6"/>
      <c r="VVP294" s="6"/>
      <c r="VVQ294" s="6"/>
      <c r="VVR294" s="6"/>
      <c r="VVS294" s="6"/>
      <c r="VVT294" s="6"/>
      <c r="VVU294" s="6"/>
      <c r="VVV294" s="6"/>
      <c r="VVW294" s="6"/>
      <c r="VVX294" s="6"/>
      <c r="VVY294" s="6"/>
      <c r="VVZ294" s="6"/>
      <c r="VWA294" s="6"/>
      <c r="VWB294" s="6"/>
      <c r="VWC294" s="6"/>
      <c r="VWD294" s="6"/>
      <c r="VWE294" s="6"/>
      <c r="VWF294" s="6"/>
      <c r="VWG294" s="6"/>
      <c r="VWH294" s="6"/>
      <c r="VWI294" s="6"/>
      <c r="VWJ294" s="6"/>
      <c r="VWK294" s="6"/>
      <c r="VWL294" s="6"/>
      <c r="VWM294" s="6"/>
      <c r="VWN294" s="6"/>
      <c r="VWO294" s="6"/>
      <c r="VWP294" s="6"/>
      <c r="VWQ294" s="6"/>
      <c r="VWR294" s="6"/>
      <c r="VWS294" s="6"/>
      <c r="VWT294" s="6"/>
      <c r="VWU294" s="6"/>
      <c r="VWV294" s="6"/>
      <c r="VWW294" s="6"/>
      <c r="VWX294" s="6"/>
      <c r="VWY294" s="6"/>
      <c r="VWZ294" s="6"/>
      <c r="VXA294" s="6"/>
      <c r="VXB294" s="6"/>
      <c r="VXC294" s="6"/>
      <c r="VXD294" s="6"/>
      <c r="VXE294" s="6"/>
      <c r="VXF294" s="6"/>
      <c r="VXG294" s="6"/>
      <c r="VXH294" s="6"/>
      <c r="VXI294" s="6"/>
      <c r="VXJ294" s="6"/>
      <c r="VXK294" s="6"/>
      <c r="VXL294" s="6"/>
      <c r="VXM294" s="6"/>
      <c r="VXN294" s="6"/>
      <c r="VXO294" s="6"/>
      <c r="VXP294" s="6"/>
      <c r="VXQ294" s="6"/>
      <c r="VXR294" s="6"/>
      <c r="VXS294" s="6"/>
      <c r="VXT294" s="6"/>
      <c r="VXU294" s="6"/>
      <c r="VXV294" s="6"/>
      <c r="VXW294" s="6"/>
      <c r="VXX294" s="6"/>
      <c r="VXY294" s="6"/>
      <c r="VXZ294" s="6"/>
      <c r="VYA294" s="6"/>
      <c r="VYB294" s="6"/>
      <c r="VYC294" s="6"/>
      <c r="VYD294" s="6"/>
      <c r="VYE294" s="6"/>
      <c r="VYF294" s="6"/>
      <c r="VYG294" s="6"/>
      <c r="VYH294" s="6"/>
      <c r="VYI294" s="6"/>
      <c r="VYJ294" s="6"/>
      <c r="VYK294" s="6"/>
      <c r="VYL294" s="6"/>
      <c r="VYM294" s="6"/>
      <c r="VYN294" s="6"/>
      <c r="VYO294" s="6"/>
      <c r="VYP294" s="6"/>
      <c r="VYQ294" s="6"/>
      <c r="VYR294" s="6"/>
      <c r="VYS294" s="6"/>
      <c r="VYT294" s="6"/>
      <c r="VYU294" s="6"/>
      <c r="VYV294" s="6"/>
      <c r="VYW294" s="6"/>
      <c r="VYX294" s="6"/>
      <c r="VYY294" s="6"/>
      <c r="VYZ294" s="6"/>
      <c r="VZA294" s="6"/>
      <c r="VZB294" s="6"/>
      <c r="VZC294" s="6"/>
      <c r="VZD294" s="6"/>
      <c r="VZE294" s="6"/>
      <c r="VZF294" s="6"/>
      <c r="VZG294" s="6"/>
      <c r="VZH294" s="6"/>
      <c r="VZI294" s="6"/>
      <c r="VZJ294" s="6"/>
      <c r="VZK294" s="6"/>
      <c r="VZL294" s="6"/>
      <c r="VZM294" s="6"/>
      <c r="VZN294" s="6"/>
      <c r="VZO294" s="6"/>
      <c r="VZP294" s="6"/>
      <c r="VZQ294" s="6"/>
      <c r="VZR294" s="6"/>
      <c r="VZS294" s="6"/>
      <c r="VZT294" s="6"/>
      <c r="VZU294" s="6"/>
      <c r="VZV294" s="6"/>
      <c r="VZW294" s="6"/>
      <c r="VZX294" s="6"/>
      <c r="VZY294" s="6"/>
      <c r="VZZ294" s="6"/>
      <c r="WAA294" s="6"/>
      <c r="WAB294" s="6"/>
      <c r="WAC294" s="6"/>
      <c r="WAD294" s="6"/>
      <c r="WAE294" s="6"/>
      <c r="WAF294" s="6"/>
      <c r="WAG294" s="6"/>
      <c r="WAH294" s="6"/>
      <c r="WAI294" s="6"/>
      <c r="WAJ294" s="6"/>
      <c r="WAK294" s="6"/>
      <c r="WAL294" s="6"/>
      <c r="WAM294" s="6"/>
      <c r="WAN294" s="6"/>
      <c r="WAO294" s="6"/>
      <c r="WAP294" s="6"/>
      <c r="WAQ294" s="6"/>
      <c r="WAR294" s="6"/>
      <c r="WAS294" s="6"/>
      <c r="WAT294" s="6"/>
      <c r="WAU294" s="6"/>
      <c r="WAV294" s="6"/>
      <c r="WAW294" s="6"/>
      <c r="WAX294" s="6"/>
      <c r="WAY294" s="6"/>
      <c r="WAZ294" s="6"/>
      <c r="WBA294" s="6"/>
      <c r="WBB294" s="6"/>
      <c r="WBC294" s="6"/>
      <c r="WBD294" s="6"/>
      <c r="WBE294" s="6"/>
      <c r="WBF294" s="6"/>
      <c r="WBG294" s="6"/>
      <c r="WBH294" s="6"/>
      <c r="WBI294" s="6"/>
      <c r="WBJ294" s="6"/>
      <c r="WBK294" s="6"/>
      <c r="WBL294" s="6"/>
      <c r="WBM294" s="6"/>
      <c r="WBN294" s="6"/>
      <c r="WBO294" s="6"/>
      <c r="WBP294" s="6"/>
      <c r="WBQ294" s="6"/>
      <c r="WBR294" s="6"/>
      <c r="WBS294" s="6"/>
      <c r="WBT294" s="6"/>
      <c r="WBU294" s="6"/>
      <c r="WBV294" s="6"/>
      <c r="WBW294" s="6"/>
      <c r="WBX294" s="6"/>
      <c r="WBY294" s="6"/>
      <c r="WBZ294" s="6"/>
      <c r="WCA294" s="6"/>
      <c r="WCB294" s="6"/>
      <c r="WCC294" s="6"/>
      <c r="WCD294" s="6"/>
      <c r="WCE294" s="6"/>
      <c r="WCF294" s="6"/>
      <c r="WCG294" s="6"/>
      <c r="WCH294" s="6"/>
      <c r="WCI294" s="6"/>
      <c r="WCJ294" s="6"/>
      <c r="WCK294" s="6"/>
      <c r="WCL294" s="6"/>
      <c r="WCM294" s="6"/>
      <c r="WCN294" s="6"/>
      <c r="WCO294" s="6"/>
      <c r="WCP294" s="6"/>
      <c r="WCQ294" s="6"/>
      <c r="WCR294" s="6"/>
      <c r="WCS294" s="6"/>
      <c r="WCT294" s="6"/>
      <c r="WCU294" s="6"/>
      <c r="WCV294" s="6"/>
      <c r="WCW294" s="6"/>
      <c r="WCX294" s="6"/>
      <c r="WCY294" s="6"/>
      <c r="WCZ294" s="6"/>
      <c r="WDA294" s="6"/>
      <c r="WDB294" s="6"/>
      <c r="WDC294" s="6"/>
      <c r="WDD294" s="6"/>
      <c r="WDE294" s="6"/>
      <c r="WDF294" s="6"/>
      <c r="WDG294" s="6"/>
      <c r="WDH294" s="6"/>
      <c r="WDI294" s="6"/>
      <c r="WDJ294" s="6"/>
      <c r="WDK294" s="6"/>
      <c r="WDL294" s="6"/>
      <c r="WDM294" s="6"/>
      <c r="WDN294" s="6"/>
      <c r="WDO294" s="6"/>
      <c r="WDP294" s="6"/>
      <c r="WDQ294" s="6"/>
      <c r="WDR294" s="6"/>
      <c r="WDS294" s="6"/>
      <c r="WDT294" s="6"/>
      <c r="WDU294" s="6"/>
      <c r="WDV294" s="6"/>
      <c r="WDW294" s="6"/>
      <c r="WDX294" s="6"/>
      <c r="WDY294" s="6"/>
      <c r="WDZ294" s="6"/>
      <c r="WEA294" s="6"/>
      <c r="WEB294" s="6"/>
      <c r="WEC294" s="6"/>
      <c r="WED294" s="6"/>
      <c r="WEE294" s="6"/>
      <c r="WEF294" s="6"/>
      <c r="WEG294" s="6"/>
      <c r="WEH294" s="6"/>
      <c r="WEI294" s="6"/>
      <c r="WEJ294" s="6"/>
      <c r="WEK294" s="6"/>
      <c r="WEL294" s="6"/>
      <c r="WEM294" s="6"/>
      <c r="WEN294" s="6"/>
      <c r="WEO294" s="6"/>
      <c r="WEP294" s="6"/>
      <c r="WEQ294" s="6"/>
      <c r="WER294" s="6"/>
      <c r="WES294" s="6"/>
      <c r="WET294" s="6"/>
      <c r="WEU294" s="6"/>
      <c r="WEV294" s="6"/>
      <c r="WEW294" s="6"/>
      <c r="WEX294" s="6"/>
      <c r="WEY294" s="6"/>
      <c r="WEZ294" s="6"/>
      <c r="WFA294" s="6"/>
      <c r="WFB294" s="6"/>
      <c r="WFC294" s="6"/>
      <c r="WFD294" s="6"/>
      <c r="WFE294" s="6"/>
      <c r="WFF294" s="6"/>
      <c r="WFG294" s="6"/>
      <c r="WFH294" s="6"/>
      <c r="WFI294" s="6"/>
      <c r="WFJ294" s="6"/>
      <c r="WFK294" s="6"/>
      <c r="WFL294" s="6"/>
      <c r="WFM294" s="6"/>
      <c r="WFN294" s="6"/>
      <c r="WFO294" s="6"/>
      <c r="WFP294" s="6"/>
      <c r="WFQ294" s="6"/>
      <c r="WFR294" s="6"/>
      <c r="WFS294" s="6"/>
      <c r="WFT294" s="6"/>
      <c r="WFU294" s="6"/>
      <c r="WFV294" s="6"/>
      <c r="WFW294" s="6"/>
      <c r="WFX294" s="6"/>
      <c r="WFY294" s="6"/>
      <c r="WFZ294" s="6"/>
      <c r="WGA294" s="6"/>
      <c r="WGB294" s="6"/>
      <c r="WGC294" s="6"/>
      <c r="WGD294" s="6"/>
      <c r="WGE294" s="6"/>
      <c r="WGF294" s="6"/>
      <c r="WGG294" s="6"/>
      <c r="WGH294" s="6"/>
      <c r="WGI294" s="6"/>
      <c r="WGJ294" s="6"/>
      <c r="WGK294" s="6"/>
      <c r="WGL294" s="6"/>
      <c r="WGM294" s="6"/>
      <c r="WGN294" s="6"/>
      <c r="WGO294" s="6"/>
      <c r="WGP294" s="6"/>
      <c r="WGQ294" s="6"/>
      <c r="WGR294" s="6"/>
      <c r="WGS294" s="6"/>
      <c r="WGT294" s="6"/>
      <c r="WGU294" s="6"/>
      <c r="WGV294" s="6"/>
      <c r="WGW294" s="6"/>
      <c r="WGX294" s="6"/>
      <c r="WGY294" s="6"/>
      <c r="WGZ294" s="6"/>
      <c r="WHA294" s="6"/>
      <c r="WHB294" s="6"/>
      <c r="WHC294" s="6"/>
      <c r="WHD294" s="6"/>
      <c r="WHE294" s="6"/>
      <c r="WHF294" s="6"/>
      <c r="WHG294" s="6"/>
      <c r="WHH294" s="6"/>
      <c r="WHI294" s="6"/>
      <c r="WHJ294" s="6"/>
      <c r="WHK294" s="6"/>
      <c r="WHL294" s="6"/>
      <c r="WHM294" s="6"/>
      <c r="WHN294" s="6"/>
      <c r="WHO294" s="6"/>
      <c r="WHP294" s="6"/>
      <c r="WHQ294" s="6"/>
      <c r="WHR294" s="6"/>
      <c r="WHS294" s="6"/>
      <c r="WHT294" s="6"/>
      <c r="WHU294" s="6"/>
      <c r="WHV294" s="6"/>
      <c r="WHW294" s="6"/>
      <c r="WHX294" s="6"/>
      <c r="WHY294" s="6"/>
      <c r="WHZ294" s="6"/>
      <c r="WIA294" s="6"/>
      <c r="WIB294" s="6"/>
      <c r="WIC294" s="6"/>
      <c r="WID294" s="6"/>
      <c r="WIE294" s="6"/>
      <c r="WIF294" s="6"/>
      <c r="WIG294" s="6"/>
      <c r="WIH294" s="6"/>
      <c r="WII294" s="6"/>
      <c r="WIJ294" s="6"/>
      <c r="WIK294" s="6"/>
      <c r="WIL294" s="6"/>
      <c r="WIM294" s="6"/>
      <c r="WIN294" s="6"/>
      <c r="WIO294" s="6"/>
      <c r="WIP294" s="6"/>
      <c r="WIQ294" s="6"/>
      <c r="WIR294" s="6"/>
      <c r="WIS294" s="6"/>
      <c r="WIT294" s="6"/>
      <c r="WIU294" s="6"/>
      <c r="WIV294" s="6"/>
      <c r="WIW294" s="6"/>
      <c r="WIX294" s="6"/>
      <c r="WIY294" s="6"/>
      <c r="WIZ294" s="6"/>
      <c r="WJA294" s="6"/>
      <c r="WJB294" s="6"/>
      <c r="WJC294" s="6"/>
      <c r="WJD294" s="6"/>
      <c r="WJE294" s="6"/>
      <c r="WJF294" s="6"/>
      <c r="WJG294" s="6"/>
      <c r="WJH294" s="6"/>
      <c r="WJI294" s="6"/>
      <c r="WJJ294" s="6"/>
      <c r="WJK294" s="6"/>
      <c r="WJL294" s="6"/>
      <c r="WJM294" s="6"/>
      <c r="WJN294" s="6"/>
      <c r="WJO294" s="6"/>
      <c r="WJP294" s="6"/>
      <c r="WJQ294" s="6"/>
      <c r="WJR294" s="6"/>
      <c r="WJS294" s="6"/>
      <c r="WJT294" s="6"/>
      <c r="WJU294" s="6"/>
      <c r="WJV294" s="6"/>
      <c r="WJW294" s="6"/>
      <c r="WJX294" s="6"/>
      <c r="WJY294" s="6"/>
      <c r="WJZ294" s="6"/>
      <c r="WKA294" s="6"/>
      <c r="WKB294" s="6"/>
      <c r="WKC294" s="6"/>
      <c r="WKD294" s="6"/>
      <c r="WKE294" s="6"/>
      <c r="WKF294" s="6"/>
      <c r="WKG294" s="6"/>
      <c r="WKH294" s="6"/>
      <c r="WKI294" s="6"/>
      <c r="WKJ294" s="6"/>
      <c r="WKK294" s="6"/>
      <c r="WKL294" s="6"/>
      <c r="WKM294" s="6"/>
      <c r="WKN294" s="6"/>
      <c r="WKO294" s="6"/>
      <c r="WKP294" s="6"/>
      <c r="WKQ294" s="6"/>
      <c r="WKR294" s="6"/>
      <c r="WKS294" s="6"/>
      <c r="WKT294" s="6"/>
      <c r="WKU294" s="6"/>
      <c r="WKV294" s="6"/>
      <c r="WKW294" s="6"/>
      <c r="WKX294" s="6"/>
      <c r="WKY294" s="6"/>
      <c r="WKZ294" s="6"/>
      <c r="WLA294" s="6"/>
      <c r="WLB294" s="6"/>
      <c r="WLC294" s="6"/>
      <c r="WLD294" s="6"/>
      <c r="WLE294" s="6"/>
      <c r="WLF294" s="6"/>
      <c r="WLG294" s="6"/>
      <c r="WLH294" s="6"/>
      <c r="WLI294" s="6"/>
      <c r="WLJ294" s="6"/>
      <c r="WLK294" s="6"/>
      <c r="WLL294" s="6"/>
      <c r="WLM294" s="6"/>
      <c r="WLN294" s="6"/>
      <c r="WLO294" s="6"/>
      <c r="WLP294" s="6"/>
      <c r="WLQ294" s="6"/>
      <c r="WLR294" s="6"/>
      <c r="WLS294" s="6"/>
      <c r="WLT294" s="6"/>
      <c r="WLU294" s="6"/>
      <c r="WLV294" s="6"/>
      <c r="WLW294" s="6"/>
      <c r="WLX294" s="6"/>
      <c r="WLY294" s="6"/>
      <c r="WLZ294" s="6"/>
      <c r="WMA294" s="6"/>
      <c r="WMB294" s="6"/>
      <c r="WMC294" s="6"/>
      <c r="WMD294" s="6"/>
      <c r="WME294" s="6"/>
      <c r="WMF294" s="6"/>
      <c r="WMG294" s="6"/>
      <c r="WMH294" s="6"/>
      <c r="WMI294" s="6"/>
      <c r="WMJ294" s="6"/>
      <c r="WMK294" s="6"/>
      <c r="WML294" s="6"/>
      <c r="WMM294" s="6"/>
      <c r="WMN294" s="6"/>
      <c r="WMO294" s="6"/>
      <c r="WMP294" s="6"/>
      <c r="WMQ294" s="6"/>
      <c r="WMR294" s="6"/>
      <c r="WMS294" s="6"/>
      <c r="WMT294" s="6"/>
      <c r="WMU294" s="6"/>
      <c r="WMV294" s="6"/>
      <c r="WMW294" s="6"/>
      <c r="WMX294" s="6"/>
      <c r="WMY294" s="6"/>
      <c r="WMZ294" s="6"/>
      <c r="WNA294" s="6"/>
      <c r="WNB294" s="6"/>
      <c r="WNC294" s="6"/>
      <c r="WND294" s="6"/>
      <c r="WNE294" s="6"/>
      <c r="WNF294" s="6"/>
      <c r="WNG294" s="6"/>
      <c r="WNH294" s="6"/>
      <c r="WNI294" s="6"/>
      <c r="WNJ294" s="6"/>
      <c r="WNK294" s="6"/>
      <c r="WNL294" s="6"/>
      <c r="WNM294" s="6"/>
      <c r="WNN294" s="6"/>
      <c r="WNO294" s="6"/>
      <c r="WNP294" s="6"/>
      <c r="WNQ294" s="6"/>
      <c r="WNR294" s="6"/>
      <c r="WNS294" s="6"/>
      <c r="WNT294" s="6"/>
      <c r="WNU294" s="6"/>
      <c r="WNV294" s="6"/>
      <c r="WNW294" s="6"/>
      <c r="WNX294" s="6"/>
      <c r="WNY294" s="6"/>
      <c r="WNZ294" s="6"/>
      <c r="WOA294" s="6"/>
      <c r="WOB294" s="6"/>
      <c r="WOC294" s="6"/>
      <c r="WOD294" s="6"/>
      <c r="WOE294" s="6"/>
      <c r="WOF294" s="6"/>
      <c r="WOG294" s="6"/>
      <c r="WOH294" s="6"/>
      <c r="WOI294" s="6"/>
      <c r="WOJ294" s="6"/>
      <c r="WOK294" s="6"/>
      <c r="WOL294" s="6"/>
      <c r="WOM294" s="6"/>
      <c r="WON294" s="6"/>
      <c r="WOO294" s="6"/>
      <c r="WOP294" s="6"/>
      <c r="WOQ294" s="6"/>
      <c r="WOR294" s="6"/>
      <c r="WOS294" s="6"/>
      <c r="WOT294" s="6"/>
      <c r="WOU294" s="6"/>
      <c r="WOV294" s="6"/>
      <c r="WOW294" s="6"/>
      <c r="WOX294" s="6"/>
      <c r="WOY294" s="6"/>
      <c r="WOZ294" s="6"/>
      <c r="WPA294" s="6"/>
      <c r="WPB294" s="6"/>
      <c r="WPC294" s="6"/>
      <c r="WPD294" s="6"/>
      <c r="WPE294" s="6"/>
      <c r="WPF294" s="6"/>
      <c r="WPG294" s="6"/>
      <c r="WPH294" s="6"/>
      <c r="WPI294" s="6"/>
      <c r="WPJ294" s="6"/>
      <c r="WPK294" s="6"/>
      <c r="WPL294" s="6"/>
      <c r="WPM294" s="6"/>
      <c r="WPN294" s="6"/>
      <c r="WPO294" s="6"/>
      <c r="WPP294" s="6"/>
      <c r="WPQ294" s="6"/>
      <c r="WPR294" s="6"/>
      <c r="WPS294" s="6"/>
      <c r="WPT294" s="6"/>
      <c r="WPU294" s="6"/>
      <c r="WPV294" s="6"/>
      <c r="WPW294" s="6"/>
      <c r="WPX294" s="6"/>
      <c r="WPY294" s="6"/>
      <c r="WPZ294" s="6"/>
      <c r="WQA294" s="6"/>
      <c r="WQB294" s="6"/>
      <c r="WQC294" s="6"/>
      <c r="WQD294" s="6"/>
      <c r="WQE294" s="6"/>
      <c r="WQF294" s="6"/>
      <c r="WQG294" s="6"/>
      <c r="WQH294" s="6"/>
      <c r="WQI294" s="6"/>
      <c r="WQJ294" s="6"/>
      <c r="WQK294" s="6"/>
      <c r="WQL294" s="6"/>
      <c r="WQM294" s="6"/>
      <c r="WQN294" s="6"/>
      <c r="WQO294" s="6"/>
      <c r="WQP294" s="6"/>
      <c r="WQQ294" s="6"/>
      <c r="WQR294" s="6"/>
      <c r="WQS294" s="6"/>
      <c r="WQT294" s="6"/>
      <c r="WQU294" s="6"/>
      <c r="WQV294" s="6"/>
      <c r="WQW294" s="6"/>
      <c r="WQX294" s="6"/>
      <c r="WQY294" s="6"/>
      <c r="WQZ294" s="6"/>
      <c r="WRA294" s="6"/>
      <c r="WRB294" s="6"/>
      <c r="WRC294" s="6"/>
      <c r="WRD294" s="6"/>
      <c r="WRE294" s="6"/>
      <c r="WRF294" s="6"/>
      <c r="WRG294" s="6"/>
      <c r="WRH294" s="6"/>
      <c r="WRI294" s="6"/>
      <c r="WRJ294" s="6"/>
      <c r="WRK294" s="6"/>
      <c r="WRL294" s="6"/>
      <c r="WRM294" s="6"/>
      <c r="WRN294" s="6"/>
      <c r="WRO294" s="6"/>
      <c r="WRP294" s="6"/>
      <c r="WRQ294" s="6"/>
      <c r="WRR294" s="6"/>
      <c r="WRS294" s="6"/>
      <c r="WRT294" s="6"/>
      <c r="WRU294" s="6"/>
      <c r="WRV294" s="6"/>
      <c r="WRW294" s="6"/>
      <c r="WRX294" s="6"/>
      <c r="WRY294" s="6"/>
      <c r="WRZ294" s="6"/>
      <c r="WSA294" s="6"/>
      <c r="WSB294" s="6"/>
      <c r="WSC294" s="6"/>
      <c r="WSD294" s="6"/>
      <c r="WSE294" s="6"/>
      <c r="WSF294" s="6"/>
      <c r="WSG294" s="6"/>
      <c r="WSH294" s="6"/>
      <c r="WSI294" s="6"/>
      <c r="WSJ294" s="6"/>
      <c r="WSK294" s="6"/>
      <c r="WSL294" s="6"/>
      <c r="WSM294" s="6"/>
      <c r="WSN294" s="6"/>
      <c r="WSO294" s="6"/>
      <c r="WSP294" s="6"/>
      <c r="WSQ294" s="6"/>
      <c r="WSR294" s="6"/>
      <c r="WSS294" s="6"/>
      <c r="WST294" s="6"/>
      <c r="WSU294" s="6"/>
      <c r="WSV294" s="6"/>
      <c r="WSW294" s="6"/>
      <c r="WSX294" s="6"/>
      <c r="WSY294" s="6"/>
      <c r="WSZ294" s="6"/>
      <c r="WTA294" s="6"/>
      <c r="WTB294" s="6"/>
      <c r="WTC294" s="6"/>
      <c r="WTD294" s="6"/>
      <c r="WTE294" s="6"/>
      <c r="WTF294" s="6"/>
      <c r="WTG294" s="6"/>
      <c r="WTH294" s="6"/>
      <c r="WTI294" s="6"/>
      <c r="WTJ294" s="6"/>
      <c r="WTK294" s="6"/>
      <c r="WTL294" s="6"/>
      <c r="WTM294" s="6"/>
      <c r="WTN294" s="6"/>
      <c r="WTO294" s="6"/>
      <c r="WTP294" s="6"/>
      <c r="WTQ294" s="6"/>
      <c r="WTR294" s="6"/>
      <c r="WTS294" s="6"/>
      <c r="WTT294" s="6"/>
      <c r="WTU294" s="6"/>
      <c r="WTV294" s="6"/>
      <c r="WTW294" s="6"/>
      <c r="WTX294" s="6"/>
      <c r="WTY294" s="6"/>
      <c r="WTZ294" s="6"/>
      <c r="WUA294" s="6"/>
      <c r="WUB294" s="6"/>
      <c r="WUC294" s="6"/>
      <c r="WUD294" s="6"/>
      <c r="WUE294" s="6"/>
      <c r="WUF294" s="6"/>
      <c r="WUG294" s="6"/>
      <c r="WUH294" s="6"/>
      <c r="WUI294" s="6"/>
      <c r="WUJ294" s="6"/>
      <c r="WUK294" s="6"/>
      <c r="WUL294" s="6"/>
      <c r="WUM294" s="6"/>
      <c r="WUN294" s="6"/>
      <c r="WUO294" s="6"/>
      <c r="WUP294" s="6"/>
      <c r="WUQ294" s="6"/>
      <c r="WUR294" s="6"/>
      <c r="WUS294" s="6"/>
      <c r="WUT294" s="6"/>
      <c r="WUU294" s="6"/>
      <c r="WUV294" s="6"/>
      <c r="WUW294" s="6"/>
      <c r="WUX294" s="6"/>
      <c r="WUY294" s="6"/>
      <c r="WUZ294" s="6"/>
      <c r="WVA294" s="6"/>
      <c r="WVB294" s="6"/>
      <c r="WVC294" s="6"/>
      <c r="WVD294" s="6"/>
      <c r="WVE294" s="6"/>
      <c r="WVF294" s="6"/>
      <c r="WVG294" s="6"/>
      <c r="WVH294" s="6"/>
      <c r="WVI294" s="6"/>
      <c r="WVJ294" s="6"/>
      <c r="WVK294" s="6"/>
      <c r="WVL294" s="6"/>
      <c r="WVM294" s="6"/>
      <c r="WVN294" s="6"/>
      <c r="WVO294" s="6"/>
      <c r="WVP294" s="6"/>
      <c r="WVQ294" s="6"/>
      <c r="WVR294" s="6"/>
      <c r="WVS294" s="6"/>
      <c r="WVT294" s="6"/>
      <c r="WVU294" s="6"/>
      <c r="WVV294" s="6"/>
      <c r="WVW294" s="6"/>
      <c r="WVX294" s="6"/>
      <c r="WVY294" s="6"/>
      <c r="WVZ294" s="6"/>
      <c r="WWA294" s="6"/>
      <c r="WWB294" s="6"/>
      <c r="WWC294" s="6"/>
      <c r="WWD294" s="6"/>
      <c r="WWE294" s="6"/>
      <c r="WWF294" s="6"/>
      <c r="WWG294" s="6"/>
      <c r="WWH294" s="6"/>
      <c r="WWI294" s="6"/>
      <c r="WWJ294" s="6"/>
      <c r="WWK294" s="6"/>
      <c r="WWL294" s="6"/>
      <c r="WWM294" s="6"/>
      <c r="WWN294" s="6"/>
      <c r="WWO294" s="6"/>
      <c r="WWP294" s="6"/>
      <c r="WWQ294" s="6"/>
      <c r="WWR294" s="6"/>
      <c r="WWS294" s="6"/>
      <c r="WWT294" s="6"/>
      <c r="WWU294" s="6"/>
      <c r="WWV294" s="6"/>
      <c r="WWW294" s="6"/>
      <c r="WWX294" s="6"/>
      <c r="WWY294" s="6"/>
      <c r="WWZ294" s="6"/>
      <c r="WXA294" s="6"/>
      <c r="WXB294" s="6"/>
      <c r="WXC294" s="6"/>
      <c r="WXD294" s="6"/>
      <c r="WXE294" s="6"/>
      <c r="WXF294" s="6"/>
      <c r="WXG294" s="6"/>
      <c r="WXH294" s="6"/>
      <c r="WXI294" s="6"/>
      <c r="WXJ294" s="6"/>
      <c r="WXK294" s="6"/>
      <c r="WXL294" s="6"/>
      <c r="WXM294" s="6"/>
      <c r="WXN294" s="6"/>
      <c r="WXO294" s="6"/>
      <c r="WXP294" s="6"/>
      <c r="WXQ294" s="6"/>
      <c r="WXR294" s="6"/>
      <c r="WXS294" s="6"/>
      <c r="WXT294" s="6"/>
      <c r="WXU294" s="6"/>
      <c r="WXV294" s="6"/>
      <c r="WXW294" s="6"/>
      <c r="WXX294" s="6"/>
      <c r="WXY294" s="6"/>
      <c r="WXZ294" s="6"/>
      <c r="WYA294" s="6"/>
      <c r="WYB294" s="6"/>
      <c r="WYC294" s="6"/>
      <c r="WYD294" s="6"/>
      <c r="WYE294" s="6"/>
      <c r="WYF294" s="6"/>
      <c r="WYG294" s="6"/>
      <c r="WYH294" s="6"/>
      <c r="WYI294" s="6"/>
      <c r="WYJ294" s="6"/>
      <c r="WYK294" s="6"/>
      <c r="WYL294" s="6"/>
      <c r="WYM294" s="6"/>
      <c r="WYN294" s="6"/>
      <c r="WYO294" s="6"/>
      <c r="WYP294" s="6"/>
      <c r="WYQ294" s="6"/>
      <c r="WYR294" s="6"/>
      <c r="WYS294" s="6"/>
      <c r="WYT294" s="6"/>
      <c r="WYU294" s="6"/>
      <c r="WYV294" s="6"/>
      <c r="WYW294" s="6"/>
      <c r="WYX294" s="6"/>
      <c r="WYY294" s="6"/>
      <c r="WYZ294" s="6"/>
      <c r="WZA294" s="6"/>
      <c r="WZB294" s="6"/>
      <c r="WZC294" s="6"/>
      <c r="WZD294" s="6"/>
      <c r="WZE294" s="6"/>
      <c r="WZF294" s="6"/>
      <c r="WZG294" s="6"/>
      <c r="WZH294" s="6"/>
      <c r="WZI294" s="6"/>
      <c r="WZJ294" s="6"/>
      <c r="WZK294" s="6"/>
      <c r="WZL294" s="6"/>
      <c r="WZM294" s="6"/>
      <c r="WZN294" s="6"/>
      <c r="WZO294" s="6"/>
      <c r="WZP294" s="6"/>
      <c r="WZQ294" s="6"/>
      <c r="WZR294" s="6"/>
      <c r="WZS294" s="6"/>
      <c r="WZT294" s="6"/>
      <c r="WZU294" s="6"/>
      <c r="WZV294" s="6"/>
      <c r="WZW294" s="6"/>
      <c r="WZX294" s="6"/>
      <c r="WZY294" s="6"/>
      <c r="WZZ294" s="6"/>
      <c r="XAA294" s="6"/>
      <c r="XAB294" s="6"/>
      <c r="XAC294" s="6"/>
      <c r="XAD294" s="6"/>
      <c r="XAE294" s="6"/>
      <c r="XAF294" s="6"/>
      <c r="XAG294" s="6"/>
      <c r="XAH294" s="6"/>
      <c r="XAI294" s="6"/>
      <c r="XAJ294" s="6"/>
      <c r="XAK294" s="6"/>
      <c r="XAL294" s="6"/>
      <c r="XAM294" s="6"/>
      <c r="XAN294" s="6"/>
      <c r="XAO294" s="6"/>
      <c r="XAP294" s="6"/>
      <c r="XAQ294" s="6"/>
      <c r="XAR294" s="6"/>
      <c r="XAS294" s="6"/>
      <c r="XAT294" s="6"/>
      <c r="XAU294" s="6"/>
      <c r="XAV294" s="6"/>
      <c r="XAW294" s="6"/>
      <c r="XAX294" s="6"/>
      <c r="XAY294" s="6"/>
      <c r="XAZ294" s="6"/>
      <c r="XBA294" s="6"/>
      <c r="XBB294" s="6"/>
      <c r="XBC294" s="6"/>
      <c r="XBD294" s="6"/>
      <c r="XBE294" s="6"/>
      <c r="XBF294" s="6"/>
      <c r="XBG294" s="6"/>
      <c r="XBH294" s="6"/>
      <c r="XBI294" s="6"/>
      <c r="XBJ294" s="6"/>
      <c r="XBK294" s="6"/>
      <c r="XBL294" s="6"/>
      <c r="XBM294" s="6"/>
      <c r="XBN294" s="6"/>
      <c r="XBO294" s="6"/>
      <c r="XBP294" s="6"/>
      <c r="XBQ294" s="6"/>
      <c r="XBR294" s="6"/>
      <c r="XBS294" s="6"/>
      <c r="XBT294" s="6"/>
      <c r="XBU294" s="6"/>
      <c r="XBV294" s="6"/>
      <c r="XBW294" s="6"/>
      <c r="XBX294" s="6"/>
      <c r="XBY294" s="6"/>
      <c r="XBZ294" s="6"/>
      <c r="XCA294" s="6"/>
      <c r="XCB294" s="6"/>
      <c r="XCC294" s="6"/>
      <c r="XCD294" s="6"/>
      <c r="XCE294" s="6"/>
      <c r="XCF294" s="6"/>
      <c r="XCG294" s="6"/>
      <c r="XCH294" s="6"/>
      <c r="XCI294" s="6"/>
      <c r="XCJ294" s="6"/>
      <c r="XCK294" s="6"/>
      <c r="XCL294" s="6"/>
      <c r="XCM294" s="6"/>
      <c r="XCN294" s="6"/>
      <c r="XCO294" s="6"/>
      <c r="XCP294" s="6"/>
      <c r="XCQ294" s="6"/>
      <c r="XCR294" s="6"/>
      <c r="XCS294" s="6"/>
      <c r="XCT294" s="6"/>
      <c r="XCU294" s="6"/>
      <c r="XCV294" s="6"/>
      <c r="XCW294" s="6"/>
      <c r="XCX294" s="6"/>
      <c r="XCY294" s="6"/>
      <c r="XCZ294" s="6"/>
      <c r="XDA294" s="6"/>
      <c r="XDB294" s="6"/>
    </row>
    <row r="295" spans="1:16330" s="2" customFormat="1">
      <c r="A295" s="146">
        <v>63908</v>
      </c>
      <c r="B295" s="146">
        <v>2630</v>
      </c>
      <c r="C295" s="146">
        <v>608</v>
      </c>
      <c r="D295" s="147">
        <v>64385</v>
      </c>
      <c r="E295" s="148">
        <f t="shared" si="438"/>
        <v>2639.7850000000003</v>
      </c>
      <c r="F295" s="149">
        <f t="shared" si="439"/>
        <v>607.15055000000007</v>
      </c>
      <c r="G295" s="150">
        <v>20</v>
      </c>
      <c r="H295" s="150">
        <f t="shared" si="440"/>
        <v>3299.7312500000003</v>
      </c>
      <c r="I295" s="150">
        <f t="shared" si="441"/>
        <v>758.93818750000014</v>
      </c>
      <c r="J295" s="150">
        <f t="shared" si="442"/>
        <v>3959.6775000000007</v>
      </c>
      <c r="K295" s="150">
        <f t="shared" si="443"/>
        <v>910.7258250000001</v>
      </c>
      <c r="L295" s="150">
        <v>8</v>
      </c>
      <c r="M295" s="151">
        <v>9</v>
      </c>
      <c r="N295" s="152">
        <v>11</v>
      </c>
      <c r="O295" s="169" t="s">
        <v>396</v>
      </c>
      <c r="P295" s="8"/>
      <c r="Q295" s="8"/>
      <c r="R295" s="8"/>
      <c r="S295" s="181"/>
      <c r="T295" s="181" t="e">
        <f>VLOOKUP(P295,'[3]Monitor Schedule'!$A:$J,10,FALSE)</f>
        <v>#N/A</v>
      </c>
      <c r="U295" s="181"/>
      <c r="V295" s="181" t="e">
        <f>VLOOKUP(P295,'[3]Monitor Schedule'!$A:$K,11,FALSE)</f>
        <v>#N/A</v>
      </c>
      <c r="W295" s="181"/>
      <c r="X295" s="8"/>
      <c r="Y295" s="2" t="e">
        <f>VLOOKUP(P295,'[3]Monitor Schedule'!$A:$BM,13,FALSE)</f>
        <v>#N/A</v>
      </c>
      <c r="Z295" s="2" t="e">
        <f>VLOOKUP(P295,'[3]Monitor Schedule'!$A:$BM,14,FALSE)</f>
        <v>#N/A</v>
      </c>
      <c r="AA295" s="2" t="e">
        <f>VLOOKUP(P295,'[3]Monitor Schedule'!$A:$BM,15,FALSE)</f>
        <v>#N/A</v>
      </c>
      <c r="AB295" s="2" t="e">
        <f>VLOOKUP(P295,'[3]Monitor Schedule'!$A:$BM,16,FALSE)</f>
        <v>#N/A</v>
      </c>
      <c r="AC295" s="2" t="e">
        <f>VLOOKUP(P295,'[3]Monitor Schedule'!$A:$BM,17,FALSE)</f>
        <v>#N/A</v>
      </c>
      <c r="AD295" s="2" t="e">
        <f>VLOOKUP(P295,'[3]Monitor Schedule'!$A:$BM,18,FALSE)</f>
        <v>#N/A</v>
      </c>
      <c r="AE295" s="2" t="e">
        <f>VLOOKUP(P295,'[3]Monitor Schedule'!$A:$BM,19,FALSE)</f>
        <v>#N/A</v>
      </c>
      <c r="AF295" s="2" t="e">
        <f>VLOOKUP(P295,'[3]Monitor Schedule'!$A:$BM,20,FALSE)</f>
        <v>#N/A</v>
      </c>
      <c r="AG295" s="2" t="e">
        <f>VLOOKUP(P295,'[3]Monitor Schedule'!$A:$BM,21,FALSE)</f>
        <v>#N/A</v>
      </c>
      <c r="AH295" s="2" t="e">
        <f>VLOOKUP(P295,'[3]Monitor Schedule'!$A:$BM,22,FALSE)</f>
        <v>#N/A</v>
      </c>
      <c r="AI295" s="2" t="e">
        <f>VLOOKUP(P295,'[3]Monitor Schedule'!$A:$BM,23,FALSE)</f>
        <v>#N/A</v>
      </c>
      <c r="AJ295" s="2" t="e">
        <f>VLOOKUP(P295,'[3]Monitor Schedule'!$A:$BM,24,FALSE)</f>
        <v>#N/A</v>
      </c>
      <c r="AK295" s="2" t="e">
        <f>VLOOKUP(P295,'[3]Monitor Schedule'!$A:$BM,25,FALSE)</f>
        <v>#N/A</v>
      </c>
      <c r="AL295" s="2" t="e">
        <f>VLOOKUP(P295,'[3]Monitor Schedule'!$A:$BM,26,FALSE)</f>
        <v>#N/A</v>
      </c>
      <c r="AM295" s="2" t="e">
        <f>VLOOKUP(P295,'[3]Monitor Schedule'!$A:$BM,27,FALSE)</f>
        <v>#N/A</v>
      </c>
      <c r="AN295" s="2" t="e">
        <f>VLOOKUP(P295,'[3]Monitor Schedule'!$A:$BM,28,FALSE)</f>
        <v>#N/A</v>
      </c>
      <c r="AO295" s="2" t="e">
        <f>VLOOKUP(P295,'[3]Monitor Schedule'!$A:$BM,29,FALSE)</f>
        <v>#N/A</v>
      </c>
      <c r="AP295" s="2" t="e">
        <f>VLOOKUP(P295,'[3]Monitor Schedule'!$A:$BM,30,FALSE)</f>
        <v>#N/A</v>
      </c>
      <c r="AQ295" s="2" t="e">
        <f>VLOOKUP(P295,'[3]Monitor Schedule'!$A:$BM,31,FALSE)</f>
        <v>#N/A</v>
      </c>
      <c r="AR295" s="2" t="e">
        <f>VLOOKUP(P295,'[3]Monitor Schedule'!$A:$BM,32,FALSE)</f>
        <v>#N/A</v>
      </c>
      <c r="AS295" s="2" t="e">
        <f>VLOOKUP(P295,'[3]Monitor Schedule'!$A:$BM,33,FALSE)</f>
        <v>#N/A</v>
      </c>
      <c r="AT295" s="2" t="e">
        <f>VLOOKUP(P295,'[3]Monitor Schedule'!$A:$BM,34,FALSE)</f>
        <v>#N/A</v>
      </c>
      <c r="AU295" s="2" t="e">
        <f>VLOOKUP(P295,'[3]Monitor Schedule'!$A:$BM,35,FALSE)</f>
        <v>#N/A</v>
      </c>
      <c r="AV295" s="2" t="e">
        <f>VLOOKUP(P295,'[3]Monitor Schedule'!$A:$BM,36,FALSE)</f>
        <v>#N/A</v>
      </c>
      <c r="AW295" s="2" t="e">
        <f>VLOOKUP(P295,'[3]Monitor Schedule'!$A:$BM,37,FALSE)</f>
        <v>#N/A</v>
      </c>
      <c r="AX295" s="2" t="e">
        <f>VLOOKUP(P295,'[3]Monitor Schedule'!$A:$BM,38,FALSE)</f>
        <v>#N/A</v>
      </c>
      <c r="AY295" s="2" t="e">
        <f>VLOOKUP(P295,'[3]Monitor Schedule'!$A:$BM,39,FALSE)</f>
        <v>#N/A</v>
      </c>
      <c r="AZ295" s="2" t="e">
        <f>VLOOKUP(P295,'[3]Monitor Schedule'!$A:$BM,40,FALSE)</f>
        <v>#N/A</v>
      </c>
      <c r="BA295" s="2" t="e">
        <f>VLOOKUP(P295,'[3]Monitor Schedule'!$A:$BM,41,FALSE)</f>
        <v>#N/A</v>
      </c>
      <c r="BB295" s="2" t="e">
        <f>VLOOKUP(P295,'[3]Monitor Schedule'!$A:$BM,42,FALSE)</f>
        <v>#N/A</v>
      </c>
      <c r="BC295" s="2" t="e">
        <f>VLOOKUP(P295,'[3]Monitor Schedule'!$A:$BM,43,FALSE)</f>
        <v>#N/A</v>
      </c>
      <c r="BD295" s="2" t="e">
        <f>VLOOKUP(P295,'[3]Monitor Schedule'!$A:$BM,44,FALSE)</f>
        <v>#N/A</v>
      </c>
      <c r="BE295" s="2" t="e">
        <f>VLOOKUP(P295,'[3]Monitor Schedule'!$A:$BM,45,FALSE)</f>
        <v>#N/A</v>
      </c>
      <c r="BF295" s="2" t="e">
        <f>VLOOKUP(P295,'[3]Monitor Schedule'!$A:$BM,46,FALSE)</f>
        <v>#N/A</v>
      </c>
      <c r="BG295" s="2" t="e">
        <f>VLOOKUP(P295,'[3]Monitor Schedule'!$A:$BM,47,FALSE)</f>
        <v>#N/A</v>
      </c>
      <c r="BH295" s="2" t="e">
        <f>VLOOKUP(P295,'[3]Monitor Schedule'!$A:$BM,48,FALSE)</f>
        <v>#N/A</v>
      </c>
      <c r="BI295" s="2" t="e">
        <f>VLOOKUP(P295,'[3]Monitor Schedule'!$A:$BM,49,FALSE)</f>
        <v>#N/A</v>
      </c>
      <c r="BJ295" s="2" t="e">
        <f>VLOOKUP(P295,'[3]Monitor Schedule'!$A:$BM,50,FALSE)</f>
        <v>#N/A</v>
      </c>
      <c r="BK295" s="2" t="e">
        <f>VLOOKUP(P295,'[3]Monitor Schedule'!$A:$BM,51,FALSE)</f>
        <v>#N/A</v>
      </c>
      <c r="BL295" s="2" t="e">
        <f>VLOOKUP(P295,'[3]Monitor Schedule'!$A:$BM,52,FALSE)</f>
        <v>#N/A</v>
      </c>
      <c r="BM295" s="2" t="e">
        <f>VLOOKUP(P295,'[3]Monitor Schedule'!$A:$BM,53,FALSE)</f>
        <v>#N/A</v>
      </c>
      <c r="BN295" s="2" t="e">
        <f>VLOOKUP(P295,'[3]Monitor Schedule'!$A:$BM,54,FALSE)</f>
        <v>#N/A</v>
      </c>
      <c r="BO295" s="2" t="e">
        <f>VLOOKUP(P295,'[3]Monitor Schedule'!$A:$BM,55,FALSE)</f>
        <v>#N/A</v>
      </c>
      <c r="BP295" s="2" t="e">
        <f>VLOOKUP(P295,'[3]Monitor Schedule'!$A:$BM,56,FALSE)</f>
        <v>#N/A</v>
      </c>
      <c r="BQ295" s="2" t="e">
        <f>VLOOKUP(P295,'[3]Monitor Schedule'!$A:$BM,57,FALSE)</f>
        <v>#N/A</v>
      </c>
      <c r="BR295" s="2" t="e">
        <f>VLOOKUP(P295,'[3]Monitor Schedule'!$A:$BM,58,FALSE)</f>
        <v>#N/A</v>
      </c>
      <c r="BS295" s="2" t="e">
        <f>VLOOKUP(P295,'[3]Monitor Schedule'!$A:$BM,59,FALSE)</f>
        <v>#N/A</v>
      </c>
      <c r="BT295" s="2" t="e">
        <f>VLOOKUP(P295,'[3]Monitor Schedule'!$A:$BM,60,FALSE)</f>
        <v>#N/A</v>
      </c>
      <c r="BU295" s="2" t="e">
        <f>VLOOKUP(P295,'[3]Monitor Schedule'!$A:$BM,61,FALSE)</f>
        <v>#N/A</v>
      </c>
      <c r="BV295" s="2" t="e">
        <f>VLOOKUP(P295,'[3]Monitor Schedule'!$A:$BM,62,FALSE)</f>
        <v>#N/A</v>
      </c>
      <c r="BW295" s="2" t="e">
        <f>VLOOKUP(P295,'[3]Monitor Schedule'!$A:$BM,63,FALSE)</f>
        <v>#N/A</v>
      </c>
      <c r="BX295" s="2" t="e">
        <f>VLOOKUP(P295,'[3]Monitor Schedule'!$A:$BM,64,FALSE)</f>
        <v>#N/A</v>
      </c>
      <c r="BY295" s="2" t="e">
        <f>VLOOKUP(P295,'[3]Monitor Schedule'!$A:$BM,65,FALSE)</f>
        <v>#N/A</v>
      </c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 s="6"/>
      <c r="QS295" s="6"/>
      <c r="QT295" s="6"/>
      <c r="QU295" s="6"/>
      <c r="QV295" s="6"/>
      <c r="QW295" s="6"/>
      <c r="QX295" s="6"/>
      <c r="QY295" s="6"/>
      <c r="QZ295" s="6"/>
      <c r="RA295" s="6"/>
      <c r="RB295" s="6"/>
      <c r="RC295" s="6"/>
      <c r="RD295" s="6"/>
      <c r="RE295" s="6"/>
      <c r="RF295" s="6"/>
      <c r="RG295" s="6"/>
      <c r="RH295" s="6"/>
      <c r="RI295" s="6"/>
      <c r="RJ295" s="6"/>
      <c r="RK295" s="6"/>
      <c r="RL295" s="6"/>
      <c r="RM295" s="6"/>
      <c r="RN295" s="6"/>
      <c r="RO295" s="6"/>
      <c r="RP295" s="6"/>
      <c r="RQ295" s="6"/>
      <c r="RR295" s="6"/>
      <c r="RS295" s="6"/>
      <c r="RT295" s="6"/>
      <c r="RU295" s="6"/>
      <c r="RV295" s="6"/>
      <c r="RW295" s="6"/>
      <c r="RX295" s="6"/>
      <c r="RY295" s="6"/>
      <c r="RZ295" s="6"/>
      <c r="SA295" s="6"/>
      <c r="SB295" s="6"/>
      <c r="SC295" s="6"/>
      <c r="SD295" s="6"/>
      <c r="SE295" s="6"/>
      <c r="SF295" s="6"/>
      <c r="SG295" s="6"/>
      <c r="SH295" s="6"/>
      <c r="SI295" s="6"/>
      <c r="SJ295" s="6"/>
      <c r="SK295" s="6"/>
      <c r="SL295" s="6"/>
      <c r="SM295" s="6"/>
      <c r="SN295" s="6"/>
      <c r="SO295" s="6"/>
      <c r="SP295" s="6"/>
      <c r="SQ295" s="6"/>
      <c r="SR295" s="6"/>
      <c r="SS295" s="6"/>
      <c r="ST295" s="6"/>
      <c r="SU295" s="6"/>
      <c r="SV295" s="6"/>
      <c r="SW295" s="6"/>
      <c r="SX295" s="6"/>
      <c r="SY295" s="6"/>
      <c r="SZ295" s="6"/>
      <c r="TA295" s="6"/>
      <c r="TB295" s="6"/>
      <c r="TC295" s="6"/>
      <c r="TD295" s="6"/>
      <c r="TE295" s="6"/>
      <c r="TF295" s="6"/>
      <c r="TG295" s="6"/>
      <c r="TH295" s="6"/>
      <c r="TI295" s="6"/>
      <c r="TJ295" s="6"/>
      <c r="TK295" s="6"/>
      <c r="TL295" s="6"/>
      <c r="TM295" s="6"/>
      <c r="TN295" s="6"/>
      <c r="TO295" s="6"/>
      <c r="TP295" s="6"/>
      <c r="TQ295" s="6"/>
      <c r="TR295" s="6"/>
      <c r="TS295" s="6"/>
      <c r="TT295" s="6"/>
      <c r="TU295" s="6"/>
      <c r="TV295" s="6"/>
      <c r="TW295" s="6"/>
      <c r="TX295" s="6"/>
      <c r="TY295" s="6"/>
      <c r="TZ295" s="6"/>
      <c r="UA295" s="6"/>
      <c r="UB295" s="6"/>
      <c r="UC295" s="6"/>
      <c r="UD295" s="6"/>
      <c r="UE295" s="6"/>
      <c r="UF295" s="6"/>
      <c r="UG295" s="6"/>
      <c r="UH295" s="6"/>
      <c r="UI295" s="6"/>
      <c r="UJ295" s="6"/>
      <c r="UK295" s="6"/>
      <c r="UL295" s="6"/>
      <c r="UM295" s="6"/>
      <c r="UN295" s="6"/>
      <c r="UO295" s="6"/>
      <c r="UP295" s="6"/>
      <c r="UQ295" s="6"/>
      <c r="UR295" s="6"/>
      <c r="US295" s="6"/>
      <c r="UT295" s="6"/>
      <c r="UU295" s="6"/>
      <c r="UV295" s="6"/>
      <c r="UW295" s="6"/>
      <c r="UX295" s="6"/>
      <c r="UY295" s="6"/>
      <c r="UZ295" s="6"/>
      <c r="VA295" s="6"/>
      <c r="VB295" s="6"/>
      <c r="VC295" s="6"/>
      <c r="VD295" s="6"/>
      <c r="VE295" s="6"/>
      <c r="VF295" s="6"/>
      <c r="VG295" s="6"/>
      <c r="VH295" s="6"/>
      <c r="VI295" s="6"/>
      <c r="VJ295" s="6"/>
      <c r="VK295" s="6"/>
      <c r="VL295" s="6"/>
      <c r="VM295" s="6"/>
      <c r="VN295" s="6"/>
      <c r="VO295" s="6"/>
      <c r="VP295" s="6"/>
      <c r="VQ295" s="6"/>
      <c r="VR295" s="6"/>
      <c r="VS295" s="6"/>
      <c r="VT295" s="6"/>
      <c r="VU295" s="6"/>
      <c r="VV295" s="6"/>
      <c r="VW295" s="6"/>
      <c r="VX295" s="6"/>
      <c r="VY295" s="6"/>
      <c r="VZ295" s="6"/>
      <c r="WA295" s="6"/>
      <c r="WB295" s="6"/>
      <c r="WC295" s="6"/>
      <c r="WD295" s="6"/>
      <c r="WE295" s="6"/>
      <c r="WF295" s="6"/>
      <c r="WG295" s="6"/>
      <c r="WH295" s="6"/>
      <c r="WI295" s="6"/>
      <c r="WJ295" s="6"/>
      <c r="WK295" s="6"/>
      <c r="WL295" s="6"/>
      <c r="WM295" s="6"/>
      <c r="WN295" s="6"/>
      <c r="WO295" s="6"/>
      <c r="WP295" s="6"/>
      <c r="WQ295" s="6"/>
      <c r="WR295" s="6"/>
      <c r="WS295" s="6"/>
      <c r="WT295" s="6"/>
      <c r="WU295" s="6"/>
      <c r="WV295" s="6"/>
      <c r="WW295" s="6"/>
      <c r="WX295" s="6"/>
      <c r="WY295" s="6"/>
      <c r="WZ295" s="6"/>
      <c r="XA295" s="6"/>
      <c r="XB295" s="6"/>
      <c r="XC295" s="6"/>
      <c r="XD295" s="6"/>
      <c r="XE295" s="6"/>
      <c r="XF295" s="6"/>
      <c r="XG295" s="6"/>
      <c r="XH295" s="6"/>
      <c r="XI295" s="6"/>
      <c r="XJ295" s="6"/>
      <c r="XK295" s="6"/>
      <c r="XL295" s="6"/>
      <c r="XM295" s="6"/>
      <c r="XN295" s="6"/>
      <c r="XO295" s="6"/>
      <c r="XP295" s="6"/>
      <c r="XQ295" s="6"/>
      <c r="XR295" s="6"/>
      <c r="XS295" s="6"/>
      <c r="XT295" s="6"/>
      <c r="XU295" s="6"/>
      <c r="XV295" s="6"/>
      <c r="XW295" s="6"/>
      <c r="XX295" s="6"/>
      <c r="XY295" s="6"/>
      <c r="XZ295" s="6"/>
      <c r="YA295" s="6"/>
      <c r="YB295" s="6"/>
      <c r="YC295" s="6"/>
      <c r="YD295" s="6"/>
      <c r="YE295" s="6"/>
      <c r="YF295" s="6"/>
      <c r="YG295" s="6"/>
      <c r="YH295" s="6"/>
      <c r="YI295" s="6"/>
      <c r="YJ295" s="6"/>
      <c r="YK295" s="6"/>
      <c r="YL295" s="6"/>
      <c r="YM295" s="6"/>
      <c r="YN295" s="6"/>
      <c r="YO295" s="6"/>
      <c r="YP295" s="6"/>
      <c r="YQ295" s="6"/>
      <c r="YR295" s="6"/>
      <c r="YS295" s="6"/>
      <c r="YT295" s="6"/>
      <c r="YU295" s="6"/>
      <c r="YV295" s="6"/>
      <c r="YW295" s="6"/>
      <c r="YX295" s="6"/>
      <c r="YY295" s="6"/>
      <c r="YZ295" s="6"/>
      <c r="ZA295" s="6"/>
      <c r="ZB295" s="6"/>
      <c r="ZC295" s="6"/>
      <c r="ZD295" s="6"/>
      <c r="ZE295" s="6"/>
      <c r="ZF295" s="6"/>
      <c r="ZG295" s="6"/>
      <c r="ZH295" s="6"/>
      <c r="ZI295" s="6"/>
      <c r="ZJ295" s="6"/>
      <c r="ZK295" s="6"/>
      <c r="ZL295" s="6"/>
      <c r="ZM295" s="6"/>
      <c r="ZN295" s="6"/>
      <c r="ZO295" s="6"/>
      <c r="ZP295" s="6"/>
      <c r="ZQ295" s="6"/>
      <c r="ZR295" s="6"/>
      <c r="ZS295" s="6"/>
      <c r="ZT295" s="6"/>
      <c r="ZU295" s="6"/>
      <c r="ZV295" s="6"/>
      <c r="ZW295" s="6"/>
      <c r="ZX295" s="6"/>
      <c r="ZY295" s="6"/>
      <c r="ZZ295" s="6"/>
      <c r="AAA295" s="6"/>
      <c r="AAB295" s="6"/>
      <c r="AAC295" s="6"/>
      <c r="AAD295" s="6"/>
      <c r="AAE295" s="6"/>
      <c r="AAF295" s="6"/>
      <c r="AAG295" s="6"/>
      <c r="AAH295" s="6"/>
      <c r="AAI295" s="6"/>
      <c r="AAJ295" s="6"/>
      <c r="AAK295" s="6"/>
      <c r="AAL295" s="6"/>
      <c r="AAM295" s="6"/>
      <c r="AAN295" s="6"/>
      <c r="AAO295" s="6"/>
      <c r="AAP295" s="6"/>
      <c r="AAQ295" s="6"/>
      <c r="AAR295" s="6"/>
      <c r="AAS295" s="6"/>
      <c r="AAT295" s="6"/>
      <c r="AAU295" s="6"/>
      <c r="AAV295" s="6"/>
      <c r="AAW295" s="6"/>
      <c r="AAX295" s="6"/>
      <c r="AAY295" s="6"/>
      <c r="AAZ295" s="6"/>
      <c r="ABA295" s="6"/>
      <c r="ABB295" s="6"/>
      <c r="ABC295" s="6"/>
      <c r="ABD295" s="6"/>
      <c r="ABE295" s="6"/>
      <c r="ABF295" s="6"/>
      <c r="ABG295" s="6"/>
      <c r="ABH295" s="6"/>
      <c r="ABI295" s="6"/>
      <c r="ABJ295" s="6"/>
      <c r="ABK295" s="6"/>
      <c r="ABL295" s="6"/>
      <c r="ABM295" s="6"/>
      <c r="ABN295" s="6"/>
      <c r="ABO295" s="6"/>
      <c r="ABP295" s="6"/>
      <c r="ABQ295" s="6"/>
      <c r="ABR295" s="6"/>
      <c r="ABS295" s="6"/>
      <c r="ABT295" s="6"/>
      <c r="ABU295" s="6"/>
      <c r="ABV295" s="6"/>
      <c r="ABW295" s="6"/>
      <c r="ABX295" s="6"/>
      <c r="ABY295" s="6"/>
      <c r="ABZ295" s="6"/>
      <c r="ACA295" s="6"/>
      <c r="ACB295" s="6"/>
      <c r="ACC295" s="6"/>
      <c r="ACD295" s="6"/>
      <c r="ACE295" s="6"/>
      <c r="ACF295" s="6"/>
      <c r="ACG295" s="6"/>
      <c r="ACH295" s="6"/>
      <c r="ACI295" s="6"/>
      <c r="ACJ295" s="6"/>
      <c r="ACK295" s="6"/>
      <c r="ACL295" s="6"/>
      <c r="ACM295" s="6"/>
      <c r="ACN295" s="6"/>
      <c r="ACO295" s="6"/>
      <c r="ACP295" s="6"/>
      <c r="ACQ295" s="6"/>
      <c r="ACR295" s="6"/>
      <c r="ACS295" s="6"/>
      <c r="ACT295" s="6"/>
      <c r="ACU295" s="6"/>
      <c r="ACV295" s="6"/>
      <c r="ACW295" s="6"/>
      <c r="ACX295" s="6"/>
      <c r="ACY295" s="6"/>
      <c r="ACZ295" s="6"/>
      <c r="ADA295" s="6"/>
      <c r="ADB295" s="6"/>
      <c r="ADC295" s="6"/>
      <c r="ADD295" s="6"/>
      <c r="ADE295" s="6"/>
      <c r="ADF295" s="6"/>
      <c r="ADG295" s="6"/>
      <c r="ADH295" s="6"/>
      <c r="ADI295" s="6"/>
      <c r="ADJ295" s="6"/>
      <c r="ADK295" s="6"/>
      <c r="ADL295" s="6"/>
      <c r="ADM295" s="6"/>
      <c r="ADN295" s="6"/>
      <c r="ADO295" s="6"/>
      <c r="ADP295" s="6"/>
      <c r="ADQ295" s="6"/>
      <c r="ADR295" s="6"/>
      <c r="ADS295" s="6"/>
      <c r="ADT295" s="6"/>
      <c r="ADU295" s="6"/>
      <c r="ADV295" s="6"/>
      <c r="ADW295" s="6"/>
      <c r="ADX295" s="6"/>
      <c r="ADY295" s="6"/>
      <c r="ADZ295" s="6"/>
      <c r="AEA295" s="6"/>
      <c r="AEB295" s="6"/>
      <c r="AEC295" s="6"/>
      <c r="AED295" s="6"/>
      <c r="AEE295" s="6"/>
      <c r="AEF295" s="6"/>
      <c r="AEG295" s="6"/>
      <c r="AEH295" s="6"/>
      <c r="AEI295" s="6"/>
      <c r="AEJ295" s="6"/>
      <c r="AEK295" s="6"/>
      <c r="AEL295" s="6"/>
      <c r="AEM295" s="6"/>
      <c r="AEN295" s="6"/>
      <c r="AEO295" s="6"/>
      <c r="AEP295" s="6"/>
      <c r="AEQ295" s="6"/>
      <c r="AER295" s="6"/>
      <c r="AES295" s="6"/>
      <c r="AET295" s="6"/>
      <c r="AEU295" s="6"/>
      <c r="AEV295" s="6"/>
      <c r="AEW295" s="6"/>
      <c r="AEX295" s="6"/>
      <c r="AEY295" s="6"/>
      <c r="AEZ295" s="6"/>
      <c r="AFA295" s="6"/>
      <c r="AFB295" s="6"/>
      <c r="AFC295" s="6"/>
      <c r="AFD295" s="6"/>
      <c r="AFE295" s="6"/>
      <c r="AFF295" s="6"/>
      <c r="AFG295" s="6"/>
      <c r="AFH295" s="6"/>
      <c r="AFI295" s="6"/>
      <c r="AFJ295" s="6"/>
      <c r="AFK295" s="6"/>
      <c r="AFL295" s="6"/>
      <c r="AFM295" s="6"/>
      <c r="AFN295" s="6"/>
      <c r="AFO295" s="6"/>
      <c r="AFP295" s="6"/>
      <c r="AFQ295" s="6"/>
      <c r="AFR295" s="6"/>
      <c r="AFS295" s="6"/>
      <c r="AFT295" s="6"/>
      <c r="AFU295" s="6"/>
      <c r="AFV295" s="6"/>
      <c r="AFW295" s="6"/>
      <c r="AFX295" s="6"/>
      <c r="AFY295" s="6"/>
      <c r="AFZ295" s="6"/>
      <c r="AGA295" s="6"/>
      <c r="AGB295" s="6"/>
      <c r="AGC295" s="6"/>
      <c r="AGD295" s="6"/>
      <c r="AGE295" s="6"/>
      <c r="AGF295" s="6"/>
      <c r="AGG295" s="6"/>
      <c r="AGH295" s="6"/>
      <c r="AGI295" s="6"/>
      <c r="AGJ295" s="6"/>
      <c r="AGK295" s="6"/>
      <c r="AGL295" s="6"/>
      <c r="AGM295" s="6"/>
      <c r="AGN295" s="6"/>
      <c r="AGO295" s="6"/>
      <c r="AGP295" s="6"/>
      <c r="AGQ295" s="6"/>
      <c r="AGR295" s="6"/>
      <c r="AGS295" s="6"/>
      <c r="AGT295" s="6"/>
      <c r="AGU295" s="6"/>
      <c r="AGV295" s="6"/>
      <c r="AGW295" s="6"/>
      <c r="AGX295" s="6"/>
      <c r="AGY295" s="6"/>
      <c r="AGZ295" s="6"/>
      <c r="AHA295" s="6"/>
      <c r="AHB295" s="6"/>
      <c r="AHC295" s="6"/>
      <c r="AHD295" s="6"/>
      <c r="AHE295" s="6"/>
      <c r="AHF295" s="6"/>
      <c r="AHG295" s="6"/>
      <c r="AHH295" s="6"/>
      <c r="AHI295" s="6"/>
      <c r="AHJ295" s="6"/>
      <c r="AHK295" s="6"/>
      <c r="AHL295" s="6"/>
      <c r="AHM295" s="6"/>
      <c r="AHN295" s="6"/>
      <c r="AHO295" s="6"/>
      <c r="AHP295" s="6"/>
      <c r="AHQ295" s="6"/>
      <c r="AHR295" s="6"/>
      <c r="AHS295" s="6"/>
      <c r="AHT295" s="6"/>
      <c r="AHU295" s="6"/>
      <c r="AHV295" s="6"/>
      <c r="AHW295" s="6"/>
      <c r="AHX295" s="6"/>
      <c r="AHY295" s="6"/>
      <c r="AHZ295" s="6"/>
      <c r="AIA295" s="6"/>
      <c r="AIB295" s="6"/>
      <c r="AIC295" s="6"/>
      <c r="AID295" s="6"/>
      <c r="AIE295" s="6"/>
      <c r="AIF295" s="6"/>
      <c r="AIG295" s="6"/>
      <c r="AIH295" s="6"/>
      <c r="AII295" s="6"/>
      <c r="AIJ295" s="6"/>
      <c r="AIK295" s="6"/>
      <c r="AIL295" s="6"/>
      <c r="AIM295" s="6"/>
      <c r="AIN295" s="6"/>
      <c r="AIO295" s="6"/>
      <c r="AIP295" s="6"/>
      <c r="AIQ295" s="6"/>
      <c r="AIR295" s="6"/>
      <c r="AIS295" s="6"/>
      <c r="AIT295" s="6"/>
      <c r="AIU295" s="6"/>
      <c r="AIV295" s="6"/>
      <c r="AIW295" s="6"/>
      <c r="AIX295" s="6"/>
      <c r="AIY295" s="6"/>
      <c r="AIZ295" s="6"/>
      <c r="AJA295" s="6"/>
      <c r="AJB295" s="6"/>
      <c r="AJC295" s="6"/>
      <c r="AJD295" s="6"/>
      <c r="AJE295" s="6"/>
      <c r="AJF295" s="6"/>
      <c r="AJG295" s="6"/>
      <c r="AJH295" s="6"/>
      <c r="AJI295" s="6"/>
      <c r="AJJ295" s="6"/>
      <c r="AJK295" s="6"/>
      <c r="AJL295" s="6"/>
      <c r="AJM295" s="6"/>
      <c r="AJN295" s="6"/>
      <c r="AJO295" s="6"/>
      <c r="AJP295" s="6"/>
      <c r="AJQ295" s="6"/>
      <c r="AJR295" s="6"/>
      <c r="AJS295" s="6"/>
      <c r="AJT295" s="6"/>
      <c r="AJU295" s="6"/>
      <c r="AJV295" s="6"/>
      <c r="AJW295" s="6"/>
      <c r="AJX295" s="6"/>
      <c r="AJY295" s="6"/>
      <c r="AJZ295" s="6"/>
      <c r="AKA295" s="6"/>
      <c r="AKB295" s="6"/>
      <c r="AKC295" s="6"/>
      <c r="AKD295" s="6"/>
      <c r="AKE295" s="6"/>
      <c r="AKF295" s="6"/>
      <c r="AKG295" s="6"/>
      <c r="AKH295" s="6"/>
      <c r="AKI295" s="6"/>
      <c r="AKJ295" s="6"/>
      <c r="AKK295" s="6"/>
      <c r="AKL295" s="6"/>
      <c r="AKM295" s="6"/>
      <c r="AKN295" s="6"/>
      <c r="AKO295" s="6"/>
      <c r="AKP295" s="6"/>
      <c r="AKQ295" s="6"/>
      <c r="AKR295" s="6"/>
      <c r="AKS295" s="6"/>
      <c r="AKT295" s="6"/>
      <c r="AKU295" s="6"/>
      <c r="AKV295" s="6"/>
      <c r="AKW295" s="6"/>
      <c r="AKX295" s="6"/>
      <c r="AKY295" s="6"/>
      <c r="AKZ295" s="6"/>
      <c r="ALA295" s="6"/>
      <c r="ALB295" s="6"/>
      <c r="ALC295" s="6"/>
      <c r="ALD295" s="6"/>
      <c r="ALE295" s="6"/>
      <c r="ALF295" s="6"/>
      <c r="ALG295" s="6"/>
      <c r="ALH295" s="6"/>
      <c r="ALI295" s="6"/>
      <c r="ALJ295" s="6"/>
      <c r="ALK295" s="6"/>
      <c r="ALL295" s="6"/>
      <c r="ALM295" s="6"/>
      <c r="ALN295" s="6"/>
      <c r="ALO295" s="6"/>
      <c r="ALP295" s="6"/>
      <c r="ALQ295" s="6"/>
      <c r="ALR295" s="6"/>
      <c r="ALS295" s="6"/>
      <c r="ALT295" s="6"/>
      <c r="ALU295" s="6"/>
      <c r="ALV295" s="6"/>
      <c r="ALW295" s="6"/>
      <c r="ALX295" s="6"/>
      <c r="ALY295" s="6"/>
      <c r="ALZ295" s="6"/>
      <c r="AMA295" s="6"/>
      <c r="AMB295" s="6"/>
      <c r="AMC295" s="6"/>
      <c r="AMD295" s="6"/>
      <c r="AME295" s="6"/>
      <c r="AMF295" s="6"/>
      <c r="AMG295" s="6"/>
      <c r="AMH295" s="6"/>
      <c r="AMI295" s="6"/>
      <c r="AMJ295" s="6"/>
      <c r="AMK295" s="6"/>
      <c r="AML295" s="6"/>
      <c r="AMM295" s="6"/>
      <c r="AMN295" s="6"/>
      <c r="AMO295" s="6"/>
      <c r="AMP295" s="6"/>
      <c r="AMQ295" s="6"/>
      <c r="AMR295" s="6"/>
      <c r="AMS295" s="6"/>
      <c r="AMT295" s="6"/>
      <c r="AMU295" s="6"/>
      <c r="AMV295" s="6"/>
      <c r="AMW295" s="6"/>
      <c r="AMX295" s="6"/>
      <c r="AMY295" s="6"/>
      <c r="AMZ295" s="6"/>
      <c r="ANA295" s="6"/>
      <c r="ANB295" s="6"/>
      <c r="ANC295" s="6"/>
      <c r="AND295" s="6"/>
      <c r="ANE295" s="6"/>
      <c r="ANF295" s="6"/>
      <c r="ANG295" s="6"/>
      <c r="ANH295" s="6"/>
      <c r="ANI295" s="6"/>
      <c r="ANJ295" s="6"/>
      <c r="ANK295" s="6"/>
      <c r="ANL295" s="6"/>
      <c r="ANM295" s="6"/>
      <c r="ANN295" s="6"/>
      <c r="ANO295" s="6"/>
      <c r="ANP295" s="6"/>
      <c r="ANQ295" s="6"/>
      <c r="ANR295" s="6"/>
      <c r="ANS295" s="6"/>
      <c r="ANT295" s="6"/>
      <c r="ANU295" s="6"/>
      <c r="ANV295" s="6"/>
      <c r="ANW295" s="6"/>
      <c r="ANX295" s="6"/>
      <c r="ANY295" s="6"/>
      <c r="ANZ295" s="6"/>
      <c r="AOA295" s="6"/>
      <c r="AOB295" s="6"/>
      <c r="AOC295" s="6"/>
      <c r="AOD295" s="6"/>
      <c r="AOE295" s="6"/>
      <c r="AOF295" s="6"/>
      <c r="AOG295" s="6"/>
      <c r="AOH295" s="6"/>
      <c r="AOI295" s="6"/>
      <c r="AOJ295" s="6"/>
      <c r="AOK295" s="6"/>
      <c r="AOL295" s="6"/>
      <c r="AOM295" s="6"/>
      <c r="AON295" s="6"/>
      <c r="AOO295" s="6"/>
      <c r="AOP295" s="6"/>
      <c r="AOQ295" s="6"/>
      <c r="AOR295" s="6"/>
      <c r="AOS295" s="6"/>
      <c r="AOT295" s="6"/>
      <c r="AOU295" s="6"/>
      <c r="AOV295" s="6"/>
      <c r="AOW295" s="6"/>
      <c r="AOX295" s="6"/>
      <c r="AOY295" s="6"/>
      <c r="AOZ295" s="6"/>
      <c r="APA295" s="6"/>
      <c r="APB295" s="6"/>
      <c r="APC295" s="6"/>
      <c r="APD295" s="6"/>
      <c r="APE295" s="6"/>
      <c r="APF295" s="6"/>
      <c r="APG295" s="6"/>
      <c r="APH295" s="6"/>
      <c r="API295" s="6"/>
      <c r="APJ295" s="6"/>
      <c r="APK295" s="6"/>
      <c r="APL295" s="6"/>
      <c r="APM295" s="6"/>
      <c r="APN295" s="6"/>
      <c r="APO295" s="6"/>
      <c r="APP295" s="6"/>
      <c r="APQ295" s="6"/>
      <c r="APR295" s="6"/>
      <c r="APS295" s="6"/>
      <c r="APT295" s="6"/>
      <c r="APU295" s="6"/>
      <c r="APV295" s="6"/>
      <c r="APW295" s="6"/>
      <c r="APX295" s="6"/>
      <c r="APY295" s="6"/>
      <c r="APZ295" s="6"/>
      <c r="AQA295" s="6"/>
      <c r="AQB295" s="6"/>
      <c r="AQC295" s="6"/>
      <c r="AQD295" s="6"/>
      <c r="AQE295" s="6"/>
      <c r="AQF295" s="6"/>
      <c r="AQG295" s="6"/>
      <c r="AQH295" s="6"/>
      <c r="AQI295" s="6"/>
      <c r="AQJ295" s="6"/>
      <c r="AQK295" s="6"/>
      <c r="AQL295" s="6"/>
      <c r="AQM295" s="6"/>
      <c r="AQN295" s="6"/>
      <c r="AQO295" s="6"/>
      <c r="AQP295" s="6"/>
      <c r="AQQ295" s="6"/>
      <c r="AQR295" s="6"/>
      <c r="AQS295" s="6"/>
      <c r="AQT295" s="6"/>
      <c r="AQU295" s="6"/>
      <c r="AQV295" s="6"/>
      <c r="AQW295" s="6"/>
      <c r="AQX295" s="6"/>
      <c r="AQY295" s="6"/>
      <c r="AQZ295" s="6"/>
      <c r="ARA295" s="6"/>
      <c r="ARB295" s="6"/>
      <c r="ARC295" s="6"/>
      <c r="ARD295" s="6"/>
      <c r="ARE295" s="6"/>
      <c r="ARF295" s="6"/>
      <c r="ARG295" s="6"/>
      <c r="ARH295" s="6"/>
      <c r="ARI295" s="6"/>
      <c r="ARJ295" s="6"/>
      <c r="ARK295" s="6"/>
      <c r="ARL295" s="6"/>
      <c r="ARM295" s="6"/>
      <c r="ARN295" s="6"/>
      <c r="ARO295" s="6"/>
      <c r="ARP295" s="6"/>
      <c r="ARQ295" s="6"/>
      <c r="ARR295" s="6"/>
      <c r="ARS295" s="6"/>
      <c r="ART295" s="6"/>
      <c r="ARU295" s="6"/>
      <c r="ARV295" s="6"/>
      <c r="ARW295" s="6"/>
      <c r="ARX295" s="6"/>
      <c r="ARY295" s="6"/>
      <c r="ARZ295" s="6"/>
      <c r="ASA295" s="6"/>
      <c r="ASB295" s="6"/>
      <c r="ASC295" s="6"/>
      <c r="ASD295" s="6"/>
      <c r="ASE295" s="6"/>
      <c r="ASF295" s="6"/>
      <c r="ASG295" s="6"/>
      <c r="ASH295" s="6"/>
      <c r="ASI295" s="6"/>
      <c r="ASJ295" s="6"/>
      <c r="ASK295" s="6"/>
      <c r="ASL295" s="6"/>
      <c r="ASM295" s="6"/>
      <c r="ASN295" s="6"/>
      <c r="ASO295" s="6"/>
      <c r="ASP295" s="6"/>
      <c r="ASQ295" s="6"/>
      <c r="ASR295" s="6"/>
      <c r="ASS295" s="6"/>
      <c r="AST295" s="6"/>
      <c r="ASU295" s="6"/>
      <c r="ASV295" s="6"/>
      <c r="ASW295" s="6"/>
      <c r="ASX295" s="6"/>
      <c r="ASY295" s="6"/>
      <c r="ASZ295" s="6"/>
      <c r="ATA295" s="6"/>
      <c r="ATB295" s="6"/>
      <c r="ATC295" s="6"/>
      <c r="ATD295" s="6"/>
      <c r="ATE295" s="6"/>
      <c r="ATF295" s="6"/>
      <c r="ATG295" s="6"/>
      <c r="ATH295" s="6"/>
      <c r="ATI295" s="6"/>
      <c r="ATJ295" s="6"/>
      <c r="ATK295" s="6"/>
      <c r="ATL295" s="6"/>
      <c r="ATM295" s="6"/>
      <c r="ATN295" s="6"/>
      <c r="ATO295" s="6"/>
      <c r="ATP295" s="6"/>
      <c r="ATQ295" s="6"/>
      <c r="ATR295" s="6"/>
      <c r="ATS295" s="6"/>
      <c r="ATT295" s="6"/>
      <c r="ATU295" s="6"/>
      <c r="ATV295" s="6"/>
      <c r="ATW295" s="6"/>
      <c r="ATX295" s="6"/>
      <c r="ATY295" s="6"/>
      <c r="ATZ295" s="6"/>
      <c r="AUA295" s="6"/>
      <c r="AUB295" s="6"/>
      <c r="AUC295" s="6"/>
      <c r="AUD295" s="6"/>
      <c r="AUE295" s="6"/>
      <c r="AUF295" s="6"/>
      <c r="AUG295" s="6"/>
      <c r="AUH295" s="6"/>
      <c r="AUI295" s="6"/>
      <c r="AUJ295" s="6"/>
      <c r="AUK295" s="6"/>
      <c r="AUL295" s="6"/>
      <c r="AUM295" s="6"/>
      <c r="AUN295" s="6"/>
      <c r="AUO295" s="6"/>
      <c r="AUP295" s="6"/>
      <c r="AUQ295" s="6"/>
      <c r="AUR295" s="6"/>
      <c r="AUS295" s="6"/>
      <c r="AUT295" s="6"/>
      <c r="AUU295" s="6"/>
      <c r="AUV295" s="6"/>
      <c r="AUW295" s="6"/>
      <c r="AUX295" s="6"/>
      <c r="AUY295" s="6"/>
      <c r="AUZ295" s="6"/>
      <c r="AVA295" s="6"/>
      <c r="AVB295" s="6"/>
      <c r="AVC295" s="6"/>
      <c r="AVD295" s="6"/>
      <c r="AVE295" s="6"/>
      <c r="AVF295" s="6"/>
      <c r="AVG295" s="6"/>
      <c r="AVH295" s="6"/>
      <c r="AVI295" s="6"/>
      <c r="AVJ295" s="6"/>
      <c r="AVK295" s="6"/>
      <c r="AVL295" s="6"/>
      <c r="AVM295" s="6"/>
      <c r="AVN295" s="6"/>
      <c r="AVO295" s="6"/>
      <c r="AVP295" s="6"/>
      <c r="AVQ295" s="6"/>
      <c r="AVR295" s="6"/>
      <c r="AVS295" s="6"/>
      <c r="AVT295" s="6"/>
      <c r="AVU295" s="6"/>
      <c r="AVV295" s="6"/>
      <c r="AVW295" s="6"/>
      <c r="AVX295" s="6"/>
      <c r="AVY295" s="6"/>
      <c r="AVZ295" s="6"/>
      <c r="AWA295" s="6"/>
      <c r="AWB295" s="6"/>
      <c r="AWC295" s="6"/>
      <c r="AWD295" s="6"/>
      <c r="AWE295" s="6"/>
      <c r="AWF295" s="6"/>
      <c r="AWG295" s="6"/>
      <c r="AWH295" s="6"/>
      <c r="AWI295" s="6"/>
      <c r="AWJ295" s="6"/>
      <c r="AWK295" s="6"/>
      <c r="AWL295" s="6"/>
      <c r="AWM295" s="6"/>
      <c r="AWN295" s="6"/>
      <c r="AWO295" s="6"/>
      <c r="AWP295" s="6"/>
      <c r="AWQ295" s="6"/>
      <c r="AWR295" s="6"/>
      <c r="AWS295" s="6"/>
      <c r="AWT295" s="6"/>
      <c r="AWU295" s="6"/>
      <c r="AWV295" s="6"/>
      <c r="AWW295" s="6"/>
      <c r="AWX295" s="6"/>
      <c r="AWY295" s="6"/>
      <c r="AWZ295" s="6"/>
      <c r="AXA295" s="6"/>
      <c r="AXB295" s="6"/>
      <c r="AXC295" s="6"/>
      <c r="AXD295" s="6"/>
      <c r="AXE295" s="6"/>
      <c r="AXF295" s="6"/>
      <c r="AXG295" s="6"/>
      <c r="AXH295" s="6"/>
      <c r="AXI295" s="6"/>
      <c r="AXJ295" s="6"/>
      <c r="AXK295" s="6"/>
      <c r="AXL295" s="6"/>
      <c r="AXM295" s="6"/>
      <c r="AXN295" s="6"/>
      <c r="AXO295" s="6"/>
      <c r="AXP295" s="6"/>
      <c r="AXQ295" s="6"/>
      <c r="AXR295" s="6"/>
      <c r="AXS295" s="6"/>
      <c r="AXT295" s="6"/>
      <c r="AXU295" s="6"/>
      <c r="AXV295" s="6"/>
      <c r="AXW295" s="6"/>
      <c r="AXX295" s="6"/>
      <c r="AXY295" s="6"/>
      <c r="AXZ295" s="6"/>
      <c r="AYA295" s="6"/>
      <c r="AYB295" s="6"/>
      <c r="AYC295" s="6"/>
      <c r="AYD295" s="6"/>
      <c r="AYE295" s="6"/>
      <c r="AYF295" s="6"/>
      <c r="AYG295" s="6"/>
      <c r="AYH295" s="6"/>
      <c r="AYI295" s="6"/>
      <c r="AYJ295" s="6"/>
      <c r="AYK295" s="6"/>
      <c r="AYL295" s="6"/>
      <c r="AYM295" s="6"/>
      <c r="AYN295" s="6"/>
      <c r="AYO295" s="6"/>
      <c r="AYP295" s="6"/>
      <c r="AYQ295" s="6"/>
      <c r="AYR295" s="6"/>
      <c r="AYS295" s="6"/>
      <c r="AYT295" s="6"/>
      <c r="AYU295" s="6"/>
      <c r="AYV295" s="6"/>
      <c r="AYW295" s="6"/>
      <c r="AYX295" s="6"/>
      <c r="AYY295" s="6"/>
      <c r="AYZ295" s="6"/>
      <c r="AZA295" s="6"/>
      <c r="AZB295" s="6"/>
      <c r="AZC295" s="6"/>
      <c r="AZD295" s="6"/>
      <c r="AZE295" s="6"/>
      <c r="AZF295" s="6"/>
      <c r="AZG295" s="6"/>
      <c r="AZH295" s="6"/>
      <c r="AZI295" s="6"/>
      <c r="AZJ295" s="6"/>
      <c r="AZK295" s="6"/>
      <c r="AZL295" s="6"/>
      <c r="AZM295" s="6"/>
      <c r="AZN295" s="6"/>
      <c r="AZO295" s="6"/>
      <c r="AZP295" s="6"/>
      <c r="AZQ295" s="6"/>
      <c r="AZR295" s="6"/>
      <c r="AZS295" s="6"/>
      <c r="AZT295" s="6"/>
      <c r="AZU295" s="6"/>
      <c r="AZV295" s="6"/>
      <c r="AZW295" s="6"/>
      <c r="AZX295" s="6"/>
      <c r="AZY295" s="6"/>
      <c r="AZZ295" s="6"/>
      <c r="BAA295" s="6"/>
      <c r="BAB295" s="6"/>
      <c r="BAC295" s="6"/>
      <c r="BAD295" s="6"/>
      <c r="BAE295" s="6"/>
      <c r="BAF295" s="6"/>
      <c r="BAG295" s="6"/>
      <c r="BAH295" s="6"/>
      <c r="BAI295" s="6"/>
      <c r="BAJ295" s="6"/>
      <c r="BAK295" s="6"/>
      <c r="BAL295" s="6"/>
      <c r="BAM295" s="6"/>
      <c r="BAN295" s="6"/>
      <c r="BAO295" s="6"/>
      <c r="BAP295" s="6"/>
      <c r="BAQ295" s="6"/>
      <c r="BAR295" s="6"/>
      <c r="BAS295" s="6"/>
      <c r="BAT295" s="6"/>
      <c r="BAU295" s="6"/>
      <c r="BAV295" s="6"/>
      <c r="BAW295" s="6"/>
      <c r="BAX295" s="6"/>
      <c r="BAY295" s="6"/>
      <c r="BAZ295" s="6"/>
      <c r="BBA295" s="6"/>
      <c r="BBB295" s="6"/>
      <c r="BBC295" s="6"/>
      <c r="BBD295" s="6"/>
      <c r="BBE295" s="6"/>
      <c r="BBF295" s="6"/>
      <c r="BBG295" s="6"/>
      <c r="BBH295" s="6"/>
      <c r="BBI295" s="6"/>
      <c r="BBJ295" s="6"/>
      <c r="BBK295" s="6"/>
      <c r="BBL295" s="6"/>
      <c r="BBM295" s="6"/>
      <c r="BBN295" s="6"/>
      <c r="BBO295" s="6"/>
      <c r="BBP295" s="6"/>
      <c r="BBQ295" s="6"/>
      <c r="BBR295" s="6"/>
      <c r="BBS295" s="6"/>
      <c r="BBT295" s="6"/>
      <c r="BBU295" s="6"/>
      <c r="BBV295" s="6"/>
      <c r="BBW295" s="6"/>
      <c r="BBX295" s="6"/>
      <c r="BBY295" s="6"/>
      <c r="BBZ295" s="6"/>
      <c r="BCA295" s="6"/>
      <c r="BCB295" s="6"/>
      <c r="BCC295" s="6"/>
      <c r="BCD295" s="6"/>
      <c r="BCE295" s="6"/>
      <c r="BCF295" s="6"/>
      <c r="BCG295" s="6"/>
      <c r="BCH295" s="6"/>
      <c r="BCI295" s="6"/>
      <c r="BCJ295" s="6"/>
      <c r="BCK295" s="6"/>
      <c r="BCL295" s="6"/>
      <c r="BCM295" s="6"/>
      <c r="BCN295" s="6"/>
      <c r="BCO295" s="6"/>
      <c r="BCP295" s="6"/>
      <c r="BCQ295" s="6"/>
      <c r="BCR295" s="6"/>
      <c r="BCS295" s="6"/>
      <c r="BCT295" s="6"/>
      <c r="BCU295" s="6"/>
      <c r="BCV295" s="6"/>
      <c r="BCW295" s="6"/>
      <c r="BCX295" s="6"/>
      <c r="BCY295" s="6"/>
      <c r="BCZ295" s="6"/>
      <c r="BDA295" s="6"/>
      <c r="BDB295" s="6"/>
      <c r="BDC295" s="6"/>
      <c r="BDD295" s="6"/>
      <c r="BDE295" s="6"/>
      <c r="BDF295" s="6"/>
      <c r="BDG295" s="6"/>
      <c r="BDH295" s="6"/>
      <c r="BDI295" s="6"/>
      <c r="BDJ295" s="6"/>
      <c r="BDK295" s="6"/>
      <c r="BDL295" s="6"/>
      <c r="BDM295" s="6"/>
      <c r="BDN295" s="6"/>
      <c r="BDO295" s="6"/>
      <c r="BDP295" s="6"/>
      <c r="BDQ295" s="6"/>
      <c r="BDR295" s="6"/>
      <c r="BDS295" s="6"/>
      <c r="BDT295" s="6"/>
      <c r="BDU295" s="6"/>
      <c r="BDV295" s="6"/>
      <c r="BDW295" s="6"/>
      <c r="BDX295" s="6"/>
      <c r="BDY295" s="6"/>
      <c r="BDZ295" s="6"/>
      <c r="BEA295" s="6"/>
      <c r="BEB295" s="6"/>
      <c r="BEC295" s="6"/>
      <c r="BED295" s="6"/>
      <c r="BEE295" s="6"/>
      <c r="BEF295" s="6"/>
      <c r="BEG295" s="6"/>
      <c r="BEH295" s="6"/>
      <c r="BEI295" s="6"/>
      <c r="BEJ295" s="6"/>
      <c r="BEK295" s="6"/>
      <c r="BEL295" s="6"/>
      <c r="BEM295" s="6"/>
      <c r="BEN295" s="6"/>
      <c r="BEO295" s="6"/>
      <c r="BEP295" s="6"/>
      <c r="BEQ295" s="6"/>
      <c r="BER295" s="6"/>
      <c r="BES295" s="6"/>
      <c r="BET295" s="6"/>
      <c r="BEU295" s="6"/>
      <c r="BEV295" s="6"/>
      <c r="BEW295" s="6"/>
      <c r="BEX295" s="6"/>
      <c r="BEY295" s="6"/>
      <c r="BEZ295" s="6"/>
      <c r="BFA295" s="6"/>
      <c r="BFB295" s="6"/>
      <c r="BFC295" s="6"/>
      <c r="BFD295" s="6"/>
      <c r="BFE295" s="6"/>
      <c r="BFF295" s="6"/>
      <c r="BFG295" s="6"/>
      <c r="BFH295" s="6"/>
      <c r="BFI295" s="6"/>
      <c r="BFJ295" s="6"/>
      <c r="BFK295" s="6"/>
      <c r="BFL295" s="6"/>
      <c r="BFM295" s="6"/>
      <c r="BFN295" s="6"/>
      <c r="BFO295" s="6"/>
      <c r="BFP295" s="6"/>
      <c r="BFQ295" s="6"/>
      <c r="BFR295" s="6"/>
      <c r="BFS295" s="6"/>
      <c r="BFT295" s="6"/>
      <c r="BFU295" s="6"/>
      <c r="BFV295" s="6"/>
      <c r="BFW295" s="6"/>
      <c r="BFX295" s="6"/>
      <c r="BFY295" s="6"/>
      <c r="BFZ295" s="6"/>
      <c r="BGA295" s="6"/>
      <c r="BGB295" s="6"/>
      <c r="BGC295" s="6"/>
      <c r="BGD295" s="6"/>
      <c r="BGE295" s="6"/>
      <c r="BGF295" s="6"/>
      <c r="BGG295" s="6"/>
      <c r="BGH295" s="6"/>
      <c r="BGI295" s="6"/>
      <c r="BGJ295" s="6"/>
      <c r="BGK295" s="6"/>
      <c r="BGL295" s="6"/>
      <c r="BGM295" s="6"/>
      <c r="BGN295" s="6"/>
      <c r="BGO295" s="6"/>
      <c r="BGP295" s="6"/>
      <c r="BGQ295" s="6"/>
      <c r="BGR295" s="6"/>
      <c r="BGS295" s="6"/>
      <c r="BGT295" s="6"/>
      <c r="BGU295" s="6"/>
      <c r="BGV295" s="6"/>
      <c r="BGW295" s="6"/>
      <c r="BGX295" s="6"/>
      <c r="BGY295" s="6"/>
      <c r="BGZ295" s="6"/>
      <c r="BHA295" s="6"/>
      <c r="BHB295" s="6"/>
      <c r="BHC295" s="6"/>
      <c r="BHD295" s="6"/>
      <c r="BHE295" s="6"/>
      <c r="BHF295" s="6"/>
      <c r="BHG295" s="6"/>
      <c r="BHH295" s="6"/>
      <c r="BHI295" s="6"/>
      <c r="BHJ295" s="6"/>
      <c r="BHK295" s="6"/>
      <c r="BHL295" s="6"/>
      <c r="BHM295" s="6"/>
      <c r="BHN295" s="6"/>
      <c r="BHO295" s="6"/>
      <c r="BHP295" s="6"/>
      <c r="BHQ295" s="6"/>
      <c r="BHR295" s="6"/>
      <c r="BHS295" s="6"/>
      <c r="BHT295" s="6"/>
      <c r="BHU295" s="6"/>
      <c r="BHV295" s="6"/>
      <c r="BHW295" s="6"/>
      <c r="BHX295" s="6"/>
      <c r="BHY295" s="6"/>
      <c r="BHZ295" s="6"/>
      <c r="BIA295" s="6"/>
      <c r="BIB295" s="6"/>
      <c r="BIC295" s="6"/>
      <c r="BID295" s="6"/>
      <c r="BIE295" s="6"/>
      <c r="BIF295" s="6"/>
      <c r="BIG295" s="6"/>
      <c r="BIH295" s="6"/>
      <c r="BII295" s="6"/>
      <c r="BIJ295" s="6"/>
      <c r="BIK295" s="6"/>
      <c r="BIL295" s="6"/>
      <c r="BIM295" s="6"/>
      <c r="BIN295" s="6"/>
      <c r="BIO295" s="6"/>
      <c r="BIP295" s="6"/>
      <c r="BIQ295" s="6"/>
      <c r="BIR295" s="6"/>
      <c r="BIS295" s="6"/>
      <c r="BIT295" s="6"/>
      <c r="BIU295" s="6"/>
      <c r="BIV295" s="6"/>
      <c r="BIW295" s="6"/>
      <c r="BIX295" s="6"/>
      <c r="BIY295" s="6"/>
      <c r="BIZ295" s="6"/>
      <c r="BJA295" s="6"/>
      <c r="BJB295" s="6"/>
      <c r="BJC295" s="6"/>
      <c r="BJD295" s="6"/>
      <c r="BJE295" s="6"/>
      <c r="BJF295" s="6"/>
      <c r="BJG295" s="6"/>
      <c r="BJH295" s="6"/>
      <c r="BJI295" s="6"/>
      <c r="BJJ295" s="6"/>
      <c r="BJK295" s="6"/>
      <c r="BJL295" s="6"/>
      <c r="BJM295" s="6"/>
      <c r="BJN295" s="6"/>
      <c r="BJO295" s="6"/>
      <c r="BJP295" s="6"/>
      <c r="BJQ295" s="6"/>
      <c r="BJR295" s="6"/>
      <c r="BJS295" s="6"/>
      <c r="BJT295" s="6"/>
      <c r="BJU295" s="6"/>
      <c r="BJV295" s="6"/>
      <c r="BJW295" s="6"/>
      <c r="BJX295" s="6"/>
      <c r="BJY295" s="6"/>
      <c r="BJZ295" s="6"/>
      <c r="BKA295" s="6"/>
      <c r="BKB295" s="6"/>
      <c r="BKC295" s="6"/>
      <c r="BKD295" s="6"/>
      <c r="BKE295" s="6"/>
      <c r="BKF295" s="6"/>
      <c r="BKG295" s="6"/>
      <c r="BKH295" s="6"/>
      <c r="BKI295" s="6"/>
      <c r="BKJ295" s="6"/>
      <c r="BKK295" s="6"/>
      <c r="BKL295" s="6"/>
      <c r="BKM295" s="6"/>
      <c r="BKN295" s="6"/>
      <c r="BKO295" s="6"/>
      <c r="BKP295" s="6"/>
      <c r="BKQ295" s="6"/>
      <c r="BKR295" s="6"/>
      <c r="BKS295" s="6"/>
      <c r="BKT295" s="6"/>
      <c r="BKU295" s="6"/>
      <c r="BKV295" s="6"/>
      <c r="BKW295" s="6"/>
      <c r="BKX295" s="6"/>
      <c r="BKY295" s="6"/>
      <c r="BKZ295" s="6"/>
      <c r="BLA295" s="6"/>
      <c r="BLB295" s="6"/>
      <c r="BLC295" s="6"/>
      <c r="BLD295" s="6"/>
      <c r="BLE295" s="6"/>
      <c r="BLF295" s="6"/>
      <c r="BLG295" s="6"/>
      <c r="BLH295" s="6"/>
      <c r="BLI295" s="6"/>
      <c r="BLJ295" s="6"/>
      <c r="BLK295" s="6"/>
      <c r="BLL295" s="6"/>
      <c r="BLM295" s="6"/>
      <c r="BLN295" s="6"/>
      <c r="BLO295" s="6"/>
      <c r="BLP295" s="6"/>
      <c r="BLQ295" s="6"/>
      <c r="BLR295" s="6"/>
      <c r="BLS295" s="6"/>
      <c r="BLT295" s="6"/>
      <c r="BLU295" s="6"/>
      <c r="BLV295" s="6"/>
      <c r="BLW295" s="6"/>
      <c r="BLX295" s="6"/>
      <c r="BLY295" s="6"/>
      <c r="BLZ295" s="6"/>
      <c r="BMA295" s="6"/>
      <c r="BMB295" s="6"/>
      <c r="BMC295" s="6"/>
      <c r="BMD295" s="6"/>
      <c r="BME295" s="6"/>
      <c r="BMF295" s="6"/>
      <c r="BMG295" s="6"/>
      <c r="BMH295" s="6"/>
      <c r="BMI295" s="6"/>
      <c r="BMJ295" s="6"/>
      <c r="BMK295" s="6"/>
      <c r="BML295" s="6"/>
      <c r="BMM295" s="6"/>
      <c r="BMN295" s="6"/>
      <c r="BMO295" s="6"/>
      <c r="BMP295" s="6"/>
      <c r="BMQ295" s="6"/>
      <c r="BMR295" s="6"/>
      <c r="BMS295" s="6"/>
      <c r="BMT295" s="6"/>
      <c r="BMU295" s="6"/>
      <c r="BMV295" s="6"/>
      <c r="BMW295" s="6"/>
      <c r="BMX295" s="6"/>
      <c r="BMY295" s="6"/>
      <c r="BMZ295" s="6"/>
      <c r="BNA295" s="6"/>
      <c r="BNB295" s="6"/>
      <c r="BNC295" s="6"/>
      <c r="BND295" s="6"/>
      <c r="BNE295" s="6"/>
      <c r="BNF295" s="6"/>
      <c r="BNG295" s="6"/>
      <c r="BNH295" s="6"/>
      <c r="BNI295" s="6"/>
      <c r="BNJ295" s="6"/>
      <c r="BNK295" s="6"/>
      <c r="BNL295" s="6"/>
      <c r="BNM295" s="6"/>
      <c r="BNN295" s="6"/>
      <c r="BNO295" s="6"/>
      <c r="BNP295" s="6"/>
      <c r="BNQ295" s="6"/>
      <c r="BNR295" s="6"/>
      <c r="BNS295" s="6"/>
      <c r="BNT295" s="6"/>
      <c r="BNU295" s="6"/>
      <c r="BNV295" s="6"/>
      <c r="BNW295" s="6"/>
      <c r="BNX295" s="6"/>
      <c r="BNY295" s="6"/>
      <c r="BNZ295" s="6"/>
      <c r="BOA295" s="6"/>
      <c r="BOB295" s="6"/>
      <c r="BOC295" s="6"/>
      <c r="BOD295" s="6"/>
      <c r="BOE295" s="6"/>
      <c r="BOF295" s="6"/>
      <c r="BOG295" s="6"/>
      <c r="BOH295" s="6"/>
      <c r="BOI295" s="6"/>
      <c r="BOJ295" s="6"/>
      <c r="BOK295" s="6"/>
      <c r="BOL295" s="6"/>
      <c r="BOM295" s="6"/>
      <c r="BON295" s="6"/>
      <c r="BOO295" s="6"/>
      <c r="BOP295" s="6"/>
      <c r="BOQ295" s="6"/>
      <c r="BOR295" s="6"/>
      <c r="BOS295" s="6"/>
      <c r="BOT295" s="6"/>
      <c r="BOU295" s="6"/>
      <c r="BOV295" s="6"/>
      <c r="BOW295" s="6"/>
      <c r="BOX295" s="6"/>
      <c r="BOY295" s="6"/>
      <c r="BOZ295" s="6"/>
      <c r="BPA295" s="6"/>
      <c r="BPB295" s="6"/>
      <c r="BPC295" s="6"/>
      <c r="BPD295" s="6"/>
      <c r="BPE295" s="6"/>
      <c r="BPF295" s="6"/>
      <c r="BPG295" s="6"/>
      <c r="BPH295" s="6"/>
      <c r="BPI295" s="6"/>
      <c r="BPJ295" s="6"/>
      <c r="BPK295" s="6"/>
      <c r="BPL295" s="6"/>
      <c r="BPM295" s="6"/>
      <c r="BPN295" s="6"/>
      <c r="BPO295" s="6"/>
      <c r="BPP295" s="6"/>
      <c r="BPQ295" s="6"/>
      <c r="BPR295" s="6"/>
      <c r="BPS295" s="6"/>
      <c r="BPT295" s="6"/>
      <c r="BPU295" s="6"/>
      <c r="BPV295" s="6"/>
      <c r="BPW295" s="6"/>
      <c r="BPX295" s="6"/>
      <c r="BPY295" s="6"/>
      <c r="BPZ295" s="6"/>
      <c r="BQA295" s="6"/>
      <c r="BQB295" s="6"/>
      <c r="BQC295" s="6"/>
      <c r="BQD295" s="6"/>
      <c r="BQE295" s="6"/>
      <c r="BQF295" s="6"/>
      <c r="BQG295" s="6"/>
      <c r="BQH295" s="6"/>
      <c r="BQI295" s="6"/>
      <c r="BQJ295" s="6"/>
      <c r="BQK295" s="6"/>
      <c r="BQL295" s="6"/>
      <c r="BQM295" s="6"/>
      <c r="BQN295" s="6"/>
      <c r="BQO295" s="6"/>
      <c r="BQP295" s="6"/>
      <c r="BQQ295" s="6"/>
      <c r="BQR295" s="6"/>
      <c r="BQS295" s="6"/>
      <c r="BQT295" s="6"/>
      <c r="BQU295" s="6"/>
      <c r="BQV295" s="6"/>
      <c r="BQW295" s="6"/>
      <c r="BQX295" s="6"/>
      <c r="BQY295" s="6"/>
      <c r="BQZ295" s="6"/>
      <c r="BRA295" s="6"/>
      <c r="BRB295" s="6"/>
      <c r="BRC295" s="6"/>
      <c r="BRD295" s="6"/>
      <c r="BRE295" s="6"/>
      <c r="BRF295" s="6"/>
      <c r="BRG295" s="6"/>
      <c r="BRH295" s="6"/>
      <c r="BRI295" s="6"/>
      <c r="BRJ295" s="6"/>
      <c r="BRK295" s="6"/>
      <c r="BRL295" s="6"/>
      <c r="BRM295" s="6"/>
      <c r="BRN295" s="6"/>
      <c r="BRO295" s="6"/>
      <c r="BRP295" s="6"/>
      <c r="BRQ295" s="6"/>
      <c r="BRR295" s="6"/>
      <c r="BRS295" s="6"/>
      <c r="BRT295" s="6"/>
      <c r="BRU295" s="6"/>
      <c r="BRV295" s="6"/>
      <c r="BRW295" s="6"/>
      <c r="BRX295" s="6"/>
      <c r="BRY295" s="6"/>
      <c r="BRZ295" s="6"/>
      <c r="BSA295" s="6"/>
      <c r="BSB295" s="6"/>
      <c r="BSC295" s="6"/>
      <c r="BSD295" s="6"/>
      <c r="BSE295" s="6"/>
      <c r="BSF295" s="6"/>
      <c r="BSG295" s="6"/>
      <c r="BSH295" s="6"/>
      <c r="BSI295" s="6"/>
      <c r="BSJ295" s="6"/>
      <c r="BSK295" s="6"/>
      <c r="BSL295" s="6"/>
      <c r="BSM295" s="6"/>
      <c r="BSN295" s="6"/>
      <c r="BSO295" s="6"/>
      <c r="BSP295" s="6"/>
      <c r="BSQ295" s="6"/>
      <c r="BSR295" s="6"/>
      <c r="BSS295" s="6"/>
      <c r="BST295" s="6"/>
      <c r="BSU295" s="6"/>
      <c r="BSV295" s="6"/>
      <c r="BSW295" s="6"/>
      <c r="BSX295" s="6"/>
      <c r="BSY295" s="6"/>
      <c r="BSZ295" s="6"/>
      <c r="BTA295" s="6"/>
      <c r="BTB295" s="6"/>
      <c r="BTC295" s="6"/>
      <c r="BTD295" s="6"/>
      <c r="BTE295" s="6"/>
      <c r="BTF295" s="6"/>
      <c r="BTG295" s="6"/>
      <c r="BTH295" s="6"/>
      <c r="BTI295" s="6"/>
      <c r="BTJ295" s="6"/>
      <c r="BTK295" s="6"/>
      <c r="BTL295" s="6"/>
      <c r="BTM295" s="6"/>
      <c r="BTN295" s="6"/>
      <c r="BTO295" s="6"/>
      <c r="BTP295" s="6"/>
      <c r="BTQ295" s="6"/>
      <c r="BTR295" s="6"/>
      <c r="BTS295" s="6"/>
      <c r="BTT295" s="6"/>
      <c r="BTU295" s="6"/>
      <c r="BTV295" s="6"/>
      <c r="BTW295" s="6"/>
      <c r="BTX295" s="6"/>
      <c r="BTY295" s="6"/>
      <c r="BTZ295" s="6"/>
      <c r="BUA295" s="6"/>
      <c r="BUB295" s="6"/>
      <c r="BUC295" s="6"/>
      <c r="BUD295" s="6"/>
      <c r="BUE295" s="6"/>
      <c r="BUF295" s="6"/>
      <c r="BUG295" s="6"/>
      <c r="BUH295" s="6"/>
      <c r="BUI295" s="6"/>
      <c r="BUJ295" s="6"/>
      <c r="BUK295" s="6"/>
      <c r="BUL295" s="6"/>
      <c r="BUM295" s="6"/>
      <c r="BUN295" s="6"/>
      <c r="BUO295" s="6"/>
      <c r="BUP295" s="6"/>
      <c r="BUQ295" s="6"/>
      <c r="BUR295" s="6"/>
      <c r="BUS295" s="6"/>
      <c r="BUT295" s="6"/>
      <c r="BUU295" s="6"/>
      <c r="BUV295" s="6"/>
      <c r="BUW295" s="6"/>
      <c r="BUX295" s="6"/>
      <c r="BUY295" s="6"/>
      <c r="BUZ295" s="6"/>
      <c r="BVA295" s="6"/>
      <c r="BVB295" s="6"/>
      <c r="BVC295" s="6"/>
      <c r="BVD295" s="6"/>
      <c r="BVE295" s="6"/>
      <c r="BVF295" s="6"/>
      <c r="BVG295" s="6"/>
      <c r="BVH295" s="6"/>
      <c r="BVI295" s="6"/>
      <c r="BVJ295" s="6"/>
      <c r="BVK295" s="6"/>
      <c r="BVL295" s="6"/>
      <c r="BVM295" s="6"/>
      <c r="BVN295" s="6"/>
      <c r="BVO295" s="6"/>
      <c r="BVP295" s="6"/>
      <c r="BVQ295" s="6"/>
      <c r="BVR295" s="6"/>
      <c r="BVS295" s="6"/>
      <c r="BVT295" s="6"/>
      <c r="BVU295" s="6"/>
      <c r="BVV295" s="6"/>
      <c r="BVW295" s="6"/>
      <c r="BVX295" s="6"/>
      <c r="BVY295" s="6"/>
      <c r="BVZ295" s="6"/>
      <c r="BWA295" s="6"/>
      <c r="BWB295" s="6"/>
      <c r="BWC295" s="6"/>
      <c r="BWD295" s="6"/>
      <c r="BWE295" s="6"/>
      <c r="BWF295" s="6"/>
      <c r="BWG295" s="6"/>
      <c r="BWH295" s="6"/>
      <c r="BWI295" s="6"/>
      <c r="BWJ295" s="6"/>
      <c r="BWK295" s="6"/>
      <c r="BWL295" s="6"/>
      <c r="BWM295" s="6"/>
      <c r="BWN295" s="6"/>
      <c r="BWO295" s="6"/>
      <c r="BWP295" s="6"/>
      <c r="BWQ295" s="6"/>
      <c r="BWR295" s="6"/>
      <c r="BWS295" s="6"/>
      <c r="BWT295" s="6"/>
      <c r="BWU295" s="6"/>
      <c r="BWV295" s="6"/>
      <c r="BWW295" s="6"/>
      <c r="BWX295" s="6"/>
      <c r="BWY295" s="6"/>
      <c r="BWZ295" s="6"/>
      <c r="BXA295" s="6"/>
      <c r="BXB295" s="6"/>
      <c r="BXC295" s="6"/>
      <c r="BXD295" s="6"/>
      <c r="BXE295" s="6"/>
      <c r="BXF295" s="6"/>
      <c r="BXG295" s="6"/>
      <c r="BXH295" s="6"/>
      <c r="BXI295" s="6"/>
      <c r="BXJ295" s="6"/>
      <c r="BXK295" s="6"/>
      <c r="BXL295" s="6"/>
      <c r="BXM295" s="6"/>
      <c r="BXN295" s="6"/>
      <c r="BXO295" s="6"/>
      <c r="BXP295" s="6"/>
      <c r="BXQ295" s="6"/>
      <c r="BXR295" s="6"/>
      <c r="BXS295" s="6"/>
      <c r="BXT295" s="6"/>
      <c r="BXU295" s="6"/>
      <c r="BXV295" s="6"/>
      <c r="BXW295" s="6"/>
      <c r="BXX295" s="6"/>
      <c r="BXY295" s="6"/>
      <c r="BXZ295" s="6"/>
      <c r="BYA295" s="6"/>
      <c r="BYB295" s="6"/>
      <c r="BYC295" s="6"/>
      <c r="BYD295" s="6"/>
      <c r="BYE295" s="6"/>
      <c r="BYF295" s="6"/>
      <c r="BYG295" s="6"/>
      <c r="BYH295" s="6"/>
      <c r="BYI295" s="6"/>
      <c r="BYJ295" s="6"/>
      <c r="BYK295" s="6"/>
      <c r="BYL295" s="6"/>
      <c r="BYM295" s="6"/>
      <c r="BYN295" s="6"/>
      <c r="BYO295" s="6"/>
      <c r="BYP295" s="6"/>
      <c r="BYQ295" s="6"/>
      <c r="BYR295" s="6"/>
      <c r="BYS295" s="6"/>
      <c r="BYT295" s="6"/>
      <c r="BYU295" s="6"/>
      <c r="BYV295" s="6"/>
      <c r="BYW295" s="6"/>
      <c r="BYX295" s="6"/>
      <c r="BYY295" s="6"/>
      <c r="BYZ295" s="6"/>
      <c r="BZA295" s="6"/>
      <c r="BZB295" s="6"/>
      <c r="BZC295" s="6"/>
      <c r="BZD295" s="6"/>
      <c r="BZE295" s="6"/>
      <c r="BZF295" s="6"/>
      <c r="BZG295" s="6"/>
      <c r="BZH295" s="6"/>
      <c r="BZI295" s="6"/>
      <c r="BZJ295" s="6"/>
      <c r="BZK295" s="6"/>
      <c r="BZL295" s="6"/>
      <c r="BZM295" s="6"/>
      <c r="BZN295" s="6"/>
      <c r="BZO295" s="6"/>
      <c r="BZP295" s="6"/>
      <c r="BZQ295" s="6"/>
      <c r="BZR295" s="6"/>
      <c r="BZS295" s="6"/>
      <c r="BZT295" s="6"/>
      <c r="BZU295" s="6"/>
      <c r="BZV295" s="6"/>
      <c r="BZW295" s="6"/>
      <c r="BZX295" s="6"/>
      <c r="BZY295" s="6"/>
      <c r="BZZ295" s="6"/>
      <c r="CAA295" s="6"/>
      <c r="CAB295" s="6"/>
      <c r="CAC295" s="6"/>
      <c r="CAD295" s="6"/>
      <c r="CAE295" s="6"/>
      <c r="CAF295" s="6"/>
      <c r="CAG295" s="6"/>
      <c r="CAH295" s="6"/>
      <c r="CAI295" s="6"/>
      <c r="CAJ295" s="6"/>
      <c r="CAK295" s="6"/>
      <c r="CAL295" s="6"/>
      <c r="CAM295" s="6"/>
      <c r="CAN295" s="6"/>
      <c r="CAO295" s="6"/>
      <c r="CAP295" s="6"/>
      <c r="CAQ295" s="6"/>
      <c r="CAR295" s="6"/>
      <c r="CAS295" s="6"/>
      <c r="CAT295" s="6"/>
      <c r="CAU295" s="6"/>
      <c r="CAV295" s="6"/>
      <c r="CAW295" s="6"/>
      <c r="CAX295" s="6"/>
      <c r="CAY295" s="6"/>
      <c r="CAZ295" s="6"/>
      <c r="CBA295" s="6"/>
      <c r="CBB295" s="6"/>
      <c r="CBC295" s="6"/>
      <c r="CBD295" s="6"/>
      <c r="CBE295" s="6"/>
      <c r="CBF295" s="6"/>
      <c r="CBG295" s="6"/>
      <c r="CBH295" s="6"/>
      <c r="CBI295" s="6"/>
      <c r="CBJ295" s="6"/>
      <c r="CBK295" s="6"/>
      <c r="CBL295" s="6"/>
      <c r="CBM295" s="6"/>
      <c r="CBN295" s="6"/>
      <c r="CBO295" s="6"/>
      <c r="CBP295" s="6"/>
      <c r="CBQ295" s="6"/>
      <c r="CBR295" s="6"/>
      <c r="CBS295" s="6"/>
      <c r="CBT295" s="6"/>
      <c r="CBU295" s="6"/>
      <c r="CBV295" s="6"/>
      <c r="CBW295" s="6"/>
      <c r="CBX295" s="6"/>
      <c r="CBY295" s="6"/>
      <c r="CBZ295" s="6"/>
      <c r="CCA295" s="6"/>
      <c r="CCB295" s="6"/>
      <c r="CCC295" s="6"/>
      <c r="CCD295" s="6"/>
      <c r="CCE295" s="6"/>
      <c r="CCF295" s="6"/>
      <c r="CCG295" s="6"/>
      <c r="CCH295" s="6"/>
      <c r="CCI295" s="6"/>
      <c r="CCJ295" s="6"/>
      <c r="CCK295" s="6"/>
      <c r="CCL295" s="6"/>
      <c r="CCM295" s="6"/>
      <c r="CCN295" s="6"/>
      <c r="CCO295" s="6"/>
      <c r="CCP295" s="6"/>
      <c r="CCQ295" s="6"/>
      <c r="CCR295" s="6"/>
      <c r="CCS295" s="6"/>
      <c r="CCT295" s="6"/>
      <c r="CCU295" s="6"/>
      <c r="CCV295" s="6"/>
      <c r="CCW295" s="6"/>
      <c r="CCX295" s="6"/>
      <c r="CCY295" s="6"/>
      <c r="CCZ295" s="6"/>
      <c r="CDA295" s="6"/>
      <c r="CDB295" s="6"/>
      <c r="CDC295" s="6"/>
      <c r="CDD295" s="6"/>
      <c r="CDE295" s="6"/>
      <c r="CDF295" s="6"/>
      <c r="CDG295" s="6"/>
      <c r="CDH295" s="6"/>
      <c r="CDI295" s="6"/>
      <c r="CDJ295" s="6"/>
      <c r="CDK295" s="6"/>
      <c r="CDL295" s="6"/>
      <c r="CDM295" s="6"/>
      <c r="CDN295" s="6"/>
      <c r="CDO295" s="6"/>
      <c r="CDP295" s="6"/>
      <c r="CDQ295" s="6"/>
      <c r="CDR295" s="6"/>
      <c r="CDS295" s="6"/>
      <c r="CDT295" s="6"/>
      <c r="CDU295" s="6"/>
      <c r="CDV295" s="6"/>
      <c r="CDW295" s="6"/>
      <c r="CDX295" s="6"/>
      <c r="CDY295" s="6"/>
      <c r="CDZ295" s="6"/>
      <c r="CEA295" s="6"/>
      <c r="CEB295" s="6"/>
      <c r="CEC295" s="6"/>
      <c r="CED295" s="6"/>
      <c r="CEE295" s="6"/>
      <c r="CEF295" s="6"/>
      <c r="CEG295" s="6"/>
      <c r="CEH295" s="6"/>
      <c r="CEI295" s="6"/>
      <c r="CEJ295" s="6"/>
      <c r="CEK295" s="6"/>
      <c r="CEL295" s="6"/>
      <c r="CEM295" s="6"/>
      <c r="CEN295" s="6"/>
      <c r="CEO295" s="6"/>
      <c r="CEP295" s="6"/>
      <c r="CEQ295" s="6"/>
      <c r="CER295" s="6"/>
      <c r="CES295" s="6"/>
      <c r="CET295" s="6"/>
      <c r="CEU295" s="6"/>
      <c r="CEV295" s="6"/>
      <c r="CEW295" s="6"/>
      <c r="CEX295" s="6"/>
      <c r="CEY295" s="6"/>
      <c r="CEZ295" s="6"/>
      <c r="CFA295" s="6"/>
      <c r="CFB295" s="6"/>
      <c r="CFC295" s="6"/>
      <c r="CFD295" s="6"/>
      <c r="CFE295" s="6"/>
      <c r="CFF295" s="6"/>
      <c r="CFG295" s="6"/>
      <c r="CFH295" s="6"/>
      <c r="CFI295" s="6"/>
      <c r="CFJ295" s="6"/>
      <c r="CFK295" s="6"/>
      <c r="CFL295" s="6"/>
      <c r="CFM295" s="6"/>
      <c r="CFN295" s="6"/>
      <c r="CFO295" s="6"/>
      <c r="CFP295" s="6"/>
      <c r="CFQ295" s="6"/>
      <c r="CFR295" s="6"/>
      <c r="CFS295" s="6"/>
      <c r="CFT295" s="6"/>
      <c r="CFU295" s="6"/>
      <c r="CFV295" s="6"/>
      <c r="CFW295" s="6"/>
      <c r="CFX295" s="6"/>
      <c r="CFY295" s="6"/>
      <c r="CFZ295" s="6"/>
      <c r="CGA295" s="6"/>
      <c r="CGB295" s="6"/>
      <c r="CGC295" s="6"/>
      <c r="CGD295" s="6"/>
      <c r="CGE295" s="6"/>
      <c r="CGF295" s="6"/>
      <c r="CGG295" s="6"/>
      <c r="CGH295" s="6"/>
      <c r="CGI295" s="6"/>
      <c r="CGJ295" s="6"/>
      <c r="CGK295" s="6"/>
      <c r="CGL295" s="6"/>
      <c r="CGM295" s="6"/>
      <c r="CGN295" s="6"/>
      <c r="CGO295" s="6"/>
      <c r="CGP295" s="6"/>
      <c r="CGQ295" s="6"/>
      <c r="CGR295" s="6"/>
      <c r="CGS295" s="6"/>
      <c r="CGT295" s="6"/>
      <c r="CGU295" s="6"/>
      <c r="CGV295" s="6"/>
      <c r="CGW295" s="6"/>
      <c r="CGX295" s="6"/>
      <c r="CGY295" s="6"/>
      <c r="CGZ295" s="6"/>
      <c r="CHA295" s="6"/>
      <c r="CHB295" s="6"/>
      <c r="CHC295" s="6"/>
      <c r="CHD295" s="6"/>
      <c r="CHE295" s="6"/>
      <c r="CHF295" s="6"/>
      <c r="CHG295" s="6"/>
      <c r="CHH295" s="6"/>
      <c r="CHI295" s="6"/>
      <c r="CHJ295" s="6"/>
      <c r="CHK295" s="6"/>
      <c r="CHL295" s="6"/>
      <c r="CHM295" s="6"/>
      <c r="CHN295" s="6"/>
      <c r="CHO295" s="6"/>
      <c r="CHP295" s="6"/>
      <c r="CHQ295" s="6"/>
      <c r="CHR295" s="6"/>
      <c r="CHS295" s="6"/>
      <c r="CHT295" s="6"/>
      <c r="CHU295" s="6"/>
      <c r="CHV295" s="6"/>
      <c r="CHW295" s="6"/>
      <c r="CHX295" s="6"/>
      <c r="CHY295" s="6"/>
      <c r="CHZ295" s="6"/>
      <c r="CIA295" s="6"/>
      <c r="CIB295" s="6"/>
      <c r="CIC295" s="6"/>
      <c r="CID295" s="6"/>
      <c r="CIE295" s="6"/>
      <c r="CIF295" s="6"/>
      <c r="CIG295" s="6"/>
      <c r="CIH295" s="6"/>
      <c r="CII295" s="6"/>
      <c r="CIJ295" s="6"/>
      <c r="CIK295" s="6"/>
      <c r="CIL295" s="6"/>
      <c r="CIM295" s="6"/>
      <c r="CIN295" s="6"/>
      <c r="CIO295" s="6"/>
      <c r="CIP295" s="6"/>
      <c r="CIQ295" s="6"/>
      <c r="CIR295" s="6"/>
      <c r="CIS295" s="6"/>
      <c r="CIT295" s="6"/>
      <c r="CIU295" s="6"/>
      <c r="CIV295" s="6"/>
      <c r="CIW295" s="6"/>
      <c r="CIX295" s="6"/>
      <c r="CIY295" s="6"/>
      <c r="CIZ295" s="6"/>
      <c r="CJA295" s="6"/>
      <c r="CJB295" s="6"/>
      <c r="CJC295" s="6"/>
      <c r="CJD295" s="6"/>
      <c r="CJE295" s="6"/>
      <c r="CJF295" s="6"/>
      <c r="CJG295" s="6"/>
      <c r="CJH295" s="6"/>
      <c r="CJI295" s="6"/>
      <c r="CJJ295" s="6"/>
      <c r="CJK295" s="6"/>
      <c r="CJL295" s="6"/>
      <c r="CJM295" s="6"/>
      <c r="CJN295" s="6"/>
      <c r="CJO295" s="6"/>
      <c r="CJP295" s="6"/>
      <c r="CJQ295" s="6"/>
      <c r="CJR295" s="6"/>
      <c r="CJS295" s="6"/>
      <c r="CJT295" s="6"/>
      <c r="CJU295" s="6"/>
      <c r="CJV295" s="6"/>
      <c r="CJW295" s="6"/>
      <c r="CJX295" s="6"/>
      <c r="CJY295" s="6"/>
      <c r="CJZ295" s="6"/>
      <c r="CKA295" s="6"/>
      <c r="CKB295" s="6"/>
      <c r="CKC295" s="6"/>
      <c r="CKD295" s="6"/>
      <c r="CKE295" s="6"/>
      <c r="CKF295" s="6"/>
      <c r="CKG295" s="6"/>
      <c r="CKH295" s="6"/>
      <c r="CKI295" s="6"/>
      <c r="CKJ295" s="6"/>
      <c r="CKK295" s="6"/>
      <c r="CKL295" s="6"/>
      <c r="CKM295" s="6"/>
      <c r="CKN295" s="6"/>
      <c r="CKO295" s="6"/>
      <c r="CKP295" s="6"/>
      <c r="CKQ295" s="6"/>
      <c r="CKR295" s="6"/>
      <c r="CKS295" s="6"/>
      <c r="CKT295" s="6"/>
      <c r="CKU295" s="6"/>
      <c r="CKV295" s="6"/>
      <c r="CKW295" s="6"/>
      <c r="CKX295" s="6"/>
      <c r="CKY295" s="6"/>
      <c r="CKZ295" s="6"/>
      <c r="CLA295" s="6"/>
      <c r="CLB295" s="6"/>
      <c r="CLC295" s="6"/>
      <c r="CLD295" s="6"/>
      <c r="CLE295" s="6"/>
      <c r="CLF295" s="6"/>
      <c r="CLG295" s="6"/>
      <c r="CLH295" s="6"/>
      <c r="CLI295" s="6"/>
      <c r="CLJ295" s="6"/>
      <c r="CLK295" s="6"/>
      <c r="CLL295" s="6"/>
      <c r="CLM295" s="6"/>
      <c r="CLN295" s="6"/>
      <c r="CLO295" s="6"/>
      <c r="CLP295" s="6"/>
      <c r="CLQ295" s="6"/>
      <c r="CLR295" s="6"/>
      <c r="CLS295" s="6"/>
      <c r="CLT295" s="6"/>
      <c r="CLU295" s="6"/>
      <c r="CLV295" s="6"/>
      <c r="CLW295" s="6"/>
      <c r="CLX295" s="6"/>
      <c r="CLY295" s="6"/>
      <c r="CLZ295" s="6"/>
      <c r="CMA295" s="6"/>
      <c r="CMB295" s="6"/>
      <c r="CMC295" s="6"/>
      <c r="CMD295" s="6"/>
      <c r="CME295" s="6"/>
      <c r="CMF295" s="6"/>
      <c r="CMG295" s="6"/>
      <c r="CMH295" s="6"/>
      <c r="CMI295" s="6"/>
      <c r="CMJ295" s="6"/>
      <c r="CMK295" s="6"/>
      <c r="CML295" s="6"/>
      <c r="CMM295" s="6"/>
      <c r="CMN295" s="6"/>
      <c r="CMO295" s="6"/>
      <c r="CMP295" s="6"/>
      <c r="CMQ295" s="6"/>
      <c r="CMR295" s="6"/>
      <c r="CMS295" s="6"/>
      <c r="CMT295" s="6"/>
      <c r="CMU295" s="6"/>
      <c r="CMV295" s="6"/>
      <c r="CMW295" s="6"/>
      <c r="CMX295" s="6"/>
      <c r="CMY295" s="6"/>
      <c r="CMZ295" s="6"/>
      <c r="CNA295" s="6"/>
      <c r="CNB295" s="6"/>
      <c r="CNC295" s="6"/>
      <c r="CND295" s="6"/>
      <c r="CNE295" s="6"/>
      <c r="CNF295" s="6"/>
      <c r="CNG295" s="6"/>
      <c r="CNH295" s="6"/>
      <c r="CNI295" s="6"/>
      <c r="CNJ295" s="6"/>
      <c r="CNK295" s="6"/>
      <c r="CNL295" s="6"/>
      <c r="CNM295" s="6"/>
      <c r="CNN295" s="6"/>
      <c r="CNO295" s="6"/>
      <c r="CNP295" s="6"/>
      <c r="CNQ295" s="6"/>
      <c r="CNR295" s="6"/>
      <c r="CNS295" s="6"/>
      <c r="CNT295" s="6"/>
      <c r="CNU295" s="6"/>
      <c r="CNV295" s="6"/>
      <c r="CNW295" s="6"/>
      <c r="CNX295" s="6"/>
      <c r="CNY295" s="6"/>
      <c r="CNZ295" s="6"/>
      <c r="COA295" s="6"/>
      <c r="COB295" s="6"/>
      <c r="COC295" s="6"/>
      <c r="COD295" s="6"/>
      <c r="COE295" s="6"/>
      <c r="COF295" s="6"/>
      <c r="COG295" s="6"/>
      <c r="COH295" s="6"/>
      <c r="COI295" s="6"/>
      <c r="COJ295" s="6"/>
      <c r="COK295" s="6"/>
      <c r="COL295" s="6"/>
      <c r="COM295" s="6"/>
      <c r="CON295" s="6"/>
      <c r="COO295" s="6"/>
      <c r="COP295" s="6"/>
      <c r="COQ295" s="6"/>
      <c r="COR295" s="6"/>
      <c r="COS295" s="6"/>
      <c r="COT295" s="6"/>
      <c r="COU295" s="6"/>
      <c r="COV295" s="6"/>
      <c r="COW295" s="6"/>
      <c r="COX295" s="6"/>
      <c r="COY295" s="6"/>
      <c r="COZ295" s="6"/>
      <c r="CPA295" s="6"/>
      <c r="CPB295" s="6"/>
      <c r="CPC295" s="6"/>
      <c r="CPD295" s="6"/>
      <c r="CPE295" s="6"/>
      <c r="CPF295" s="6"/>
      <c r="CPG295" s="6"/>
      <c r="CPH295" s="6"/>
      <c r="CPI295" s="6"/>
      <c r="CPJ295" s="6"/>
      <c r="CPK295" s="6"/>
      <c r="CPL295" s="6"/>
      <c r="CPM295" s="6"/>
      <c r="CPN295" s="6"/>
      <c r="CPO295" s="6"/>
      <c r="CPP295" s="6"/>
      <c r="CPQ295" s="6"/>
      <c r="CPR295" s="6"/>
      <c r="CPS295" s="6"/>
      <c r="CPT295" s="6"/>
      <c r="CPU295" s="6"/>
      <c r="CPV295" s="6"/>
      <c r="CPW295" s="6"/>
      <c r="CPX295" s="6"/>
      <c r="CPY295" s="6"/>
      <c r="CPZ295" s="6"/>
      <c r="CQA295" s="6"/>
      <c r="CQB295" s="6"/>
      <c r="CQC295" s="6"/>
      <c r="CQD295" s="6"/>
      <c r="CQE295" s="6"/>
      <c r="CQF295" s="6"/>
      <c r="CQG295" s="6"/>
      <c r="CQH295" s="6"/>
      <c r="CQI295" s="6"/>
      <c r="CQJ295" s="6"/>
      <c r="CQK295" s="6"/>
      <c r="CQL295" s="6"/>
      <c r="CQM295" s="6"/>
      <c r="CQN295" s="6"/>
      <c r="CQO295" s="6"/>
      <c r="CQP295" s="6"/>
      <c r="CQQ295" s="6"/>
      <c r="CQR295" s="6"/>
      <c r="CQS295" s="6"/>
      <c r="CQT295" s="6"/>
      <c r="CQU295" s="6"/>
      <c r="CQV295" s="6"/>
      <c r="CQW295" s="6"/>
      <c r="CQX295" s="6"/>
      <c r="CQY295" s="6"/>
      <c r="CQZ295" s="6"/>
      <c r="CRA295" s="6"/>
      <c r="CRB295" s="6"/>
      <c r="CRC295" s="6"/>
      <c r="CRD295" s="6"/>
      <c r="CRE295" s="6"/>
      <c r="CRF295" s="6"/>
      <c r="CRG295" s="6"/>
      <c r="CRH295" s="6"/>
      <c r="CRI295" s="6"/>
      <c r="CRJ295" s="6"/>
      <c r="CRK295" s="6"/>
      <c r="CRL295" s="6"/>
      <c r="CRM295" s="6"/>
      <c r="CRN295" s="6"/>
      <c r="CRO295" s="6"/>
      <c r="CRP295" s="6"/>
      <c r="CRQ295" s="6"/>
      <c r="CRR295" s="6"/>
      <c r="CRS295" s="6"/>
      <c r="CRT295" s="6"/>
      <c r="CRU295" s="6"/>
      <c r="CRV295" s="6"/>
      <c r="CRW295" s="6"/>
      <c r="CRX295" s="6"/>
      <c r="CRY295" s="6"/>
      <c r="CRZ295" s="6"/>
      <c r="CSA295" s="6"/>
      <c r="CSB295" s="6"/>
      <c r="CSC295" s="6"/>
      <c r="CSD295" s="6"/>
      <c r="CSE295" s="6"/>
      <c r="CSF295" s="6"/>
      <c r="CSG295" s="6"/>
      <c r="CSH295" s="6"/>
      <c r="CSI295" s="6"/>
      <c r="CSJ295" s="6"/>
      <c r="CSK295" s="6"/>
      <c r="CSL295" s="6"/>
      <c r="CSM295" s="6"/>
      <c r="CSN295" s="6"/>
      <c r="CSO295" s="6"/>
      <c r="CSP295" s="6"/>
      <c r="CSQ295" s="6"/>
      <c r="CSR295" s="6"/>
      <c r="CSS295" s="6"/>
      <c r="CST295" s="6"/>
      <c r="CSU295" s="6"/>
      <c r="CSV295" s="6"/>
      <c r="CSW295" s="6"/>
      <c r="CSX295" s="6"/>
      <c r="CSY295" s="6"/>
      <c r="CSZ295" s="6"/>
      <c r="CTA295" s="6"/>
      <c r="CTB295" s="6"/>
      <c r="CTC295" s="6"/>
      <c r="CTD295" s="6"/>
      <c r="CTE295" s="6"/>
      <c r="CTF295" s="6"/>
      <c r="CTG295" s="6"/>
      <c r="CTH295" s="6"/>
      <c r="CTI295" s="6"/>
      <c r="CTJ295" s="6"/>
      <c r="CTK295" s="6"/>
      <c r="CTL295" s="6"/>
      <c r="CTM295" s="6"/>
      <c r="CTN295" s="6"/>
      <c r="CTO295" s="6"/>
      <c r="CTP295" s="6"/>
      <c r="CTQ295" s="6"/>
      <c r="CTR295" s="6"/>
      <c r="CTS295" s="6"/>
      <c r="CTT295" s="6"/>
      <c r="CTU295" s="6"/>
      <c r="CTV295" s="6"/>
      <c r="CTW295" s="6"/>
      <c r="CTX295" s="6"/>
      <c r="CTY295" s="6"/>
      <c r="CTZ295" s="6"/>
      <c r="CUA295" s="6"/>
      <c r="CUB295" s="6"/>
      <c r="CUC295" s="6"/>
      <c r="CUD295" s="6"/>
      <c r="CUE295" s="6"/>
      <c r="CUF295" s="6"/>
      <c r="CUG295" s="6"/>
      <c r="CUH295" s="6"/>
      <c r="CUI295" s="6"/>
      <c r="CUJ295" s="6"/>
      <c r="CUK295" s="6"/>
      <c r="CUL295" s="6"/>
      <c r="CUM295" s="6"/>
      <c r="CUN295" s="6"/>
      <c r="CUO295" s="6"/>
      <c r="CUP295" s="6"/>
      <c r="CUQ295" s="6"/>
      <c r="CUR295" s="6"/>
      <c r="CUS295" s="6"/>
      <c r="CUT295" s="6"/>
      <c r="CUU295" s="6"/>
      <c r="CUV295" s="6"/>
      <c r="CUW295" s="6"/>
      <c r="CUX295" s="6"/>
      <c r="CUY295" s="6"/>
      <c r="CUZ295" s="6"/>
      <c r="CVA295" s="6"/>
      <c r="CVB295" s="6"/>
      <c r="CVC295" s="6"/>
      <c r="CVD295" s="6"/>
      <c r="CVE295" s="6"/>
      <c r="CVF295" s="6"/>
      <c r="CVG295" s="6"/>
      <c r="CVH295" s="6"/>
      <c r="CVI295" s="6"/>
      <c r="CVJ295" s="6"/>
      <c r="CVK295" s="6"/>
      <c r="CVL295" s="6"/>
      <c r="CVM295" s="6"/>
      <c r="CVN295" s="6"/>
      <c r="CVO295" s="6"/>
      <c r="CVP295" s="6"/>
      <c r="CVQ295" s="6"/>
      <c r="CVR295" s="6"/>
      <c r="CVS295" s="6"/>
      <c r="CVT295" s="6"/>
      <c r="CVU295" s="6"/>
      <c r="CVV295" s="6"/>
      <c r="CVW295" s="6"/>
      <c r="CVX295" s="6"/>
      <c r="CVY295" s="6"/>
      <c r="CVZ295" s="6"/>
      <c r="CWA295" s="6"/>
      <c r="CWB295" s="6"/>
      <c r="CWC295" s="6"/>
      <c r="CWD295" s="6"/>
      <c r="CWE295" s="6"/>
      <c r="CWF295" s="6"/>
      <c r="CWG295" s="6"/>
      <c r="CWH295" s="6"/>
      <c r="CWI295" s="6"/>
      <c r="CWJ295" s="6"/>
      <c r="CWK295" s="6"/>
      <c r="CWL295" s="6"/>
      <c r="CWM295" s="6"/>
      <c r="CWN295" s="6"/>
      <c r="CWO295" s="6"/>
      <c r="CWP295" s="6"/>
      <c r="CWQ295" s="6"/>
      <c r="CWR295" s="6"/>
      <c r="CWS295" s="6"/>
      <c r="CWT295" s="6"/>
      <c r="CWU295" s="6"/>
      <c r="CWV295" s="6"/>
      <c r="CWW295" s="6"/>
      <c r="CWX295" s="6"/>
      <c r="CWY295" s="6"/>
      <c r="CWZ295" s="6"/>
      <c r="CXA295" s="6"/>
      <c r="CXB295" s="6"/>
      <c r="CXC295" s="6"/>
      <c r="CXD295" s="6"/>
      <c r="CXE295" s="6"/>
      <c r="CXF295" s="6"/>
      <c r="CXG295" s="6"/>
      <c r="CXH295" s="6"/>
      <c r="CXI295" s="6"/>
      <c r="CXJ295" s="6"/>
      <c r="CXK295" s="6"/>
      <c r="CXL295" s="6"/>
      <c r="CXM295" s="6"/>
      <c r="CXN295" s="6"/>
      <c r="CXO295" s="6"/>
      <c r="CXP295" s="6"/>
      <c r="CXQ295" s="6"/>
      <c r="CXR295" s="6"/>
      <c r="CXS295" s="6"/>
      <c r="CXT295" s="6"/>
      <c r="CXU295" s="6"/>
      <c r="CXV295" s="6"/>
      <c r="CXW295" s="6"/>
      <c r="CXX295" s="6"/>
      <c r="CXY295" s="6"/>
      <c r="CXZ295" s="6"/>
      <c r="CYA295" s="6"/>
      <c r="CYB295" s="6"/>
      <c r="CYC295" s="6"/>
      <c r="CYD295" s="6"/>
      <c r="CYE295" s="6"/>
      <c r="CYF295" s="6"/>
      <c r="CYG295" s="6"/>
      <c r="CYH295" s="6"/>
      <c r="CYI295" s="6"/>
      <c r="CYJ295" s="6"/>
      <c r="CYK295" s="6"/>
      <c r="CYL295" s="6"/>
      <c r="CYM295" s="6"/>
      <c r="CYN295" s="6"/>
      <c r="CYO295" s="6"/>
      <c r="CYP295" s="6"/>
      <c r="CYQ295" s="6"/>
      <c r="CYR295" s="6"/>
      <c r="CYS295" s="6"/>
      <c r="CYT295" s="6"/>
      <c r="CYU295" s="6"/>
      <c r="CYV295" s="6"/>
      <c r="CYW295" s="6"/>
      <c r="CYX295" s="6"/>
      <c r="CYY295" s="6"/>
      <c r="CYZ295" s="6"/>
      <c r="CZA295" s="6"/>
      <c r="CZB295" s="6"/>
      <c r="CZC295" s="6"/>
      <c r="CZD295" s="6"/>
      <c r="CZE295" s="6"/>
      <c r="CZF295" s="6"/>
      <c r="CZG295" s="6"/>
      <c r="CZH295" s="6"/>
      <c r="CZI295" s="6"/>
      <c r="CZJ295" s="6"/>
      <c r="CZK295" s="6"/>
      <c r="CZL295" s="6"/>
      <c r="CZM295" s="6"/>
      <c r="CZN295" s="6"/>
      <c r="CZO295" s="6"/>
      <c r="CZP295" s="6"/>
      <c r="CZQ295" s="6"/>
      <c r="CZR295" s="6"/>
      <c r="CZS295" s="6"/>
      <c r="CZT295" s="6"/>
      <c r="CZU295" s="6"/>
      <c r="CZV295" s="6"/>
      <c r="CZW295" s="6"/>
      <c r="CZX295" s="6"/>
      <c r="CZY295" s="6"/>
      <c r="CZZ295" s="6"/>
      <c r="DAA295" s="6"/>
      <c r="DAB295" s="6"/>
      <c r="DAC295" s="6"/>
      <c r="DAD295" s="6"/>
      <c r="DAE295" s="6"/>
      <c r="DAF295" s="6"/>
      <c r="DAG295" s="6"/>
      <c r="DAH295" s="6"/>
      <c r="DAI295" s="6"/>
      <c r="DAJ295" s="6"/>
      <c r="DAK295" s="6"/>
      <c r="DAL295" s="6"/>
      <c r="DAM295" s="6"/>
      <c r="DAN295" s="6"/>
      <c r="DAO295" s="6"/>
      <c r="DAP295" s="6"/>
      <c r="DAQ295" s="6"/>
      <c r="DAR295" s="6"/>
      <c r="DAS295" s="6"/>
      <c r="DAT295" s="6"/>
      <c r="DAU295" s="6"/>
      <c r="DAV295" s="6"/>
      <c r="DAW295" s="6"/>
      <c r="DAX295" s="6"/>
      <c r="DAY295" s="6"/>
      <c r="DAZ295" s="6"/>
      <c r="DBA295" s="6"/>
      <c r="DBB295" s="6"/>
      <c r="DBC295" s="6"/>
      <c r="DBD295" s="6"/>
      <c r="DBE295" s="6"/>
      <c r="DBF295" s="6"/>
      <c r="DBG295" s="6"/>
      <c r="DBH295" s="6"/>
      <c r="DBI295" s="6"/>
      <c r="DBJ295" s="6"/>
      <c r="DBK295" s="6"/>
      <c r="DBL295" s="6"/>
      <c r="DBM295" s="6"/>
      <c r="DBN295" s="6"/>
      <c r="DBO295" s="6"/>
      <c r="DBP295" s="6"/>
      <c r="DBQ295" s="6"/>
      <c r="DBR295" s="6"/>
      <c r="DBS295" s="6"/>
      <c r="DBT295" s="6"/>
      <c r="DBU295" s="6"/>
      <c r="DBV295" s="6"/>
      <c r="DBW295" s="6"/>
      <c r="DBX295" s="6"/>
      <c r="DBY295" s="6"/>
      <c r="DBZ295" s="6"/>
      <c r="DCA295" s="6"/>
      <c r="DCB295" s="6"/>
      <c r="DCC295" s="6"/>
      <c r="DCD295" s="6"/>
      <c r="DCE295" s="6"/>
      <c r="DCF295" s="6"/>
      <c r="DCG295" s="6"/>
      <c r="DCH295" s="6"/>
      <c r="DCI295" s="6"/>
      <c r="DCJ295" s="6"/>
      <c r="DCK295" s="6"/>
      <c r="DCL295" s="6"/>
      <c r="DCM295" s="6"/>
      <c r="DCN295" s="6"/>
      <c r="DCO295" s="6"/>
      <c r="DCP295" s="6"/>
      <c r="DCQ295" s="6"/>
      <c r="DCR295" s="6"/>
      <c r="DCS295" s="6"/>
      <c r="DCT295" s="6"/>
      <c r="DCU295" s="6"/>
      <c r="DCV295" s="6"/>
      <c r="DCW295" s="6"/>
      <c r="DCX295" s="6"/>
      <c r="DCY295" s="6"/>
      <c r="DCZ295" s="6"/>
      <c r="DDA295" s="6"/>
      <c r="DDB295" s="6"/>
      <c r="DDC295" s="6"/>
      <c r="DDD295" s="6"/>
      <c r="DDE295" s="6"/>
      <c r="DDF295" s="6"/>
      <c r="DDG295" s="6"/>
      <c r="DDH295" s="6"/>
      <c r="DDI295" s="6"/>
      <c r="DDJ295" s="6"/>
      <c r="DDK295" s="6"/>
      <c r="DDL295" s="6"/>
      <c r="DDM295" s="6"/>
      <c r="DDN295" s="6"/>
      <c r="DDO295" s="6"/>
      <c r="DDP295" s="6"/>
      <c r="DDQ295" s="6"/>
      <c r="DDR295" s="6"/>
      <c r="DDS295" s="6"/>
      <c r="DDT295" s="6"/>
      <c r="DDU295" s="6"/>
      <c r="DDV295" s="6"/>
      <c r="DDW295" s="6"/>
      <c r="DDX295" s="6"/>
      <c r="DDY295" s="6"/>
      <c r="DDZ295" s="6"/>
      <c r="DEA295" s="6"/>
      <c r="DEB295" s="6"/>
      <c r="DEC295" s="6"/>
      <c r="DED295" s="6"/>
      <c r="DEE295" s="6"/>
      <c r="DEF295" s="6"/>
      <c r="DEG295" s="6"/>
      <c r="DEH295" s="6"/>
      <c r="DEI295" s="6"/>
      <c r="DEJ295" s="6"/>
      <c r="DEK295" s="6"/>
      <c r="DEL295" s="6"/>
      <c r="DEM295" s="6"/>
      <c r="DEN295" s="6"/>
      <c r="DEO295" s="6"/>
      <c r="DEP295" s="6"/>
      <c r="DEQ295" s="6"/>
      <c r="DER295" s="6"/>
      <c r="DES295" s="6"/>
      <c r="DET295" s="6"/>
      <c r="DEU295" s="6"/>
      <c r="DEV295" s="6"/>
      <c r="DEW295" s="6"/>
      <c r="DEX295" s="6"/>
      <c r="DEY295" s="6"/>
      <c r="DEZ295" s="6"/>
      <c r="DFA295" s="6"/>
      <c r="DFB295" s="6"/>
      <c r="DFC295" s="6"/>
      <c r="DFD295" s="6"/>
      <c r="DFE295" s="6"/>
      <c r="DFF295" s="6"/>
      <c r="DFG295" s="6"/>
      <c r="DFH295" s="6"/>
      <c r="DFI295" s="6"/>
      <c r="DFJ295" s="6"/>
      <c r="DFK295" s="6"/>
      <c r="DFL295" s="6"/>
      <c r="DFM295" s="6"/>
      <c r="DFN295" s="6"/>
      <c r="DFO295" s="6"/>
      <c r="DFP295" s="6"/>
      <c r="DFQ295" s="6"/>
      <c r="DFR295" s="6"/>
      <c r="DFS295" s="6"/>
      <c r="DFT295" s="6"/>
      <c r="DFU295" s="6"/>
      <c r="DFV295" s="6"/>
      <c r="DFW295" s="6"/>
      <c r="DFX295" s="6"/>
      <c r="DFY295" s="6"/>
      <c r="DFZ295" s="6"/>
      <c r="DGA295" s="6"/>
      <c r="DGB295" s="6"/>
      <c r="DGC295" s="6"/>
      <c r="DGD295" s="6"/>
      <c r="DGE295" s="6"/>
      <c r="DGF295" s="6"/>
      <c r="DGG295" s="6"/>
      <c r="DGH295" s="6"/>
      <c r="DGI295" s="6"/>
      <c r="DGJ295" s="6"/>
      <c r="DGK295" s="6"/>
      <c r="DGL295" s="6"/>
      <c r="DGM295" s="6"/>
      <c r="DGN295" s="6"/>
      <c r="DGO295" s="6"/>
      <c r="DGP295" s="6"/>
      <c r="DGQ295" s="6"/>
      <c r="DGR295" s="6"/>
      <c r="DGS295" s="6"/>
      <c r="DGT295" s="6"/>
      <c r="DGU295" s="6"/>
      <c r="DGV295" s="6"/>
      <c r="DGW295" s="6"/>
      <c r="DGX295" s="6"/>
      <c r="DGY295" s="6"/>
      <c r="DGZ295" s="6"/>
      <c r="DHA295" s="6"/>
      <c r="DHB295" s="6"/>
      <c r="DHC295" s="6"/>
      <c r="DHD295" s="6"/>
      <c r="DHE295" s="6"/>
      <c r="DHF295" s="6"/>
      <c r="DHG295" s="6"/>
      <c r="DHH295" s="6"/>
      <c r="DHI295" s="6"/>
      <c r="DHJ295" s="6"/>
      <c r="DHK295" s="6"/>
      <c r="DHL295" s="6"/>
      <c r="DHM295" s="6"/>
      <c r="DHN295" s="6"/>
      <c r="DHO295" s="6"/>
      <c r="DHP295" s="6"/>
      <c r="DHQ295" s="6"/>
      <c r="DHR295" s="6"/>
      <c r="DHS295" s="6"/>
      <c r="DHT295" s="6"/>
      <c r="DHU295" s="6"/>
      <c r="DHV295" s="6"/>
      <c r="DHW295" s="6"/>
      <c r="DHX295" s="6"/>
      <c r="DHY295" s="6"/>
      <c r="DHZ295" s="6"/>
      <c r="DIA295" s="6"/>
      <c r="DIB295" s="6"/>
      <c r="DIC295" s="6"/>
      <c r="DID295" s="6"/>
      <c r="DIE295" s="6"/>
      <c r="DIF295" s="6"/>
      <c r="DIG295" s="6"/>
      <c r="DIH295" s="6"/>
      <c r="DII295" s="6"/>
      <c r="DIJ295" s="6"/>
      <c r="DIK295" s="6"/>
      <c r="DIL295" s="6"/>
      <c r="DIM295" s="6"/>
      <c r="DIN295" s="6"/>
      <c r="DIO295" s="6"/>
      <c r="DIP295" s="6"/>
      <c r="DIQ295" s="6"/>
      <c r="DIR295" s="6"/>
      <c r="DIS295" s="6"/>
      <c r="DIT295" s="6"/>
      <c r="DIU295" s="6"/>
      <c r="DIV295" s="6"/>
      <c r="DIW295" s="6"/>
      <c r="DIX295" s="6"/>
      <c r="DIY295" s="6"/>
      <c r="DIZ295" s="6"/>
      <c r="DJA295" s="6"/>
      <c r="DJB295" s="6"/>
      <c r="DJC295" s="6"/>
      <c r="DJD295" s="6"/>
      <c r="DJE295" s="6"/>
      <c r="DJF295" s="6"/>
      <c r="DJG295" s="6"/>
      <c r="DJH295" s="6"/>
      <c r="DJI295" s="6"/>
      <c r="DJJ295" s="6"/>
      <c r="DJK295" s="6"/>
      <c r="DJL295" s="6"/>
      <c r="DJM295" s="6"/>
      <c r="DJN295" s="6"/>
      <c r="DJO295" s="6"/>
      <c r="DJP295" s="6"/>
      <c r="DJQ295" s="6"/>
      <c r="DJR295" s="6"/>
      <c r="DJS295" s="6"/>
      <c r="DJT295" s="6"/>
      <c r="DJU295" s="6"/>
      <c r="DJV295" s="6"/>
      <c r="DJW295" s="6"/>
      <c r="DJX295" s="6"/>
      <c r="DJY295" s="6"/>
      <c r="DJZ295" s="6"/>
      <c r="DKA295" s="6"/>
      <c r="DKB295" s="6"/>
      <c r="DKC295" s="6"/>
      <c r="DKD295" s="6"/>
      <c r="DKE295" s="6"/>
      <c r="DKF295" s="6"/>
      <c r="DKG295" s="6"/>
      <c r="DKH295" s="6"/>
      <c r="DKI295" s="6"/>
      <c r="DKJ295" s="6"/>
      <c r="DKK295" s="6"/>
      <c r="DKL295" s="6"/>
      <c r="DKM295" s="6"/>
      <c r="DKN295" s="6"/>
      <c r="DKO295" s="6"/>
      <c r="DKP295" s="6"/>
      <c r="DKQ295" s="6"/>
      <c r="DKR295" s="6"/>
      <c r="DKS295" s="6"/>
      <c r="DKT295" s="6"/>
      <c r="DKU295" s="6"/>
      <c r="DKV295" s="6"/>
      <c r="DKW295" s="6"/>
      <c r="DKX295" s="6"/>
      <c r="DKY295" s="6"/>
      <c r="DKZ295" s="6"/>
      <c r="DLA295" s="6"/>
      <c r="DLB295" s="6"/>
      <c r="DLC295" s="6"/>
      <c r="DLD295" s="6"/>
      <c r="DLE295" s="6"/>
      <c r="DLF295" s="6"/>
      <c r="DLG295" s="6"/>
      <c r="DLH295" s="6"/>
      <c r="DLI295" s="6"/>
      <c r="DLJ295" s="6"/>
      <c r="DLK295" s="6"/>
      <c r="DLL295" s="6"/>
      <c r="DLM295" s="6"/>
      <c r="DLN295" s="6"/>
      <c r="DLO295" s="6"/>
      <c r="DLP295" s="6"/>
      <c r="DLQ295" s="6"/>
      <c r="DLR295" s="6"/>
      <c r="DLS295" s="6"/>
      <c r="DLT295" s="6"/>
      <c r="DLU295" s="6"/>
      <c r="DLV295" s="6"/>
      <c r="DLW295" s="6"/>
      <c r="DLX295" s="6"/>
      <c r="DLY295" s="6"/>
      <c r="DLZ295" s="6"/>
      <c r="DMA295" s="6"/>
      <c r="DMB295" s="6"/>
      <c r="DMC295" s="6"/>
      <c r="DMD295" s="6"/>
      <c r="DME295" s="6"/>
      <c r="DMF295" s="6"/>
      <c r="DMG295" s="6"/>
      <c r="DMH295" s="6"/>
      <c r="DMI295" s="6"/>
      <c r="DMJ295" s="6"/>
      <c r="DMK295" s="6"/>
      <c r="DML295" s="6"/>
      <c r="DMM295" s="6"/>
      <c r="DMN295" s="6"/>
      <c r="DMO295" s="6"/>
      <c r="DMP295" s="6"/>
      <c r="DMQ295" s="6"/>
      <c r="DMR295" s="6"/>
      <c r="DMS295" s="6"/>
      <c r="DMT295" s="6"/>
      <c r="DMU295" s="6"/>
      <c r="DMV295" s="6"/>
      <c r="DMW295" s="6"/>
      <c r="DMX295" s="6"/>
      <c r="DMY295" s="6"/>
      <c r="DMZ295" s="6"/>
      <c r="DNA295" s="6"/>
      <c r="DNB295" s="6"/>
      <c r="DNC295" s="6"/>
      <c r="DND295" s="6"/>
      <c r="DNE295" s="6"/>
      <c r="DNF295" s="6"/>
      <c r="DNG295" s="6"/>
      <c r="DNH295" s="6"/>
      <c r="DNI295" s="6"/>
      <c r="DNJ295" s="6"/>
      <c r="DNK295" s="6"/>
      <c r="DNL295" s="6"/>
      <c r="DNM295" s="6"/>
      <c r="DNN295" s="6"/>
      <c r="DNO295" s="6"/>
      <c r="DNP295" s="6"/>
      <c r="DNQ295" s="6"/>
      <c r="DNR295" s="6"/>
      <c r="DNS295" s="6"/>
      <c r="DNT295" s="6"/>
      <c r="DNU295" s="6"/>
      <c r="DNV295" s="6"/>
      <c r="DNW295" s="6"/>
      <c r="DNX295" s="6"/>
      <c r="DNY295" s="6"/>
      <c r="DNZ295" s="6"/>
      <c r="DOA295" s="6"/>
      <c r="DOB295" s="6"/>
      <c r="DOC295" s="6"/>
      <c r="DOD295" s="6"/>
      <c r="DOE295" s="6"/>
      <c r="DOF295" s="6"/>
      <c r="DOG295" s="6"/>
      <c r="DOH295" s="6"/>
      <c r="DOI295" s="6"/>
      <c r="DOJ295" s="6"/>
      <c r="DOK295" s="6"/>
      <c r="DOL295" s="6"/>
      <c r="DOM295" s="6"/>
      <c r="DON295" s="6"/>
      <c r="DOO295" s="6"/>
      <c r="DOP295" s="6"/>
      <c r="DOQ295" s="6"/>
      <c r="DOR295" s="6"/>
      <c r="DOS295" s="6"/>
      <c r="DOT295" s="6"/>
      <c r="DOU295" s="6"/>
      <c r="DOV295" s="6"/>
      <c r="DOW295" s="6"/>
      <c r="DOX295" s="6"/>
      <c r="DOY295" s="6"/>
      <c r="DOZ295" s="6"/>
      <c r="DPA295" s="6"/>
      <c r="DPB295" s="6"/>
      <c r="DPC295" s="6"/>
      <c r="DPD295" s="6"/>
      <c r="DPE295" s="6"/>
      <c r="DPF295" s="6"/>
      <c r="DPG295" s="6"/>
      <c r="DPH295" s="6"/>
      <c r="DPI295" s="6"/>
      <c r="DPJ295" s="6"/>
      <c r="DPK295" s="6"/>
      <c r="DPL295" s="6"/>
      <c r="DPM295" s="6"/>
      <c r="DPN295" s="6"/>
      <c r="DPO295" s="6"/>
      <c r="DPP295" s="6"/>
      <c r="DPQ295" s="6"/>
      <c r="DPR295" s="6"/>
      <c r="DPS295" s="6"/>
      <c r="DPT295" s="6"/>
      <c r="DPU295" s="6"/>
      <c r="DPV295" s="6"/>
      <c r="DPW295" s="6"/>
      <c r="DPX295" s="6"/>
      <c r="DPY295" s="6"/>
      <c r="DPZ295" s="6"/>
      <c r="DQA295" s="6"/>
      <c r="DQB295" s="6"/>
      <c r="DQC295" s="6"/>
      <c r="DQD295" s="6"/>
      <c r="DQE295" s="6"/>
      <c r="DQF295" s="6"/>
      <c r="DQG295" s="6"/>
      <c r="DQH295" s="6"/>
      <c r="DQI295" s="6"/>
      <c r="DQJ295" s="6"/>
      <c r="DQK295" s="6"/>
      <c r="DQL295" s="6"/>
      <c r="DQM295" s="6"/>
      <c r="DQN295" s="6"/>
      <c r="DQO295" s="6"/>
      <c r="DQP295" s="6"/>
      <c r="DQQ295" s="6"/>
      <c r="DQR295" s="6"/>
      <c r="DQS295" s="6"/>
      <c r="DQT295" s="6"/>
      <c r="DQU295" s="6"/>
      <c r="DQV295" s="6"/>
      <c r="DQW295" s="6"/>
      <c r="DQX295" s="6"/>
      <c r="DQY295" s="6"/>
      <c r="DQZ295" s="6"/>
      <c r="DRA295" s="6"/>
      <c r="DRB295" s="6"/>
      <c r="DRC295" s="6"/>
      <c r="DRD295" s="6"/>
      <c r="DRE295" s="6"/>
      <c r="DRF295" s="6"/>
      <c r="DRG295" s="6"/>
      <c r="DRH295" s="6"/>
      <c r="DRI295" s="6"/>
      <c r="DRJ295" s="6"/>
      <c r="DRK295" s="6"/>
      <c r="DRL295" s="6"/>
      <c r="DRM295" s="6"/>
      <c r="DRN295" s="6"/>
      <c r="DRO295" s="6"/>
      <c r="DRP295" s="6"/>
      <c r="DRQ295" s="6"/>
      <c r="DRR295" s="6"/>
      <c r="DRS295" s="6"/>
      <c r="DRT295" s="6"/>
      <c r="DRU295" s="6"/>
      <c r="DRV295" s="6"/>
      <c r="DRW295" s="6"/>
      <c r="DRX295" s="6"/>
      <c r="DRY295" s="6"/>
      <c r="DRZ295" s="6"/>
      <c r="DSA295" s="6"/>
      <c r="DSB295" s="6"/>
      <c r="DSC295" s="6"/>
      <c r="DSD295" s="6"/>
      <c r="DSE295" s="6"/>
      <c r="DSF295" s="6"/>
      <c r="DSG295" s="6"/>
      <c r="DSH295" s="6"/>
      <c r="DSI295" s="6"/>
      <c r="DSJ295" s="6"/>
      <c r="DSK295" s="6"/>
      <c r="DSL295" s="6"/>
      <c r="DSM295" s="6"/>
      <c r="DSN295" s="6"/>
      <c r="DSO295" s="6"/>
      <c r="DSP295" s="6"/>
      <c r="DSQ295" s="6"/>
      <c r="DSR295" s="6"/>
      <c r="DSS295" s="6"/>
      <c r="DST295" s="6"/>
      <c r="DSU295" s="6"/>
      <c r="DSV295" s="6"/>
      <c r="DSW295" s="6"/>
      <c r="DSX295" s="6"/>
      <c r="DSY295" s="6"/>
      <c r="DSZ295" s="6"/>
      <c r="DTA295" s="6"/>
      <c r="DTB295" s="6"/>
      <c r="DTC295" s="6"/>
      <c r="DTD295" s="6"/>
      <c r="DTE295" s="6"/>
      <c r="DTF295" s="6"/>
      <c r="DTG295" s="6"/>
      <c r="DTH295" s="6"/>
      <c r="DTI295" s="6"/>
      <c r="DTJ295" s="6"/>
      <c r="DTK295" s="6"/>
      <c r="DTL295" s="6"/>
      <c r="DTM295" s="6"/>
      <c r="DTN295" s="6"/>
      <c r="DTO295" s="6"/>
      <c r="DTP295" s="6"/>
      <c r="DTQ295" s="6"/>
      <c r="DTR295" s="6"/>
      <c r="DTS295" s="6"/>
      <c r="DTT295" s="6"/>
      <c r="DTU295" s="6"/>
      <c r="DTV295" s="6"/>
      <c r="DTW295" s="6"/>
      <c r="DTX295" s="6"/>
      <c r="DTY295" s="6"/>
      <c r="DTZ295" s="6"/>
      <c r="DUA295" s="6"/>
      <c r="DUB295" s="6"/>
      <c r="DUC295" s="6"/>
      <c r="DUD295" s="6"/>
      <c r="DUE295" s="6"/>
      <c r="DUF295" s="6"/>
      <c r="DUG295" s="6"/>
      <c r="DUH295" s="6"/>
      <c r="DUI295" s="6"/>
      <c r="DUJ295" s="6"/>
      <c r="DUK295" s="6"/>
      <c r="DUL295" s="6"/>
      <c r="DUM295" s="6"/>
      <c r="DUN295" s="6"/>
      <c r="DUO295" s="6"/>
      <c r="DUP295" s="6"/>
      <c r="DUQ295" s="6"/>
      <c r="DUR295" s="6"/>
      <c r="DUS295" s="6"/>
      <c r="DUT295" s="6"/>
      <c r="DUU295" s="6"/>
      <c r="DUV295" s="6"/>
      <c r="DUW295" s="6"/>
      <c r="DUX295" s="6"/>
      <c r="DUY295" s="6"/>
      <c r="DUZ295" s="6"/>
      <c r="DVA295" s="6"/>
      <c r="DVB295" s="6"/>
      <c r="DVC295" s="6"/>
      <c r="DVD295" s="6"/>
      <c r="DVE295" s="6"/>
      <c r="DVF295" s="6"/>
      <c r="DVG295" s="6"/>
      <c r="DVH295" s="6"/>
      <c r="DVI295" s="6"/>
      <c r="DVJ295" s="6"/>
      <c r="DVK295" s="6"/>
      <c r="DVL295" s="6"/>
      <c r="DVM295" s="6"/>
      <c r="DVN295" s="6"/>
      <c r="DVO295" s="6"/>
      <c r="DVP295" s="6"/>
      <c r="DVQ295" s="6"/>
      <c r="DVR295" s="6"/>
      <c r="DVS295" s="6"/>
      <c r="DVT295" s="6"/>
      <c r="DVU295" s="6"/>
      <c r="DVV295" s="6"/>
      <c r="DVW295" s="6"/>
      <c r="DVX295" s="6"/>
      <c r="DVY295" s="6"/>
      <c r="DVZ295" s="6"/>
      <c r="DWA295" s="6"/>
      <c r="DWB295" s="6"/>
      <c r="DWC295" s="6"/>
      <c r="DWD295" s="6"/>
      <c r="DWE295" s="6"/>
      <c r="DWF295" s="6"/>
      <c r="DWG295" s="6"/>
      <c r="DWH295" s="6"/>
      <c r="DWI295" s="6"/>
      <c r="DWJ295" s="6"/>
      <c r="DWK295" s="6"/>
      <c r="DWL295" s="6"/>
      <c r="DWM295" s="6"/>
      <c r="DWN295" s="6"/>
      <c r="DWO295" s="6"/>
      <c r="DWP295" s="6"/>
      <c r="DWQ295" s="6"/>
      <c r="DWR295" s="6"/>
      <c r="DWS295" s="6"/>
      <c r="DWT295" s="6"/>
      <c r="DWU295" s="6"/>
      <c r="DWV295" s="6"/>
      <c r="DWW295" s="6"/>
      <c r="DWX295" s="6"/>
      <c r="DWY295" s="6"/>
      <c r="DWZ295" s="6"/>
      <c r="DXA295" s="6"/>
      <c r="DXB295" s="6"/>
      <c r="DXC295" s="6"/>
      <c r="DXD295" s="6"/>
      <c r="DXE295" s="6"/>
      <c r="DXF295" s="6"/>
      <c r="DXG295" s="6"/>
      <c r="DXH295" s="6"/>
      <c r="DXI295" s="6"/>
      <c r="DXJ295" s="6"/>
      <c r="DXK295" s="6"/>
      <c r="DXL295" s="6"/>
      <c r="DXM295" s="6"/>
      <c r="DXN295" s="6"/>
      <c r="DXO295" s="6"/>
      <c r="DXP295" s="6"/>
      <c r="DXQ295" s="6"/>
      <c r="DXR295" s="6"/>
      <c r="DXS295" s="6"/>
      <c r="DXT295" s="6"/>
      <c r="DXU295" s="6"/>
      <c r="DXV295" s="6"/>
      <c r="DXW295" s="6"/>
      <c r="DXX295" s="6"/>
      <c r="DXY295" s="6"/>
      <c r="DXZ295" s="6"/>
      <c r="DYA295" s="6"/>
      <c r="DYB295" s="6"/>
      <c r="DYC295" s="6"/>
      <c r="DYD295" s="6"/>
      <c r="DYE295" s="6"/>
      <c r="DYF295" s="6"/>
      <c r="DYG295" s="6"/>
      <c r="DYH295" s="6"/>
      <c r="DYI295" s="6"/>
      <c r="DYJ295" s="6"/>
      <c r="DYK295" s="6"/>
      <c r="DYL295" s="6"/>
      <c r="DYM295" s="6"/>
      <c r="DYN295" s="6"/>
      <c r="DYO295" s="6"/>
      <c r="DYP295" s="6"/>
      <c r="DYQ295" s="6"/>
      <c r="DYR295" s="6"/>
      <c r="DYS295" s="6"/>
      <c r="DYT295" s="6"/>
      <c r="DYU295" s="6"/>
      <c r="DYV295" s="6"/>
      <c r="DYW295" s="6"/>
      <c r="DYX295" s="6"/>
      <c r="DYY295" s="6"/>
      <c r="DYZ295" s="6"/>
      <c r="DZA295" s="6"/>
      <c r="DZB295" s="6"/>
      <c r="DZC295" s="6"/>
      <c r="DZD295" s="6"/>
      <c r="DZE295" s="6"/>
      <c r="DZF295" s="6"/>
      <c r="DZG295" s="6"/>
      <c r="DZH295" s="6"/>
      <c r="DZI295" s="6"/>
      <c r="DZJ295" s="6"/>
      <c r="DZK295" s="6"/>
      <c r="DZL295" s="6"/>
      <c r="DZM295" s="6"/>
      <c r="DZN295" s="6"/>
      <c r="DZO295" s="6"/>
      <c r="DZP295" s="6"/>
      <c r="DZQ295" s="6"/>
      <c r="DZR295" s="6"/>
      <c r="DZS295" s="6"/>
      <c r="DZT295" s="6"/>
      <c r="DZU295" s="6"/>
      <c r="DZV295" s="6"/>
      <c r="DZW295" s="6"/>
      <c r="DZX295" s="6"/>
      <c r="DZY295" s="6"/>
      <c r="DZZ295" s="6"/>
      <c r="EAA295" s="6"/>
      <c r="EAB295" s="6"/>
      <c r="EAC295" s="6"/>
      <c r="EAD295" s="6"/>
      <c r="EAE295" s="6"/>
      <c r="EAF295" s="6"/>
      <c r="EAG295" s="6"/>
      <c r="EAH295" s="6"/>
      <c r="EAI295" s="6"/>
      <c r="EAJ295" s="6"/>
      <c r="EAK295" s="6"/>
      <c r="EAL295" s="6"/>
      <c r="EAM295" s="6"/>
      <c r="EAN295" s="6"/>
      <c r="EAO295" s="6"/>
      <c r="EAP295" s="6"/>
      <c r="EAQ295" s="6"/>
      <c r="EAR295" s="6"/>
      <c r="EAS295" s="6"/>
      <c r="EAT295" s="6"/>
      <c r="EAU295" s="6"/>
      <c r="EAV295" s="6"/>
      <c r="EAW295" s="6"/>
      <c r="EAX295" s="6"/>
      <c r="EAY295" s="6"/>
      <c r="EAZ295" s="6"/>
      <c r="EBA295" s="6"/>
      <c r="EBB295" s="6"/>
      <c r="EBC295" s="6"/>
      <c r="EBD295" s="6"/>
      <c r="EBE295" s="6"/>
      <c r="EBF295" s="6"/>
      <c r="EBG295" s="6"/>
      <c r="EBH295" s="6"/>
      <c r="EBI295" s="6"/>
      <c r="EBJ295" s="6"/>
      <c r="EBK295" s="6"/>
      <c r="EBL295" s="6"/>
      <c r="EBM295" s="6"/>
      <c r="EBN295" s="6"/>
      <c r="EBO295" s="6"/>
      <c r="EBP295" s="6"/>
      <c r="EBQ295" s="6"/>
      <c r="EBR295" s="6"/>
      <c r="EBS295" s="6"/>
      <c r="EBT295" s="6"/>
      <c r="EBU295" s="6"/>
      <c r="EBV295" s="6"/>
      <c r="EBW295" s="6"/>
      <c r="EBX295" s="6"/>
      <c r="EBY295" s="6"/>
      <c r="EBZ295" s="6"/>
      <c r="ECA295" s="6"/>
      <c r="ECB295" s="6"/>
      <c r="ECC295" s="6"/>
      <c r="ECD295" s="6"/>
      <c r="ECE295" s="6"/>
      <c r="ECF295" s="6"/>
      <c r="ECG295" s="6"/>
      <c r="ECH295" s="6"/>
      <c r="ECI295" s="6"/>
      <c r="ECJ295" s="6"/>
      <c r="ECK295" s="6"/>
      <c r="ECL295" s="6"/>
      <c r="ECM295" s="6"/>
      <c r="ECN295" s="6"/>
      <c r="ECO295" s="6"/>
      <c r="ECP295" s="6"/>
      <c r="ECQ295" s="6"/>
      <c r="ECR295" s="6"/>
      <c r="ECS295" s="6"/>
      <c r="ECT295" s="6"/>
      <c r="ECU295" s="6"/>
      <c r="ECV295" s="6"/>
      <c r="ECW295" s="6"/>
      <c r="ECX295" s="6"/>
      <c r="ECY295" s="6"/>
      <c r="ECZ295" s="6"/>
      <c r="EDA295" s="6"/>
      <c r="EDB295" s="6"/>
      <c r="EDC295" s="6"/>
      <c r="EDD295" s="6"/>
      <c r="EDE295" s="6"/>
      <c r="EDF295" s="6"/>
      <c r="EDG295" s="6"/>
      <c r="EDH295" s="6"/>
      <c r="EDI295" s="6"/>
      <c r="EDJ295" s="6"/>
      <c r="EDK295" s="6"/>
      <c r="EDL295" s="6"/>
      <c r="EDM295" s="6"/>
      <c r="EDN295" s="6"/>
      <c r="EDO295" s="6"/>
      <c r="EDP295" s="6"/>
      <c r="EDQ295" s="6"/>
      <c r="EDR295" s="6"/>
      <c r="EDS295" s="6"/>
      <c r="EDT295" s="6"/>
      <c r="EDU295" s="6"/>
      <c r="EDV295" s="6"/>
      <c r="EDW295" s="6"/>
      <c r="EDX295" s="6"/>
      <c r="EDY295" s="6"/>
      <c r="EDZ295" s="6"/>
      <c r="EEA295" s="6"/>
      <c r="EEB295" s="6"/>
      <c r="EEC295" s="6"/>
      <c r="EED295" s="6"/>
      <c r="EEE295" s="6"/>
      <c r="EEF295" s="6"/>
      <c r="EEG295" s="6"/>
      <c r="EEH295" s="6"/>
      <c r="EEI295" s="6"/>
      <c r="EEJ295" s="6"/>
      <c r="EEK295" s="6"/>
      <c r="EEL295" s="6"/>
      <c r="EEM295" s="6"/>
      <c r="EEN295" s="6"/>
      <c r="EEO295" s="6"/>
      <c r="EEP295" s="6"/>
      <c r="EEQ295" s="6"/>
      <c r="EER295" s="6"/>
      <c r="EES295" s="6"/>
      <c r="EET295" s="6"/>
      <c r="EEU295" s="6"/>
      <c r="EEV295" s="6"/>
      <c r="EEW295" s="6"/>
      <c r="EEX295" s="6"/>
      <c r="EEY295" s="6"/>
      <c r="EEZ295" s="6"/>
      <c r="EFA295" s="6"/>
      <c r="EFB295" s="6"/>
      <c r="EFC295" s="6"/>
      <c r="EFD295" s="6"/>
      <c r="EFE295" s="6"/>
      <c r="EFF295" s="6"/>
      <c r="EFG295" s="6"/>
      <c r="EFH295" s="6"/>
      <c r="EFI295" s="6"/>
      <c r="EFJ295" s="6"/>
      <c r="EFK295" s="6"/>
      <c r="EFL295" s="6"/>
      <c r="EFM295" s="6"/>
      <c r="EFN295" s="6"/>
      <c r="EFO295" s="6"/>
      <c r="EFP295" s="6"/>
      <c r="EFQ295" s="6"/>
      <c r="EFR295" s="6"/>
      <c r="EFS295" s="6"/>
      <c r="EFT295" s="6"/>
      <c r="EFU295" s="6"/>
      <c r="EFV295" s="6"/>
      <c r="EFW295" s="6"/>
      <c r="EFX295" s="6"/>
      <c r="EFY295" s="6"/>
      <c r="EFZ295" s="6"/>
      <c r="EGA295" s="6"/>
      <c r="EGB295" s="6"/>
      <c r="EGC295" s="6"/>
      <c r="EGD295" s="6"/>
      <c r="EGE295" s="6"/>
      <c r="EGF295" s="6"/>
      <c r="EGG295" s="6"/>
      <c r="EGH295" s="6"/>
      <c r="EGI295" s="6"/>
      <c r="EGJ295" s="6"/>
      <c r="EGK295" s="6"/>
      <c r="EGL295" s="6"/>
      <c r="EGM295" s="6"/>
      <c r="EGN295" s="6"/>
      <c r="EGO295" s="6"/>
      <c r="EGP295" s="6"/>
      <c r="EGQ295" s="6"/>
      <c r="EGR295" s="6"/>
      <c r="EGS295" s="6"/>
      <c r="EGT295" s="6"/>
      <c r="EGU295" s="6"/>
      <c r="EGV295" s="6"/>
      <c r="EGW295" s="6"/>
      <c r="EGX295" s="6"/>
      <c r="EGY295" s="6"/>
      <c r="EGZ295" s="6"/>
      <c r="EHA295" s="6"/>
      <c r="EHB295" s="6"/>
      <c r="EHC295" s="6"/>
      <c r="EHD295" s="6"/>
      <c r="EHE295" s="6"/>
      <c r="EHF295" s="6"/>
      <c r="EHG295" s="6"/>
      <c r="EHH295" s="6"/>
      <c r="EHI295" s="6"/>
      <c r="EHJ295" s="6"/>
      <c r="EHK295" s="6"/>
      <c r="EHL295" s="6"/>
      <c r="EHM295" s="6"/>
      <c r="EHN295" s="6"/>
      <c r="EHO295" s="6"/>
      <c r="EHP295" s="6"/>
      <c r="EHQ295" s="6"/>
      <c r="EHR295" s="6"/>
      <c r="EHS295" s="6"/>
      <c r="EHT295" s="6"/>
      <c r="EHU295" s="6"/>
      <c r="EHV295" s="6"/>
      <c r="EHW295" s="6"/>
      <c r="EHX295" s="6"/>
      <c r="EHY295" s="6"/>
      <c r="EHZ295" s="6"/>
      <c r="EIA295" s="6"/>
      <c r="EIB295" s="6"/>
      <c r="EIC295" s="6"/>
      <c r="EID295" s="6"/>
      <c r="EIE295" s="6"/>
      <c r="EIF295" s="6"/>
      <c r="EIG295" s="6"/>
      <c r="EIH295" s="6"/>
      <c r="EII295" s="6"/>
      <c r="EIJ295" s="6"/>
      <c r="EIK295" s="6"/>
      <c r="EIL295" s="6"/>
      <c r="EIM295" s="6"/>
      <c r="EIN295" s="6"/>
      <c r="EIO295" s="6"/>
      <c r="EIP295" s="6"/>
      <c r="EIQ295" s="6"/>
      <c r="EIR295" s="6"/>
      <c r="EIS295" s="6"/>
      <c r="EIT295" s="6"/>
      <c r="EIU295" s="6"/>
      <c r="EIV295" s="6"/>
      <c r="EIW295" s="6"/>
      <c r="EIX295" s="6"/>
      <c r="EIY295" s="6"/>
      <c r="EIZ295" s="6"/>
      <c r="EJA295" s="6"/>
      <c r="EJB295" s="6"/>
      <c r="EJC295" s="6"/>
      <c r="EJD295" s="6"/>
      <c r="EJE295" s="6"/>
      <c r="EJF295" s="6"/>
      <c r="EJG295" s="6"/>
      <c r="EJH295" s="6"/>
      <c r="EJI295" s="6"/>
      <c r="EJJ295" s="6"/>
      <c r="EJK295" s="6"/>
      <c r="EJL295" s="6"/>
      <c r="EJM295" s="6"/>
      <c r="EJN295" s="6"/>
      <c r="EJO295" s="6"/>
      <c r="EJP295" s="6"/>
      <c r="EJQ295" s="6"/>
      <c r="EJR295" s="6"/>
      <c r="EJS295" s="6"/>
      <c r="EJT295" s="6"/>
      <c r="EJU295" s="6"/>
      <c r="EJV295" s="6"/>
      <c r="EJW295" s="6"/>
      <c r="EJX295" s="6"/>
      <c r="EJY295" s="6"/>
      <c r="EJZ295" s="6"/>
      <c r="EKA295" s="6"/>
      <c r="EKB295" s="6"/>
      <c r="EKC295" s="6"/>
      <c r="EKD295" s="6"/>
      <c r="EKE295" s="6"/>
      <c r="EKF295" s="6"/>
      <c r="EKG295" s="6"/>
      <c r="EKH295" s="6"/>
      <c r="EKI295" s="6"/>
      <c r="EKJ295" s="6"/>
      <c r="EKK295" s="6"/>
      <c r="EKL295" s="6"/>
      <c r="EKM295" s="6"/>
      <c r="EKN295" s="6"/>
      <c r="EKO295" s="6"/>
      <c r="EKP295" s="6"/>
      <c r="EKQ295" s="6"/>
      <c r="EKR295" s="6"/>
      <c r="EKS295" s="6"/>
      <c r="EKT295" s="6"/>
      <c r="EKU295" s="6"/>
      <c r="EKV295" s="6"/>
      <c r="EKW295" s="6"/>
      <c r="EKX295" s="6"/>
      <c r="EKY295" s="6"/>
      <c r="EKZ295" s="6"/>
      <c r="ELA295" s="6"/>
      <c r="ELB295" s="6"/>
      <c r="ELC295" s="6"/>
      <c r="ELD295" s="6"/>
      <c r="ELE295" s="6"/>
      <c r="ELF295" s="6"/>
      <c r="ELG295" s="6"/>
      <c r="ELH295" s="6"/>
      <c r="ELI295" s="6"/>
      <c r="ELJ295" s="6"/>
      <c r="ELK295" s="6"/>
      <c r="ELL295" s="6"/>
      <c r="ELM295" s="6"/>
      <c r="ELN295" s="6"/>
      <c r="ELO295" s="6"/>
      <c r="ELP295" s="6"/>
      <c r="ELQ295" s="6"/>
      <c r="ELR295" s="6"/>
      <c r="ELS295" s="6"/>
      <c r="ELT295" s="6"/>
      <c r="ELU295" s="6"/>
      <c r="ELV295" s="6"/>
      <c r="ELW295" s="6"/>
      <c r="ELX295" s="6"/>
      <c r="ELY295" s="6"/>
      <c r="ELZ295" s="6"/>
      <c r="EMA295" s="6"/>
      <c r="EMB295" s="6"/>
      <c r="EMC295" s="6"/>
      <c r="EMD295" s="6"/>
      <c r="EME295" s="6"/>
      <c r="EMF295" s="6"/>
      <c r="EMG295" s="6"/>
      <c r="EMH295" s="6"/>
      <c r="EMI295" s="6"/>
      <c r="EMJ295" s="6"/>
      <c r="EMK295" s="6"/>
      <c r="EML295" s="6"/>
      <c r="EMM295" s="6"/>
      <c r="EMN295" s="6"/>
      <c r="EMO295" s="6"/>
      <c r="EMP295" s="6"/>
      <c r="EMQ295" s="6"/>
      <c r="EMR295" s="6"/>
      <c r="EMS295" s="6"/>
      <c r="EMT295" s="6"/>
      <c r="EMU295" s="6"/>
      <c r="EMV295" s="6"/>
      <c r="EMW295" s="6"/>
      <c r="EMX295" s="6"/>
      <c r="EMY295" s="6"/>
      <c r="EMZ295" s="6"/>
      <c r="ENA295" s="6"/>
      <c r="ENB295" s="6"/>
      <c r="ENC295" s="6"/>
      <c r="END295" s="6"/>
      <c r="ENE295" s="6"/>
      <c r="ENF295" s="6"/>
      <c r="ENG295" s="6"/>
      <c r="ENH295" s="6"/>
      <c r="ENI295" s="6"/>
      <c r="ENJ295" s="6"/>
      <c r="ENK295" s="6"/>
      <c r="ENL295" s="6"/>
      <c r="ENM295" s="6"/>
      <c r="ENN295" s="6"/>
      <c r="ENO295" s="6"/>
      <c r="ENP295" s="6"/>
      <c r="ENQ295" s="6"/>
      <c r="ENR295" s="6"/>
      <c r="ENS295" s="6"/>
      <c r="ENT295" s="6"/>
      <c r="ENU295" s="6"/>
      <c r="ENV295" s="6"/>
      <c r="ENW295" s="6"/>
      <c r="ENX295" s="6"/>
      <c r="ENY295" s="6"/>
      <c r="ENZ295" s="6"/>
      <c r="EOA295" s="6"/>
      <c r="EOB295" s="6"/>
      <c r="EOC295" s="6"/>
      <c r="EOD295" s="6"/>
      <c r="EOE295" s="6"/>
      <c r="EOF295" s="6"/>
      <c r="EOG295" s="6"/>
      <c r="EOH295" s="6"/>
      <c r="EOI295" s="6"/>
      <c r="EOJ295" s="6"/>
      <c r="EOK295" s="6"/>
      <c r="EOL295" s="6"/>
      <c r="EOM295" s="6"/>
      <c r="EON295" s="6"/>
      <c r="EOO295" s="6"/>
      <c r="EOP295" s="6"/>
      <c r="EOQ295" s="6"/>
      <c r="EOR295" s="6"/>
      <c r="EOS295" s="6"/>
      <c r="EOT295" s="6"/>
      <c r="EOU295" s="6"/>
      <c r="EOV295" s="6"/>
      <c r="EOW295" s="6"/>
      <c r="EOX295" s="6"/>
      <c r="EOY295" s="6"/>
      <c r="EOZ295" s="6"/>
      <c r="EPA295" s="6"/>
      <c r="EPB295" s="6"/>
      <c r="EPC295" s="6"/>
      <c r="EPD295" s="6"/>
      <c r="EPE295" s="6"/>
      <c r="EPF295" s="6"/>
      <c r="EPG295" s="6"/>
      <c r="EPH295" s="6"/>
      <c r="EPI295" s="6"/>
      <c r="EPJ295" s="6"/>
      <c r="EPK295" s="6"/>
      <c r="EPL295" s="6"/>
      <c r="EPM295" s="6"/>
      <c r="EPN295" s="6"/>
      <c r="EPO295" s="6"/>
      <c r="EPP295" s="6"/>
      <c r="EPQ295" s="6"/>
      <c r="EPR295" s="6"/>
      <c r="EPS295" s="6"/>
      <c r="EPT295" s="6"/>
      <c r="EPU295" s="6"/>
      <c r="EPV295" s="6"/>
      <c r="EPW295" s="6"/>
      <c r="EPX295" s="6"/>
      <c r="EPY295" s="6"/>
      <c r="EPZ295" s="6"/>
      <c r="EQA295" s="6"/>
      <c r="EQB295" s="6"/>
      <c r="EQC295" s="6"/>
      <c r="EQD295" s="6"/>
      <c r="EQE295" s="6"/>
      <c r="EQF295" s="6"/>
      <c r="EQG295" s="6"/>
      <c r="EQH295" s="6"/>
      <c r="EQI295" s="6"/>
      <c r="EQJ295" s="6"/>
      <c r="EQK295" s="6"/>
      <c r="EQL295" s="6"/>
      <c r="EQM295" s="6"/>
      <c r="EQN295" s="6"/>
      <c r="EQO295" s="6"/>
      <c r="EQP295" s="6"/>
      <c r="EQQ295" s="6"/>
      <c r="EQR295" s="6"/>
      <c r="EQS295" s="6"/>
      <c r="EQT295" s="6"/>
      <c r="EQU295" s="6"/>
      <c r="EQV295" s="6"/>
      <c r="EQW295" s="6"/>
      <c r="EQX295" s="6"/>
      <c r="EQY295" s="6"/>
      <c r="EQZ295" s="6"/>
      <c r="ERA295" s="6"/>
      <c r="ERB295" s="6"/>
      <c r="ERC295" s="6"/>
      <c r="ERD295" s="6"/>
      <c r="ERE295" s="6"/>
      <c r="ERF295" s="6"/>
      <c r="ERG295" s="6"/>
      <c r="ERH295" s="6"/>
      <c r="ERI295" s="6"/>
      <c r="ERJ295" s="6"/>
      <c r="ERK295" s="6"/>
      <c r="ERL295" s="6"/>
      <c r="ERM295" s="6"/>
      <c r="ERN295" s="6"/>
      <c r="ERO295" s="6"/>
      <c r="ERP295" s="6"/>
      <c r="ERQ295" s="6"/>
      <c r="ERR295" s="6"/>
      <c r="ERS295" s="6"/>
      <c r="ERT295" s="6"/>
      <c r="ERU295" s="6"/>
      <c r="ERV295" s="6"/>
      <c r="ERW295" s="6"/>
      <c r="ERX295" s="6"/>
      <c r="ERY295" s="6"/>
      <c r="ERZ295" s="6"/>
      <c r="ESA295" s="6"/>
      <c r="ESB295" s="6"/>
      <c r="ESC295" s="6"/>
      <c r="ESD295" s="6"/>
      <c r="ESE295" s="6"/>
      <c r="ESF295" s="6"/>
      <c r="ESG295" s="6"/>
      <c r="ESH295" s="6"/>
      <c r="ESI295" s="6"/>
      <c r="ESJ295" s="6"/>
      <c r="ESK295" s="6"/>
      <c r="ESL295" s="6"/>
      <c r="ESM295" s="6"/>
      <c r="ESN295" s="6"/>
      <c r="ESO295" s="6"/>
      <c r="ESP295" s="6"/>
      <c r="ESQ295" s="6"/>
      <c r="ESR295" s="6"/>
      <c r="ESS295" s="6"/>
      <c r="EST295" s="6"/>
      <c r="ESU295" s="6"/>
      <c r="ESV295" s="6"/>
      <c r="ESW295" s="6"/>
      <c r="ESX295" s="6"/>
      <c r="ESY295" s="6"/>
      <c r="ESZ295" s="6"/>
      <c r="ETA295" s="6"/>
      <c r="ETB295" s="6"/>
      <c r="ETC295" s="6"/>
      <c r="ETD295" s="6"/>
      <c r="ETE295" s="6"/>
      <c r="ETF295" s="6"/>
      <c r="ETG295" s="6"/>
      <c r="ETH295" s="6"/>
      <c r="ETI295" s="6"/>
      <c r="ETJ295" s="6"/>
      <c r="ETK295" s="6"/>
      <c r="ETL295" s="6"/>
      <c r="ETM295" s="6"/>
      <c r="ETN295" s="6"/>
      <c r="ETO295" s="6"/>
      <c r="ETP295" s="6"/>
      <c r="ETQ295" s="6"/>
      <c r="ETR295" s="6"/>
      <c r="ETS295" s="6"/>
      <c r="ETT295" s="6"/>
      <c r="ETU295" s="6"/>
      <c r="ETV295" s="6"/>
      <c r="ETW295" s="6"/>
      <c r="ETX295" s="6"/>
      <c r="ETY295" s="6"/>
      <c r="ETZ295" s="6"/>
      <c r="EUA295" s="6"/>
      <c r="EUB295" s="6"/>
      <c r="EUC295" s="6"/>
      <c r="EUD295" s="6"/>
      <c r="EUE295" s="6"/>
      <c r="EUF295" s="6"/>
      <c r="EUG295" s="6"/>
      <c r="EUH295" s="6"/>
      <c r="EUI295" s="6"/>
      <c r="EUJ295" s="6"/>
      <c r="EUK295" s="6"/>
      <c r="EUL295" s="6"/>
      <c r="EUM295" s="6"/>
      <c r="EUN295" s="6"/>
      <c r="EUO295" s="6"/>
      <c r="EUP295" s="6"/>
      <c r="EUQ295" s="6"/>
      <c r="EUR295" s="6"/>
      <c r="EUS295" s="6"/>
      <c r="EUT295" s="6"/>
      <c r="EUU295" s="6"/>
      <c r="EUV295" s="6"/>
      <c r="EUW295" s="6"/>
      <c r="EUX295" s="6"/>
      <c r="EUY295" s="6"/>
      <c r="EUZ295" s="6"/>
      <c r="EVA295" s="6"/>
      <c r="EVB295" s="6"/>
      <c r="EVC295" s="6"/>
      <c r="EVD295" s="6"/>
      <c r="EVE295" s="6"/>
      <c r="EVF295" s="6"/>
      <c r="EVG295" s="6"/>
      <c r="EVH295" s="6"/>
      <c r="EVI295" s="6"/>
      <c r="EVJ295" s="6"/>
      <c r="EVK295" s="6"/>
      <c r="EVL295" s="6"/>
      <c r="EVM295" s="6"/>
      <c r="EVN295" s="6"/>
      <c r="EVO295" s="6"/>
      <c r="EVP295" s="6"/>
      <c r="EVQ295" s="6"/>
      <c r="EVR295" s="6"/>
      <c r="EVS295" s="6"/>
      <c r="EVT295" s="6"/>
      <c r="EVU295" s="6"/>
      <c r="EVV295" s="6"/>
      <c r="EVW295" s="6"/>
      <c r="EVX295" s="6"/>
      <c r="EVY295" s="6"/>
      <c r="EVZ295" s="6"/>
      <c r="EWA295" s="6"/>
      <c r="EWB295" s="6"/>
      <c r="EWC295" s="6"/>
      <c r="EWD295" s="6"/>
      <c r="EWE295" s="6"/>
      <c r="EWF295" s="6"/>
      <c r="EWG295" s="6"/>
      <c r="EWH295" s="6"/>
      <c r="EWI295" s="6"/>
      <c r="EWJ295" s="6"/>
      <c r="EWK295" s="6"/>
      <c r="EWL295" s="6"/>
      <c r="EWM295" s="6"/>
      <c r="EWN295" s="6"/>
      <c r="EWO295" s="6"/>
      <c r="EWP295" s="6"/>
      <c r="EWQ295" s="6"/>
      <c r="EWR295" s="6"/>
      <c r="EWS295" s="6"/>
      <c r="EWT295" s="6"/>
      <c r="EWU295" s="6"/>
      <c r="EWV295" s="6"/>
      <c r="EWW295" s="6"/>
      <c r="EWX295" s="6"/>
      <c r="EWY295" s="6"/>
      <c r="EWZ295" s="6"/>
      <c r="EXA295" s="6"/>
      <c r="EXB295" s="6"/>
      <c r="EXC295" s="6"/>
      <c r="EXD295" s="6"/>
      <c r="EXE295" s="6"/>
      <c r="EXF295" s="6"/>
      <c r="EXG295" s="6"/>
      <c r="EXH295" s="6"/>
      <c r="EXI295" s="6"/>
      <c r="EXJ295" s="6"/>
      <c r="EXK295" s="6"/>
      <c r="EXL295" s="6"/>
      <c r="EXM295" s="6"/>
      <c r="EXN295" s="6"/>
      <c r="EXO295" s="6"/>
      <c r="EXP295" s="6"/>
      <c r="EXQ295" s="6"/>
      <c r="EXR295" s="6"/>
      <c r="EXS295" s="6"/>
      <c r="EXT295" s="6"/>
      <c r="EXU295" s="6"/>
      <c r="EXV295" s="6"/>
      <c r="EXW295" s="6"/>
      <c r="EXX295" s="6"/>
      <c r="EXY295" s="6"/>
      <c r="EXZ295" s="6"/>
      <c r="EYA295" s="6"/>
      <c r="EYB295" s="6"/>
      <c r="EYC295" s="6"/>
      <c r="EYD295" s="6"/>
      <c r="EYE295" s="6"/>
      <c r="EYF295" s="6"/>
      <c r="EYG295" s="6"/>
      <c r="EYH295" s="6"/>
      <c r="EYI295" s="6"/>
      <c r="EYJ295" s="6"/>
      <c r="EYK295" s="6"/>
      <c r="EYL295" s="6"/>
      <c r="EYM295" s="6"/>
      <c r="EYN295" s="6"/>
      <c r="EYO295" s="6"/>
      <c r="EYP295" s="6"/>
      <c r="EYQ295" s="6"/>
      <c r="EYR295" s="6"/>
      <c r="EYS295" s="6"/>
      <c r="EYT295" s="6"/>
      <c r="EYU295" s="6"/>
      <c r="EYV295" s="6"/>
      <c r="EYW295" s="6"/>
      <c r="EYX295" s="6"/>
      <c r="EYY295" s="6"/>
      <c r="EYZ295" s="6"/>
      <c r="EZA295" s="6"/>
      <c r="EZB295" s="6"/>
      <c r="EZC295" s="6"/>
      <c r="EZD295" s="6"/>
      <c r="EZE295" s="6"/>
      <c r="EZF295" s="6"/>
      <c r="EZG295" s="6"/>
      <c r="EZH295" s="6"/>
      <c r="EZI295" s="6"/>
      <c r="EZJ295" s="6"/>
      <c r="EZK295" s="6"/>
      <c r="EZL295" s="6"/>
      <c r="EZM295" s="6"/>
      <c r="EZN295" s="6"/>
      <c r="EZO295" s="6"/>
      <c r="EZP295" s="6"/>
      <c r="EZQ295" s="6"/>
      <c r="EZR295" s="6"/>
      <c r="EZS295" s="6"/>
      <c r="EZT295" s="6"/>
      <c r="EZU295" s="6"/>
      <c r="EZV295" s="6"/>
      <c r="EZW295" s="6"/>
      <c r="EZX295" s="6"/>
      <c r="EZY295" s="6"/>
      <c r="EZZ295" s="6"/>
      <c r="FAA295" s="6"/>
      <c r="FAB295" s="6"/>
      <c r="FAC295" s="6"/>
      <c r="FAD295" s="6"/>
      <c r="FAE295" s="6"/>
      <c r="FAF295" s="6"/>
      <c r="FAG295" s="6"/>
      <c r="FAH295" s="6"/>
      <c r="FAI295" s="6"/>
      <c r="FAJ295" s="6"/>
      <c r="FAK295" s="6"/>
      <c r="FAL295" s="6"/>
      <c r="FAM295" s="6"/>
      <c r="FAN295" s="6"/>
      <c r="FAO295" s="6"/>
      <c r="FAP295" s="6"/>
      <c r="FAQ295" s="6"/>
      <c r="FAR295" s="6"/>
      <c r="FAS295" s="6"/>
      <c r="FAT295" s="6"/>
      <c r="FAU295" s="6"/>
      <c r="FAV295" s="6"/>
      <c r="FAW295" s="6"/>
      <c r="FAX295" s="6"/>
      <c r="FAY295" s="6"/>
      <c r="FAZ295" s="6"/>
      <c r="FBA295" s="6"/>
      <c r="FBB295" s="6"/>
      <c r="FBC295" s="6"/>
      <c r="FBD295" s="6"/>
      <c r="FBE295" s="6"/>
      <c r="FBF295" s="6"/>
      <c r="FBG295" s="6"/>
      <c r="FBH295" s="6"/>
      <c r="FBI295" s="6"/>
      <c r="FBJ295" s="6"/>
      <c r="FBK295" s="6"/>
      <c r="FBL295" s="6"/>
      <c r="FBM295" s="6"/>
      <c r="FBN295" s="6"/>
      <c r="FBO295" s="6"/>
      <c r="FBP295" s="6"/>
      <c r="FBQ295" s="6"/>
      <c r="FBR295" s="6"/>
      <c r="FBS295" s="6"/>
      <c r="FBT295" s="6"/>
      <c r="FBU295" s="6"/>
      <c r="FBV295" s="6"/>
      <c r="FBW295" s="6"/>
      <c r="FBX295" s="6"/>
      <c r="FBY295" s="6"/>
      <c r="FBZ295" s="6"/>
      <c r="FCA295" s="6"/>
      <c r="FCB295" s="6"/>
      <c r="FCC295" s="6"/>
      <c r="FCD295" s="6"/>
      <c r="FCE295" s="6"/>
      <c r="FCF295" s="6"/>
      <c r="FCG295" s="6"/>
      <c r="FCH295" s="6"/>
      <c r="FCI295" s="6"/>
      <c r="FCJ295" s="6"/>
      <c r="FCK295" s="6"/>
      <c r="FCL295" s="6"/>
      <c r="FCM295" s="6"/>
      <c r="FCN295" s="6"/>
      <c r="FCO295" s="6"/>
      <c r="FCP295" s="6"/>
      <c r="FCQ295" s="6"/>
      <c r="FCR295" s="6"/>
      <c r="FCS295" s="6"/>
      <c r="FCT295" s="6"/>
      <c r="FCU295" s="6"/>
      <c r="FCV295" s="6"/>
      <c r="FCW295" s="6"/>
      <c r="FCX295" s="6"/>
      <c r="FCY295" s="6"/>
      <c r="FCZ295" s="6"/>
      <c r="FDA295" s="6"/>
      <c r="FDB295" s="6"/>
      <c r="FDC295" s="6"/>
      <c r="FDD295" s="6"/>
      <c r="FDE295" s="6"/>
      <c r="FDF295" s="6"/>
      <c r="FDG295" s="6"/>
      <c r="FDH295" s="6"/>
      <c r="FDI295" s="6"/>
      <c r="FDJ295" s="6"/>
      <c r="FDK295" s="6"/>
      <c r="FDL295" s="6"/>
      <c r="FDM295" s="6"/>
      <c r="FDN295" s="6"/>
      <c r="FDO295" s="6"/>
      <c r="FDP295" s="6"/>
      <c r="FDQ295" s="6"/>
      <c r="FDR295" s="6"/>
      <c r="FDS295" s="6"/>
      <c r="FDT295" s="6"/>
      <c r="FDU295" s="6"/>
      <c r="FDV295" s="6"/>
      <c r="FDW295" s="6"/>
      <c r="FDX295" s="6"/>
      <c r="FDY295" s="6"/>
      <c r="FDZ295" s="6"/>
      <c r="FEA295" s="6"/>
      <c r="FEB295" s="6"/>
      <c r="FEC295" s="6"/>
      <c r="FED295" s="6"/>
      <c r="FEE295" s="6"/>
      <c r="FEF295" s="6"/>
      <c r="FEG295" s="6"/>
      <c r="FEH295" s="6"/>
      <c r="FEI295" s="6"/>
      <c r="FEJ295" s="6"/>
      <c r="FEK295" s="6"/>
      <c r="FEL295" s="6"/>
      <c r="FEM295" s="6"/>
      <c r="FEN295" s="6"/>
      <c r="FEO295" s="6"/>
      <c r="FEP295" s="6"/>
      <c r="FEQ295" s="6"/>
      <c r="FER295" s="6"/>
      <c r="FES295" s="6"/>
      <c r="FET295" s="6"/>
      <c r="FEU295" s="6"/>
      <c r="FEV295" s="6"/>
      <c r="FEW295" s="6"/>
      <c r="FEX295" s="6"/>
      <c r="FEY295" s="6"/>
      <c r="FEZ295" s="6"/>
      <c r="FFA295" s="6"/>
      <c r="FFB295" s="6"/>
      <c r="FFC295" s="6"/>
      <c r="FFD295" s="6"/>
      <c r="FFE295" s="6"/>
      <c r="FFF295" s="6"/>
      <c r="FFG295" s="6"/>
      <c r="FFH295" s="6"/>
      <c r="FFI295" s="6"/>
      <c r="FFJ295" s="6"/>
      <c r="FFK295" s="6"/>
      <c r="FFL295" s="6"/>
      <c r="FFM295" s="6"/>
      <c r="FFN295" s="6"/>
      <c r="FFO295" s="6"/>
      <c r="FFP295" s="6"/>
      <c r="FFQ295" s="6"/>
      <c r="FFR295" s="6"/>
      <c r="FFS295" s="6"/>
      <c r="FFT295" s="6"/>
      <c r="FFU295" s="6"/>
      <c r="FFV295" s="6"/>
      <c r="FFW295" s="6"/>
      <c r="FFX295" s="6"/>
      <c r="FFY295" s="6"/>
      <c r="FFZ295" s="6"/>
      <c r="FGA295" s="6"/>
      <c r="FGB295" s="6"/>
      <c r="FGC295" s="6"/>
      <c r="FGD295" s="6"/>
      <c r="FGE295" s="6"/>
      <c r="FGF295" s="6"/>
      <c r="FGG295" s="6"/>
      <c r="FGH295" s="6"/>
      <c r="FGI295" s="6"/>
      <c r="FGJ295" s="6"/>
      <c r="FGK295" s="6"/>
      <c r="FGL295" s="6"/>
      <c r="FGM295" s="6"/>
      <c r="FGN295" s="6"/>
      <c r="FGO295" s="6"/>
      <c r="FGP295" s="6"/>
      <c r="FGQ295" s="6"/>
      <c r="FGR295" s="6"/>
      <c r="FGS295" s="6"/>
      <c r="FGT295" s="6"/>
      <c r="FGU295" s="6"/>
      <c r="FGV295" s="6"/>
      <c r="FGW295" s="6"/>
      <c r="FGX295" s="6"/>
      <c r="FGY295" s="6"/>
      <c r="FGZ295" s="6"/>
      <c r="FHA295" s="6"/>
      <c r="FHB295" s="6"/>
      <c r="FHC295" s="6"/>
      <c r="FHD295" s="6"/>
      <c r="FHE295" s="6"/>
      <c r="FHF295" s="6"/>
      <c r="FHG295" s="6"/>
      <c r="FHH295" s="6"/>
      <c r="FHI295" s="6"/>
      <c r="FHJ295" s="6"/>
      <c r="FHK295" s="6"/>
      <c r="FHL295" s="6"/>
      <c r="FHM295" s="6"/>
      <c r="FHN295" s="6"/>
      <c r="FHO295" s="6"/>
      <c r="FHP295" s="6"/>
      <c r="FHQ295" s="6"/>
      <c r="FHR295" s="6"/>
      <c r="FHS295" s="6"/>
      <c r="FHT295" s="6"/>
      <c r="FHU295" s="6"/>
      <c r="FHV295" s="6"/>
      <c r="FHW295" s="6"/>
      <c r="FHX295" s="6"/>
      <c r="FHY295" s="6"/>
      <c r="FHZ295" s="6"/>
      <c r="FIA295" s="6"/>
      <c r="FIB295" s="6"/>
      <c r="FIC295" s="6"/>
      <c r="FID295" s="6"/>
      <c r="FIE295" s="6"/>
      <c r="FIF295" s="6"/>
      <c r="FIG295" s="6"/>
      <c r="FIH295" s="6"/>
      <c r="FII295" s="6"/>
      <c r="FIJ295" s="6"/>
      <c r="FIK295" s="6"/>
      <c r="FIL295" s="6"/>
      <c r="FIM295" s="6"/>
      <c r="FIN295" s="6"/>
      <c r="FIO295" s="6"/>
      <c r="FIP295" s="6"/>
      <c r="FIQ295" s="6"/>
      <c r="FIR295" s="6"/>
      <c r="FIS295" s="6"/>
      <c r="FIT295" s="6"/>
      <c r="FIU295" s="6"/>
      <c r="FIV295" s="6"/>
      <c r="FIW295" s="6"/>
      <c r="FIX295" s="6"/>
      <c r="FIY295" s="6"/>
      <c r="FIZ295" s="6"/>
      <c r="FJA295" s="6"/>
      <c r="FJB295" s="6"/>
      <c r="FJC295" s="6"/>
      <c r="FJD295" s="6"/>
      <c r="FJE295" s="6"/>
      <c r="FJF295" s="6"/>
      <c r="FJG295" s="6"/>
      <c r="FJH295" s="6"/>
      <c r="FJI295" s="6"/>
      <c r="FJJ295" s="6"/>
      <c r="FJK295" s="6"/>
      <c r="FJL295" s="6"/>
      <c r="FJM295" s="6"/>
      <c r="FJN295" s="6"/>
      <c r="FJO295" s="6"/>
      <c r="FJP295" s="6"/>
      <c r="FJQ295" s="6"/>
      <c r="FJR295" s="6"/>
      <c r="FJS295" s="6"/>
      <c r="FJT295" s="6"/>
      <c r="FJU295" s="6"/>
      <c r="FJV295" s="6"/>
      <c r="FJW295" s="6"/>
      <c r="FJX295" s="6"/>
      <c r="FJY295" s="6"/>
      <c r="FJZ295" s="6"/>
      <c r="FKA295" s="6"/>
      <c r="FKB295" s="6"/>
      <c r="FKC295" s="6"/>
      <c r="FKD295" s="6"/>
      <c r="FKE295" s="6"/>
      <c r="FKF295" s="6"/>
      <c r="FKG295" s="6"/>
      <c r="FKH295" s="6"/>
      <c r="FKI295" s="6"/>
      <c r="FKJ295" s="6"/>
      <c r="FKK295" s="6"/>
      <c r="FKL295" s="6"/>
      <c r="FKM295" s="6"/>
      <c r="FKN295" s="6"/>
      <c r="FKO295" s="6"/>
      <c r="FKP295" s="6"/>
      <c r="FKQ295" s="6"/>
      <c r="FKR295" s="6"/>
      <c r="FKS295" s="6"/>
      <c r="FKT295" s="6"/>
      <c r="FKU295" s="6"/>
      <c r="FKV295" s="6"/>
      <c r="FKW295" s="6"/>
      <c r="FKX295" s="6"/>
      <c r="FKY295" s="6"/>
      <c r="FKZ295" s="6"/>
      <c r="FLA295" s="6"/>
      <c r="FLB295" s="6"/>
      <c r="FLC295" s="6"/>
      <c r="FLD295" s="6"/>
      <c r="FLE295" s="6"/>
      <c r="FLF295" s="6"/>
      <c r="FLG295" s="6"/>
      <c r="FLH295" s="6"/>
      <c r="FLI295" s="6"/>
      <c r="FLJ295" s="6"/>
      <c r="FLK295" s="6"/>
      <c r="FLL295" s="6"/>
      <c r="FLM295" s="6"/>
      <c r="FLN295" s="6"/>
      <c r="FLO295" s="6"/>
      <c r="FLP295" s="6"/>
      <c r="FLQ295" s="6"/>
      <c r="FLR295" s="6"/>
      <c r="FLS295" s="6"/>
      <c r="FLT295" s="6"/>
      <c r="FLU295" s="6"/>
      <c r="FLV295" s="6"/>
      <c r="FLW295" s="6"/>
      <c r="FLX295" s="6"/>
      <c r="FLY295" s="6"/>
      <c r="FLZ295" s="6"/>
      <c r="FMA295" s="6"/>
      <c r="FMB295" s="6"/>
      <c r="FMC295" s="6"/>
      <c r="FMD295" s="6"/>
      <c r="FME295" s="6"/>
      <c r="FMF295" s="6"/>
      <c r="FMG295" s="6"/>
      <c r="FMH295" s="6"/>
      <c r="FMI295" s="6"/>
      <c r="FMJ295" s="6"/>
      <c r="FMK295" s="6"/>
      <c r="FML295" s="6"/>
      <c r="FMM295" s="6"/>
      <c r="FMN295" s="6"/>
      <c r="FMO295" s="6"/>
      <c r="FMP295" s="6"/>
      <c r="FMQ295" s="6"/>
      <c r="FMR295" s="6"/>
      <c r="FMS295" s="6"/>
      <c r="FMT295" s="6"/>
      <c r="FMU295" s="6"/>
      <c r="FMV295" s="6"/>
      <c r="FMW295" s="6"/>
      <c r="FMX295" s="6"/>
      <c r="FMY295" s="6"/>
      <c r="FMZ295" s="6"/>
      <c r="FNA295" s="6"/>
      <c r="FNB295" s="6"/>
      <c r="FNC295" s="6"/>
      <c r="FND295" s="6"/>
      <c r="FNE295" s="6"/>
      <c r="FNF295" s="6"/>
      <c r="FNG295" s="6"/>
      <c r="FNH295" s="6"/>
      <c r="FNI295" s="6"/>
      <c r="FNJ295" s="6"/>
      <c r="FNK295" s="6"/>
      <c r="FNL295" s="6"/>
      <c r="FNM295" s="6"/>
      <c r="FNN295" s="6"/>
      <c r="FNO295" s="6"/>
      <c r="FNP295" s="6"/>
      <c r="FNQ295" s="6"/>
      <c r="FNR295" s="6"/>
      <c r="FNS295" s="6"/>
      <c r="FNT295" s="6"/>
      <c r="FNU295" s="6"/>
      <c r="FNV295" s="6"/>
      <c r="FNW295" s="6"/>
      <c r="FNX295" s="6"/>
      <c r="FNY295" s="6"/>
      <c r="FNZ295" s="6"/>
      <c r="FOA295" s="6"/>
      <c r="FOB295" s="6"/>
      <c r="FOC295" s="6"/>
      <c r="FOD295" s="6"/>
      <c r="FOE295" s="6"/>
      <c r="FOF295" s="6"/>
      <c r="FOG295" s="6"/>
      <c r="FOH295" s="6"/>
      <c r="FOI295" s="6"/>
      <c r="FOJ295" s="6"/>
      <c r="FOK295" s="6"/>
      <c r="FOL295" s="6"/>
      <c r="FOM295" s="6"/>
      <c r="FON295" s="6"/>
      <c r="FOO295" s="6"/>
      <c r="FOP295" s="6"/>
      <c r="FOQ295" s="6"/>
      <c r="FOR295" s="6"/>
      <c r="FOS295" s="6"/>
      <c r="FOT295" s="6"/>
      <c r="FOU295" s="6"/>
      <c r="FOV295" s="6"/>
      <c r="FOW295" s="6"/>
      <c r="FOX295" s="6"/>
      <c r="FOY295" s="6"/>
      <c r="FOZ295" s="6"/>
      <c r="FPA295" s="6"/>
      <c r="FPB295" s="6"/>
      <c r="FPC295" s="6"/>
      <c r="FPD295" s="6"/>
      <c r="FPE295" s="6"/>
      <c r="FPF295" s="6"/>
      <c r="FPG295" s="6"/>
      <c r="FPH295" s="6"/>
      <c r="FPI295" s="6"/>
      <c r="FPJ295" s="6"/>
      <c r="FPK295" s="6"/>
      <c r="FPL295" s="6"/>
      <c r="FPM295" s="6"/>
      <c r="FPN295" s="6"/>
      <c r="FPO295" s="6"/>
      <c r="FPP295" s="6"/>
      <c r="FPQ295" s="6"/>
      <c r="FPR295" s="6"/>
      <c r="FPS295" s="6"/>
      <c r="FPT295" s="6"/>
      <c r="FPU295" s="6"/>
      <c r="FPV295" s="6"/>
      <c r="FPW295" s="6"/>
      <c r="FPX295" s="6"/>
      <c r="FPY295" s="6"/>
      <c r="FPZ295" s="6"/>
      <c r="FQA295" s="6"/>
      <c r="FQB295" s="6"/>
      <c r="FQC295" s="6"/>
      <c r="FQD295" s="6"/>
      <c r="FQE295" s="6"/>
      <c r="FQF295" s="6"/>
      <c r="FQG295" s="6"/>
      <c r="FQH295" s="6"/>
      <c r="FQI295" s="6"/>
      <c r="FQJ295" s="6"/>
      <c r="FQK295" s="6"/>
      <c r="FQL295" s="6"/>
      <c r="FQM295" s="6"/>
      <c r="FQN295" s="6"/>
      <c r="FQO295" s="6"/>
      <c r="FQP295" s="6"/>
      <c r="FQQ295" s="6"/>
      <c r="FQR295" s="6"/>
      <c r="FQS295" s="6"/>
      <c r="FQT295" s="6"/>
      <c r="FQU295" s="6"/>
      <c r="FQV295" s="6"/>
      <c r="FQW295" s="6"/>
      <c r="FQX295" s="6"/>
      <c r="FQY295" s="6"/>
      <c r="FQZ295" s="6"/>
      <c r="FRA295" s="6"/>
      <c r="FRB295" s="6"/>
      <c r="FRC295" s="6"/>
      <c r="FRD295" s="6"/>
      <c r="FRE295" s="6"/>
      <c r="FRF295" s="6"/>
      <c r="FRG295" s="6"/>
      <c r="FRH295" s="6"/>
      <c r="FRI295" s="6"/>
      <c r="FRJ295" s="6"/>
      <c r="FRK295" s="6"/>
      <c r="FRL295" s="6"/>
      <c r="FRM295" s="6"/>
      <c r="FRN295" s="6"/>
      <c r="FRO295" s="6"/>
      <c r="FRP295" s="6"/>
      <c r="FRQ295" s="6"/>
      <c r="FRR295" s="6"/>
      <c r="FRS295" s="6"/>
      <c r="FRT295" s="6"/>
      <c r="FRU295" s="6"/>
      <c r="FRV295" s="6"/>
      <c r="FRW295" s="6"/>
      <c r="FRX295" s="6"/>
      <c r="FRY295" s="6"/>
      <c r="FRZ295" s="6"/>
      <c r="FSA295" s="6"/>
      <c r="FSB295" s="6"/>
      <c r="FSC295" s="6"/>
      <c r="FSD295" s="6"/>
      <c r="FSE295" s="6"/>
      <c r="FSF295" s="6"/>
      <c r="FSG295" s="6"/>
      <c r="FSH295" s="6"/>
      <c r="FSI295" s="6"/>
      <c r="FSJ295" s="6"/>
      <c r="FSK295" s="6"/>
      <c r="FSL295" s="6"/>
      <c r="FSM295" s="6"/>
      <c r="FSN295" s="6"/>
      <c r="FSO295" s="6"/>
      <c r="FSP295" s="6"/>
      <c r="FSQ295" s="6"/>
      <c r="FSR295" s="6"/>
      <c r="FSS295" s="6"/>
      <c r="FST295" s="6"/>
      <c r="FSU295" s="6"/>
      <c r="FSV295" s="6"/>
      <c r="FSW295" s="6"/>
      <c r="FSX295" s="6"/>
      <c r="FSY295" s="6"/>
      <c r="FSZ295" s="6"/>
      <c r="FTA295" s="6"/>
      <c r="FTB295" s="6"/>
      <c r="FTC295" s="6"/>
      <c r="FTD295" s="6"/>
      <c r="FTE295" s="6"/>
      <c r="FTF295" s="6"/>
      <c r="FTG295" s="6"/>
      <c r="FTH295" s="6"/>
      <c r="FTI295" s="6"/>
      <c r="FTJ295" s="6"/>
      <c r="FTK295" s="6"/>
      <c r="FTL295" s="6"/>
      <c r="FTM295" s="6"/>
      <c r="FTN295" s="6"/>
      <c r="FTO295" s="6"/>
      <c r="FTP295" s="6"/>
      <c r="FTQ295" s="6"/>
      <c r="FTR295" s="6"/>
      <c r="FTS295" s="6"/>
      <c r="FTT295" s="6"/>
      <c r="FTU295" s="6"/>
      <c r="FTV295" s="6"/>
      <c r="FTW295" s="6"/>
      <c r="FTX295" s="6"/>
      <c r="FTY295" s="6"/>
      <c r="FTZ295" s="6"/>
      <c r="FUA295" s="6"/>
      <c r="FUB295" s="6"/>
      <c r="FUC295" s="6"/>
      <c r="FUD295" s="6"/>
      <c r="FUE295" s="6"/>
      <c r="FUF295" s="6"/>
      <c r="FUG295" s="6"/>
      <c r="FUH295" s="6"/>
      <c r="FUI295" s="6"/>
      <c r="FUJ295" s="6"/>
      <c r="FUK295" s="6"/>
      <c r="FUL295" s="6"/>
      <c r="FUM295" s="6"/>
      <c r="FUN295" s="6"/>
      <c r="FUO295" s="6"/>
      <c r="FUP295" s="6"/>
      <c r="FUQ295" s="6"/>
      <c r="FUR295" s="6"/>
      <c r="FUS295" s="6"/>
      <c r="FUT295" s="6"/>
      <c r="FUU295" s="6"/>
      <c r="FUV295" s="6"/>
      <c r="FUW295" s="6"/>
      <c r="FUX295" s="6"/>
      <c r="FUY295" s="6"/>
      <c r="FUZ295" s="6"/>
      <c r="FVA295" s="6"/>
      <c r="FVB295" s="6"/>
      <c r="FVC295" s="6"/>
      <c r="FVD295" s="6"/>
      <c r="FVE295" s="6"/>
      <c r="FVF295" s="6"/>
      <c r="FVG295" s="6"/>
      <c r="FVH295" s="6"/>
      <c r="FVI295" s="6"/>
      <c r="FVJ295" s="6"/>
      <c r="FVK295" s="6"/>
      <c r="FVL295" s="6"/>
      <c r="FVM295" s="6"/>
      <c r="FVN295" s="6"/>
      <c r="FVO295" s="6"/>
      <c r="FVP295" s="6"/>
      <c r="FVQ295" s="6"/>
      <c r="FVR295" s="6"/>
      <c r="FVS295" s="6"/>
      <c r="FVT295" s="6"/>
      <c r="FVU295" s="6"/>
      <c r="FVV295" s="6"/>
      <c r="FVW295" s="6"/>
      <c r="FVX295" s="6"/>
      <c r="FVY295" s="6"/>
      <c r="FVZ295" s="6"/>
      <c r="FWA295" s="6"/>
      <c r="FWB295" s="6"/>
      <c r="FWC295" s="6"/>
      <c r="FWD295" s="6"/>
      <c r="FWE295" s="6"/>
      <c r="FWF295" s="6"/>
      <c r="FWG295" s="6"/>
      <c r="FWH295" s="6"/>
      <c r="FWI295" s="6"/>
      <c r="FWJ295" s="6"/>
      <c r="FWK295" s="6"/>
      <c r="FWL295" s="6"/>
      <c r="FWM295" s="6"/>
      <c r="FWN295" s="6"/>
      <c r="FWO295" s="6"/>
      <c r="FWP295" s="6"/>
      <c r="FWQ295" s="6"/>
      <c r="FWR295" s="6"/>
      <c r="FWS295" s="6"/>
      <c r="FWT295" s="6"/>
      <c r="FWU295" s="6"/>
      <c r="FWV295" s="6"/>
      <c r="FWW295" s="6"/>
      <c r="FWX295" s="6"/>
      <c r="FWY295" s="6"/>
      <c r="FWZ295" s="6"/>
      <c r="FXA295" s="6"/>
      <c r="FXB295" s="6"/>
      <c r="FXC295" s="6"/>
      <c r="FXD295" s="6"/>
      <c r="FXE295" s="6"/>
      <c r="FXF295" s="6"/>
      <c r="FXG295" s="6"/>
      <c r="FXH295" s="6"/>
      <c r="FXI295" s="6"/>
      <c r="FXJ295" s="6"/>
      <c r="FXK295" s="6"/>
      <c r="FXL295" s="6"/>
      <c r="FXM295" s="6"/>
      <c r="FXN295" s="6"/>
      <c r="FXO295" s="6"/>
      <c r="FXP295" s="6"/>
      <c r="FXQ295" s="6"/>
      <c r="FXR295" s="6"/>
      <c r="FXS295" s="6"/>
      <c r="FXT295" s="6"/>
      <c r="FXU295" s="6"/>
      <c r="FXV295" s="6"/>
      <c r="FXW295" s="6"/>
      <c r="FXX295" s="6"/>
      <c r="FXY295" s="6"/>
      <c r="FXZ295" s="6"/>
      <c r="FYA295" s="6"/>
      <c r="FYB295" s="6"/>
      <c r="FYC295" s="6"/>
      <c r="FYD295" s="6"/>
      <c r="FYE295" s="6"/>
      <c r="FYF295" s="6"/>
      <c r="FYG295" s="6"/>
      <c r="FYH295" s="6"/>
      <c r="FYI295" s="6"/>
      <c r="FYJ295" s="6"/>
      <c r="FYK295" s="6"/>
      <c r="FYL295" s="6"/>
      <c r="FYM295" s="6"/>
      <c r="FYN295" s="6"/>
      <c r="FYO295" s="6"/>
      <c r="FYP295" s="6"/>
      <c r="FYQ295" s="6"/>
      <c r="FYR295" s="6"/>
      <c r="FYS295" s="6"/>
      <c r="FYT295" s="6"/>
      <c r="FYU295" s="6"/>
      <c r="FYV295" s="6"/>
      <c r="FYW295" s="6"/>
      <c r="FYX295" s="6"/>
      <c r="FYY295" s="6"/>
      <c r="FYZ295" s="6"/>
      <c r="FZA295" s="6"/>
      <c r="FZB295" s="6"/>
      <c r="FZC295" s="6"/>
      <c r="FZD295" s="6"/>
      <c r="FZE295" s="6"/>
      <c r="FZF295" s="6"/>
      <c r="FZG295" s="6"/>
      <c r="FZH295" s="6"/>
      <c r="FZI295" s="6"/>
      <c r="FZJ295" s="6"/>
      <c r="FZK295" s="6"/>
      <c r="FZL295" s="6"/>
      <c r="FZM295" s="6"/>
      <c r="FZN295" s="6"/>
      <c r="FZO295" s="6"/>
      <c r="FZP295" s="6"/>
      <c r="FZQ295" s="6"/>
      <c r="FZR295" s="6"/>
      <c r="FZS295" s="6"/>
      <c r="FZT295" s="6"/>
      <c r="FZU295" s="6"/>
      <c r="FZV295" s="6"/>
      <c r="FZW295" s="6"/>
      <c r="FZX295" s="6"/>
      <c r="FZY295" s="6"/>
      <c r="FZZ295" s="6"/>
      <c r="GAA295" s="6"/>
      <c r="GAB295" s="6"/>
      <c r="GAC295" s="6"/>
      <c r="GAD295" s="6"/>
      <c r="GAE295" s="6"/>
      <c r="GAF295" s="6"/>
      <c r="GAG295" s="6"/>
      <c r="GAH295" s="6"/>
      <c r="GAI295" s="6"/>
      <c r="GAJ295" s="6"/>
      <c r="GAK295" s="6"/>
      <c r="GAL295" s="6"/>
      <c r="GAM295" s="6"/>
      <c r="GAN295" s="6"/>
      <c r="GAO295" s="6"/>
      <c r="GAP295" s="6"/>
      <c r="GAQ295" s="6"/>
      <c r="GAR295" s="6"/>
      <c r="GAS295" s="6"/>
      <c r="GAT295" s="6"/>
      <c r="GAU295" s="6"/>
      <c r="GAV295" s="6"/>
      <c r="GAW295" s="6"/>
      <c r="GAX295" s="6"/>
      <c r="GAY295" s="6"/>
      <c r="GAZ295" s="6"/>
      <c r="GBA295" s="6"/>
      <c r="GBB295" s="6"/>
      <c r="GBC295" s="6"/>
      <c r="GBD295" s="6"/>
      <c r="GBE295" s="6"/>
      <c r="GBF295" s="6"/>
      <c r="GBG295" s="6"/>
      <c r="GBH295" s="6"/>
      <c r="GBI295" s="6"/>
      <c r="GBJ295" s="6"/>
      <c r="GBK295" s="6"/>
      <c r="GBL295" s="6"/>
      <c r="GBM295" s="6"/>
      <c r="GBN295" s="6"/>
      <c r="GBO295" s="6"/>
      <c r="GBP295" s="6"/>
      <c r="GBQ295" s="6"/>
      <c r="GBR295" s="6"/>
      <c r="GBS295" s="6"/>
      <c r="GBT295" s="6"/>
      <c r="GBU295" s="6"/>
      <c r="GBV295" s="6"/>
      <c r="GBW295" s="6"/>
      <c r="GBX295" s="6"/>
      <c r="GBY295" s="6"/>
      <c r="GBZ295" s="6"/>
      <c r="GCA295" s="6"/>
      <c r="GCB295" s="6"/>
      <c r="GCC295" s="6"/>
      <c r="GCD295" s="6"/>
      <c r="GCE295" s="6"/>
      <c r="GCF295" s="6"/>
      <c r="GCG295" s="6"/>
      <c r="GCH295" s="6"/>
      <c r="GCI295" s="6"/>
      <c r="GCJ295" s="6"/>
      <c r="GCK295" s="6"/>
      <c r="GCL295" s="6"/>
      <c r="GCM295" s="6"/>
      <c r="GCN295" s="6"/>
      <c r="GCO295" s="6"/>
      <c r="GCP295" s="6"/>
      <c r="GCQ295" s="6"/>
      <c r="GCR295" s="6"/>
      <c r="GCS295" s="6"/>
      <c r="GCT295" s="6"/>
      <c r="GCU295" s="6"/>
      <c r="GCV295" s="6"/>
      <c r="GCW295" s="6"/>
      <c r="GCX295" s="6"/>
      <c r="GCY295" s="6"/>
      <c r="GCZ295" s="6"/>
      <c r="GDA295" s="6"/>
      <c r="GDB295" s="6"/>
      <c r="GDC295" s="6"/>
      <c r="GDD295" s="6"/>
      <c r="GDE295" s="6"/>
      <c r="GDF295" s="6"/>
      <c r="GDG295" s="6"/>
      <c r="GDH295" s="6"/>
      <c r="GDI295" s="6"/>
      <c r="GDJ295" s="6"/>
      <c r="GDK295" s="6"/>
      <c r="GDL295" s="6"/>
      <c r="GDM295" s="6"/>
      <c r="GDN295" s="6"/>
      <c r="GDO295" s="6"/>
      <c r="GDP295" s="6"/>
      <c r="GDQ295" s="6"/>
      <c r="GDR295" s="6"/>
      <c r="GDS295" s="6"/>
      <c r="GDT295" s="6"/>
      <c r="GDU295" s="6"/>
      <c r="GDV295" s="6"/>
      <c r="GDW295" s="6"/>
      <c r="GDX295" s="6"/>
      <c r="GDY295" s="6"/>
      <c r="GDZ295" s="6"/>
      <c r="GEA295" s="6"/>
      <c r="GEB295" s="6"/>
      <c r="GEC295" s="6"/>
      <c r="GED295" s="6"/>
      <c r="GEE295" s="6"/>
      <c r="GEF295" s="6"/>
      <c r="GEG295" s="6"/>
      <c r="GEH295" s="6"/>
      <c r="GEI295" s="6"/>
      <c r="GEJ295" s="6"/>
      <c r="GEK295" s="6"/>
      <c r="GEL295" s="6"/>
      <c r="GEM295" s="6"/>
      <c r="GEN295" s="6"/>
      <c r="GEO295" s="6"/>
      <c r="GEP295" s="6"/>
      <c r="GEQ295" s="6"/>
      <c r="GER295" s="6"/>
      <c r="GES295" s="6"/>
      <c r="GET295" s="6"/>
      <c r="GEU295" s="6"/>
      <c r="GEV295" s="6"/>
      <c r="GEW295" s="6"/>
      <c r="GEX295" s="6"/>
      <c r="GEY295" s="6"/>
      <c r="GEZ295" s="6"/>
      <c r="GFA295" s="6"/>
      <c r="GFB295" s="6"/>
      <c r="GFC295" s="6"/>
      <c r="GFD295" s="6"/>
      <c r="GFE295" s="6"/>
      <c r="GFF295" s="6"/>
      <c r="GFG295" s="6"/>
      <c r="GFH295" s="6"/>
      <c r="GFI295" s="6"/>
      <c r="GFJ295" s="6"/>
      <c r="GFK295" s="6"/>
      <c r="GFL295" s="6"/>
      <c r="GFM295" s="6"/>
      <c r="GFN295" s="6"/>
      <c r="GFO295" s="6"/>
      <c r="GFP295" s="6"/>
      <c r="GFQ295" s="6"/>
      <c r="GFR295" s="6"/>
      <c r="GFS295" s="6"/>
      <c r="GFT295" s="6"/>
      <c r="GFU295" s="6"/>
      <c r="GFV295" s="6"/>
      <c r="GFW295" s="6"/>
      <c r="GFX295" s="6"/>
      <c r="GFY295" s="6"/>
      <c r="GFZ295" s="6"/>
      <c r="GGA295" s="6"/>
      <c r="GGB295" s="6"/>
      <c r="GGC295" s="6"/>
      <c r="GGD295" s="6"/>
      <c r="GGE295" s="6"/>
      <c r="GGF295" s="6"/>
      <c r="GGG295" s="6"/>
      <c r="GGH295" s="6"/>
      <c r="GGI295" s="6"/>
      <c r="GGJ295" s="6"/>
      <c r="GGK295" s="6"/>
      <c r="GGL295" s="6"/>
      <c r="GGM295" s="6"/>
      <c r="GGN295" s="6"/>
      <c r="GGO295" s="6"/>
      <c r="GGP295" s="6"/>
      <c r="GGQ295" s="6"/>
      <c r="GGR295" s="6"/>
      <c r="GGS295" s="6"/>
      <c r="GGT295" s="6"/>
      <c r="GGU295" s="6"/>
      <c r="GGV295" s="6"/>
      <c r="GGW295" s="6"/>
      <c r="GGX295" s="6"/>
      <c r="GGY295" s="6"/>
      <c r="GGZ295" s="6"/>
      <c r="GHA295" s="6"/>
      <c r="GHB295" s="6"/>
      <c r="GHC295" s="6"/>
      <c r="GHD295" s="6"/>
      <c r="GHE295" s="6"/>
      <c r="GHF295" s="6"/>
      <c r="GHG295" s="6"/>
      <c r="GHH295" s="6"/>
      <c r="GHI295" s="6"/>
      <c r="GHJ295" s="6"/>
      <c r="GHK295" s="6"/>
      <c r="GHL295" s="6"/>
      <c r="GHM295" s="6"/>
      <c r="GHN295" s="6"/>
      <c r="GHO295" s="6"/>
      <c r="GHP295" s="6"/>
      <c r="GHQ295" s="6"/>
      <c r="GHR295" s="6"/>
      <c r="GHS295" s="6"/>
      <c r="GHT295" s="6"/>
      <c r="GHU295" s="6"/>
      <c r="GHV295" s="6"/>
      <c r="GHW295" s="6"/>
      <c r="GHX295" s="6"/>
      <c r="GHY295" s="6"/>
      <c r="GHZ295" s="6"/>
      <c r="GIA295" s="6"/>
      <c r="GIB295" s="6"/>
      <c r="GIC295" s="6"/>
      <c r="GID295" s="6"/>
      <c r="GIE295" s="6"/>
      <c r="GIF295" s="6"/>
      <c r="GIG295" s="6"/>
      <c r="GIH295" s="6"/>
      <c r="GII295" s="6"/>
      <c r="GIJ295" s="6"/>
      <c r="GIK295" s="6"/>
      <c r="GIL295" s="6"/>
      <c r="GIM295" s="6"/>
      <c r="GIN295" s="6"/>
      <c r="GIO295" s="6"/>
      <c r="GIP295" s="6"/>
      <c r="GIQ295" s="6"/>
      <c r="GIR295" s="6"/>
      <c r="GIS295" s="6"/>
      <c r="GIT295" s="6"/>
      <c r="GIU295" s="6"/>
      <c r="GIV295" s="6"/>
      <c r="GIW295" s="6"/>
      <c r="GIX295" s="6"/>
      <c r="GIY295" s="6"/>
      <c r="GIZ295" s="6"/>
      <c r="GJA295" s="6"/>
      <c r="GJB295" s="6"/>
      <c r="GJC295" s="6"/>
      <c r="GJD295" s="6"/>
      <c r="GJE295" s="6"/>
      <c r="GJF295" s="6"/>
      <c r="GJG295" s="6"/>
      <c r="GJH295" s="6"/>
      <c r="GJI295" s="6"/>
      <c r="GJJ295" s="6"/>
      <c r="GJK295" s="6"/>
      <c r="GJL295" s="6"/>
      <c r="GJM295" s="6"/>
      <c r="GJN295" s="6"/>
      <c r="GJO295" s="6"/>
      <c r="GJP295" s="6"/>
      <c r="GJQ295" s="6"/>
      <c r="GJR295" s="6"/>
      <c r="GJS295" s="6"/>
      <c r="GJT295" s="6"/>
      <c r="GJU295" s="6"/>
      <c r="GJV295" s="6"/>
      <c r="GJW295" s="6"/>
      <c r="GJX295" s="6"/>
      <c r="GJY295" s="6"/>
      <c r="GJZ295" s="6"/>
      <c r="GKA295" s="6"/>
      <c r="GKB295" s="6"/>
      <c r="GKC295" s="6"/>
      <c r="GKD295" s="6"/>
      <c r="GKE295" s="6"/>
      <c r="GKF295" s="6"/>
      <c r="GKG295" s="6"/>
      <c r="GKH295" s="6"/>
      <c r="GKI295" s="6"/>
      <c r="GKJ295" s="6"/>
      <c r="GKK295" s="6"/>
      <c r="GKL295" s="6"/>
      <c r="GKM295" s="6"/>
      <c r="GKN295" s="6"/>
      <c r="GKO295" s="6"/>
      <c r="GKP295" s="6"/>
      <c r="GKQ295" s="6"/>
      <c r="GKR295" s="6"/>
      <c r="GKS295" s="6"/>
      <c r="GKT295" s="6"/>
      <c r="GKU295" s="6"/>
      <c r="GKV295" s="6"/>
      <c r="GKW295" s="6"/>
      <c r="GKX295" s="6"/>
      <c r="GKY295" s="6"/>
      <c r="GKZ295" s="6"/>
      <c r="GLA295" s="6"/>
      <c r="GLB295" s="6"/>
      <c r="GLC295" s="6"/>
      <c r="GLD295" s="6"/>
      <c r="GLE295" s="6"/>
      <c r="GLF295" s="6"/>
      <c r="GLG295" s="6"/>
      <c r="GLH295" s="6"/>
      <c r="GLI295" s="6"/>
      <c r="GLJ295" s="6"/>
      <c r="GLK295" s="6"/>
      <c r="GLL295" s="6"/>
      <c r="GLM295" s="6"/>
      <c r="GLN295" s="6"/>
      <c r="GLO295" s="6"/>
      <c r="GLP295" s="6"/>
      <c r="GLQ295" s="6"/>
      <c r="GLR295" s="6"/>
      <c r="GLS295" s="6"/>
      <c r="GLT295" s="6"/>
      <c r="GLU295" s="6"/>
      <c r="GLV295" s="6"/>
      <c r="GLW295" s="6"/>
      <c r="GLX295" s="6"/>
      <c r="GLY295" s="6"/>
      <c r="GLZ295" s="6"/>
      <c r="GMA295" s="6"/>
      <c r="GMB295" s="6"/>
      <c r="GMC295" s="6"/>
      <c r="GMD295" s="6"/>
      <c r="GME295" s="6"/>
      <c r="GMF295" s="6"/>
      <c r="GMG295" s="6"/>
      <c r="GMH295" s="6"/>
      <c r="GMI295" s="6"/>
      <c r="GMJ295" s="6"/>
      <c r="GMK295" s="6"/>
      <c r="GML295" s="6"/>
      <c r="GMM295" s="6"/>
      <c r="GMN295" s="6"/>
      <c r="GMO295" s="6"/>
      <c r="GMP295" s="6"/>
      <c r="GMQ295" s="6"/>
      <c r="GMR295" s="6"/>
      <c r="GMS295" s="6"/>
      <c r="GMT295" s="6"/>
      <c r="GMU295" s="6"/>
      <c r="GMV295" s="6"/>
      <c r="GMW295" s="6"/>
      <c r="GMX295" s="6"/>
      <c r="GMY295" s="6"/>
      <c r="GMZ295" s="6"/>
      <c r="GNA295" s="6"/>
      <c r="GNB295" s="6"/>
      <c r="GNC295" s="6"/>
      <c r="GND295" s="6"/>
      <c r="GNE295" s="6"/>
      <c r="GNF295" s="6"/>
      <c r="GNG295" s="6"/>
      <c r="GNH295" s="6"/>
      <c r="GNI295" s="6"/>
      <c r="GNJ295" s="6"/>
      <c r="GNK295" s="6"/>
      <c r="GNL295" s="6"/>
      <c r="GNM295" s="6"/>
      <c r="GNN295" s="6"/>
      <c r="GNO295" s="6"/>
      <c r="GNP295" s="6"/>
      <c r="GNQ295" s="6"/>
      <c r="GNR295" s="6"/>
      <c r="GNS295" s="6"/>
      <c r="GNT295" s="6"/>
      <c r="GNU295" s="6"/>
      <c r="GNV295" s="6"/>
      <c r="GNW295" s="6"/>
      <c r="GNX295" s="6"/>
      <c r="GNY295" s="6"/>
      <c r="GNZ295" s="6"/>
      <c r="GOA295" s="6"/>
      <c r="GOB295" s="6"/>
      <c r="GOC295" s="6"/>
      <c r="GOD295" s="6"/>
      <c r="GOE295" s="6"/>
      <c r="GOF295" s="6"/>
      <c r="GOG295" s="6"/>
      <c r="GOH295" s="6"/>
      <c r="GOI295" s="6"/>
      <c r="GOJ295" s="6"/>
      <c r="GOK295" s="6"/>
      <c r="GOL295" s="6"/>
      <c r="GOM295" s="6"/>
      <c r="GON295" s="6"/>
      <c r="GOO295" s="6"/>
      <c r="GOP295" s="6"/>
      <c r="GOQ295" s="6"/>
      <c r="GOR295" s="6"/>
      <c r="GOS295" s="6"/>
      <c r="GOT295" s="6"/>
      <c r="GOU295" s="6"/>
      <c r="GOV295" s="6"/>
      <c r="GOW295" s="6"/>
      <c r="GOX295" s="6"/>
      <c r="GOY295" s="6"/>
      <c r="GOZ295" s="6"/>
      <c r="GPA295" s="6"/>
      <c r="GPB295" s="6"/>
      <c r="GPC295" s="6"/>
      <c r="GPD295" s="6"/>
      <c r="GPE295" s="6"/>
      <c r="GPF295" s="6"/>
      <c r="GPG295" s="6"/>
      <c r="GPH295" s="6"/>
      <c r="GPI295" s="6"/>
      <c r="GPJ295" s="6"/>
      <c r="GPK295" s="6"/>
      <c r="GPL295" s="6"/>
      <c r="GPM295" s="6"/>
      <c r="GPN295" s="6"/>
      <c r="GPO295" s="6"/>
      <c r="GPP295" s="6"/>
      <c r="GPQ295" s="6"/>
      <c r="GPR295" s="6"/>
      <c r="GPS295" s="6"/>
      <c r="GPT295" s="6"/>
      <c r="GPU295" s="6"/>
      <c r="GPV295" s="6"/>
      <c r="GPW295" s="6"/>
      <c r="GPX295" s="6"/>
      <c r="GPY295" s="6"/>
      <c r="GPZ295" s="6"/>
      <c r="GQA295" s="6"/>
      <c r="GQB295" s="6"/>
      <c r="GQC295" s="6"/>
      <c r="GQD295" s="6"/>
      <c r="GQE295" s="6"/>
      <c r="GQF295" s="6"/>
      <c r="GQG295" s="6"/>
      <c r="GQH295" s="6"/>
      <c r="GQI295" s="6"/>
      <c r="GQJ295" s="6"/>
      <c r="GQK295" s="6"/>
      <c r="GQL295" s="6"/>
      <c r="GQM295" s="6"/>
      <c r="GQN295" s="6"/>
      <c r="GQO295" s="6"/>
      <c r="GQP295" s="6"/>
      <c r="GQQ295" s="6"/>
      <c r="GQR295" s="6"/>
      <c r="GQS295" s="6"/>
      <c r="GQT295" s="6"/>
      <c r="GQU295" s="6"/>
      <c r="GQV295" s="6"/>
      <c r="GQW295" s="6"/>
      <c r="GQX295" s="6"/>
      <c r="GQY295" s="6"/>
      <c r="GQZ295" s="6"/>
      <c r="GRA295" s="6"/>
      <c r="GRB295" s="6"/>
      <c r="GRC295" s="6"/>
      <c r="GRD295" s="6"/>
      <c r="GRE295" s="6"/>
      <c r="GRF295" s="6"/>
      <c r="GRG295" s="6"/>
      <c r="GRH295" s="6"/>
      <c r="GRI295" s="6"/>
      <c r="GRJ295" s="6"/>
      <c r="GRK295" s="6"/>
      <c r="GRL295" s="6"/>
      <c r="GRM295" s="6"/>
      <c r="GRN295" s="6"/>
      <c r="GRO295" s="6"/>
      <c r="GRP295" s="6"/>
      <c r="GRQ295" s="6"/>
      <c r="GRR295" s="6"/>
      <c r="GRS295" s="6"/>
      <c r="GRT295" s="6"/>
      <c r="GRU295" s="6"/>
      <c r="GRV295" s="6"/>
      <c r="GRW295" s="6"/>
      <c r="GRX295" s="6"/>
      <c r="GRY295" s="6"/>
      <c r="GRZ295" s="6"/>
      <c r="GSA295" s="6"/>
      <c r="GSB295" s="6"/>
      <c r="GSC295" s="6"/>
      <c r="GSD295" s="6"/>
      <c r="GSE295" s="6"/>
      <c r="GSF295" s="6"/>
      <c r="GSG295" s="6"/>
      <c r="GSH295" s="6"/>
      <c r="GSI295" s="6"/>
      <c r="GSJ295" s="6"/>
      <c r="GSK295" s="6"/>
      <c r="GSL295" s="6"/>
      <c r="GSM295" s="6"/>
      <c r="GSN295" s="6"/>
      <c r="GSO295" s="6"/>
      <c r="GSP295" s="6"/>
      <c r="GSQ295" s="6"/>
      <c r="GSR295" s="6"/>
      <c r="GSS295" s="6"/>
      <c r="GST295" s="6"/>
      <c r="GSU295" s="6"/>
      <c r="GSV295" s="6"/>
      <c r="GSW295" s="6"/>
      <c r="GSX295" s="6"/>
      <c r="GSY295" s="6"/>
      <c r="GSZ295" s="6"/>
      <c r="GTA295" s="6"/>
      <c r="GTB295" s="6"/>
      <c r="GTC295" s="6"/>
      <c r="GTD295" s="6"/>
      <c r="GTE295" s="6"/>
      <c r="GTF295" s="6"/>
      <c r="GTG295" s="6"/>
      <c r="GTH295" s="6"/>
      <c r="GTI295" s="6"/>
      <c r="GTJ295" s="6"/>
      <c r="GTK295" s="6"/>
      <c r="GTL295" s="6"/>
      <c r="GTM295" s="6"/>
      <c r="GTN295" s="6"/>
      <c r="GTO295" s="6"/>
      <c r="GTP295" s="6"/>
      <c r="GTQ295" s="6"/>
      <c r="GTR295" s="6"/>
      <c r="GTS295" s="6"/>
      <c r="GTT295" s="6"/>
      <c r="GTU295" s="6"/>
      <c r="GTV295" s="6"/>
      <c r="GTW295" s="6"/>
      <c r="GTX295" s="6"/>
      <c r="GTY295" s="6"/>
      <c r="GTZ295" s="6"/>
      <c r="GUA295" s="6"/>
      <c r="GUB295" s="6"/>
      <c r="GUC295" s="6"/>
      <c r="GUD295" s="6"/>
      <c r="GUE295" s="6"/>
      <c r="GUF295" s="6"/>
      <c r="GUG295" s="6"/>
      <c r="GUH295" s="6"/>
      <c r="GUI295" s="6"/>
      <c r="GUJ295" s="6"/>
      <c r="GUK295" s="6"/>
      <c r="GUL295" s="6"/>
      <c r="GUM295" s="6"/>
      <c r="GUN295" s="6"/>
      <c r="GUO295" s="6"/>
      <c r="GUP295" s="6"/>
      <c r="GUQ295" s="6"/>
      <c r="GUR295" s="6"/>
      <c r="GUS295" s="6"/>
      <c r="GUT295" s="6"/>
      <c r="GUU295" s="6"/>
      <c r="GUV295" s="6"/>
      <c r="GUW295" s="6"/>
      <c r="GUX295" s="6"/>
      <c r="GUY295" s="6"/>
      <c r="GUZ295" s="6"/>
      <c r="GVA295" s="6"/>
      <c r="GVB295" s="6"/>
      <c r="GVC295" s="6"/>
      <c r="GVD295" s="6"/>
      <c r="GVE295" s="6"/>
      <c r="GVF295" s="6"/>
      <c r="GVG295" s="6"/>
      <c r="GVH295" s="6"/>
      <c r="GVI295" s="6"/>
      <c r="GVJ295" s="6"/>
      <c r="GVK295" s="6"/>
      <c r="GVL295" s="6"/>
      <c r="GVM295" s="6"/>
      <c r="GVN295" s="6"/>
      <c r="GVO295" s="6"/>
      <c r="GVP295" s="6"/>
      <c r="GVQ295" s="6"/>
      <c r="GVR295" s="6"/>
      <c r="GVS295" s="6"/>
      <c r="GVT295" s="6"/>
      <c r="GVU295" s="6"/>
      <c r="GVV295" s="6"/>
      <c r="GVW295" s="6"/>
      <c r="GVX295" s="6"/>
      <c r="GVY295" s="6"/>
      <c r="GVZ295" s="6"/>
      <c r="GWA295" s="6"/>
      <c r="GWB295" s="6"/>
      <c r="GWC295" s="6"/>
      <c r="GWD295" s="6"/>
      <c r="GWE295" s="6"/>
      <c r="GWF295" s="6"/>
      <c r="GWG295" s="6"/>
      <c r="GWH295" s="6"/>
      <c r="GWI295" s="6"/>
      <c r="GWJ295" s="6"/>
      <c r="GWK295" s="6"/>
      <c r="GWL295" s="6"/>
      <c r="GWM295" s="6"/>
      <c r="GWN295" s="6"/>
      <c r="GWO295" s="6"/>
      <c r="GWP295" s="6"/>
      <c r="GWQ295" s="6"/>
      <c r="GWR295" s="6"/>
      <c r="GWS295" s="6"/>
      <c r="GWT295" s="6"/>
      <c r="GWU295" s="6"/>
      <c r="GWV295" s="6"/>
      <c r="GWW295" s="6"/>
      <c r="GWX295" s="6"/>
      <c r="GWY295" s="6"/>
      <c r="GWZ295" s="6"/>
      <c r="GXA295" s="6"/>
      <c r="GXB295" s="6"/>
      <c r="GXC295" s="6"/>
      <c r="GXD295" s="6"/>
      <c r="GXE295" s="6"/>
      <c r="GXF295" s="6"/>
      <c r="GXG295" s="6"/>
      <c r="GXH295" s="6"/>
      <c r="GXI295" s="6"/>
      <c r="GXJ295" s="6"/>
      <c r="GXK295" s="6"/>
      <c r="GXL295" s="6"/>
      <c r="GXM295" s="6"/>
      <c r="GXN295" s="6"/>
      <c r="GXO295" s="6"/>
      <c r="GXP295" s="6"/>
      <c r="GXQ295" s="6"/>
      <c r="GXR295" s="6"/>
      <c r="GXS295" s="6"/>
      <c r="GXT295" s="6"/>
      <c r="GXU295" s="6"/>
      <c r="GXV295" s="6"/>
      <c r="GXW295" s="6"/>
      <c r="GXX295" s="6"/>
      <c r="GXY295" s="6"/>
      <c r="GXZ295" s="6"/>
      <c r="GYA295" s="6"/>
      <c r="GYB295" s="6"/>
      <c r="GYC295" s="6"/>
      <c r="GYD295" s="6"/>
      <c r="GYE295" s="6"/>
      <c r="GYF295" s="6"/>
      <c r="GYG295" s="6"/>
      <c r="GYH295" s="6"/>
      <c r="GYI295" s="6"/>
      <c r="GYJ295" s="6"/>
      <c r="GYK295" s="6"/>
      <c r="GYL295" s="6"/>
      <c r="GYM295" s="6"/>
      <c r="GYN295" s="6"/>
      <c r="GYO295" s="6"/>
      <c r="GYP295" s="6"/>
      <c r="GYQ295" s="6"/>
      <c r="GYR295" s="6"/>
      <c r="GYS295" s="6"/>
      <c r="GYT295" s="6"/>
      <c r="GYU295" s="6"/>
      <c r="GYV295" s="6"/>
      <c r="GYW295" s="6"/>
      <c r="GYX295" s="6"/>
      <c r="GYY295" s="6"/>
      <c r="GYZ295" s="6"/>
      <c r="GZA295" s="6"/>
      <c r="GZB295" s="6"/>
      <c r="GZC295" s="6"/>
      <c r="GZD295" s="6"/>
      <c r="GZE295" s="6"/>
      <c r="GZF295" s="6"/>
      <c r="GZG295" s="6"/>
      <c r="GZH295" s="6"/>
      <c r="GZI295" s="6"/>
      <c r="GZJ295" s="6"/>
      <c r="GZK295" s="6"/>
      <c r="GZL295" s="6"/>
      <c r="GZM295" s="6"/>
      <c r="GZN295" s="6"/>
      <c r="GZO295" s="6"/>
      <c r="GZP295" s="6"/>
      <c r="GZQ295" s="6"/>
      <c r="GZR295" s="6"/>
      <c r="GZS295" s="6"/>
      <c r="GZT295" s="6"/>
      <c r="GZU295" s="6"/>
      <c r="GZV295" s="6"/>
      <c r="GZW295" s="6"/>
      <c r="GZX295" s="6"/>
      <c r="GZY295" s="6"/>
      <c r="GZZ295" s="6"/>
      <c r="HAA295" s="6"/>
      <c r="HAB295" s="6"/>
      <c r="HAC295" s="6"/>
      <c r="HAD295" s="6"/>
      <c r="HAE295" s="6"/>
      <c r="HAF295" s="6"/>
      <c r="HAG295" s="6"/>
      <c r="HAH295" s="6"/>
      <c r="HAI295" s="6"/>
      <c r="HAJ295" s="6"/>
      <c r="HAK295" s="6"/>
      <c r="HAL295" s="6"/>
      <c r="HAM295" s="6"/>
      <c r="HAN295" s="6"/>
      <c r="HAO295" s="6"/>
      <c r="HAP295" s="6"/>
      <c r="HAQ295" s="6"/>
      <c r="HAR295" s="6"/>
      <c r="HAS295" s="6"/>
      <c r="HAT295" s="6"/>
      <c r="HAU295" s="6"/>
      <c r="HAV295" s="6"/>
      <c r="HAW295" s="6"/>
      <c r="HAX295" s="6"/>
      <c r="HAY295" s="6"/>
      <c r="HAZ295" s="6"/>
      <c r="HBA295" s="6"/>
      <c r="HBB295" s="6"/>
      <c r="HBC295" s="6"/>
      <c r="HBD295" s="6"/>
      <c r="HBE295" s="6"/>
      <c r="HBF295" s="6"/>
      <c r="HBG295" s="6"/>
      <c r="HBH295" s="6"/>
      <c r="HBI295" s="6"/>
      <c r="HBJ295" s="6"/>
      <c r="HBK295" s="6"/>
      <c r="HBL295" s="6"/>
      <c r="HBM295" s="6"/>
      <c r="HBN295" s="6"/>
      <c r="HBO295" s="6"/>
      <c r="HBP295" s="6"/>
      <c r="HBQ295" s="6"/>
      <c r="HBR295" s="6"/>
      <c r="HBS295" s="6"/>
      <c r="HBT295" s="6"/>
      <c r="HBU295" s="6"/>
      <c r="HBV295" s="6"/>
      <c r="HBW295" s="6"/>
      <c r="HBX295" s="6"/>
      <c r="HBY295" s="6"/>
      <c r="HBZ295" s="6"/>
      <c r="HCA295" s="6"/>
      <c r="HCB295" s="6"/>
      <c r="HCC295" s="6"/>
      <c r="HCD295" s="6"/>
      <c r="HCE295" s="6"/>
      <c r="HCF295" s="6"/>
      <c r="HCG295" s="6"/>
      <c r="HCH295" s="6"/>
      <c r="HCI295" s="6"/>
      <c r="HCJ295" s="6"/>
      <c r="HCK295" s="6"/>
      <c r="HCL295" s="6"/>
      <c r="HCM295" s="6"/>
      <c r="HCN295" s="6"/>
      <c r="HCO295" s="6"/>
      <c r="HCP295" s="6"/>
      <c r="HCQ295" s="6"/>
      <c r="HCR295" s="6"/>
      <c r="HCS295" s="6"/>
      <c r="HCT295" s="6"/>
      <c r="HCU295" s="6"/>
      <c r="HCV295" s="6"/>
      <c r="HCW295" s="6"/>
      <c r="HCX295" s="6"/>
      <c r="HCY295" s="6"/>
      <c r="HCZ295" s="6"/>
      <c r="HDA295" s="6"/>
      <c r="HDB295" s="6"/>
      <c r="HDC295" s="6"/>
      <c r="HDD295" s="6"/>
      <c r="HDE295" s="6"/>
      <c r="HDF295" s="6"/>
      <c r="HDG295" s="6"/>
      <c r="HDH295" s="6"/>
      <c r="HDI295" s="6"/>
      <c r="HDJ295" s="6"/>
      <c r="HDK295" s="6"/>
      <c r="HDL295" s="6"/>
      <c r="HDM295" s="6"/>
      <c r="HDN295" s="6"/>
      <c r="HDO295" s="6"/>
      <c r="HDP295" s="6"/>
      <c r="HDQ295" s="6"/>
      <c r="HDR295" s="6"/>
      <c r="HDS295" s="6"/>
      <c r="HDT295" s="6"/>
      <c r="HDU295" s="6"/>
      <c r="HDV295" s="6"/>
      <c r="HDW295" s="6"/>
      <c r="HDX295" s="6"/>
      <c r="HDY295" s="6"/>
      <c r="HDZ295" s="6"/>
      <c r="HEA295" s="6"/>
      <c r="HEB295" s="6"/>
      <c r="HEC295" s="6"/>
      <c r="HED295" s="6"/>
      <c r="HEE295" s="6"/>
      <c r="HEF295" s="6"/>
      <c r="HEG295" s="6"/>
      <c r="HEH295" s="6"/>
      <c r="HEI295" s="6"/>
      <c r="HEJ295" s="6"/>
      <c r="HEK295" s="6"/>
      <c r="HEL295" s="6"/>
      <c r="HEM295" s="6"/>
      <c r="HEN295" s="6"/>
      <c r="HEO295" s="6"/>
      <c r="HEP295" s="6"/>
      <c r="HEQ295" s="6"/>
      <c r="HER295" s="6"/>
      <c r="HES295" s="6"/>
      <c r="HET295" s="6"/>
      <c r="HEU295" s="6"/>
      <c r="HEV295" s="6"/>
      <c r="HEW295" s="6"/>
      <c r="HEX295" s="6"/>
      <c r="HEY295" s="6"/>
      <c r="HEZ295" s="6"/>
      <c r="HFA295" s="6"/>
      <c r="HFB295" s="6"/>
      <c r="HFC295" s="6"/>
      <c r="HFD295" s="6"/>
      <c r="HFE295" s="6"/>
      <c r="HFF295" s="6"/>
      <c r="HFG295" s="6"/>
      <c r="HFH295" s="6"/>
      <c r="HFI295" s="6"/>
      <c r="HFJ295" s="6"/>
      <c r="HFK295" s="6"/>
      <c r="HFL295" s="6"/>
      <c r="HFM295" s="6"/>
      <c r="HFN295" s="6"/>
      <c r="HFO295" s="6"/>
      <c r="HFP295" s="6"/>
      <c r="HFQ295" s="6"/>
      <c r="HFR295" s="6"/>
      <c r="HFS295" s="6"/>
      <c r="HFT295" s="6"/>
      <c r="HFU295" s="6"/>
      <c r="HFV295" s="6"/>
      <c r="HFW295" s="6"/>
      <c r="HFX295" s="6"/>
      <c r="HFY295" s="6"/>
      <c r="HFZ295" s="6"/>
      <c r="HGA295" s="6"/>
      <c r="HGB295" s="6"/>
      <c r="HGC295" s="6"/>
      <c r="HGD295" s="6"/>
      <c r="HGE295" s="6"/>
      <c r="HGF295" s="6"/>
      <c r="HGG295" s="6"/>
      <c r="HGH295" s="6"/>
      <c r="HGI295" s="6"/>
      <c r="HGJ295" s="6"/>
      <c r="HGK295" s="6"/>
      <c r="HGL295" s="6"/>
      <c r="HGM295" s="6"/>
      <c r="HGN295" s="6"/>
      <c r="HGO295" s="6"/>
      <c r="HGP295" s="6"/>
      <c r="HGQ295" s="6"/>
      <c r="HGR295" s="6"/>
      <c r="HGS295" s="6"/>
      <c r="HGT295" s="6"/>
      <c r="HGU295" s="6"/>
      <c r="HGV295" s="6"/>
      <c r="HGW295" s="6"/>
      <c r="HGX295" s="6"/>
      <c r="HGY295" s="6"/>
      <c r="HGZ295" s="6"/>
      <c r="HHA295" s="6"/>
      <c r="HHB295" s="6"/>
      <c r="HHC295" s="6"/>
      <c r="HHD295" s="6"/>
      <c r="HHE295" s="6"/>
      <c r="HHF295" s="6"/>
      <c r="HHG295" s="6"/>
      <c r="HHH295" s="6"/>
      <c r="HHI295" s="6"/>
      <c r="HHJ295" s="6"/>
      <c r="HHK295" s="6"/>
      <c r="HHL295" s="6"/>
      <c r="HHM295" s="6"/>
      <c r="HHN295" s="6"/>
      <c r="HHO295" s="6"/>
      <c r="HHP295" s="6"/>
      <c r="HHQ295" s="6"/>
      <c r="HHR295" s="6"/>
      <c r="HHS295" s="6"/>
      <c r="HHT295" s="6"/>
      <c r="HHU295" s="6"/>
      <c r="HHV295" s="6"/>
      <c r="HHW295" s="6"/>
      <c r="HHX295" s="6"/>
      <c r="HHY295" s="6"/>
      <c r="HHZ295" s="6"/>
      <c r="HIA295" s="6"/>
      <c r="HIB295" s="6"/>
      <c r="HIC295" s="6"/>
      <c r="HID295" s="6"/>
      <c r="HIE295" s="6"/>
      <c r="HIF295" s="6"/>
      <c r="HIG295" s="6"/>
      <c r="HIH295" s="6"/>
      <c r="HII295" s="6"/>
      <c r="HIJ295" s="6"/>
      <c r="HIK295" s="6"/>
      <c r="HIL295" s="6"/>
      <c r="HIM295" s="6"/>
      <c r="HIN295" s="6"/>
      <c r="HIO295" s="6"/>
      <c r="HIP295" s="6"/>
      <c r="HIQ295" s="6"/>
      <c r="HIR295" s="6"/>
      <c r="HIS295" s="6"/>
      <c r="HIT295" s="6"/>
      <c r="HIU295" s="6"/>
      <c r="HIV295" s="6"/>
      <c r="HIW295" s="6"/>
      <c r="HIX295" s="6"/>
      <c r="HIY295" s="6"/>
      <c r="HIZ295" s="6"/>
      <c r="HJA295" s="6"/>
      <c r="HJB295" s="6"/>
      <c r="HJC295" s="6"/>
      <c r="HJD295" s="6"/>
      <c r="HJE295" s="6"/>
      <c r="HJF295" s="6"/>
      <c r="HJG295" s="6"/>
      <c r="HJH295" s="6"/>
      <c r="HJI295" s="6"/>
      <c r="HJJ295" s="6"/>
      <c r="HJK295" s="6"/>
      <c r="HJL295" s="6"/>
      <c r="HJM295" s="6"/>
      <c r="HJN295" s="6"/>
      <c r="HJO295" s="6"/>
      <c r="HJP295" s="6"/>
      <c r="HJQ295" s="6"/>
      <c r="HJR295" s="6"/>
      <c r="HJS295" s="6"/>
      <c r="HJT295" s="6"/>
      <c r="HJU295" s="6"/>
      <c r="HJV295" s="6"/>
      <c r="HJW295" s="6"/>
      <c r="HJX295" s="6"/>
      <c r="HJY295" s="6"/>
      <c r="HJZ295" s="6"/>
      <c r="HKA295" s="6"/>
      <c r="HKB295" s="6"/>
      <c r="HKC295" s="6"/>
      <c r="HKD295" s="6"/>
      <c r="HKE295" s="6"/>
      <c r="HKF295" s="6"/>
      <c r="HKG295" s="6"/>
      <c r="HKH295" s="6"/>
      <c r="HKI295" s="6"/>
      <c r="HKJ295" s="6"/>
      <c r="HKK295" s="6"/>
      <c r="HKL295" s="6"/>
      <c r="HKM295" s="6"/>
      <c r="HKN295" s="6"/>
      <c r="HKO295" s="6"/>
      <c r="HKP295" s="6"/>
      <c r="HKQ295" s="6"/>
      <c r="HKR295" s="6"/>
      <c r="HKS295" s="6"/>
      <c r="HKT295" s="6"/>
      <c r="HKU295" s="6"/>
      <c r="HKV295" s="6"/>
      <c r="HKW295" s="6"/>
      <c r="HKX295" s="6"/>
      <c r="HKY295" s="6"/>
      <c r="HKZ295" s="6"/>
      <c r="HLA295" s="6"/>
      <c r="HLB295" s="6"/>
      <c r="HLC295" s="6"/>
      <c r="HLD295" s="6"/>
      <c r="HLE295" s="6"/>
      <c r="HLF295" s="6"/>
      <c r="HLG295" s="6"/>
      <c r="HLH295" s="6"/>
      <c r="HLI295" s="6"/>
      <c r="HLJ295" s="6"/>
      <c r="HLK295" s="6"/>
      <c r="HLL295" s="6"/>
      <c r="HLM295" s="6"/>
      <c r="HLN295" s="6"/>
      <c r="HLO295" s="6"/>
      <c r="HLP295" s="6"/>
      <c r="HLQ295" s="6"/>
      <c r="HLR295" s="6"/>
      <c r="HLS295" s="6"/>
      <c r="HLT295" s="6"/>
      <c r="HLU295" s="6"/>
      <c r="HLV295" s="6"/>
      <c r="HLW295" s="6"/>
      <c r="HLX295" s="6"/>
      <c r="HLY295" s="6"/>
      <c r="HLZ295" s="6"/>
      <c r="HMA295" s="6"/>
      <c r="HMB295" s="6"/>
      <c r="HMC295" s="6"/>
      <c r="HMD295" s="6"/>
      <c r="HME295" s="6"/>
      <c r="HMF295" s="6"/>
      <c r="HMG295" s="6"/>
      <c r="HMH295" s="6"/>
      <c r="HMI295" s="6"/>
      <c r="HMJ295" s="6"/>
      <c r="HMK295" s="6"/>
      <c r="HML295" s="6"/>
      <c r="HMM295" s="6"/>
      <c r="HMN295" s="6"/>
      <c r="HMO295" s="6"/>
      <c r="HMP295" s="6"/>
      <c r="HMQ295" s="6"/>
      <c r="HMR295" s="6"/>
      <c r="HMS295" s="6"/>
      <c r="HMT295" s="6"/>
      <c r="HMU295" s="6"/>
      <c r="HMV295" s="6"/>
      <c r="HMW295" s="6"/>
      <c r="HMX295" s="6"/>
      <c r="HMY295" s="6"/>
      <c r="HMZ295" s="6"/>
      <c r="HNA295" s="6"/>
      <c r="HNB295" s="6"/>
      <c r="HNC295" s="6"/>
      <c r="HND295" s="6"/>
      <c r="HNE295" s="6"/>
      <c r="HNF295" s="6"/>
      <c r="HNG295" s="6"/>
      <c r="HNH295" s="6"/>
      <c r="HNI295" s="6"/>
      <c r="HNJ295" s="6"/>
      <c r="HNK295" s="6"/>
      <c r="HNL295" s="6"/>
      <c r="HNM295" s="6"/>
      <c r="HNN295" s="6"/>
      <c r="HNO295" s="6"/>
      <c r="HNP295" s="6"/>
      <c r="HNQ295" s="6"/>
      <c r="HNR295" s="6"/>
      <c r="HNS295" s="6"/>
      <c r="HNT295" s="6"/>
      <c r="HNU295" s="6"/>
      <c r="HNV295" s="6"/>
      <c r="HNW295" s="6"/>
      <c r="HNX295" s="6"/>
      <c r="HNY295" s="6"/>
      <c r="HNZ295" s="6"/>
      <c r="HOA295" s="6"/>
      <c r="HOB295" s="6"/>
      <c r="HOC295" s="6"/>
      <c r="HOD295" s="6"/>
      <c r="HOE295" s="6"/>
      <c r="HOF295" s="6"/>
      <c r="HOG295" s="6"/>
      <c r="HOH295" s="6"/>
      <c r="HOI295" s="6"/>
      <c r="HOJ295" s="6"/>
      <c r="HOK295" s="6"/>
      <c r="HOL295" s="6"/>
      <c r="HOM295" s="6"/>
      <c r="HON295" s="6"/>
      <c r="HOO295" s="6"/>
      <c r="HOP295" s="6"/>
      <c r="HOQ295" s="6"/>
      <c r="HOR295" s="6"/>
      <c r="HOS295" s="6"/>
      <c r="HOT295" s="6"/>
      <c r="HOU295" s="6"/>
      <c r="HOV295" s="6"/>
      <c r="HOW295" s="6"/>
      <c r="HOX295" s="6"/>
      <c r="HOY295" s="6"/>
      <c r="HOZ295" s="6"/>
      <c r="HPA295" s="6"/>
      <c r="HPB295" s="6"/>
      <c r="HPC295" s="6"/>
      <c r="HPD295" s="6"/>
      <c r="HPE295" s="6"/>
      <c r="HPF295" s="6"/>
      <c r="HPG295" s="6"/>
      <c r="HPH295" s="6"/>
      <c r="HPI295" s="6"/>
      <c r="HPJ295" s="6"/>
      <c r="HPK295" s="6"/>
      <c r="HPL295" s="6"/>
      <c r="HPM295" s="6"/>
      <c r="HPN295" s="6"/>
      <c r="HPO295" s="6"/>
      <c r="HPP295" s="6"/>
      <c r="HPQ295" s="6"/>
      <c r="HPR295" s="6"/>
      <c r="HPS295" s="6"/>
      <c r="HPT295" s="6"/>
      <c r="HPU295" s="6"/>
      <c r="HPV295" s="6"/>
      <c r="HPW295" s="6"/>
      <c r="HPX295" s="6"/>
      <c r="HPY295" s="6"/>
      <c r="HPZ295" s="6"/>
      <c r="HQA295" s="6"/>
      <c r="HQB295" s="6"/>
      <c r="HQC295" s="6"/>
      <c r="HQD295" s="6"/>
      <c r="HQE295" s="6"/>
      <c r="HQF295" s="6"/>
      <c r="HQG295" s="6"/>
      <c r="HQH295" s="6"/>
      <c r="HQI295" s="6"/>
      <c r="HQJ295" s="6"/>
      <c r="HQK295" s="6"/>
      <c r="HQL295" s="6"/>
      <c r="HQM295" s="6"/>
      <c r="HQN295" s="6"/>
      <c r="HQO295" s="6"/>
      <c r="HQP295" s="6"/>
      <c r="HQQ295" s="6"/>
      <c r="HQR295" s="6"/>
      <c r="HQS295" s="6"/>
      <c r="HQT295" s="6"/>
      <c r="HQU295" s="6"/>
      <c r="HQV295" s="6"/>
      <c r="HQW295" s="6"/>
      <c r="HQX295" s="6"/>
      <c r="HQY295" s="6"/>
      <c r="HQZ295" s="6"/>
      <c r="HRA295" s="6"/>
      <c r="HRB295" s="6"/>
      <c r="HRC295" s="6"/>
      <c r="HRD295" s="6"/>
      <c r="HRE295" s="6"/>
      <c r="HRF295" s="6"/>
      <c r="HRG295" s="6"/>
      <c r="HRH295" s="6"/>
      <c r="HRI295" s="6"/>
      <c r="HRJ295" s="6"/>
      <c r="HRK295" s="6"/>
      <c r="HRL295" s="6"/>
      <c r="HRM295" s="6"/>
      <c r="HRN295" s="6"/>
      <c r="HRO295" s="6"/>
      <c r="HRP295" s="6"/>
      <c r="HRQ295" s="6"/>
      <c r="HRR295" s="6"/>
      <c r="HRS295" s="6"/>
      <c r="HRT295" s="6"/>
      <c r="HRU295" s="6"/>
      <c r="HRV295" s="6"/>
      <c r="HRW295" s="6"/>
      <c r="HRX295" s="6"/>
      <c r="HRY295" s="6"/>
      <c r="HRZ295" s="6"/>
      <c r="HSA295" s="6"/>
      <c r="HSB295" s="6"/>
      <c r="HSC295" s="6"/>
      <c r="HSD295" s="6"/>
      <c r="HSE295" s="6"/>
      <c r="HSF295" s="6"/>
      <c r="HSG295" s="6"/>
      <c r="HSH295" s="6"/>
      <c r="HSI295" s="6"/>
      <c r="HSJ295" s="6"/>
      <c r="HSK295" s="6"/>
      <c r="HSL295" s="6"/>
      <c r="HSM295" s="6"/>
      <c r="HSN295" s="6"/>
      <c r="HSO295" s="6"/>
      <c r="HSP295" s="6"/>
      <c r="HSQ295" s="6"/>
      <c r="HSR295" s="6"/>
      <c r="HSS295" s="6"/>
      <c r="HST295" s="6"/>
      <c r="HSU295" s="6"/>
      <c r="HSV295" s="6"/>
      <c r="HSW295" s="6"/>
      <c r="HSX295" s="6"/>
      <c r="HSY295" s="6"/>
      <c r="HSZ295" s="6"/>
      <c r="HTA295" s="6"/>
      <c r="HTB295" s="6"/>
      <c r="HTC295" s="6"/>
      <c r="HTD295" s="6"/>
      <c r="HTE295" s="6"/>
      <c r="HTF295" s="6"/>
      <c r="HTG295" s="6"/>
      <c r="HTH295" s="6"/>
      <c r="HTI295" s="6"/>
      <c r="HTJ295" s="6"/>
      <c r="HTK295" s="6"/>
      <c r="HTL295" s="6"/>
      <c r="HTM295" s="6"/>
      <c r="HTN295" s="6"/>
      <c r="HTO295" s="6"/>
      <c r="HTP295" s="6"/>
      <c r="HTQ295" s="6"/>
      <c r="HTR295" s="6"/>
      <c r="HTS295" s="6"/>
      <c r="HTT295" s="6"/>
      <c r="HTU295" s="6"/>
      <c r="HTV295" s="6"/>
      <c r="HTW295" s="6"/>
      <c r="HTX295" s="6"/>
      <c r="HTY295" s="6"/>
      <c r="HTZ295" s="6"/>
      <c r="HUA295" s="6"/>
      <c r="HUB295" s="6"/>
      <c r="HUC295" s="6"/>
      <c r="HUD295" s="6"/>
      <c r="HUE295" s="6"/>
      <c r="HUF295" s="6"/>
      <c r="HUG295" s="6"/>
      <c r="HUH295" s="6"/>
      <c r="HUI295" s="6"/>
      <c r="HUJ295" s="6"/>
      <c r="HUK295" s="6"/>
      <c r="HUL295" s="6"/>
      <c r="HUM295" s="6"/>
      <c r="HUN295" s="6"/>
      <c r="HUO295" s="6"/>
      <c r="HUP295" s="6"/>
      <c r="HUQ295" s="6"/>
      <c r="HUR295" s="6"/>
      <c r="HUS295" s="6"/>
      <c r="HUT295" s="6"/>
      <c r="HUU295" s="6"/>
      <c r="HUV295" s="6"/>
      <c r="HUW295" s="6"/>
      <c r="HUX295" s="6"/>
      <c r="HUY295" s="6"/>
      <c r="HUZ295" s="6"/>
      <c r="HVA295" s="6"/>
      <c r="HVB295" s="6"/>
      <c r="HVC295" s="6"/>
      <c r="HVD295" s="6"/>
      <c r="HVE295" s="6"/>
      <c r="HVF295" s="6"/>
      <c r="HVG295" s="6"/>
      <c r="HVH295" s="6"/>
      <c r="HVI295" s="6"/>
      <c r="HVJ295" s="6"/>
      <c r="HVK295" s="6"/>
      <c r="HVL295" s="6"/>
      <c r="HVM295" s="6"/>
      <c r="HVN295" s="6"/>
      <c r="HVO295" s="6"/>
      <c r="HVP295" s="6"/>
      <c r="HVQ295" s="6"/>
      <c r="HVR295" s="6"/>
      <c r="HVS295" s="6"/>
      <c r="HVT295" s="6"/>
      <c r="HVU295" s="6"/>
      <c r="HVV295" s="6"/>
      <c r="HVW295" s="6"/>
      <c r="HVX295" s="6"/>
      <c r="HVY295" s="6"/>
      <c r="HVZ295" s="6"/>
      <c r="HWA295" s="6"/>
      <c r="HWB295" s="6"/>
      <c r="HWC295" s="6"/>
      <c r="HWD295" s="6"/>
      <c r="HWE295" s="6"/>
      <c r="HWF295" s="6"/>
      <c r="HWG295" s="6"/>
      <c r="HWH295" s="6"/>
      <c r="HWI295" s="6"/>
      <c r="HWJ295" s="6"/>
      <c r="HWK295" s="6"/>
      <c r="HWL295" s="6"/>
      <c r="HWM295" s="6"/>
      <c r="HWN295" s="6"/>
      <c r="HWO295" s="6"/>
      <c r="HWP295" s="6"/>
      <c r="HWQ295" s="6"/>
      <c r="HWR295" s="6"/>
      <c r="HWS295" s="6"/>
      <c r="HWT295" s="6"/>
      <c r="HWU295" s="6"/>
      <c r="HWV295" s="6"/>
      <c r="HWW295" s="6"/>
      <c r="HWX295" s="6"/>
      <c r="HWY295" s="6"/>
      <c r="HWZ295" s="6"/>
      <c r="HXA295" s="6"/>
      <c r="HXB295" s="6"/>
      <c r="HXC295" s="6"/>
      <c r="HXD295" s="6"/>
      <c r="HXE295" s="6"/>
      <c r="HXF295" s="6"/>
      <c r="HXG295" s="6"/>
      <c r="HXH295" s="6"/>
      <c r="HXI295" s="6"/>
      <c r="HXJ295" s="6"/>
      <c r="HXK295" s="6"/>
      <c r="HXL295" s="6"/>
      <c r="HXM295" s="6"/>
      <c r="HXN295" s="6"/>
      <c r="HXO295" s="6"/>
      <c r="HXP295" s="6"/>
      <c r="HXQ295" s="6"/>
      <c r="HXR295" s="6"/>
      <c r="HXS295" s="6"/>
      <c r="HXT295" s="6"/>
      <c r="HXU295" s="6"/>
      <c r="HXV295" s="6"/>
      <c r="HXW295" s="6"/>
      <c r="HXX295" s="6"/>
      <c r="HXY295" s="6"/>
      <c r="HXZ295" s="6"/>
      <c r="HYA295" s="6"/>
      <c r="HYB295" s="6"/>
      <c r="HYC295" s="6"/>
      <c r="HYD295" s="6"/>
      <c r="HYE295" s="6"/>
      <c r="HYF295" s="6"/>
      <c r="HYG295" s="6"/>
      <c r="HYH295" s="6"/>
      <c r="HYI295" s="6"/>
      <c r="HYJ295" s="6"/>
      <c r="HYK295" s="6"/>
      <c r="HYL295" s="6"/>
      <c r="HYM295" s="6"/>
      <c r="HYN295" s="6"/>
      <c r="HYO295" s="6"/>
      <c r="HYP295" s="6"/>
      <c r="HYQ295" s="6"/>
      <c r="HYR295" s="6"/>
      <c r="HYS295" s="6"/>
      <c r="HYT295" s="6"/>
      <c r="HYU295" s="6"/>
      <c r="HYV295" s="6"/>
      <c r="HYW295" s="6"/>
      <c r="HYX295" s="6"/>
      <c r="HYY295" s="6"/>
      <c r="HYZ295" s="6"/>
      <c r="HZA295" s="6"/>
      <c r="HZB295" s="6"/>
      <c r="HZC295" s="6"/>
      <c r="HZD295" s="6"/>
      <c r="HZE295" s="6"/>
      <c r="HZF295" s="6"/>
      <c r="HZG295" s="6"/>
      <c r="HZH295" s="6"/>
      <c r="HZI295" s="6"/>
      <c r="HZJ295" s="6"/>
      <c r="HZK295" s="6"/>
      <c r="HZL295" s="6"/>
      <c r="HZM295" s="6"/>
      <c r="HZN295" s="6"/>
      <c r="HZO295" s="6"/>
      <c r="HZP295" s="6"/>
      <c r="HZQ295" s="6"/>
      <c r="HZR295" s="6"/>
      <c r="HZS295" s="6"/>
      <c r="HZT295" s="6"/>
      <c r="HZU295" s="6"/>
      <c r="HZV295" s="6"/>
      <c r="HZW295" s="6"/>
      <c r="HZX295" s="6"/>
      <c r="HZY295" s="6"/>
      <c r="HZZ295" s="6"/>
      <c r="IAA295" s="6"/>
      <c r="IAB295" s="6"/>
      <c r="IAC295" s="6"/>
      <c r="IAD295" s="6"/>
      <c r="IAE295" s="6"/>
      <c r="IAF295" s="6"/>
      <c r="IAG295" s="6"/>
      <c r="IAH295" s="6"/>
      <c r="IAI295" s="6"/>
      <c r="IAJ295" s="6"/>
      <c r="IAK295" s="6"/>
      <c r="IAL295" s="6"/>
      <c r="IAM295" s="6"/>
      <c r="IAN295" s="6"/>
      <c r="IAO295" s="6"/>
      <c r="IAP295" s="6"/>
      <c r="IAQ295" s="6"/>
      <c r="IAR295" s="6"/>
      <c r="IAS295" s="6"/>
      <c r="IAT295" s="6"/>
      <c r="IAU295" s="6"/>
      <c r="IAV295" s="6"/>
      <c r="IAW295" s="6"/>
      <c r="IAX295" s="6"/>
      <c r="IAY295" s="6"/>
      <c r="IAZ295" s="6"/>
      <c r="IBA295" s="6"/>
      <c r="IBB295" s="6"/>
      <c r="IBC295" s="6"/>
      <c r="IBD295" s="6"/>
      <c r="IBE295" s="6"/>
      <c r="IBF295" s="6"/>
      <c r="IBG295" s="6"/>
      <c r="IBH295" s="6"/>
      <c r="IBI295" s="6"/>
      <c r="IBJ295" s="6"/>
      <c r="IBK295" s="6"/>
      <c r="IBL295" s="6"/>
      <c r="IBM295" s="6"/>
      <c r="IBN295" s="6"/>
      <c r="IBO295" s="6"/>
      <c r="IBP295" s="6"/>
      <c r="IBQ295" s="6"/>
      <c r="IBR295" s="6"/>
      <c r="IBS295" s="6"/>
      <c r="IBT295" s="6"/>
      <c r="IBU295" s="6"/>
      <c r="IBV295" s="6"/>
      <c r="IBW295" s="6"/>
      <c r="IBX295" s="6"/>
      <c r="IBY295" s="6"/>
      <c r="IBZ295" s="6"/>
      <c r="ICA295" s="6"/>
      <c r="ICB295" s="6"/>
      <c r="ICC295" s="6"/>
      <c r="ICD295" s="6"/>
      <c r="ICE295" s="6"/>
      <c r="ICF295" s="6"/>
      <c r="ICG295" s="6"/>
      <c r="ICH295" s="6"/>
      <c r="ICI295" s="6"/>
      <c r="ICJ295" s="6"/>
      <c r="ICK295" s="6"/>
      <c r="ICL295" s="6"/>
      <c r="ICM295" s="6"/>
      <c r="ICN295" s="6"/>
      <c r="ICO295" s="6"/>
      <c r="ICP295" s="6"/>
      <c r="ICQ295" s="6"/>
      <c r="ICR295" s="6"/>
      <c r="ICS295" s="6"/>
      <c r="ICT295" s="6"/>
      <c r="ICU295" s="6"/>
      <c r="ICV295" s="6"/>
      <c r="ICW295" s="6"/>
      <c r="ICX295" s="6"/>
      <c r="ICY295" s="6"/>
      <c r="ICZ295" s="6"/>
      <c r="IDA295" s="6"/>
      <c r="IDB295" s="6"/>
      <c r="IDC295" s="6"/>
      <c r="IDD295" s="6"/>
      <c r="IDE295" s="6"/>
      <c r="IDF295" s="6"/>
      <c r="IDG295" s="6"/>
      <c r="IDH295" s="6"/>
      <c r="IDI295" s="6"/>
      <c r="IDJ295" s="6"/>
      <c r="IDK295" s="6"/>
      <c r="IDL295" s="6"/>
      <c r="IDM295" s="6"/>
      <c r="IDN295" s="6"/>
      <c r="IDO295" s="6"/>
      <c r="IDP295" s="6"/>
      <c r="IDQ295" s="6"/>
      <c r="IDR295" s="6"/>
      <c r="IDS295" s="6"/>
      <c r="IDT295" s="6"/>
      <c r="IDU295" s="6"/>
      <c r="IDV295" s="6"/>
      <c r="IDW295" s="6"/>
      <c r="IDX295" s="6"/>
      <c r="IDY295" s="6"/>
      <c r="IDZ295" s="6"/>
      <c r="IEA295" s="6"/>
      <c r="IEB295" s="6"/>
      <c r="IEC295" s="6"/>
      <c r="IED295" s="6"/>
      <c r="IEE295" s="6"/>
      <c r="IEF295" s="6"/>
      <c r="IEG295" s="6"/>
      <c r="IEH295" s="6"/>
      <c r="IEI295" s="6"/>
      <c r="IEJ295" s="6"/>
      <c r="IEK295" s="6"/>
      <c r="IEL295" s="6"/>
      <c r="IEM295" s="6"/>
      <c r="IEN295" s="6"/>
      <c r="IEO295" s="6"/>
      <c r="IEP295" s="6"/>
      <c r="IEQ295" s="6"/>
      <c r="IER295" s="6"/>
      <c r="IES295" s="6"/>
      <c r="IET295" s="6"/>
      <c r="IEU295" s="6"/>
      <c r="IEV295" s="6"/>
      <c r="IEW295" s="6"/>
      <c r="IEX295" s="6"/>
      <c r="IEY295" s="6"/>
      <c r="IEZ295" s="6"/>
      <c r="IFA295" s="6"/>
      <c r="IFB295" s="6"/>
      <c r="IFC295" s="6"/>
      <c r="IFD295" s="6"/>
      <c r="IFE295" s="6"/>
      <c r="IFF295" s="6"/>
      <c r="IFG295" s="6"/>
      <c r="IFH295" s="6"/>
      <c r="IFI295" s="6"/>
      <c r="IFJ295" s="6"/>
      <c r="IFK295" s="6"/>
      <c r="IFL295" s="6"/>
      <c r="IFM295" s="6"/>
      <c r="IFN295" s="6"/>
      <c r="IFO295" s="6"/>
      <c r="IFP295" s="6"/>
      <c r="IFQ295" s="6"/>
      <c r="IFR295" s="6"/>
      <c r="IFS295" s="6"/>
      <c r="IFT295" s="6"/>
      <c r="IFU295" s="6"/>
      <c r="IFV295" s="6"/>
      <c r="IFW295" s="6"/>
      <c r="IFX295" s="6"/>
      <c r="IFY295" s="6"/>
      <c r="IFZ295" s="6"/>
      <c r="IGA295" s="6"/>
      <c r="IGB295" s="6"/>
      <c r="IGC295" s="6"/>
      <c r="IGD295" s="6"/>
      <c r="IGE295" s="6"/>
      <c r="IGF295" s="6"/>
      <c r="IGG295" s="6"/>
      <c r="IGH295" s="6"/>
      <c r="IGI295" s="6"/>
      <c r="IGJ295" s="6"/>
      <c r="IGK295" s="6"/>
      <c r="IGL295" s="6"/>
      <c r="IGM295" s="6"/>
      <c r="IGN295" s="6"/>
      <c r="IGO295" s="6"/>
      <c r="IGP295" s="6"/>
      <c r="IGQ295" s="6"/>
      <c r="IGR295" s="6"/>
      <c r="IGS295" s="6"/>
      <c r="IGT295" s="6"/>
      <c r="IGU295" s="6"/>
      <c r="IGV295" s="6"/>
      <c r="IGW295" s="6"/>
      <c r="IGX295" s="6"/>
      <c r="IGY295" s="6"/>
      <c r="IGZ295" s="6"/>
      <c r="IHA295" s="6"/>
      <c r="IHB295" s="6"/>
      <c r="IHC295" s="6"/>
      <c r="IHD295" s="6"/>
      <c r="IHE295" s="6"/>
      <c r="IHF295" s="6"/>
      <c r="IHG295" s="6"/>
      <c r="IHH295" s="6"/>
      <c r="IHI295" s="6"/>
      <c r="IHJ295" s="6"/>
      <c r="IHK295" s="6"/>
      <c r="IHL295" s="6"/>
      <c r="IHM295" s="6"/>
      <c r="IHN295" s="6"/>
      <c r="IHO295" s="6"/>
      <c r="IHP295" s="6"/>
      <c r="IHQ295" s="6"/>
      <c r="IHR295" s="6"/>
      <c r="IHS295" s="6"/>
      <c r="IHT295" s="6"/>
      <c r="IHU295" s="6"/>
      <c r="IHV295" s="6"/>
      <c r="IHW295" s="6"/>
      <c r="IHX295" s="6"/>
      <c r="IHY295" s="6"/>
      <c r="IHZ295" s="6"/>
      <c r="IIA295" s="6"/>
      <c r="IIB295" s="6"/>
      <c r="IIC295" s="6"/>
      <c r="IID295" s="6"/>
      <c r="IIE295" s="6"/>
      <c r="IIF295" s="6"/>
      <c r="IIG295" s="6"/>
      <c r="IIH295" s="6"/>
      <c r="III295" s="6"/>
      <c r="IIJ295" s="6"/>
      <c r="IIK295" s="6"/>
      <c r="IIL295" s="6"/>
      <c r="IIM295" s="6"/>
      <c r="IIN295" s="6"/>
      <c r="IIO295" s="6"/>
      <c r="IIP295" s="6"/>
      <c r="IIQ295" s="6"/>
      <c r="IIR295" s="6"/>
      <c r="IIS295" s="6"/>
      <c r="IIT295" s="6"/>
      <c r="IIU295" s="6"/>
      <c r="IIV295" s="6"/>
      <c r="IIW295" s="6"/>
      <c r="IIX295" s="6"/>
      <c r="IIY295" s="6"/>
      <c r="IIZ295" s="6"/>
      <c r="IJA295" s="6"/>
      <c r="IJB295" s="6"/>
      <c r="IJC295" s="6"/>
      <c r="IJD295" s="6"/>
      <c r="IJE295" s="6"/>
      <c r="IJF295" s="6"/>
      <c r="IJG295" s="6"/>
      <c r="IJH295" s="6"/>
      <c r="IJI295" s="6"/>
      <c r="IJJ295" s="6"/>
      <c r="IJK295" s="6"/>
      <c r="IJL295" s="6"/>
      <c r="IJM295" s="6"/>
      <c r="IJN295" s="6"/>
      <c r="IJO295" s="6"/>
      <c r="IJP295" s="6"/>
      <c r="IJQ295" s="6"/>
      <c r="IJR295" s="6"/>
      <c r="IJS295" s="6"/>
      <c r="IJT295" s="6"/>
      <c r="IJU295" s="6"/>
      <c r="IJV295" s="6"/>
      <c r="IJW295" s="6"/>
      <c r="IJX295" s="6"/>
      <c r="IJY295" s="6"/>
      <c r="IJZ295" s="6"/>
      <c r="IKA295" s="6"/>
      <c r="IKB295" s="6"/>
      <c r="IKC295" s="6"/>
      <c r="IKD295" s="6"/>
      <c r="IKE295" s="6"/>
      <c r="IKF295" s="6"/>
      <c r="IKG295" s="6"/>
      <c r="IKH295" s="6"/>
      <c r="IKI295" s="6"/>
      <c r="IKJ295" s="6"/>
      <c r="IKK295" s="6"/>
      <c r="IKL295" s="6"/>
      <c r="IKM295" s="6"/>
      <c r="IKN295" s="6"/>
      <c r="IKO295" s="6"/>
      <c r="IKP295" s="6"/>
      <c r="IKQ295" s="6"/>
      <c r="IKR295" s="6"/>
      <c r="IKS295" s="6"/>
      <c r="IKT295" s="6"/>
      <c r="IKU295" s="6"/>
      <c r="IKV295" s="6"/>
      <c r="IKW295" s="6"/>
      <c r="IKX295" s="6"/>
      <c r="IKY295" s="6"/>
      <c r="IKZ295" s="6"/>
      <c r="ILA295" s="6"/>
      <c r="ILB295" s="6"/>
      <c r="ILC295" s="6"/>
      <c r="ILD295" s="6"/>
      <c r="ILE295" s="6"/>
      <c r="ILF295" s="6"/>
      <c r="ILG295" s="6"/>
      <c r="ILH295" s="6"/>
      <c r="ILI295" s="6"/>
      <c r="ILJ295" s="6"/>
      <c r="ILK295" s="6"/>
      <c r="ILL295" s="6"/>
      <c r="ILM295" s="6"/>
      <c r="ILN295" s="6"/>
      <c r="ILO295" s="6"/>
      <c r="ILP295" s="6"/>
      <c r="ILQ295" s="6"/>
      <c r="ILR295" s="6"/>
      <c r="ILS295" s="6"/>
      <c r="ILT295" s="6"/>
      <c r="ILU295" s="6"/>
      <c r="ILV295" s="6"/>
      <c r="ILW295" s="6"/>
      <c r="ILX295" s="6"/>
      <c r="ILY295" s="6"/>
      <c r="ILZ295" s="6"/>
      <c r="IMA295" s="6"/>
      <c r="IMB295" s="6"/>
      <c r="IMC295" s="6"/>
      <c r="IMD295" s="6"/>
      <c r="IME295" s="6"/>
      <c r="IMF295" s="6"/>
      <c r="IMG295" s="6"/>
      <c r="IMH295" s="6"/>
      <c r="IMI295" s="6"/>
      <c r="IMJ295" s="6"/>
      <c r="IMK295" s="6"/>
      <c r="IML295" s="6"/>
      <c r="IMM295" s="6"/>
      <c r="IMN295" s="6"/>
      <c r="IMO295" s="6"/>
      <c r="IMP295" s="6"/>
      <c r="IMQ295" s="6"/>
      <c r="IMR295" s="6"/>
      <c r="IMS295" s="6"/>
      <c r="IMT295" s="6"/>
      <c r="IMU295" s="6"/>
      <c r="IMV295" s="6"/>
      <c r="IMW295" s="6"/>
      <c r="IMX295" s="6"/>
      <c r="IMY295" s="6"/>
      <c r="IMZ295" s="6"/>
      <c r="INA295" s="6"/>
      <c r="INB295" s="6"/>
      <c r="INC295" s="6"/>
      <c r="IND295" s="6"/>
      <c r="INE295" s="6"/>
      <c r="INF295" s="6"/>
      <c r="ING295" s="6"/>
      <c r="INH295" s="6"/>
      <c r="INI295" s="6"/>
      <c r="INJ295" s="6"/>
      <c r="INK295" s="6"/>
      <c r="INL295" s="6"/>
      <c r="INM295" s="6"/>
      <c r="INN295" s="6"/>
      <c r="INO295" s="6"/>
      <c r="INP295" s="6"/>
      <c r="INQ295" s="6"/>
      <c r="INR295" s="6"/>
      <c r="INS295" s="6"/>
      <c r="INT295" s="6"/>
      <c r="INU295" s="6"/>
      <c r="INV295" s="6"/>
      <c r="INW295" s="6"/>
      <c r="INX295" s="6"/>
      <c r="INY295" s="6"/>
      <c r="INZ295" s="6"/>
      <c r="IOA295" s="6"/>
      <c r="IOB295" s="6"/>
      <c r="IOC295" s="6"/>
      <c r="IOD295" s="6"/>
      <c r="IOE295" s="6"/>
      <c r="IOF295" s="6"/>
      <c r="IOG295" s="6"/>
      <c r="IOH295" s="6"/>
      <c r="IOI295" s="6"/>
      <c r="IOJ295" s="6"/>
      <c r="IOK295" s="6"/>
      <c r="IOL295" s="6"/>
      <c r="IOM295" s="6"/>
      <c r="ION295" s="6"/>
      <c r="IOO295" s="6"/>
      <c r="IOP295" s="6"/>
      <c r="IOQ295" s="6"/>
      <c r="IOR295" s="6"/>
      <c r="IOS295" s="6"/>
      <c r="IOT295" s="6"/>
      <c r="IOU295" s="6"/>
      <c r="IOV295" s="6"/>
      <c r="IOW295" s="6"/>
      <c r="IOX295" s="6"/>
      <c r="IOY295" s="6"/>
      <c r="IOZ295" s="6"/>
      <c r="IPA295" s="6"/>
      <c r="IPB295" s="6"/>
      <c r="IPC295" s="6"/>
      <c r="IPD295" s="6"/>
      <c r="IPE295" s="6"/>
      <c r="IPF295" s="6"/>
      <c r="IPG295" s="6"/>
      <c r="IPH295" s="6"/>
      <c r="IPI295" s="6"/>
      <c r="IPJ295" s="6"/>
      <c r="IPK295" s="6"/>
      <c r="IPL295" s="6"/>
      <c r="IPM295" s="6"/>
      <c r="IPN295" s="6"/>
      <c r="IPO295" s="6"/>
      <c r="IPP295" s="6"/>
      <c r="IPQ295" s="6"/>
      <c r="IPR295" s="6"/>
      <c r="IPS295" s="6"/>
      <c r="IPT295" s="6"/>
      <c r="IPU295" s="6"/>
      <c r="IPV295" s="6"/>
      <c r="IPW295" s="6"/>
      <c r="IPX295" s="6"/>
      <c r="IPY295" s="6"/>
      <c r="IPZ295" s="6"/>
      <c r="IQA295" s="6"/>
      <c r="IQB295" s="6"/>
      <c r="IQC295" s="6"/>
      <c r="IQD295" s="6"/>
      <c r="IQE295" s="6"/>
      <c r="IQF295" s="6"/>
      <c r="IQG295" s="6"/>
      <c r="IQH295" s="6"/>
      <c r="IQI295" s="6"/>
      <c r="IQJ295" s="6"/>
      <c r="IQK295" s="6"/>
      <c r="IQL295" s="6"/>
      <c r="IQM295" s="6"/>
      <c r="IQN295" s="6"/>
      <c r="IQO295" s="6"/>
      <c r="IQP295" s="6"/>
      <c r="IQQ295" s="6"/>
      <c r="IQR295" s="6"/>
      <c r="IQS295" s="6"/>
      <c r="IQT295" s="6"/>
      <c r="IQU295" s="6"/>
      <c r="IQV295" s="6"/>
      <c r="IQW295" s="6"/>
      <c r="IQX295" s="6"/>
      <c r="IQY295" s="6"/>
      <c r="IQZ295" s="6"/>
      <c r="IRA295" s="6"/>
      <c r="IRB295" s="6"/>
      <c r="IRC295" s="6"/>
      <c r="IRD295" s="6"/>
      <c r="IRE295" s="6"/>
      <c r="IRF295" s="6"/>
      <c r="IRG295" s="6"/>
      <c r="IRH295" s="6"/>
      <c r="IRI295" s="6"/>
      <c r="IRJ295" s="6"/>
      <c r="IRK295" s="6"/>
      <c r="IRL295" s="6"/>
      <c r="IRM295" s="6"/>
      <c r="IRN295" s="6"/>
      <c r="IRO295" s="6"/>
      <c r="IRP295" s="6"/>
      <c r="IRQ295" s="6"/>
      <c r="IRR295" s="6"/>
      <c r="IRS295" s="6"/>
      <c r="IRT295" s="6"/>
      <c r="IRU295" s="6"/>
      <c r="IRV295" s="6"/>
      <c r="IRW295" s="6"/>
      <c r="IRX295" s="6"/>
      <c r="IRY295" s="6"/>
      <c r="IRZ295" s="6"/>
      <c r="ISA295" s="6"/>
      <c r="ISB295" s="6"/>
      <c r="ISC295" s="6"/>
      <c r="ISD295" s="6"/>
      <c r="ISE295" s="6"/>
      <c r="ISF295" s="6"/>
      <c r="ISG295" s="6"/>
      <c r="ISH295" s="6"/>
      <c r="ISI295" s="6"/>
      <c r="ISJ295" s="6"/>
      <c r="ISK295" s="6"/>
      <c r="ISL295" s="6"/>
      <c r="ISM295" s="6"/>
      <c r="ISN295" s="6"/>
      <c r="ISO295" s="6"/>
      <c r="ISP295" s="6"/>
      <c r="ISQ295" s="6"/>
      <c r="ISR295" s="6"/>
      <c r="ISS295" s="6"/>
      <c r="IST295" s="6"/>
      <c r="ISU295" s="6"/>
      <c r="ISV295" s="6"/>
      <c r="ISW295" s="6"/>
      <c r="ISX295" s="6"/>
      <c r="ISY295" s="6"/>
      <c r="ISZ295" s="6"/>
      <c r="ITA295" s="6"/>
      <c r="ITB295" s="6"/>
      <c r="ITC295" s="6"/>
      <c r="ITD295" s="6"/>
      <c r="ITE295" s="6"/>
      <c r="ITF295" s="6"/>
      <c r="ITG295" s="6"/>
      <c r="ITH295" s="6"/>
      <c r="ITI295" s="6"/>
      <c r="ITJ295" s="6"/>
      <c r="ITK295" s="6"/>
      <c r="ITL295" s="6"/>
      <c r="ITM295" s="6"/>
      <c r="ITN295" s="6"/>
      <c r="ITO295" s="6"/>
      <c r="ITP295" s="6"/>
      <c r="ITQ295" s="6"/>
      <c r="ITR295" s="6"/>
      <c r="ITS295" s="6"/>
      <c r="ITT295" s="6"/>
      <c r="ITU295" s="6"/>
      <c r="ITV295" s="6"/>
      <c r="ITW295" s="6"/>
      <c r="ITX295" s="6"/>
      <c r="ITY295" s="6"/>
      <c r="ITZ295" s="6"/>
      <c r="IUA295" s="6"/>
      <c r="IUB295" s="6"/>
      <c r="IUC295" s="6"/>
      <c r="IUD295" s="6"/>
      <c r="IUE295" s="6"/>
      <c r="IUF295" s="6"/>
      <c r="IUG295" s="6"/>
      <c r="IUH295" s="6"/>
      <c r="IUI295" s="6"/>
      <c r="IUJ295" s="6"/>
      <c r="IUK295" s="6"/>
      <c r="IUL295" s="6"/>
      <c r="IUM295" s="6"/>
      <c r="IUN295" s="6"/>
      <c r="IUO295" s="6"/>
      <c r="IUP295" s="6"/>
      <c r="IUQ295" s="6"/>
      <c r="IUR295" s="6"/>
      <c r="IUS295" s="6"/>
      <c r="IUT295" s="6"/>
      <c r="IUU295" s="6"/>
      <c r="IUV295" s="6"/>
      <c r="IUW295" s="6"/>
      <c r="IUX295" s="6"/>
      <c r="IUY295" s="6"/>
      <c r="IUZ295" s="6"/>
      <c r="IVA295" s="6"/>
      <c r="IVB295" s="6"/>
      <c r="IVC295" s="6"/>
      <c r="IVD295" s="6"/>
      <c r="IVE295" s="6"/>
      <c r="IVF295" s="6"/>
      <c r="IVG295" s="6"/>
      <c r="IVH295" s="6"/>
      <c r="IVI295" s="6"/>
      <c r="IVJ295" s="6"/>
      <c r="IVK295" s="6"/>
      <c r="IVL295" s="6"/>
      <c r="IVM295" s="6"/>
      <c r="IVN295" s="6"/>
      <c r="IVO295" s="6"/>
      <c r="IVP295" s="6"/>
      <c r="IVQ295" s="6"/>
      <c r="IVR295" s="6"/>
      <c r="IVS295" s="6"/>
      <c r="IVT295" s="6"/>
      <c r="IVU295" s="6"/>
      <c r="IVV295" s="6"/>
      <c r="IVW295" s="6"/>
      <c r="IVX295" s="6"/>
      <c r="IVY295" s="6"/>
      <c r="IVZ295" s="6"/>
      <c r="IWA295" s="6"/>
      <c r="IWB295" s="6"/>
      <c r="IWC295" s="6"/>
      <c r="IWD295" s="6"/>
      <c r="IWE295" s="6"/>
      <c r="IWF295" s="6"/>
      <c r="IWG295" s="6"/>
      <c r="IWH295" s="6"/>
      <c r="IWI295" s="6"/>
      <c r="IWJ295" s="6"/>
      <c r="IWK295" s="6"/>
      <c r="IWL295" s="6"/>
      <c r="IWM295" s="6"/>
      <c r="IWN295" s="6"/>
      <c r="IWO295" s="6"/>
      <c r="IWP295" s="6"/>
      <c r="IWQ295" s="6"/>
      <c r="IWR295" s="6"/>
      <c r="IWS295" s="6"/>
      <c r="IWT295" s="6"/>
      <c r="IWU295" s="6"/>
      <c r="IWV295" s="6"/>
      <c r="IWW295" s="6"/>
      <c r="IWX295" s="6"/>
      <c r="IWY295" s="6"/>
      <c r="IWZ295" s="6"/>
      <c r="IXA295" s="6"/>
      <c r="IXB295" s="6"/>
      <c r="IXC295" s="6"/>
      <c r="IXD295" s="6"/>
      <c r="IXE295" s="6"/>
      <c r="IXF295" s="6"/>
      <c r="IXG295" s="6"/>
      <c r="IXH295" s="6"/>
      <c r="IXI295" s="6"/>
      <c r="IXJ295" s="6"/>
      <c r="IXK295" s="6"/>
      <c r="IXL295" s="6"/>
      <c r="IXM295" s="6"/>
      <c r="IXN295" s="6"/>
      <c r="IXO295" s="6"/>
      <c r="IXP295" s="6"/>
      <c r="IXQ295" s="6"/>
      <c r="IXR295" s="6"/>
      <c r="IXS295" s="6"/>
      <c r="IXT295" s="6"/>
      <c r="IXU295" s="6"/>
      <c r="IXV295" s="6"/>
      <c r="IXW295" s="6"/>
      <c r="IXX295" s="6"/>
      <c r="IXY295" s="6"/>
      <c r="IXZ295" s="6"/>
      <c r="IYA295" s="6"/>
      <c r="IYB295" s="6"/>
      <c r="IYC295" s="6"/>
      <c r="IYD295" s="6"/>
      <c r="IYE295" s="6"/>
      <c r="IYF295" s="6"/>
      <c r="IYG295" s="6"/>
      <c r="IYH295" s="6"/>
      <c r="IYI295" s="6"/>
      <c r="IYJ295" s="6"/>
      <c r="IYK295" s="6"/>
      <c r="IYL295" s="6"/>
      <c r="IYM295" s="6"/>
      <c r="IYN295" s="6"/>
      <c r="IYO295" s="6"/>
      <c r="IYP295" s="6"/>
      <c r="IYQ295" s="6"/>
      <c r="IYR295" s="6"/>
      <c r="IYS295" s="6"/>
      <c r="IYT295" s="6"/>
      <c r="IYU295" s="6"/>
      <c r="IYV295" s="6"/>
      <c r="IYW295" s="6"/>
      <c r="IYX295" s="6"/>
      <c r="IYY295" s="6"/>
      <c r="IYZ295" s="6"/>
      <c r="IZA295" s="6"/>
      <c r="IZB295" s="6"/>
      <c r="IZC295" s="6"/>
      <c r="IZD295" s="6"/>
      <c r="IZE295" s="6"/>
      <c r="IZF295" s="6"/>
      <c r="IZG295" s="6"/>
      <c r="IZH295" s="6"/>
      <c r="IZI295" s="6"/>
      <c r="IZJ295" s="6"/>
      <c r="IZK295" s="6"/>
      <c r="IZL295" s="6"/>
      <c r="IZM295" s="6"/>
      <c r="IZN295" s="6"/>
      <c r="IZO295" s="6"/>
      <c r="IZP295" s="6"/>
      <c r="IZQ295" s="6"/>
      <c r="IZR295" s="6"/>
      <c r="IZS295" s="6"/>
      <c r="IZT295" s="6"/>
      <c r="IZU295" s="6"/>
      <c r="IZV295" s="6"/>
      <c r="IZW295" s="6"/>
      <c r="IZX295" s="6"/>
      <c r="IZY295" s="6"/>
      <c r="IZZ295" s="6"/>
      <c r="JAA295" s="6"/>
      <c r="JAB295" s="6"/>
      <c r="JAC295" s="6"/>
      <c r="JAD295" s="6"/>
      <c r="JAE295" s="6"/>
      <c r="JAF295" s="6"/>
      <c r="JAG295" s="6"/>
      <c r="JAH295" s="6"/>
      <c r="JAI295" s="6"/>
      <c r="JAJ295" s="6"/>
      <c r="JAK295" s="6"/>
      <c r="JAL295" s="6"/>
      <c r="JAM295" s="6"/>
      <c r="JAN295" s="6"/>
      <c r="JAO295" s="6"/>
      <c r="JAP295" s="6"/>
      <c r="JAQ295" s="6"/>
      <c r="JAR295" s="6"/>
      <c r="JAS295" s="6"/>
      <c r="JAT295" s="6"/>
      <c r="JAU295" s="6"/>
      <c r="JAV295" s="6"/>
      <c r="JAW295" s="6"/>
      <c r="JAX295" s="6"/>
      <c r="JAY295" s="6"/>
      <c r="JAZ295" s="6"/>
      <c r="JBA295" s="6"/>
      <c r="JBB295" s="6"/>
      <c r="JBC295" s="6"/>
      <c r="JBD295" s="6"/>
      <c r="JBE295" s="6"/>
      <c r="JBF295" s="6"/>
      <c r="JBG295" s="6"/>
      <c r="JBH295" s="6"/>
      <c r="JBI295" s="6"/>
      <c r="JBJ295" s="6"/>
      <c r="JBK295" s="6"/>
      <c r="JBL295" s="6"/>
      <c r="JBM295" s="6"/>
      <c r="JBN295" s="6"/>
      <c r="JBO295" s="6"/>
      <c r="JBP295" s="6"/>
      <c r="JBQ295" s="6"/>
      <c r="JBR295" s="6"/>
      <c r="JBS295" s="6"/>
      <c r="JBT295" s="6"/>
      <c r="JBU295" s="6"/>
      <c r="JBV295" s="6"/>
      <c r="JBW295" s="6"/>
      <c r="JBX295" s="6"/>
      <c r="JBY295" s="6"/>
      <c r="JBZ295" s="6"/>
      <c r="JCA295" s="6"/>
      <c r="JCB295" s="6"/>
      <c r="JCC295" s="6"/>
      <c r="JCD295" s="6"/>
      <c r="JCE295" s="6"/>
      <c r="JCF295" s="6"/>
      <c r="JCG295" s="6"/>
      <c r="JCH295" s="6"/>
      <c r="JCI295" s="6"/>
      <c r="JCJ295" s="6"/>
      <c r="JCK295" s="6"/>
      <c r="JCL295" s="6"/>
      <c r="JCM295" s="6"/>
      <c r="JCN295" s="6"/>
      <c r="JCO295" s="6"/>
      <c r="JCP295" s="6"/>
      <c r="JCQ295" s="6"/>
      <c r="JCR295" s="6"/>
      <c r="JCS295" s="6"/>
      <c r="JCT295" s="6"/>
      <c r="JCU295" s="6"/>
      <c r="JCV295" s="6"/>
      <c r="JCW295" s="6"/>
      <c r="JCX295" s="6"/>
      <c r="JCY295" s="6"/>
      <c r="JCZ295" s="6"/>
      <c r="JDA295" s="6"/>
      <c r="JDB295" s="6"/>
      <c r="JDC295" s="6"/>
      <c r="JDD295" s="6"/>
      <c r="JDE295" s="6"/>
      <c r="JDF295" s="6"/>
      <c r="JDG295" s="6"/>
      <c r="JDH295" s="6"/>
      <c r="JDI295" s="6"/>
      <c r="JDJ295" s="6"/>
      <c r="JDK295" s="6"/>
      <c r="JDL295" s="6"/>
      <c r="JDM295" s="6"/>
      <c r="JDN295" s="6"/>
      <c r="JDO295" s="6"/>
      <c r="JDP295" s="6"/>
      <c r="JDQ295" s="6"/>
      <c r="JDR295" s="6"/>
      <c r="JDS295" s="6"/>
      <c r="JDT295" s="6"/>
      <c r="JDU295" s="6"/>
      <c r="JDV295" s="6"/>
      <c r="JDW295" s="6"/>
      <c r="JDX295" s="6"/>
      <c r="JDY295" s="6"/>
      <c r="JDZ295" s="6"/>
      <c r="JEA295" s="6"/>
      <c r="JEB295" s="6"/>
      <c r="JEC295" s="6"/>
      <c r="JED295" s="6"/>
      <c r="JEE295" s="6"/>
      <c r="JEF295" s="6"/>
      <c r="JEG295" s="6"/>
      <c r="JEH295" s="6"/>
      <c r="JEI295" s="6"/>
      <c r="JEJ295" s="6"/>
      <c r="JEK295" s="6"/>
      <c r="JEL295" s="6"/>
      <c r="JEM295" s="6"/>
      <c r="JEN295" s="6"/>
      <c r="JEO295" s="6"/>
      <c r="JEP295" s="6"/>
      <c r="JEQ295" s="6"/>
      <c r="JER295" s="6"/>
      <c r="JES295" s="6"/>
      <c r="JET295" s="6"/>
      <c r="JEU295" s="6"/>
      <c r="JEV295" s="6"/>
      <c r="JEW295" s="6"/>
      <c r="JEX295" s="6"/>
      <c r="JEY295" s="6"/>
      <c r="JEZ295" s="6"/>
      <c r="JFA295" s="6"/>
      <c r="JFB295" s="6"/>
      <c r="JFC295" s="6"/>
      <c r="JFD295" s="6"/>
      <c r="JFE295" s="6"/>
      <c r="JFF295" s="6"/>
      <c r="JFG295" s="6"/>
      <c r="JFH295" s="6"/>
      <c r="JFI295" s="6"/>
      <c r="JFJ295" s="6"/>
      <c r="JFK295" s="6"/>
      <c r="JFL295" s="6"/>
      <c r="JFM295" s="6"/>
      <c r="JFN295" s="6"/>
      <c r="JFO295" s="6"/>
      <c r="JFP295" s="6"/>
      <c r="JFQ295" s="6"/>
      <c r="JFR295" s="6"/>
      <c r="JFS295" s="6"/>
      <c r="JFT295" s="6"/>
      <c r="JFU295" s="6"/>
      <c r="JFV295" s="6"/>
      <c r="JFW295" s="6"/>
      <c r="JFX295" s="6"/>
      <c r="JFY295" s="6"/>
      <c r="JFZ295" s="6"/>
      <c r="JGA295" s="6"/>
      <c r="JGB295" s="6"/>
      <c r="JGC295" s="6"/>
      <c r="JGD295" s="6"/>
      <c r="JGE295" s="6"/>
      <c r="JGF295" s="6"/>
      <c r="JGG295" s="6"/>
      <c r="JGH295" s="6"/>
      <c r="JGI295" s="6"/>
      <c r="JGJ295" s="6"/>
      <c r="JGK295" s="6"/>
      <c r="JGL295" s="6"/>
      <c r="JGM295" s="6"/>
      <c r="JGN295" s="6"/>
      <c r="JGO295" s="6"/>
      <c r="JGP295" s="6"/>
      <c r="JGQ295" s="6"/>
      <c r="JGR295" s="6"/>
      <c r="JGS295" s="6"/>
      <c r="JGT295" s="6"/>
      <c r="JGU295" s="6"/>
      <c r="JGV295" s="6"/>
      <c r="JGW295" s="6"/>
      <c r="JGX295" s="6"/>
      <c r="JGY295" s="6"/>
      <c r="JGZ295" s="6"/>
      <c r="JHA295" s="6"/>
      <c r="JHB295" s="6"/>
      <c r="JHC295" s="6"/>
      <c r="JHD295" s="6"/>
      <c r="JHE295" s="6"/>
      <c r="JHF295" s="6"/>
      <c r="JHG295" s="6"/>
      <c r="JHH295" s="6"/>
      <c r="JHI295" s="6"/>
      <c r="JHJ295" s="6"/>
      <c r="JHK295" s="6"/>
      <c r="JHL295" s="6"/>
      <c r="JHM295" s="6"/>
      <c r="JHN295" s="6"/>
      <c r="JHO295" s="6"/>
      <c r="JHP295" s="6"/>
      <c r="JHQ295" s="6"/>
      <c r="JHR295" s="6"/>
      <c r="JHS295" s="6"/>
      <c r="JHT295" s="6"/>
      <c r="JHU295" s="6"/>
      <c r="JHV295" s="6"/>
      <c r="JHW295" s="6"/>
      <c r="JHX295" s="6"/>
      <c r="JHY295" s="6"/>
      <c r="JHZ295" s="6"/>
      <c r="JIA295" s="6"/>
      <c r="JIB295" s="6"/>
      <c r="JIC295" s="6"/>
      <c r="JID295" s="6"/>
      <c r="JIE295" s="6"/>
      <c r="JIF295" s="6"/>
      <c r="JIG295" s="6"/>
      <c r="JIH295" s="6"/>
      <c r="JII295" s="6"/>
      <c r="JIJ295" s="6"/>
      <c r="JIK295" s="6"/>
      <c r="JIL295" s="6"/>
      <c r="JIM295" s="6"/>
      <c r="JIN295" s="6"/>
      <c r="JIO295" s="6"/>
      <c r="JIP295" s="6"/>
      <c r="JIQ295" s="6"/>
      <c r="JIR295" s="6"/>
      <c r="JIS295" s="6"/>
      <c r="JIT295" s="6"/>
      <c r="JIU295" s="6"/>
      <c r="JIV295" s="6"/>
      <c r="JIW295" s="6"/>
      <c r="JIX295" s="6"/>
      <c r="JIY295" s="6"/>
      <c r="JIZ295" s="6"/>
      <c r="JJA295" s="6"/>
      <c r="JJB295" s="6"/>
      <c r="JJC295" s="6"/>
      <c r="JJD295" s="6"/>
      <c r="JJE295" s="6"/>
      <c r="JJF295" s="6"/>
      <c r="JJG295" s="6"/>
      <c r="JJH295" s="6"/>
      <c r="JJI295" s="6"/>
      <c r="JJJ295" s="6"/>
      <c r="JJK295" s="6"/>
      <c r="JJL295" s="6"/>
      <c r="JJM295" s="6"/>
      <c r="JJN295" s="6"/>
      <c r="JJO295" s="6"/>
      <c r="JJP295" s="6"/>
      <c r="JJQ295" s="6"/>
      <c r="JJR295" s="6"/>
      <c r="JJS295" s="6"/>
      <c r="JJT295" s="6"/>
      <c r="JJU295" s="6"/>
      <c r="JJV295" s="6"/>
      <c r="JJW295" s="6"/>
      <c r="JJX295" s="6"/>
      <c r="JJY295" s="6"/>
      <c r="JJZ295" s="6"/>
      <c r="JKA295" s="6"/>
      <c r="JKB295" s="6"/>
      <c r="JKC295" s="6"/>
      <c r="JKD295" s="6"/>
      <c r="JKE295" s="6"/>
      <c r="JKF295" s="6"/>
      <c r="JKG295" s="6"/>
      <c r="JKH295" s="6"/>
      <c r="JKI295" s="6"/>
      <c r="JKJ295" s="6"/>
      <c r="JKK295" s="6"/>
      <c r="JKL295" s="6"/>
      <c r="JKM295" s="6"/>
      <c r="JKN295" s="6"/>
      <c r="JKO295" s="6"/>
      <c r="JKP295" s="6"/>
      <c r="JKQ295" s="6"/>
      <c r="JKR295" s="6"/>
      <c r="JKS295" s="6"/>
      <c r="JKT295" s="6"/>
      <c r="JKU295" s="6"/>
      <c r="JKV295" s="6"/>
      <c r="JKW295" s="6"/>
      <c r="JKX295" s="6"/>
      <c r="JKY295" s="6"/>
      <c r="JKZ295" s="6"/>
      <c r="JLA295" s="6"/>
      <c r="JLB295" s="6"/>
      <c r="JLC295" s="6"/>
      <c r="JLD295" s="6"/>
      <c r="JLE295" s="6"/>
      <c r="JLF295" s="6"/>
      <c r="JLG295" s="6"/>
      <c r="JLH295" s="6"/>
      <c r="JLI295" s="6"/>
      <c r="JLJ295" s="6"/>
      <c r="JLK295" s="6"/>
      <c r="JLL295" s="6"/>
      <c r="JLM295" s="6"/>
      <c r="JLN295" s="6"/>
      <c r="JLO295" s="6"/>
      <c r="JLP295" s="6"/>
      <c r="JLQ295" s="6"/>
      <c r="JLR295" s="6"/>
      <c r="JLS295" s="6"/>
      <c r="JLT295" s="6"/>
      <c r="JLU295" s="6"/>
      <c r="JLV295" s="6"/>
      <c r="JLW295" s="6"/>
      <c r="JLX295" s="6"/>
      <c r="JLY295" s="6"/>
      <c r="JLZ295" s="6"/>
      <c r="JMA295" s="6"/>
      <c r="JMB295" s="6"/>
      <c r="JMC295" s="6"/>
      <c r="JMD295" s="6"/>
      <c r="JME295" s="6"/>
      <c r="JMF295" s="6"/>
      <c r="JMG295" s="6"/>
      <c r="JMH295" s="6"/>
      <c r="JMI295" s="6"/>
      <c r="JMJ295" s="6"/>
      <c r="JMK295" s="6"/>
      <c r="JML295" s="6"/>
      <c r="JMM295" s="6"/>
      <c r="JMN295" s="6"/>
      <c r="JMO295" s="6"/>
      <c r="JMP295" s="6"/>
      <c r="JMQ295" s="6"/>
      <c r="JMR295" s="6"/>
      <c r="JMS295" s="6"/>
      <c r="JMT295" s="6"/>
      <c r="JMU295" s="6"/>
      <c r="JMV295" s="6"/>
      <c r="JMW295" s="6"/>
      <c r="JMX295" s="6"/>
      <c r="JMY295" s="6"/>
      <c r="JMZ295" s="6"/>
      <c r="JNA295" s="6"/>
      <c r="JNB295" s="6"/>
      <c r="JNC295" s="6"/>
      <c r="JND295" s="6"/>
      <c r="JNE295" s="6"/>
      <c r="JNF295" s="6"/>
      <c r="JNG295" s="6"/>
      <c r="JNH295" s="6"/>
      <c r="JNI295" s="6"/>
      <c r="JNJ295" s="6"/>
      <c r="JNK295" s="6"/>
      <c r="JNL295" s="6"/>
      <c r="JNM295" s="6"/>
      <c r="JNN295" s="6"/>
      <c r="JNO295" s="6"/>
      <c r="JNP295" s="6"/>
      <c r="JNQ295" s="6"/>
      <c r="JNR295" s="6"/>
      <c r="JNS295" s="6"/>
      <c r="JNT295" s="6"/>
      <c r="JNU295" s="6"/>
      <c r="JNV295" s="6"/>
      <c r="JNW295" s="6"/>
      <c r="JNX295" s="6"/>
      <c r="JNY295" s="6"/>
      <c r="JNZ295" s="6"/>
      <c r="JOA295" s="6"/>
      <c r="JOB295" s="6"/>
      <c r="JOC295" s="6"/>
      <c r="JOD295" s="6"/>
      <c r="JOE295" s="6"/>
      <c r="JOF295" s="6"/>
      <c r="JOG295" s="6"/>
      <c r="JOH295" s="6"/>
      <c r="JOI295" s="6"/>
      <c r="JOJ295" s="6"/>
      <c r="JOK295" s="6"/>
      <c r="JOL295" s="6"/>
      <c r="JOM295" s="6"/>
      <c r="JON295" s="6"/>
      <c r="JOO295" s="6"/>
      <c r="JOP295" s="6"/>
      <c r="JOQ295" s="6"/>
      <c r="JOR295" s="6"/>
      <c r="JOS295" s="6"/>
      <c r="JOT295" s="6"/>
      <c r="JOU295" s="6"/>
      <c r="JOV295" s="6"/>
      <c r="JOW295" s="6"/>
      <c r="JOX295" s="6"/>
      <c r="JOY295" s="6"/>
      <c r="JOZ295" s="6"/>
      <c r="JPA295" s="6"/>
      <c r="JPB295" s="6"/>
      <c r="JPC295" s="6"/>
      <c r="JPD295" s="6"/>
      <c r="JPE295" s="6"/>
      <c r="JPF295" s="6"/>
      <c r="JPG295" s="6"/>
      <c r="JPH295" s="6"/>
      <c r="JPI295" s="6"/>
      <c r="JPJ295" s="6"/>
      <c r="JPK295" s="6"/>
      <c r="JPL295" s="6"/>
      <c r="JPM295" s="6"/>
      <c r="JPN295" s="6"/>
      <c r="JPO295" s="6"/>
      <c r="JPP295" s="6"/>
      <c r="JPQ295" s="6"/>
      <c r="JPR295" s="6"/>
      <c r="JPS295" s="6"/>
      <c r="JPT295" s="6"/>
      <c r="JPU295" s="6"/>
      <c r="JPV295" s="6"/>
      <c r="JPW295" s="6"/>
      <c r="JPX295" s="6"/>
      <c r="JPY295" s="6"/>
      <c r="JPZ295" s="6"/>
      <c r="JQA295" s="6"/>
      <c r="JQB295" s="6"/>
      <c r="JQC295" s="6"/>
      <c r="JQD295" s="6"/>
      <c r="JQE295" s="6"/>
      <c r="JQF295" s="6"/>
      <c r="JQG295" s="6"/>
      <c r="JQH295" s="6"/>
      <c r="JQI295" s="6"/>
      <c r="JQJ295" s="6"/>
      <c r="JQK295" s="6"/>
      <c r="JQL295" s="6"/>
      <c r="JQM295" s="6"/>
      <c r="JQN295" s="6"/>
      <c r="JQO295" s="6"/>
      <c r="JQP295" s="6"/>
      <c r="JQQ295" s="6"/>
      <c r="JQR295" s="6"/>
      <c r="JQS295" s="6"/>
      <c r="JQT295" s="6"/>
      <c r="JQU295" s="6"/>
      <c r="JQV295" s="6"/>
      <c r="JQW295" s="6"/>
      <c r="JQX295" s="6"/>
      <c r="JQY295" s="6"/>
      <c r="JQZ295" s="6"/>
      <c r="JRA295" s="6"/>
      <c r="JRB295" s="6"/>
      <c r="JRC295" s="6"/>
      <c r="JRD295" s="6"/>
      <c r="JRE295" s="6"/>
      <c r="JRF295" s="6"/>
      <c r="JRG295" s="6"/>
      <c r="JRH295" s="6"/>
      <c r="JRI295" s="6"/>
      <c r="JRJ295" s="6"/>
      <c r="JRK295" s="6"/>
      <c r="JRL295" s="6"/>
      <c r="JRM295" s="6"/>
      <c r="JRN295" s="6"/>
      <c r="JRO295" s="6"/>
      <c r="JRP295" s="6"/>
      <c r="JRQ295" s="6"/>
      <c r="JRR295" s="6"/>
      <c r="JRS295" s="6"/>
      <c r="JRT295" s="6"/>
      <c r="JRU295" s="6"/>
      <c r="JRV295" s="6"/>
      <c r="JRW295" s="6"/>
      <c r="JRX295" s="6"/>
      <c r="JRY295" s="6"/>
      <c r="JRZ295" s="6"/>
      <c r="JSA295" s="6"/>
      <c r="JSB295" s="6"/>
      <c r="JSC295" s="6"/>
      <c r="JSD295" s="6"/>
      <c r="JSE295" s="6"/>
      <c r="JSF295" s="6"/>
      <c r="JSG295" s="6"/>
      <c r="JSH295" s="6"/>
      <c r="JSI295" s="6"/>
      <c r="JSJ295" s="6"/>
      <c r="JSK295" s="6"/>
      <c r="JSL295" s="6"/>
      <c r="JSM295" s="6"/>
      <c r="JSN295" s="6"/>
      <c r="JSO295" s="6"/>
      <c r="JSP295" s="6"/>
      <c r="JSQ295" s="6"/>
      <c r="JSR295" s="6"/>
      <c r="JSS295" s="6"/>
      <c r="JST295" s="6"/>
      <c r="JSU295" s="6"/>
      <c r="JSV295" s="6"/>
      <c r="JSW295" s="6"/>
      <c r="JSX295" s="6"/>
      <c r="JSY295" s="6"/>
      <c r="JSZ295" s="6"/>
      <c r="JTA295" s="6"/>
      <c r="JTB295" s="6"/>
      <c r="JTC295" s="6"/>
      <c r="JTD295" s="6"/>
      <c r="JTE295" s="6"/>
      <c r="JTF295" s="6"/>
      <c r="JTG295" s="6"/>
      <c r="JTH295" s="6"/>
      <c r="JTI295" s="6"/>
      <c r="JTJ295" s="6"/>
      <c r="JTK295" s="6"/>
      <c r="JTL295" s="6"/>
      <c r="JTM295" s="6"/>
      <c r="JTN295" s="6"/>
      <c r="JTO295" s="6"/>
      <c r="JTP295" s="6"/>
      <c r="JTQ295" s="6"/>
      <c r="JTR295" s="6"/>
      <c r="JTS295" s="6"/>
      <c r="JTT295" s="6"/>
      <c r="JTU295" s="6"/>
      <c r="JTV295" s="6"/>
      <c r="JTW295" s="6"/>
      <c r="JTX295" s="6"/>
      <c r="JTY295" s="6"/>
      <c r="JTZ295" s="6"/>
      <c r="JUA295" s="6"/>
      <c r="JUB295" s="6"/>
      <c r="JUC295" s="6"/>
      <c r="JUD295" s="6"/>
      <c r="JUE295" s="6"/>
      <c r="JUF295" s="6"/>
      <c r="JUG295" s="6"/>
      <c r="JUH295" s="6"/>
      <c r="JUI295" s="6"/>
      <c r="JUJ295" s="6"/>
      <c r="JUK295" s="6"/>
      <c r="JUL295" s="6"/>
      <c r="JUM295" s="6"/>
      <c r="JUN295" s="6"/>
      <c r="JUO295" s="6"/>
      <c r="JUP295" s="6"/>
      <c r="JUQ295" s="6"/>
      <c r="JUR295" s="6"/>
      <c r="JUS295" s="6"/>
      <c r="JUT295" s="6"/>
      <c r="JUU295" s="6"/>
      <c r="JUV295" s="6"/>
      <c r="JUW295" s="6"/>
      <c r="JUX295" s="6"/>
      <c r="JUY295" s="6"/>
      <c r="JUZ295" s="6"/>
      <c r="JVA295" s="6"/>
      <c r="JVB295" s="6"/>
      <c r="JVC295" s="6"/>
      <c r="JVD295" s="6"/>
      <c r="JVE295" s="6"/>
      <c r="JVF295" s="6"/>
      <c r="JVG295" s="6"/>
      <c r="JVH295" s="6"/>
      <c r="JVI295" s="6"/>
      <c r="JVJ295" s="6"/>
      <c r="JVK295" s="6"/>
      <c r="JVL295" s="6"/>
      <c r="JVM295" s="6"/>
      <c r="JVN295" s="6"/>
      <c r="JVO295" s="6"/>
      <c r="JVP295" s="6"/>
      <c r="JVQ295" s="6"/>
      <c r="JVR295" s="6"/>
      <c r="JVS295" s="6"/>
      <c r="JVT295" s="6"/>
      <c r="JVU295" s="6"/>
      <c r="JVV295" s="6"/>
      <c r="JVW295" s="6"/>
      <c r="JVX295" s="6"/>
      <c r="JVY295" s="6"/>
      <c r="JVZ295" s="6"/>
      <c r="JWA295" s="6"/>
      <c r="JWB295" s="6"/>
      <c r="JWC295" s="6"/>
      <c r="JWD295" s="6"/>
      <c r="JWE295" s="6"/>
      <c r="JWF295" s="6"/>
      <c r="JWG295" s="6"/>
      <c r="JWH295" s="6"/>
      <c r="JWI295" s="6"/>
      <c r="JWJ295" s="6"/>
      <c r="JWK295" s="6"/>
      <c r="JWL295" s="6"/>
      <c r="JWM295" s="6"/>
      <c r="JWN295" s="6"/>
      <c r="JWO295" s="6"/>
      <c r="JWP295" s="6"/>
      <c r="JWQ295" s="6"/>
      <c r="JWR295" s="6"/>
      <c r="JWS295" s="6"/>
      <c r="JWT295" s="6"/>
      <c r="JWU295" s="6"/>
      <c r="JWV295" s="6"/>
      <c r="JWW295" s="6"/>
      <c r="JWX295" s="6"/>
      <c r="JWY295" s="6"/>
      <c r="JWZ295" s="6"/>
      <c r="JXA295" s="6"/>
      <c r="JXB295" s="6"/>
      <c r="JXC295" s="6"/>
      <c r="JXD295" s="6"/>
      <c r="JXE295" s="6"/>
      <c r="JXF295" s="6"/>
      <c r="JXG295" s="6"/>
      <c r="JXH295" s="6"/>
      <c r="JXI295" s="6"/>
      <c r="JXJ295" s="6"/>
      <c r="JXK295" s="6"/>
      <c r="JXL295" s="6"/>
      <c r="JXM295" s="6"/>
      <c r="JXN295" s="6"/>
      <c r="JXO295" s="6"/>
      <c r="JXP295" s="6"/>
      <c r="JXQ295" s="6"/>
      <c r="JXR295" s="6"/>
      <c r="JXS295" s="6"/>
      <c r="JXT295" s="6"/>
      <c r="JXU295" s="6"/>
      <c r="JXV295" s="6"/>
      <c r="JXW295" s="6"/>
      <c r="JXX295" s="6"/>
      <c r="JXY295" s="6"/>
      <c r="JXZ295" s="6"/>
      <c r="JYA295" s="6"/>
      <c r="JYB295" s="6"/>
      <c r="JYC295" s="6"/>
      <c r="JYD295" s="6"/>
      <c r="JYE295" s="6"/>
      <c r="JYF295" s="6"/>
      <c r="JYG295" s="6"/>
      <c r="JYH295" s="6"/>
      <c r="JYI295" s="6"/>
      <c r="JYJ295" s="6"/>
      <c r="JYK295" s="6"/>
      <c r="JYL295" s="6"/>
      <c r="JYM295" s="6"/>
      <c r="JYN295" s="6"/>
      <c r="JYO295" s="6"/>
      <c r="JYP295" s="6"/>
      <c r="JYQ295" s="6"/>
      <c r="JYR295" s="6"/>
      <c r="JYS295" s="6"/>
      <c r="JYT295" s="6"/>
      <c r="JYU295" s="6"/>
      <c r="JYV295" s="6"/>
      <c r="JYW295" s="6"/>
      <c r="JYX295" s="6"/>
      <c r="JYY295" s="6"/>
      <c r="JYZ295" s="6"/>
      <c r="JZA295" s="6"/>
      <c r="JZB295" s="6"/>
      <c r="JZC295" s="6"/>
      <c r="JZD295" s="6"/>
      <c r="JZE295" s="6"/>
      <c r="JZF295" s="6"/>
      <c r="JZG295" s="6"/>
      <c r="JZH295" s="6"/>
      <c r="JZI295" s="6"/>
      <c r="JZJ295" s="6"/>
      <c r="JZK295" s="6"/>
      <c r="JZL295" s="6"/>
      <c r="JZM295" s="6"/>
      <c r="JZN295" s="6"/>
      <c r="JZO295" s="6"/>
      <c r="JZP295" s="6"/>
      <c r="JZQ295" s="6"/>
      <c r="JZR295" s="6"/>
      <c r="JZS295" s="6"/>
      <c r="JZT295" s="6"/>
      <c r="JZU295" s="6"/>
      <c r="JZV295" s="6"/>
      <c r="JZW295" s="6"/>
      <c r="JZX295" s="6"/>
      <c r="JZY295" s="6"/>
      <c r="JZZ295" s="6"/>
      <c r="KAA295" s="6"/>
      <c r="KAB295" s="6"/>
      <c r="KAC295" s="6"/>
      <c r="KAD295" s="6"/>
      <c r="KAE295" s="6"/>
      <c r="KAF295" s="6"/>
      <c r="KAG295" s="6"/>
      <c r="KAH295" s="6"/>
      <c r="KAI295" s="6"/>
      <c r="KAJ295" s="6"/>
      <c r="KAK295" s="6"/>
      <c r="KAL295" s="6"/>
      <c r="KAM295" s="6"/>
      <c r="KAN295" s="6"/>
      <c r="KAO295" s="6"/>
      <c r="KAP295" s="6"/>
      <c r="KAQ295" s="6"/>
      <c r="KAR295" s="6"/>
      <c r="KAS295" s="6"/>
      <c r="KAT295" s="6"/>
      <c r="KAU295" s="6"/>
      <c r="KAV295" s="6"/>
      <c r="KAW295" s="6"/>
      <c r="KAX295" s="6"/>
      <c r="KAY295" s="6"/>
      <c r="KAZ295" s="6"/>
      <c r="KBA295" s="6"/>
      <c r="KBB295" s="6"/>
      <c r="KBC295" s="6"/>
      <c r="KBD295" s="6"/>
      <c r="KBE295" s="6"/>
      <c r="KBF295" s="6"/>
      <c r="KBG295" s="6"/>
      <c r="KBH295" s="6"/>
      <c r="KBI295" s="6"/>
      <c r="KBJ295" s="6"/>
      <c r="KBK295" s="6"/>
      <c r="KBL295" s="6"/>
      <c r="KBM295" s="6"/>
      <c r="KBN295" s="6"/>
      <c r="KBO295" s="6"/>
      <c r="KBP295" s="6"/>
      <c r="KBQ295" s="6"/>
      <c r="KBR295" s="6"/>
      <c r="KBS295" s="6"/>
      <c r="KBT295" s="6"/>
      <c r="KBU295" s="6"/>
      <c r="KBV295" s="6"/>
      <c r="KBW295" s="6"/>
      <c r="KBX295" s="6"/>
      <c r="KBY295" s="6"/>
      <c r="KBZ295" s="6"/>
      <c r="KCA295" s="6"/>
      <c r="KCB295" s="6"/>
      <c r="KCC295" s="6"/>
      <c r="KCD295" s="6"/>
      <c r="KCE295" s="6"/>
      <c r="KCF295" s="6"/>
      <c r="KCG295" s="6"/>
      <c r="KCH295" s="6"/>
      <c r="KCI295" s="6"/>
      <c r="KCJ295" s="6"/>
      <c r="KCK295" s="6"/>
      <c r="KCL295" s="6"/>
      <c r="KCM295" s="6"/>
      <c r="KCN295" s="6"/>
      <c r="KCO295" s="6"/>
      <c r="KCP295" s="6"/>
      <c r="KCQ295" s="6"/>
      <c r="KCR295" s="6"/>
      <c r="KCS295" s="6"/>
      <c r="KCT295" s="6"/>
      <c r="KCU295" s="6"/>
      <c r="KCV295" s="6"/>
      <c r="KCW295" s="6"/>
      <c r="KCX295" s="6"/>
      <c r="KCY295" s="6"/>
      <c r="KCZ295" s="6"/>
      <c r="KDA295" s="6"/>
      <c r="KDB295" s="6"/>
      <c r="KDC295" s="6"/>
      <c r="KDD295" s="6"/>
      <c r="KDE295" s="6"/>
      <c r="KDF295" s="6"/>
      <c r="KDG295" s="6"/>
      <c r="KDH295" s="6"/>
      <c r="KDI295" s="6"/>
      <c r="KDJ295" s="6"/>
      <c r="KDK295" s="6"/>
      <c r="KDL295" s="6"/>
      <c r="KDM295" s="6"/>
      <c r="KDN295" s="6"/>
      <c r="KDO295" s="6"/>
      <c r="KDP295" s="6"/>
      <c r="KDQ295" s="6"/>
      <c r="KDR295" s="6"/>
      <c r="KDS295" s="6"/>
      <c r="KDT295" s="6"/>
      <c r="KDU295" s="6"/>
      <c r="KDV295" s="6"/>
      <c r="KDW295" s="6"/>
      <c r="KDX295" s="6"/>
      <c r="KDY295" s="6"/>
      <c r="KDZ295" s="6"/>
      <c r="KEA295" s="6"/>
      <c r="KEB295" s="6"/>
      <c r="KEC295" s="6"/>
      <c r="KED295" s="6"/>
      <c r="KEE295" s="6"/>
      <c r="KEF295" s="6"/>
      <c r="KEG295" s="6"/>
      <c r="KEH295" s="6"/>
      <c r="KEI295" s="6"/>
      <c r="KEJ295" s="6"/>
      <c r="KEK295" s="6"/>
      <c r="KEL295" s="6"/>
      <c r="KEM295" s="6"/>
      <c r="KEN295" s="6"/>
      <c r="KEO295" s="6"/>
      <c r="KEP295" s="6"/>
      <c r="KEQ295" s="6"/>
      <c r="KER295" s="6"/>
      <c r="KES295" s="6"/>
      <c r="KET295" s="6"/>
      <c r="KEU295" s="6"/>
      <c r="KEV295" s="6"/>
      <c r="KEW295" s="6"/>
      <c r="KEX295" s="6"/>
      <c r="KEY295" s="6"/>
      <c r="KEZ295" s="6"/>
      <c r="KFA295" s="6"/>
      <c r="KFB295" s="6"/>
      <c r="KFC295" s="6"/>
      <c r="KFD295" s="6"/>
      <c r="KFE295" s="6"/>
      <c r="KFF295" s="6"/>
      <c r="KFG295" s="6"/>
      <c r="KFH295" s="6"/>
      <c r="KFI295" s="6"/>
      <c r="KFJ295" s="6"/>
      <c r="KFK295" s="6"/>
      <c r="KFL295" s="6"/>
      <c r="KFM295" s="6"/>
      <c r="KFN295" s="6"/>
      <c r="KFO295" s="6"/>
      <c r="KFP295" s="6"/>
      <c r="KFQ295" s="6"/>
      <c r="KFR295" s="6"/>
      <c r="KFS295" s="6"/>
      <c r="KFT295" s="6"/>
      <c r="KFU295" s="6"/>
      <c r="KFV295" s="6"/>
      <c r="KFW295" s="6"/>
      <c r="KFX295" s="6"/>
      <c r="KFY295" s="6"/>
      <c r="KFZ295" s="6"/>
      <c r="KGA295" s="6"/>
      <c r="KGB295" s="6"/>
      <c r="KGC295" s="6"/>
      <c r="KGD295" s="6"/>
      <c r="KGE295" s="6"/>
      <c r="KGF295" s="6"/>
      <c r="KGG295" s="6"/>
      <c r="KGH295" s="6"/>
      <c r="KGI295" s="6"/>
      <c r="KGJ295" s="6"/>
      <c r="KGK295" s="6"/>
      <c r="KGL295" s="6"/>
      <c r="KGM295" s="6"/>
      <c r="KGN295" s="6"/>
      <c r="KGO295" s="6"/>
      <c r="KGP295" s="6"/>
      <c r="KGQ295" s="6"/>
      <c r="KGR295" s="6"/>
      <c r="KGS295" s="6"/>
      <c r="KGT295" s="6"/>
      <c r="KGU295" s="6"/>
      <c r="KGV295" s="6"/>
      <c r="KGW295" s="6"/>
      <c r="KGX295" s="6"/>
      <c r="KGY295" s="6"/>
      <c r="KGZ295" s="6"/>
      <c r="KHA295" s="6"/>
      <c r="KHB295" s="6"/>
      <c r="KHC295" s="6"/>
      <c r="KHD295" s="6"/>
      <c r="KHE295" s="6"/>
      <c r="KHF295" s="6"/>
      <c r="KHG295" s="6"/>
      <c r="KHH295" s="6"/>
      <c r="KHI295" s="6"/>
      <c r="KHJ295" s="6"/>
      <c r="KHK295" s="6"/>
      <c r="KHL295" s="6"/>
      <c r="KHM295" s="6"/>
      <c r="KHN295" s="6"/>
      <c r="KHO295" s="6"/>
      <c r="KHP295" s="6"/>
      <c r="KHQ295" s="6"/>
      <c r="KHR295" s="6"/>
      <c r="KHS295" s="6"/>
      <c r="KHT295" s="6"/>
      <c r="KHU295" s="6"/>
      <c r="KHV295" s="6"/>
      <c r="KHW295" s="6"/>
      <c r="KHX295" s="6"/>
      <c r="KHY295" s="6"/>
      <c r="KHZ295" s="6"/>
      <c r="KIA295" s="6"/>
      <c r="KIB295" s="6"/>
      <c r="KIC295" s="6"/>
      <c r="KID295" s="6"/>
      <c r="KIE295" s="6"/>
      <c r="KIF295" s="6"/>
      <c r="KIG295" s="6"/>
      <c r="KIH295" s="6"/>
      <c r="KII295" s="6"/>
      <c r="KIJ295" s="6"/>
      <c r="KIK295" s="6"/>
      <c r="KIL295" s="6"/>
      <c r="KIM295" s="6"/>
      <c r="KIN295" s="6"/>
      <c r="KIO295" s="6"/>
      <c r="KIP295" s="6"/>
      <c r="KIQ295" s="6"/>
      <c r="KIR295" s="6"/>
      <c r="KIS295" s="6"/>
      <c r="KIT295" s="6"/>
      <c r="KIU295" s="6"/>
      <c r="KIV295" s="6"/>
      <c r="KIW295" s="6"/>
      <c r="KIX295" s="6"/>
      <c r="KIY295" s="6"/>
      <c r="KIZ295" s="6"/>
      <c r="KJA295" s="6"/>
      <c r="KJB295" s="6"/>
      <c r="KJC295" s="6"/>
      <c r="KJD295" s="6"/>
      <c r="KJE295" s="6"/>
      <c r="KJF295" s="6"/>
      <c r="KJG295" s="6"/>
      <c r="KJH295" s="6"/>
      <c r="KJI295" s="6"/>
      <c r="KJJ295" s="6"/>
      <c r="KJK295" s="6"/>
      <c r="KJL295" s="6"/>
      <c r="KJM295" s="6"/>
      <c r="KJN295" s="6"/>
      <c r="KJO295" s="6"/>
      <c r="KJP295" s="6"/>
      <c r="KJQ295" s="6"/>
      <c r="KJR295" s="6"/>
      <c r="KJS295" s="6"/>
      <c r="KJT295" s="6"/>
      <c r="KJU295" s="6"/>
      <c r="KJV295" s="6"/>
      <c r="KJW295" s="6"/>
      <c r="KJX295" s="6"/>
      <c r="KJY295" s="6"/>
      <c r="KJZ295" s="6"/>
      <c r="KKA295" s="6"/>
      <c r="KKB295" s="6"/>
      <c r="KKC295" s="6"/>
      <c r="KKD295" s="6"/>
      <c r="KKE295" s="6"/>
      <c r="KKF295" s="6"/>
      <c r="KKG295" s="6"/>
      <c r="KKH295" s="6"/>
      <c r="KKI295" s="6"/>
      <c r="KKJ295" s="6"/>
      <c r="KKK295" s="6"/>
      <c r="KKL295" s="6"/>
      <c r="KKM295" s="6"/>
      <c r="KKN295" s="6"/>
      <c r="KKO295" s="6"/>
      <c r="KKP295" s="6"/>
      <c r="KKQ295" s="6"/>
      <c r="KKR295" s="6"/>
      <c r="KKS295" s="6"/>
      <c r="KKT295" s="6"/>
      <c r="KKU295" s="6"/>
      <c r="KKV295" s="6"/>
      <c r="KKW295" s="6"/>
      <c r="KKX295" s="6"/>
      <c r="KKY295" s="6"/>
      <c r="KKZ295" s="6"/>
      <c r="KLA295" s="6"/>
      <c r="KLB295" s="6"/>
      <c r="KLC295" s="6"/>
      <c r="KLD295" s="6"/>
      <c r="KLE295" s="6"/>
      <c r="KLF295" s="6"/>
      <c r="KLG295" s="6"/>
      <c r="KLH295" s="6"/>
      <c r="KLI295" s="6"/>
      <c r="KLJ295" s="6"/>
      <c r="KLK295" s="6"/>
      <c r="KLL295" s="6"/>
      <c r="KLM295" s="6"/>
      <c r="KLN295" s="6"/>
      <c r="KLO295" s="6"/>
      <c r="KLP295" s="6"/>
      <c r="KLQ295" s="6"/>
      <c r="KLR295" s="6"/>
      <c r="KLS295" s="6"/>
      <c r="KLT295" s="6"/>
      <c r="KLU295" s="6"/>
      <c r="KLV295" s="6"/>
      <c r="KLW295" s="6"/>
      <c r="KLX295" s="6"/>
      <c r="KLY295" s="6"/>
      <c r="KLZ295" s="6"/>
      <c r="KMA295" s="6"/>
      <c r="KMB295" s="6"/>
      <c r="KMC295" s="6"/>
      <c r="KMD295" s="6"/>
      <c r="KME295" s="6"/>
      <c r="KMF295" s="6"/>
      <c r="KMG295" s="6"/>
      <c r="KMH295" s="6"/>
      <c r="KMI295" s="6"/>
      <c r="KMJ295" s="6"/>
      <c r="KMK295" s="6"/>
      <c r="KML295" s="6"/>
      <c r="KMM295" s="6"/>
      <c r="KMN295" s="6"/>
      <c r="KMO295" s="6"/>
      <c r="KMP295" s="6"/>
      <c r="KMQ295" s="6"/>
      <c r="KMR295" s="6"/>
      <c r="KMS295" s="6"/>
      <c r="KMT295" s="6"/>
      <c r="KMU295" s="6"/>
      <c r="KMV295" s="6"/>
      <c r="KMW295" s="6"/>
      <c r="KMX295" s="6"/>
      <c r="KMY295" s="6"/>
      <c r="KMZ295" s="6"/>
      <c r="KNA295" s="6"/>
      <c r="KNB295" s="6"/>
      <c r="KNC295" s="6"/>
      <c r="KND295" s="6"/>
      <c r="KNE295" s="6"/>
      <c r="KNF295" s="6"/>
      <c r="KNG295" s="6"/>
      <c r="KNH295" s="6"/>
      <c r="KNI295" s="6"/>
      <c r="KNJ295" s="6"/>
      <c r="KNK295" s="6"/>
      <c r="KNL295" s="6"/>
      <c r="KNM295" s="6"/>
      <c r="KNN295" s="6"/>
      <c r="KNO295" s="6"/>
      <c r="KNP295" s="6"/>
      <c r="KNQ295" s="6"/>
      <c r="KNR295" s="6"/>
      <c r="KNS295" s="6"/>
      <c r="KNT295" s="6"/>
      <c r="KNU295" s="6"/>
      <c r="KNV295" s="6"/>
      <c r="KNW295" s="6"/>
      <c r="KNX295" s="6"/>
      <c r="KNY295" s="6"/>
      <c r="KNZ295" s="6"/>
      <c r="KOA295" s="6"/>
      <c r="KOB295" s="6"/>
      <c r="KOC295" s="6"/>
      <c r="KOD295" s="6"/>
      <c r="KOE295" s="6"/>
      <c r="KOF295" s="6"/>
      <c r="KOG295" s="6"/>
      <c r="KOH295" s="6"/>
      <c r="KOI295" s="6"/>
      <c r="KOJ295" s="6"/>
      <c r="KOK295" s="6"/>
      <c r="KOL295" s="6"/>
      <c r="KOM295" s="6"/>
      <c r="KON295" s="6"/>
      <c r="KOO295" s="6"/>
      <c r="KOP295" s="6"/>
      <c r="KOQ295" s="6"/>
      <c r="KOR295" s="6"/>
      <c r="KOS295" s="6"/>
      <c r="KOT295" s="6"/>
      <c r="KOU295" s="6"/>
      <c r="KOV295" s="6"/>
      <c r="KOW295" s="6"/>
      <c r="KOX295" s="6"/>
      <c r="KOY295" s="6"/>
      <c r="KOZ295" s="6"/>
      <c r="KPA295" s="6"/>
      <c r="KPB295" s="6"/>
      <c r="KPC295" s="6"/>
      <c r="KPD295" s="6"/>
      <c r="KPE295" s="6"/>
      <c r="KPF295" s="6"/>
      <c r="KPG295" s="6"/>
      <c r="KPH295" s="6"/>
      <c r="KPI295" s="6"/>
      <c r="KPJ295" s="6"/>
      <c r="KPK295" s="6"/>
      <c r="KPL295" s="6"/>
      <c r="KPM295" s="6"/>
      <c r="KPN295" s="6"/>
      <c r="KPO295" s="6"/>
      <c r="KPP295" s="6"/>
      <c r="KPQ295" s="6"/>
      <c r="KPR295" s="6"/>
      <c r="KPS295" s="6"/>
      <c r="KPT295" s="6"/>
      <c r="KPU295" s="6"/>
      <c r="KPV295" s="6"/>
      <c r="KPW295" s="6"/>
      <c r="KPX295" s="6"/>
      <c r="KPY295" s="6"/>
      <c r="KPZ295" s="6"/>
      <c r="KQA295" s="6"/>
      <c r="KQB295" s="6"/>
      <c r="KQC295" s="6"/>
      <c r="KQD295" s="6"/>
      <c r="KQE295" s="6"/>
      <c r="KQF295" s="6"/>
      <c r="KQG295" s="6"/>
      <c r="KQH295" s="6"/>
      <c r="KQI295" s="6"/>
      <c r="KQJ295" s="6"/>
      <c r="KQK295" s="6"/>
      <c r="KQL295" s="6"/>
      <c r="KQM295" s="6"/>
      <c r="KQN295" s="6"/>
      <c r="KQO295" s="6"/>
      <c r="KQP295" s="6"/>
      <c r="KQQ295" s="6"/>
      <c r="KQR295" s="6"/>
      <c r="KQS295" s="6"/>
      <c r="KQT295" s="6"/>
      <c r="KQU295" s="6"/>
      <c r="KQV295" s="6"/>
      <c r="KQW295" s="6"/>
      <c r="KQX295" s="6"/>
      <c r="KQY295" s="6"/>
      <c r="KQZ295" s="6"/>
      <c r="KRA295" s="6"/>
      <c r="KRB295" s="6"/>
      <c r="KRC295" s="6"/>
      <c r="KRD295" s="6"/>
      <c r="KRE295" s="6"/>
      <c r="KRF295" s="6"/>
      <c r="KRG295" s="6"/>
      <c r="KRH295" s="6"/>
      <c r="KRI295" s="6"/>
      <c r="KRJ295" s="6"/>
      <c r="KRK295" s="6"/>
      <c r="KRL295" s="6"/>
      <c r="KRM295" s="6"/>
      <c r="KRN295" s="6"/>
      <c r="KRO295" s="6"/>
      <c r="KRP295" s="6"/>
      <c r="KRQ295" s="6"/>
      <c r="KRR295" s="6"/>
      <c r="KRS295" s="6"/>
      <c r="KRT295" s="6"/>
      <c r="KRU295" s="6"/>
      <c r="KRV295" s="6"/>
      <c r="KRW295" s="6"/>
      <c r="KRX295" s="6"/>
      <c r="KRY295" s="6"/>
      <c r="KRZ295" s="6"/>
      <c r="KSA295" s="6"/>
      <c r="KSB295" s="6"/>
      <c r="KSC295" s="6"/>
      <c r="KSD295" s="6"/>
      <c r="KSE295" s="6"/>
      <c r="KSF295" s="6"/>
      <c r="KSG295" s="6"/>
      <c r="KSH295" s="6"/>
      <c r="KSI295" s="6"/>
      <c r="KSJ295" s="6"/>
      <c r="KSK295" s="6"/>
      <c r="KSL295" s="6"/>
      <c r="KSM295" s="6"/>
      <c r="KSN295" s="6"/>
      <c r="KSO295" s="6"/>
      <c r="KSP295" s="6"/>
      <c r="KSQ295" s="6"/>
      <c r="KSR295" s="6"/>
      <c r="KSS295" s="6"/>
      <c r="KST295" s="6"/>
      <c r="KSU295" s="6"/>
      <c r="KSV295" s="6"/>
      <c r="KSW295" s="6"/>
      <c r="KSX295" s="6"/>
      <c r="KSY295" s="6"/>
      <c r="KSZ295" s="6"/>
      <c r="KTA295" s="6"/>
      <c r="KTB295" s="6"/>
      <c r="KTC295" s="6"/>
      <c r="KTD295" s="6"/>
      <c r="KTE295" s="6"/>
      <c r="KTF295" s="6"/>
      <c r="KTG295" s="6"/>
      <c r="KTH295" s="6"/>
      <c r="KTI295" s="6"/>
      <c r="KTJ295" s="6"/>
      <c r="KTK295" s="6"/>
      <c r="KTL295" s="6"/>
      <c r="KTM295" s="6"/>
      <c r="KTN295" s="6"/>
      <c r="KTO295" s="6"/>
      <c r="KTP295" s="6"/>
      <c r="KTQ295" s="6"/>
      <c r="KTR295" s="6"/>
      <c r="KTS295" s="6"/>
      <c r="KTT295" s="6"/>
      <c r="KTU295" s="6"/>
      <c r="KTV295" s="6"/>
      <c r="KTW295" s="6"/>
      <c r="KTX295" s="6"/>
      <c r="KTY295" s="6"/>
      <c r="KTZ295" s="6"/>
      <c r="KUA295" s="6"/>
      <c r="KUB295" s="6"/>
      <c r="KUC295" s="6"/>
      <c r="KUD295" s="6"/>
      <c r="KUE295" s="6"/>
      <c r="KUF295" s="6"/>
      <c r="KUG295" s="6"/>
      <c r="KUH295" s="6"/>
      <c r="KUI295" s="6"/>
      <c r="KUJ295" s="6"/>
      <c r="KUK295" s="6"/>
      <c r="KUL295" s="6"/>
      <c r="KUM295" s="6"/>
      <c r="KUN295" s="6"/>
      <c r="KUO295" s="6"/>
      <c r="KUP295" s="6"/>
      <c r="KUQ295" s="6"/>
      <c r="KUR295" s="6"/>
      <c r="KUS295" s="6"/>
      <c r="KUT295" s="6"/>
      <c r="KUU295" s="6"/>
      <c r="KUV295" s="6"/>
      <c r="KUW295" s="6"/>
      <c r="KUX295" s="6"/>
      <c r="KUY295" s="6"/>
      <c r="KUZ295" s="6"/>
      <c r="KVA295" s="6"/>
      <c r="KVB295" s="6"/>
      <c r="KVC295" s="6"/>
      <c r="KVD295" s="6"/>
      <c r="KVE295" s="6"/>
      <c r="KVF295" s="6"/>
      <c r="KVG295" s="6"/>
      <c r="KVH295" s="6"/>
      <c r="KVI295" s="6"/>
      <c r="KVJ295" s="6"/>
      <c r="KVK295" s="6"/>
      <c r="KVL295" s="6"/>
      <c r="KVM295" s="6"/>
      <c r="KVN295" s="6"/>
      <c r="KVO295" s="6"/>
      <c r="KVP295" s="6"/>
      <c r="KVQ295" s="6"/>
      <c r="KVR295" s="6"/>
      <c r="KVS295" s="6"/>
      <c r="KVT295" s="6"/>
      <c r="KVU295" s="6"/>
      <c r="KVV295" s="6"/>
      <c r="KVW295" s="6"/>
      <c r="KVX295" s="6"/>
      <c r="KVY295" s="6"/>
      <c r="KVZ295" s="6"/>
      <c r="KWA295" s="6"/>
      <c r="KWB295" s="6"/>
      <c r="KWC295" s="6"/>
      <c r="KWD295" s="6"/>
      <c r="KWE295" s="6"/>
      <c r="KWF295" s="6"/>
      <c r="KWG295" s="6"/>
      <c r="KWH295" s="6"/>
      <c r="KWI295" s="6"/>
      <c r="KWJ295" s="6"/>
      <c r="KWK295" s="6"/>
      <c r="KWL295" s="6"/>
      <c r="KWM295" s="6"/>
      <c r="KWN295" s="6"/>
      <c r="KWO295" s="6"/>
      <c r="KWP295" s="6"/>
      <c r="KWQ295" s="6"/>
      <c r="KWR295" s="6"/>
      <c r="KWS295" s="6"/>
      <c r="KWT295" s="6"/>
      <c r="KWU295" s="6"/>
      <c r="KWV295" s="6"/>
      <c r="KWW295" s="6"/>
      <c r="KWX295" s="6"/>
      <c r="KWY295" s="6"/>
      <c r="KWZ295" s="6"/>
      <c r="KXA295" s="6"/>
      <c r="KXB295" s="6"/>
      <c r="KXC295" s="6"/>
      <c r="KXD295" s="6"/>
      <c r="KXE295" s="6"/>
      <c r="KXF295" s="6"/>
      <c r="KXG295" s="6"/>
      <c r="KXH295" s="6"/>
      <c r="KXI295" s="6"/>
      <c r="KXJ295" s="6"/>
      <c r="KXK295" s="6"/>
      <c r="KXL295" s="6"/>
      <c r="KXM295" s="6"/>
      <c r="KXN295" s="6"/>
      <c r="KXO295" s="6"/>
      <c r="KXP295" s="6"/>
      <c r="KXQ295" s="6"/>
      <c r="KXR295" s="6"/>
      <c r="KXS295" s="6"/>
      <c r="KXT295" s="6"/>
      <c r="KXU295" s="6"/>
      <c r="KXV295" s="6"/>
      <c r="KXW295" s="6"/>
      <c r="KXX295" s="6"/>
      <c r="KXY295" s="6"/>
      <c r="KXZ295" s="6"/>
      <c r="KYA295" s="6"/>
      <c r="KYB295" s="6"/>
      <c r="KYC295" s="6"/>
      <c r="KYD295" s="6"/>
      <c r="KYE295" s="6"/>
      <c r="KYF295" s="6"/>
      <c r="KYG295" s="6"/>
      <c r="KYH295" s="6"/>
      <c r="KYI295" s="6"/>
      <c r="KYJ295" s="6"/>
      <c r="KYK295" s="6"/>
      <c r="KYL295" s="6"/>
      <c r="KYM295" s="6"/>
      <c r="KYN295" s="6"/>
      <c r="KYO295" s="6"/>
      <c r="KYP295" s="6"/>
      <c r="KYQ295" s="6"/>
      <c r="KYR295" s="6"/>
      <c r="KYS295" s="6"/>
      <c r="KYT295" s="6"/>
      <c r="KYU295" s="6"/>
      <c r="KYV295" s="6"/>
      <c r="KYW295" s="6"/>
      <c r="KYX295" s="6"/>
      <c r="KYY295" s="6"/>
      <c r="KYZ295" s="6"/>
      <c r="KZA295" s="6"/>
      <c r="KZB295" s="6"/>
      <c r="KZC295" s="6"/>
      <c r="KZD295" s="6"/>
      <c r="KZE295" s="6"/>
      <c r="KZF295" s="6"/>
      <c r="KZG295" s="6"/>
      <c r="KZH295" s="6"/>
      <c r="KZI295" s="6"/>
      <c r="KZJ295" s="6"/>
      <c r="KZK295" s="6"/>
      <c r="KZL295" s="6"/>
      <c r="KZM295" s="6"/>
      <c r="KZN295" s="6"/>
      <c r="KZO295" s="6"/>
      <c r="KZP295" s="6"/>
      <c r="KZQ295" s="6"/>
      <c r="KZR295" s="6"/>
      <c r="KZS295" s="6"/>
      <c r="KZT295" s="6"/>
      <c r="KZU295" s="6"/>
      <c r="KZV295" s="6"/>
      <c r="KZW295" s="6"/>
      <c r="KZX295" s="6"/>
      <c r="KZY295" s="6"/>
      <c r="KZZ295" s="6"/>
      <c r="LAA295" s="6"/>
      <c r="LAB295" s="6"/>
      <c r="LAC295" s="6"/>
      <c r="LAD295" s="6"/>
      <c r="LAE295" s="6"/>
      <c r="LAF295" s="6"/>
      <c r="LAG295" s="6"/>
      <c r="LAH295" s="6"/>
      <c r="LAI295" s="6"/>
      <c r="LAJ295" s="6"/>
      <c r="LAK295" s="6"/>
      <c r="LAL295" s="6"/>
      <c r="LAM295" s="6"/>
      <c r="LAN295" s="6"/>
      <c r="LAO295" s="6"/>
      <c r="LAP295" s="6"/>
      <c r="LAQ295" s="6"/>
      <c r="LAR295" s="6"/>
      <c r="LAS295" s="6"/>
      <c r="LAT295" s="6"/>
      <c r="LAU295" s="6"/>
      <c r="LAV295" s="6"/>
      <c r="LAW295" s="6"/>
      <c r="LAX295" s="6"/>
      <c r="LAY295" s="6"/>
      <c r="LAZ295" s="6"/>
      <c r="LBA295" s="6"/>
      <c r="LBB295" s="6"/>
      <c r="LBC295" s="6"/>
      <c r="LBD295" s="6"/>
      <c r="LBE295" s="6"/>
      <c r="LBF295" s="6"/>
      <c r="LBG295" s="6"/>
      <c r="LBH295" s="6"/>
      <c r="LBI295" s="6"/>
      <c r="LBJ295" s="6"/>
      <c r="LBK295" s="6"/>
      <c r="LBL295" s="6"/>
      <c r="LBM295" s="6"/>
      <c r="LBN295" s="6"/>
      <c r="LBO295" s="6"/>
      <c r="LBP295" s="6"/>
      <c r="LBQ295" s="6"/>
      <c r="LBR295" s="6"/>
      <c r="LBS295" s="6"/>
      <c r="LBT295" s="6"/>
      <c r="LBU295" s="6"/>
      <c r="LBV295" s="6"/>
      <c r="LBW295" s="6"/>
      <c r="LBX295" s="6"/>
      <c r="LBY295" s="6"/>
      <c r="LBZ295" s="6"/>
      <c r="LCA295" s="6"/>
      <c r="LCB295" s="6"/>
      <c r="LCC295" s="6"/>
      <c r="LCD295" s="6"/>
      <c r="LCE295" s="6"/>
      <c r="LCF295" s="6"/>
      <c r="LCG295" s="6"/>
      <c r="LCH295" s="6"/>
      <c r="LCI295" s="6"/>
      <c r="LCJ295" s="6"/>
      <c r="LCK295" s="6"/>
      <c r="LCL295" s="6"/>
      <c r="LCM295" s="6"/>
      <c r="LCN295" s="6"/>
      <c r="LCO295" s="6"/>
      <c r="LCP295" s="6"/>
      <c r="LCQ295" s="6"/>
      <c r="LCR295" s="6"/>
      <c r="LCS295" s="6"/>
      <c r="LCT295" s="6"/>
      <c r="LCU295" s="6"/>
      <c r="LCV295" s="6"/>
      <c r="LCW295" s="6"/>
      <c r="LCX295" s="6"/>
      <c r="LCY295" s="6"/>
      <c r="LCZ295" s="6"/>
      <c r="LDA295" s="6"/>
      <c r="LDB295" s="6"/>
      <c r="LDC295" s="6"/>
      <c r="LDD295" s="6"/>
      <c r="LDE295" s="6"/>
      <c r="LDF295" s="6"/>
      <c r="LDG295" s="6"/>
      <c r="LDH295" s="6"/>
      <c r="LDI295" s="6"/>
      <c r="LDJ295" s="6"/>
      <c r="LDK295" s="6"/>
      <c r="LDL295" s="6"/>
      <c r="LDM295" s="6"/>
      <c r="LDN295" s="6"/>
      <c r="LDO295" s="6"/>
      <c r="LDP295" s="6"/>
      <c r="LDQ295" s="6"/>
      <c r="LDR295" s="6"/>
      <c r="LDS295" s="6"/>
      <c r="LDT295" s="6"/>
      <c r="LDU295" s="6"/>
      <c r="LDV295" s="6"/>
      <c r="LDW295" s="6"/>
      <c r="LDX295" s="6"/>
      <c r="LDY295" s="6"/>
      <c r="LDZ295" s="6"/>
      <c r="LEA295" s="6"/>
      <c r="LEB295" s="6"/>
      <c r="LEC295" s="6"/>
      <c r="LED295" s="6"/>
      <c r="LEE295" s="6"/>
      <c r="LEF295" s="6"/>
      <c r="LEG295" s="6"/>
      <c r="LEH295" s="6"/>
      <c r="LEI295" s="6"/>
      <c r="LEJ295" s="6"/>
      <c r="LEK295" s="6"/>
      <c r="LEL295" s="6"/>
      <c r="LEM295" s="6"/>
      <c r="LEN295" s="6"/>
      <c r="LEO295" s="6"/>
      <c r="LEP295" s="6"/>
      <c r="LEQ295" s="6"/>
      <c r="LER295" s="6"/>
      <c r="LES295" s="6"/>
      <c r="LET295" s="6"/>
      <c r="LEU295" s="6"/>
      <c r="LEV295" s="6"/>
      <c r="LEW295" s="6"/>
      <c r="LEX295" s="6"/>
      <c r="LEY295" s="6"/>
      <c r="LEZ295" s="6"/>
      <c r="LFA295" s="6"/>
      <c r="LFB295" s="6"/>
      <c r="LFC295" s="6"/>
      <c r="LFD295" s="6"/>
      <c r="LFE295" s="6"/>
      <c r="LFF295" s="6"/>
      <c r="LFG295" s="6"/>
      <c r="LFH295" s="6"/>
      <c r="LFI295" s="6"/>
      <c r="LFJ295" s="6"/>
      <c r="LFK295" s="6"/>
      <c r="LFL295" s="6"/>
      <c r="LFM295" s="6"/>
      <c r="LFN295" s="6"/>
      <c r="LFO295" s="6"/>
      <c r="LFP295" s="6"/>
      <c r="LFQ295" s="6"/>
      <c r="LFR295" s="6"/>
      <c r="LFS295" s="6"/>
      <c r="LFT295" s="6"/>
      <c r="LFU295" s="6"/>
      <c r="LFV295" s="6"/>
      <c r="LFW295" s="6"/>
      <c r="LFX295" s="6"/>
      <c r="LFY295" s="6"/>
      <c r="LFZ295" s="6"/>
      <c r="LGA295" s="6"/>
      <c r="LGB295" s="6"/>
      <c r="LGC295" s="6"/>
      <c r="LGD295" s="6"/>
      <c r="LGE295" s="6"/>
      <c r="LGF295" s="6"/>
      <c r="LGG295" s="6"/>
      <c r="LGH295" s="6"/>
      <c r="LGI295" s="6"/>
      <c r="LGJ295" s="6"/>
      <c r="LGK295" s="6"/>
      <c r="LGL295" s="6"/>
      <c r="LGM295" s="6"/>
      <c r="LGN295" s="6"/>
      <c r="LGO295" s="6"/>
      <c r="LGP295" s="6"/>
      <c r="LGQ295" s="6"/>
      <c r="LGR295" s="6"/>
      <c r="LGS295" s="6"/>
      <c r="LGT295" s="6"/>
      <c r="LGU295" s="6"/>
      <c r="LGV295" s="6"/>
      <c r="LGW295" s="6"/>
      <c r="LGX295" s="6"/>
      <c r="LGY295" s="6"/>
      <c r="LGZ295" s="6"/>
      <c r="LHA295" s="6"/>
      <c r="LHB295" s="6"/>
      <c r="LHC295" s="6"/>
      <c r="LHD295" s="6"/>
      <c r="LHE295" s="6"/>
      <c r="LHF295" s="6"/>
      <c r="LHG295" s="6"/>
      <c r="LHH295" s="6"/>
      <c r="LHI295" s="6"/>
      <c r="LHJ295" s="6"/>
      <c r="LHK295" s="6"/>
      <c r="LHL295" s="6"/>
      <c r="LHM295" s="6"/>
      <c r="LHN295" s="6"/>
      <c r="LHO295" s="6"/>
      <c r="LHP295" s="6"/>
      <c r="LHQ295" s="6"/>
      <c r="LHR295" s="6"/>
      <c r="LHS295" s="6"/>
      <c r="LHT295" s="6"/>
      <c r="LHU295" s="6"/>
      <c r="LHV295" s="6"/>
      <c r="LHW295" s="6"/>
      <c r="LHX295" s="6"/>
      <c r="LHY295" s="6"/>
      <c r="LHZ295" s="6"/>
      <c r="LIA295" s="6"/>
      <c r="LIB295" s="6"/>
      <c r="LIC295" s="6"/>
      <c r="LID295" s="6"/>
      <c r="LIE295" s="6"/>
      <c r="LIF295" s="6"/>
      <c r="LIG295" s="6"/>
      <c r="LIH295" s="6"/>
      <c r="LII295" s="6"/>
      <c r="LIJ295" s="6"/>
      <c r="LIK295" s="6"/>
      <c r="LIL295" s="6"/>
      <c r="LIM295" s="6"/>
      <c r="LIN295" s="6"/>
      <c r="LIO295" s="6"/>
      <c r="LIP295" s="6"/>
      <c r="LIQ295" s="6"/>
      <c r="LIR295" s="6"/>
      <c r="LIS295" s="6"/>
      <c r="LIT295" s="6"/>
      <c r="LIU295" s="6"/>
      <c r="LIV295" s="6"/>
      <c r="LIW295" s="6"/>
      <c r="LIX295" s="6"/>
      <c r="LIY295" s="6"/>
      <c r="LIZ295" s="6"/>
      <c r="LJA295" s="6"/>
      <c r="LJB295" s="6"/>
      <c r="LJC295" s="6"/>
      <c r="LJD295" s="6"/>
      <c r="LJE295" s="6"/>
      <c r="LJF295" s="6"/>
      <c r="LJG295" s="6"/>
      <c r="LJH295" s="6"/>
      <c r="LJI295" s="6"/>
      <c r="LJJ295" s="6"/>
      <c r="LJK295" s="6"/>
      <c r="LJL295" s="6"/>
      <c r="LJM295" s="6"/>
      <c r="LJN295" s="6"/>
      <c r="LJO295" s="6"/>
      <c r="LJP295" s="6"/>
      <c r="LJQ295" s="6"/>
      <c r="LJR295" s="6"/>
      <c r="LJS295" s="6"/>
      <c r="LJT295" s="6"/>
      <c r="LJU295" s="6"/>
      <c r="LJV295" s="6"/>
      <c r="LJW295" s="6"/>
      <c r="LJX295" s="6"/>
      <c r="LJY295" s="6"/>
      <c r="LJZ295" s="6"/>
      <c r="LKA295" s="6"/>
      <c r="LKB295" s="6"/>
      <c r="LKC295" s="6"/>
      <c r="LKD295" s="6"/>
      <c r="LKE295" s="6"/>
      <c r="LKF295" s="6"/>
      <c r="LKG295" s="6"/>
      <c r="LKH295" s="6"/>
      <c r="LKI295" s="6"/>
      <c r="LKJ295" s="6"/>
      <c r="LKK295" s="6"/>
      <c r="LKL295" s="6"/>
      <c r="LKM295" s="6"/>
      <c r="LKN295" s="6"/>
      <c r="LKO295" s="6"/>
      <c r="LKP295" s="6"/>
      <c r="LKQ295" s="6"/>
      <c r="LKR295" s="6"/>
      <c r="LKS295" s="6"/>
      <c r="LKT295" s="6"/>
      <c r="LKU295" s="6"/>
      <c r="LKV295" s="6"/>
      <c r="LKW295" s="6"/>
      <c r="LKX295" s="6"/>
      <c r="LKY295" s="6"/>
      <c r="LKZ295" s="6"/>
      <c r="LLA295" s="6"/>
      <c r="LLB295" s="6"/>
      <c r="LLC295" s="6"/>
      <c r="LLD295" s="6"/>
      <c r="LLE295" s="6"/>
      <c r="LLF295" s="6"/>
      <c r="LLG295" s="6"/>
      <c r="LLH295" s="6"/>
      <c r="LLI295" s="6"/>
      <c r="LLJ295" s="6"/>
      <c r="LLK295" s="6"/>
      <c r="LLL295" s="6"/>
      <c r="LLM295" s="6"/>
      <c r="LLN295" s="6"/>
      <c r="LLO295" s="6"/>
      <c r="LLP295" s="6"/>
      <c r="LLQ295" s="6"/>
      <c r="LLR295" s="6"/>
      <c r="LLS295" s="6"/>
      <c r="LLT295" s="6"/>
      <c r="LLU295" s="6"/>
      <c r="LLV295" s="6"/>
      <c r="LLW295" s="6"/>
      <c r="LLX295" s="6"/>
      <c r="LLY295" s="6"/>
      <c r="LLZ295" s="6"/>
      <c r="LMA295" s="6"/>
      <c r="LMB295" s="6"/>
      <c r="LMC295" s="6"/>
      <c r="LMD295" s="6"/>
      <c r="LME295" s="6"/>
      <c r="LMF295" s="6"/>
      <c r="LMG295" s="6"/>
      <c r="LMH295" s="6"/>
      <c r="LMI295" s="6"/>
      <c r="LMJ295" s="6"/>
      <c r="LMK295" s="6"/>
      <c r="LML295" s="6"/>
      <c r="LMM295" s="6"/>
      <c r="LMN295" s="6"/>
      <c r="LMO295" s="6"/>
      <c r="LMP295" s="6"/>
      <c r="LMQ295" s="6"/>
      <c r="LMR295" s="6"/>
      <c r="LMS295" s="6"/>
      <c r="LMT295" s="6"/>
      <c r="LMU295" s="6"/>
      <c r="LMV295" s="6"/>
      <c r="LMW295" s="6"/>
      <c r="LMX295" s="6"/>
      <c r="LMY295" s="6"/>
      <c r="LMZ295" s="6"/>
      <c r="LNA295" s="6"/>
      <c r="LNB295" s="6"/>
      <c r="LNC295" s="6"/>
      <c r="LND295" s="6"/>
      <c r="LNE295" s="6"/>
      <c r="LNF295" s="6"/>
      <c r="LNG295" s="6"/>
      <c r="LNH295" s="6"/>
      <c r="LNI295" s="6"/>
      <c r="LNJ295" s="6"/>
      <c r="LNK295" s="6"/>
      <c r="LNL295" s="6"/>
      <c r="LNM295" s="6"/>
      <c r="LNN295" s="6"/>
      <c r="LNO295" s="6"/>
      <c r="LNP295" s="6"/>
      <c r="LNQ295" s="6"/>
      <c r="LNR295" s="6"/>
      <c r="LNS295" s="6"/>
      <c r="LNT295" s="6"/>
      <c r="LNU295" s="6"/>
      <c r="LNV295" s="6"/>
      <c r="LNW295" s="6"/>
      <c r="LNX295" s="6"/>
      <c r="LNY295" s="6"/>
      <c r="LNZ295" s="6"/>
      <c r="LOA295" s="6"/>
      <c r="LOB295" s="6"/>
      <c r="LOC295" s="6"/>
      <c r="LOD295" s="6"/>
      <c r="LOE295" s="6"/>
      <c r="LOF295" s="6"/>
      <c r="LOG295" s="6"/>
      <c r="LOH295" s="6"/>
      <c r="LOI295" s="6"/>
      <c r="LOJ295" s="6"/>
      <c r="LOK295" s="6"/>
      <c r="LOL295" s="6"/>
      <c r="LOM295" s="6"/>
      <c r="LON295" s="6"/>
      <c r="LOO295" s="6"/>
      <c r="LOP295" s="6"/>
      <c r="LOQ295" s="6"/>
      <c r="LOR295" s="6"/>
      <c r="LOS295" s="6"/>
      <c r="LOT295" s="6"/>
      <c r="LOU295" s="6"/>
      <c r="LOV295" s="6"/>
      <c r="LOW295" s="6"/>
      <c r="LOX295" s="6"/>
      <c r="LOY295" s="6"/>
      <c r="LOZ295" s="6"/>
      <c r="LPA295" s="6"/>
      <c r="LPB295" s="6"/>
      <c r="LPC295" s="6"/>
      <c r="LPD295" s="6"/>
      <c r="LPE295" s="6"/>
      <c r="LPF295" s="6"/>
      <c r="LPG295" s="6"/>
      <c r="LPH295" s="6"/>
      <c r="LPI295" s="6"/>
      <c r="LPJ295" s="6"/>
      <c r="LPK295" s="6"/>
      <c r="LPL295" s="6"/>
      <c r="LPM295" s="6"/>
      <c r="LPN295" s="6"/>
      <c r="LPO295" s="6"/>
      <c r="LPP295" s="6"/>
      <c r="LPQ295" s="6"/>
      <c r="LPR295" s="6"/>
      <c r="LPS295" s="6"/>
      <c r="LPT295" s="6"/>
      <c r="LPU295" s="6"/>
      <c r="LPV295" s="6"/>
      <c r="LPW295" s="6"/>
      <c r="LPX295" s="6"/>
      <c r="LPY295" s="6"/>
      <c r="LPZ295" s="6"/>
      <c r="LQA295" s="6"/>
      <c r="LQB295" s="6"/>
      <c r="LQC295" s="6"/>
      <c r="LQD295" s="6"/>
      <c r="LQE295" s="6"/>
      <c r="LQF295" s="6"/>
      <c r="LQG295" s="6"/>
      <c r="LQH295" s="6"/>
      <c r="LQI295" s="6"/>
      <c r="LQJ295" s="6"/>
      <c r="LQK295" s="6"/>
      <c r="LQL295" s="6"/>
      <c r="LQM295" s="6"/>
      <c r="LQN295" s="6"/>
      <c r="LQO295" s="6"/>
      <c r="LQP295" s="6"/>
      <c r="LQQ295" s="6"/>
      <c r="LQR295" s="6"/>
      <c r="LQS295" s="6"/>
      <c r="LQT295" s="6"/>
      <c r="LQU295" s="6"/>
      <c r="LQV295" s="6"/>
      <c r="LQW295" s="6"/>
      <c r="LQX295" s="6"/>
      <c r="LQY295" s="6"/>
      <c r="LQZ295" s="6"/>
      <c r="LRA295" s="6"/>
      <c r="LRB295" s="6"/>
      <c r="LRC295" s="6"/>
      <c r="LRD295" s="6"/>
      <c r="LRE295" s="6"/>
      <c r="LRF295" s="6"/>
      <c r="LRG295" s="6"/>
      <c r="LRH295" s="6"/>
      <c r="LRI295" s="6"/>
      <c r="LRJ295" s="6"/>
      <c r="LRK295" s="6"/>
      <c r="LRL295" s="6"/>
      <c r="LRM295" s="6"/>
      <c r="LRN295" s="6"/>
      <c r="LRO295" s="6"/>
      <c r="LRP295" s="6"/>
      <c r="LRQ295" s="6"/>
      <c r="LRR295" s="6"/>
      <c r="LRS295" s="6"/>
      <c r="LRT295" s="6"/>
      <c r="LRU295" s="6"/>
      <c r="LRV295" s="6"/>
      <c r="LRW295" s="6"/>
      <c r="LRX295" s="6"/>
      <c r="LRY295" s="6"/>
      <c r="LRZ295" s="6"/>
      <c r="LSA295" s="6"/>
      <c r="LSB295" s="6"/>
      <c r="LSC295" s="6"/>
      <c r="LSD295" s="6"/>
      <c r="LSE295" s="6"/>
      <c r="LSF295" s="6"/>
      <c r="LSG295" s="6"/>
      <c r="LSH295" s="6"/>
      <c r="LSI295" s="6"/>
      <c r="LSJ295" s="6"/>
      <c r="LSK295" s="6"/>
      <c r="LSL295" s="6"/>
      <c r="LSM295" s="6"/>
      <c r="LSN295" s="6"/>
      <c r="LSO295" s="6"/>
      <c r="LSP295" s="6"/>
      <c r="LSQ295" s="6"/>
      <c r="LSR295" s="6"/>
      <c r="LSS295" s="6"/>
      <c r="LST295" s="6"/>
      <c r="LSU295" s="6"/>
      <c r="LSV295" s="6"/>
      <c r="LSW295" s="6"/>
      <c r="LSX295" s="6"/>
      <c r="LSY295" s="6"/>
      <c r="LSZ295" s="6"/>
      <c r="LTA295" s="6"/>
      <c r="LTB295" s="6"/>
      <c r="LTC295" s="6"/>
      <c r="LTD295" s="6"/>
      <c r="LTE295" s="6"/>
      <c r="LTF295" s="6"/>
      <c r="LTG295" s="6"/>
      <c r="LTH295" s="6"/>
      <c r="LTI295" s="6"/>
      <c r="LTJ295" s="6"/>
      <c r="LTK295" s="6"/>
      <c r="LTL295" s="6"/>
      <c r="LTM295" s="6"/>
      <c r="LTN295" s="6"/>
      <c r="LTO295" s="6"/>
      <c r="LTP295" s="6"/>
      <c r="LTQ295" s="6"/>
      <c r="LTR295" s="6"/>
      <c r="LTS295" s="6"/>
      <c r="LTT295" s="6"/>
      <c r="LTU295" s="6"/>
      <c r="LTV295" s="6"/>
      <c r="LTW295" s="6"/>
      <c r="LTX295" s="6"/>
      <c r="LTY295" s="6"/>
      <c r="LTZ295" s="6"/>
      <c r="LUA295" s="6"/>
      <c r="LUB295" s="6"/>
      <c r="LUC295" s="6"/>
      <c r="LUD295" s="6"/>
      <c r="LUE295" s="6"/>
      <c r="LUF295" s="6"/>
      <c r="LUG295" s="6"/>
      <c r="LUH295" s="6"/>
      <c r="LUI295" s="6"/>
      <c r="LUJ295" s="6"/>
      <c r="LUK295" s="6"/>
      <c r="LUL295" s="6"/>
      <c r="LUM295" s="6"/>
      <c r="LUN295" s="6"/>
      <c r="LUO295" s="6"/>
      <c r="LUP295" s="6"/>
      <c r="LUQ295" s="6"/>
      <c r="LUR295" s="6"/>
      <c r="LUS295" s="6"/>
      <c r="LUT295" s="6"/>
      <c r="LUU295" s="6"/>
      <c r="LUV295" s="6"/>
      <c r="LUW295" s="6"/>
      <c r="LUX295" s="6"/>
      <c r="LUY295" s="6"/>
      <c r="LUZ295" s="6"/>
      <c r="LVA295" s="6"/>
      <c r="LVB295" s="6"/>
      <c r="LVC295" s="6"/>
      <c r="LVD295" s="6"/>
      <c r="LVE295" s="6"/>
      <c r="LVF295" s="6"/>
      <c r="LVG295" s="6"/>
      <c r="LVH295" s="6"/>
      <c r="LVI295" s="6"/>
      <c r="LVJ295" s="6"/>
      <c r="LVK295" s="6"/>
      <c r="LVL295" s="6"/>
      <c r="LVM295" s="6"/>
      <c r="LVN295" s="6"/>
      <c r="LVO295" s="6"/>
      <c r="LVP295" s="6"/>
      <c r="LVQ295" s="6"/>
      <c r="LVR295" s="6"/>
      <c r="LVS295" s="6"/>
      <c r="LVT295" s="6"/>
      <c r="LVU295" s="6"/>
      <c r="LVV295" s="6"/>
      <c r="LVW295" s="6"/>
      <c r="LVX295" s="6"/>
      <c r="LVY295" s="6"/>
      <c r="LVZ295" s="6"/>
      <c r="LWA295" s="6"/>
      <c r="LWB295" s="6"/>
      <c r="LWC295" s="6"/>
      <c r="LWD295" s="6"/>
      <c r="LWE295" s="6"/>
      <c r="LWF295" s="6"/>
      <c r="LWG295" s="6"/>
      <c r="LWH295" s="6"/>
      <c r="LWI295" s="6"/>
      <c r="LWJ295" s="6"/>
      <c r="LWK295" s="6"/>
      <c r="LWL295" s="6"/>
      <c r="LWM295" s="6"/>
      <c r="LWN295" s="6"/>
      <c r="LWO295" s="6"/>
      <c r="LWP295" s="6"/>
      <c r="LWQ295" s="6"/>
      <c r="LWR295" s="6"/>
      <c r="LWS295" s="6"/>
      <c r="LWT295" s="6"/>
      <c r="LWU295" s="6"/>
      <c r="LWV295" s="6"/>
      <c r="LWW295" s="6"/>
      <c r="LWX295" s="6"/>
      <c r="LWY295" s="6"/>
      <c r="LWZ295" s="6"/>
      <c r="LXA295" s="6"/>
      <c r="LXB295" s="6"/>
      <c r="LXC295" s="6"/>
      <c r="LXD295" s="6"/>
      <c r="LXE295" s="6"/>
      <c r="LXF295" s="6"/>
      <c r="LXG295" s="6"/>
      <c r="LXH295" s="6"/>
      <c r="LXI295" s="6"/>
      <c r="LXJ295" s="6"/>
      <c r="LXK295" s="6"/>
      <c r="LXL295" s="6"/>
      <c r="LXM295" s="6"/>
      <c r="LXN295" s="6"/>
      <c r="LXO295" s="6"/>
      <c r="LXP295" s="6"/>
      <c r="LXQ295" s="6"/>
      <c r="LXR295" s="6"/>
      <c r="LXS295" s="6"/>
      <c r="LXT295" s="6"/>
      <c r="LXU295" s="6"/>
      <c r="LXV295" s="6"/>
      <c r="LXW295" s="6"/>
      <c r="LXX295" s="6"/>
      <c r="LXY295" s="6"/>
      <c r="LXZ295" s="6"/>
      <c r="LYA295" s="6"/>
      <c r="LYB295" s="6"/>
      <c r="LYC295" s="6"/>
      <c r="LYD295" s="6"/>
      <c r="LYE295" s="6"/>
      <c r="LYF295" s="6"/>
      <c r="LYG295" s="6"/>
      <c r="LYH295" s="6"/>
      <c r="LYI295" s="6"/>
      <c r="LYJ295" s="6"/>
      <c r="LYK295" s="6"/>
      <c r="LYL295" s="6"/>
      <c r="LYM295" s="6"/>
      <c r="LYN295" s="6"/>
      <c r="LYO295" s="6"/>
      <c r="LYP295" s="6"/>
      <c r="LYQ295" s="6"/>
      <c r="LYR295" s="6"/>
      <c r="LYS295" s="6"/>
      <c r="LYT295" s="6"/>
      <c r="LYU295" s="6"/>
      <c r="LYV295" s="6"/>
      <c r="LYW295" s="6"/>
      <c r="LYX295" s="6"/>
      <c r="LYY295" s="6"/>
      <c r="LYZ295" s="6"/>
      <c r="LZA295" s="6"/>
      <c r="LZB295" s="6"/>
      <c r="LZC295" s="6"/>
      <c r="LZD295" s="6"/>
      <c r="LZE295" s="6"/>
      <c r="LZF295" s="6"/>
      <c r="LZG295" s="6"/>
      <c r="LZH295" s="6"/>
      <c r="LZI295" s="6"/>
      <c r="LZJ295" s="6"/>
      <c r="LZK295" s="6"/>
      <c r="LZL295" s="6"/>
      <c r="LZM295" s="6"/>
      <c r="LZN295" s="6"/>
      <c r="LZO295" s="6"/>
      <c r="LZP295" s="6"/>
      <c r="LZQ295" s="6"/>
      <c r="LZR295" s="6"/>
      <c r="LZS295" s="6"/>
      <c r="LZT295" s="6"/>
      <c r="LZU295" s="6"/>
      <c r="LZV295" s="6"/>
      <c r="LZW295" s="6"/>
      <c r="LZX295" s="6"/>
      <c r="LZY295" s="6"/>
      <c r="LZZ295" s="6"/>
      <c r="MAA295" s="6"/>
      <c r="MAB295" s="6"/>
      <c r="MAC295" s="6"/>
      <c r="MAD295" s="6"/>
      <c r="MAE295" s="6"/>
      <c r="MAF295" s="6"/>
      <c r="MAG295" s="6"/>
      <c r="MAH295" s="6"/>
      <c r="MAI295" s="6"/>
      <c r="MAJ295" s="6"/>
      <c r="MAK295" s="6"/>
      <c r="MAL295" s="6"/>
      <c r="MAM295" s="6"/>
      <c r="MAN295" s="6"/>
      <c r="MAO295" s="6"/>
      <c r="MAP295" s="6"/>
      <c r="MAQ295" s="6"/>
      <c r="MAR295" s="6"/>
      <c r="MAS295" s="6"/>
      <c r="MAT295" s="6"/>
      <c r="MAU295" s="6"/>
      <c r="MAV295" s="6"/>
      <c r="MAW295" s="6"/>
      <c r="MAX295" s="6"/>
      <c r="MAY295" s="6"/>
      <c r="MAZ295" s="6"/>
      <c r="MBA295" s="6"/>
      <c r="MBB295" s="6"/>
      <c r="MBC295" s="6"/>
      <c r="MBD295" s="6"/>
      <c r="MBE295" s="6"/>
      <c r="MBF295" s="6"/>
      <c r="MBG295" s="6"/>
      <c r="MBH295" s="6"/>
      <c r="MBI295" s="6"/>
      <c r="MBJ295" s="6"/>
      <c r="MBK295" s="6"/>
      <c r="MBL295" s="6"/>
      <c r="MBM295" s="6"/>
      <c r="MBN295" s="6"/>
      <c r="MBO295" s="6"/>
      <c r="MBP295" s="6"/>
      <c r="MBQ295" s="6"/>
      <c r="MBR295" s="6"/>
      <c r="MBS295" s="6"/>
      <c r="MBT295" s="6"/>
      <c r="MBU295" s="6"/>
      <c r="MBV295" s="6"/>
      <c r="MBW295" s="6"/>
      <c r="MBX295" s="6"/>
      <c r="MBY295" s="6"/>
      <c r="MBZ295" s="6"/>
      <c r="MCA295" s="6"/>
      <c r="MCB295" s="6"/>
      <c r="MCC295" s="6"/>
      <c r="MCD295" s="6"/>
      <c r="MCE295" s="6"/>
      <c r="MCF295" s="6"/>
      <c r="MCG295" s="6"/>
      <c r="MCH295" s="6"/>
      <c r="MCI295" s="6"/>
      <c r="MCJ295" s="6"/>
      <c r="MCK295" s="6"/>
      <c r="MCL295" s="6"/>
      <c r="MCM295" s="6"/>
      <c r="MCN295" s="6"/>
      <c r="MCO295" s="6"/>
      <c r="MCP295" s="6"/>
      <c r="MCQ295" s="6"/>
      <c r="MCR295" s="6"/>
      <c r="MCS295" s="6"/>
      <c r="MCT295" s="6"/>
      <c r="MCU295" s="6"/>
      <c r="MCV295" s="6"/>
      <c r="MCW295" s="6"/>
      <c r="MCX295" s="6"/>
      <c r="MCY295" s="6"/>
      <c r="MCZ295" s="6"/>
      <c r="MDA295" s="6"/>
      <c r="MDB295" s="6"/>
      <c r="MDC295" s="6"/>
      <c r="MDD295" s="6"/>
      <c r="MDE295" s="6"/>
      <c r="MDF295" s="6"/>
      <c r="MDG295" s="6"/>
      <c r="MDH295" s="6"/>
      <c r="MDI295" s="6"/>
      <c r="MDJ295" s="6"/>
      <c r="MDK295" s="6"/>
      <c r="MDL295" s="6"/>
      <c r="MDM295" s="6"/>
      <c r="MDN295" s="6"/>
      <c r="MDO295" s="6"/>
      <c r="MDP295" s="6"/>
      <c r="MDQ295" s="6"/>
      <c r="MDR295" s="6"/>
      <c r="MDS295" s="6"/>
      <c r="MDT295" s="6"/>
      <c r="MDU295" s="6"/>
      <c r="MDV295" s="6"/>
      <c r="MDW295" s="6"/>
      <c r="MDX295" s="6"/>
      <c r="MDY295" s="6"/>
      <c r="MDZ295" s="6"/>
      <c r="MEA295" s="6"/>
      <c r="MEB295" s="6"/>
      <c r="MEC295" s="6"/>
      <c r="MED295" s="6"/>
      <c r="MEE295" s="6"/>
      <c r="MEF295" s="6"/>
      <c r="MEG295" s="6"/>
      <c r="MEH295" s="6"/>
      <c r="MEI295" s="6"/>
      <c r="MEJ295" s="6"/>
      <c r="MEK295" s="6"/>
      <c r="MEL295" s="6"/>
      <c r="MEM295" s="6"/>
      <c r="MEN295" s="6"/>
      <c r="MEO295" s="6"/>
      <c r="MEP295" s="6"/>
      <c r="MEQ295" s="6"/>
      <c r="MER295" s="6"/>
      <c r="MES295" s="6"/>
      <c r="MET295" s="6"/>
      <c r="MEU295" s="6"/>
      <c r="MEV295" s="6"/>
      <c r="MEW295" s="6"/>
      <c r="MEX295" s="6"/>
      <c r="MEY295" s="6"/>
      <c r="MEZ295" s="6"/>
      <c r="MFA295" s="6"/>
      <c r="MFB295" s="6"/>
      <c r="MFC295" s="6"/>
      <c r="MFD295" s="6"/>
      <c r="MFE295" s="6"/>
      <c r="MFF295" s="6"/>
      <c r="MFG295" s="6"/>
      <c r="MFH295" s="6"/>
      <c r="MFI295" s="6"/>
      <c r="MFJ295" s="6"/>
      <c r="MFK295" s="6"/>
      <c r="MFL295" s="6"/>
      <c r="MFM295" s="6"/>
      <c r="MFN295" s="6"/>
      <c r="MFO295" s="6"/>
      <c r="MFP295" s="6"/>
      <c r="MFQ295" s="6"/>
      <c r="MFR295" s="6"/>
      <c r="MFS295" s="6"/>
      <c r="MFT295" s="6"/>
      <c r="MFU295" s="6"/>
      <c r="MFV295" s="6"/>
      <c r="MFW295" s="6"/>
      <c r="MFX295" s="6"/>
      <c r="MFY295" s="6"/>
      <c r="MFZ295" s="6"/>
      <c r="MGA295" s="6"/>
      <c r="MGB295" s="6"/>
      <c r="MGC295" s="6"/>
      <c r="MGD295" s="6"/>
      <c r="MGE295" s="6"/>
      <c r="MGF295" s="6"/>
      <c r="MGG295" s="6"/>
      <c r="MGH295" s="6"/>
      <c r="MGI295" s="6"/>
      <c r="MGJ295" s="6"/>
      <c r="MGK295" s="6"/>
      <c r="MGL295" s="6"/>
      <c r="MGM295" s="6"/>
      <c r="MGN295" s="6"/>
      <c r="MGO295" s="6"/>
      <c r="MGP295" s="6"/>
      <c r="MGQ295" s="6"/>
      <c r="MGR295" s="6"/>
      <c r="MGS295" s="6"/>
      <c r="MGT295" s="6"/>
      <c r="MGU295" s="6"/>
      <c r="MGV295" s="6"/>
      <c r="MGW295" s="6"/>
      <c r="MGX295" s="6"/>
      <c r="MGY295" s="6"/>
      <c r="MGZ295" s="6"/>
      <c r="MHA295" s="6"/>
      <c r="MHB295" s="6"/>
      <c r="MHC295" s="6"/>
      <c r="MHD295" s="6"/>
      <c r="MHE295" s="6"/>
      <c r="MHF295" s="6"/>
      <c r="MHG295" s="6"/>
      <c r="MHH295" s="6"/>
      <c r="MHI295" s="6"/>
      <c r="MHJ295" s="6"/>
      <c r="MHK295" s="6"/>
      <c r="MHL295" s="6"/>
      <c r="MHM295" s="6"/>
      <c r="MHN295" s="6"/>
      <c r="MHO295" s="6"/>
      <c r="MHP295" s="6"/>
      <c r="MHQ295" s="6"/>
      <c r="MHR295" s="6"/>
      <c r="MHS295" s="6"/>
      <c r="MHT295" s="6"/>
      <c r="MHU295" s="6"/>
      <c r="MHV295" s="6"/>
      <c r="MHW295" s="6"/>
      <c r="MHX295" s="6"/>
      <c r="MHY295" s="6"/>
      <c r="MHZ295" s="6"/>
      <c r="MIA295" s="6"/>
      <c r="MIB295" s="6"/>
      <c r="MIC295" s="6"/>
      <c r="MID295" s="6"/>
      <c r="MIE295" s="6"/>
      <c r="MIF295" s="6"/>
      <c r="MIG295" s="6"/>
      <c r="MIH295" s="6"/>
      <c r="MII295" s="6"/>
      <c r="MIJ295" s="6"/>
      <c r="MIK295" s="6"/>
      <c r="MIL295" s="6"/>
      <c r="MIM295" s="6"/>
      <c r="MIN295" s="6"/>
      <c r="MIO295" s="6"/>
      <c r="MIP295" s="6"/>
      <c r="MIQ295" s="6"/>
      <c r="MIR295" s="6"/>
      <c r="MIS295" s="6"/>
      <c r="MIT295" s="6"/>
      <c r="MIU295" s="6"/>
      <c r="MIV295" s="6"/>
      <c r="MIW295" s="6"/>
      <c r="MIX295" s="6"/>
      <c r="MIY295" s="6"/>
      <c r="MIZ295" s="6"/>
      <c r="MJA295" s="6"/>
      <c r="MJB295" s="6"/>
      <c r="MJC295" s="6"/>
      <c r="MJD295" s="6"/>
      <c r="MJE295" s="6"/>
      <c r="MJF295" s="6"/>
      <c r="MJG295" s="6"/>
      <c r="MJH295" s="6"/>
      <c r="MJI295" s="6"/>
      <c r="MJJ295" s="6"/>
      <c r="MJK295" s="6"/>
      <c r="MJL295" s="6"/>
      <c r="MJM295" s="6"/>
      <c r="MJN295" s="6"/>
      <c r="MJO295" s="6"/>
      <c r="MJP295" s="6"/>
      <c r="MJQ295" s="6"/>
      <c r="MJR295" s="6"/>
      <c r="MJS295" s="6"/>
      <c r="MJT295" s="6"/>
      <c r="MJU295" s="6"/>
      <c r="MJV295" s="6"/>
      <c r="MJW295" s="6"/>
      <c r="MJX295" s="6"/>
      <c r="MJY295" s="6"/>
      <c r="MJZ295" s="6"/>
      <c r="MKA295" s="6"/>
      <c r="MKB295" s="6"/>
      <c r="MKC295" s="6"/>
      <c r="MKD295" s="6"/>
      <c r="MKE295" s="6"/>
      <c r="MKF295" s="6"/>
      <c r="MKG295" s="6"/>
      <c r="MKH295" s="6"/>
      <c r="MKI295" s="6"/>
      <c r="MKJ295" s="6"/>
      <c r="MKK295" s="6"/>
      <c r="MKL295" s="6"/>
      <c r="MKM295" s="6"/>
      <c r="MKN295" s="6"/>
      <c r="MKO295" s="6"/>
      <c r="MKP295" s="6"/>
      <c r="MKQ295" s="6"/>
      <c r="MKR295" s="6"/>
      <c r="MKS295" s="6"/>
      <c r="MKT295" s="6"/>
      <c r="MKU295" s="6"/>
      <c r="MKV295" s="6"/>
      <c r="MKW295" s="6"/>
      <c r="MKX295" s="6"/>
      <c r="MKY295" s="6"/>
      <c r="MKZ295" s="6"/>
      <c r="MLA295" s="6"/>
      <c r="MLB295" s="6"/>
      <c r="MLC295" s="6"/>
      <c r="MLD295" s="6"/>
      <c r="MLE295" s="6"/>
      <c r="MLF295" s="6"/>
      <c r="MLG295" s="6"/>
      <c r="MLH295" s="6"/>
      <c r="MLI295" s="6"/>
      <c r="MLJ295" s="6"/>
      <c r="MLK295" s="6"/>
      <c r="MLL295" s="6"/>
      <c r="MLM295" s="6"/>
      <c r="MLN295" s="6"/>
      <c r="MLO295" s="6"/>
      <c r="MLP295" s="6"/>
      <c r="MLQ295" s="6"/>
      <c r="MLR295" s="6"/>
      <c r="MLS295" s="6"/>
      <c r="MLT295" s="6"/>
      <c r="MLU295" s="6"/>
      <c r="MLV295" s="6"/>
      <c r="MLW295" s="6"/>
      <c r="MLX295" s="6"/>
      <c r="MLY295" s="6"/>
      <c r="MLZ295" s="6"/>
      <c r="MMA295" s="6"/>
      <c r="MMB295" s="6"/>
      <c r="MMC295" s="6"/>
      <c r="MMD295" s="6"/>
      <c r="MME295" s="6"/>
      <c r="MMF295" s="6"/>
      <c r="MMG295" s="6"/>
      <c r="MMH295" s="6"/>
      <c r="MMI295" s="6"/>
      <c r="MMJ295" s="6"/>
      <c r="MMK295" s="6"/>
      <c r="MML295" s="6"/>
      <c r="MMM295" s="6"/>
      <c r="MMN295" s="6"/>
      <c r="MMO295" s="6"/>
      <c r="MMP295" s="6"/>
      <c r="MMQ295" s="6"/>
      <c r="MMR295" s="6"/>
      <c r="MMS295" s="6"/>
      <c r="MMT295" s="6"/>
      <c r="MMU295" s="6"/>
      <c r="MMV295" s="6"/>
      <c r="MMW295" s="6"/>
      <c r="MMX295" s="6"/>
      <c r="MMY295" s="6"/>
      <c r="MMZ295" s="6"/>
      <c r="MNA295" s="6"/>
      <c r="MNB295" s="6"/>
      <c r="MNC295" s="6"/>
      <c r="MND295" s="6"/>
      <c r="MNE295" s="6"/>
      <c r="MNF295" s="6"/>
      <c r="MNG295" s="6"/>
      <c r="MNH295" s="6"/>
      <c r="MNI295" s="6"/>
      <c r="MNJ295" s="6"/>
      <c r="MNK295" s="6"/>
      <c r="MNL295" s="6"/>
      <c r="MNM295" s="6"/>
      <c r="MNN295" s="6"/>
      <c r="MNO295" s="6"/>
      <c r="MNP295" s="6"/>
      <c r="MNQ295" s="6"/>
      <c r="MNR295" s="6"/>
      <c r="MNS295" s="6"/>
      <c r="MNT295" s="6"/>
      <c r="MNU295" s="6"/>
      <c r="MNV295" s="6"/>
      <c r="MNW295" s="6"/>
      <c r="MNX295" s="6"/>
      <c r="MNY295" s="6"/>
      <c r="MNZ295" s="6"/>
      <c r="MOA295" s="6"/>
      <c r="MOB295" s="6"/>
      <c r="MOC295" s="6"/>
      <c r="MOD295" s="6"/>
      <c r="MOE295" s="6"/>
      <c r="MOF295" s="6"/>
      <c r="MOG295" s="6"/>
      <c r="MOH295" s="6"/>
      <c r="MOI295" s="6"/>
      <c r="MOJ295" s="6"/>
      <c r="MOK295" s="6"/>
      <c r="MOL295" s="6"/>
      <c r="MOM295" s="6"/>
      <c r="MON295" s="6"/>
      <c r="MOO295" s="6"/>
      <c r="MOP295" s="6"/>
      <c r="MOQ295" s="6"/>
      <c r="MOR295" s="6"/>
      <c r="MOS295" s="6"/>
      <c r="MOT295" s="6"/>
      <c r="MOU295" s="6"/>
      <c r="MOV295" s="6"/>
      <c r="MOW295" s="6"/>
      <c r="MOX295" s="6"/>
      <c r="MOY295" s="6"/>
      <c r="MOZ295" s="6"/>
      <c r="MPA295" s="6"/>
      <c r="MPB295" s="6"/>
      <c r="MPC295" s="6"/>
      <c r="MPD295" s="6"/>
      <c r="MPE295" s="6"/>
      <c r="MPF295" s="6"/>
      <c r="MPG295" s="6"/>
      <c r="MPH295" s="6"/>
      <c r="MPI295" s="6"/>
      <c r="MPJ295" s="6"/>
      <c r="MPK295" s="6"/>
      <c r="MPL295" s="6"/>
      <c r="MPM295" s="6"/>
      <c r="MPN295" s="6"/>
      <c r="MPO295" s="6"/>
      <c r="MPP295" s="6"/>
      <c r="MPQ295" s="6"/>
      <c r="MPR295" s="6"/>
      <c r="MPS295" s="6"/>
      <c r="MPT295" s="6"/>
      <c r="MPU295" s="6"/>
      <c r="MPV295" s="6"/>
      <c r="MPW295" s="6"/>
      <c r="MPX295" s="6"/>
      <c r="MPY295" s="6"/>
      <c r="MPZ295" s="6"/>
      <c r="MQA295" s="6"/>
      <c r="MQB295" s="6"/>
      <c r="MQC295" s="6"/>
      <c r="MQD295" s="6"/>
      <c r="MQE295" s="6"/>
      <c r="MQF295" s="6"/>
      <c r="MQG295" s="6"/>
      <c r="MQH295" s="6"/>
      <c r="MQI295" s="6"/>
      <c r="MQJ295" s="6"/>
      <c r="MQK295" s="6"/>
      <c r="MQL295" s="6"/>
      <c r="MQM295" s="6"/>
      <c r="MQN295" s="6"/>
      <c r="MQO295" s="6"/>
      <c r="MQP295" s="6"/>
      <c r="MQQ295" s="6"/>
      <c r="MQR295" s="6"/>
      <c r="MQS295" s="6"/>
      <c r="MQT295" s="6"/>
      <c r="MQU295" s="6"/>
      <c r="MQV295" s="6"/>
      <c r="MQW295" s="6"/>
      <c r="MQX295" s="6"/>
      <c r="MQY295" s="6"/>
      <c r="MQZ295" s="6"/>
      <c r="MRA295" s="6"/>
      <c r="MRB295" s="6"/>
      <c r="MRC295" s="6"/>
      <c r="MRD295" s="6"/>
      <c r="MRE295" s="6"/>
      <c r="MRF295" s="6"/>
      <c r="MRG295" s="6"/>
      <c r="MRH295" s="6"/>
      <c r="MRI295" s="6"/>
      <c r="MRJ295" s="6"/>
      <c r="MRK295" s="6"/>
      <c r="MRL295" s="6"/>
      <c r="MRM295" s="6"/>
      <c r="MRN295" s="6"/>
      <c r="MRO295" s="6"/>
      <c r="MRP295" s="6"/>
      <c r="MRQ295" s="6"/>
      <c r="MRR295" s="6"/>
      <c r="MRS295" s="6"/>
      <c r="MRT295" s="6"/>
      <c r="MRU295" s="6"/>
      <c r="MRV295" s="6"/>
      <c r="MRW295" s="6"/>
      <c r="MRX295" s="6"/>
      <c r="MRY295" s="6"/>
      <c r="MRZ295" s="6"/>
      <c r="MSA295" s="6"/>
      <c r="MSB295" s="6"/>
      <c r="MSC295" s="6"/>
      <c r="MSD295" s="6"/>
      <c r="MSE295" s="6"/>
      <c r="MSF295" s="6"/>
      <c r="MSG295" s="6"/>
      <c r="MSH295" s="6"/>
      <c r="MSI295" s="6"/>
      <c r="MSJ295" s="6"/>
      <c r="MSK295" s="6"/>
      <c r="MSL295" s="6"/>
      <c r="MSM295" s="6"/>
      <c r="MSN295" s="6"/>
      <c r="MSO295" s="6"/>
      <c r="MSP295" s="6"/>
      <c r="MSQ295" s="6"/>
      <c r="MSR295" s="6"/>
      <c r="MSS295" s="6"/>
      <c r="MST295" s="6"/>
      <c r="MSU295" s="6"/>
      <c r="MSV295" s="6"/>
      <c r="MSW295" s="6"/>
      <c r="MSX295" s="6"/>
      <c r="MSY295" s="6"/>
      <c r="MSZ295" s="6"/>
      <c r="MTA295" s="6"/>
      <c r="MTB295" s="6"/>
      <c r="MTC295" s="6"/>
      <c r="MTD295" s="6"/>
      <c r="MTE295" s="6"/>
      <c r="MTF295" s="6"/>
      <c r="MTG295" s="6"/>
      <c r="MTH295" s="6"/>
      <c r="MTI295" s="6"/>
      <c r="MTJ295" s="6"/>
      <c r="MTK295" s="6"/>
      <c r="MTL295" s="6"/>
      <c r="MTM295" s="6"/>
      <c r="MTN295" s="6"/>
      <c r="MTO295" s="6"/>
      <c r="MTP295" s="6"/>
      <c r="MTQ295" s="6"/>
      <c r="MTR295" s="6"/>
      <c r="MTS295" s="6"/>
      <c r="MTT295" s="6"/>
      <c r="MTU295" s="6"/>
      <c r="MTV295" s="6"/>
      <c r="MTW295" s="6"/>
      <c r="MTX295" s="6"/>
      <c r="MTY295" s="6"/>
      <c r="MTZ295" s="6"/>
      <c r="MUA295" s="6"/>
      <c r="MUB295" s="6"/>
      <c r="MUC295" s="6"/>
      <c r="MUD295" s="6"/>
      <c r="MUE295" s="6"/>
      <c r="MUF295" s="6"/>
      <c r="MUG295" s="6"/>
      <c r="MUH295" s="6"/>
      <c r="MUI295" s="6"/>
      <c r="MUJ295" s="6"/>
      <c r="MUK295" s="6"/>
      <c r="MUL295" s="6"/>
      <c r="MUM295" s="6"/>
      <c r="MUN295" s="6"/>
      <c r="MUO295" s="6"/>
      <c r="MUP295" s="6"/>
      <c r="MUQ295" s="6"/>
      <c r="MUR295" s="6"/>
      <c r="MUS295" s="6"/>
      <c r="MUT295" s="6"/>
      <c r="MUU295" s="6"/>
      <c r="MUV295" s="6"/>
      <c r="MUW295" s="6"/>
      <c r="MUX295" s="6"/>
      <c r="MUY295" s="6"/>
      <c r="MUZ295" s="6"/>
      <c r="MVA295" s="6"/>
      <c r="MVB295" s="6"/>
      <c r="MVC295" s="6"/>
      <c r="MVD295" s="6"/>
      <c r="MVE295" s="6"/>
      <c r="MVF295" s="6"/>
      <c r="MVG295" s="6"/>
      <c r="MVH295" s="6"/>
      <c r="MVI295" s="6"/>
      <c r="MVJ295" s="6"/>
      <c r="MVK295" s="6"/>
      <c r="MVL295" s="6"/>
      <c r="MVM295" s="6"/>
      <c r="MVN295" s="6"/>
      <c r="MVO295" s="6"/>
      <c r="MVP295" s="6"/>
      <c r="MVQ295" s="6"/>
      <c r="MVR295" s="6"/>
      <c r="MVS295" s="6"/>
      <c r="MVT295" s="6"/>
      <c r="MVU295" s="6"/>
      <c r="MVV295" s="6"/>
      <c r="MVW295" s="6"/>
      <c r="MVX295" s="6"/>
      <c r="MVY295" s="6"/>
      <c r="MVZ295" s="6"/>
      <c r="MWA295" s="6"/>
      <c r="MWB295" s="6"/>
      <c r="MWC295" s="6"/>
      <c r="MWD295" s="6"/>
      <c r="MWE295" s="6"/>
      <c r="MWF295" s="6"/>
      <c r="MWG295" s="6"/>
      <c r="MWH295" s="6"/>
      <c r="MWI295" s="6"/>
      <c r="MWJ295" s="6"/>
      <c r="MWK295" s="6"/>
      <c r="MWL295" s="6"/>
      <c r="MWM295" s="6"/>
      <c r="MWN295" s="6"/>
      <c r="MWO295" s="6"/>
      <c r="MWP295" s="6"/>
      <c r="MWQ295" s="6"/>
      <c r="MWR295" s="6"/>
      <c r="MWS295" s="6"/>
      <c r="MWT295" s="6"/>
      <c r="MWU295" s="6"/>
      <c r="MWV295" s="6"/>
      <c r="MWW295" s="6"/>
      <c r="MWX295" s="6"/>
      <c r="MWY295" s="6"/>
      <c r="MWZ295" s="6"/>
      <c r="MXA295" s="6"/>
      <c r="MXB295" s="6"/>
      <c r="MXC295" s="6"/>
      <c r="MXD295" s="6"/>
      <c r="MXE295" s="6"/>
      <c r="MXF295" s="6"/>
      <c r="MXG295" s="6"/>
      <c r="MXH295" s="6"/>
      <c r="MXI295" s="6"/>
      <c r="MXJ295" s="6"/>
      <c r="MXK295" s="6"/>
      <c r="MXL295" s="6"/>
      <c r="MXM295" s="6"/>
      <c r="MXN295" s="6"/>
      <c r="MXO295" s="6"/>
      <c r="MXP295" s="6"/>
      <c r="MXQ295" s="6"/>
      <c r="MXR295" s="6"/>
      <c r="MXS295" s="6"/>
      <c r="MXT295" s="6"/>
      <c r="MXU295" s="6"/>
      <c r="MXV295" s="6"/>
      <c r="MXW295" s="6"/>
      <c r="MXX295" s="6"/>
      <c r="MXY295" s="6"/>
      <c r="MXZ295" s="6"/>
      <c r="MYA295" s="6"/>
      <c r="MYB295" s="6"/>
      <c r="MYC295" s="6"/>
      <c r="MYD295" s="6"/>
      <c r="MYE295" s="6"/>
      <c r="MYF295" s="6"/>
      <c r="MYG295" s="6"/>
      <c r="MYH295" s="6"/>
      <c r="MYI295" s="6"/>
      <c r="MYJ295" s="6"/>
      <c r="MYK295" s="6"/>
      <c r="MYL295" s="6"/>
      <c r="MYM295" s="6"/>
      <c r="MYN295" s="6"/>
      <c r="MYO295" s="6"/>
      <c r="MYP295" s="6"/>
      <c r="MYQ295" s="6"/>
      <c r="MYR295" s="6"/>
      <c r="MYS295" s="6"/>
      <c r="MYT295" s="6"/>
      <c r="MYU295" s="6"/>
      <c r="MYV295" s="6"/>
      <c r="MYW295" s="6"/>
      <c r="MYX295" s="6"/>
      <c r="MYY295" s="6"/>
      <c r="MYZ295" s="6"/>
      <c r="MZA295" s="6"/>
      <c r="MZB295" s="6"/>
      <c r="MZC295" s="6"/>
      <c r="MZD295" s="6"/>
      <c r="MZE295" s="6"/>
      <c r="MZF295" s="6"/>
      <c r="MZG295" s="6"/>
      <c r="MZH295" s="6"/>
      <c r="MZI295" s="6"/>
      <c r="MZJ295" s="6"/>
      <c r="MZK295" s="6"/>
      <c r="MZL295" s="6"/>
      <c r="MZM295" s="6"/>
      <c r="MZN295" s="6"/>
      <c r="MZO295" s="6"/>
      <c r="MZP295" s="6"/>
      <c r="MZQ295" s="6"/>
      <c r="MZR295" s="6"/>
      <c r="MZS295" s="6"/>
      <c r="MZT295" s="6"/>
      <c r="MZU295" s="6"/>
      <c r="MZV295" s="6"/>
      <c r="MZW295" s="6"/>
      <c r="MZX295" s="6"/>
      <c r="MZY295" s="6"/>
      <c r="MZZ295" s="6"/>
      <c r="NAA295" s="6"/>
      <c r="NAB295" s="6"/>
      <c r="NAC295" s="6"/>
      <c r="NAD295" s="6"/>
      <c r="NAE295" s="6"/>
      <c r="NAF295" s="6"/>
      <c r="NAG295" s="6"/>
      <c r="NAH295" s="6"/>
      <c r="NAI295" s="6"/>
      <c r="NAJ295" s="6"/>
      <c r="NAK295" s="6"/>
      <c r="NAL295" s="6"/>
      <c r="NAM295" s="6"/>
      <c r="NAN295" s="6"/>
      <c r="NAO295" s="6"/>
      <c r="NAP295" s="6"/>
      <c r="NAQ295" s="6"/>
      <c r="NAR295" s="6"/>
      <c r="NAS295" s="6"/>
      <c r="NAT295" s="6"/>
      <c r="NAU295" s="6"/>
      <c r="NAV295" s="6"/>
      <c r="NAW295" s="6"/>
      <c r="NAX295" s="6"/>
      <c r="NAY295" s="6"/>
      <c r="NAZ295" s="6"/>
      <c r="NBA295" s="6"/>
      <c r="NBB295" s="6"/>
      <c r="NBC295" s="6"/>
      <c r="NBD295" s="6"/>
      <c r="NBE295" s="6"/>
      <c r="NBF295" s="6"/>
      <c r="NBG295" s="6"/>
      <c r="NBH295" s="6"/>
      <c r="NBI295" s="6"/>
      <c r="NBJ295" s="6"/>
      <c r="NBK295" s="6"/>
      <c r="NBL295" s="6"/>
      <c r="NBM295" s="6"/>
      <c r="NBN295" s="6"/>
      <c r="NBO295" s="6"/>
      <c r="NBP295" s="6"/>
      <c r="NBQ295" s="6"/>
      <c r="NBR295" s="6"/>
      <c r="NBS295" s="6"/>
      <c r="NBT295" s="6"/>
      <c r="NBU295" s="6"/>
      <c r="NBV295" s="6"/>
      <c r="NBW295" s="6"/>
      <c r="NBX295" s="6"/>
      <c r="NBY295" s="6"/>
      <c r="NBZ295" s="6"/>
      <c r="NCA295" s="6"/>
      <c r="NCB295" s="6"/>
      <c r="NCC295" s="6"/>
      <c r="NCD295" s="6"/>
      <c r="NCE295" s="6"/>
      <c r="NCF295" s="6"/>
      <c r="NCG295" s="6"/>
      <c r="NCH295" s="6"/>
      <c r="NCI295" s="6"/>
      <c r="NCJ295" s="6"/>
      <c r="NCK295" s="6"/>
      <c r="NCL295" s="6"/>
      <c r="NCM295" s="6"/>
      <c r="NCN295" s="6"/>
      <c r="NCO295" s="6"/>
      <c r="NCP295" s="6"/>
      <c r="NCQ295" s="6"/>
      <c r="NCR295" s="6"/>
      <c r="NCS295" s="6"/>
      <c r="NCT295" s="6"/>
      <c r="NCU295" s="6"/>
      <c r="NCV295" s="6"/>
      <c r="NCW295" s="6"/>
      <c r="NCX295" s="6"/>
      <c r="NCY295" s="6"/>
      <c r="NCZ295" s="6"/>
      <c r="NDA295" s="6"/>
      <c r="NDB295" s="6"/>
      <c r="NDC295" s="6"/>
      <c r="NDD295" s="6"/>
      <c r="NDE295" s="6"/>
      <c r="NDF295" s="6"/>
      <c r="NDG295" s="6"/>
      <c r="NDH295" s="6"/>
      <c r="NDI295" s="6"/>
      <c r="NDJ295" s="6"/>
      <c r="NDK295" s="6"/>
      <c r="NDL295" s="6"/>
      <c r="NDM295" s="6"/>
      <c r="NDN295" s="6"/>
      <c r="NDO295" s="6"/>
      <c r="NDP295" s="6"/>
      <c r="NDQ295" s="6"/>
      <c r="NDR295" s="6"/>
      <c r="NDS295" s="6"/>
      <c r="NDT295" s="6"/>
      <c r="NDU295" s="6"/>
      <c r="NDV295" s="6"/>
      <c r="NDW295" s="6"/>
      <c r="NDX295" s="6"/>
      <c r="NDY295" s="6"/>
      <c r="NDZ295" s="6"/>
      <c r="NEA295" s="6"/>
      <c r="NEB295" s="6"/>
      <c r="NEC295" s="6"/>
      <c r="NED295" s="6"/>
      <c r="NEE295" s="6"/>
      <c r="NEF295" s="6"/>
      <c r="NEG295" s="6"/>
      <c r="NEH295" s="6"/>
      <c r="NEI295" s="6"/>
      <c r="NEJ295" s="6"/>
      <c r="NEK295" s="6"/>
      <c r="NEL295" s="6"/>
      <c r="NEM295" s="6"/>
      <c r="NEN295" s="6"/>
      <c r="NEO295" s="6"/>
      <c r="NEP295" s="6"/>
      <c r="NEQ295" s="6"/>
      <c r="NER295" s="6"/>
      <c r="NES295" s="6"/>
      <c r="NET295" s="6"/>
      <c r="NEU295" s="6"/>
      <c r="NEV295" s="6"/>
      <c r="NEW295" s="6"/>
      <c r="NEX295" s="6"/>
      <c r="NEY295" s="6"/>
      <c r="NEZ295" s="6"/>
      <c r="NFA295" s="6"/>
      <c r="NFB295" s="6"/>
      <c r="NFC295" s="6"/>
      <c r="NFD295" s="6"/>
      <c r="NFE295" s="6"/>
      <c r="NFF295" s="6"/>
      <c r="NFG295" s="6"/>
      <c r="NFH295" s="6"/>
      <c r="NFI295" s="6"/>
      <c r="NFJ295" s="6"/>
      <c r="NFK295" s="6"/>
      <c r="NFL295" s="6"/>
      <c r="NFM295" s="6"/>
      <c r="NFN295" s="6"/>
      <c r="NFO295" s="6"/>
      <c r="NFP295" s="6"/>
      <c r="NFQ295" s="6"/>
      <c r="NFR295" s="6"/>
      <c r="NFS295" s="6"/>
      <c r="NFT295" s="6"/>
      <c r="NFU295" s="6"/>
      <c r="NFV295" s="6"/>
      <c r="NFW295" s="6"/>
      <c r="NFX295" s="6"/>
      <c r="NFY295" s="6"/>
      <c r="NFZ295" s="6"/>
      <c r="NGA295" s="6"/>
      <c r="NGB295" s="6"/>
      <c r="NGC295" s="6"/>
      <c r="NGD295" s="6"/>
      <c r="NGE295" s="6"/>
      <c r="NGF295" s="6"/>
      <c r="NGG295" s="6"/>
      <c r="NGH295" s="6"/>
      <c r="NGI295" s="6"/>
      <c r="NGJ295" s="6"/>
      <c r="NGK295" s="6"/>
      <c r="NGL295" s="6"/>
      <c r="NGM295" s="6"/>
      <c r="NGN295" s="6"/>
      <c r="NGO295" s="6"/>
      <c r="NGP295" s="6"/>
      <c r="NGQ295" s="6"/>
      <c r="NGR295" s="6"/>
      <c r="NGS295" s="6"/>
      <c r="NGT295" s="6"/>
      <c r="NGU295" s="6"/>
      <c r="NGV295" s="6"/>
      <c r="NGW295" s="6"/>
      <c r="NGX295" s="6"/>
      <c r="NGY295" s="6"/>
      <c r="NGZ295" s="6"/>
      <c r="NHA295" s="6"/>
      <c r="NHB295" s="6"/>
      <c r="NHC295" s="6"/>
      <c r="NHD295" s="6"/>
      <c r="NHE295" s="6"/>
      <c r="NHF295" s="6"/>
      <c r="NHG295" s="6"/>
      <c r="NHH295" s="6"/>
      <c r="NHI295" s="6"/>
      <c r="NHJ295" s="6"/>
      <c r="NHK295" s="6"/>
      <c r="NHL295" s="6"/>
      <c r="NHM295" s="6"/>
      <c r="NHN295" s="6"/>
      <c r="NHO295" s="6"/>
      <c r="NHP295" s="6"/>
      <c r="NHQ295" s="6"/>
      <c r="NHR295" s="6"/>
      <c r="NHS295" s="6"/>
      <c r="NHT295" s="6"/>
      <c r="NHU295" s="6"/>
      <c r="NHV295" s="6"/>
      <c r="NHW295" s="6"/>
      <c r="NHX295" s="6"/>
      <c r="NHY295" s="6"/>
      <c r="NHZ295" s="6"/>
      <c r="NIA295" s="6"/>
      <c r="NIB295" s="6"/>
      <c r="NIC295" s="6"/>
      <c r="NID295" s="6"/>
      <c r="NIE295" s="6"/>
      <c r="NIF295" s="6"/>
      <c r="NIG295" s="6"/>
      <c r="NIH295" s="6"/>
      <c r="NII295" s="6"/>
      <c r="NIJ295" s="6"/>
      <c r="NIK295" s="6"/>
      <c r="NIL295" s="6"/>
      <c r="NIM295" s="6"/>
      <c r="NIN295" s="6"/>
      <c r="NIO295" s="6"/>
      <c r="NIP295" s="6"/>
      <c r="NIQ295" s="6"/>
      <c r="NIR295" s="6"/>
      <c r="NIS295" s="6"/>
      <c r="NIT295" s="6"/>
      <c r="NIU295" s="6"/>
      <c r="NIV295" s="6"/>
      <c r="NIW295" s="6"/>
      <c r="NIX295" s="6"/>
      <c r="NIY295" s="6"/>
      <c r="NIZ295" s="6"/>
      <c r="NJA295" s="6"/>
      <c r="NJB295" s="6"/>
      <c r="NJC295" s="6"/>
      <c r="NJD295" s="6"/>
      <c r="NJE295" s="6"/>
      <c r="NJF295" s="6"/>
      <c r="NJG295" s="6"/>
      <c r="NJH295" s="6"/>
      <c r="NJI295" s="6"/>
      <c r="NJJ295" s="6"/>
      <c r="NJK295" s="6"/>
      <c r="NJL295" s="6"/>
      <c r="NJM295" s="6"/>
      <c r="NJN295" s="6"/>
      <c r="NJO295" s="6"/>
      <c r="NJP295" s="6"/>
      <c r="NJQ295" s="6"/>
      <c r="NJR295" s="6"/>
      <c r="NJS295" s="6"/>
      <c r="NJT295" s="6"/>
      <c r="NJU295" s="6"/>
      <c r="NJV295" s="6"/>
      <c r="NJW295" s="6"/>
      <c r="NJX295" s="6"/>
      <c r="NJY295" s="6"/>
      <c r="NJZ295" s="6"/>
      <c r="NKA295" s="6"/>
      <c r="NKB295" s="6"/>
      <c r="NKC295" s="6"/>
      <c r="NKD295" s="6"/>
      <c r="NKE295" s="6"/>
      <c r="NKF295" s="6"/>
      <c r="NKG295" s="6"/>
      <c r="NKH295" s="6"/>
      <c r="NKI295" s="6"/>
      <c r="NKJ295" s="6"/>
      <c r="NKK295" s="6"/>
      <c r="NKL295" s="6"/>
      <c r="NKM295" s="6"/>
      <c r="NKN295" s="6"/>
      <c r="NKO295" s="6"/>
      <c r="NKP295" s="6"/>
      <c r="NKQ295" s="6"/>
      <c r="NKR295" s="6"/>
      <c r="NKS295" s="6"/>
      <c r="NKT295" s="6"/>
      <c r="NKU295" s="6"/>
      <c r="NKV295" s="6"/>
      <c r="NKW295" s="6"/>
      <c r="NKX295" s="6"/>
      <c r="NKY295" s="6"/>
      <c r="NKZ295" s="6"/>
      <c r="NLA295" s="6"/>
      <c r="NLB295" s="6"/>
      <c r="NLC295" s="6"/>
      <c r="NLD295" s="6"/>
      <c r="NLE295" s="6"/>
      <c r="NLF295" s="6"/>
      <c r="NLG295" s="6"/>
      <c r="NLH295" s="6"/>
      <c r="NLI295" s="6"/>
      <c r="NLJ295" s="6"/>
      <c r="NLK295" s="6"/>
      <c r="NLL295" s="6"/>
      <c r="NLM295" s="6"/>
      <c r="NLN295" s="6"/>
      <c r="NLO295" s="6"/>
      <c r="NLP295" s="6"/>
      <c r="NLQ295" s="6"/>
      <c r="NLR295" s="6"/>
      <c r="NLS295" s="6"/>
      <c r="NLT295" s="6"/>
      <c r="NLU295" s="6"/>
      <c r="NLV295" s="6"/>
      <c r="NLW295" s="6"/>
      <c r="NLX295" s="6"/>
      <c r="NLY295" s="6"/>
      <c r="NLZ295" s="6"/>
      <c r="NMA295" s="6"/>
      <c r="NMB295" s="6"/>
      <c r="NMC295" s="6"/>
      <c r="NMD295" s="6"/>
      <c r="NME295" s="6"/>
      <c r="NMF295" s="6"/>
      <c r="NMG295" s="6"/>
      <c r="NMH295" s="6"/>
      <c r="NMI295" s="6"/>
      <c r="NMJ295" s="6"/>
      <c r="NMK295" s="6"/>
      <c r="NML295" s="6"/>
      <c r="NMM295" s="6"/>
      <c r="NMN295" s="6"/>
      <c r="NMO295" s="6"/>
      <c r="NMP295" s="6"/>
      <c r="NMQ295" s="6"/>
      <c r="NMR295" s="6"/>
      <c r="NMS295" s="6"/>
      <c r="NMT295" s="6"/>
      <c r="NMU295" s="6"/>
      <c r="NMV295" s="6"/>
      <c r="NMW295" s="6"/>
      <c r="NMX295" s="6"/>
      <c r="NMY295" s="6"/>
      <c r="NMZ295" s="6"/>
      <c r="NNA295" s="6"/>
      <c r="NNB295" s="6"/>
      <c r="NNC295" s="6"/>
      <c r="NND295" s="6"/>
      <c r="NNE295" s="6"/>
      <c r="NNF295" s="6"/>
      <c r="NNG295" s="6"/>
      <c r="NNH295" s="6"/>
      <c r="NNI295" s="6"/>
      <c r="NNJ295" s="6"/>
      <c r="NNK295" s="6"/>
      <c r="NNL295" s="6"/>
      <c r="NNM295" s="6"/>
      <c r="NNN295" s="6"/>
      <c r="NNO295" s="6"/>
      <c r="NNP295" s="6"/>
      <c r="NNQ295" s="6"/>
      <c r="NNR295" s="6"/>
      <c r="NNS295" s="6"/>
      <c r="NNT295" s="6"/>
      <c r="NNU295" s="6"/>
      <c r="NNV295" s="6"/>
      <c r="NNW295" s="6"/>
      <c r="NNX295" s="6"/>
      <c r="NNY295" s="6"/>
      <c r="NNZ295" s="6"/>
      <c r="NOA295" s="6"/>
      <c r="NOB295" s="6"/>
      <c r="NOC295" s="6"/>
      <c r="NOD295" s="6"/>
      <c r="NOE295" s="6"/>
      <c r="NOF295" s="6"/>
      <c r="NOG295" s="6"/>
      <c r="NOH295" s="6"/>
      <c r="NOI295" s="6"/>
      <c r="NOJ295" s="6"/>
      <c r="NOK295" s="6"/>
      <c r="NOL295" s="6"/>
      <c r="NOM295" s="6"/>
      <c r="NON295" s="6"/>
      <c r="NOO295" s="6"/>
      <c r="NOP295" s="6"/>
      <c r="NOQ295" s="6"/>
      <c r="NOR295" s="6"/>
      <c r="NOS295" s="6"/>
      <c r="NOT295" s="6"/>
      <c r="NOU295" s="6"/>
      <c r="NOV295" s="6"/>
      <c r="NOW295" s="6"/>
      <c r="NOX295" s="6"/>
      <c r="NOY295" s="6"/>
      <c r="NOZ295" s="6"/>
      <c r="NPA295" s="6"/>
      <c r="NPB295" s="6"/>
      <c r="NPC295" s="6"/>
      <c r="NPD295" s="6"/>
      <c r="NPE295" s="6"/>
      <c r="NPF295" s="6"/>
      <c r="NPG295" s="6"/>
      <c r="NPH295" s="6"/>
      <c r="NPI295" s="6"/>
      <c r="NPJ295" s="6"/>
      <c r="NPK295" s="6"/>
      <c r="NPL295" s="6"/>
      <c r="NPM295" s="6"/>
      <c r="NPN295" s="6"/>
      <c r="NPO295" s="6"/>
      <c r="NPP295" s="6"/>
      <c r="NPQ295" s="6"/>
      <c r="NPR295" s="6"/>
      <c r="NPS295" s="6"/>
      <c r="NPT295" s="6"/>
      <c r="NPU295" s="6"/>
      <c r="NPV295" s="6"/>
      <c r="NPW295" s="6"/>
      <c r="NPX295" s="6"/>
      <c r="NPY295" s="6"/>
      <c r="NPZ295" s="6"/>
      <c r="NQA295" s="6"/>
      <c r="NQB295" s="6"/>
      <c r="NQC295" s="6"/>
      <c r="NQD295" s="6"/>
      <c r="NQE295" s="6"/>
      <c r="NQF295" s="6"/>
      <c r="NQG295" s="6"/>
      <c r="NQH295" s="6"/>
      <c r="NQI295" s="6"/>
      <c r="NQJ295" s="6"/>
      <c r="NQK295" s="6"/>
      <c r="NQL295" s="6"/>
      <c r="NQM295" s="6"/>
      <c r="NQN295" s="6"/>
      <c r="NQO295" s="6"/>
      <c r="NQP295" s="6"/>
      <c r="NQQ295" s="6"/>
      <c r="NQR295" s="6"/>
      <c r="NQS295" s="6"/>
      <c r="NQT295" s="6"/>
      <c r="NQU295" s="6"/>
      <c r="NQV295" s="6"/>
      <c r="NQW295" s="6"/>
      <c r="NQX295" s="6"/>
      <c r="NQY295" s="6"/>
      <c r="NQZ295" s="6"/>
      <c r="NRA295" s="6"/>
      <c r="NRB295" s="6"/>
      <c r="NRC295" s="6"/>
      <c r="NRD295" s="6"/>
      <c r="NRE295" s="6"/>
      <c r="NRF295" s="6"/>
      <c r="NRG295" s="6"/>
      <c r="NRH295" s="6"/>
      <c r="NRI295" s="6"/>
      <c r="NRJ295" s="6"/>
      <c r="NRK295" s="6"/>
      <c r="NRL295" s="6"/>
      <c r="NRM295" s="6"/>
      <c r="NRN295" s="6"/>
      <c r="NRO295" s="6"/>
      <c r="NRP295" s="6"/>
      <c r="NRQ295" s="6"/>
      <c r="NRR295" s="6"/>
      <c r="NRS295" s="6"/>
      <c r="NRT295" s="6"/>
      <c r="NRU295" s="6"/>
      <c r="NRV295" s="6"/>
      <c r="NRW295" s="6"/>
      <c r="NRX295" s="6"/>
      <c r="NRY295" s="6"/>
      <c r="NRZ295" s="6"/>
      <c r="NSA295" s="6"/>
      <c r="NSB295" s="6"/>
      <c r="NSC295" s="6"/>
      <c r="NSD295" s="6"/>
      <c r="NSE295" s="6"/>
      <c r="NSF295" s="6"/>
      <c r="NSG295" s="6"/>
      <c r="NSH295" s="6"/>
      <c r="NSI295" s="6"/>
      <c r="NSJ295" s="6"/>
      <c r="NSK295" s="6"/>
      <c r="NSL295" s="6"/>
      <c r="NSM295" s="6"/>
      <c r="NSN295" s="6"/>
      <c r="NSO295" s="6"/>
      <c r="NSP295" s="6"/>
      <c r="NSQ295" s="6"/>
      <c r="NSR295" s="6"/>
      <c r="NSS295" s="6"/>
      <c r="NST295" s="6"/>
      <c r="NSU295" s="6"/>
      <c r="NSV295" s="6"/>
      <c r="NSW295" s="6"/>
      <c r="NSX295" s="6"/>
      <c r="NSY295" s="6"/>
      <c r="NSZ295" s="6"/>
      <c r="NTA295" s="6"/>
      <c r="NTB295" s="6"/>
      <c r="NTC295" s="6"/>
      <c r="NTD295" s="6"/>
      <c r="NTE295" s="6"/>
      <c r="NTF295" s="6"/>
      <c r="NTG295" s="6"/>
      <c r="NTH295" s="6"/>
      <c r="NTI295" s="6"/>
      <c r="NTJ295" s="6"/>
      <c r="NTK295" s="6"/>
      <c r="NTL295" s="6"/>
      <c r="NTM295" s="6"/>
      <c r="NTN295" s="6"/>
      <c r="NTO295" s="6"/>
      <c r="NTP295" s="6"/>
      <c r="NTQ295" s="6"/>
      <c r="NTR295" s="6"/>
      <c r="NTS295" s="6"/>
      <c r="NTT295" s="6"/>
      <c r="NTU295" s="6"/>
      <c r="NTV295" s="6"/>
      <c r="NTW295" s="6"/>
      <c r="NTX295" s="6"/>
      <c r="NTY295" s="6"/>
      <c r="NTZ295" s="6"/>
      <c r="NUA295" s="6"/>
      <c r="NUB295" s="6"/>
      <c r="NUC295" s="6"/>
      <c r="NUD295" s="6"/>
      <c r="NUE295" s="6"/>
      <c r="NUF295" s="6"/>
      <c r="NUG295" s="6"/>
      <c r="NUH295" s="6"/>
      <c r="NUI295" s="6"/>
      <c r="NUJ295" s="6"/>
      <c r="NUK295" s="6"/>
      <c r="NUL295" s="6"/>
      <c r="NUM295" s="6"/>
      <c r="NUN295" s="6"/>
      <c r="NUO295" s="6"/>
      <c r="NUP295" s="6"/>
      <c r="NUQ295" s="6"/>
      <c r="NUR295" s="6"/>
      <c r="NUS295" s="6"/>
      <c r="NUT295" s="6"/>
      <c r="NUU295" s="6"/>
      <c r="NUV295" s="6"/>
      <c r="NUW295" s="6"/>
      <c r="NUX295" s="6"/>
      <c r="NUY295" s="6"/>
      <c r="NUZ295" s="6"/>
      <c r="NVA295" s="6"/>
      <c r="NVB295" s="6"/>
      <c r="NVC295" s="6"/>
      <c r="NVD295" s="6"/>
      <c r="NVE295" s="6"/>
      <c r="NVF295" s="6"/>
      <c r="NVG295" s="6"/>
      <c r="NVH295" s="6"/>
      <c r="NVI295" s="6"/>
      <c r="NVJ295" s="6"/>
      <c r="NVK295" s="6"/>
      <c r="NVL295" s="6"/>
      <c r="NVM295" s="6"/>
      <c r="NVN295" s="6"/>
      <c r="NVO295" s="6"/>
      <c r="NVP295" s="6"/>
      <c r="NVQ295" s="6"/>
      <c r="NVR295" s="6"/>
      <c r="NVS295" s="6"/>
      <c r="NVT295" s="6"/>
      <c r="NVU295" s="6"/>
      <c r="NVV295" s="6"/>
      <c r="NVW295" s="6"/>
      <c r="NVX295" s="6"/>
      <c r="NVY295" s="6"/>
      <c r="NVZ295" s="6"/>
      <c r="NWA295" s="6"/>
      <c r="NWB295" s="6"/>
      <c r="NWC295" s="6"/>
      <c r="NWD295" s="6"/>
      <c r="NWE295" s="6"/>
      <c r="NWF295" s="6"/>
      <c r="NWG295" s="6"/>
      <c r="NWH295" s="6"/>
      <c r="NWI295" s="6"/>
      <c r="NWJ295" s="6"/>
      <c r="NWK295" s="6"/>
      <c r="NWL295" s="6"/>
      <c r="NWM295" s="6"/>
      <c r="NWN295" s="6"/>
      <c r="NWO295" s="6"/>
      <c r="NWP295" s="6"/>
      <c r="NWQ295" s="6"/>
      <c r="NWR295" s="6"/>
      <c r="NWS295" s="6"/>
      <c r="NWT295" s="6"/>
      <c r="NWU295" s="6"/>
      <c r="NWV295" s="6"/>
      <c r="NWW295" s="6"/>
      <c r="NWX295" s="6"/>
      <c r="NWY295" s="6"/>
      <c r="NWZ295" s="6"/>
      <c r="NXA295" s="6"/>
      <c r="NXB295" s="6"/>
      <c r="NXC295" s="6"/>
      <c r="NXD295" s="6"/>
      <c r="NXE295" s="6"/>
      <c r="NXF295" s="6"/>
      <c r="NXG295" s="6"/>
      <c r="NXH295" s="6"/>
      <c r="NXI295" s="6"/>
      <c r="NXJ295" s="6"/>
      <c r="NXK295" s="6"/>
      <c r="NXL295" s="6"/>
      <c r="NXM295" s="6"/>
      <c r="NXN295" s="6"/>
      <c r="NXO295" s="6"/>
      <c r="NXP295" s="6"/>
      <c r="NXQ295" s="6"/>
      <c r="NXR295" s="6"/>
      <c r="NXS295" s="6"/>
      <c r="NXT295" s="6"/>
      <c r="NXU295" s="6"/>
      <c r="NXV295" s="6"/>
      <c r="NXW295" s="6"/>
      <c r="NXX295" s="6"/>
      <c r="NXY295" s="6"/>
      <c r="NXZ295" s="6"/>
      <c r="NYA295" s="6"/>
      <c r="NYB295" s="6"/>
      <c r="NYC295" s="6"/>
      <c r="NYD295" s="6"/>
      <c r="NYE295" s="6"/>
      <c r="NYF295" s="6"/>
      <c r="NYG295" s="6"/>
      <c r="NYH295" s="6"/>
      <c r="NYI295" s="6"/>
      <c r="NYJ295" s="6"/>
      <c r="NYK295" s="6"/>
      <c r="NYL295" s="6"/>
      <c r="NYM295" s="6"/>
      <c r="NYN295" s="6"/>
      <c r="NYO295" s="6"/>
      <c r="NYP295" s="6"/>
      <c r="NYQ295" s="6"/>
      <c r="NYR295" s="6"/>
      <c r="NYS295" s="6"/>
      <c r="NYT295" s="6"/>
      <c r="NYU295" s="6"/>
      <c r="NYV295" s="6"/>
      <c r="NYW295" s="6"/>
      <c r="NYX295" s="6"/>
      <c r="NYY295" s="6"/>
      <c r="NYZ295" s="6"/>
      <c r="NZA295" s="6"/>
      <c r="NZB295" s="6"/>
      <c r="NZC295" s="6"/>
      <c r="NZD295" s="6"/>
      <c r="NZE295" s="6"/>
      <c r="NZF295" s="6"/>
      <c r="NZG295" s="6"/>
      <c r="NZH295" s="6"/>
      <c r="NZI295" s="6"/>
      <c r="NZJ295" s="6"/>
      <c r="NZK295" s="6"/>
      <c r="NZL295" s="6"/>
      <c r="NZM295" s="6"/>
      <c r="NZN295" s="6"/>
      <c r="NZO295" s="6"/>
      <c r="NZP295" s="6"/>
      <c r="NZQ295" s="6"/>
      <c r="NZR295" s="6"/>
      <c r="NZS295" s="6"/>
      <c r="NZT295" s="6"/>
      <c r="NZU295" s="6"/>
      <c r="NZV295" s="6"/>
      <c r="NZW295" s="6"/>
      <c r="NZX295" s="6"/>
      <c r="NZY295" s="6"/>
      <c r="NZZ295" s="6"/>
      <c r="OAA295" s="6"/>
      <c r="OAB295" s="6"/>
      <c r="OAC295" s="6"/>
      <c r="OAD295" s="6"/>
      <c r="OAE295" s="6"/>
      <c r="OAF295" s="6"/>
      <c r="OAG295" s="6"/>
      <c r="OAH295" s="6"/>
      <c r="OAI295" s="6"/>
      <c r="OAJ295" s="6"/>
      <c r="OAK295" s="6"/>
      <c r="OAL295" s="6"/>
      <c r="OAM295" s="6"/>
      <c r="OAN295" s="6"/>
      <c r="OAO295" s="6"/>
      <c r="OAP295" s="6"/>
      <c r="OAQ295" s="6"/>
      <c r="OAR295" s="6"/>
      <c r="OAS295" s="6"/>
      <c r="OAT295" s="6"/>
      <c r="OAU295" s="6"/>
      <c r="OAV295" s="6"/>
      <c r="OAW295" s="6"/>
      <c r="OAX295" s="6"/>
      <c r="OAY295" s="6"/>
      <c r="OAZ295" s="6"/>
      <c r="OBA295" s="6"/>
      <c r="OBB295" s="6"/>
      <c r="OBC295" s="6"/>
      <c r="OBD295" s="6"/>
      <c r="OBE295" s="6"/>
      <c r="OBF295" s="6"/>
      <c r="OBG295" s="6"/>
      <c r="OBH295" s="6"/>
      <c r="OBI295" s="6"/>
      <c r="OBJ295" s="6"/>
      <c r="OBK295" s="6"/>
      <c r="OBL295" s="6"/>
      <c r="OBM295" s="6"/>
      <c r="OBN295" s="6"/>
      <c r="OBO295" s="6"/>
      <c r="OBP295" s="6"/>
      <c r="OBQ295" s="6"/>
      <c r="OBR295" s="6"/>
      <c r="OBS295" s="6"/>
      <c r="OBT295" s="6"/>
      <c r="OBU295" s="6"/>
      <c r="OBV295" s="6"/>
      <c r="OBW295" s="6"/>
      <c r="OBX295" s="6"/>
      <c r="OBY295" s="6"/>
      <c r="OBZ295" s="6"/>
      <c r="OCA295" s="6"/>
      <c r="OCB295" s="6"/>
      <c r="OCC295" s="6"/>
      <c r="OCD295" s="6"/>
      <c r="OCE295" s="6"/>
      <c r="OCF295" s="6"/>
      <c r="OCG295" s="6"/>
      <c r="OCH295" s="6"/>
      <c r="OCI295" s="6"/>
      <c r="OCJ295" s="6"/>
      <c r="OCK295" s="6"/>
      <c r="OCL295" s="6"/>
      <c r="OCM295" s="6"/>
      <c r="OCN295" s="6"/>
      <c r="OCO295" s="6"/>
      <c r="OCP295" s="6"/>
      <c r="OCQ295" s="6"/>
      <c r="OCR295" s="6"/>
      <c r="OCS295" s="6"/>
      <c r="OCT295" s="6"/>
      <c r="OCU295" s="6"/>
      <c r="OCV295" s="6"/>
      <c r="OCW295" s="6"/>
      <c r="OCX295" s="6"/>
      <c r="OCY295" s="6"/>
      <c r="OCZ295" s="6"/>
      <c r="ODA295" s="6"/>
      <c r="ODB295" s="6"/>
      <c r="ODC295" s="6"/>
      <c r="ODD295" s="6"/>
      <c r="ODE295" s="6"/>
      <c r="ODF295" s="6"/>
      <c r="ODG295" s="6"/>
      <c r="ODH295" s="6"/>
      <c r="ODI295" s="6"/>
      <c r="ODJ295" s="6"/>
      <c r="ODK295" s="6"/>
      <c r="ODL295" s="6"/>
      <c r="ODM295" s="6"/>
      <c r="ODN295" s="6"/>
      <c r="ODO295" s="6"/>
      <c r="ODP295" s="6"/>
      <c r="ODQ295" s="6"/>
      <c r="ODR295" s="6"/>
      <c r="ODS295" s="6"/>
      <c r="ODT295" s="6"/>
      <c r="ODU295" s="6"/>
      <c r="ODV295" s="6"/>
      <c r="ODW295" s="6"/>
      <c r="ODX295" s="6"/>
      <c r="ODY295" s="6"/>
      <c r="ODZ295" s="6"/>
      <c r="OEA295" s="6"/>
      <c r="OEB295" s="6"/>
      <c r="OEC295" s="6"/>
      <c r="OED295" s="6"/>
      <c r="OEE295" s="6"/>
      <c r="OEF295" s="6"/>
      <c r="OEG295" s="6"/>
      <c r="OEH295" s="6"/>
      <c r="OEI295" s="6"/>
      <c r="OEJ295" s="6"/>
      <c r="OEK295" s="6"/>
      <c r="OEL295" s="6"/>
      <c r="OEM295" s="6"/>
      <c r="OEN295" s="6"/>
      <c r="OEO295" s="6"/>
      <c r="OEP295" s="6"/>
      <c r="OEQ295" s="6"/>
      <c r="OER295" s="6"/>
      <c r="OES295" s="6"/>
      <c r="OET295" s="6"/>
      <c r="OEU295" s="6"/>
      <c r="OEV295" s="6"/>
      <c r="OEW295" s="6"/>
      <c r="OEX295" s="6"/>
      <c r="OEY295" s="6"/>
      <c r="OEZ295" s="6"/>
      <c r="OFA295" s="6"/>
      <c r="OFB295" s="6"/>
      <c r="OFC295" s="6"/>
      <c r="OFD295" s="6"/>
      <c r="OFE295" s="6"/>
      <c r="OFF295" s="6"/>
      <c r="OFG295" s="6"/>
      <c r="OFH295" s="6"/>
      <c r="OFI295" s="6"/>
      <c r="OFJ295" s="6"/>
      <c r="OFK295" s="6"/>
      <c r="OFL295" s="6"/>
      <c r="OFM295" s="6"/>
      <c r="OFN295" s="6"/>
      <c r="OFO295" s="6"/>
      <c r="OFP295" s="6"/>
      <c r="OFQ295" s="6"/>
      <c r="OFR295" s="6"/>
      <c r="OFS295" s="6"/>
      <c r="OFT295" s="6"/>
      <c r="OFU295" s="6"/>
      <c r="OFV295" s="6"/>
      <c r="OFW295" s="6"/>
      <c r="OFX295" s="6"/>
      <c r="OFY295" s="6"/>
      <c r="OFZ295" s="6"/>
      <c r="OGA295" s="6"/>
      <c r="OGB295" s="6"/>
      <c r="OGC295" s="6"/>
      <c r="OGD295" s="6"/>
      <c r="OGE295" s="6"/>
      <c r="OGF295" s="6"/>
      <c r="OGG295" s="6"/>
      <c r="OGH295" s="6"/>
      <c r="OGI295" s="6"/>
      <c r="OGJ295" s="6"/>
      <c r="OGK295" s="6"/>
      <c r="OGL295" s="6"/>
      <c r="OGM295" s="6"/>
      <c r="OGN295" s="6"/>
      <c r="OGO295" s="6"/>
      <c r="OGP295" s="6"/>
      <c r="OGQ295" s="6"/>
      <c r="OGR295" s="6"/>
      <c r="OGS295" s="6"/>
      <c r="OGT295" s="6"/>
      <c r="OGU295" s="6"/>
      <c r="OGV295" s="6"/>
      <c r="OGW295" s="6"/>
      <c r="OGX295" s="6"/>
      <c r="OGY295" s="6"/>
      <c r="OGZ295" s="6"/>
      <c r="OHA295" s="6"/>
      <c r="OHB295" s="6"/>
      <c r="OHC295" s="6"/>
      <c r="OHD295" s="6"/>
      <c r="OHE295" s="6"/>
      <c r="OHF295" s="6"/>
      <c r="OHG295" s="6"/>
      <c r="OHH295" s="6"/>
      <c r="OHI295" s="6"/>
      <c r="OHJ295" s="6"/>
      <c r="OHK295" s="6"/>
      <c r="OHL295" s="6"/>
      <c r="OHM295" s="6"/>
      <c r="OHN295" s="6"/>
      <c r="OHO295" s="6"/>
      <c r="OHP295" s="6"/>
      <c r="OHQ295" s="6"/>
      <c r="OHR295" s="6"/>
      <c r="OHS295" s="6"/>
      <c r="OHT295" s="6"/>
      <c r="OHU295" s="6"/>
      <c r="OHV295" s="6"/>
      <c r="OHW295" s="6"/>
      <c r="OHX295" s="6"/>
      <c r="OHY295" s="6"/>
      <c r="OHZ295" s="6"/>
      <c r="OIA295" s="6"/>
      <c r="OIB295" s="6"/>
      <c r="OIC295" s="6"/>
      <c r="OID295" s="6"/>
      <c r="OIE295" s="6"/>
      <c r="OIF295" s="6"/>
      <c r="OIG295" s="6"/>
      <c r="OIH295" s="6"/>
      <c r="OII295" s="6"/>
      <c r="OIJ295" s="6"/>
      <c r="OIK295" s="6"/>
      <c r="OIL295" s="6"/>
      <c r="OIM295" s="6"/>
      <c r="OIN295" s="6"/>
      <c r="OIO295" s="6"/>
      <c r="OIP295" s="6"/>
      <c r="OIQ295" s="6"/>
      <c r="OIR295" s="6"/>
      <c r="OIS295" s="6"/>
      <c r="OIT295" s="6"/>
      <c r="OIU295" s="6"/>
      <c r="OIV295" s="6"/>
      <c r="OIW295" s="6"/>
      <c r="OIX295" s="6"/>
      <c r="OIY295" s="6"/>
      <c r="OIZ295" s="6"/>
      <c r="OJA295" s="6"/>
      <c r="OJB295" s="6"/>
      <c r="OJC295" s="6"/>
      <c r="OJD295" s="6"/>
      <c r="OJE295" s="6"/>
      <c r="OJF295" s="6"/>
      <c r="OJG295" s="6"/>
      <c r="OJH295" s="6"/>
      <c r="OJI295" s="6"/>
      <c r="OJJ295" s="6"/>
      <c r="OJK295" s="6"/>
      <c r="OJL295" s="6"/>
      <c r="OJM295" s="6"/>
      <c r="OJN295" s="6"/>
      <c r="OJO295" s="6"/>
      <c r="OJP295" s="6"/>
      <c r="OJQ295" s="6"/>
      <c r="OJR295" s="6"/>
      <c r="OJS295" s="6"/>
      <c r="OJT295" s="6"/>
      <c r="OJU295" s="6"/>
      <c r="OJV295" s="6"/>
      <c r="OJW295" s="6"/>
      <c r="OJX295" s="6"/>
      <c r="OJY295" s="6"/>
      <c r="OJZ295" s="6"/>
      <c r="OKA295" s="6"/>
      <c r="OKB295" s="6"/>
      <c r="OKC295" s="6"/>
      <c r="OKD295" s="6"/>
      <c r="OKE295" s="6"/>
      <c r="OKF295" s="6"/>
      <c r="OKG295" s="6"/>
      <c r="OKH295" s="6"/>
      <c r="OKI295" s="6"/>
      <c r="OKJ295" s="6"/>
      <c r="OKK295" s="6"/>
      <c r="OKL295" s="6"/>
      <c r="OKM295" s="6"/>
      <c r="OKN295" s="6"/>
      <c r="OKO295" s="6"/>
      <c r="OKP295" s="6"/>
      <c r="OKQ295" s="6"/>
      <c r="OKR295" s="6"/>
      <c r="OKS295" s="6"/>
      <c r="OKT295" s="6"/>
      <c r="OKU295" s="6"/>
      <c r="OKV295" s="6"/>
      <c r="OKW295" s="6"/>
      <c r="OKX295" s="6"/>
      <c r="OKY295" s="6"/>
      <c r="OKZ295" s="6"/>
      <c r="OLA295" s="6"/>
      <c r="OLB295" s="6"/>
      <c r="OLC295" s="6"/>
      <c r="OLD295" s="6"/>
      <c r="OLE295" s="6"/>
      <c r="OLF295" s="6"/>
      <c r="OLG295" s="6"/>
      <c r="OLH295" s="6"/>
      <c r="OLI295" s="6"/>
      <c r="OLJ295" s="6"/>
      <c r="OLK295" s="6"/>
      <c r="OLL295" s="6"/>
      <c r="OLM295" s="6"/>
      <c r="OLN295" s="6"/>
      <c r="OLO295" s="6"/>
      <c r="OLP295" s="6"/>
      <c r="OLQ295" s="6"/>
      <c r="OLR295" s="6"/>
      <c r="OLS295" s="6"/>
      <c r="OLT295" s="6"/>
      <c r="OLU295" s="6"/>
      <c r="OLV295" s="6"/>
      <c r="OLW295" s="6"/>
      <c r="OLX295" s="6"/>
      <c r="OLY295" s="6"/>
      <c r="OLZ295" s="6"/>
      <c r="OMA295" s="6"/>
      <c r="OMB295" s="6"/>
      <c r="OMC295" s="6"/>
      <c r="OMD295" s="6"/>
      <c r="OME295" s="6"/>
      <c r="OMF295" s="6"/>
      <c r="OMG295" s="6"/>
      <c r="OMH295" s="6"/>
      <c r="OMI295" s="6"/>
      <c r="OMJ295" s="6"/>
      <c r="OMK295" s="6"/>
      <c r="OML295" s="6"/>
      <c r="OMM295" s="6"/>
      <c r="OMN295" s="6"/>
      <c r="OMO295" s="6"/>
      <c r="OMP295" s="6"/>
      <c r="OMQ295" s="6"/>
      <c r="OMR295" s="6"/>
      <c r="OMS295" s="6"/>
      <c r="OMT295" s="6"/>
      <c r="OMU295" s="6"/>
      <c r="OMV295" s="6"/>
      <c r="OMW295" s="6"/>
      <c r="OMX295" s="6"/>
      <c r="OMY295" s="6"/>
      <c r="OMZ295" s="6"/>
      <c r="ONA295" s="6"/>
      <c r="ONB295" s="6"/>
      <c r="ONC295" s="6"/>
      <c r="OND295" s="6"/>
      <c r="ONE295" s="6"/>
      <c r="ONF295" s="6"/>
      <c r="ONG295" s="6"/>
      <c r="ONH295" s="6"/>
      <c r="ONI295" s="6"/>
      <c r="ONJ295" s="6"/>
      <c r="ONK295" s="6"/>
      <c r="ONL295" s="6"/>
      <c r="ONM295" s="6"/>
      <c r="ONN295" s="6"/>
      <c r="ONO295" s="6"/>
      <c r="ONP295" s="6"/>
      <c r="ONQ295" s="6"/>
      <c r="ONR295" s="6"/>
      <c r="ONS295" s="6"/>
      <c r="ONT295" s="6"/>
      <c r="ONU295" s="6"/>
      <c r="ONV295" s="6"/>
      <c r="ONW295" s="6"/>
      <c r="ONX295" s="6"/>
      <c r="ONY295" s="6"/>
      <c r="ONZ295" s="6"/>
      <c r="OOA295" s="6"/>
      <c r="OOB295" s="6"/>
      <c r="OOC295" s="6"/>
      <c r="OOD295" s="6"/>
      <c r="OOE295" s="6"/>
      <c r="OOF295" s="6"/>
      <c r="OOG295" s="6"/>
      <c r="OOH295" s="6"/>
      <c r="OOI295" s="6"/>
      <c r="OOJ295" s="6"/>
      <c r="OOK295" s="6"/>
      <c r="OOL295" s="6"/>
      <c r="OOM295" s="6"/>
      <c r="OON295" s="6"/>
      <c r="OOO295" s="6"/>
      <c r="OOP295" s="6"/>
      <c r="OOQ295" s="6"/>
      <c r="OOR295" s="6"/>
      <c r="OOS295" s="6"/>
      <c r="OOT295" s="6"/>
      <c r="OOU295" s="6"/>
      <c r="OOV295" s="6"/>
      <c r="OOW295" s="6"/>
      <c r="OOX295" s="6"/>
      <c r="OOY295" s="6"/>
      <c r="OOZ295" s="6"/>
      <c r="OPA295" s="6"/>
      <c r="OPB295" s="6"/>
      <c r="OPC295" s="6"/>
      <c r="OPD295" s="6"/>
      <c r="OPE295" s="6"/>
      <c r="OPF295" s="6"/>
      <c r="OPG295" s="6"/>
      <c r="OPH295" s="6"/>
      <c r="OPI295" s="6"/>
      <c r="OPJ295" s="6"/>
      <c r="OPK295" s="6"/>
      <c r="OPL295" s="6"/>
      <c r="OPM295" s="6"/>
      <c r="OPN295" s="6"/>
      <c r="OPO295" s="6"/>
      <c r="OPP295" s="6"/>
      <c r="OPQ295" s="6"/>
      <c r="OPR295" s="6"/>
      <c r="OPS295" s="6"/>
      <c r="OPT295" s="6"/>
      <c r="OPU295" s="6"/>
      <c r="OPV295" s="6"/>
      <c r="OPW295" s="6"/>
      <c r="OPX295" s="6"/>
      <c r="OPY295" s="6"/>
      <c r="OPZ295" s="6"/>
      <c r="OQA295" s="6"/>
      <c r="OQB295" s="6"/>
      <c r="OQC295" s="6"/>
      <c r="OQD295" s="6"/>
      <c r="OQE295" s="6"/>
      <c r="OQF295" s="6"/>
      <c r="OQG295" s="6"/>
      <c r="OQH295" s="6"/>
      <c r="OQI295" s="6"/>
      <c r="OQJ295" s="6"/>
      <c r="OQK295" s="6"/>
      <c r="OQL295" s="6"/>
      <c r="OQM295" s="6"/>
      <c r="OQN295" s="6"/>
      <c r="OQO295" s="6"/>
      <c r="OQP295" s="6"/>
      <c r="OQQ295" s="6"/>
      <c r="OQR295" s="6"/>
      <c r="OQS295" s="6"/>
      <c r="OQT295" s="6"/>
      <c r="OQU295" s="6"/>
      <c r="OQV295" s="6"/>
      <c r="OQW295" s="6"/>
      <c r="OQX295" s="6"/>
      <c r="OQY295" s="6"/>
      <c r="OQZ295" s="6"/>
      <c r="ORA295" s="6"/>
      <c r="ORB295" s="6"/>
      <c r="ORC295" s="6"/>
      <c r="ORD295" s="6"/>
      <c r="ORE295" s="6"/>
      <c r="ORF295" s="6"/>
      <c r="ORG295" s="6"/>
      <c r="ORH295" s="6"/>
      <c r="ORI295" s="6"/>
      <c r="ORJ295" s="6"/>
      <c r="ORK295" s="6"/>
      <c r="ORL295" s="6"/>
      <c r="ORM295" s="6"/>
      <c r="ORN295" s="6"/>
      <c r="ORO295" s="6"/>
      <c r="ORP295" s="6"/>
      <c r="ORQ295" s="6"/>
      <c r="ORR295" s="6"/>
      <c r="ORS295" s="6"/>
      <c r="ORT295" s="6"/>
      <c r="ORU295" s="6"/>
      <c r="ORV295" s="6"/>
      <c r="ORW295" s="6"/>
      <c r="ORX295" s="6"/>
      <c r="ORY295" s="6"/>
      <c r="ORZ295" s="6"/>
      <c r="OSA295" s="6"/>
      <c r="OSB295" s="6"/>
      <c r="OSC295" s="6"/>
      <c r="OSD295" s="6"/>
      <c r="OSE295" s="6"/>
      <c r="OSF295" s="6"/>
      <c r="OSG295" s="6"/>
      <c r="OSH295" s="6"/>
      <c r="OSI295" s="6"/>
      <c r="OSJ295" s="6"/>
      <c r="OSK295" s="6"/>
      <c r="OSL295" s="6"/>
      <c r="OSM295" s="6"/>
      <c r="OSN295" s="6"/>
      <c r="OSO295" s="6"/>
      <c r="OSP295" s="6"/>
      <c r="OSQ295" s="6"/>
      <c r="OSR295" s="6"/>
      <c r="OSS295" s="6"/>
      <c r="OST295" s="6"/>
      <c r="OSU295" s="6"/>
      <c r="OSV295" s="6"/>
      <c r="OSW295" s="6"/>
      <c r="OSX295" s="6"/>
      <c r="OSY295" s="6"/>
      <c r="OSZ295" s="6"/>
      <c r="OTA295" s="6"/>
      <c r="OTB295" s="6"/>
      <c r="OTC295" s="6"/>
      <c r="OTD295" s="6"/>
      <c r="OTE295" s="6"/>
      <c r="OTF295" s="6"/>
      <c r="OTG295" s="6"/>
      <c r="OTH295" s="6"/>
      <c r="OTI295" s="6"/>
      <c r="OTJ295" s="6"/>
      <c r="OTK295" s="6"/>
      <c r="OTL295" s="6"/>
      <c r="OTM295" s="6"/>
      <c r="OTN295" s="6"/>
      <c r="OTO295" s="6"/>
      <c r="OTP295" s="6"/>
      <c r="OTQ295" s="6"/>
      <c r="OTR295" s="6"/>
      <c r="OTS295" s="6"/>
      <c r="OTT295" s="6"/>
      <c r="OTU295" s="6"/>
      <c r="OTV295" s="6"/>
      <c r="OTW295" s="6"/>
      <c r="OTX295" s="6"/>
      <c r="OTY295" s="6"/>
      <c r="OTZ295" s="6"/>
      <c r="OUA295" s="6"/>
      <c r="OUB295" s="6"/>
      <c r="OUC295" s="6"/>
      <c r="OUD295" s="6"/>
      <c r="OUE295" s="6"/>
      <c r="OUF295" s="6"/>
      <c r="OUG295" s="6"/>
      <c r="OUH295" s="6"/>
      <c r="OUI295" s="6"/>
      <c r="OUJ295" s="6"/>
      <c r="OUK295" s="6"/>
      <c r="OUL295" s="6"/>
      <c r="OUM295" s="6"/>
      <c r="OUN295" s="6"/>
      <c r="OUO295" s="6"/>
      <c r="OUP295" s="6"/>
      <c r="OUQ295" s="6"/>
      <c r="OUR295" s="6"/>
      <c r="OUS295" s="6"/>
      <c r="OUT295" s="6"/>
      <c r="OUU295" s="6"/>
      <c r="OUV295" s="6"/>
      <c r="OUW295" s="6"/>
      <c r="OUX295" s="6"/>
      <c r="OUY295" s="6"/>
      <c r="OUZ295" s="6"/>
      <c r="OVA295" s="6"/>
      <c r="OVB295" s="6"/>
      <c r="OVC295" s="6"/>
      <c r="OVD295" s="6"/>
      <c r="OVE295" s="6"/>
      <c r="OVF295" s="6"/>
      <c r="OVG295" s="6"/>
      <c r="OVH295" s="6"/>
      <c r="OVI295" s="6"/>
      <c r="OVJ295" s="6"/>
      <c r="OVK295" s="6"/>
      <c r="OVL295" s="6"/>
      <c r="OVM295" s="6"/>
      <c r="OVN295" s="6"/>
      <c r="OVO295" s="6"/>
      <c r="OVP295" s="6"/>
      <c r="OVQ295" s="6"/>
      <c r="OVR295" s="6"/>
      <c r="OVS295" s="6"/>
      <c r="OVT295" s="6"/>
      <c r="OVU295" s="6"/>
      <c r="OVV295" s="6"/>
      <c r="OVW295" s="6"/>
      <c r="OVX295" s="6"/>
      <c r="OVY295" s="6"/>
      <c r="OVZ295" s="6"/>
      <c r="OWA295" s="6"/>
      <c r="OWB295" s="6"/>
      <c r="OWC295" s="6"/>
      <c r="OWD295" s="6"/>
      <c r="OWE295" s="6"/>
      <c r="OWF295" s="6"/>
      <c r="OWG295" s="6"/>
      <c r="OWH295" s="6"/>
      <c r="OWI295" s="6"/>
      <c r="OWJ295" s="6"/>
      <c r="OWK295" s="6"/>
      <c r="OWL295" s="6"/>
      <c r="OWM295" s="6"/>
      <c r="OWN295" s="6"/>
      <c r="OWO295" s="6"/>
      <c r="OWP295" s="6"/>
      <c r="OWQ295" s="6"/>
      <c r="OWR295" s="6"/>
      <c r="OWS295" s="6"/>
      <c r="OWT295" s="6"/>
      <c r="OWU295" s="6"/>
      <c r="OWV295" s="6"/>
      <c r="OWW295" s="6"/>
      <c r="OWX295" s="6"/>
      <c r="OWY295" s="6"/>
      <c r="OWZ295" s="6"/>
      <c r="OXA295" s="6"/>
      <c r="OXB295" s="6"/>
      <c r="OXC295" s="6"/>
      <c r="OXD295" s="6"/>
      <c r="OXE295" s="6"/>
      <c r="OXF295" s="6"/>
      <c r="OXG295" s="6"/>
      <c r="OXH295" s="6"/>
      <c r="OXI295" s="6"/>
      <c r="OXJ295" s="6"/>
      <c r="OXK295" s="6"/>
      <c r="OXL295" s="6"/>
      <c r="OXM295" s="6"/>
      <c r="OXN295" s="6"/>
      <c r="OXO295" s="6"/>
      <c r="OXP295" s="6"/>
      <c r="OXQ295" s="6"/>
      <c r="OXR295" s="6"/>
      <c r="OXS295" s="6"/>
      <c r="OXT295" s="6"/>
      <c r="OXU295" s="6"/>
      <c r="OXV295" s="6"/>
      <c r="OXW295" s="6"/>
      <c r="OXX295" s="6"/>
      <c r="OXY295" s="6"/>
      <c r="OXZ295" s="6"/>
      <c r="OYA295" s="6"/>
      <c r="OYB295" s="6"/>
      <c r="OYC295" s="6"/>
      <c r="OYD295" s="6"/>
      <c r="OYE295" s="6"/>
      <c r="OYF295" s="6"/>
      <c r="OYG295" s="6"/>
      <c r="OYH295" s="6"/>
      <c r="OYI295" s="6"/>
      <c r="OYJ295" s="6"/>
      <c r="OYK295" s="6"/>
      <c r="OYL295" s="6"/>
      <c r="OYM295" s="6"/>
      <c r="OYN295" s="6"/>
      <c r="OYO295" s="6"/>
      <c r="OYP295" s="6"/>
      <c r="OYQ295" s="6"/>
      <c r="OYR295" s="6"/>
      <c r="OYS295" s="6"/>
      <c r="OYT295" s="6"/>
      <c r="OYU295" s="6"/>
      <c r="OYV295" s="6"/>
      <c r="OYW295" s="6"/>
      <c r="OYX295" s="6"/>
      <c r="OYY295" s="6"/>
      <c r="OYZ295" s="6"/>
      <c r="OZA295" s="6"/>
      <c r="OZB295" s="6"/>
      <c r="OZC295" s="6"/>
      <c r="OZD295" s="6"/>
      <c r="OZE295" s="6"/>
      <c r="OZF295" s="6"/>
      <c r="OZG295" s="6"/>
      <c r="OZH295" s="6"/>
      <c r="OZI295" s="6"/>
      <c r="OZJ295" s="6"/>
      <c r="OZK295" s="6"/>
      <c r="OZL295" s="6"/>
      <c r="OZM295" s="6"/>
      <c r="OZN295" s="6"/>
      <c r="OZO295" s="6"/>
      <c r="OZP295" s="6"/>
      <c r="OZQ295" s="6"/>
      <c r="OZR295" s="6"/>
      <c r="OZS295" s="6"/>
      <c r="OZT295" s="6"/>
      <c r="OZU295" s="6"/>
      <c r="OZV295" s="6"/>
      <c r="OZW295" s="6"/>
      <c r="OZX295" s="6"/>
      <c r="OZY295" s="6"/>
      <c r="OZZ295" s="6"/>
      <c r="PAA295" s="6"/>
      <c r="PAB295" s="6"/>
      <c r="PAC295" s="6"/>
      <c r="PAD295" s="6"/>
      <c r="PAE295" s="6"/>
      <c r="PAF295" s="6"/>
      <c r="PAG295" s="6"/>
      <c r="PAH295" s="6"/>
      <c r="PAI295" s="6"/>
      <c r="PAJ295" s="6"/>
      <c r="PAK295" s="6"/>
      <c r="PAL295" s="6"/>
      <c r="PAM295" s="6"/>
      <c r="PAN295" s="6"/>
      <c r="PAO295" s="6"/>
      <c r="PAP295" s="6"/>
      <c r="PAQ295" s="6"/>
      <c r="PAR295" s="6"/>
      <c r="PAS295" s="6"/>
      <c r="PAT295" s="6"/>
      <c r="PAU295" s="6"/>
      <c r="PAV295" s="6"/>
      <c r="PAW295" s="6"/>
      <c r="PAX295" s="6"/>
      <c r="PAY295" s="6"/>
      <c r="PAZ295" s="6"/>
      <c r="PBA295" s="6"/>
      <c r="PBB295" s="6"/>
      <c r="PBC295" s="6"/>
      <c r="PBD295" s="6"/>
      <c r="PBE295" s="6"/>
      <c r="PBF295" s="6"/>
      <c r="PBG295" s="6"/>
      <c r="PBH295" s="6"/>
      <c r="PBI295" s="6"/>
      <c r="PBJ295" s="6"/>
      <c r="PBK295" s="6"/>
      <c r="PBL295" s="6"/>
      <c r="PBM295" s="6"/>
      <c r="PBN295" s="6"/>
      <c r="PBO295" s="6"/>
      <c r="PBP295" s="6"/>
      <c r="PBQ295" s="6"/>
      <c r="PBR295" s="6"/>
      <c r="PBS295" s="6"/>
      <c r="PBT295" s="6"/>
      <c r="PBU295" s="6"/>
      <c r="PBV295" s="6"/>
      <c r="PBW295" s="6"/>
      <c r="PBX295" s="6"/>
      <c r="PBY295" s="6"/>
      <c r="PBZ295" s="6"/>
      <c r="PCA295" s="6"/>
      <c r="PCB295" s="6"/>
      <c r="PCC295" s="6"/>
      <c r="PCD295" s="6"/>
      <c r="PCE295" s="6"/>
      <c r="PCF295" s="6"/>
      <c r="PCG295" s="6"/>
      <c r="PCH295" s="6"/>
      <c r="PCI295" s="6"/>
      <c r="PCJ295" s="6"/>
      <c r="PCK295" s="6"/>
      <c r="PCL295" s="6"/>
      <c r="PCM295" s="6"/>
      <c r="PCN295" s="6"/>
      <c r="PCO295" s="6"/>
      <c r="PCP295" s="6"/>
      <c r="PCQ295" s="6"/>
      <c r="PCR295" s="6"/>
      <c r="PCS295" s="6"/>
      <c r="PCT295" s="6"/>
      <c r="PCU295" s="6"/>
      <c r="PCV295" s="6"/>
      <c r="PCW295" s="6"/>
      <c r="PCX295" s="6"/>
      <c r="PCY295" s="6"/>
      <c r="PCZ295" s="6"/>
      <c r="PDA295" s="6"/>
      <c r="PDB295" s="6"/>
      <c r="PDC295" s="6"/>
      <c r="PDD295" s="6"/>
      <c r="PDE295" s="6"/>
      <c r="PDF295" s="6"/>
      <c r="PDG295" s="6"/>
      <c r="PDH295" s="6"/>
      <c r="PDI295" s="6"/>
      <c r="PDJ295" s="6"/>
      <c r="PDK295" s="6"/>
      <c r="PDL295" s="6"/>
      <c r="PDM295" s="6"/>
      <c r="PDN295" s="6"/>
      <c r="PDO295" s="6"/>
      <c r="PDP295" s="6"/>
      <c r="PDQ295" s="6"/>
      <c r="PDR295" s="6"/>
      <c r="PDS295" s="6"/>
      <c r="PDT295" s="6"/>
      <c r="PDU295" s="6"/>
      <c r="PDV295" s="6"/>
      <c r="PDW295" s="6"/>
      <c r="PDX295" s="6"/>
      <c r="PDY295" s="6"/>
      <c r="PDZ295" s="6"/>
      <c r="PEA295" s="6"/>
      <c r="PEB295" s="6"/>
      <c r="PEC295" s="6"/>
      <c r="PED295" s="6"/>
      <c r="PEE295" s="6"/>
      <c r="PEF295" s="6"/>
      <c r="PEG295" s="6"/>
      <c r="PEH295" s="6"/>
      <c r="PEI295" s="6"/>
      <c r="PEJ295" s="6"/>
      <c r="PEK295" s="6"/>
      <c r="PEL295" s="6"/>
      <c r="PEM295" s="6"/>
      <c r="PEN295" s="6"/>
      <c r="PEO295" s="6"/>
      <c r="PEP295" s="6"/>
      <c r="PEQ295" s="6"/>
      <c r="PER295" s="6"/>
      <c r="PES295" s="6"/>
      <c r="PET295" s="6"/>
      <c r="PEU295" s="6"/>
      <c r="PEV295" s="6"/>
      <c r="PEW295" s="6"/>
      <c r="PEX295" s="6"/>
      <c r="PEY295" s="6"/>
      <c r="PEZ295" s="6"/>
      <c r="PFA295" s="6"/>
      <c r="PFB295" s="6"/>
      <c r="PFC295" s="6"/>
      <c r="PFD295" s="6"/>
      <c r="PFE295" s="6"/>
      <c r="PFF295" s="6"/>
      <c r="PFG295" s="6"/>
      <c r="PFH295" s="6"/>
      <c r="PFI295" s="6"/>
      <c r="PFJ295" s="6"/>
      <c r="PFK295" s="6"/>
      <c r="PFL295" s="6"/>
      <c r="PFM295" s="6"/>
      <c r="PFN295" s="6"/>
      <c r="PFO295" s="6"/>
      <c r="PFP295" s="6"/>
      <c r="PFQ295" s="6"/>
      <c r="PFR295" s="6"/>
      <c r="PFS295" s="6"/>
      <c r="PFT295" s="6"/>
      <c r="PFU295" s="6"/>
      <c r="PFV295" s="6"/>
      <c r="PFW295" s="6"/>
      <c r="PFX295" s="6"/>
      <c r="PFY295" s="6"/>
      <c r="PFZ295" s="6"/>
      <c r="PGA295" s="6"/>
      <c r="PGB295" s="6"/>
      <c r="PGC295" s="6"/>
      <c r="PGD295" s="6"/>
      <c r="PGE295" s="6"/>
      <c r="PGF295" s="6"/>
      <c r="PGG295" s="6"/>
      <c r="PGH295" s="6"/>
      <c r="PGI295" s="6"/>
      <c r="PGJ295" s="6"/>
      <c r="PGK295" s="6"/>
      <c r="PGL295" s="6"/>
      <c r="PGM295" s="6"/>
      <c r="PGN295" s="6"/>
      <c r="PGO295" s="6"/>
      <c r="PGP295" s="6"/>
      <c r="PGQ295" s="6"/>
      <c r="PGR295" s="6"/>
      <c r="PGS295" s="6"/>
      <c r="PGT295" s="6"/>
      <c r="PGU295" s="6"/>
      <c r="PGV295" s="6"/>
      <c r="PGW295" s="6"/>
      <c r="PGX295" s="6"/>
      <c r="PGY295" s="6"/>
      <c r="PGZ295" s="6"/>
      <c r="PHA295" s="6"/>
      <c r="PHB295" s="6"/>
      <c r="PHC295" s="6"/>
      <c r="PHD295" s="6"/>
      <c r="PHE295" s="6"/>
      <c r="PHF295" s="6"/>
      <c r="PHG295" s="6"/>
      <c r="PHH295" s="6"/>
      <c r="PHI295" s="6"/>
      <c r="PHJ295" s="6"/>
      <c r="PHK295" s="6"/>
      <c r="PHL295" s="6"/>
      <c r="PHM295" s="6"/>
      <c r="PHN295" s="6"/>
      <c r="PHO295" s="6"/>
      <c r="PHP295" s="6"/>
      <c r="PHQ295" s="6"/>
      <c r="PHR295" s="6"/>
      <c r="PHS295" s="6"/>
      <c r="PHT295" s="6"/>
      <c r="PHU295" s="6"/>
      <c r="PHV295" s="6"/>
      <c r="PHW295" s="6"/>
      <c r="PHX295" s="6"/>
      <c r="PHY295" s="6"/>
      <c r="PHZ295" s="6"/>
      <c r="PIA295" s="6"/>
      <c r="PIB295" s="6"/>
      <c r="PIC295" s="6"/>
      <c r="PID295" s="6"/>
      <c r="PIE295" s="6"/>
      <c r="PIF295" s="6"/>
      <c r="PIG295" s="6"/>
      <c r="PIH295" s="6"/>
      <c r="PII295" s="6"/>
      <c r="PIJ295" s="6"/>
      <c r="PIK295" s="6"/>
      <c r="PIL295" s="6"/>
      <c r="PIM295" s="6"/>
      <c r="PIN295" s="6"/>
      <c r="PIO295" s="6"/>
      <c r="PIP295" s="6"/>
      <c r="PIQ295" s="6"/>
      <c r="PIR295" s="6"/>
      <c r="PIS295" s="6"/>
      <c r="PIT295" s="6"/>
      <c r="PIU295" s="6"/>
      <c r="PIV295" s="6"/>
      <c r="PIW295" s="6"/>
      <c r="PIX295" s="6"/>
      <c r="PIY295" s="6"/>
      <c r="PIZ295" s="6"/>
      <c r="PJA295" s="6"/>
      <c r="PJB295" s="6"/>
      <c r="PJC295" s="6"/>
      <c r="PJD295" s="6"/>
      <c r="PJE295" s="6"/>
      <c r="PJF295" s="6"/>
      <c r="PJG295" s="6"/>
      <c r="PJH295" s="6"/>
      <c r="PJI295" s="6"/>
      <c r="PJJ295" s="6"/>
      <c r="PJK295" s="6"/>
      <c r="PJL295" s="6"/>
      <c r="PJM295" s="6"/>
      <c r="PJN295" s="6"/>
      <c r="PJO295" s="6"/>
      <c r="PJP295" s="6"/>
      <c r="PJQ295" s="6"/>
      <c r="PJR295" s="6"/>
      <c r="PJS295" s="6"/>
      <c r="PJT295" s="6"/>
      <c r="PJU295" s="6"/>
      <c r="PJV295" s="6"/>
      <c r="PJW295" s="6"/>
      <c r="PJX295" s="6"/>
      <c r="PJY295" s="6"/>
      <c r="PJZ295" s="6"/>
      <c r="PKA295" s="6"/>
      <c r="PKB295" s="6"/>
      <c r="PKC295" s="6"/>
      <c r="PKD295" s="6"/>
      <c r="PKE295" s="6"/>
      <c r="PKF295" s="6"/>
      <c r="PKG295" s="6"/>
      <c r="PKH295" s="6"/>
      <c r="PKI295" s="6"/>
      <c r="PKJ295" s="6"/>
      <c r="PKK295" s="6"/>
      <c r="PKL295" s="6"/>
      <c r="PKM295" s="6"/>
      <c r="PKN295" s="6"/>
      <c r="PKO295" s="6"/>
      <c r="PKP295" s="6"/>
      <c r="PKQ295" s="6"/>
      <c r="PKR295" s="6"/>
      <c r="PKS295" s="6"/>
      <c r="PKT295" s="6"/>
      <c r="PKU295" s="6"/>
      <c r="PKV295" s="6"/>
      <c r="PKW295" s="6"/>
      <c r="PKX295" s="6"/>
      <c r="PKY295" s="6"/>
      <c r="PKZ295" s="6"/>
      <c r="PLA295" s="6"/>
      <c r="PLB295" s="6"/>
      <c r="PLC295" s="6"/>
      <c r="PLD295" s="6"/>
      <c r="PLE295" s="6"/>
      <c r="PLF295" s="6"/>
      <c r="PLG295" s="6"/>
      <c r="PLH295" s="6"/>
      <c r="PLI295" s="6"/>
      <c r="PLJ295" s="6"/>
      <c r="PLK295" s="6"/>
      <c r="PLL295" s="6"/>
      <c r="PLM295" s="6"/>
      <c r="PLN295" s="6"/>
      <c r="PLO295" s="6"/>
      <c r="PLP295" s="6"/>
      <c r="PLQ295" s="6"/>
      <c r="PLR295" s="6"/>
      <c r="PLS295" s="6"/>
      <c r="PLT295" s="6"/>
      <c r="PLU295" s="6"/>
      <c r="PLV295" s="6"/>
      <c r="PLW295" s="6"/>
      <c r="PLX295" s="6"/>
      <c r="PLY295" s="6"/>
      <c r="PLZ295" s="6"/>
      <c r="PMA295" s="6"/>
      <c r="PMB295" s="6"/>
      <c r="PMC295" s="6"/>
      <c r="PMD295" s="6"/>
      <c r="PME295" s="6"/>
      <c r="PMF295" s="6"/>
      <c r="PMG295" s="6"/>
      <c r="PMH295" s="6"/>
      <c r="PMI295" s="6"/>
      <c r="PMJ295" s="6"/>
      <c r="PMK295" s="6"/>
      <c r="PML295" s="6"/>
      <c r="PMM295" s="6"/>
      <c r="PMN295" s="6"/>
      <c r="PMO295" s="6"/>
      <c r="PMP295" s="6"/>
      <c r="PMQ295" s="6"/>
      <c r="PMR295" s="6"/>
      <c r="PMS295" s="6"/>
      <c r="PMT295" s="6"/>
      <c r="PMU295" s="6"/>
      <c r="PMV295" s="6"/>
      <c r="PMW295" s="6"/>
      <c r="PMX295" s="6"/>
      <c r="PMY295" s="6"/>
      <c r="PMZ295" s="6"/>
      <c r="PNA295" s="6"/>
      <c r="PNB295" s="6"/>
      <c r="PNC295" s="6"/>
      <c r="PND295" s="6"/>
      <c r="PNE295" s="6"/>
      <c r="PNF295" s="6"/>
      <c r="PNG295" s="6"/>
      <c r="PNH295" s="6"/>
      <c r="PNI295" s="6"/>
      <c r="PNJ295" s="6"/>
      <c r="PNK295" s="6"/>
      <c r="PNL295" s="6"/>
      <c r="PNM295" s="6"/>
      <c r="PNN295" s="6"/>
      <c r="PNO295" s="6"/>
      <c r="PNP295" s="6"/>
      <c r="PNQ295" s="6"/>
      <c r="PNR295" s="6"/>
      <c r="PNS295" s="6"/>
      <c r="PNT295" s="6"/>
      <c r="PNU295" s="6"/>
      <c r="PNV295" s="6"/>
      <c r="PNW295" s="6"/>
      <c r="PNX295" s="6"/>
      <c r="PNY295" s="6"/>
      <c r="PNZ295" s="6"/>
      <c r="POA295" s="6"/>
      <c r="POB295" s="6"/>
      <c r="POC295" s="6"/>
      <c r="POD295" s="6"/>
      <c r="POE295" s="6"/>
      <c r="POF295" s="6"/>
      <c r="POG295" s="6"/>
      <c r="POH295" s="6"/>
      <c r="POI295" s="6"/>
      <c r="POJ295" s="6"/>
      <c r="POK295" s="6"/>
      <c r="POL295" s="6"/>
      <c r="POM295" s="6"/>
      <c r="PON295" s="6"/>
      <c r="POO295" s="6"/>
      <c r="POP295" s="6"/>
      <c r="POQ295" s="6"/>
      <c r="POR295" s="6"/>
      <c r="POS295" s="6"/>
      <c r="POT295" s="6"/>
      <c r="POU295" s="6"/>
      <c r="POV295" s="6"/>
      <c r="POW295" s="6"/>
      <c r="POX295" s="6"/>
      <c r="POY295" s="6"/>
      <c r="POZ295" s="6"/>
      <c r="PPA295" s="6"/>
      <c r="PPB295" s="6"/>
      <c r="PPC295" s="6"/>
      <c r="PPD295" s="6"/>
      <c r="PPE295" s="6"/>
      <c r="PPF295" s="6"/>
      <c r="PPG295" s="6"/>
      <c r="PPH295" s="6"/>
      <c r="PPI295" s="6"/>
      <c r="PPJ295" s="6"/>
      <c r="PPK295" s="6"/>
      <c r="PPL295" s="6"/>
      <c r="PPM295" s="6"/>
      <c r="PPN295" s="6"/>
      <c r="PPO295" s="6"/>
      <c r="PPP295" s="6"/>
      <c r="PPQ295" s="6"/>
      <c r="PPR295" s="6"/>
      <c r="PPS295" s="6"/>
      <c r="PPT295" s="6"/>
      <c r="PPU295" s="6"/>
      <c r="PPV295" s="6"/>
      <c r="PPW295" s="6"/>
      <c r="PPX295" s="6"/>
      <c r="PPY295" s="6"/>
      <c r="PPZ295" s="6"/>
      <c r="PQA295" s="6"/>
      <c r="PQB295" s="6"/>
      <c r="PQC295" s="6"/>
      <c r="PQD295" s="6"/>
      <c r="PQE295" s="6"/>
      <c r="PQF295" s="6"/>
      <c r="PQG295" s="6"/>
      <c r="PQH295" s="6"/>
      <c r="PQI295" s="6"/>
      <c r="PQJ295" s="6"/>
      <c r="PQK295" s="6"/>
      <c r="PQL295" s="6"/>
      <c r="PQM295" s="6"/>
      <c r="PQN295" s="6"/>
      <c r="PQO295" s="6"/>
      <c r="PQP295" s="6"/>
      <c r="PQQ295" s="6"/>
      <c r="PQR295" s="6"/>
      <c r="PQS295" s="6"/>
      <c r="PQT295" s="6"/>
      <c r="PQU295" s="6"/>
      <c r="PQV295" s="6"/>
      <c r="PQW295" s="6"/>
      <c r="PQX295" s="6"/>
      <c r="PQY295" s="6"/>
      <c r="PQZ295" s="6"/>
      <c r="PRA295" s="6"/>
      <c r="PRB295" s="6"/>
      <c r="PRC295" s="6"/>
      <c r="PRD295" s="6"/>
      <c r="PRE295" s="6"/>
      <c r="PRF295" s="6"/>
      <c r="PRG295" s="6"/>
      <c r="PRH295" s="6"/>
      <c r="PRI295" s="6"/>
      <c r="PRJ295" s="6"/>
      <c r="PRK295" s="6"/>
      <c r="PRL295" s="6"/>
      <c r="PRM295" s="6"/>
      <c r="PRN295" s="6"/>
      <c r="PRO295" s="6"/>
      <c r="PRP295" s="6"/>
      <c r="PRQ295" s="6"/>
      <c r="PRR295" s="6"/>
      <c r="PRS295" s="6"/>
      <c r="PRT295" s="6"/>
      <c r="PRU295" s="6"/>
      <c r="PRV295" s="6"/>
      <c r="PRW295" s="6"/>
      <c r="PRX295" s="6"/>
      <c r="PRY295" s="6"/>
      <c r="PRZ295" s="6"/>
      <c r="PSA295" s="6"/>
      <c r="PSB295" s="6"/>
      <c r="PSC295" s="6"/>
      <c r="PSD295" s="6"/>
      <c r="PSE295" s="6"/>
      <c r="PSF295" s="6"/>
      <c r="PSG295" s="6"/>
      <c r="PSH295" s="6"/>
      <c r="PSI295" s="6"/>
      <c r="PSJ295" s="6"/>
      <c r="PSK295" s="6"/>
      <c r="PSL295" s="6"/>
      <c r="PSM295" s="6"/>
      <c r="PSN295" s="6"/>
      <c r="PSO295" s="6"/>
      <c r="PSP295" s="6"/>
      <c r="PSQ295" s="6"/>
      <c r="PSR295" s="6"/>
      <c r="PSS295" s="6"/>
      <c r="PST295" s="6"/>
      <c r="PSU295" s="6"/>
      <c r="PSV295" s="6"/>
      <c r="PSW295" s="6"/>
      <c r="PSX295" s="6"/>
      <c r="PSY295" s="6"/>
      <c r="PSZ295" s="6"/>
      <c r="PTA295" s="6"/>
      <c r="PTB295" s="6"/>
      <c r="PTC295" s="6"/>
      <c r="PTD295" s="6"/>
      <c r="PTE295" s="6"/>
      <c r="PTF295" s="6"/>
      <c r="PTG295" s="6"/>
      <c r="PTH295" s="6"/>
      <c r="PTI295" s="6"/>
      <c r="PTJ295" s="6"/>
      <c r="PTK295" s="6"/>
      <c r="PTL295" s="6"/>
      <c r="PTM295" s="6"/>
      <c r="PTN295" s="6"/>
      <c r="PTO295" s="6"/>
      <c r="PTP295" s="6"/>
      <c r="PTQ295" s="6"/>
      <c r="PTR295" s="6"/>
      <c r="PTS295" s="6"/>
      <c r="PTT295" s="6"/>
      <c r="PTU295" s="6"/>
      <c r="PTV295" s="6"/>
      <c r="PTW295" s="6"/>
      <c r="PTX295" s="6"/>
      <c r="PTY295" s="6"/>
      <c r="PTZ295" s="6"/>
      <c r="PUA295" s="6"/>
      <c r="PUB295" s="6"/>
      <c r="PUC295" s="6"/>
      <c r="PUD295" s="6"/>
      <c r="PUE295" s="6"/>
      <c r="PUF295" s="6"/>
      <c r="PUG295" s="6"/>
      <c r="PUH295" s="6"/>
      <c r="PUI295" s="6"/>
      <c r="PUJ295" s="6"/>
      <c r="PUK295" s="6"/>
      <c r="PUL295" s="6"/>
      <c r="PUM295" s="6"/>
      <c r="PUN295" s="6"/>
      <c r="PUO295" s="6"/>
      <c r="PUP295" s="6"/>
      <c r="PUQ295" s="6"/>
      <c r="PUR295" s="6"/>
      <c r="PUS295" s="6"/>
      <c r="PUT295" s="6"/>
      <c r="PUU295" s="6"/>
      <c r="PUV295" s="6"/>
      <c r="PUW295" s="6"/>
      <c r="PUX295" s="6"/>
      <c r="PUY295" s="6"/>
      <c r="PUZ295" s="6"/>
      <c r="PVA295" s="6"/>
      <c r="PVB295" s="6"/>
      <c r="PVC295" s="6"/>
      <c r="PVD295" s="6"/>
      <c r="PVE295" s="6"/>
      <c r="PVF295" s="6"/>
      <c r="PVG295" s="6"/>
      <c r="PVH295" s="6"/>
      <c r="PVI295" s="6"/>
      <c r="PVJ295" s="6"/>
      <c r="PVK295" s="6"/>
      <c r="PVL295" s="6"/>
      <c r="PVM295" s="6"/>
      <c r="PVN295" s="6"/>
      <c r="PVO295" s="6"/>
      <c r="PVP295" s="6"/>
      <c r="PVQ295" s="6"/>
      <c r="PVR295" s="6"/>
      <c r="PVS295" s="6"/>
      <c r="PVT295" s="6"/>
      <c r="PVU295" s="6"/>
      <c r="PVV295" s="6"/>
      <c r="PVW295" s="6"/>
      <c r="PVX295" s="6"/>
      <c r="PVY295" s="6"/>
      <c r="PVZ295" s="6"/>
      <c r="PWA295" s="6"/>
      <c r="PWB295" s="6"/>
      <c r="PWC295" s="6"/>
      <c r="PWD295" s="6"/>
      <c r="PWE295" s="6"/>
      <c r="PWF295" s="6"/>
      <c r="PWG295" s="6"/>
      <c r="PWH295" s="6"/>
      <c r="PWI295" s="6"/>
      <c r="PWJ295" s="6"/>
      <c r="PWK295" s="6"/>
      <c r="PWL295" s="6"/>
      <c r="PWM295" s="6"/>
      <c r="PWN295" s="6"/>
      <c r="PWO295" s="6"/>
      <c r="PWP295" s="6"/>
      <c r="PWQ295" s="6"/>
      <c r="PWR295" s="6"/>
      <c r="PWS295" s="6"/>
      <c r="PWT295" s="6"/>
      <c r="PWU295" s="6"/>
      <c r="PWV295" s="6"/>
      <c r="PWW295" s="6"/>
      <c r="PWX295" s="6"/>
      <c r="PWY295" s="6"/>
      <c r="PWZ295" s="6"/>
      <c r="PXA295" s="6"/>
      <c r="PXB295" s="6"/>
      <c r="PXC295" s="6"/>
      <c r="PXD295" s="6"/>
      <c r="PXE295" s="6"/>
      <c r="PXF295" s="6"/>
      <c r="PXG295" s="6"/>
      <c r="PXH295" s="6"/>
      <c r="PXI295" s="6"/>
      <c r="PXJ295" s="6"/>
      <c r="PXK295" s="6"/>
      <c r="PXL295" s="6"/>
      <c r="PXM295" s="6"/>
      <c r="PXN295" s="6"/>
      <c r="PXO295" s="6"/>
      <c r="PXP295" s="6"/>
      <c r="PXQ295" s="6"/>
      <c r="PXR295" s="6"/>
      <c r="PXS295" s="6"/>
      <c r="PXT295" s="6"/>
      <c r="PXU295" s="6"/>
      <c r="PXV295" s="6"/>
      <c r="PXW295" s="6"/>
      <c r="PXX295" s="6"/>
      <c r="PXY295" s="6"/>
      <c r="PXZ295" s="6"/>
      <c r="PYA295" s="6"/>
      <c r="PYB295" s="6"/>
      <c r="PYC295" s="6"/>
      <c r="PYD295" s="6"/>
      <c r="PYE295" s="6"/>
      <c r="PYF295" s="6"/>
      <c r="PYG295" s="6"/>
      <c r="PYH295" s="6"/>
      <c r="PYI295" s="6"/>
      <c r="PYJ295" s="6"/>
      <c r="PYK295" s="6"/>
      <c r="PYL295" s="6"/>
      <c r="PYM295" s="6"/>
      <c r="PYN295" s="6"/>
      <c r="PYO295" s="6"/>
      <c r="PYP295" s="6"/>
      <c r="PYQ295" s="6"/>
      <c r="PYR295" s="6"/>
      <c r="PYS295" s="6"/>
      <c r="PYT295" s="6"/>
      <c r="PYU295" s="6"/>
      <c r="PYV295" s="6"/>
      <c r="PYW295" s="6"/>
      <c r="PYX295" s="6"/>
      <c r="PYY295" s="6"/>
      <c r="PYZ295" s="6"/>
      <c r="PZA295" s="6"/>
      <c r="PZB295" s="6"/>
      <c r="PZC295" s="6"/>
      <c r="PZD295" s="6"/>
      <c r="PZE295" s="6"/>
      <c r="PZF295" s="6"/>
      <c r="PZG295" s="6"/>
      <c r="PZH295" s="6"/>
      <c r="PZI295" s="6"/>
      <c r="PZJ295" s="6"/>
      <c r="PZK295" s="6"/>
      <c r="PZL295" s="6"/>
      <c r="PZM295" s="6"/>
      <c r="PZN295" s="6"/>
      <c r="PZO295" s="6"/>
      <c r="PZP295" s="6"/>
      <c r="PZQ295" s="6"/>
      <c r="PZR295" s="6"/>
      <c r="PZS295" s="6"/>
      <c r="PZT295" s="6"/>
      <c r="PZU295" s="6"/>
      <c r="PZV295" s="6"/>
      <c r="PZW295" s="6"/>
      <c r="PZX295" s="6"/>
      <c r="PZY295" s="6"/>
      <c r="PZZ295" s="6"/>
      <c r="QAA295" s="6"/>
      <c r="QAB295" s="6"/>
      <c r="QAC295" s="6"/>
      <c r="QAD295" s="6"/>
      <c r="QAE295" s="6"/>
      <c r="QAF295" s="6"/>
      <c r="QAG295" s="6"/>
      <c r="QAH295" s="6"/>
      <c r="QAI295" s="6"/>
      <c r="QAJ295" s="6"/>
      <c r="QAK295" s="6"/>
      <c r="QAL295" s="6"/>
      <c r="QAM295" s="6"/>
      <c r="QAN295" s="6"/>
      <c r="QAO295" s="6"/>
      <c r="QAP295" s="6"/>
      <c r="QAQ295" s="6"/>
      <c r="QAR295" s="6"/>
      <c r="QAS295" s="6"/>
      <c r="QAT295" s="6"/>
      <c r="QAU295" s="6"/>
      <c r="QAV295" s="6"/>
      <c r="QAW295" s="6"/>
      <c r="QAX295" s="6"/>
      <c r="QAY295" s="6"/>
      <c r="QAZ295" s="6"/>
      <c r="QBA295" s="6"/>
      <c r="QBB295" s="6"/>
      <c r="QBC295" s="6"/>
      <c r="QBD295" s="6"/>
      <c r="QBE295" s="6"/>
      <c r="QBF295" s="6"/>
      <c r="QBG295" s="6"/>
      <c r="QBH295" s="6"/>
      <c r="QBI295" s="6"/>
      <c r="QBJ295" s="6"/>
      <c r="QBK295" s="6"/>
      <c r="QBL295" s="6"/>
      <c r="QBM295" s="6"/>
      <c r="QBN295" s="6"/>
      <c r="QBO295" s="6"/>
      <c r="QBP295" s="6"/>
      <c r="QBQ295" s="6"/>
      <c r="QBR295" s="6"/>
      <c r="QBS295" s="6"/>
      <c r="QBT295" s="6"/>
      <c r="QBU295" s="6"/>
      <c r="QBV295" s="6"/>
      <c r="QBW295" s="6"/>
      <c r="QBX295" s="6"/>
      <c r="QBY295" s="6"/>
      <c r="QBZ295" s="6"/>
      <c r="QCA295" s="6"/>
      <c r="QCB295" s="6"/>
      <c r="QCC295" s="6"/>
      <c r="QCD295" s="6"/>
      <c r="QCE295" s="6"/>
      <c r="QCF295" s="6"/>
      <c r="QCG295" s="6"/>
      <c r="QCH295" s="6"/>
      <c r="QCI295" s="6"/>
      <c r="QCJ295" s="6"/>
      <c r="QCK295" s="6"/>
      <c r="QCL295" s="6"/>
      <c r="QCM295" s="6"/>
      <c r="QCN295" s="6"/>
      <c r="QCO295" s="6"/>
      <c r="QCP295" s="6"/>
      <c r="QCQ295" s="6"/>
      <c r="QCR295" s="6"/>
      <c r="QCS295" s="6"/>
      <c r="QCT295" s="6"/>
      <c r="QCU295" s="6"/>
      <c r="QCV295" s="6"/>
      <c r="QCW295" s="6"/>
      <c r="QCX295" s="6"/>
      <c r="QCY295" s="6"/>
      <c r="QCZ295" s="6"/>
      <c r="QDA295" s="6"/>
      <c r="QDB295" s="6"/>
      <c r="QDC295" s="6"/>
      <c r="QDD295" s="6"/>
      <c r="QDE295" s="6"/>
      <c r="QDF295" s="6"/>
      <c r="QDG295" s="6"/>
      <c r="QDH295" s="6"/>
      <c r="QDI295" s="6"/>
      <c r="QDJ295" s="6"/>
      <c r="QDK295" s="6"/>
      <c r="QDL295" s="6"/>
      <c r="QDM295" s="6"/>
      <c r="QDN295" s="6"/>
      <c r="QDO295" s="6"/>
      <c r="QDP295" s="6"/>
      <c r="QDQ295" s="6"/>
      <c r="QDR295" s="6"/>
      <c r="QDS295" s="6"/>
      <c r="QDT295" s="6"/>
      <c r="QDU295" s="6"/>
      <c r="QDV295" s="6"/>
      <c r="QDW295" s="6"/>
      <c r="QDX295" s="6"/>
      <c r="QDY295" s="6"/>
      <c r="QDZ295" s="6"/>
      <c r="QEA295" s="6"/>
      <c r="QEB295" s="6"/>
      <c r="QEC295" s="6"/>
      <c r="QED295" s="6"/>
      <c r="QEE295" s="6"/>
      <c r="QEF295" s="6"/>
      <c r="QEG295" s="6"/>
      <c r="QEH295" s="6"/>
      <c r="QEI295" s="6"/>
      <c r="QEJ295" s="6"/>
      <c r="QEK295" s="6"/>
      <c r="QEL295" s="6"/>
      <c r="QEM295" s="6"/>
      <c r="QEN295" s="6"/>
      <c r="QEO295" s="6"/>
      <c r="QEP295" s="6"/>
      <c r="QEQ295" s="6"/>
      <c r="QER295" s="6"/>
      <c r="QES295" s="6"/>
      <c r="QET295" s="6"/>
      <c r="QEU295" s="6"/>
      <c r="QEV295" s="6"/>
      <c r="QEW295" s="6"/>
      <c r="QEX295" s="6"/>
      <c r="QEY295" s="6"/>
      <c r="QEZ295" s="6"/>
      <c r="QFA295" s="6"/>
      <c r="QFB295" s="6"/>
      <c r="QFC295" s="6"/>
      <c r="QFD295" s="6"/>
      <c r="QFE295" s="6"/>
      <c r="QFF295" s="6"/>
      <c r="QFG295" s="6"/>
      <c r="QFH295" s="6"/>
      <c r="QFI295" s="6"/>
      <c r="QFJ295" s="6"/>
      <c r="QFK295" s="6"/>
      <c r="QFL295" s="6"/>
      <c r="QFM295" s="6"/>
      <c r="QFN295" s="6"/>
      <c r="QFO295" s="6"/>
      <c r="QFP295" s="6"/>
      <c r="QFQ295" s="6"/>
      <c r="QFR295" s="6"/>
      <c r="QFS295" s="6"/>
      <c r="QFT295" s="6"/>
      <c r="QFU295" s="6"/>
      <c r="QFV295" s="6"/>
      <c r="QFW295" s="6"/>
      <c r="QFX295" s="6"/>
      <c r="QFY295" s="6"/>
      <c r="QFZ295" s="6"/>
      <c r="QGA295" s="6"/>
      <c r="QGB295" s="6"/>
      <c r="QGC295" s="6"/>
      <c r="QGD295" s="6"/>
      <c r="QGE295" s="6"/>
      <c r="QGF295" s="6"/>
      <c r="QGG295" s="6"/>
      <c r="QGH295" s="6"/>
      <c r="QGI295" s="6"/>
      <c r="QGJ295" s="6"/>
      <c r="QGK295" s="6"/>
      <c r="QGL295" s="6"/>
      <c r="QGM295" s="6"/>
      <c r="QGN295" s="6"/>
      <c r="QGO295" s="6"/>
      <c r="QGP295" s="6"/>
      <c r="QGQ295" s="6"/>
      <c r="QGR295" s="6"/>
      <c r="QGS295" s="6"/>
      <c r="QGT295" s="6"/>
      <c r="QGU295" s="6"/>
      <c r="QGV295" s="6"/>
      <c r="QGW295" s="6"/>
      <c r="QGX295" s="6"/>
      <c r="QGY295" s="6"/>
      <c r="QGZ295" s="6"/>
      <c r="QHA295" s="6"/>
      <c r="QHB295" s="6"/>
      <c r="QHC295" s="6"/>
      <c r="QHD295" s="6"/>
      <c r="QHE295" s="6"/>
      <c r="QHF295" s="6"/>
      <c r="QHG295" s="6"/>
      <c r="QHH295" s="6"/>
      <c r="QHI295" s="6"/>
      <c r="QHJ295" s="6"/>
      <c r="QHK295" s="6"/>
      <c r="QHL295" s="6"/>
      <c r="QHM295" s="6"/>
      <c r="QHN295" s="6"/>
      <c r="QHO295" s="6"/>
      <c r="QHP295" s="6"/>
      <c r="QHQ295" s="6"/>
      <c r="QHR295" s="6"/>
      <c r="QHS295" s="6"/>
      <c r="QHT295" s="6"/>
      <c r="QHU295" s="6"/>
      <c r="QHV295" s="6"/>
      <c r="QHW295" s="6"/>
      <c r="QHX295" s="6"/>
      <c r="QHY295" s="6"/>
      <c r="QHZ295" s="6"/>
      <c r="QIA295" s="6"/>
      <c r="QIB295" s="6"/>
      <c r="QIC295" s="6"/>
      <c r="QID295" s="6"/>
      <c r="QIE295" s="6"/>
      <c r="QIF295" s="6"/>
      <c r="QIG295" s="6"/>
      <c r="QIH295" s="6"/>
      <c r="QII295" s="6"/>
      <c r="QIJ295" s="6"/>
      <c r="QIK295" s="6"/>
      <c r="QIL295" s="6"/>
      <c r="QIM295" s="6"/>
      <c r="QIN295" s="6"/>
      <c r="QIO295" s="6"/>
      <c r="QIP295" s="6"/>
      <c r="QIQ295" s="6"/>
      <c r="QIR295" s="6"/>
      <c r="QIS295" s="6"/>
      <c r="QIT295" s="6"/>
      <c r="QIU295" s="6"/>
      <c r="QIV295" s="6"/>
      <c r="QIW295" s="6"/>
      <c r="QIX295" s="6"/>
      <c r="QIY295" s="6"/>
      <c r="QIZ295" s="6"/>
      <c r="QJA295" s="6"/>
      <c r="QJB295" s="6"/>
      <c r="QJC295" s="6"/>
      <c r="QJD295" s="6"/>
      <c r="QJE295" s="6"/>
      <c r="QJF295" s="6"/>
      <c r="QJG295" s="6"/>
      <c r="QJH295" s="6"/>
      <c r="QJI295" s="6"/>
      <c r="QJJ295" s="6"/>
      <c r="QJK295" s="6"/>
      <c r="QJL295" s="6"/>
      <c r="QJM295" s="6"/>
      <c r="QJN295" s="6"/>
      <c r="QJO295" s="6"/>
      <c r="QJP295" s="6"/>
      <c r="QJQ295" s="6"/>
      <c r="QJR295" s="6"/>
      <c r="QJS295" s="6"/>
      <c r="QJT295" s="6"/>
      <c r="QJU295" s="6"/>
      <c r="QJV295" s="6"/>
      <c r="QJW295" s="6"/>
      <c r="QJX295" s="6"/>
      <c r="QJY295" s="6"/>
      <c r="QJZ295" s="6"/>
      <c r="QKA295" s="6"/>
      <c r="QKB295" s="6"/>
      <c r="QKC295" s="6"/>
      <c r="QKD295" s="6"/>
      <c r="QKE295" s="6"/>
      <c r="QKF295" s="6"/>
      <c r="QKG295" s="6"/>
      <c r="QKH295" s="6"/>
      <c r="QKI295" s="6"/>
      <c r="QKJ295" s="6"/>
      <c r="QKK295" s="6"/>
      <c r="QKL295" s="6"/>
      <c r="QKM295" s="6"/>
      <c r="QKN295" s="6"/>
      <c r="QKO295" s="6"/>
      <c r="QKP295" s="6"/>
      <c r="QKQ295" s="6"/>
      <c r="QKR295" s="6"/>
      <c r="QKS295" s="6"/>
      <c r="QKT295" s="6"/>
      <c r="QKU295" s="6"/>
      <c r="QKV295" s="6"/>
      <c r="QKW295" s="6"/>
      <c r="QKX295" s="6"/>
      <c r="QKY295" s="6"/>
      <c r="QKZ295" s="6"/>
      <c r="QLA295" s="6"/>
      <c r="QLB295" s="6"/>
      <c r="QLC295" s="6"/>
      <c r="QLD295" s="6"/>
      <c r="QLE295" s="6"/>
      <c r="QLF295" s="6"/>
      <c r="QLG295" s="6"/>
      <c r="QLH295" s="6"/>
      <c r="QLI295" s="6"/>
      <c r="QLJ295" s="6"/>
      <c r="QLK295" s="6"/>
      <c r="QLL295" s="6"/>
      <c r="QLM295" s="6"/>
      <c r="QLN295" s="6"/>
      <c r="QLO295" s="6"/>
      <c r="QLP295" s="6"/>
      <c r="QLQ295" s="6"/>
      <c r="QLR295" s="6"/>
      <c r="QLS295" s="6"/>
      <c r="QLT295" s="6"/>
      <c r="QLU295" s="6"/>
      <c r="QLV295" s="6"/>
      <c r="QLW295" s="6"/>
      <c r="QLX295" s="6"/>
      <c r="QLY295" s="6"/>
      <c r="QLZ295" s="6"/>
      <c r="QMA295" s="6"/>
      <c r="QMB295" s="6"/>
      <c r="QMC295" s="6"/>
      <c r="QMD295" s="6"/>
      <c r="QME295" s="6"/>
      <c r="QMF295" s="6"/>
      <c r="QMG295" s="6"/>
      <c r="QMH295" s="6"/>
      <c r="QMI295" s="6"/>
      <c r="QMJ295" s="6"/>
      <c r="QMK295" s="6"/>
      <c r="QML295" s="6"/>
      <c r="QMM295" s="6"/>
      <c r="QMN295" s="6"/>
      <c r="QMO295" s="6"/>
      <c r="QMP295" s="6"/>
      <c r="QMQ295" s="6"/>
      <c r="QMR295" s="6"/>
      <c r="QMS295" s="6"/>
      <c r="QMT295" s="6"/>
      <c r="QMU295" s="6"/>
      <c r="QMV295" s="6"/>
      <c r="QMW295" s="6"/>
      <c r="QMX295" s="6"/>
      <c r="QMY295" s="6"/>
      <c r="QMZ295" s="6"/>
      <c r="QNA295" s="6"/>
      <c r="QNB295" s="6"/>
      <c r="QNC295" s="6"/>
      <c r="QND295" s="6"/>
      <c r="QNE295" s="6"/>
      <c r="QNF295" s="6"/>
      <c r="QNG295" s="6"/>
      <c r="QNH295" s="6"/>
      <c r="QNI295" s="6"/>
      <c r="QNJ295" s="6"/>
      <c r="QNK295" s="6"/>
      <c r="QNL295" s="6"/>
      <c r="QNM295" s="6"/>
      <c r="QNN295" s="6"/>
      <c r="QNO295" s="6"/>
      <c r="QNP295" s="6"/>
      <c r="QNQ295" s="6"/>
      <c r="QNR295" s="6"/>
      <c r="QNS295" s="6"/>
      <c r="QNT295" s="6"/>
      <c r="QNU295" s="6"/>
      <c r="QNV295" s="6"/>
      <c r="QNW295" s="6"/>
      <c r="QNX295" s="6"/>
      <c r="QNY295" s="6"/>
      <c r="QNZ295" s="6"/>
      <c r="QOA295" s="6"/>
      <c r="QOB295" s="6"/>
      <c r="QOC295" s="6"/>
      <c r="QOD295" s="6"/>
      <c r="QOE295" s="6"/>
      <c r="QOF295" s="6"/>
      <c r="QOG295" s="6"/>
      <c r="QOH295" s="6"/>
      <c r="QOI295" s="6"/>
      <c r="QOJ295" s="6"/>
      <c r="QOK295" s="6"/>
      <c r="QOL295" s="6"/>
      <c r="QOM295" s="6"/>
      <c r="QON295" s="6"/>
      <c r="QOO295" s="6"/>
      <c r="QOP295" s="6"/>
      <c r="QOQ295" s="6"/>
      <c r="QOR295" s="6"/>
      <c r="QOS295" s="6"/>
      <c r="QOT295" s="6"/>
      <c r="QOU295" s="6"/>
      <c r="QOV295" s="6"/>
      <c r="QOW295" s="6"/>
      <c r="QOX295" s="6"/>
      <c r="QOY295" s="6"/>
      <c r="QOZ295" s="6"/>
      <c r="QPA295" s="6"/>
      <c r="QPB295" s="6"/>
      <c r="QPC295" s="6"/>
      <c r="QPD295" s="6"/>
      <c r="QPE295" s="6"/>
      <c r="QPF295" s="6"/>
      <c r="QPG295" s="6"/>
      <c r="QPH295" s="6"/>
      <c r="QPI295" s="6"/>
      <c r="QPJ295" s="6"/>
      <c r="QPK295" s="6"/>
      <c r="QPL295" s="6"/>
      <c r="QPM295" s="6"/>
      <c r="QPN295" s="6"/>
      <c r="QPO295" s="6"/>
      <c r="QPP295" s="6"/>
      <c r="QPQ295" s="6"/>
      <c r="QPR295" s="6"/>
      <c r="QPS295" s="6"/>
      <c r="QPT295" s="6"/>
      <c r="QPU295" s="6"/>
      <c r="QPV295" s="6"/>
      <c r="QPW295" s="6"/>
      <c r="QPX295" s="6"/>
      <c r="QPY295" s="6"/>
      <c r="QPZ295" s="6"/>
      <c r="QQA295" s="6"/>
      <c r="QQB295" s="6"/>
      <c r="QQC295" s="6"/>
      <c r="QQD295" s="6"/>
      <c r="QQE295" s="6"/>
      <c r="QQF295" s="6"/>
      <c r="QQG295" s="6"/>
      <c r="QQH295" s="6"/>
      <c r="QQI295" s="6"/>
      <c r="QQJ295" s="6"/>
      <c r="QQK295" s="6"/>
      <c r="QQL295" s="6"/>
      <c r="QQM295" s="6"/>
      <c r="QQN295" s="6"/>
      <c r="QQO295" s="6"/>
      <c r="QQP295" s="6"/>
      <c r="QQQ295" s="6"/>
      <c r="QQR295" s="6"/>
      <c r="QQS295" s="6"/>
      <c r="QQT295" s="6"/>
      <c r="QQU295" s="6"/>
      <c r="QQV295" s="6"/>
      <c r="QQW295" s="6"/>
      <c r="QQX295" s="6"/>
      <c r="QQY295" s="6"/>
      <c r="QQZ295" s="6"/>
      <c r="QRA295" s="6"/>
      <c r="QRB295" s="6"/>
      <c r="QRC295" s="6"/>
      <c r="QRD295" s="6"/>
      <c r="QRE295" s="6"/>
      <c r="QRF295" s="6"/>
      <c r="QRG295" s="6"/>
      <c r="QRH295" s="6"/>
      <c r="QRI295" s="6"/>
      <c r="QRJ295" s="6"/>
      <c r="QRK295" s="6"/>
      <c r="QRL295" s="6"/>
      <c r="QRM295" s="6"/>
      <c r="QRN295" s="6"/>
      <c r="QRO295" s="6"/>
      <c r="QRP295" s="6"/>
      <c r="QRQ295" s="6"/>
      <c r="QRR295" s="6"/>
      <c r="QRS295" s="6"/>
      <c r="QRT295" s="6"/>
      <c r="QRU295" s="6"/>
      <c r="QRV295" s="6"/>
      <c r="QRW295" s="6"/>
      <c r="QRX295" s="6"/>
      <c r="QRY295" s="6"/>
      <c r="QRZ295" s="6"/>
      <c r="QSA295" s="6"/>
      <c r="QSB295" s="6"/>
      <c r="QSC295" s="6"/>
      <c r="QSD295" s="6"/>
      <c r="QSE295" s="6"/>
      <c r="QSF295" s="6"/>
      <c r="QSG295" s="6"/>
      <c r="QSH295" s="6"/>
      <c r="QSI295" s="6"/>
      <c r="QSJ295" s="6"/>
      <c r="QSK295" s="6"/>
      <c r="QSL295" s="6"/>
      <c r="QSM295" s="6"/>
      <c r="QSN295" s="6"/>
      <c r="QSO295" s="6"/>
      <c r="QSP295" s="6"/>
      <c r="QSQ295" s="6"/>
      <c r="QSR295" s="6"/>
      <c r="QSS295" s="6"/>
      <c r="QST295" s="6"/>
      <c r="QSU295" s="6"/>
      <c r="QSV295" s="6"/>
      <c r="QSW295" s="6"/>
      <c r="QSX295" s="6"/>
      <c r="QSY295" s="6"/>
      <c r="QSZ295" s="6"/>
      <c r="QTA295" s="6"/>
      <c r="QTB295" s="6"/>
      <c r="QTC295" s="6"/>
      <c r="QTD295" s="6"/>
      <c r="QTE295" s="6"/>
      <c r="QTF295" s="6"/>
      <c r="QTG295" s="6"/>
      <c r="QTH295" s="6"/>
      <c r="QTI295" s="6"/>
      <c r="QTJ295" s="6"/>
      <c r="QTK295" s="6"/>
      <c r="QTL295" s="6"/>
      <c r="QTM295" s="6"/>
      <c r="QTN295" s="6"/>
      <c r="QTO295" s="6"/>
      <c r="QTP295" s="6"/>
      <c r="QTQ295" s="6"/>
      <c r="QTR295" s="6"/>
      <c r="QTS295" s="6"/>
      <c r="QTT295" s="6"/>
      <c r="QTU295" s="6"/>
      <c r="QTV295" s="6"/>
      <c r="QTW295" s="6"/>
      <c r="QTX295" s="6"/>
      <c r="QTY295" s="6"/>
      <c r="QTZ295" s="6"/>
      <c r="QUA295" s="6"/>
      <c r="QUB295" s="6"/>
      <c r="QUC295" s="6"/>
      <c r="QUD295" s="6"/>
      <c r="QUE295" s="6"/>
      <c r="QUF295" s="6"/>
      <c r="QUG295" s="6"/>
      <c r="QUH295" s="6"/>
      <c r="QUI295" s="6"/>
      <c r="QUJ295" s="6"/>
      <c r="QUK295" s="6"/>
      <c r="QUL295" s="6"/>
      <c r="QUM295" s="6"/>
      <c r="QUN295" s="6"/>
      <c r="QUO295" s="6"/>
      <c r="QUP295" s="6"/>
      <c r="QUQ295" s="6"/>
      <c r="QUR295" s="6"/>
      <c r="QUS295" s="6"/>
      <c r="QUT295" s="6"/>
      <c r="QUU295" s="6"/>
      <c r="QUV295" s="6"/>
      <c r="QUW295" s="6"/>
      <c r="QUX295" s="6"/>
      <c r="QUY295" s="6"/>
      <c r="QUZ295" s="6"/>
      <c r="QVA295" s="6"/>
      <c r="QVB295" s="6"/>
      <c r="QVC295" s="6"/>
      <c r="QVD295" s="6"/>
      <c r="QVE295" s="6"/>
      <c r="QVF295" s="6"/>
      <c r="QVG295" s="6"/>
      <c r="QVH295" s="6"/>
      <c r="QVI295" s="6"/>
      <c r="QVJ295" s="6"/>
      <c r="QVK295" s="6"/>
      <c r="QVL295" s="6"/>
      <c r="QVM295" s="6"/>
      <c r="QVN295" s="6"/>
      <c r="QVO295" s="6"/>
      <c r="QVP295" s="6"/>
      <c r="QVQ295" s="6"/>
      <c r="QVR295" s="6"/>
      <c r="QVS295" s="6"/>
      <c r="QVT295" s="6"/>
      <c r="QVU295" s="6"/>
      <c r="QVV295" s="6"/>
      <c r="QVW295" s="6"/>
      <c r="QVX295" s="6"/>
      <c r="QVY295" s="6"/>
      <c r="QVZ295" s="6"/>
      <c r="QWA295" s="6"/>
      <c r="QWB295" s="6"/>
      <c r="QWC295" s="6"/>
      <c r="QWD295" s="6"/>
      <c r="QWE295" s="6"/>
      <c r="QWF295" s="6"/>
      <c r="QWG295" s="6"/>
      <c r="QWH295" s="6"/>
      <c r="QWI295" s="6"/>
      <c r="QWJ295" s="6"/>
      <c r="QWK295" s="6"/>
      <c r="QWL295" s="6"/>
      <c r="QWM295" s="6"/>
      <c r="QWN295" s="6"/>
      <c r="QWO295" s="6"/>
      <c r="QWP295" s="6"/>
      <c r="QWQ295" s="6"/>
      <c r="QWR295" s="6"/>
      <c r="QWS295" s="6"/>
      <c r="QWT295" s="6"/>
      <c r="QWU295" s="6"/>
      <c r="QWV295" s="6"/>
      <c r="QWW295" s="6"/>
      <c r="QWX295" s="6"/>
      <c r="QWY295" s="6"/>
      <c r="QWZ295" s="6"/>
      <c r="QXA295" s="6"/>
      <c r="QXB295" s="6"/>
      <c r="QXC295" s="6"/>
      <c r="QXD295" s="6"/>
      <c r="QXE295" s="6"/>
      <c r="QXF295" s="6"/>
      <c r="QXG295" s="6"/>
      <c r="QXH295" s="6"/>
      <c r="QXI295" s="6"/>
      <c r="QXJ295" s="6"/>
      <c r="QXK295" s="6"/>
      <c r="QXL295" s="6"/>
      <c r="QXM295" s="6"/>
      <c r="QXN295" s="6"/>
      <c r="QXO295" s="6"/>
      <c r="QXP295" s="6"/>
      <c r="QXQ295" s="6"/>
      <c r="QXR295" s="6"/>
      <c r="QXS295" s="6"/>
      <c r="QXT295" s="6"/>
      <c r="QXU295" s="6"/>
      <c r="QXV295" s="6"/>
      <c r="QXW295" s="6"/>
      <c r="QXX295" s="6"/>
      <c r="QXY295" s="6"/>
      <c r="QXZ295" s="6"/>
      <c r="QYA295" s="6"/>
      <c r="QYB295" s="6"/>
      <c r="QYC295" s="6"/>
      <c r="QYD295" s="6"/>
      <c r="QYE295" s="6"/>
      <c r="QYF295" s="6"/>
      <c r="QYG295" s="6"/>
      <c r="QYH295" s="6"/>
      <c r="QYI295" s="6"/>
      <c r="QYJ295" s="6"/>
      <c r="QYK295" s="6"/>
      <c r="QYL295" s="6"/>
      <c r="QYM295" s="6"/>
      <c r="QYN295" s="6"/>
      <c r="QYO295" s="6"/>
      <c r="QYP295" s="6"/>
      <c r="QYQ295" s="6"/>
      <c r="QYR295" s="6"/>
      <c r="QYS295" s="6"/>
      <c r="QYT295" s="6"/>
      <c r="QYU295" s="6"/>
      <c r="QYV295" s="6"/>
      <c r="QYW295" s="6"/>
      <c r="QYX295" s="6"/>
      <c r="QYY295" s="6"/>
      <c r="QYZ295" s="6"/>
      <c r="QZA295" s="6"/>
      <c r="QZB295" s="6"/>
      <c r="QZC295" s="6"/>
      <c r="QZD295" s="6"/>
      <c r="QZE295" s="6"/>
      <c r="QZF295" s="6"/>
      <c r="QZG295" s="6"/>
      <c r="QZH295" s="6"/>
      <c r="QZI295" s="6"/>
      <c r="QZJ295" s="6"/>
      <c r="QZK295" s="6"/>
      <c r="QZL295" s="6"/>
      <c r="QZM295" s="6"/>
      <c r="QZN295" s="6"/>
      <c r="QZO295" s="6"/>
      <c r="QZP295" s="6"/>
      <c r="QZQ295" s="6"/>
      <c r="QZR295" s="6"/>
      <c r="QZS295" s="6"/>
      <c r="QZT295" s="6"/>
      <c r="QZU295" s="6"/>
      <c r="QZV295" s="6"/>
      <c r="QZW295" s="6"/>
      <c r="QZX295" s="6"/>
      <c r="QZY295" s="6"/>
      <c r="QZZ295" s="6"/>
      <c r="RAA295" s="6"/>
      <c r="RAB295" s="6"/>
      <c r="RAC295" s="6"/>
      <c r="RAD295" s="6"/>
      <c r="RAE295" s="6"/>
      <c r="RAF295" s="6"/>
      <c r="RAG295" s="6"/>
      <c r="RAH295" s="6"/>
      <c r="RAI295" s="6"/>
      <c r="RAJ295" s="6"/>
      <c r="RAK295" s="6"/>
      <c r="RAL295" s="6"/>
      <c r="RAM295" s="6"/>
      <c r="RAN295" s="6"/>
      <c r="RAO295" s="6"/>
      <c r="RAP295" s="6"/>
      <c r="RAQ295" s="6"/>
      <c r="RAR295" s="6"/>
      <c r="RAS295" s="6"/>
      <c r="RAT295" s="6"/>
      <c r="RAU295" s="6"/>
      <c r="RAV295" s="6"/>
      <c r="RAW295" s="6"/>
      <c r="RAX295" s="6"/>
      <c r="RAY295" s="6"/>
      <c r="RAZ295" s="6"/>
      <c r="RBA295" s="6"/>
      <c r="RBB295" s="6"/>
      <c r="RBC295" s="6"/>
      <c r="RBD295" s="6"/>
      <c r="RBE295" s="6"/>
      <c r="RBF295" s="6"/>
      <c r="RBG295" s="6"/>
      <c r="RBH295" s="6"/>
      <c r="RBI295" s="6"/>
      <c r="RBJ295" s="6"/>
      <c r="RBK295" s="6"/>
      <c r="RBL295" s="6"/>
      <c r="RBM295" s="6"/>
      <c r="RBN295" s="6"/>
      <c r="RBO295" s="6"/>
      <c r="RBP295" s="6"/>
      <c r="RBQ295" s="6"/>
      <c r="RBR295" s="6"/>
      <c r="RBS295" s="6"/>
      <c r="RBT295" s="6"/>
      <c r="RBU295" s="6"/>
      <c r="RBV295" s="6"/>
      <c r="RBW295" s="6"/>
      <c r="RBX295" s="6"/>
      <c r="RBY295" s="6"/>
      <c r="RBZ295" s="6"/>
      <c r="RCA295" s="6"/>
      <c r="RCB295" s="6"/>
      <c r="RCC295" s="6"/>
      <c r="RCD295" s="6"/>
      <c r="RCE295" s="6"/>
      <c r="RCF295" s="6"/>
      <c r="RCG295" s="6"/>
      <c r="RCH295" s="6"/>
      <c r="RCI295" s="6"/>
      <c r="RCJ295" s="6"/>
      <c r="RCK295" s="6"/>
      <c r="RCL295" s="6"/>
      <c r="RCM295" s="6"/>
      <c r="RCN295" s="6"/>
      <c r="RCO295" s="6"/>
      <c r="RCP295" s="6"/>
      <c r="RCQ295" s="6"/>
      <c r="RCR295" s="6"/>
      <c r="RCS295" s="6"/>
      <c r="RCT295" s="6"/>
      <c r="RCU295" s="6"/>
      <c r="RCV295" s="6"/>
      <c r="RCW295" s="6"/>
      <c r="RCX295" s="6"/>
      <c r="RCY295" s="6"/>
      <c r="RCZ295" s="6"/>
      <c r="RDA295" s="6"/>
      <c r="RDB295" s="6"/>
      <c r="RDC295" s="6"/>
      <c r="RDD295" s="6"/>
      <c r="RDE295" s="6"/>
      <c r="RDF295" s="6"/>
      <c r="RDG295" s="6"/>
      <c r="RDH295" s="6"/>
      <c r="RDI295" s="6"/>
      <c r="RDJ295" s="6"/>
      <c r="RDK295" s="6"/>
      <c r="RDL295" s="6"/>
      <c r="RDM295" s="6"/>
      <c r="RDN295" s="6"/>
      <c r="RDO295" s="6"/>
      <c r="RDP295" s="6"/>
      <c r="RDQ295" s="6"/>
      <c r="RDR295" s="6"/>
      <c r="RDS295" s="6"/>
      <c r="RDT295" s="6"/>
      <c r="RDU295" s="6"/>
      <c r="RDV295" s="6"/>
      <c r="RDW295" s="6"/>
      <c r="RDX295" s="6"/>
      <c r="RDY295" s="6"/>
      <c r="RDZ295" s="6"/>
      <c r="REA295" s="6"/>
      <c r="REB295" s="6"/>
      <c r="REC295" s="6"/>
      <c r="RED295" s="6"/>
      <c r="REE295" s="6"/>
      <c r="REF295" s="6"/>
      <c r="REG295" s="6"/>
      <c r="REH295" s="6"/>
      <c r="REI295" s="6"/>
      <c r="REJ295" s="6"/>
      <c r="REK295" s="6"/>
      <c r="REL295" s="6"/>
      <c r="REM295" s="6"/>
      <c r="REN295" s="6"/>
      <c r="REO295" s="6"/>
      <c r="REP295" s="6"/>
      <c r="REQ295" s="6"/>
      <c r="RER295" s="6"/>
      <c r="RES295" s="6"/>
      <c r="RET295" s="6"/>
      <c r="REU295" s="6"/>
      <c r="REV295" s="6"/>
      <c r="REW295" s="6"/>
      <c r="REX295" s="6"/>
      <c r="REY295" s="6"/>
      <c r="REZ295" s="6"/>
      <c r="RFA295" s="6"/>
      <c r="RFB295" s="6"/>
      <c r="RFC295" s="6"/>
      <c r="RFD295" s="6"/>
      <c r="RFE295" s="6"/>
      <c r="RFF295" s="6"/>
      <c r="RFG295" s="6"/>
      <c r="RFH295" s="6"/>
      <c r="RFI295" s="6"/>
      <c r="RFJ295" s="6"/>
      <c r="RFK295" s="6"/>
      <c r="RFL295" s="6"/>
      <c r="RFM295" s="6"/>
      <c r="RFN295" s="6"/>
      <c r="RFO295" s="6"/>
      <c r="RFP295" s="6"/>
      <c r="RFQ295" s="6"/>
      <c r="RFR295" s="6"/>
      <c r="RFS295" s="6"/>
      <c r="RFT295" s="6"/>
      <c r="RFU295" s="6"/>
      <c r="RFV295" s="6"/>
      <c r="RFW295" s="6"/>
      <c r="RFX295" s="6"/>
      <c r="RFY295" s="6"/>
      <c r="RFZ295" s="6"/>
      <c r="RGA295" s="6"/>
      <c r="RGB295" s="6"/>
      <c r="RGC295" s="6"/>
      <c r="RGD295" s="6"/>
      <c r="RGE295" s="6"/>
      <c r="RGF295" s="6"/>
      <c r="RGG295" s="6"/>
      <c r="RGH295" s="6"/>
      <c r="RGI295" s="6"/>
      <c r="RGJ295" s="6"/>
      <c r="RGK295" s="6"/>
      <c r="RGL295" s="6"/>
      <c r="RGM295" s="6"/>
      <c r="RGN295" s="6"/>
      <c r="RGO295" s="6"/>
      <c r="RGP295" s="6"/>
      <c r="RGQ295" s="6"/>
      <c r="RGR295" s="6"/>
      <c r="RGS295" s="6"/>
      <c r="RGT295" s="6"/>
      <c r="RGU295" s="6"/>
      <c r="RGV295" s="6"/>
      <c r="RGW295" s="6"/>
      <c r="RGX295" s="6"/>
      <c r="RGY295" s="6"/>
      <c r="RGZ295" s="6"/>
      <c r="RHA295" s="6"/>
      <c r="RHB295" s="6"/>
      <c r="RHC295" s="6"/>
      <c r="RHD295" s="6"/>
      <c r="RHE295" s="6"/>
      <c r="RHF295" s="6"/>
      <c r="RHG295" s="6"/>
      <c r="RHH295" s="6"/>
      <c r="RHI295" s="6"/>
      <c r="RHJ295" s="6"/>
      <c r="RHK295" s="6"/>
      <c r="RHL295" s="6"/>
      <c r="RHM295" s="6"/>
      <c r="RHN295" s="6"/>
      <c r="RHO295" s="6"/>
      <c r="RHP295" s="6"/>
      <c r="RHQ295" s="6"/>
      <c r="RHR295" s="6"/>
      <c r="RHS295" s="6"/>
      <c r="RHT295" s="6"/>
      <c r="RHU295" s="6"/>
      <c r="RHV295" s="6"/>
      <c r="RHW295" s="6"/>
      <c r="RHX295" s="6"/>
      <c r="RHY295" s="6"/>
      <c r="RHZ295" s="6"/>
      <c r="RIA295" s="6"/>
      <c r="RIB295" s="6"/>
      <c r="RIC295" s="6"/>
      <c r="RID295" s="6"/>
      <c r="RIE295" s="6"/>
      <c r="RIF295" s="6"/>
      <c r="RIG295" s="6"/>
      <c r="RIH295" s="6"/>
      <c r="RII295" s="6"/>
      <c r="RIJ295" s="6"/>
      <c r="RIK295" s="6"/>
      <c r="RIL295" s="6"/>
      <c r="RIM295" s="6"/>
      <c r="RIN295" s="6"/>
      <c r="RIO295" s="6"/>
      <c r="RIP295" s="6"/>
      <c r="RIQ295" s="6"/>
      <c r="RIR295" s="6"/>
      <c r="RIS295" s="6"/>
      <c r="RIT295" s="6"/>
      <c r="RIU295" s="6"/>
      <c r="RIV295" s="6"/>
      <c r="RIW295" s="6"/>
      <c r="RIX295" s="6"/>
      <c r="RIY295" s="6"/>
      <c r="RIZ295" s="6"/>
      <c r="RJA295" s="6"/>
      <c r="RJB295" s="6"/>
      <c r="RJC295" s="6"/>
      <c r="RJD295" s="6"/>
      <c r="RJE295" s="6"/>
      <c r="RJF295" s="6"/>
      <c r="RJG295" s="6"/>
      <c r="RJH295" s="6"/>
      <c r="RJI295" s="6"/>
      <c r="RJJ295" s="6"/>
      <c r="RJK295" s="6"/>
      <c r="RJL295" s="6"/>
      <c r="RJM295" s="6"/>
      <c r="RJN295" s="6"/>
      <c r="RJO295" s="6"/>
      <c r="RJP295" s="6"/>
      <c r="RJQ295" s="6"/>
      <c r="RJR295" s="6"/>
      <c r="RJS295" s="6"/>
      <c r="RJT295" s="6"/>
      <c r="RJU295" s="6"/>
      <c r="RJV295" s="6"/>
      <c r="RJW295" s="6"/>
      <c r="RJX295" s="6"/>
      <c r="RJY295" s="6"/>
      <c r="RJZ295" s="6"/>
      <c r="RKA295" s="6"/>
      <c r="RKB295" s="6"/>
      <c r="RKC295" s="6"/>
      <c r="RKD295" s="6"/>
      <c r="RKE295" s="6"/>
      <c r="RKF295" s="6"/>
      <c r="RKG295" s="6"/>
      <c r="RKH295" s="6"/>
      <c r="RKI295" s="6"/>
      <c r="RKJ295" s="6"/>
      <c r="RKK295" s="6"/>
      <c r="RKL295" s="6"/>
      <c r="RKM295" s="6"/>
      <c r="RKN295" s="6"/>
      <c r="RKO295" s="6"/>
      <c r="RKP295" s="6"/>
      <c r="RKQ295" s="6"/>
      <c r="RKR295" s="6"/>
      <c r="RKS295" s="6"/>
      <c r="RKT295" s="6"/>
      <c r="RKU295" s="6"/>
      <c r="RKV295" s="6"/>
      <c r="RKW295" s="6"/>
      <c r="RKX295" s="6"/>
      <c r="RKY295" s="6"/>
      <c r="RKZ295" s="6"/>
      <c r="RLA295" s="6"/>
      <c r="RLB295" s="6"/>
      <c r="RLC295" s="6"/>
      <c r="RLD295" s="6"/>
      <c r="RLE295" s="6"/>
      <c r="RLF295" s="6"/>
      <c r="RLG295" s="6"/>
      <c r="RLH295" s="6"/>
      <c r="RLI295" s="6"/>
      <c r="RLJ295" s="6"/>
      <c r="RLK295" s="6"/>
      <c r="RLL295" s="6"/>
      <c r="RLM295" s="6"/>
      <c r="RLN295" s="6"/>
      <c r="RLO295" s="6"/>
      <c r="RLP295" s="6"/>
      <c r="RLQ295" s="6"/>
      <c r="RLR295" s="6"/>
      <c r="RLS295" s="6"/>
      <c r="RLT295" s="6"/>
      <c r="RLU295" s="6"/>
      <c r="RLV295" s="6"/>
      <c r="RLW295" s="6"/>
      <c r="RLX295" s="6"/>
      <c r="RLY295" s="6"/>
      <c r="RLZ295" s="6"/>
      <c r="RMA295" s="6"/>
      <c r="RMB295" s="6"/>
      <c r="RMC295" s="6"/>
      <c r="RMD295" s="6"/>
      <c r="RME295" s="6"/>
      <c r="RMF295" s="6"/>
      <c r="RMG295" s="6"/>
      <c r="RMH295" s="6"/>
      <c r="RMI295" s="6"/>
      <c r="RMJ295" s="6"/>
      <c r="RMK295" s="6"/>
      <c r="RML295" s="6"/>
      <c r="RMM295" s="6"/>
      <c r="RMN295" s="6"/>
      <c r="RMO295" s="6"/>
      <c r="RMP295" s="6"/>
      <c r="RMQ295" s="6"/>
      <c r="RMR295" s="6"/>
      <c r="RMS295" s="6"/>
      <c r="RMT295" s="6"/>
      <c r="RMU295" s="6"/>
      <c r="RMV295" s="6"/>
      <c r="RMW295" s="6"/>
      <c r="RMX295" s="6"/>
      <c r="RMY295" s="6"/>
      <c r="RMZ295" s="6"/>
      <c r="RNA295" s="6"/>
      <c r="RNB295" s="6"/>
      <c r="RNC295" s="6"/>
      <c r="RND295" s="6"/>
      <c r="RNE295" s="6"/>
      <c r="RNF295" s="6"/>
      <c r="RNG295" s="6"/>
      <c r="RNH295" s="6"/>
      <c r="RNI295" s="6"/>
      <c r="RNJ295" s="6"/>
      <c r="RNK295" s="6"/>
      <c r="RNL295" s="6"/>
      <c r="RNM295" s="6"/>
      <c r="RNN295" s="6"/>
      <c r="RNO295" s="6"/>
      <c r="RNP295" s="6"/>
      <c r="RNQ295" s="6"/>
      <c r="RNR295" s="6"/>
      <c r="RNS295" s="6"/>
      <c r="RNT295" s="6"/>
      <c r="RNU295" s="6"/>
      <c r="RNV295" s="6"/>
      <c r="RNW295" s="6"/>
      <c r="RNX295" s="6"/>
      <c r="RNY295" s="6"/>
      <c r="RNZ295" s="6"/>
      <c r="ROA295" s="6"/>
      <c r="ROB295" s="6"/>
      <c r="ROC295" s="6"/>
      <c r="ROD295" s="6"/>
      <c r="ROE295" s="6"/>
      <c r="ROF295" s="6"/>
      <c r="ROG295" s="6"/>
      <c r="ROH295" s="6"/>
      <c r="ROI295" s="6"/>
      <c r="ROJ295" s="6"/>
      <c r="ROK295" s="6"/>
      <c r="ROL295" s="6"/>
      <c r="ROM295" s="6"/>
      <c r="RON295" s="6"/>
      <c r="ROO295" s="6"/>
      <c r="ROP295" s="6"/>
      <c r="ROQ295" s="6"/>
      <c r="ROR295" s="6"/>
      <c r="ROS295" s="6"/>
      <c r="ROT295" s="6"/>
      <c r="ROU295" s="6"/>
      <c r="ROV295" s="6"/>
      <c r="ROW295" s="6"/>
      <c r="ROX295" s="6"/>
      <c r="ROY295" s="6"/>
      <c r="ROZ295" s="6"/>
      <c r="RPA295" s="6"/>
      <c r="RPB295" s="6"/>
      <c r="RPC295" s="6"/>
      <c r="RPD295" s="6"/>
      <c r="RPE295" s="6"/>
      <c r="RPF295" s="6"/>
      <c r="RPG295" s="6"/>
      <c r="RPH295" s="6"/>
      <c r="RPI295" s="6"/>
      <c r="RPJ295" s="6"/>
      <c r="RPK295" s="6"/>
      <c r="RPL295" s="6"/>
      <c r="RPM295" s="6"/>
      <c r="RPN295" s="6"/>
      <c r="RPO295" s="6"/>
      <c r="RPP295" s="6"/>
      <c r="RPQ295" s="6"/>
      <c r="RPR295" s="6"/>
      <c r="RPS295" s="6"/>
      <c r="RPT295" s="6"/>
      <c r="RPU295" s="6"/>
      <c r="RPV295" s="6"/>
      <c r="RPW295" s="6"/>
      <c r="RPX295" s="6"/>
      <c r="RPY295" s="6"/>
      <c r="RPZ295" s="6"/>
      <c r="RQA295" s="6"/>
      <c r="RQB295" s="6"/>
      <c r="RQC295" s="6"/>
      <c r="RQD295" s="6"/>
      <c r="RQE295" s="6"/>
      <c r="RQF295" s="6"/>
      <c r="RQG295" s="6"/>
      <c r="RQH295" s="6"/>
      <c r="RQI295" s="6"/>
      <c r="RQJ295" s="6"/>
      <c r="RQK295" s="6"/>
      <c r="RQL295" s="6"/>
      <c r="RQM295" s="6"/>
      <c r="RQN295" s="6"/>
      <c r="RQO295" s="6"/>
      <c r="RQP295" s="6"/>
      <c r="RQQ295" s="6"/>
      <c r="RQR295" s="6"/>
      <c r="RQS295" s="6"/>
      <c r="RQT295" s="6"/>
      <c r="RQU295" s="6"/>
      <c r="RQV295" s="6"/>
      <c r="RQW295" s="6"/>
      <c r="RQX295" s="6"/>
      <c r="RQY295" s="6"/>
      <c r="RQZ295" s="6"/>
      <c r="RRA295" s="6"/>
      <c r="RRB295" s="6"/>
      <c r="RRC295" s="6"/>
      <c r="RRD295" s="6"/>
      <c r="RRE295" s="6"/>
      <c r="RRF295" s="6"/>
      <c r="RRG295" s="6"/>
      <c r="RRH295" s="6"/>
      <c r="RRI295" s="6"/>
      <c r="RRJ295" s="6"/>
      <c r="RRK295" s="6"/>
      <c r="RRL295" s="6"/>
      <c r="RRM295" s="6"/>
      <c r="RRN295" s="6"/>
      <c r="RRO295" s="6"/>
      <c r="RRP295" s="6"/>
      <c r="RRQ295" s="6"/>
      <c r="RRR295" s="6"/>
      <c r="RRS295" s="6"/>
      <c r="RRT295" s="6"/>
      <c r="RRU295" s="6"/>
      <c r="RRV295" s="6"/>
      <c r="RRW295" s="6"/>
      <c r="RRX295" s="6"/>
      <c r="RRY295" s="6"/>
      <c r="RRZ295" s="6"/>
      <c r="RSA295" s="6"/>
      <c r="RSB295" s="6"/>
      <c r="RSC295" s="6"/>
      <c r="RSD295" s="6"/>
      <c r="RSE295" s="6"/>
      <c r="RSF295" s="6"/>
      <c r="RSG295" s="6"/>
      <c r="RSH295" s="6"/>
      <c r="RSI295" s="6"/>
      <c r="RSJ295" s="6"/>
      <c r="RSK295" s="6"/>
      <c r="RSL295" s="6"/>
      <c r="RSM295" s="6"/>
      <c r="RSN295" s="6"/>
      <c r="RSO295" s="6"/>
      <c r="RSP295" s="6"/>
      <c r="RSQ295" s="6"/>
      <c r="RSR295" s="6"/>
      <c r="RSS295" s="6"/>
      <c r="RST295" s="6"/>
      <c r="RSU295" s="6"/>
      <c r="RSV295" s="6"/>
      <c r="RSW295" s="6"/>
      <c r="RSX295" s="6"/>
      <c r="RSY295" s="6"/>
      <c r="RSZ295" s="6"/>
      <c r="RTA295" s="6"/>
      <c r="RTB295" s="6"/>
      <c r="RTC295" s="6"/>
      <c r="RTD295" s="6"/>
      <c r="RTE295" s="6"/>
      <c r="RTF295" s="6"/>
      <c r="RTG295" s="6"/>
      <c r="RTH295" s="6"/>
      <c r="RTI295" s="6"/>
      <c r="RTJ295" s="6"/>
      <c r="RTK295" s="6"/>
      <c r="RTL295" s="6"/>
      <c r="RTM295" s="6"/>
      <c r="RTN295" s="6"/>
      <c r="RTO295" s="6"/>
      <c r="RTP295" s="6"/>
      <c r="RTQ295" s="6"/>
      <c r="RTR295" s="6"/>
      <c r="RTS295" s="6"/>
      <c r="RTT295" s="6"/>
      <c r="RTU295" s="6"/>
      <c r="RTV295" s="6"/>
      <c r="RTW295" s="6"/>
      <c r="RTX295" s="6"/>
      <c r="RTY295" s="6"/>
      <c r="RTZ295" s="6"/>
      <c r="RUA295" s="6"/>
      <c r="RUB295" s="6"/>
      <c r="RUC295" s="6"/>
      <c r="RUD295" s="6"/>
      <c r="RUE295" s="6"/>
      <c r="RUF295" s="6"/>
      <c r="RUG295" s="6"/>
      <c r="RUH295" s="6"/>
      <c r="RUI295" s="6"/>
      <c r="RUJ295" s="6"/>
      <c r="RUK295" s="6"/>
      <c r="RUL295" s="6"/>
      <c r="RUM295" s="6"/>
      <c r="RUN295" s="6"/>
      <c r="RUO295" s="6"/>
      <c r="RUP295" s="6"/>
      <c r="RUQ295" s="6"/>
      <c r="RUR295" s="6"/>
      <c r="RUS295" s="6"/>
      <c r="RUT295" s="6"/>
      <c r="RUU295" s="6"/>
      <c r="RUV295" s="6"/>
      <c r="RUW295" s="6"/>
      <c r="RUX295" s="6"/>
      <c r="RUY295" s="6"/>
      <c r="RUZ295" s="6"/>
      <c r="RVA295" s="6"/>
      <c r="RVB295" s="6"/>
      <c r="RVC295" s="6"/>
      <c r="RVD295" s="6"/>
      <c r="RVE295" s="6"/>
      <c r="RVF295" s="6"/>
      <c r="RVG295" s="6"/>
      <c r="RVH295" s="6"/>
      <c r="RVI295" s="6"/>
      <c r="RVJ295" s="6"/>
      <c r="RVK295" s="6"/>
      <c r="RVL295" s="6"/>
      <c r="RVM295" s="6"/>
      <c r="RVN295" s="6"/>
      <c r="RVO295" s="6"/>
      <c r="RVP295" s="6"/>
      <c r="RVQ295" s="6"/>
      <c r="RVR295" s="6"/>
      <c r="RVS295" s="6"/>
      <c r="RVT295" s="6"/>
      <c r="RVU295" s="6"/>
      <c r="RVV295" s="6"/>
      <c r="RVW295" s="6"/>
      <c r="RVX295" s="6"/>
      <c r="RVY295" s="6"/>
      <c r="RVZ295" s="6"/>
      <c r="RWA295" s="6"/>
      <c r="RWB295" s="6"/>
      <c r="RWC295" s="6"/>
      <c r="RWD295" s="6"/>
      <c r="RWE295" s="6"/>
      <c r="RWF295" s="6"/>
      <c r="RWG295" s="6"/>
      <c r="RWH295" s="6"/>
      <c r="RWI295" s="6"/>
      <c r="RWJ295" s="6"/>
      <c r="RWK295" s="6"/>
      <c r="RWL295" s="6"/>
      <c r="RWM295" s="6"/>
      <c r="RWN295" s="6"/>
      <c r="RWO295" s="6"/>
      <c r="RWP295" s="6"/>
      <c r="RWQ295" s="6"/>
      <c r="RWR295" s="6"/>
      <c r="RWS295" s="6"/>
      <c r="RWT295" s="6"/>
      <c r="RWU295" s="6"/>
      <c r="RWV295" s="6"/>
      <c r="RWW295" s="6"/>
      <c r="RWX295" s="6"/>
      <c r="RWY295" s="6"/>
      <c r="RWZ295" s="6"/>
      <c r="RXA295" s="6"/>
      <c r="RXB295" s="6"/>
      <c r="RXC295" s="6"/>
      <c r="RXD295" s="6"/>
      <c r="RXE295" s="6"/>
      <c r="RXF295" s="6"/>
      <c r="RXG295" s="6"/>
      <c r="RXH295" s="6"/>
      <c r="RXI295" s="6"/>
      <c r="RXJ295" s="6"/>
      <c r="RXK295" s="6"/>
      <c r="RXL295" s="6"/>
      <c r="RXM295" s="6"/>
      <c r="RXN295" s="6"/>
      <c r="RXO295" s="6"/>
      <c r="RXP295" s="6"/>
      <c r="RXQ295" s="6"/>
      <c r="RXR295" s="6"/>
      <c r="RXS295" s="6"/>
      <c r="RXT295" s="6"/>
      <c r="RXU295" s="6"/>
      <c r="RXV295" s="6"/>
      <c r="RXW295" s="6"/>
      <c r="RXX295" s="6"/>
      <c r="RXY295" s="6"/>
      <c r="RXZ295" s="6"/>
      <c r="RYA295" s="6"/>
      <c r="RYB295" s="6"/>
      <c r="RYC295" s="6"/>
      <c r="RYD295" s="6"/>
      <c r="RYE295" s="6"/>
      <c r="RYF295" s="6"/>
      <c r="RYG295" s="6"/>
      <c r="RYH295" s="6"/>
      <c r="RYI295" s="6"/>
      <c r="RYJ295" s="6"/>
      <c r="RYK295" s="6"/>
      <c r="RYL295" s="6"/>
      <c r="RYM295" s="6"/>
      <c r="RYN295" s="6"/>
      <c r="RYO295" s="6"/>
      <c r="RYP295" s="6"/>
      <c r="RYQ295" s="6"/>
      <c r="RYR295" s="6"/>
      <c r="RYS295" s="6"/>
      <c r="RYT295" s="6"/>
      <c r="RYU295" s="6"/>
      <c r="RYV295" s="6"/>
      <c r="RYW295" s="6"/>
      <c r="RYX295" s="6"/>
      <c r="RYY295" s="6"/>
      <c r="RYZ295" s="6"/>
      <c r="RZA295" s="6"/>
      <c r="RZB295" s="6"/>
      <c r="RZC295" s="6"/>
      <c r="RZD295" s="6"/>
      <c r="RZE295" s="6"/>
      <c r="RZF295" s="6"/>
      <c r="RZG295" s="6"/>
      <c r="RZH295" s="6"/>
      <c r="RZI295" s="6"/>
      <c r="RZJ295" s="6"/>
      <c r="RZK295" s="6"/>
      <c r="RZL295" s="6"/>
      <c r="RZM295" s="6"/>
      <c r="RZN295" s="6"/>
      <c r="RZO295" s="6"/>
      <c r="RZP295" s="6"/>
      <c r="RZQ295" s="6"/>
      <c r="RZR295" s="6"/>
      <c r="RZS295" s="6"/>
      <c r="RZT295" s="6"/>
      <c r="RZU295" s="6"/>
      <c r="RZV295" s="6"/>
      <c r="RZW295" s="6"/>
      <c r="RZX295" s="6"/>
      <c r="RZY295" s="6"/>
      <c r="RZZ295" s="6"/>
      <c r="SAA295" s="6"/>
      <c r="SAB295" s="6"/>
      <c r="SAC295" s="6"/>
      <c r="SAD295" s="6"/>
      <c r="SAE295" s="6"/>
      <c r="SAF295" s="6"/>
      <c r="SAG295" s="6"/>
      <c r="SAH295" s="6"/>
      <c r="SAI295" s="6"/>
      <c r="SAJ295" s="6"/>
      <c r="SAK295" s="6"/>
      <c r="SAL295" s="6"/>
      <c r="SAM295" s="6"/>
      <c r="SAN295" s="6"/>
      <c r="SAO295" s="6"/>
      <c r="SAP295" s="6"/>
      <c r="SAQ295" s="6"/>
      <c r="SAR295" s="6"/>
      <c r="SAS295" s="6"/>
      <c r="SAT295" s="6"/>
      <c r="SAU295" s="6"/>
      <c r="SAV295" s="6"/>
      <c r="SAW295" s="6"/>
      <c r="SAX295" s="6"/>
      <c r="SAY295" s="6"/>
      <c r="SAZ295" s="6"/>
      <c r="SBA295" s="6"/>
      <c r="SBB295" s="6"/>
      <c r="SBC295" s="6"/>
      <c r="SBD295" s="6"/>
      <c r="SBE295" s="6"/>
      <c r="SBF295" s="6"/>
      <c r="SBG295" s="6"/>
      <c r="SBH295" s="6"/>
      <c r="SBI295" s="6"/>
      <c r="SBJ295" s="6"/>
      <c r="SBK295" s="6"/>
      <c r="SBL295" s="6"/>
      <c r="SBM295" s="6"/>
      <c r="SBN295" s="6"/>
      <c r="SBO295" s="6"/>
      <c r="SBP295" s="6"/>
      <c r="SBQ295" s="6"/>
      <c r="SBR295" s="6"/>
      <c r="SBS295" s="6"/>
      <c r="SBT295" s="6"/>
      <c r="SBU295" s="6"/>
      <c r="SBV295" s="6"/>
      <c r="SBW295" s="6"/>
      <c r="SBX295" s="6"/>
      <c r="SBY295" s="6"/>
      <c r="SBZ295" s="6"/>
      <c r="SCA295" s="6"/>
      <c r="SCB295" s="6"/>
      <c r="SCC295" s="6"/>
      <c r="SCD295" s="6"/>
      <c r="SCE295" s="6"/>
      <c r="SCF295" s="6"/>
      <c r="SCG295" s="6"/>
      <c r="SCH295" s="6"/>
      <c r="SCI295" s="6"/>
      <c r="SCJ295" s="6"/>
      <c r="SCK295" s="6"/>
      <c r="SCL295" s="6"/>
      <c r="SCM295" s="6"/>
      <c r="SCN295" s="6"/>
      <c r="SCO295" s="6"/>
      <c r="SCP295" s="6"/>
      <c r="SCQ295" s="6"/>
      <c r="SCR295" s="6"/>
      <c r="SCS295" s="6"/>
      <c r="SCT295" s="6"/>
      <c r="SCU295" s="6"/>
      <c r="SCV295" s="6"/>
      <c r="SCW295" s="6"/>
      <c r="SCX295" s="6"/>
      <c r="SCY295" s="6"/>
      <c r="SCZ295" s="6"/>
      <c r="SDA295" s="6"/>
      <c r="SDB295" s="6"/>
      <c r="SDC295" s="6"/>
      <c r="SDD295" s="6"/>
      <c r="SDE295" s="6"/>
      <c r="SDF295" s="6"/>
      <c r="SDG295" s="6"/>
      <c r="SDH295" s="6"/>
      <c r="SDI295" s="6"/>
      <c r="SDJ295" s="6"/>
      <c r="SDK295" s="6"/>
      <c r="SDL295" s="6"/>
      <c r="SDM295" s="6"/>
      <c r="SDN295" s="6"/>
      <c r="SDO295" s="6"/>
      <c r="SDP295" s="6"/>
      <c r="SDQ295" s="6"/>
      <c r="SDR295" s="6"/>
      <c r="SDS295" s="6"/>
      <c r="SDT295" s="6"/>
      <c r="SDU295" s="6"/>
      <c r="SDV295" s="6"/>
      <c r="SDW295" s="6"/>
      <c r="SDX295" s="6"/>
      <c r="SDY295" s="6"/>
      <c r="SDZ295" s="6"/>
      <c r="SEA295" s="6"/>
      <c r="SEB295" s="6"/>
      <c r="SEC295" s="6"/>
      <c r="SED295" s="6"/>
      <c r="SEE295" s="6"/>
      <c r="SEF295" s="6"/>
      <c r="SEG295" s="6"/>
      <c r="SEH295" s="6"/>
      <c r="SEI295" s="6"/>
      <c r="SEJ295" s="6"/>
      <c r="SEK295" s="6"/>
      <c r="SEL295" s="6"/>
      <c r="SEM295" s="6"/>
      <c r="SEN295" s="6"/>
      <c r="SEO295" s="6"/>
      <c r="SEP295" s="6"/>
      <c r="SEQ295" s="6"/>
      <c r="SER295" s="6"/>
      <c r="SES295" s="6"/>
      <c r="SET295" s="6"/>
      <c r="SEU295" s="6"/>
      <c r="SEV295" s="6"/>
      <c r="SEW295" s="6"/>
      <c r="SEX295" s="6"/>
      <c r="SEY295" s="6"/>
      <c r="SEZ295" s="6"/>
      <c r="SFA295" s="6"/>
      <c r="SFB295" s="6"/>
      <c r="SFC295" s="6"/>
      <c r="SFD295" s="6"/>
      <c r="SFE295" s="6"/>
      <c r="SFF295" s="6"/>
      <c r="SFG295" s="6"/>
      <c r="SFH295" s="6"/>
      <c r="SFI295" s="6"/>
      <c r="SFJ295" s="6"/>
      <c r="SFK295" s="6"/>
      <c r="SFL295" s="6"/>
      <c r="SFM295" s="6"/>
      <c r="SFN295" s="6"/>
      <c r="SFO295" s="6"/>
      <c r="SFP295" s="6"/>
      <c r="SFQ295" s="6"/>
      <c r="SFR295" s="6"/>
      <c r="SFS295" s="6"/>
      <c r="SFT295" s="6"/>
      <c r="SFU295" s="6"/>
      <c r="SFV295" s="6"/>
      <c r="SFW295" s="6"/>
      <c r="SFX295" s="6"/>
      <c r="SFY295" s="6"/>
      <c r="SFZ295" s="6"/>
      <c r="SGA295" s="6"/>
      <c r="SGB295" s="6"/>
      <c r="SGC295" s="6"/>
      <c r="SGD295" s="6"/>
      <c r="SGE295" s="6"/>
      <c r="SGF295" s="6"/>
      <c r="SGG295" s="6"/>
      <c r="SGH295" s="6"/>
      <c r="SGI295" s="6"/>
      <c r="SGJ295" s="6"/>
      <c r="SGK295" s="6"/>
      <c r="SGL295" s="6"/>
      <c r="SGM295" s="6"/>
      <c r="SGN295" s="6"/>
      <c r="SGO295" s="6"/>
      <c r="SGP295" s="6"/>
      <c r="SGQ295" s="6"/>
      <c r="SGR295" s="6"/>
      <c r="SGS295" s="6"/>
      <c r="SGT295" s="6"/>
      <c r="SGU295" s="6"/>
      <c r="SGV295" s="6"/>
      <c r="SGW295" s="6"/>
      <c r="SGX295" s="6"/>
      <c r="SGY295" s="6"/>
      <c r="SGZ295" s="6"/>
      <c r="SHA295" s="6"/>
      <c r="SHB295" s="6"/>
      <c r="SHC295" s="6"/>
      <c r="SHD295" s="6"/>
      <c r="SHE295" s="6"/>
      <c r="SHF295" s="6"/>
      <c r="SHG295" s="6"/>
      <c r="SHH295" s="6"/>
      <c r="SHI295" s="6"/>
      <c r="SHJ295" s="6"/>
      <c r="SHK295" s="6"/>
      <c r="SHL295" s="6"/>
      <c r="SHM295" s="6"/>
      <c r="SHN295" s="6"/>
      <c r="SHO295" s="6"/>
      <c r="SHP295" s="6"/>
      <c r="SHQ295" s="6"/>
      <c r="SHR295" s="6"/>
      <c r="SHS295" s="6"/>
      <c r="SHT295" s="6"/>
      <c r="SHU295" s="6"/>
      <c r="SHV295" s="6"/>
      <c r="SHW295" s="6"/>
      <c r="SHX295" s="6"/>
      <c r="SHY295" s="6"/>
      <c r="SHZ295" s="6"/>
      <c r="SIA295" s="6"/>
      <c r="SIB295" s="6"/>
      <c r="SIC295" s="6"/>
      <c r="SID295" s="6"/>
      <c r="SIE295" s="6"/>
      <c r="SIF295" s="6"/>
      <c r="SIG295" s="6"/>
      <c r="SIH295" s="6"/>
      <c r="SII295" s="6"/>
      <c r="SIJ295" s="6"/>
      <c r="SIK295" s="6"/>
      <c r="SIL295" s="6"/>
      <c r="SIM295" s="6"/>
      <c r="SIN295" s="6"/>
      <c r="SIO295" s="6"/>
      <c r="SIP295" s="6"/>
      <c r="SIQ295" s="6"/>
      <c r="SIR295" s="6"/>
      <c r="SIS295" s="6"/>
      <c r="SIT295" s="6"/>
      <c r="SIU295" s="6"/>
      <c r="SIV295" s="6"/>
      <c r="SIW295" s="6"/>
      <c r="SIX295" s="6"/>
      <c r="SIY295" s="6"/>
      <c r="SIZ295" s="6"/>
      <c r="SJA295" s="6"/>
      <c r="SJB295" s="6"/>
      <c r="SJC295" s="6"/>
      <c r="SJD295" s="6"/>
      <c r="SJE295" s="6"/>
      <c r="SJF295" s="6"/>
      <c r="SJG295" s="6"/>
      <c r="SJH295" s="6"/>
      <c r="SJI295" s="6"/>
      <c r="SJJ295" s="6"/>
      <c r="SJK295" s="6"/>
      <c r="SJL295" s="6"/>
      <c r="SJM295" s="6"/>
      <c r="SJN295" s="6"/>
      <c r="SJO295" s="6"/>
      <c r="SJP295" s="6"/>
      <c r="SJQ295" s="6"/>
      <c r="SJR295" s="6"/>
      <c r="SJS295" s="6"/>
      <c r="SJT295" s="6"/>
      <c r="SJU295" s="6"/>
      <c r="SJV295" s="6"/>
      <c r="SJW295" s="6"/>
      <c r="SJX295" s="6"/>
      <c r="SJY295" s="6"/>
      <c r="SJZ295" s="6"/>
      <c r="SKA295" s="6"/>
      <c r="SKB295" s="6"/>
      <c r="SKC295" s="6"/>
      <c r="SKD295" s="6"/>
      <c r="SKE295" s="6"/>
      <c r="SKF295" s="6"/>
      <c r="SKG295" s="6"/>
      <c r="SKH295" s="6"/>
      <c r="SKI295" s="6"/>
      <c r="SKJ295" s="6"/>
      <c r="SKK295" s="6"/>
      <c r="SKL295" s="6"/>
      <c r="SKM295" s="6"/>
      <c r="SKN295" s="6"/>
      <c r="SKO295" s="6"/>
      <c r="SKP295" s="6"/>
      <c r="SKQ295" s="6"/>
      <c r="SKR295" s="6"/>
      <c r="SKS295" s="6"/>
      <c r="SKT295" s="6"/>
      <c r="SKU295" s="6"/>
      <c r="SKV295" s="6"/>
      <c r="SKW295" s="6"/>
      <c r="SKX295" s="6"/>
      <c r="SKY295" s="6"/>
      <c r="SKZ295" s="6"/>
      <c r="SLA295" s="6"/>
      <c r="SLB295" s="6"/>
      <c r="SLC295" s="6"/>
      <c r="SLD295" s="6"/>
      <c r="SLE295" s="6"/>
      <c r="SLF295" s="6"/>
      <c r="SLG295" s="6"/>
      <c r="SLH295" s="6"/>
      <c r="SLI295" s="6"/>
      <c r="SLJ295" s="6"/>
      <c r="SLK295" s="6"/>
      <c r="SLL295" s="6"/>
      <c r="SLM295" s="6"/>
      <c r="SLN295" s="6"/>
      <c r="SLO295" s="6"/>
      <c r="SLP295" s="6"/>
      <c r="SLQ295" s="6"/>
      <c r="SLR295" s="6"/>
      <c r="SLS295" s="6"/>
      <c r="SLT295" s="6"/>
      <c r="SLU295" s="6"/>
      <c r="SLV295" s="6"/>
      <c r="SLW295" s="6"/>
      <c r="SLX295" s="6"/>
      <c r="SLY295" s="6"/>
      <c r="SLZ295" s="6"/>
      <c r="SMA295" s="6"/>
      <c r="SMB295" s="6"/>
      <c r="SMC295" s="6"/>
      <c r="SMD295" s="6"/>
      <c r="SME295" s="6"/>
      <c r="SMF295" s="6"/>
      <c r="SMG295" s="6"/>
      <c r="SMH295" s="6"/>
      <c r="SMI295" s="6"/>
      <c r="SMJ295" s="6"/>
      <c r="SMK295" s="6"/>
      <c r="SML295" s="6"/>
      <c r="SMM295" s="6"/>
      <c r="SMN295" s="6"/>
      <c r="SMO295" s="6"/>
      <c r="SMP295" s="6"/>
      <c r="SMQ295" s="6"/>
      <c r="SMR295" s="6"/>
      <c r="SMS295" s="6"/>
      <c r="SMT295" s="6"/>
      <c r="SMU295" s="6"/>
      <c r="SMV295" s="6"/>
      <c r="SMW295" s="6"/>
      <c r="SMX295" s="6"/>
      <c r="SMY295" s="6"/>
      <c r="SMZ295" s="6"/>
      <c r="SNA295" s="6"/>
      <c r="SNB295" s="6"/>
      <c r="SNC295" s="6"/>
      <c r="SND295" s="6"/>
      <c r="SNE295" s="6"/>
      <c r="SNF295" s="6"/>
      <c r="SNG295" s="6"/>
      <c r="SNH295" s="6"/>
      <c r="SNI295" s="6"/>
      <c r="SNJ295" s="6"/>
      <c r="SNK295" s="6"/>
      <c r="SNL295" s="6"/>
      <c r="SNM295" s="6"/>
      <c r="SNN295" s="6"/>
      <c r="SNO295" s="6"/>
      <c r="SNP295" s="6"/>
      <c r="SNQ295" s="6"/>
      <c r="SNR295" s="6"/>
      <c r="SNS295" s="6"/>
      <c r="SNT295" s="6"/>
      <c r="SNU295" s="6"/>
      <c r="SNV295" s="6"/>
      <c r="SNW295" s="6"/>
      <c r="SNX295" s="6"/>
      <c r="SNY295" s="6"/>
      <c r="SNZ295" s="6"/>
      <c r="SOA295" s="6"/>
      <c r="SOB295" s="6"/>
      <c r="SOC295" s="6"/>
      <c r="SOD295" s="6"/>
      <c r="SOE295" s="6"/>
      <c r="SOF295" s="6"/>
      <c r="SOG295" s="6"/>
      <c r="SOH295" s="6"/>
      <c r="SOI295" s="6"/>
      <c r="SOJ295" s="6"/>
      <c r="SOK295" s="6"/>
      <c r="SOL295" s="6"/>
      <c r="SOM295" s="6"/>
      <c r="SON295" s="6"/>
      <c r="SOO295" s="6"/>
      <c r="SOP295" s="6"/>
      <c r="SOQ295" s="6"/>
      <c r="SOR295" s="6"/>
      <c r="SOS295" s="6"/>
      <c r="SOT295" s="6"/>
      <c r="SOU295" s="6"/>
      <c r="SOV295" s="6"/>
      <c r="SOW295" s="6"/>
      <c r="SOX295" s="6"/>
      <c r="SOY295" s="6"/>
      <c r="SOZ295" s="6"/>
      <c r="SPA295" s="6"/>
      <c r="SPB295" s="6"/>
      <c r="SPC295" s="6"/>
      <c r="SPD295" s="6"/>
      <c r="SPE295" s="6"/>
      <c r="SPF295" s="6"/>
      <c r="SPG295" s="6"/>
      <c r="SPH295" s="6"/>
      <c r="SPI295" s="6"/>
      <c r="SPJ295" s="6"/>
      <c r="SPK295" s="6"/>
      <c r="SPL295" s="6"/>
      <c r="SPM295" s="6"/>
      <c r="SPN295" s="6"/>
      <c r="SPO295" s="6"/>
      <c r="SPP295" s="6"/>
      <c r="SPQ295" s="6"/>
      <c r="SPR295" s="6"/>
      <c r="SPS295" s="6"/>
      <c r="SPT295" s="6"/>
      <c r="SPU295" s="6"/>
      <c r="SPV295" s="6"/>
      <c r="SPW295" s="6"/>
      <c r="SPX295" s="6"/>
      <c r="SPY295" s="6"/>
      <c r="SPZ295" s="6"/>
      <c r="SQA295" s="6"/>
      <c r="SQB295" s="6"/>
      <c r="SQC295" s="6"/>
      <c r="SQD295" s="6"/>
      <c r="SQE295" s="6"/>
      <c r="SQF295" s="6"/>
      <c r="SQG295" s="6"/>
      <c r="SQH295" s="6"/>
      <c r="SQI295" s="6"/>
      <c r="SQJ295" s="6"/>
      <c r="SQK295" s="6"/>
      <c r="SQL295" s="6"/>
      <c r="SQM295" s="6"/>
      <c r="SQN295" s="6"/>
      <c r="SQO295" s="6"/>
      <c r="SQP295" s="6"/>
      <c r="SQQ295" s="6"/>
      <c r="SQR295" s="6"/>
      <c r="SQS295" s="6"/>
      <c r="SQT295" s="6"/>
      <c r="SQU295" s="6"/>
      <c r="SQV295" s="6"/>
      <c r="SQW295" s="6"/>
      <c r="SQX295" s="6"/>
      <c r="SQY295" s="6"/>
      <c r="SQZ295" s="6"/>
      <c r="SRA295" s="6"/>
      <c r="SRB295" s="6"/>
      <c r="SRC295" s="6"/>
      <c r="SRD295" s="6"/>
      <c r="SRE295" s="6"/>
      <c r="SRF295" s="6"/>
      <c r="SRG295" s="6"/>
      <c r="SRH295" s="6"/>
      <c r="SRI295" s="6"/>
      <c r="SRJ295" s="6"/>
      <c r="SRK295" s="6"/>
      <c r="SRL295" s="6"/>
      <c r="SRM295" s="6"/>
      <c r="SRN295" s="6"/>
      <c r="SRO295" s="6"/>
      <c r="SRP295" s="6"/>
      <c r="SRQ295" s="6"/>
      <c r="SRR295" s="6"/>
      <c r="SRS295" s="6"/>
      <c r="SRT295" s="6"/>
      <c r="SRU295" s="6"/>
      <c r="SRV295" s="6"/>
      <c r="SRW295" s="6"/>
      <c r="SRX295" s="6"/>
      <c r="SRY295" s="6"/>
      <c r="SRZ295" s="6"/>
      <c r="SSA295" s="6"/>
      <c r="SSB295" s="6"/>
      <c r="SSC295" s="6"/>
      <c r="SSD295" s="6"/>
      <c r="SSE295" s="6"/>
      <c r="SSF295" s="6"/>
      <c r="SSG295" s="6"/>
      <c r="SSH295" s="6"/>
      <c r="SSI295" s="6"/>
      <c r="SSJ295" s="6"/>
      <c r="SSK295" s="6"/>
      <c r="SSL295" s="6"/>
      <c r="SSM295" s="6"/>
      <c r="SSN295" s="6"/>
      <c r="SSO295" s="6"/>
      <c r="SSP295" s="6"/>
      <c r="SSQ295" s="6"/>
      <c r="SSR295" s="6"/>
      <c r="SSS295" s="6"/>
      <c r="SST295" s="6"/>
      <c r="SSU295" s="6"/>
      <c r="SSV295" s="6"/>
      <c r="SSW295" s="6"/>
      <c r="SSX295" s="6"/>
      <c r="SSY295" s="6"/>
      <c r="SSZ295" s="6"/>
      <c r="STA295" s="6"/>
      <c r="STB295" s="6"/>
      <c r="STC295" s="6"/>
      <c r="STD295" s="6"/>
      <c r="STE295" s="6"/>
      <c r="STF295" s="6"/>
      <c r="STG295" s="6"/>
      <c r="STH295" s="6"/>
      <c r="STI295" s="6"/>
      <c r="STJ295" s="6"/>
      <c r="STK295" s="6"/>
      <c r="STL295" s="6"/>
      <c r="STM295" s="6"/>
      <c r="STN295" s="6"/>
      <c r="STO295" s="6"/>
      <c r="STP295" s="6"/>
      <c r="STQ295" s="6"/>
      <c r="STR295" s="6"/>
      <c r="STS295" s="6"/>
      <c r="STT295" s="6"/>
      <c r="STU295" s="6"/>
      <c r="STV295" s="6"/>
      <c r="STW295" s="6"/>
      <c r="STX295" s="6"/>
      <c r="STY295" s="6"/>
      <c r="STZ295" s="6"/>
      <c r="SUA295" s="6"/>
      <c r="SUB295" s="6"/>
      <c r="SUC295" s="6"/>
      <c r="SUD295" s="6"/>
      <c r="SUE295" s="6"/>
      <c r="SUF295" s="6"/>
      <c r="SUG295" s="6"/>
      <c r="SUH295" s="6"/>
      <c r="SUI295" s="6"/>
      <c r="SUJ295" s="6"/>
      <c r="SUK295" s="6"/>
      <c r="SUL295" s="6"/>
      <c r="SUM295" s="6"/>
      <c r="SUN295" s="6"/>
      <c r="SUO295" s="6"/>
      <c r="SUP295" s="6"/>
      <c r="SUQ295" s="6"/>
      <c r="SUR295" s="6"/>
      <c r="SUS295" s="6"/>
      <c r="SUT295" s="6"/>
      <c r="SUU295" s="6"/>
      <c r="SUV295" s="6"/>
      <c r="SUW295" s="6"/>
      <c r="SUX295" s="6"/>
      <c r="SUY295" s="6"/>
      <c r="SUZ295" s="6"/>
      <c r="SVA295" s="6"/>
      <c r="SVB295" s="6"/>
      <c r="SVC295" s="6"/>
      <c r="SVD295" s="6"/>
      <c r="SVE295" s="6"/>
      <c r="SVF295" s="6"/>
      <c r="SVG295" s="6"/>
      <c r="SVH295" s="6"/>
      <c r="SVI295" s="6"/>
      <c r="SVJ295" s="6"/>
      <c r="SVK295" s="6"/>
      <c r="SVL295" s="6"/>
      <c r="SVM295" s="6"/>
      <c r="SVN295" s="6"/>
      <c r="SVO295" s="6"/>
      <c r="SVP295" s="6"/>
      <c r="SVQ295" s="6"/>
      <c r="SVR295" s="6"/>
      <c r="SVS295" s="6"/>
      <c r="SVT295" s="6"/>
      <c r="SVU295" s="6"/>
      <c r="SVV295" s="6"/>
      <c r="SVW295" s="6"/>
      <c r="SVX295" s="6"/>
      <c r="SVY295" s="6"/>
      <c r="SVZ295" s="6"/>
      <c r="SWA295" s="6"/>
      <c r="SWB295" s="6"/>
      <c r="SWC295" s="6"/>
      <c r="SWD295" s="6"/>
      <c r="SWE295" s="6"/>
      <c r="SWF295" s="6"/>
      <c r="SWG295" s="6"/>
      <c r="SWH295" s="6"/>
      <c r="SWI295" s="6"/>
      <c r="SWJ295" s="6"/>
      <c r="SWK295" s="6"/>
      <c r="SWL295" s="6"/>
      <c r="SWM295" s="6"/>
      <c r="SWN295" s="6"/>
      <c r="SWO295" s="6"/>
      <c r="SWP295" s="6"/>
      <c r="SWQ295" s="6"/>
      <c r="SWR295" s="6"/>
      <c r="SWS295" s="6"/>
      <c r="SWT295" s="6"/>
      <c r="SWU295" s="6"/>
      <c r="SWV295" s="6"/>
      <c r="SWW295" s="6"/>
      <c r="SWX295" s="6"/>
      <c r="SWY295" s="6"/>
      <c r="SWZ295" s="6"/>
      <c r="SXA295" s="6"/>
      <c r="SXB295" s="6"/>
      <c r="SXC295" s="6"/>
      <c r="SXD295" s="6"/>
      <c r="SXE295" s="6"/>
      <c r="SXF295" s="6"/>
      <c r="SXG295" s="6"/>
      <c r="SXH295" s="6"/>
      <c r="SXI295" s="6"/>
      <c r="SXJ295" s="6"/>
      <c r="SXK295" s="6"/>
      <c r="SXL295" s="6"/>
      <c r="SXM295" s="6"/>
      <c r="SXN295" s="6"/>
      <c r="SXO295" s="6"/>
      <c r="SXP295" s="6"/>
      <c r="SXQ295" s="6"/>
      <c r="SXR295" s="6"/>
      <c r="SXS295" s="6"/>
      <c r="SXT295" s="6"/>
      <c r="SXU295" s="6"/>
      <c r="SXV295" s="6"/>
      <c r="SXW295" s="6"/>
      <c r="SXX295" s="6"/>
      <c r="SXY295" s="6"/>
      <c r="SXZ295" s="6"/>
      <c r="SYA295" s="6"/>
      <c r="SYB295" s="6"/>
      <c r="SYC295" s="6"/>
      <c r="SYD295" s="6"/>
      <c r="SYE295" s="6"/>
      <c r="SYF295" s="6"/>
      <c r="SYG295" s="6"/>
      <c r="SYH295" s="6"/>
      <c r="SYI295" s="6"/>
      <c r="SYJ295" s="6"/>
      <c r="SYK295" s="6"/>
      <c r="SYL295" s="6"/>
      <c r="SYM295" s="6"/>
      <c r="SYN295" s="6"/>
      <c r="SYO295" s="6"/>
      <c r="SYP295" s="6"/>
      <c r="SYQ295" s="6"/>
      <c r="SYR295" s="6"/>
      <c r="SYS295" s="6"/>
      <c r="SYT295" s="6"/>
      <c r="SYU295" s="6"/>
      <c r="SYV295" s="6"/>
      <c r="SYW295" s="6"/>
      <c r="SYX295" s="6"/>
      <c r="SYY295" s="6"/>
      <c r="SYZ295" s="6"/>
      <c r="SZA295" s="6"/>
      <c r="SZB295" s="6"/>
      <c r="SZC295" s="6"/>
      <c r="SZD295" s="6"/>
      <c r="SZE295" s="6"/>
      <c r="SZF295" s="6"/>
      <c r="SZG295" s="6"/>
      <c r="SZH295" s="6"/>
      <c r="SZI295" s="6"/>
      <c r="SZJ295" s="6"/>
      <c r="SZK295" s="6"/>
      <c r="SZL295" s="6"/>
      <c r="SZM295" s="6"/>
      <c r="SZN295" s="6"/>
      <c r="SZO295" s="6"/>
      <c r="SZP295" s="6"/>
      <c r="SZQ295" s="6"/>
      <c r="SZR295" s="6"/>
      <c r="SZS295" s="6"/>
      <c r="SZT295" s="6"/>
      <c r="SZU295" s="6"/>
      <c r="SZV295" s="6"/>
      <c r="SZW295" s="6"/>
      <c r="SZX295" s="6"/>
      <c r="SZY295" s="6"/>
      <c r="SZZ295" s="6"/>
      <c r="TAA295" s="6"/>
      <c r="TAB295" s="6"/>
      <c r="TAC295" s="6"/>
      <c r="TAD295" s="6"/>
      <c r="TAE295" s="6"/>
      <c r="TAF295" s="6"/>
      <c r="TAG295" s="6"/>
      <c r="TAH295" s="6"/>
      <c r="TAI295" s="6"/>
      <c r="TAJ295" s="6"/>
      <c r="TAK295" s="6"/>
      <c r="TAL295" s="6"/>
      <c r="TAM295" s="6"/>
      <c r="TAN295" s="6"/>
      <c r="TAO295" s="6"/>
      <c r="TAP295" s="6"/>
      <c r="TAQ295" s="6"/>
      <c r="TAR295" s="6"/>
      <c r="TAS295" s="6"/>
      <c r="TAT295" s="6"/>
      <c r="TAU295" s="6"/>
      <c r="TAV295" s="6"/>
      <c r="TAW295" s="6"/>
      <c r="TAX295" s="6"/>
      <c r="TAY295" s="6"/>
      <c r="TAZ295" s="6"/>
      <c r="TBA295" s="6"/>
      <c r="TBB295" s="6"/>
      <c r="TBC295" s="6"/>
      <c r="TBD295" s="6"/>
      <c r="TBE295" s="6"/>
      <c r="TBF295" s="6"/>
      <c r="TBG295" s="6"/>
      <c r="TBH295" s="6"/>
      <c r="TBI295" s="6"/>
      <c r="TBJ295" s="6"/>
      <c r="TBK295" s="6"/>
      <c r="TBL295" s="6"/>
      <c r="TBM295" s="6"/>
      <c r="TBN295" s="6"/>
      <c r="TBO295" s="6"/>
      <c r="TBP295" s="6"/>
      <c r="TBQ295" s="6"/>
      <c r="TBR295" s="6"/>
      <c r="TBS295" s="6"/>
      <c r="TBT295" s="6"/>
      <c r="TBU295" s="6"/>
      <c r="TBV295" s="6"/>
      <c r="TBW295" s="6"/>
      <c r="TBX295" s="6"/>
      <c r="TBY295" s="6"/>
      <c r="TBZ295" s="6"/>
      <c r="TCA295" s="6"/>
      <c r="TCB295" s="6"/>
      <c r="TCC295" s="6"/>
      <c r="TCD295" s="6"/>
      <c r="TCE295" s="6"/>
      <c r="TCF295" s="6"/>
      <c r="TCG295" s="6"/>
      <c r="TCH295" s="6"/>
      <c r="TCI295" s="6"/>
      <c r="TCJ295" s="6"/>
      <c r="TCK295" s="6"/>
      <c r="TCL295" s="6"/>
      <c r="TCM295" s="6"/>
      <c r="TCN295" s="6"/>
      <c r="TCO295" s="6"/>
      <c r="TCP295" s="6"/>
      <c r="TCQ295" s="6"/>
      <c r="TCR295" s="6"/>
      <c r="TCS295" s="6"/>
      <c r="TCT295" s="6"/>
      <c r="TCU295" s="6"/>
      <c r="TCV295" s="6"/>
      <c r="TCW295" s="6"/>
      <c r="TCX295" s="6"/>
      <c r="TCY295" s="6"/>
      <c r="TCZ295" s="6"/>
      <c r="TDA295" s="6"/>
      <c r="TDB295" s="6"/>
      <c r="TDC295" s="6"/>
      <c r="TDD295" s="6"/>
      <c r="TDE295" s="6"/>
      <c r="TDF295" s="6"/>
      <c r="TDG295" s="6"/>
      <c r="TDH295" s="6"/>
      <c r="TDI295" s="6"/>
      <c r="TDJ295" s="6"/>
      <c r="TDK295" s="6"/>
      <c r="TDL295" s="6"/>
      <c r="TDM295" s="6"/>
      <c r="TDN295" s="6"/>
      <c r="TDO295" s="6"/>
      <c r="TDP295" s="6"/>
      <c r="TDQ295" s="6"/>
      <c r="TDR295" s="6"/>
      <c r="TDS295" s="6"/>
      <c r="TDT295" s="6"/>
      <c r="TDU295" s="6"/>
      <c r="TDV295" s="6"/>
      <c r="TDW295" s="6"/>
      <c r="TDX295" s="6"/>
      <c r="TDY295" s="6"/>
      <c r="TDZ295" s="6"/>
      <c r="TEA295" s="6"/>
      <c r="TEB295" s="6"/>
      <c r="TEC295" s="6"/>
      <c r="TED295" s="6"/>
      <c r="TEE295" s="6"/>
      <c r="TEF295" s="6"/>
      <c r="TEG295" s="6"/>
      <c r="TEH295" s="6"/>
      <c r="TEI295" s="6"/>
      <c r="TEJ295" s="6"/>
      <c r="TEK295" s="6"/>
      <c r="TEL295" s="6"/>
      <c r="TEM295" s="6"/>
      <c r="TEN295" s="6"/>
      <c r="TEO295" s="6"/>
      <c r="TEP295" s="6"/>
      <c r="TEQ295" s="6"/>
      <c r="TER295" s="6"/>
      <c r="TES295" s="6"/>
      <c r="TET295" s="6"/>
      <c r="TEU295" s="6"/>
      <c r="TEV295" s="6"/>
      <c r="TEW295" s="6"/>
      <c r="TEX295" s="6"/>
      <c r="TEY295" s="6"/>
      <c r="TEZ295" s="6"/>
      <c r="TFA295" s="6"/>
      <c r="TFB295" s="6"/>
      <c r="TFC295" s="6"/>
      <c r="TFD295" s="6"/>
      <c r="TFE295" s="6"/>
      <c r="TFF295" s="6"/>
      <c r="TFG295" s="6"/>
      <c r="TFH295" s="6"/>
      <c r="TFI295" s="6"/>
      <c r="TFJ295" s="6"/>
      <c r="TFK295" s="6"/>
      <c r="TFL295" s="6"/>
      <c r="TFM295" s="6"/>
      <c r="TFN295" s="6"/>
      <c r="TFO295" s="6"/>
      <c r="TFP295" s="6"/>
      <c r="TFQ295" s="6"/>
      <c r="TFR295" s="6"/>
      <c r="TFS295" s="6"/>
      <c r="TFT295" s="6"/>
      <c r="TFU295" s="6"/>
      <c r="TFV295" s="6"/>
      <c r="TFW295" s="6"/>
      <c r="TFX295" s="6"/>
      <c r="TFY295" s="6"/>
      <c r="TFZ295" s="6"/>
      <c r="TGA295" s="6"/>
      <c r="TGB295" s="6"/>
      <c r="TGC295" s="6"/>
      <c r="TGD295" s="6"/>
      <c r="TGE295" s="6"/>
      <c r="TGF295" s="6"/>
      <c r="TGG295" s="6"/>
      <c r="TGH295" s="6"/>
      <c r="TGI295" s="6"/>
      <c r="TGJ295" s="6"/>
      <c r="TGK295" s="6"/>
      <c r="TGL295" s="6"/>
      <c r="TGM295" s="6"/>
      <c r="TGN295" s="6"/>
      <c r="TGO295" s="6"/>
      <c r="TGP295" s="6"/>
      <c r="TGQ295" s="6"/>
      <c r="TGR295" s="6"/>
      <c r="TGS295" s="6"/>
      <c r="TGT295" s="6"/>
      <c r="TGU295" s="6"/>
      <c r="TGV295" s="6"/>
      <c r="TGW295" s="6"/>
      <c r="TGX295" s="6"/>
      <c r="TGY295" s="6"/>
      <c r="TGZ295" s="6"/>
      <c r="THA295" s="6"/>
      <c r="THB295" s="6"/>
      <c r="THC295" s="6"/>
      <c r="THD295" s="6"/>
      <c r="THE295" s="6"/>
      <c r="THF295" s="6"/>
      <c r="THG295" s="6"/>
      <c r="THH295" s="6"/>
      <c r="THI295" s="6"/>
      <c r="THJ295" s="6"/>
      <c r="THK295" s="6"/>
      <c r="THL295" s="6"/>
      <c r="THM295" s="6"/>
      <c r="THN295" s="6"/>
      <c r="THO295" s="6"/>
      <c r="THP295" s="6"/>
      <c r="THQ295" s="6"/>
      <c r="THR295" s="6"/>
      <c r="THS295" s="6"/>
      <c r="THT295" s="6"/>
      <c r="THU295" s="6"/>
      <c r="THV295" s="6"/>
      <c r="THW295" s="6"/>
      <c r="THX295" s="6"/>
      <c r="THY295" s="6"/>
      <c r="THZ295" s="6"/>
      <c r="TIA295" s="6"/>
      <c r="TIB295" s="6"/>
      <c r="TIC295" s="6"/>
      <c r="TID295" s="6"/>
      <c r="TIE295" s="6"/>
      <c r="TIF295" s="6"/>
      <c r="TIG295" s="6"/>
      <c r="TIH295" s="6"/>
      <c r="TII295" s="6"/>
      <c r="TIJ295" s="6"/>
      <c r="TIK295" s="6"/>
      <c r="TIL295" s="6"/>
      <c r="TIM295" s="6"/>
      <c r="TIN295" s="6"/>
      <c r="TIO295" s="6"/>
      <c r="TIP295" s="6"/>
      <c r="TIQ295" s="6"/>
      <c r="TIR295" s="6"/>
      <c r="TIS295" s="6"/>
      <c r="TIT295" s="6"/>
      <c r="TIU295" s="6"/>
      <c r="TIV295" s="6"/>
      <c r="TIW295" s="6"/>
      <c r="TIX295" s="6"/>
      <c r="TIY295" s="6"/>
      <c r="TIZ295" s="6"/>
      <c r="TJA295" s="6"/>
      <c r="TJB295" s="6"/>
      <c r="TJC295" s="6"/>
      <c r="TJD295" s="6"/>
      <c r="TJE295" s="6"/>
      <c r="TJF295" s="6"/>
      <c r="TJG295" s="6"/>
      <c r="TJH295" s="6"/>
      <c r="TJI295" s="6"/>
      <c r="TJJ295" s="6"/>
      <c r="TJK295" s="6"/>
      <c r="TJL295" s="6"/>
      <c r="TJM295" s="6"/>
      <c r="TJN295" s="6"/>
      <c r="TJO295" s="6"/>
      <c r="TJP295" s="6"/>
      <c r="TJQ295" s="6"/>
      <c r="TJR295" s="6"/>
      <c r="TJS295" s="6"/>
      <c r="TJT295" s="6"/>
      <c r="TJU295" s="6"/>
      <c r="TJV295" s="6"/>
      <c r="TJW295" s="6"/>
      <c r="TJX295" s="6"/>
      <c r="TJY295" s="6"/>
      <c r="TJZ295" s="6"/>
      <c r="TKA295" s="6"/>
      <c r="TKB295" s="6"/>
      <c r="TKC295" s="6"/>
      <c r="TKD295" s="6"/>
      <c r="TKE295" s="6"/>
      <c r="TKF295" s="6"/>
      <c r="TKG295" s="6"/>
      <c r="TKH295" s="6"/>
      <c r="TKI295" s="6"/>
      <c r="TKJ295" s="6"/>
      <c r="TKK295" s="6"/>
      <c r="TKL295" s="6"/>
      <c r="TKM295" s="6"/>
      <c r="TKN295" s="6"/>
      <c r="TKO295" s="6"/>
      <c r="TKP295" s="6"/>
      <c r="TKQ295" s="6"/>
      <c r="TKR295" s="6"/>
      <c r="TKS295" s="6"/>
      <c r="TKT295" s="6"/>
      <c r="TKU295" s="6"/>
      <c r="TKV295" s="6"/>
      <c r="TKW295" s="6"/>
      <c r="TKX295" s="6"/>
      <c r="TKY295" s="6"/>
      <c r="TKZ295" s="6"/>
      <c r="TLA295" s="6"/>
      <c r="TLB295" s="6"/>
      <c r="TLC295" s="6"/>
      <c r="TLD295" s="6"/>
      <c r="TLE295" s="6"/>
      <c r="TLF295" s="6"/>
      <c r="TLG295" s="6"/>
      <c r="TLH295" s="6"/>
      <c r="TLI295" s="6"/>
      <c r="TLJ295" s="6"/>
      <c r="TLK295" s="6"/>
      <c r="TLL295" s="6"/>
      <c r="TLM295" s="6"/>
      <c r="TLN295" s="6"/>
      <c r="TLO295" s="6"/>
      <c r="TLP295" s="6"/>
      <c r="TLQ295" s="6"/>
      <c r="TLR295" s="6"/>
      <c r="TLS295" s="6"/>
      <c r="TLT295" s="6"/>
      <c r="TLU295" s="6"/>
      <c r="TLV295" s="6"/>
      <c r="TLW295" s="6"/>
      <c r="TLX295" s="6"/>
      <c r="TLY295" s="6"/>
      <c r="TLZ295" s="6"/>
      <c r="TMA295" s="6"/>
      <c r="TMB295" s="6"/>
      <c r="TMC295" s="6"/>
      <c r="TMD295" s="6"/>
      <c r="TME295" s="6"/>
      <c r="TMF295" s="6"/>
      <c r="TMG295" s="6"/>
      <c r="TMH295" s="6"/>
      <c r="TMI295" s="6"/>
      <c r="TMJ295" s="6"/>
      <c r="TMK295" s="6"/>
      <c r="TML295" s="6"/>
      <c r="TMM295" s="6"/>
      <c r="TMN295" s="6"/>
      <c r="TMO295" s="6"/>
      <c r="TMP295" s="6"/>
      <c r="TMQ295" s="6"/>
      <c r="TMR295" s="6"/>
      <c r="TMS295" s="6"/>
      <c r="TMT295" s="6"/>
      <c r="TMU295" s="6"/>
      <c r="TMV295" s="6"/>
      <c r="TMW295" s="6"/>
      <c r="TMX295" s="6"/>
      <c r="TMY295" s="6"/>
      <c r="TMZ295" s="6"/>
      <c r="TNA295" s="6"/>
      <c r="TNB295" s="6"/>
      <c r="TNC295" s="6"/>
      <c r="TND295" s="6"/>
      <c r="TNE295" s="6"/>
      <c r="TNF295" s="6"/>
      <c r="TNG295" s="6"/>
      <c r="TNH295" s="6"/>
      <c r="TNI295" s="6"/>
      <c r="TNJ295" s="6"/>
      <c r="TNK295" s="6"/>
      <c r="TNL295" s="6"/>
      <c r="TNM295" s="6"/>
      <c r="TNN295" s="6"/>
      <c r="TNO295" s="6"/>
      <c r="TNP295" s="6"/>
      <c r="TNQ295" s="6"/>
      <c r="TNR295" s="6"/>
      <c r="TNS295" s="6"/>
      <c r="TNT295" s="6"/>
      <c r="TNU295" s="6"/>
      <c r="TNV295" s="6"/>
      <c r="TNW295" s="6"/>
      <c r="TNX295" s="6"/>
      <c r="TNY295" s="6"/>
      <c r="TNZ295" s="6"/>
      <c r="TOA295" s="6"/>
      <c r="TOB295" s="6"/>
      <c r="TOC295" s="6"/>
      <c r="TOD295" s="6"/>
      <c r="TOE295" s="6"/>
      <c r="TOF295" s="6"/>
      <c r="TOG295" s="6"/>
      <c r="TOH295" s="6"/>
      <c r="TOI295" s="6"/>
      <c r="TOJ295" s="6"/>
      <c r="TOK295" s="6"/>
      <c r="TOL295" s="6"/>
      <c r="TOM295" s="6"/>
      <c r="TON295" s="6"/>
      <c r="TOO295" s="6"/>
      <c r="TOP295" s="6"/>
      <c r="TOQ295" s="6"/>
      <c r="TOR295" s="6"/>
      <c r="TOS295" s="6"/>
      <c r="TOT295" s="6"/>
      <c r="TOU295" s="6"/>
      <c r="TOV295" s="6"/>
      <c r="TOW295" s="6"/>
      <c r="TOX295" s="6"/>
      <c r="TOY295" s="6"/>
      <c r="TOZ295" s="6"/>
      <c r="TPA295" s="6"/>
      <c r="TPB295" s="6"/>
      <c r="TPC295" s="6"/>
      <c r="TPD295" s="6"/>
      <c r="TPE295" s="6"/>
      <c r="TPF295" s="6"/>
      <c r="TPG295" s="6"/>
      <c r="TPH295" s="6"/>
      <c r="TPI295" s="6"/>
      <c r="TPJ295" s="6"/>
      <c r="TPK295" s="6"/>
      <c r="TPL295" s="6"/>
      <c r="TPM295" s="6"/>
      <c r="TPN295" s="6"/>
      <c r="TPO295" s="6"/>
      <c r="TPP295" s="6"/>
      <c r="TPQ295" s="6"/>
      <c r="TPR295" s="6"/>
      <c r="TPS295" s="6"/>
      <c r="TPT295" s="6"/>
      <c r="TPU295" s="6"/>
      <c r="TPV295" s="6"/>
      <c r="TPW295" s="6"/>
      <c r="TPX295" s="6"/>
      <c r="TPY295" s="6"/>
      <c r="TPZ295" s="6"/>
      <c r="TQA295" s="6"/>
      <c r="TQB295" s="6"/>
      <c r="TQC295" s="6"/>
      <c r="TQD295" s="6"/>
      <c r="TQE295" s="6"/>
      <c r="TQF295" s="6"/>
      <c r="TQG295" s="6"/>
      <c r="TQH295" s="6"/>
      <c r="TQI295" s="6"/>
      <c r="TQJ295" s="6"/>
      <c r="TQK295" s="6"/>
      <c r="TQL295" s="6"/>
      <c r="TQM295" s="6"/>
      <c r="TQN295" s="6"/>
      <c r="TQO295" s="6"/>
      <c r="TQP295" s="6"/>
      <c r="TQQ295" s="6"/>
      <c r="TQR295" s="6"/>
      <c r="TQS295" s="6"/>
      <c r="TQT295" s="6"/>
      <c r="TQU295" s="6"/>
      <c r="TQV295" s="6"/>
      <c r="TQW295" s="6"/>
      <c r="TQX295" s="6"/>
      <c r="TQY295" s="6"/>
      <c r="TQZ295" s="6"/>
      <c r="TRA295" s="6"/>
      <c r="TRB295" s="6"/>
      <c r="TRC295" s="6"/>
      <c r="TRD295" s="6"/>
      <c r="TRE295" s="6"/>
      <c r="TRF295" s="6"/>
      <c r="TRG295" s="6"/>
      <c r="TRH295" s="6"/>
      <c r="TRI295" s="6"/>
      <c r="TRJ295" s="6"/>
      <c r="TRK295" s="6"/>
      <c r="TRL295" s="6"/>
      <c r="TRM295" s="6"/>
      <c r="TRN295" s="6"/>
      <c r="TRO295" s="6"/>
      <c r="TRP295" s="6"/>
      <c r="TRQ295" s="6"/>
      <c r="TRR295" s="6"/>
      <c r="TRS295" s="6"/>
      <c r="TRT295" s="6"/>
      <c r="TRU295" s="6"/>
      <c r="TRV295" s="6"/>
      <c r="TRW295" s="6"/>
      <c r="TRX295" s="6"/>
      <c r="TRY295" s="6"/>
      <c r="TRZ295" s="6"/>
      <c r="TSA295" s="6"/>
      <c r="TSB295" s="6"/>
      <c r="TSC295" s="6"/>
      <c r="TSD295" s="6"/>
      <c r="TSE295" s="6"/>
      <c r="TSF295" s="6"/>
      <c r="TSG295" s="6"/>
      <c r="TSH295" s="6"/>
      <c r="TSI295" s="6"/>
      <c r="TSJ295" s="6"/>
      <c r="TSK295" s="6"/>
      <c r="TSL295" s="6"/>
      <c r="TSM295" s="6"/>
      <c r="TSN295" s="6"/>
      <c r="TSO295" s="6"/>
      <c r="TSP295" s="6"/>
      <c r="TSQ295" s="6"/>
      <c r="TSR295" s="6"/>
      <c r="TSS295" s="6"/>
      <c r="TST295" s="6"/>
      <c r="TSU295" s="6"/>
      <c r="TSV295" s="6"/>
      <c r="TSW295" s="6"/>
      <c r="TSX295" s="6"/>
      <c r="TSY295" s="6"/>
      <c r="TSZ295" s="6"/>
      <c r="TTA295" s="6"/>
      <c r="TTB295" s="6"/>
      <c r="TTC295" s="6"/>
      <c r="TTD295" s="6"/>
      <c r="TTE295" s="6"/>
      <c r="TTF295" s="6"/>
      <c r="TTG295" s="6"/>
      <c r="TTH295" s="6"/>
      <c r="TTI295" s="6"/>
      <c r="TTJ295" s="6"/>
      <c r="TTK295" s="6"/>
      <c r="TTL295" s="6"/>
      <c r="TTM295" s="6"/>
      <c r="TTN295" s="6"/>
      <c r="TTO295" s="6"/>
      <c r="TTP295" s="6"/>
      <c r="TTQ295" s="6"/>
      <c r="TTR295" s="6"/>
      <c r="TTS295" s="6"/>
      <c r="TTT295" s="6"/>
      <c r="TTU295" s="6"/>
      <c r="TTV295" s="6"/>
      <c r="TTW295" s="6"/>
      <c r="TTX295" s="6"/>
      <c r="TTY295" s="6"/>
      <c r="TTZ295" s="6"/>
      <c r="TUA295" s="6"/>
      <c r="TUB295" s="6"/>
      <c r="TUC295" s="6"/>
      <c r="TUD295" s="6"/>
      <c r="TUE295" s="6"/>
      <c r="TUF295" s="6"/>
      <c r="TUG295" s="6"/>
      <c r="TUH295" s="6"/>
      <c r="TUI295" s="6"/>
      <c r="TUJ295" s="6"/>
      <c r="TUK295" s="6"/>
      <c r="TUL295" s="6"/>
      <c r="TUM295" s="6"/>
      <c r="TUN295" s="6"/>
      <c r="TUO295" s="6"/>
      <c r="TUP295" s="6"/>
      <c r="TUQ295" s="6"/>
      <c r="TUR295" s="6"/>
      <c r="TUS295" s="6"/>
      <c r="TUT295" s="6"/>
      <c r="TUU295" s="6"/>
      <c r="TUV295" s="6"/>
      <c r="TUW295" s="6"/>
      <c r="TUX295" s="6"/>
      <c r="TUY295" s="6"/>
      <c r="TUZ295" s="6"/>
      <c r="TVA295" s="6"/>
      <c r="TVB295" s="6"/>
      <c r="TVC295" s="6"/>
      <c r="TVD295" s="6"/>
      <c r="TVE295" s="6"/>
      <c r="TVF295" s="6"/>
      <c r="TVG295" s="6"/>
      <c r="TVH295" s="6"/>
      <c r="TVI295" s="6"/>
      <c r="TVJ295" s="6"/>
      <c r="TVK295" s="6"/>
      <c r="TVL295" s="6"/>
      <c r="TVM295" s="6"/>
      <c r="TVN295" s="6"/>
      <c r="TVO295" s="6"/>
      <c r="TVP295" s="6"/>
      <c r="TVQ295" s="6"/>
      <c r="TVR295" s="6"/>
      <c r="TVS295" s="6"/>
      <c r="TVT295" s="6"/>
      <c r="TVU295" s="6"/>
      <c r="TVV295" s="6"/>
      <c r="TVW295" s="6"/>
      <c r="TVX295" s="6"/>
      <c r="TVY295" s="6"/>
      <c r="TVZ295" s="6"/>
      <c r="TWA295" s="6"/>
      <c r="TWB295" s="6"/>
      <c r="TWC295" s="6"/>
      <c r="TWD295" s="6"/>
      <c r="TWE295" s="6"/>
      <c r="TWF295" s="6"/>
      <c r="TWG295" s="6"/>
      <c r="TWH295" s="6"/>
      <c r="TWI295" s="6"/>
      <c r="TWJ295" s="6"/>
      <c r="TWK295" s="6"/>
      <c r="TWL295" s="6"/>
      <c r="TWM295" s="6"/>
      <c r="TWN295" s="6"/>
      <c r="TWO295" s="6"/>
      <c r="TWP295" s="6"/>
      <c r="TWQ295" s="6"/>
      <c r="TWR295" s="6"/>
      <c r="TWS295" s="6"/>
      <c r="TWT295" s="6"/>
      <c r="TWU295" s="6"/>
      <c r="TWV295" s="6"/>
      <c r="TWW295" s="6"/>
      <c r="TWX295" s="6"/>
      <c r="TWY295" s="6"/>
      <c r="TWZ295" s="6"/>
      <c r="TXA295" s="6"/>
      <c r="TXB295" s="6"/>
      <c r="TXC295" s="6"/>
      <c r="TXD295" s="6"/>
      <c r="TXE295" s="6"/>
      <c r="TXF295" s="6"/>
      <c r="TXG295" s="6"/>
      <c r="TXH295" s="6"/>
      <c r="TXI295" s="6"/>
      <c r="TXJ295" s="6"/>
      <c r="TXK295" s="6"/>
      <c r="TXL295" s="6"/>
      <c r="TXM295" s="6"/>
      <c r="TXN295" s="6"/>
      <c r="TXO295" s="6"/>
      <c r="TXP295" s="6"/>
      <c r="TXQ295" s="6"/>
      <c r="TXR295" s="6"/>
      <c r="TXS295" s="6"/>
      <c r="TXT295" s="6"/>
      <c r="TXU295" s="6"/>
      <c r="TXV295" s="6"/>
      <c r="TXW295" s="6"/>
      <c r="TXX295" s="6"/>
      <c r="TXY295" s="6"/>
      <c r="TXZ295" s="6"/>
      <c r="TYA295" s="6"/>
      <c r="TYB295" s="6"/>
      <c r="TYC295" s="6"/>
      <c r="TYD295" s="6"/>
      <c r="TYE295" s="6"/>
      <c r="TYF295" s="6"/>
      <c r="TYG295" s="6"/>
      <c r="TYH295" s="6"/>
      <c r="TYI295" s="6"/>
      <c r="TYJ295" s="6"/>
      <c r="TYK295" s="6"/>
      <c r="TYL295" s="6"/>
      <c r="TYM295" s="6"/>
      <c r="TYN295" s="6"/>
      <c r="TYO295" s="6"/>
      <c r="TYP295" s="6"/>
      <c r="TYQ295" s="6"/>
      <c r="TYR295" s="6"/>
      <c r="TYS295" s="6"/>
      <c r="TYT295" s="6"/>
      <c r="TYU295" s="6"/>
      <c r="TYV295" s="6"/>
      <c r="TYW295" s="6"/>
      <c r="TYX295" s="6"/>
      <c r="TYY295" s="6"/>
      <c r="TYZ295" s="6"/>
      <c r="TZA295" s="6"/>
      <c r="TZB295" s="6"/>
      <c r="TZC295" s="6"/>
      <c r="TZD295" s="6"/>
      <c r="TZE295" s="6"/>
      <c r="TZF295" s="6"/>
      <c r="TZG295" s="6"/>
      <c r="TZH295" s="6"/>
      <c r="TZI295" s="6"/>
      <c r="TZJ295" s="6"/>
      <c r="TZK295" s="6"/>
      <c r="TZL295" s="6"/>
      <c r="TZM295" s="6"/>
      <c r="TZN295" s="6"/>
      <c r="TZO295" s="6"/>
      <c r="TZP295" s="6"/>
      <c r="TZQ295" s="6"/>
      <c r="TZR295" s="6"/>
      <c r="TZS295" s="6"/>
      <c r="TZT295" s="6"/>
      <c r="TZU295" s="6"/>
      <c r="TZV295" s="6"/>
      <c r="TZW295" s="6"/>
      <c r="TZX295" s="6"/>
      <c r="TZY295" s="6"/>
      <c r="TZZ295" s="6"/>
      <c r="UAA295" s="6"/>
      <c r="UAB295" s="6"/>
      <c r="UAC295" s="6"/>
      <c r="UAD295" s="6"/>
      <c r="UAE295" s="6"/>
      <c r="UAF295" s="6"/>
      <c r="UAG295" s="6"/>
      <c r="UAH295" s="6"/>
      <c r="UAI295" s="6"/>
      <c r="UAJ295" s="6"/>
      <c r="UAK295" s="6"/>
      <c r="UAL295" s="6"/>
      <c r="UAM295" s="6"/>
      <c r="UAN295" s="6"/>
      <c r="UAO295" s="6"/>
      <c r="UAP295" s="6"/>
      <c r="UAQ295" s="6"/>
      <c r="UAR295" s="6"/>
      <c r="UAS295" s="6"/>
      <c r="UAT295" s="6"/>
      <c r="UAU295" s="6"/>
      <c r="UAV295" s="6"/>
      <c r="UAW295" s="6"/>
      <c r="UAX295" s="6"/>
      <c r="UAY295" s="6"/>
      <c r="UAZ295" s="6"/>
      <c r="UBA295" s="6"/>
      <c r="UBB295" s="6"/>
      <c r="UBC295" s="6"/>
      <c r="UBD295" s="6"/>
      <c r="UBE295" s="6"/>
      <c r="UBF295" s="6"/>
      <c r="UBG295" s="6"/>
      <c r="UBH295" s="6"/>
      <c r="UBI295" s="6"/>
      <c r="UBJ295" s="6"/>
      <c r="UBK295" s="6"/>
      <c r="UBL295" s="6"/>
      <c r="UBM295" s="6"/>
      <c r="UBN295" s="6"/>
      <c r="UBO295" s="6"/>
      <c r="UBP295" s="6"/>
      <c r="UBQ295" s="6"/>
      <c r="UBR295" s="6"/>
      <c r="UBS295" s="6"/>
      <c r="UBT295" s="6"/>
      <c r="UBU295" s="6"/>
      <c r="UBV295" s="6"/>
      <c r="UBW295" s="6"/>
      <c r="UBX295" s="6"/>
      <c r="UBY295" s="6"/>
      <c r="UBZ295" s="6"/>
      <c r="UCA295" s="6"/>
      <c r="UCB295" s="6"/>
      <c r="UCC295" s="6"/>
      <c r="UCD295" s="6"/>
      <c r="UCE295" s="6"/>
      <c r="UCF295" s="6"/>
      <c r="UCG295" s="6"/>
      <c r="UCH295" s="6"/>
      <c r="UCI295" s="6"/>
      <c r="UCJ295" s="6"/>
      <c r="UCK295" s="6"/>
      <c r="UCL295" s="6"/>
      <c r="UCM295" s="6"/>
      <c r="UCN295" s="6"/>
      <c r="UCO295" s="6"/>
      <c r="UCP295" s="6"/>
      <c r="UCQ295" s="6"/>
      <c r="UCR295" s="6"/>
      <c r="UCS295" s="6"/>
      <c r="UCT295" s="6"/>
      <c r="UCU295" s="6"/>
      <c r="UCV295" s="6"/>
      <c r="UCW295" s="6"/>
      <c r="UCX295" s="6"/>
      <c r="UCY295" s="6"/>
      <c r="UCZ295" s="6"/>
      <c r="UDA295" s="6"/>
      <c r="UDB295" s="6"/>
      <c r="UDC295" s="6"/>
      <c r="UDD295" s="6"/>
      <c r="UDE295" s="6"/>
      <c r="UDF295" s="6"/>
      <c r="UDG295" s="6"/>
      <c r="UDH295" s="6"/>
      <c r="UDI295" s="6"/>
      <c r="UDJ295" s="6"/>
      <c r="UDK295" s="6"/>
      <c r="UDL295" s="6"/>
      <c r="UDM295" s="6"/>
      <c r="UDN295" s="6"/>
      <c r="UDO295" s="6"/>
      <c r="UDP295" s="6"/>
      <c r="UDQ295" s="6"/>
      <c r="UDR295" s="6"/>
      <c r="UDS295" s="6"/>
      <c r="UDT295" s="6"/>
      <c r="UDU295" s="6"/>
      <c r="UDV295" s="6"/>
      <c r="UDW295" s="6"/>
      <c r="UDX295" s="6"/>
      <c r="UDY295" s="6"/>
      <c r="UDZ295" s="6"/>
      <c r="UEA295" s="6"/>
      <c r="UEB295" s="6"/>
      <c r="UEC295" s="6"/>
      <c r="UED295" s="6"/>
      <c r="UEE295" s="6"/>
      <c r="UEF295" s="6"/>
      <c r="UEG295" s="6"/>
      <c r="UEH295" s="6"/>
      <c r="UEI295" s="6"/>
      <c r="UEJ295" s="6"/>
      <c r="UEK295" s="6"/>
      <c r="UEL295" s="6"/>
      <c r="UEM295" s="6"/>
      <c r="UEN295" s="6"/>
      <c r="UEO295" s="6"/>
      <c r="UEP295" s="6"/>
      <c r="UEQ295" s="6"/>
      <c r="UER295" s="6"/>
      <c r="UES295" s="6"/>
      <c r="UET295" s="6"/>
      <c r="UEU295" s="6"/>
      <c r="UEV295" s="6"/>
      <c r="UEW295" s="6"/>
      <c r="UEX295" s="6"/>
      <c r="UEY295" s="6"/>
      <c r="UEZ295" s="6"/>
      <c r="UFA295" s="6"/>
      <c r="UFB295" s="6"/>
      <c r="UFC295" s="6"/>
      <c r="UFD295" s="6"/>
      <c r="UFE295" s="6"/>
      <c r="UFF295" s="6"/>
      <c r="UFG295" s="6"/>
      <c r="UFH295" s="6"/>
      <c r="UFI295" s="6"/>
      <c r="UFJ295" s="6"/>
      <c r="UFK295" s="6"/>
      <c r="UFL295" s="6"/>
      <c r="UFM295" s="6"/>
      <c r="UFN295" s="6"/>
      <c r="UFO295" s="6"/>
      <c r="UFP295" s="6"/>
      <c r="UFQ295" s="6"/>
      <c r="UFR295" s="6"/>
      <c r="UFS295" s="6"/>
      <c r="UFT295" s="6"/>
      <c r="UFU295" s="6"/>
      <c r="UFV295" s="6"/>
      <c r="UFW295" s="6"/>
      <c r="UFX295" s="6"/>
      <c r="UFY295" s="6"/>
      <c r="UFZ295" s="6"/>
      <c r="UGA295" s="6"/>
      <c r="UGB295" s="6"/>
      <c r="UGC295" s="6"/>
      <c r="UGD295" s="6"/>
      <c r="UGE295" s="6"/>
      <c r="UGF295" s="6"/>
      <c r="UGG295" s="6"/>
      <c r="UGH295" s="6"/>
      <c r="UGI295" s="6"/>
      <c r="UGJ295" s="6"/>
      <c r="UGK295" s="6"/>
      <c r="UGL295" s="6"/>
      <c r="UGM295" s="6"/>
      <c r="UGN295" s="6"/>
      <c r="UGO295" s="6"/>
      <c r="UGP295" s="6"/>
      <c r="UGQ295" s="6"/>
      <c r="UGR295" s="6"/>
      <c r="UGS295" s="6"/>
      <c r="UGT295" s="6"/>
      <c r="UGU295" s="6"/>
      <c r="UGV295" s="6"/>
      <c r="UGW295" s="6"/>
      <c r="UGX295" s="6"/>
      <c r="UGY295" s="6"/>
      <c r="UGZ295" s="6"/>
      <c r="UHA295" s="6"/>
      <c r="UHB295" s="6"/>
      <c r="UHC295" s="6"/>
      <c r="UHD295" s="6"/>
      <c r="UHE295" s="6"/>
      <c r="UHF295" s="6"/>
      <c r="UHG295" s="6"/>
      <c r="UHH295" s="6"/>
      <c r="UHI295" s="6"/>
      <c r="UHJ295" s="6"/>
      <c r="UHK295" s="6"/>
      <c r="UHL295" s="6"/>
      <c r="UHM295" s="6"/>
      <c r="UHN295" s="6"/>
      <c r="UHO295" s="6"/>
      <c r="UHP295" s="6"/>
      <c r="UHQ295" s="6"/>
      <c r="UHR295" s="6"/>
      <c r="UHS295" s="6"/>
      <c r="UHT295" s="6"/>
      <c r="UHU295" s="6"/>
      <c r="UHV295" s="6"/>
      <c r="UHW295" s="6"/>
      <c r="UHX295" s="6"/>
      <c r="UHY295" s="6"/>
      <c r="UHZ295" s="6"/>
      <c r="UIA295" s="6"/>
      <c r="UIB295" s="6"/>
      <c r="UIC295" s="6"/>
      <c r="UID295" s="6"/>
      <c r="UIE295" s="6"/>
      <c r="UIF295" s="6"/>
      <c r="UIG295" s="6"/>
      <c r="UIH295" s="6"/>
      <c r="UII295" s="6"/>
      <c r="UIJ295" s="6"/>
      <c r="UIK295" s="6"/>
      <c r="UIL295" s="6"/>
      <c r="UIM295" s="6"/>
      <c r="UIN295" s="6"/>
      <c r="UIO295" s="6"/>
      <c r="UIP295" s="6"/>
      <c r="UIQ295" s="6"/>
      <c r="UIR295" s="6"/>
      <c r="UIS295" s="6"/>
      <c r="UIT295" s="6"/>
      <c r="UIU295" s="6"/>
      <c r="UIV295" s="6"/>
      <c r="UIW295" s="6"/>
      <c r="UIX295" s="6"/>
      <c r="UIY295" s="6"/>
      <c r="UIZ295" s="6"/>
      <c r="UJA295" s="6"/>
      <c r="UJB295" s="6"/>
      <c r="UJC295" s="6"/>
      <c r="UJD295" s="6"/>
      <c r="UJE295" s="6"/>
      <c r="UJF295" s="6"/>
      <c r="UJG295" s="6"/>
      <c r="UJH295" s="6"/>
      <c r="UJI295" s="6"/>
      <c r="UJJ295" s="6"/>
      <c r="UJK295" s="6"/>
      <c r="UJL295" s="6"/>
      <c r="UJM295" s="6"/>
      <c r="UJN295" s="6"/>
      <c r="UJO295" s="6"/>
      <c r="UJP295" s="6"/>
      <c r="UJQ295" s="6"/>
      <c r="UJR295" s="6"/>
      <c r="UJS295" s="6"/>
      <c r="UJT295" s="6"/>
      <c r="UJU295" s="6"/>
      <c r="UJV295" s="6"/>
      <c r="UJW295" s="6"/>
      <c r="UJX295" s="6"/>
      <c r="UJY295" s="6"/>
      <c r="UJZ295" s="6"/>
      <c r="UKA295" s="6"/>
      <c r="UKB295" s="6"/>
      <c r="UKC295" s="6"/>
      <c r="UKD295" s="6"/>
      <c r="UKE295" s="6"/>
      <c r="UKF295" s="6"/>
      <c r="UKG295" s="6"/>
      <c r="UKH295" s="6"/>
      <c r="UKI295" s="6"/>
      <c r="UKJ295" s="6"/>
      <c r="UKK295" s="6"/>
      <c r="UKL295" s="6"/>
      <c r="UKM295" s="6"/>
      <c r="UKN295" s="6"/>
      <c r="UKO295" s="6"/>
      <c r="UKP295" s="6"/>
      <c r="UKQ295" s="6"/>
      <c r="UKR295" s="6"/>
      <c r="UKS295" s="6"/>
      <c r="UKT295" s="6"/>
      <c r="UKU295" s="6"/>
      <c r="UKV295" s="6"/>
      <c r="UKW295" s="6"/>
      <c r="UKX295" s="6"/>
      <c r="UKY295" s="6"/>
      <c r="UKZ295" s="6"/>
      <c r="ULA295" s="6"/>
      <c r="ULB295" s="6"/>
      <c r="ULC295" s="6"/>
      <c r="ULD295" s="6"/>
      <c r="ULE295" s="6"/>
      <c r="ULF295" s="6"/>
      <c r="ULG295" s="6"/>
      <c r="ULH295" s="6"/>
      <c r="ULI295" s="6"/>
      <c r="ULJ295" s="6"/>
      <c r="ULK295" s="6"/>
      <c r="ULL295" s="6"/>
      <c r="ULM295" s="6"/>
      <c r="ULN295" s="6"/>
      <c r="ULO295" s="6"/>
      <c r="ULP295" s="6"/>
      <c r="ULQ295" s="6"/>
      <c r="ULR295" s="6"/>
      <c r="ULS295" s="6"/>
      <c r="ULT295" s="6"/>
      <c r="ULU295" s="6"/>
      <c r="ULV295" s="6"/>
      <c r="ULW295" s="6"/>
      <c r="ULX295" s="6"/>
      <c r="ULY295" s="6"/>
      <c r="ULZ295" s="6"/>
      <c r="UMA295" s="6"/>
      <c r="UMB295" s="6"/>
      <c r="UMC295" s="6"/>
      <c r="UMD295" s="6"/>
      <c r="UME295" s="6"/>
      <c r="UMF295" s="6"/>
      <c r="UMG295" s="6"/>
      <c r="UMH295" s="6"/>
      <c r="UMI295" s="6"/>
      <c r="UMJ295" s="6"/>
      <c r="UMK295" s="6"/>
      <c r="UML295" s="6"/>
      <c r="UMM295" s="6"/>
      <c r="UMN295" s="6"/>
      <c r="UMO295" s="6"/>
      <c r="UMP295" s="6"/>
      <c r="UMQ295" s="6"/>
      <c r="UMR295" s="6"/>
      <c r="UMS295" s="6"/>
      <c r="UMT295" s="6"/>
      <c r="UMU295" s="6"/>
      <c r="UMV295" s="6"/>
      <c r="UMW295" s="6"/>
      <c r="UMX295" s="6"/>
      <c r="UMY295" s="6"/>
      <c r="UMZ295" s="6"/>
      <c r="UNA295" s="6"/>
      <c r="UNB295" s="6"/>
      <c r="UNC295" s="6"/>
      <c r="UND295" s="6"/>
      <c r="UNE295" s="6"/>
      <c r="UNF295" s="6"/>
      <c r="UNG295" s="6"/>
      <c r="UNH295" s="6"/>
      <c r="UNI295" s="6"/>
      <c r="UNJ295" s="6"/>
      <c r="UNK295" s="6"/>
      <c r="UNL295" s="6"/>
      <c r="UNM295" s="6"/>
      <c r="UNN295" s="6"/>
      <c r="UNO295" s="6"/>
      <c r="UNP295" s="6"/>
      <c r="UNQ295" s="6"/>
      <c r="UNR295" s="6"/>
      <c r="UNS295" s="6"/>
      <c r="UNT295" s="6"/>
      <c r="UNU295" s="6"/>
      <c r="UNV295" s="6"/>
      <c r="UNW295" s="6"/>
      <c r="UNX295" s="6"/>
      <c r="UNY295" s="6"/>
      <c r="UNZ295" s="6"/>
      <c r="UOA295" s="6"/>
      <c r="UOB295" s="6"/>
      <c r="UOC295" s="6"/>
      <c r="UOD295" s="6"/>
      <c r="UOE295" s="6"/>
      <c r="UOF295" s="6"/>
      <c r="UOG295" s="6"/>
      <c r="UOH295" s="6"/>
      <c r="UOI295" s="6"/>
      <c r="UOJ295" s="6"/>
      <c r="UOK295" s="6"/>
      <c r="UOL295" s="6"/>
      <c r="UOM295" s="6"/>
      <c r="UON295" s="6"/>
      <c r="UOO295" s="6"/>
      <c r="UOP295" s="6"/>
      <c r="UOQ295" s="6"/>
      <c r="UOR295" s="6"/>
      <c r="UOS295" s="6"/>
      <c r="UOT295" s="6"/>
      <c r="UOU295" s="6"/>
      <c r="UOV295" s="6"/>
      <c r="UOW295" s="6"/>
      <c r="UOX295" s="6"/>
      <c r="UOY295" s="6"/>
      <c r="UOZ295" s="6"/>
      <c r="UPA295" s="6"/>
      <c r="UPB295" s="6"/>
      <c r="UPC295" s="6"/>
      <c r="UPD295" s="6"/>
      <c r="UPE295" s="6"/>
      <c r="UPF295" s="6"/>
      <c r="UPG295" s="6"/>
      <c r="UPH295" s="6"/>
      <c r="UPI295" s="6"/>
      <c r="UPJ295" s="6"/>
      <c r="UPK295" s="6"/>
      <c r="UPL295" s="6"/>
      <c r="UPM295" s="6"/>
      <c r="UPN295" s="6"/>
      <c r="UPO295" s="6"/>
      <c r="UPP295" s="6"/>
      <c r="UPQ295" s="6"/>
      <c r="UPR295" s="6"/>
      <c r="UPS295" s="6"/>
      <c r="UPT295" s="6"/>
      <c r="UPU295" s="6"/>
      <c r="UPV295" s="6"/>
      <c r="UPW295" s="6"/>
      <c r="UPX295" s="6"/>
      <c r="UPY295" s="6"/>
      <c r="UPZ295" s="6"/>
      <c r="UQA295" s="6"/>
      <c r="UQB295" s="6"/>
      <c r="UQC295" s="6"/>
      <c r="UQD295" s="6"/>
      <c r="UQE295" s="6"/>
      <c r="UQF295" s="6"/>
      <c r="UQG295" s="6"/>
      <c r="UQH295" s="6"/>
      <c r="UQI295" s="6"/>
      <c r="UQJ295" s="6"/>
      <c r="UQK295" s="6"/>
      <c r="UQL295" s="6"/>
      <c r="UQM295" s="6"/>
      <c r="UQN295" s="6"/>
      <c r="UQO295" s="6"/>
      <c r="UQP295" s="6"/>
      <c r="UQQ295" s="6"/>
      <c r="UQR295" s="6"/>
      <c r="UQS295" s="6"/>
      <c r="UQT295" s="6"/>
      <c r="UQU295" s="6"/>
      <c r="UQV295" s="6"/>
      <c r="UQW295" s="6"/>
      <c r="UQX295" s="6"/>
      <c r="UQY295" s="6"/>
      <c r="UQZ295" s="6"/>
      <c r="URA295" s="6"/>
      <c r="URB295" s="6"/>
      <c r="URC295" s="6"/>
      <c r="URD295" s="6"/>
      <c r="URE295" s="6"/>
      <c r="URF295" s="6"/>
      <c r="URG295" s="6"/>
      <c r="URH295" s="6"/>
      <c r="URI295" s="6"/>
      <c r="URJ295" s="6"/>
      <c r="URK295" s="6"/>
      <c r="URL295" s="6"/>
      <c r="URM295" s="6"/>
      <c r="URN295" s="6"/>
      <c r="URO295" s="6"/>
      <c r="URP295" s="6"/>
      <c r="URQ295" s="6"/>
      <c r="URR295" s="6"/>
      <c r="URS295" s="6"/>
      <c r="URT295" s="6"/>
      <c r="URU295" s="6"/>
      <c r="URV295" s="6"/>
      <c r="URW295" s="6"/>
      <c r="URX295" s="6"/>
      <c r="URY295" s="6"/>
      <c r="URZ295" s="6"/>
      <c r="USA295" s="6"/>
      <c r="USB295" s="6"/>
      <c r="USC295" s="6"/>
      <c r="USD295" s="6"/>
      <c r="USE295" s="6"/>
      <c r="USF295" s="6"/>
      <c r="USG295" s="6"/>
      <c r="USH295" s="6"/>
      <c r="USI295" s="6"/>
      <c r="USJ295" s="6"/>
      <c r="USK295" s="6"/>
      <c r="USL295" s="6"/>
      <c r="USM295" s="6"/>
      <c r="USN295" s="6"/>
      <c r="USO295" s="6"/>
      <c r="USP295" s="6"/>
      <c r="USQ295" s="6"/>
      <c r="USR295" s="6"/>
      <c r="USS295" s="6"/>
      <c r="UST295" s="6"/>
      <c r="USU295" s="6"/>
      <c r="USV295" s="6"/>
      <c r="USW295" s="6"/>
      <c r="USX295" s="6"/>
      <c r="USY295" s="6"/>
      <c r="USZ295" s="6"/>
      <c r="UTA295" s="6"/>
      <c r="UTB295" s="6"/>
      <c r="UTC295" s="6"/>
      <c r="UTD295" s="6"/>
      <c r="UTE295" s="6"/>
      <c r="UTF295" s="6"/>
      <c r="UTG295" s="6"/>
      <c r="UTH295" s="6"/>
      <c r="UTI295" s="6"/>
      <c r="UTJ295" s="6"/>
      <c r="UTK295" s="6"/>
      <c r="UTL295" s="6"/>
      <c r="UTM295" s="6"/>
      <c r="UTN295" s="6"/>
      <c r="UTO295" s="6"/>
      <c r="UTP295" s="6"/>
      <c r="UTQ295" s="6"/>
      <c r="UTR295" s="6"/>
      <c r="UTS295" s="6"/>
      <c r="UTT295" s="6"/>
      <c r="UTU295" s="6"/>
      <c r="UTV295" s="6"/>
      <c r="UTW295" s="6"/>
      <c r="UTX295" s="6"/>
      <c r="UTY295" s="6"/>
      <c r="UTZ295" s="6"/>
      <c r="UUA295" s="6"/>
      <c r="UUB295" s="6"/>
      <c r="UUC295" s="6"/>
      <c r="UUD295" s="6"/>
      <c r="UUE295" s="6"/>
      <c r="UUF295" s="6"/>
      <c r="UUG295" s="6"/>
      <c r="UUH295" s="6"/>
      <c r="UUI295" s="6"/>
      <c r="UUJ295" s="6"/>
      <c r="UUK295" s="6"/>
      <c r="UUL295" s="6"/>
      <c r="UUM295" s="6"/>
      <c r="UUN295" s="6"/>
      <c r="UUO295" s="6"/>
      <c r="UUP295" s="6"/>
      <c r="UUQ295" s="6"/>
      <c r="UUR295" s="6"/>
      <c r="UUS295" s="6"/>
      <c r="UUT295" s="6"/>
      <c r="UUU295" s="6"/>
      <c r="UUV295" s="6"/>
      <c r="UUW295" s="6"/>
      <c r="UUX295" s="6"/>
      <c r="UUY295" s="6"/>
      <c r="UUZ295" s="6"/>
      <c r="UVA295" s="6"/>
      <c r="UVB295" s="6"/>
      <c r="UVC295" s="6"/>
      <c r="UVD295" s="6"/>
      <c r="UVE295" s="6"/>
      <c r="UVF295" s="6"/>
      <c r="UVG295" s="6"/>
      <c r="UVH295" s="6"/>
      <c r="UVI295" s="6"/>
      <c r="UVJ295" s="6"/>
      <c r="UVK295" s="6"/>
      <c r="UVL295" s="6"/>
      <c r="UVM295" s="6"/>
      <c r="UVN295" s="6"/>
      <c r="UVO295" s="6"/>
      <c r="UVP295" s="6"/>
      <c r="UVQ295" s="6"/>
      <c r="UVR295" s="6"/>
      <c r="UVS295" s="6"/>
      <c r="UVT295" s="6"/>
      <c r="UVU295" s="6"/>
      <c r="UVV295" s="6"/>
      <c r="UVW295" s="6"/>
      <c r="UVX295" s="6"/>
      <c r="UVY295" s="6"/>
      <c r="UVZ295" s="6"/>
      <c r="UWA295" s="6"/>
      <c r="UWB295" s="6"/>
      <c r="UWC295" s="6"/>
      <c r="UWD295" s="6"/>
      <c r="UWE295" s="6"/>
      <c r="UWF295" s="6"/>
      <c r="UWG295" s="6"/>
      <c r="UWH295" s="6"/>
      <c r="UWI295" s="6"/>
      <c r="UWJ295" s="6"/>
      <c r="UWK295" s="6"/>
      <c r="UWL295" s="6"/>
      <c r="UWM295" s="6"/>
      <c r="UWN295" s="6"/>
      <c r="UWO295" s="6"/>
      <c r="UWP295" s="6"/>
      <c r="UWQ295" s="6"/>
      <c r="UWR295" s="6"/>
      <c r="UWS295" s="6"/>
      <c r="UWT295" s="6"/>
      <c r="UWU295" s="6"/>
      <c r="UWV295" s="6"/>
      <c r="UWW295" s="6"/>
      <c r="UWX295" s="6"/>
      <c r="UWY295" s="6"/>
      <c r="UWZ295" s="6"/>
      <c r="UXA295" s="6"/>
      <c r="UXB295" s="6"/>
      <c r="UXC295" s="6"/>
      <c r="UXD295" s="6"/>
      <c r="UXE295" s="6"/>
      <c r="UXF295" s="6"/>
      <c r="UXG295" s="6"/>
      <c r="UXH295" s="6"/>
      <c r="UXI295" s="6"/>
      <c r="UXJ295" s="6"/>
      <c r="UXK295" s="6"/>
      <c r="UXL295" s="6"/>
      <c r="UXM295" s="6"/>
      <c r="UXN295" s="6"/>
      <c r="UXO295" s="6"/>
      <c r="UXP295" s="6"/>
      <c r="UXQ295" s="6"/>
      <c r="UXR295" s="6"/>
      <c r="UXS295" s="6"/>
      <c r="UXT295" s="6"/>
      <c r="UXU295" s="6"/>
      <c r="UXV295" s="6"/>
      <c r="UXW295" s="6"/>
      <c r="UXX295" s="6"/>
      <c r="UXY295" s="6"/>
      <c r="UXZ295" s="6"/>
      <c r="UYA295" s="6"/>
      <c r="UYB295" s="6"/>
      <c r="UYC295" s="6"/>
      <c r="UYD295" s="6"/>
      <c r="UYE295" s="6"/>
      <c r="UYF295" s="6"/>
      <c r="UYG295" s="6"/>
      <c r="UYH295" s="6"/>
      <c r="UYI295" s="6"/>
      <c r="UYJ295" s="6"/>
      <c r="UYK295" s="6"/>
      <c r="UYL295" s="6"/>
      <c r="UYM295" s="6"/>
      <c r="UYN295" s="6"/>
      <c r="UYO295" s="6"/>
      <c r="UYP295" s="6"/>
      <c r="UYQ295" s="6"/>
      <c r="UYR295" s="6"/>
      <c r="UYS295" s="6"/>
      <c r="UYT295" s="6"/>
      <c r="UYU295" s="6"/>
      <c r="UYV295" s="6"/>
      <c r="UYW295" s="6"/>
      <c r="UYX295" s="6"/>
      <c r="UYY295" s="6"/>
      <c r="UYZ295" s="6"/>
      <c r="UZA295" s="6"/>
      <c r="UZB295" s="6"/>
      <c r="UZC295" s="6"/>
      <c r="UZD295" s="6"/>
      <c r="UZE295" s="6"/>
      <c r="UZF295" s="6"/>
      <c r="UZG295" s="6"/>
      <c r="UZH295" s="6"/>
      <c r="UZI295" s="6"/>
      <c r="UZJ295" s="6"/>
      <c r="UZK295" s="6"/>
      <c r="UZL295" s="6"/>
      <c r="UZM295" s="6"/>
      <c r="UZN295" s="6"/>
      <c r="UZO295" s="6"/>
      <c r="UZP295" s="6"/>
      <c r="UZQ295" s="6"/>
      <c r="UZR295" s="6"/>
      <c r="UZS295" s="6"/>
      <c r="UZT295" s="6"/>
      <c r="UZU295" s="6"/>
      <c r="UZV295" s="6"/>
      <c r="UZW295" s="6"/>
      <c r="UZX295" s="6"/>
      <c r="UZY295" s="6"/>
      <c r="UZZ295" s="6"/>
      <c r="VAA295" s="6"/>
      <c r="VAB295" s="6"/>
      <c r="VAC295" s="6"/>
      <c r="VAD295" s="6"/>
      <c r="VAE295" s="6"/>
      <c r="VAF295" s="6"/>
      <c r="VAG295" s="6"/>
      <c r="VAH295" s="6"/>
      <c r="VAI295" s="6"/>
      <c r="VAJ295" s="6"/>
      <c r="VAK295" s="6"/>
      <c r="VAL295" s="6"/>
      <c r="VAM295" s="6"/>
      <c r="VAN295" s="6"/>
      <c r="VAO295" s="6"/>
      <c r="VAP295" s="6"/>
      <c r="VAQ295" s="6"/>
      <c r="VAR295" s="6"/>
      <c r="VAS295" s="6"/>
      <c r="VAT295" s="6"/>
      <c r="VAU295" s="6"/>
      <c r="VAV295" s="6"/>
      <c r="VAW295" s="6"/>
      <c r="VAX295" s="6"/>
      <c r="VAY295" s="6"/>
      <c r="VAZ295" s="6"/>
      <c r="VBA295" s="6"/>
      <c r="VBB295" s="6"/>
      <c r="VBC295" s="6"/>
      <c r="VBD295" s="6"/>
      <c r="VBE295" s="6"/>
      <c r="VBF295" s="6"/>
      <c r="VBG295" s="6"/>
      <c r="VBH295" s="6"/>
      <c r="VBI295" s="6"/>
      <c r="VBJ295" s="6"/>
      <c r="VBK295" s="6"/>
      <c r="VBL295" s="6"/>
      <c r="VBM295" s="6"/>
      <c r="VBN295" s="6"/>
      <c r="VBO295" s="6"/>
      <c r="VBP295" s="6"/>
      <c r="VBQ295" s="6"/>
      <c r="VBR295" s="6"/>
      <c r="VBS295" s="6"/>
      <c r="VBT295" s="6"/>
      <c r="VBU295" s="6"/>
      <c r="VBV295" s="6"/>
      <c r="VBW295" s="6"/>
      <c r="VBX295" s="6"/>
      <c r="VBY295" s="6"/>
      <c r="VBZ295" s="6"/>
      <c r="VCA295" s="6"/>
      <c r="VCB295" s="6"/>
      <c r="VCC295" s="6"/>
      <c r="VCD295" s="6"/>
      <c r="VCE295" s="6"/>
      <c r="VCF295" s="6"/>
      <c r="VCG295" s="6"/>
      <c r="VCH295" s="6"/>
      <c r="VCI295" s="6"/>
      <c r="VCJ295" s="6"/>
      <c r="VCK295" s="6"/>
      <c r="VCL295" s="6"/>
      <c r="VCM295" s="6"/>
      <c r="VCN295" s="6"/>
      <c r="VCO295" s="6"/>
      <c r="VCP295" s="6"/>
      <c r="VCQ295" s="6"/>
      <c r="VCR295" s="6"/>
      <c r="VCS295" s="6"/>
      <c r="VCT295" s="6"/>
      <c r="VCU295" s="6"/>
      <c r="VCV295" s="6"/>
      <c r="VCW295" s="6"/>
      <c r="VCX295" s="6"/>
      <c r="VCY295" s="6"/>
      <c r="VCZ295" s="6"/>
      <c r="VDA295" s="6"/>
      <c r="VDB295" s="6"/>
      <c r="VDC295" s="6"/>
      <c r="VDD295" s="6"/>
      <c r="VDE295" s="6"/>
      <c r="VDF295" s="6"/>
      <c r="VDG295" s="6"/>
      <c r="VDH295" s="6"/>
      <c r="VDI295" s="6"/>
      <c r="VDJ295" s="6"/>
      <c r="VDK295" s="6"/>
      <c r="VDL295" s="6"/>
      <c r="VDM295" s="6"/>
      <c r="VDN295" s="6"/>
      <c r="VDO295" s="6"/>
      <c r="VDP295" s="6"/>
      <c r="VDQ295" s="6"/>
      <c r="VDR295" s="6"/>
      <c r="VDS295" s="6"/>
      <c r="VDT295" s="6"/>
      <c r="VDU295" s="6"/>
      <c r="VDV295" s="6"/>
      <c r="VDW295" s="6"/>
      <c r="VDX295" s="6"/>
      <c r="VDY295" s="6"/>
      <c r="VDZ295" s="6"/>
      <c r="VEA295" s="6"/>
      <c r="VEB295" s="6"/>
      <c r="VEC295" s="6"/>
      <c r="VED295" s="6"/>
      <c r="VEE295" s="6"/>
      <c r="VEF295" s="6"/>
      <c r="VEG295" s="6"/>
      <c r="VEH295" s="6"/>
      <c r="VEI295" s="6"/>
      <c r="VEJ295" s="6"/>
      <c r="VEK295" s="6"/>
      <c r="VEL295" s="6"/>
      <c r="VEM295" s="6"/>
      <c r="VEN295" s="6"/>
      <c r="VEO295" s="6"/>
      <c r="VEP295" s="6"/>
      <c r="VEQ295" s="6"/>
      <c r="VER295" s="6"/>
      <c r="VES295" s="6"/>
      <c r="VET295" s="6"/>
      <c r="VEU295" s="6"/>
      <c r="VEV295" s="6"/>
      <c r="VEW295" s="6"/>
      <c r="VEX295" s="6"/>
      <c r="VEY295" s="6"/>
      <c r="VEZ295" s="6"/>
      <c r="VFA295" s="6"/>
      <c r="VFB295" s="6"/>
      <c r="VFC295" s="6"/>
      <c r="VFD295" s="6"/>
      <c r="VFE295" s="6"/>
      <c r="VFF295" s="6"/>
      <c r="VFG295" s="6"/>
      <c r="VFH295" s="6"/>
      <c r="VFI295" s="6"/>
      <c r="VFJ295" s="6"/>
      <c r="VFK295" s="6"/>
      <c r="VFL295" s="6"/>
      <c r="VFM295" s="6"/>
      <c r="VFN295" s="6"/>
      <c r="VFO295" s="6"/>
      <c r="VFP295" s="6"/>
      <c r="VFQ295" s="6"/>
      <c r="VFR295" s="6"/>
      <c r="VFS295" s="6"/>
      <c r="VFT295" s="6"/>
      <c r="VFU295" s="6"/>
      <c r="VFV295" s="6"/>
      <c r="VFW295" s="6"/>
      <c r="VFX295" s="6"/>
      <c r="VFY295" s="6"/>
      <c r="VFZ295" s="6"/>
      <c r="VGA295" s="6"/>
      <c r="VGB295" s="6"/>
      <c r="VGC295" s="6"/>
      <c r="VGD295" s="6"/>
      <c r="VGE295" s="6"/>
      <c r="VGF295" s="6"/>
      <c r="VGG295" s="6"/>
      <c r="VGH295" s="6"/>
      <c r="VGI295" s="6"/>
      <c r="VGJ295" s="6"/>
      <c r="VGK295" s="6"/>
      <c r="VGL295" s="6"/>
      <c r="VGM295" s="6"/>
      <c r="VGN295" s="6"/>
      <c r="VGO295" s="6"/>
      <c r="VGP295" s="6"/>
      <c r="VGQ295" s="6"/>
      <c r="VGR295" s="6"/>
      <c r="VGS295" s="6"/>
      <c r="VGT295" s="6"/>
      <c r="VGU295" s="6"/>
      <c r="VGV295" s="6"/>
      <c r="VGW295" s="6"/>
      <c r="VGX295" s="6"/>
      <c r="VGY295" s="6"/>
      <c r="VGZ295" s="6"/>
      <c r="VHA295" s="6"/>
      <c r="VHB295" s="6"/>
      <c r="VHC295" s="6"/>
      <c r="VHD295" s="6"/>
      <c r="VHE295" s="6"/>
      <c r="VHF295" s="6"/>
      <c r="VHG295" s="6"/>
      <c r="VHH295" s="6"/>
      <c r="VHI295" s="6"/>
      <c r="VHJ295" s="6"/>
      <c r="VHK295" s="6"/>
      <c r="VHL295" s="6"/>
      <c r="VHM295" s="6"/>
      <c r="VHN295" s="6"/>
      <c r="VHO295" s="6"/>
      <c r="VHP295" s="6"/>
      <c r="VHQ295" s="6"/>
      <c r="VHR295" s="6"/>
      <c r="VHS295" s="6"/>
      <c r="VHT295" s="6"/>
      <c r="VHU295" s="6"/>
      <c r="VHV295" s="6"/>
      <c r="VHW295" s="6"/>
      <c r="VHX295" s="6"/>
      <c r="VHY295" s="6"/>
      <c r="VHZ295" s="6"/>
      <c r="VIA295" s="6"/>
      <c r="VIB295" s="6"/>
      <c r="VIC295" s="6"/>
      <c r="VID295" s="6"/>
      <c r="VIE295" s="6"/>
      <c r="VIF295" s="6"/>
      <c r="VIG295" s="6"/>
      <c r="VIH295" s="6"/>
      <c r="VII295" s="6"/>
      <c r="VIJ295" s="6"/>
      <c r="VIK295" s="6"/>
      <c r="VIL295" s="6"/>
      <c r="VIM295" s="6"/>
      <c r="VIN295" s="6"/>
      <c r="VIO295" s="6"/>
      <c r="VIP295" s="6"/>
      <c r="VIQ295" s="6"/>
      <c r="VIR295" s="6"/>
      <c r="VIS295" s="6"/>
      <c r="VIT295" s="6"/>
      <c r="VIU295" s="6"/>
      <c r="VIV295" s="6"/>
      <c r="VIW295" s="6"/>
      <c r="VIX295" s="6"/>
      <c r="VIY295" s="6"/>
      <c r="VIZ295" s="6"/>
      <c r="VJA295" s="6"/>
      <c r="VJB295" s="6"/>
      <c r="VJC295" s="6"/>
      <c r="VJD295" s="6"/>
      <c r="VJE295" s="6"/>
      <c r="VJF295" s="6"/>
      <c r="VJG295" s="6"/>
      <c r="VJH295" s="6"/>
      <c r="VJI295" s="6"/>
      <c r="VJJ295" s="6"/>
      <c r="VJK295" s="6"/>
      <c r="VJL295" s="6"/>
      <c r="VJM295" s="6"/>
      <c r="VJN295" s="6"/>
      <c r="VJO295" s="6"/>
      <c r="VJP295" s="6"/>
      <c r="VJQ295" s="6"/>
      <c r="VJR295" s="6"/>
      <c r="VJS295" s="6"/>
      <c r="VJT295" s="6"/>
      <c r="VJU295" s="6"/>
      <c r="VJV295" s="6"/>
      <c r="VJW295" s="6"/>
      <c r="VJX295" s="6"/>
      <c r="VJY295" s="6"/>
      <c r="VJZ295" s="6"/>
      <c r="VKA295" s="6"/>
      <c r="VKB295" s="6"/>
      <c r="VKC295" s="6"/>
      <c r="VKD295" s="6"/>
      <c r="VKE295" s="6"/>
      <c r="VKF295" s="6"/>
      <c r="VKG295" s="6"/>
      <c r="VKH295" s="6"/>
      <c r="VKI295" s="6"/>
      <c r="VKJ295" s="6"/>
      <c r="VKK295" s="6"/>
      <c r="VKL295" s="6"/>
      <c r="VKM295" s="6"/>
      <c r="VKN295" s="6"/>
      <c r="VKO295" s="6"/>
      <c r="VKP295" s="6"/>
      <c r="VKQ295" s="6"/>
      <c r="VKR295" s="6"/>
      <c r="VKS295" s="6"/>
      <c r="VKT295" s="6"/>
      <c r="VKU295" s="6"/>
      <c r="VKV295" s="6"/>
      <c r="VKW295" s="6"/>
      <c r="VKX295" s="6"/>
      <c r="VKY295" s="6"/>
      <c r="VKZ295" s="6"/>
      <c r="VLA295" s="6"/>
      <c r="VLB295" s="6"/>
      <c r="VLC295" s="6"/>
      <c r="VLD295" s="6"/>
      <c r="VLE295" s="6"/>
      <c r="VLF295" s="6"/>
      <c r="VLG295" s="6"/>
      <c r="VLH295" s="6"/>
      <c r="VLI295" s="6"/>
      <c r="VLJ295" s="6"/>
      <c r="VLK295" s="6"/>
      <c r="VLL295" s="6"/>
      <c r="VLM295" s="6"/>
      <c r="VLN295" s="6"/>
      <c r="VLO295" s="6"/>
      <c r="VLP295" s="6"/>
      <c r="VLQ295" s="6"/>
      <c r="VLR295" s="6"/>
      <c r="VLS295" s="6"/>
      <c r="VLT295" s="6"/>
      <c r="VLU295" s="6"/>
      <c r="VLV295" s="6"/>
      <c r="VLW295" s="6"/>
      <c r="VLX295" s="6"/>
      <c r="VLY295" s="6"/>
      <c r="VLZ295" s="6"/>
      <c r="VMA295" s="6"/>
      <c r="VMB295" s="6"/>
      <c r="VMC295" s="6"/>
      <c r="VMD295" s="6"/>
      <c r="VME295" s="6"/>
      <c r="VMF295" s="6"/>
      <c r="VMG295" s="6"/>
      <c r="VMH295" s="6"/>
      <c r="VMI295" s="6"/>
      <c r="VMJ295" s="6"/>
      <c r="VMK295" s="6"/>
      <c r="VML295" s="6"/>
      <c r="VMM295" s="6"/>
      <c r="VMN295" s="6"/>
      <c r="VMO295" s="6"/>
      <c r="VMP295" s="6"/>
      <c r="VMQ295" s="6"/>
      <c r="VMR295" s="6"/>
      <c r="VMS295" s="6"/>
      <c r="VMT295" s="6"/>
      <c r="VMU295" s="6"/>
      <c r="VMV295" s="6"/>
      <c r="VMW295" s="6"/>
      <c r="VMX295" s="6"/>
      <c r="VMY295" s="6"/>
      <c r="VMZ295" s="6"/>
      <c r="VNA295" s="6"/>
      <c r="VNB295" s="6"/>
      <c r="VNC295" s="6"/>
      <c r="VND295" s="6"/>
      <c r="VNE295" s="6"/>
      <c r="VNF295" s="6"/>
      <c r="VNG295" s="6"/>
      <c r="VNH295" s="6"/>
      <c r="VNI295" s="6"/>
      <c r="VNJ295" s="6"/>
      <c r="VNK295" s="6"/>
      <c r="VNL295" s="6"/>
      <c r="VNM295" s="6"/>
      <c r="VNN295" s="6"/>
      <c r="VNO295" s="6"/>
      <c r="VNP295" s="6"/>
      <c r="VNQ295" s="6"/>
      <c r="VNR295" s="6"/>
      <c r="VNS295" s="6"/>
      <c r="VNT295" s="6"/>
      <c r="VNU295" s="6"/>
      <c r="VNV295" s="6"/>
      <c r="VNW295" s="6"/>
      <c r="VNX295" s="6"/>
      <c r="VNY295" s="6"/>
      <c r="VNZ295" s="6"/>
      <c r="VOA295" s="6"/>
      <c r="VOB295" s="6"/>
      <c r="VOC295" s="6"/>
      <c r="VOD295" s="6"/>
      <c r="VOE295" s="6"/>
      <c r="VOF295" s="6"/>
      <c r="VOG295" s="6"/>
      <c r="VOH295" s="6"/>
      <c r="VOI295" s="6"/>
      <c r="VOJ295" s="6"/>
      <c r="VOK295" s="6"/>
      <c r="VOL295" s="6"/>
      <c r="VOM295" s="6"/>
      <c r="VON295" s="6"/>
      <c r="VOO295" s="6"/>
      <c r="VOP295" s="6"/>
      <c r="VOQ295" s="6"/>
      <c r="VOR295" s="6"/>
      <c r="VOS295" s="6"/>
      <c r="VOT295" s="6"/>
      <c r="VOU295" s="6"/>
      <c r="VOV295" s="6"/>
      <c r="VOW295" s="6"/>
      <c r="VOX295" s="6"/>
      <c r="VOY295" s="6"/>
      <c r="VOZ295" s="6"/>
      <c r="VPA295" s="6"/>
      <c r="VPB295" s="6"/>
      <c r="VPC295" s="6"/>
      <c r="VPD295" s="6"/>
      <c r="VPE295" s="6"/>
      <c r="VPF295" s="6"/>
      <c r="VPG295" s="6"/>
      <c r="VPH295" s="6"/>
      <c r="VPI295" s="6"/>
      <c r="VPJ295" s="6"/>
      <c r="VPK295" s="6"/>
      <c r="VPL295" s="6"/>
      <c r="VPM295" s="6"/>
      <c r="VPN295" s="6"/>
      <c r="VPO295" s="6"/>
      <c r="VPP295" s="6"/>
      <c r="VPQ295" s="6"/>
      <c r="VPR295" s="6"/>
      <c r="VPS295" s="6"/>
      <c r="VPT295" s="6"/>
      <c r="VPU295" s="6"/>
      <c r="VPV295" s="6"/>
      <c r="VPW295" s="6"/>
      <c r="VPX295" s="6"/>
      <c r="VPY295" s="6"/>
      <c r="VPZ295" s="6"/>
      <c r="VQA295" s="6"/>
      <c r="VQB295" s="6"/>
      <c r="VQC295" s="6"/>
      <c r="VQD295" s="6"/>
      <c r="VQE295" s="6"/>
      <c r="VQF295" s="6"/>
      <c r="VQG295" s="6"/>
      <c r="VQH295" s="6"/>
      <c r="VQI295" s="6"/>
      <c r="VQJ295" s="6"/>
      <c r="VQK295" s="6"/>
      <c r="VQL295" s="6"/>
      <c r="VQM295" s="6"/>
      <c r="VQN295" s="6"/>
      <c r="VQO295" s="6"/>
      <c r="VQP295" s="6"/>
      <c r="VQQ295" s="6"/>
      <c r="VQR295" s="6"/>
      <c r="VQS295" s="6"/>
      <c r="VQT295" s="6"/>
      <c r="VQU295" s="6"/>
      <c r="VQV295" s="6"/>
      <c r="VQW295" s="6"/>
      <c r="VQX295" s="6"/>
      <c r="VQY295" s="6"/>
      <c r="VQZ295" s="6"/>
      <c r="VRA295" s="6"/>
      <c r="VRB295" s="6"/>
      <c r="VRC295" s="6"/>
      <c r="VRD295" s="6"/>
      <c r="VRE295" s="6"/>
      <c r="VRF295" s="6"/>
      <c r="VRG295" s="6"/>
      <c r="VRH295" s="6"/>
      <c r="VRI295" s="6"/>
      <c r="VRJ295" s="6"/>
      <c r="VRK295" s="6"/>
      <c r="VRL295" s="6"/>
      <c r="VRM295" s="6"/>
      <c r="VRN295" s="6"/>
      <c r="VRO295" s="6"/>
      <c r="VRP295" s="6"/>
      <c r="VRQ295" s="6"/>
      <c r="VRR295" s="6"/>
      <c r="VRS295" s="6"/>
      <c r="VRT295" s="6"/>
      <c r="VRU295" s="6"/>
      <c r="VRV295" s="6"/>
      <c r="VRW295" s="6"/>
      <c r="VRX295" s="6"/>
      <c r="VRY295" s="6"/>
      <c r="VRZ295" s="6"/>
      <c r="VSA295" s="6"/>
      <c r="VSB295" s="6"/>
      <c r="VSC295" s="6"/>
      <c r="VSD295" s="6"/>
      <c r="VSE295" s="6"/>
      <c r="VSF295" s="6"/>
      <c r="VSG295" s="6"/>
      <c r="VSH295" s="6"/>
      <c r="VSI295" s="6"/>
      <c r="VSJ295" s="6"/>
      <c r="VSK295" s="6"/>
      <c r="VSL295" s="6"/>
      <c r="VSM295" s="6"/>
      <c r="VSN295" s="6"/>
      <c r="VSO295" s="6"/>
      <c r="VSP295" s="6"/>
      <c r="VSQ295" s="6"/>
      <c r="VSR295" s="6"/>
      <c r="VSS295" s="6"/>
      <c r="VST295" s="6"/>
      <c r="VSU295" s="6"/>
      <c r="VSV295" s="6"/>
      <c r="VSW295" s="6"/>
      <c r="VSX295" s="6"/>
      <c r="VSY295" s="6"/>
      <c r="VSZ295" s="6"/>
      <c r="VTA295" s="6"/>
      <c r="VTB295" s="6"/>
      <c r="VTC295" s="6"/>
      <c r="VTD295" s="6"/>
      <c r="VTE295" s="6"/>
      <c r="VTF295" s="6"/>
      <c r="VTG295" s="6"/>
      <c r="VTH295" s="6"/>
      <c r="VTI295" s="6"/>
      <c r="VTJ295" s="6"/>
      <c r="VTK295" s="6"/>
      <c r="VTL295" s="6"/>
      <c r="VTM295" s="6"/>
      <c r="VTN295" s="6"/>
      <c r="VTO295" s="6"/>
      <c r="VTP295" s="6"/>
      <c r="VTQ295" s="6"/>
      <c r="VTR295" s="6"/>
      <c r="VTS295" s="6"/>
      <c r="VTT295" s="6"/>
      <c r="VTU295" s="6"/>
      <c r="VTV295" s="6"/>
      <c r="VTW295" s="6"/>
      <c r="VTX295" s="6"/>
      <c r="VTY295" s="6"/>
      <c r="VTZ295" s="6"/>
      <c r="VUA295" s="6"/>
      <c r="VUB295" s="6"/>
      <c r="VUC295" s="6"/>
      <c r="VUD295" s="6"/>
      <c r="VUE295" s="6"/>
      <c r="VUF295" s="6"/>
      <c r="VUG295" s="6"/>
      <c r="VUH295" s="6"/>
      <c r="VUI295" s="6"/>
      <c r="VUJ295" s="6"/>
      <c r="VUK295" s="6"/>
      <c r="VUL295" s="6"/>
      <c r="VUM295" s="6"/>
      <c r="VUN295" s="6"/>
      <c r="VUO295" s="6"/>
      <c r="VUP295" s="6"/>
      <c r="VUQ295" s="6"/>
      <c r="VUR295" s="6"/>
      <c r="VUS295" s="6"/>
      <c r="VUT295" s="6"/>
      <c r="VUU295" s="6"/>
      <c r="VUV295" s="6"/>
      <c r="VUW295" s="6"/>
      <c r="VUX295" s="6"/>
      <c r="VUY295" s="6"/>
      <c r="VUZ295" s="6"/>
      <c r="VVA295" s="6"/>
      <c r="VVB295" s="6"/>
      <c r="VVC295" s="6"/>
      <c r="VVD295" s="6"/>
      <c r="VVE295" s="6"/>
      <c r="VVF295" s="6"/>
      <c r="VVG295" s="6"/>
      <c r="VVH295" s="6"/>
      <c r="VVI295" s="6"/>
      <c r="VVJ295" s="6"/>
      <c r="VVK295" s="6"/>
      <c r="VVL295" s="6"/>
      <c r="VVM295" s="6"/>
      <c r="VVN295" s="6"/>
      <c r="VVO295" s="6"/>
      <c r="VVP295" s="6"/>
      <c r="VVQ295" s="6"/>
      <c r="VVR295" s="6"/>
      <c r="VVS295" s="6"/>
      <c r="VVT295" s="6"/>
      <c r="VVU295" s="6"/>
      <c r="VVV295" s="6"/>
      <c r="VVW295" s="6"/>
      <c r="VVX295" s="6"/>
      <c r="VVY295" s="6"/>
      <c r="VVZ295" s="6"/>
      <c r="VWA295" s="6"/>
      <c r="VWB295" s="6"/>
      <c r="VWC295" s="6"/>
      <c r="VWD295" s="6"/>
      <c r="VWE295" s="6"/>
      <c r="VWF295" s="6"/>
      <c r="VWG295" s="6"/>
      <c r="VWH295" s="6"/>
      <c r="VWI295" s="6"/>
      <c r="VWJ295" s="6"/>
      <c r="VWK295" s="6"/>
      <c r="VWL295" s="6"/>
      <c r="VWM295" s="6"/>
      <c r="VWN295" s="6"/>
      <c r="VWO295" s="6"/>
      <c r="VWP295" s="6"/>
      <c r="VWQ295" s="6"/>
      <c r="VWR295" s="6"/>
      <c r="VWS295" s="6"/>
      <c r="VWT295" s="6"/>
      <c r="VWU295" s="6"/>
      <c r="VWV295" s="6"/>
      <c r="VWW295" s="6"/>
      <c r="VWX295" s="6"/>
      <c r="VWY295" s="6"/>
      <c r="VWZ295" s="6"/>
      <c r="VXA295" s="6"/>
      <c r="VXB295" s="6"/>
      <c r="VXC295" s="6"/>
      <c r="VXD295" s="6"/>
      <c r="VXE295" s="6"/>
      <c r="VXF295" s="6"/>
      <c r="VXG295" s="6"/>
      <c r="VXH295" s="6"/>
      <c r="VXI295" s="6"/>
      <c r="VXJ295" s="6"/>
      <c r="VXK295" s="6"/>
      <c r="VXL295" s="6"/>
      <c r="VXM295" s="6"/>
      <c r="VXN295" s="6"/>
      <c r="VXO295" s="6"/>
      <c r="VXP295" s="6"/>
      <c r="VXQ295" s="6"/>
      <c r="VXR295" s="6"/>
      <c r="VXS295" s="6"/>
      <c r="VXT295" s="6"/>
      <c r="VXU295" s="6"/>
      <c r="VXV295" s="6"/>
      <c r="VXW295" s="6"/>
      <c r="VXX295" s="6"/>
      <c r="VXY295" s="6"/>
      <c r="VXZ295" s="6"/>
      <c r="VYA295" s="6"/>
      <c r="VYB295" s="6"/>
      <c r="VYC295" s="6"/>
      <c r="VYD295" s="6"/>
      <c r="VYE295" s="6"/>
      <c r="VYF295" s="6"/>
      <c r="VYG295" s="6"/>
      <c r="VYH295" s="6"/>
      <c r="VYI295" s="6"/>
      <c r="VYJ295" s="6"/>
      <c r="VYK295" s="6"/>
      <c r="VYL295" s="6"/>
      <c r="VYM295" s="6"/>
      <c r="VYN295" s="6"/>
      <c r="VYO295" s="6"/>
      <c r="VYP295" s="6"/>
      <c r="VYQ295" s="6"/>
      <c r="VYR295" s="6"/>
      <c r="VYS295" s="6"/>
      <c r="VYT295" s="6"/>
      <c r="VYU295" s="6"/>
      <c r="VYV295" s="6"/>
      <c r="VYW295" s="6"/>
      <c r="VYX295" s="6"/>
      <c r="VYY295" s="6"/>
      <c r="VYZ295" s="6"/>
      <c r="VZA295" s="6"/>
      <c r="VZB295" s="6"/>
      <c r="VZC295" s="6"/>
      <c r="VZD295" s="6"/>
      <c r="VZE295" s="6"/>
      <c r="VZF295" s="6"/>
      <c r="VZG295" s="6"/>
      <c r="VZH295" s="6"/>
      <c r="VZI295" s="6"/>
      <c r="VZJ295" s="6"/>
      <c r="VZK295" s="6"/>
      <c r="VZL295" s="6"/>
      <c r="VZM295" s="6"/>
      <c r="VZN295" s="6"/>
      <c r="VZO295" s="6"/>
      <c r="VZP295" s="6"/>
      <c r="VZQ295" s="6"/>
      <c r="VZR295" s="6"/>
      <c r="VZS295" s="6"/>
      <c r="VZT295" s="6"/>
      <c r="VZU295" s="6"/>
      <c r="VZV295" s="6"/>
      <c r="VZW295" s="6"/>
      <c r="VZX295" s="6"/>
      <c r="VZY295" s="6"/>
      <c r="VZZ295" s="6"/>
      <c r="WAA295" s="6"/>
      <c r="WAB295" s="6"/>
      <c r="WAC295" s="6"/>
      <c r="WAD295" s="6"/>
      <c r="WAE295" s="6"/>
      <c r="WAF295" s="6"/>
      <c r="WAG295" s="6"/>
      <c r="WAH295" s="6"/>
      <c r="WAI295" s="6"/>
      <c r="WAJ295" s="6"/>
      <c r="WAK295" s="6"/>
      <c r="WAL295" s="6"/>
      <c r="WAM295" s="6"/>
      <c r="WAN295" s="6"/>
      <c r="WAO295" s="6"/>
      <c r="WAP295" s="6"/>
      <c r="WAQ295" s="6"/>
      <c r="WAR295" s="6"/>
      <c r="WAS295" s="6"/>
      <c r="WAT295" s="6"/>
      <c r="WAU295" s="6"/>
      <c r="WAV295" s="6"/>
      <c r="WAW295" s="6"/>
      <c r="WAX295" s="6"/>
      <c r="WAY295" s="6"/>
      <c r="WAZ295" s="6"/>
      <c r="WBA295" s="6"/>
      <c r="WBB295" s="6"/>
      <c r="WBC295" s="6"/>
      <c r="WBD295" s="6"/>
      <c r="WBE295" s="6"/>
      <c r="WBF295" s="6"/>
      <c r="WBG295" s="6"/>
      <c r="WBH295" s="6"/>
      <c r="WBI295" s="6"/>
      <c r="WBJ295" s="6"/>
      <c r="WBK295" s="6"/>
      <c r="WBL295" s="6"/>
      <c r="WBM295" s="6"/>
      <c r="WBN295" s="6"/>
      <c r="WBO295" s="6"/>
      <c r="WBP295" s="6"/>
      <c r="WBQ295" s="6"/>
      <c r="WBR295" s="6"/>
      <c r="WBS295" s="6"/>
      <c r="WBT295" s="6"/>
      <c r="WBU295" s="6"/>
      <c r="WBV295" s="6"/>
      <c r="WBW295" s="6"/>
      <c r="WBX295" s="6"/>
      <c r="WBY295" s="6"/>
      <c r="WBZ295" s="6"/>
      <c r="WCA295" s="6"/>
      <c r="WCB295" s="6"/>
      <c r="WCC295" s="6"/>
      <c r="WCD295" s="6"/>
      <c r="WCE295" s="6"/>
      <c r="WCF295" s="6"/>
      <c r="WCG295" s="6"/>
      <c r="WCH295" s="6"/>
      <c r="WCI295" s="6"/>
      <c r="WCJ295" s="6"/>
      <c r="WCK295" s="6"/>
      <c r="WCL295" s="6"/>
      <c r="WCM295" s="6"/>
      <c r="WCN295" s="6"/>
      <c r="WCO295" s="6"/>
      <c r="WCP295" s="6"/>
      <c r="WCQ295" s="6"/>
      <c r="WCR295" s="6"/>
      <c r="WCS295" s="6"/>
      <c r="WCT295" s="6"/>
      <c r="WCU295" s="6"/>
      <c r="WCV295" s="6"/>
      <c r="WCW295" s="6"/>
      <c r="WCX295" s="6"/>
      <c r="WCY295" s="6"/>
      <c r="WCZ295" s="6"/>
      <c r="WDA295" s="6"/>
      <c r="WDB295" s="6"/>
      <c r="WDC295" s="6"/>
      <c r="WDD295" s="6"/>
      <c r="WDE295" s="6"/>
      <c r="WDF295" s="6"/>
      <c r="WDG295" s="6"/>
      <c r="WDH295" s="6"/>
      <c r="WDI295" s="6"/>
      <c r="WDJ295" s="6"/>
      <c r="WDK295" s="6"/>
      <c r="WDL295" s="6"/>
      <c r="WDM295" s="6"/>
      <c r="WDN295" s="6"/>
      <c r="WDO295" s="6"/>
      <c r="WDP295" s="6"/>
      <c r="WDQ295" s="6"/>
      <c r="WDR295" s="6"/>
      <c r="WDS295" s="6"/>
      <c r="WDT295" s="6"/>
      <c r="WDU295" s="6"/>
      <c r="WDV295" s="6"/>
      <c r="WDW295" s="6"/>
      <c r="WDX295" s="6"/>
      <c r="WDY295" s="6"/>
      <c r="WDZ295" s="6"/>
      <c r="WEA295" s="6"/>
      <c r="WEB295" s="6"/>
      <c r="WEC295" s="6"/>
      <c r="WED295" s="6"/>
      <c r="WEE295" s="6"/>
      <c r="WEF295" s="6"/>
      <c r="WEG295" s="6"/>
      <c r="WEH295" s="6"/>
      <c r="WEI295" s="6"/>
      <c r="WEJ295" s="6"/>
      <c r="WEK295" s="6"/>
      <c r="WEL295" s="6"/>
      <c r="WEM295" s="6"/>
      <c r="WEN295" s="6"/>
      <c r="WEO295" s="6"/>
      <c r="WEP295" s="6"/>
      <c r="WEQ295" s="6"/>
      <c r="WER295" s="6"/>
      <c r="WES295" s="6"/>
      <c r="WET295" s="6"/>
      <c r="WEU295" s="6"/>
      <c r="WEV295" s="6"/>
      <c r="WEW295" s="6"/>
      <c r="WEX295" s="6"/>
      <c r="WEY295" s="6"/>
      <c r="WEZ295" s="6"/>
      <c r="WFA295" s="6"/>
      <c r="WFB295" s="6"/>
      <c r="WFC295" s="6"/>
      <c r="WFD295" s="6"/>
      <c r="WFE295" s="6"/>
      <c r="WFF295" s="6"/>
      <c r="WFG295" s="6"/>
      <c r="WFH295" s="6"/>
      <c r="WFI295" s="6"/>
      <c r="WFJ295" s="6"/>
      <c r="WFK295" s="6"/>
      <c r="WFL295" s="6"/>
      <c r="WFM295" s="6"/>
      <c r="WFN295" s="6"/>
      <c r="WFO295" s="6"/>
      <c r="WFP295" s="6"/>
      <c r="WFQ295" s="6"/>
      <c r="WFR295" s="6"/>
      <c r="WFS295" s="6"/>
      <c r="WFT295" s="6"/>
      <c r="WFU295" s="6"/>
      <c r="WFV295" s="6"/>
      <c r="WFW295" s="6"/>
      <c r="WFX295" s="6"/>
      <c r="WFY295" s="6"/>
      <c r="WFZ295" s="6"/>
      <c r="WGA295" s="6"/>
      <c r="WGB295" s="6"/>
      <c r="WGC295" s="6"/>
      <c r="WGD295" s="6"/>
      <c r="WGE295" s="6"/>
      <c r="WGF295" s="6"/>
      <c r="WGG295" s="6"/>
      <c r="WGH295" s="6"/>
      <c r="WGI295" s="6"/>
      <c r="WGJ295" s="6"/>
      <c r="WGK295" s="6"/>
      <c r="WGL295" s="6"/>
      <c r="WGM295" s="6"/>
      <c r="WGN295" s="6"/>
      <c r="WGO295" s="6"/>
      <c r="WGP295" s="6"/>
      <c r="WGQ295" s="6"/>
      <c r="WGR295" s="6"/>
      <c r="WGS295" s="6"/>
      <c r="WGT295" s="6"/>
      <c r="WGU295" s="6"/>
      <c r="WGV295" s="6"/>
      <c r="WGW295" s="6"/>
      <c r="WGX295" s="6"/>
      <c r="WGY295" s="6"/>
      <c r="WGZ295" s="6"/>
      <c r="WHA295" s="6"/>
      <c r="WHB295" s="6"/>
      <c r="WHC295" s="6"/>
      <c r="WHD295" s="6"/>
      <c r="WHE295" s="6"/>
      <c r="WHF295" s="6"/>
      <c r="WHG295" s="6"/>
      <c r="WHH295" s="6"/>
      <c r="WHI295" s="6"/>
      <c r="WHJ295" s="6"/>
      <c r="WHK295" s="6"/>
      <c r="WHL295" s="6"/>
      <c r="WHM295" s="6"/>
      <c r="WHN295" s="6"/>
      <c r="WHO295" s="6"/>
      <c r="WHP295" s="6"/>
      <c r="WHQ295" s="6"/>
      <c r="WHR295" s="6"/>
      <c r="WHS295" s="6"/>
      <c r="WHT295" s="6"/>
      <c r="WHU295" s="6"/>
      <c r="WHV295" s="6"/>
      <c r="WHW295" s="6"/>
      <c r="WHX295" s="6"/>
      <c r="WHY295" s="6"/>
      <c r="WHZ295" s="6"/>
      <c r="WIA295" s="6"/>
      <c r="WIB295" s="6"/>
      <c r="WIC295" s="6"/>
      <c r="WID295" s="6"/>
      <c r="WIE295" s="6"/>
      <c r="WIF295" s="6"/>
      <c r="WIG295" s="6"/>
      <c r="WIH295" s="6"/>
      <c r="WII295" s="6"/>
      <c r="WIJ295" s="6"/>
      <c r="WIK295" s="6"/>
      <c r="WIL295" s="6"/>
      <c r="WIM295" s="6"/>
      <c r="WIN295" s="6"/>
      <c r="WIO295" s="6"/>
      <c r="WIP295" s="6"/>
      <c r="WIQ295" s="6"/>
      <c r="WIR295" s="6"/>
      <c r="WIS295" s="6"/>
      <c r="WIT295" s="6"/>
      <c r="WIU295" s="6"/>
      <c r="WIV295" s="6"/>
      <c r="WIW295" s="6"/>
      <c r="WIX295" s="6"/>
      <c r="WIY295" s="6"/>
      <c r="WIZ295" s="6"/>
      <c r="WJA295" s="6"/>
      <c r="WJB295" s="6"/>
      <c r="WJC295" s="6"/>
      <c r="WJD295" s="6"/>
      <c r="WJE295" s="6"/>
      <c r="WJF295" s="6"/>
      <c r="WJG295" s="6"/>
      <c r="WJH295" s="6"/>
      <c r="WJI295" s="6"/>
      <c r="WJJ295" s="6"/>
      <c r="WJK295" s="6"/>
      <c r="WJL295" s="6"/>
      <c r="WJM295" s="6"/>
      <c r="WJN295" s="6"/>
      <c r="WJO295" s="6"/>
      <c r="WJP295" s="6"/>
      <c r="WJQ295" s="6"/>
      <c r="WJR295" s="6"/>
      <c r="WJS295" s="6"/>
      <c r="WJT295" s="6"/>
      <c r="WJU295" s="6"/>
      <c r="WJV295" s="6"/>
      <c r="WJW295" s="6"/>
      <c r="WJX295" s="6"/>
      <c r="WJY295" s="6"/>
      <c r="WJZ295" s="6"/>
      <c r="WKA295" s="6"/>
      <c r="WKB295" s="6"/>
      <c r="WKC295" s="6"/>
      <c r="WKD295" s="6"/>
      <c r="WKE295" s="6"/>
      <c r="WKF295" s="6"/>
      <c r="WKG295" s="6"/>
      <c r="WKH295" s="6"/>
      <c r="WKI295" s="6"/>
      <c r="WKJ295" s="6"/>
      <c r="WKK295" s="6"/>
      <c r="WKL295" s="6"/>
      <c r="WKM295" s="6"/>
      <c r="WKN295" s="6"/>
      <c r="WKO295" s="6"/>
      <c r="WKP295" s="6"/>
      <c r="WKQ295" s="6"/>
      <c r="WKR295" s="6"/>
      <c r="WKS295" s="6"/>
      <c r="WKT295" s="6"/>
      <c r="WKU295" s="6"/>
      <c r="WKV295" s="6"/>
      <c r="WKW295" s="6"/>
      <c r="WKX295" s="6"/>
      <c r="WKY295" s="6"/>
      <c r="WKZ295" s="6"/>
      <c r="WLA295" s="6"/>
      <c r="WLB295" s="6"/>
      <c r="WLC295" s="6"/>
      <c r="WLD295" s="6"/>
      <c r="WLE295" s="6"/>
      <c r="WLF295" s="6"/>
      <c r="WLG295" s="6"/>
      <c r="WLH295" s="6"/>
      <c r="WLI295" s="6"/>
      <c r="WLJ295" s="6"/>
      <c r="WLK295" s="6"/>
      <c r="WLL295" s="6"/>
      <c r="WLM295" s="6"/>
      <c r="WLN295" s="6"/>
      <c r="WLO295" s="6"/>
      <c r="WLP295" s="6"/>
      <c r="WLQ295" s="6"/>
      <c r="WLR295" s="6"/>
      <c r="WLS295" s="6"/>
      <c r="WLT295" s="6"/>
      <c r="WLU295" s="6"/>
      <c r="WLV295" s="6"/>
      <c r="WLW295" s="6"/>
      <c r="WLX295" s="6"/>
      <c r="WLY295" s="6"/>
      <c r="WLZ295" s="6"/>
      <c r="WMA295" s="6"/>
      <c r="WMB295" s="6"/>
      <c r="WMC295" s="6"/>
      <c r="WMD295" s="6"/>
      <c r="WME295" s="6"/>
      <c r="WMF295" s="6"/>
      <c r="WMG295" s="6"/>
      <c r="WMH295" s="6"/>
      <c r="WMI295" s="6"/>
      <c r="WMJ295" s="6"/>
      <c r="WMK295" s="6"/>
      <c r="WML295" s="6"/>
      <c r="WMM295" s="6"/>
      <c r="WMN295" s="6"/>
      <c r="WMO295" s="6"/>
      <c r="WMP295" s="6"/>
      <c r="WMQ295" s="6"/>
      <c r="WMR295" s="6"/>
      <c r="WMS295" s="6"/>
      <c r="WMT295" s="6"/>
      <c r="WMU295" s="6"/>
      <c r="WMV295" s="6"/>
      <c r="WMW295" s="6"/>
      <c r="WMX295" s="6"/>
      <c r="WMY295" s="6"/>
      <c r="WMZ295" s="6"/>
      <c r="WNA295" s="6"/>
      <c r="WNB295" s="6"/>
      <c r="WNC295" s="6"/>
      <c r="WND295" s="6"/>
      <c r="WNE295" s="6"/>
      <c r="WNF295" s="6"/>
      <c r="WNG295" s="6"/>
      <c r="WNH295" s="6"/>
      <c r="WNI295" s="6"/>
      <c r="WNJ295" s="6"/>
      <c r="WNK295" s="6"/>
      <c r="WNL295" s="6"/>
      <c r="WNM295" s="6"/>
      <c r="WNN295" s="6"/>
      <c r="WNO295" s="6"/>
      <c r="WNP295" s="6"/>
      <c r="WNQ295" s="6"/>
      <c r="WNR295" s="6"/>
      <c r="WNS295" s="6"/>
      <c r="WNT295" s="6"/>
      <c r="WNU295" s="6"/>
      <c r="WNV295" s="6"/>
      <c r="WNW295" s="6"/>
      <c r="WNX295" s="6"/>
      <c r="WNY295" s="6"/>
      <c r="WNZ295" s="6"/>
      <c r="WOA295" s="6"/>
      <c r="WOB295" s="6"/>
      <c r="WOC295" s="6"/>
      <c r="WOD295" s="6"/>
      <c r="WOE295" s="6"/>
      <c r="WOF295" s="6"/>
      <c r="WOG295" s="6"/>
      <c r="WOH295" s="6"/>
      <c r="WOI295" s="6"/>
      <c r="WOJ295" s="6"/>
      <c r="WOK295" s="6"/>
      <c r="WOL295" s="6"/>
      <c r="WOM295" s="6"/>
      <c r="WON295" s="6"/>
      <c r="WOO295" s="6"/>
      <c r="WOP295" s="6"/>
      <c r="WOQ295" s="6"/>
      <c r="WOR295" s="6"/>
      <c r="WOS295" s="6"/>
      <c r="WOT295" s="6"/>
      <c r="WOU295" s="6"/>
      <c r="WOV295" s="6"/>
      <c r="WOW295" s="6"/>
      <c r="WOX295" s="6"/>
      <c r="WOY295" s="6"/>
      <c r="WOZ295" s="6"/>
      <c r="WPA295" s="6"/>
      <c r="WPB295" s="6"/>
      <c r="WPC295" s="6"/>
      <c r="WPD295" s="6"/>
      <c r="WPE295" s="6"/>
      <c r="WPF295" s="6"/>
      <c r="WPG295" s="6"/>
      <c r="WPH295" s="6"/>
      <c r="WPI295" s="6"/>
      <c r="WPJ295" s="6"/>
      <c r="WPK295" s="6"/>
      <c r="WPL295" s="6"/>
      <c r="WPM295" s="6"/>
      <c r="WPN295" s="6"/>
      <c r="WPO295" s="6"/>
      <c r="WPP295" s="6"/>
      <c r="WPQ295" s="6"/>
      <c r="WPR295" s="6"/>
      <c r="WPS295" s="6"/>
      <c r="WPT295" s="6"/>
      <c r="WPU295" s="6"/>
      <c r="WPV295" s="6"/>
      <c r="WPW295" s="6"/>
      <c r="WPX295" s="6"/>
      <c r="WPY295" s="6"/>
      <c r="WPZ295" s="6"/>
      <c r="WQA295" s="6"/>
      <c r="WQB295" s="6"/>
      <c r="WQC295" s="6"/>
      <c r="WQD295" s="6"/>
      <c r="WQE295" s="6"/>
      <c r="WQF295" s="6"/>
      <c r="WQG295" s="6"/>
      <c r="WQH295" s="6"/>
      <c r="WQI295" s="6"/>
      <c r="WQJ295" s="6"/>
      <c r="WQK295" s="6"/>
      <c r="WQL295" s="6"/>
      <c r="WQM295" s="6"/>
      <c r="WQN295" s="6"/>
      <c r="WQO295" s="6"/>
      <c r="WQP295" s="6"/>
      <c r="WQQ295" s="6"/>
      <c r="WQR295" s="6"/>
      <c r="WQS295" s="6"/>
      <c r="WQT295" s="6"/>
      <c r="WQU295" s="6"/>
      <c r="WQV295" s="6"/>
      <c r="WQW295" s="6"/>
      <c r="WQX295" s="6"/>
      <c r="WQY295" s="6"/>
      <c r="WQZ295" s="6"/>
      <c r="WRA295" s="6"/>
      <c r="WRB295" s="6"/>
      <c r="WRC295" s="6"/>
      <c r="WRD295" s="6"/>
      <c r="WRE295" s="6"/>
      <c r="WRF295" s="6"/>
      <c r="WRG295" s="6"/>
      <c r="WRH295" s="6"/>
      <c r="WRI295" s="6"/>
      <c r="WRJ295" s="6"/>
      <c r="WRK295" s="6"/>
      <c r="WRL295" s="6"/>
      <c r="WRM295" s="6"/>
      <c r="WRN295" s="6"/>
      <c r="WRO295" s="6"/>
      <c r="WRP295" s="6"/>
      <c r="WRQ295" s="6"/>
      <c r="WRR295" s="6"/>
      <c r="WRS295" s="6"/>
      <c r="WRT295" s="6"/>
      <c r="WRU295" s="6"/>
      <c r="WRV295" s="6"/>
      <c r="WRW295" s="6"/>
      <c r="WRX295" s="6"/>
      <c r="WRY295" s="6"/>
      <c r="WRZ295" s="6"/>
      <c r="WSA295" s="6"/>
      <c r="WSB295" s="6"/>
      <c r="WSC295" s="6"/>
      <c r="WSD295" s="6"/>
      <c r="WSE295" s="6"/>
      <c r="WSF295" s="6"/>
      <c r="WSG295" s="6"/>
      <c r="WSH295" s="6"/>
      <c r="WSI295" s="6"/>
      <c r="WSJ295" s="6"/>
      <c r="WSK295" s="6"/>
      <c r="WSL295" s="6"/>
      <c r="WSM295" s="6"/>
      <c r="WSN295" s="6"/>
      <c r="WSO295" s="6"/>
      <c r="WSP295" s="6"/>
      <c r="WSQ295" s="6"/>
      <c r="WSR295" s="6"/>
      <c r="WSS295" s="6"/>
      <c r="WST295" s="6"/>
      <c r="WSU295" s="6"/>
      <c r="WSV295" s="6"/>
      <c r="WSW295" s="6"/>
      <c r="WSX295" s="6"/>
      <c r="WSY295" s="6"/>
      <c r="WSZ295" s="6"/>
      <c r="WTA295" s="6"/>
      <c r="WTB295" s="6"/>
      <c r="WTC295" s="6"/>
      <c r="WTD295" s="6"/>
      <c r="WTE295" s="6"/>
      <c r="WTF295" s="6"/>
      <c r="WTG295" s="6"/>
      <c r="WTH295" s="6"/>
      <c r="WTI295" s="6"/>
      <c r="WTJ295" s="6"/>
      <c r="WTK295" s="6"/>
      <c r="WTL295" s="6"/>
      <c r="WTM295" s="6"/>
      <c r="WTN295" s="6"/>
      <c r="WTO295" s="6"/>
      <c r="WTP295" s="6"/>
      <c r="WTQ295" s="6"/>
      <c r="WTR295" s="6"/>
      <c r="WTS295" s="6"/>
      <c r="WTT295" s="6"/>
      <c r="WTU295" s="6"/>
      <c r="WTV295" s="6"/>
      <c r="WTW295" s="6"/>
      <c r="WTX295" s="6"/>
      <c r="WTY295" s="6"/>
      <c r="WTZ295" s="6"/>
      <c r="WUA295" s="6"/>
      <c r="WUB295" s="6"/>
      <c r="WUC295" s="6"/>
      <c r="WUD295" s="6"/>
      <c r="WUE295" s="6"/>
      <c r="WUF295" s="6"/>
      <c r="WUG295" s="6"/>
      <c r="WUH295" s="6"/>
      <c r="WUI295" s="6"/>
      <c r="WUJ295" s="6"/>
      <c r="WUK295" s="6"/>
      <c r="WUL295" s="6"/>
      <c r="WUM295" s="6"/>
      <c r="WUN295" s="6"/>
      <c r="WUO295" s="6"/>
      <c r="WUP295" s="6"/>
      <c r="WUQ295" s="6"/>
      <c r="WUR295" s="6"/>
      <c r="WUS295" s="6"/>
      <c r="WUT295" s="6"/>
      <c r="WUU295" s="6"/>
      <c r="WUV295" s="6"/>
      <c r="WUW295" s="6"/>
      <c r="WUX295" s="6"/>
      <c r="WUY295" s="6"/>
      <c r="WUZ295" s="6"/>
      <c r="WVA295" s="6"/>
      <c r="WVB295" s="6"/>
      <c r="WVC295" s="6"/>
      <c r="WVD295" s="6"/>
      <c r="WVE295" s="6"/>
      <c r="WVF295" s="6"/>
      <c r="WVG295" s="6"/>
      <c r="WVH295" s="6"/>
      <c r="WVI295" s="6"/>
      <c r="WVJ295" s="6"/>
      <c r="WVK295" s="6"/>
      <c r="WVL295" s="6"/>
      <c r="WVM295" s="6"/>
      <c r="WVN295" s="6"/>
      <c r="WVO295" s="6"/>
      <c r="WVP295" s="6"/>
      <c r="WVQ295" s="6"/>
      <c r="WVR295" s="6"/>
      <c r="WVS295" s="6"/>
      <c r="WVT295" s="6"/>
      <c r="WVU295" s="6"/>
      <c r="WVV295" s="6"/>
      <c r="WVW295" s="6"/>
      <c r="WVX295" s="6"/>
      <c r="WVY295" s="6"/>
      <c r="WVZ295" s="6"/>
      <c r="WWA295" s="6"/>
      <c r="WWB295" s="6"/>
      <c r="WWC295" s="6"/>
      <c r="WWD295" s="6"/>
      <c r="WWE295" s="6"/>
      <c r="WWF295" s="6"/>
      <c r="WWG295" s="6"/>
      <c r="WWH295" s="6"/>
      <c r="WWI295" s="6"/>
      <c r="WWJ295" s="6"/>
      <c r="WWK295" s="6"/>
      <c r="WWL295" s="6"/>
      <c r="WWM295" s="6"/>
      <c r="WWN295" s="6"/>
      <c r="WWO295" s="6"/>
      <c r="WWP295" s="6"/>
      <c r="WWQ295" s="6"/>
      <c r="WWR295" s="6"/>
      <c r="WWS295" s="6"/>
      <c r="WWT295" s="6"/>
      <c r="WWU295" s="6"/>
      <c r="WWV295" s="6"/>
      <c r="WWW295" s="6"/>
      <c r="WWX295" s="6"/>
      <c r="WWY295" s="6"/>
      <c r="WWZ295" s="6"/>
      <c r="WXA295" s="6"/>
      <c r="WXB295" s="6"/>
      <c r="WXC295" s="6"/>
      <c r="WXD295" s="6"/>
      <c r="WXE295" s="6"/>
      <c r="WXF295" s="6"/>
      <c r="WXG295" s="6"/>
      <c r="WXH295" s="6"/>
      <c r="WXI295" s="6"/>
      <c r="WXJ295" s="6"/>
      <c r="WXK295" s="6"/>
      <c r="WXL295" s="6"/>
      <c r="WXM295" s="6"/>
      <c r="WXN295" s="6"/>
      <c r="WXO295" s="6"/>
      <c r="WXP295" s="6"/>
      <c r="WXQ295" s="6"/>
      <c r="WXR295" s="6"/>
      <c r="WXS295" s="6"/>
      <c r="WXT295" s="6"/>
      <c r="WXU295" s="6"/>
      <c r="WXV295" s="6"/>
      <c r="WXW295" s="6"/>
      <c r="WXX295" s="6"/>
      <c r="WXY295" s="6"/>
      <c r="WXZ295" s="6"/>
      <c r="WYA295" s="6"/>
      <c r="WYB295" s="6"/>
      <c r="WYC295" s="6"/>
      <c r="WYD295" s="6"/>
      <c r="WYE295" s="6"/>
      <c r="WYF295" s="6"/>
      <c r="WYG295" s="6"/>
      <c r="WYH295" s="6"/>
      <c r="WYI295" s="6"/>
      <c r="WYJ295" s="6"/>
      <c r="WYK295" s="6"/>
      <c r="WYL295" s="6"/>
      <c r="WYM295" s="6"/>
      <c r="WYN295" s="6"/>
      <c r="WYO295" s="6"/>
      <c r="WYP295" s="6"/>
      <c r="WYQ295" s="6"/>
      <c r="WYR295" s="6"/>
      <c r="WYS295" s="6"/>
      <c r="WYT295" s="6"/>
      <c r="WYU295" s="6"/>
      <c r="WYV295" s="6"/>
      <c r="WYW295" s="6"/>
      <c r="WYX295" s="6"/>
      <c r="WYY295" s="6"/>
      <c r="WYZ295" s="6"/>
      <c r="WZA295" s="6"/>
      <c r="WZB295" s="6"/>
      <c r="WZC295" s="6"/>
      <c r="WZD295" s="6"/>
      <c r="WZE295" s="6"/>
      <c r="WZF295" s="6"/>
      <c r="WZG295" s="6"/>
      <c r="WZH295" s="6"/>
      <c r="WZI295" s="6"/>
      <c r="WZJ295" s="6"/>
      <c r="WZK295" s="6"/>
      <c r="WZL295" s="6"/>
      <c r="WZM295" s="6"/>
      <c r="WZN295" s="6"/>
      <c r="WZO295" s="6"/>
      <c r="WZP295" s="6"/>
      <c r="WZQ295" s="6"/>
      <c r="WZR295" s="6"/>
      <c r="WZS295" s="6"/>
      <c r="WZT295" s="6"/>
      <c r="WZU295" s="6"/>
      <c r="WZV295" s="6"/>
      <c r="WZW295" s="6"/>
      <c r="WZX295" s="6"/>
      <c r="WZY295" s="6"/>
      <c r="WZZ295" s="6"/>
      <c r="XAA295" s="6"/>
      <c r="XAB295" s="6"/>
      <c r="XAC295" s="6"/>
      <c r="XAD295" s="6"/>
      <c r="XAE295" s="6"/>
      <c r="XAF295" s="6"/>
      <c r="XAG295" s="6"/>
      <c r="XAH295" s="6"/>
      <c r="XAI295" s="6"/>
      <c r="XAJ295" s="6"/>
      <c r="XAK295" s="6"/>
      <c r="XAL295" s="6"/>
      <c r="XAM295" s="6"/>
      <c r="XAN295" s="6"/>
      <c r="XAO295" s="6"/>
      <c r="XAP295" s="6"/>
      <c r="XAQ295" s="6"/>
      <c r="XAR295" s="6"/>
      <c r="XAS295" s="6"/>
      <c r="XAT295" s="6"/>
      <c r="XAU295" s="6"/>
      <c r="XAV295" s="6"/>
      <c r="XAW295" s="6"/>
      <c r="XAX295" s="6"/>
      <c r="XAY295" s="6"/>
      <c r="XAZ295" s="6"/>
      <c r="XBA295" s="6"/>
      <c r="XBB295" s="6"/>
      <c r="XBC295" s="6"/>
      <c r="XBD295" s="6"/>
      <c r="XBE295" s="6"/>
      <c r="XBF295" s="6"/>
      <c r="XBG295" s="6"/>
      <c r="XBH295" s="6"/>
      <c r="XBI295" s="6"/>
      <c r="XBJ295" s="6"/>
      <c r="XBK295" s="6"/>
      <c r="XBL295" s="6"/>
      <c r="XBM295" s="6"/>
      <c r="XBN295" s="6"/>
      <c r="XBO295" s="6"/>
      <c r="XBP295" s="6"/>
      <c r="XBQ295" s="6"/>
      <c r="XBR295" s="6"/>
      <c r="XBS295" s="6"/>
      <c r="XBT295" s="6"/>
      <c r="XBU295" s="6"/>
      <c r="XBV295" s="6"/>
      <c r="XBW295" s="6"/>
      <c r="XBX295" s="6"/>
      <c r="XBY295" s="6"/>
      <c r="XBZ295" s="6"/>
      <c r="XCA295" s="6"/>
      <c r="XCB295" s="6"/>
      <c r="XCC295" s="6"/>
      <c r="XCD295" s="6"/>
      <c r="XCE295" s="6"/>
      <c r="XCF295" s="6"/>
      <c r="XCG295" s="6"/>
      <c r="XCH295" s="6"/>
      <c r="XCI295" s="6"/>
      <c r="XCJ295" s="6"/>
      <c r="XCK295" s="6"/>
      <c r="XCL295" s="6"/>
      <c r="XCM295" s="6"/>
      <c r="XCN295" s="6"/>
      <c r="XCO295" s="6"/>
      <c r="XCP295" s="6"/>
      <c r="XCQ295" s="6"/>
      <c r="XCR295" s="6"/>
      <c r="XCS295" s="6"/>
      <c r="XCT295" s="6"/>
      <c r="XCU295" s="6"/>
      <c r="XCV295" s="6"/>
      <c r="XCW295" s="6"/>
      <c r="XCX295" s="6"/>
      <c r="XCY295" s="6"/>
      <c r="XCZ295" s="6"/>
      <c r="XDA295" s="6"/>
      <c r="XDB295" s="6"/>
    </row>
    <row r="296" spans="1:16330" s="2" customFormat="1">
      <c r="A296" s="146">
        <v>63908</v>
      </c>
      <c r="B296" s="146">
        <v>2630</v>
      </c>
      <c r="C296" s="146">
        <v>608</v>
      </c>
      <c r="D296" s="147">
        <v>64385</v>
      </c>
      <c r="E296" s="148">
        <f t="shared" si="438"/>
        <v>2639.7850000000003</v>
      </c>
      <c r="F296" s="149">
        <f t="shared" si="439"/>
        <v>607.15055000000007</v>
      </c>
      <c r="G296" s="150">
        <v>23</v>
      </c>
      <c r="H296" s="150">
        <f t="shared" si="440"/>
        <v>3299.7312500000003</v>
      </c>
      <c r="I296" s="150">
        <f t="shared" si="441"/>
        <v>758.93818750000014</v>
      </c>
      <c r="J296" s="150">
        <f t="shared" si="442"/>
        <v>3959.6775000000007</v>
      </c>
      <c r="K296" s="150">
        <f t="shared" si="443"/>
        <v>910.7258250000001</v>
      </c>
      <c r="L296" s="150">
        <v>8</v>
      </c>
      <c r="M296" s="151">
        <v>9</v>
      </c>
      <c r="N296" s="152">
        <v>11</v>
      </c>
      <c r="O296" s="169" t="s">
        <v>396</v>
      </c>
      <c r="P296" s="8"/>
      <c r="Q296" s="8"/>
      <c r="R296" s="169" t="s">
        <v>49</v>
      </c>
      <c r="S296" s="186"/>
      <c r="T296" s="181" t="e">
        <f>VLOOKUP(P296,'[3]Monitor Schedule'!$A:$J,10,FALSE)</f>
        <v>#N/A</v>
      </c>
      <c r="U296" s="186"/>
      <c r="V296" s="181" t="e">
        <f>VLOOKUP(P296,'[3]Monitor Schedule'!$A:$K,11,FALSE)</f>
        <v>#N/A</v>
      </c>
      <c r="W296" s="181"/>
      <c r="X296" s="8" t="e">
        <f>VLOOKUP(P296,[4]ocr_assessors_for_ror!$B:$E,4,FALSE)</f>
        <v>#N/A</v>
      </c>
      <c r="Y296" s="139">
        <f t="shared" ref="Y296:AU296" si="444">COUNTIF(Y287:Y295,"yes")</f>
        <v>3</v>
      </c>
      <c r="Z296" s="139">
        <f t="shared" si="444"/>
        <v>4</v>
      </c>
      <c r="AA296" s="139">
        <f t="shared" si="444"/>
        <v>5</v>
      </c>
      <c r="AB296" s="139">
        <f t="shared" si="444"/>
        <v>3</v>
      </c>
      <c r="AC296" s="139">
        <f t="shared" si="444"/>
        <v>3</v>
      </c>
      <c r="AD296" s="139">
        <f t="shared" si="444"/>
        <v>3</v>
      </c>
      <c r="AE296" s="139">
        <f t="shared" si="444"/>
        <v>3</v>
      </c>
      <c r="AF296" s="139">
        <f t="shared" si="444"/>
        <v>3</v>
      </c>
      <c r="AG296" s="139">
        <f t="shared" si="444"/>
        <v>3</v>
      </c>
      <c r="AH296" s="139">
        <f t="shared" si="444"/>
        <v>4</v>
      </c>
      <c r="AI296" s="139">
        <f t="shared" si="444"/>
        <v>3</v>
      </c>
      <c r="AJ296" s="139">
        <f t="shared" si="444"/>
        <v>4</v>
      </c>
      <c r="AK296" s="139">
        <f t="shared" si="444"/>
        <v>5</v>
      </c>
      <c r="AL296" s="139">
        <f t="shared" si="444"/>
        <v>4</v>
      </c>
      <c r="AM296" s="139">
        <f t="shared" si="444"/>
        <v>4</v>
      </c>
      <c r="AN296" s="139">
        <f t="shared" si="444"/>
        <v>3</v>
      </c>
      <c r="AO296" s="139">
        <f t="shared" si="444"/>
        <v>5</v>
      </c>
      <c r="AP296" s="139">
        <f t="shared" si="444"/>
        <v>4</v>
      </c>
      <c r="AQ296" s="139">
        <f t="shared" si="444"/>
        <v>3</v>
      </c>
      <c r="AR296" s="139">
        <f t="shared" si="444"/>
        <v>3</v>
      </c>
      <c r="AS296" s="139">
        <f t="shared" si="444"/>
        <v>3</v>
      </c>
      <c r="AT296" s="139">
        <f t="shared" si="444"/>
        <v>4</v>
      </c>
      <c r="AU296" s="139">
        <f t="shared" si="444"/>
        <v>3</v>
      </c>
      <c r="AV296" s="139">
        <f>COUNTIF(AV287:AV295,"yes")+1</f>
        <v>4</v>
      </c>
      <c r="AW296" s="139">
        <f t="shared" ref="AW296:BI296" si="445">COUNTIF(AW287:AW295,"yes")</f>
        <v>4</v>
      </c>
      <c r="AX296" s="139">
        <f t="shared" si="445"/>
        <v>3</v>
      </c>
      <c r="AY296" s="139">
        <f t="shared" si="445"/>
        <v>2</v>
      </c>
      <c r="AZ296" s="139">
        <f t="shared" si="445"/>
        <v>3</v>
      </c>
      <c r="BA296" s="139">
        <f t="shared" si="445"/>
        <v>4</v>
      </c>
      <c r="BB296" s="139">
        <f t="shared" si="445"/>
        <v>3</v>
      </c>
      <c r="BC296" s="139">
        <f t="shared" si="445"/>
        <v>3</v>
      </c>
      <c r="BD296" s="139">
        <f t="shared" si="445"/>
        <v>4</v>
      </c>
      <c r="BE296" s="139">
        <f t="shared" si="445"/>
        <v>4</v>
      </c>
      <c r="BF296" s="139">
        <f t="shared" si="445"/>
        <v>2</v>
      </c>
      <c r="BG296" s="139">
        <f t="shared" si="445"/>
        <v>2</v>
      </c>
      <c r="BH296" s="139">
        <f t="shared" si="445"/>
        <v>3</v>
      </c>
      <c r="BI296" s="139">
        <f t="shared" si="445"/>
        <v>3</v>
      </c>
      <c r="BJ296" s="139">
        <f>COUNTIF(BJ287:BJ295,"yes")+1</f>
        <v>4</v>
      </c>
      <c r="BK296" s="139">
        <f t="shared" ref="BK296:BX296" si="446">COUNTIF(BK287:BK295,"yes")</f>
        <v>4</v>
      </c>
      <c r="BL296" s="139">
        <f t="shared" si="446"/>
        <v>4</v>
      </c>
      <c r="BM296" s="139">
        <f t="shared" si="446"/>
        <v>3</v>
      </c>
      <c r="BN296" s="139">
        <f t="shared" si="446"/>
        <v>4</v>
      </c>
      <c r="BO296" s="139">
        <f t="shared" si="446"/>
        <v>3</v>
      </c>
      <c r="BP296" s="139">
        <f t="shared" si="446"/>
        <v>3</v>
      </c>
      <c r="BQ296" s="139">
        <f t="shared" si="446"/>
        <v>3</v>
      </c>
      <c r="BR296" s="139">
        <f t="shared" si="446"/>
        <v>1</v>
      </c>
      <c r="BS296" s="139">
        <f t="shared" si="446"/>
        <v>1</v>
      </c>
      <c r="BT296" s="139">
        <f t="shared" si="446"/>
        <v>2</v>
      </c>
      <c r="BU296" s="139">
        <f t="shared" si="446"/>
        <v>2</v>
      </c>
      <c r="BV296" s="139">
        <f t="shared" si="446"/>
        <v>2</v>
      </c>
      <c r="BW296" s="139">
        <f t="shared" si="446"/>
        <v>2</v>
      </c>
      <c r="BX296" s="139">
        <f t="shared" si="446"/>
        <v>1</v>
      </c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 s="6"/>
      <c r="QS296" s="6"/>
      <c r="QT296" s="6"/>
      <c r="QU296" s="6"/>
      <c r="QV296" s="6"/>
      <c r="QW296" s="6"/>
      <c r="QX296" s="6"/>
      <c r="QY296" s="6"/>
      <c r="QZ296" s="6"/>
      <c r="RA296" s="6"/>
      <c r="RB296" s="6"/>
      <c r="RC296" s="6"/>
      <c r="RD296" s="6"/>
      <c r="RE296" s="6"/>
      <c r="RF296" s="6"/>
      <c r="RG296" s="6"/>
      <c r="RH296" s="6"/>
      <c r="RI296" s="6"/>
      <c r="RJ296" s="6"/>
      <c r="RK296" s="6"/>
      <c r="RL296" s="6"/>
      <c r="RM296" s="6"/>
      <c r="RN296" s="6"/>
      <c r="RO296" s="6"/>
      <c r="RP296" s="6"/>
      <c r="RQ296" s="6"/>
      <c r="RR296" s="6"/>
      <c r="RS296" s="6"/>
      <c r="RT296" s="6"/>
      <c r="RU296" s="6"/>
      <c r="RV296" s="6"/>
      <c r="RW296" s="6"/>
      <c r="RX296" s="6"/>
      <c r="RY296" s="6"/>
      <c r="RZ296" s="6"/>
      <c r="SA296" s="6"/>
      <c r="SB296" s="6"/>
      <c r="SC296" s="6"/>
      <c r="SD296" s="6"/>
      <c r="SE296" s="6"/>
      <c r="SF296" s="6"/>
      <c r="SG296" s="6"/>
      <c r="SH296" s="6"/>
      <c r="SI296" s="6"/>
      <c r="SJ296" s="6"/>
      <c r="SK296" s="6"/>
      <c r="SL296" s="6"/>
      <c r="SM296" s="6"/>
      <c r="SN296" s="6"/>
      <c r="SO296" s="6"/>
      <c r="SP296" s="6"/>
      <c r="SQ296" s="6"/>
      <c r="SR296" s="6"/>
      <c r="SS296" s="6"/>
      <c r="ST296" s="6"/>
      <c r="SU296" s="6"/>
      <c r="SV296" s="6"/>
      <c r="SW296" s="6"/>
      <c r="SX296" s="6"/>
      <c r="SY296" s="6"/>
      <c r="SZ296" s="6"/>
      <c r="TA296" s="6"/>
      <c r="TB296" s="6"/>
      <c r="TC296" s="6"/>
      <c r="TD296" s="6"/>
      <c r="TE296" s="6"/>
      <c r="TF296" s="6"/>
      <c r="TG296" s="6"/>
      <c r="TH296" s="6"/>
      <c r="TI296" s="6"/>
      <c r="TJ296" s="6"/>
      <c r="TK296" s="6"/>
      <c r="TL296" s="6"/>
      <c r="TM296" s="6"/>
      <c r="TN296" s="6"/>
      <c r="TO296" s="6"/>
      <c r="TP296" s="6"/>
      <c r="TQ296" s="6"/>
      <c r="TR296" s="6"/>
      <c r="TS296" s="6"/>
      <c r="TT296" s="6"/>
      <c r="TU296" s="6"/>
      <c r="TV296" s="6"/>
      <c r="TW296" s="6"/>
      <c r="TX296" s="6"/>
      <c r="TY296" s="6"/>
      <c r="TZ296" s="6"/>
      <c r="UA296" s="6"/>
      <c r="UB296" s="6"/>
      <c r="UC296" s="6"/>
      <c r="UD296" s="6"/>
      <c r="UE296" s="6"/>
      <c r="UF296" s="6"/>
      <c r="UG296" s="6"/>
      <c r="UH296" s="6"/>
      <c r="UI296" s="6"/>
      <c r="UJ296" s="6"/>
      <c r="UK296" s="6"/>
      <c r="UL296" s="6"/>
      <c r="UM296" s="6"/>
      <c r="UN296" s="6"/>
      <c r="UO296" s="6"/>
      <c r="UP296" s="6"/>
      <c r="UQ296" s="6"/>
      <c r="UR296" s="6"/>
      <c r="US296" s="6"/>
      <c r="UT296" s="6"/>
      <c r="UU296" s="6"/>
      <c r="UV296" s="6"/>
      <c r="UW296" s="6"/>
      <c r="UX296" s="6"/>
      <c r="UY296" s="6"/>
      <c r="UZ296" s="6"/>
      <c r="VA296" s="6"/>
      <c r="VB296" s="6"/>
      <c r="VC296" s="6"/>
      <c r="VD296" s="6"/>
      <c r="VE296" s="6"/>
      <c r="VF296" s="6"/>
      <c r="VG296" s="6"/>
      <c r="VH296" s="6"/>
      <c r="VI296" s="6"/>
      <c r="VJ296" s="6"/>
      <c r="VK296" s="6"/>
      <c r="VL296" s="6"/>
      <c r="VM296" s="6"/>
      <c r="VN296" s="6"/>
      <c r="VO296" s="6"/>
      <c r="VP296" s="6"/>
      <c r="VQ296" s="6"/>
      <c r="VR296" s="6"/>
      <c r="VS296" s="6"/>
      <c r="VT296" s="6"/>
      <c r="VU296" s="6"/>
      <c r="VV296" s="6"/>
      <c r="VW296" s="6"/>
      <c r="VX296" s="6"/>
      <c r="VY296" s="6"/>
      <c r="VZ296" s="6"/>
      <c r="WA296" s="6"/>
      <c r="WB296" s="6"/>
      <c r="WC296" s="6"/>
      <c r="WD296" s="6"/>
      <c r="WE296" s="6"/>
      <c r="WF296" s="6"/>
      <c r="WG296" s="6"/>
      <c r="WH296" s="6"/>
      <c r="WI296" s="6"/>
      <c r="WJ296" s="6"/>
      <c r="WK296" s="6"/>
      <c r="WL296" s="6"/>
      <c r="WM296" s="6"/>
      <c r="WN296" s="6"/>
      <c r="WO296" s="6"/>
      <c r="WP296" s="6"/>
      <c r="WQ296" s="6"/>
      <c r="WR296" s="6"/>
      <c r="WS296" s="6"/>
      <c r="WT296" s="6"/>
      <c r="WU296" s="6"/>
      <c r="WV296" s="6"/>
      <c r="WW296" s="6"/>
      <c r="WX296" s="6"/>
      <c r="WY296" s="6"/>
      <c r="WZ296" s="6"/>
      <c r="XA296" s="6"/>
      <c r="XB296" s="6"/>
      <c r="XC296" s="6"/>
      <c r="XD296" s="6"/>
      <c r="XE296" s="6"/>
      <c r="XF296" s="6"/>
      <c r="XG296" s="6"/>
      <c r="XH296" s="6"/>
      <c r="XI296" s="6"/>
      <c r="XJ296" s="6"/>
      <c r="XK296" s="6"/>
      <c r="XL296" s="6"/>
      <c r="XM296" s="6"/>
      <c r="XN296" s="6"/>
      <c r="XO296" s="6"/>
      <c r="XP296" s="6"/>
      <c r="XQ296" s="6"/>
      <c r="XR296" s="6"/>
      <c r="XS296" s="6"/>
      <c r="XT296" s="6"/>
      <c r="XU296" s="6"/>
      <c r="XV296" s="6"/>
      <c r="XW296" s="6"/>
      <c r="XX296" s="6"/>
      <c r="XY296" s="6"/>
      <c r="XZ296" s="6"/>
      <c r="YA296" s="6"/>
      <c r="YB296" s="6"/>
      <c r="YC296" s="6"/>
      <c r="YD296" s="6"/>
      <c r="YE296" s="6"/>
      <c r="YF296" s="6"/>
      <c r="YG296" s="6"/>
      <c r="YH296" s="6"/>
      <c r="YI296" s="6"/>
      <c r="YJ296" s="6"/>
      <c r="YK296" s="6"/>
      <c r="YL296" s="6"/>
      <c r="YM296" s="6"/>
      <c r="YN296" s="6"/>
      <c r="YO296" s="6"/>
      <c r="YP296" s="6"/>
      <c r="YQ296" s="6"/>
      <c r="YR296" s="6"/>
      <c r="YS296" s="6"/>
      <c r="YT296" s="6"/>
      <c r="YU296" s="6"/>
      <c r="YV296" s="6"/>
      <c r="YW296" s="6"/>
      <c r="YX296" s="6"/>
      <c r="YY296" s="6"/>
      <c r="YZ296" s="6"/>
      <c r="ZA296" s="6"/>
      <c r="ZB296" s="6"/>
      <c r="ZC296" s="6"/>
      <c r="ZD296" s="6"/>
      <c r="ZE296" s="6"/>
      <c r="ZF296" s="6"/>
      <c r="ZG296" s="6"/>
      <c r="ZH296" s="6"/>
      <c r="ZI296" s="6"/>
      <c r="ZJ296" s="6"/>
      <c r="ZK296" s="6"/>
      <c r="ZL296" s="6"/>
      <c r="ZM296" s="6"/>
      <c r="ZN296" s="6"/>
      <c r="ZO296" s="6"/>
      <c r="ZP296" s="6"/>
      <c r="ZQ296" s="6"/>
      <c r="ZR296" s="6"/>
      <c r="ZS296" s="6"/>
      <c r="ZT296" s="6"/>
      <c r="ZU296" s="6"/>
      <c r="ZV296" s="6"/>
      <c r="ZW296" s="6"/>
      <c r="ZX296" s="6"/>
      <c r="ZY296" s="6"/>
      <c r="ZZ296" s="6"/>
      <c r="AAA296" s="6"/>
      <c r="AAB296" s="6"/>
      <c r="AAC296" s="6"/>
      <c r="AAD296" s="6"/>
      <c r="AAE296" s="6"/>
      <c r="AAF296" s="6"/>
      <c r="AAG296" s="6"/>
      <c r="AAH296" s="6"/>
      <c r="AAI296" s="6"/>
      <c r="AAJ296" s="6"/>
      <c r="AAK296" s="6"/>
      <c r="AAL296" s="6"/>
      <c r="AAM296" s="6"/>
      <c r="AAN296" s="6"/>
      <c r="AAO296" s="6"/>
      <c r="AAP296" s="6"/>
      <c r="AAQ296" s="6"/>
      <c r="AAR296" s="6"/>
      <c r="AAS296" s="6"/>
      <c r="AAT296" s="6"/>
      <c r="AAU296" s="6"/>
      <c r="AAV296" s="6"/>
      <c r="AAW296" s="6"/>
      <c r="AAX296" s="6"/>
      <c r="AAY296" s="6"/>
      <c r="AAZ296" s="6"/>
      <c r="ABA296" s="6"/>
      <c r="ABB296" s="6"/>
      <c r="ABC296" s="6"/>
      <c r="ABD296" s="6"/>
      <c r="ABE296" s="6"/>
      <c r="ABF296" s="6"/>
      <c r="ABG296" s="6"/>
      <c r="ABH296" s="6"/>
      <c r="ABI296" s="6"/>
      <c r="ABJ296" s="6"/>
      <c r="ABK296" s="6"/>
      <c r="ABL296" s="6"/>
      <c r="ABM296" s="6"/>
      <c r="ABN296" s="6"/>
      <c r="ABO296" s="6"/>
      <c r="ABP296" s="6"/>
      <c r="ABQ296" s="6"/>
      <c r="ABR296" s="6"/>
      <c r="ABS296" s="6"/>
      <c r="ABT296" s="6"/>
      <c r="ABU296" s="6"/>
      <c r="ABV296" s="6"/>
      <c r="ABW296" s="6"/>
      <c r="ABX296" s="6"/>
      <c r="ABY296" s="6"/>
      <c r="ABZ296" s="6"/>
      <c r="ACA296" s="6"/>
      <c r="ACB296" s="6"/>
      <c r="ACC296" s="6"/>
      <c r="ACD296" s="6"/>
      <c r="ACE296" s="6"/>
      <c r="ACF296" s="6"/>
      <c r="ACG296" s="6"/>
      <c r="ACH296" s="6"/>
      <c r="ACI296" s="6"/>
      <c r="ACJ296" s="6"/>
      <c r="ACK296" s="6"/>
      <c r="ACL296" s="6"/>
      <c r="ACM296" s="6"/>
      <c r="ACN296" s="6"/>
      <c r="ACO296" s="6"/>
      <c r="ACP296" s="6"/>
      <c r="ACQ296" s="6"/>
      <c r="ACR296" s="6"/>
      <c r="ACS296" s="6"/>
      <c r="ACT296" s="6"/>
      <c r="ACU296" s="6"/>
      <c r="ACV296" s="6"/>
      <c r="ACW296" s="6"/>
      <c r="ACX296" s="6"/>
      <c r="ACY296" s="6"/>
      <c r="ACZ296" s="6"/>
      <c r="ADA296" s="6"/>
      <c r="ADB296" s="6"/>
      <c r="ADC296" s="6"/>
      <c r="ADD296" s="6"/>
      <c r="ADE296" s="6"/>
      <c r="ADF296" s="6"/>
      <c r="ADG296" s="6"/>
      <c r="ADH296" s="6"/>
      <c r="ADI296" s="6"/>
      <c r="ADJ296" s="6"/>
      <c r="ADK296" s="6"/>
      <c r="ADL296" s="6"/>
      <c r="ADM296" s="6"/>
      <c r="ADN296" s="6"/>
      <c r="ADO296" s="6"/>
      <c r="ADP296" s="6"/>
      <c r="ADQ296" s="6"/>
      <c r="ADR296" s="6"/>
      <c r="ADS296" s="6"/>
      <c r="ADT296" s="6"/>
      <c r="ADU296" s="6"/>
      <c r="ADV296" s="6"/>
      <c r="ADW296" s="6"/>
      <c r="ADX296" s="6"/>
      <c r="ADY296" s="6"/>
      <c r="ADZ296" s="6"/>
      <c r="AEA296" s="6"/>
      <c r="AEB296" s="6"/>
      <c r="AEC296" s="6"/>
      <c r="AED296" s="6"/>
      <c r="AEE296" s="6"/>
      <c r="AEF296" s="6"/>
      <c r="AEG296" s="6"/>
      <c r="AEH296" s="6"/>
      <c r="AEI296" s="6"/>
      <c r="AEJ296" s="6"/>
      <c r="AEK296" s="6"/>
      <c r="AEL296" s="6"/>
      <c r="AEM296" s="6"/>
      <c r="AEN296" s="6"/>
      <c r="AEO296" s="6"/>
      <c r="AEP296" s="6"/>
      <c r="AEQ296" s="6"/>
      <c r="AER296" s="6"/>
      <c r="AES296" s="6"/>
      <c r="AET296" s="6"/>
      <c r="AEU296" s="6"/>
      <c r="AEV296" s="6"/>
      <c r="AEW296" s="6"/>
      <c r="AEX296" s="6"/>
      <c r="AEY296" s="6"/>
      <c r="AEZ296" s="6"/>
      <c r="AFA296" s="6"/>
      <c r="AFB296" s="6"/>
      <c r="AFC296" s="6"/>
      <c r="AFD296" s="6"/>
      <c r="AFE296" s="6"/>
      <c r="AFF296" s="6"/>
      <c r="AFG296" s="6"/>
      <c r="AFH296" s="6"/>
      <c r="AFI296" s="6"/>
      <c r="AFJ296" s="6"/>
      <c r="AFK296" s="6"/>
      <c r="AFL296" s="6"/>
      <c r="AFM296" s="6"/>
      <c r="AFN296" s="6"/>
      <c r="AFO296" s="6"/>
      <c r="AFP296" s="6"/>
      <c r="AFQ296" s="6"/>
      <c r="AFR296" s="6"/>
      <c r="AFS296" s="6"/>
      <c r="AFT296" s="6"/>
      <c r="AFU296" s="6"/>
      <c r="AFV296" s="6"/>
      <c r="AFW296" s="6"/>
      <c r="AFX296" s="6"/>
      <c r="AFY296" s="6"/>
      <c r="AFZ296" s="6"/>
      <c r="AGA296" s="6"/>
      <c r="AGB296" s="6"/>
      <c r="AGC296" s="6"/>
      <c r="AGD296" s="6"/>
      <c r="AGE296" s="6"/>
      <c r="AGF296" s="6"/>
      <c r="AGG296" s="6"/>
      <c r="AGH296" s="6"/>
      <c r="AGI296" s="6"/>
      <c r="AGJ296" s="6"/>
      <c r="AGK296" s="6"/>
      <c r="AGL296" s="6"/>
      <c r="AGM296" s="6"/>
      <c r="AGN296" s="6"/>
      <c r="AGO296" s="6"/>
      <c r="AGP296" s="6"/>
      <c r="AGQ296" s="6"/>
      <c r="AGR296" s="6"/>
      <c r="AGS296" s="6"/>
      <c r="AGT296" s="6"/>
      <c r="AGU296" s="6"/>
      <c r="AGV296" s="6"/>
      <c r="AGW296" s="6"/>
      <c r="AGX296" s="6"/>
      <c r="AGY296" s="6"/>
      <c r="AGZ296" s="6"/>
      <c r="AHA296" s="6"/>
      <c r="AHB296" s="6"/>
      <c r="AHC296" s="6"/>
      <c r="AHD296" s="6"/>
      <c r="AHE296" s="6"/>
      <c r="AHF296" s="6"/>
      <c r="AHG296" s="6"/>
      <c r="AHH296" s="6"/>
      <c r="AHI296" s="6"/>
      <c r="AHJ296" s="6"/>
      <c r="AHK296" s="6"/>
      <c r="AHL296" s="6"/>
      <c r="AHM296" s="6"/>
      <c r="AHN296" s="6"/>
      <c r="AHO296" s="6"/>
      <c r="AHP296" s="6"/>
      <c r="AHQ296" s="6"/>
      <c r="AHR296" s="6"/>
      <c r="AHS296" s="6"/>
      <c r="AHT296" s="6"/>
      <c r="AHU296" s="6"/>
      <c r="AHV296" s="6"/>
      <c r="AHW296" s="6"/>
      <c r="AHX296" s="6"/>
      <c r="AHY296" s="6"/>
      <c r="AHZ296" s="6"/>
      <c r="AIA296" s="6"/>
      <c r="AIB296" s="6"/>
      <c r="AIC296" s="6"/>
      <c r="AID296" s="6"/>
      <c r="AIE296" s="6"/>
      <c r="AIF296" s="6"/>
      <c r="AIG296" s="6"/>
      <c r="AIH296" s="6"/>
      <c r="AII296" s="6"/>
      <c r="AIJ296" s="6"/>
      <c r="AIK296" s="6"/>
      <c r="AIL296" s="6"/>
      <c r="AIM296" s="6"/>
      <c r="AIN296" s="6"/>
      <c r="AIO296" s="6"/>
      <c r="AIP296" s="6"/>
      <c r="AIQ296" s="6"/>
      <c r="AIR296" s="6"/>
      <c r="AIS296" s="6"/>
      <c r="AIT296" s="6"/>
      <c r="AIU296" s="6"/>
      <c r="AIV296" s="6"/>
      <c r="AIW296" s="6"/>
      <c r="AIX296" s="6"/>
      <c r="AIY296" s="6"/>
      <c r="AIZ296" s="6"/>
      <c r="AJA296" s="6"/>
      <c r="AJB296" s="6"/>
      <c r="AJC296" s="6"/>
      <c r="AJD296" s="6"/>
      <c r="AJE296" s="6"/>
      <c r="AJF296" s="6"/>
      <c r="AJG296" s="6"/>
      <c r="AJH296" s="6"/>
      <c r="AJI296" s="6"/>
      <c r="AJJ296" s="6"/>
      <c r="AJK296" s="6"/>
      <c r="AJL296" s="6"/>
      <c r="AJM296" s="6"/>
      <c r="AJN296" s="6"/>
      <c r="AJO296" s="6"/>
      <c r="AJP296" s="6"/>
      <c r="AJQ296" s="6"/>
      <c r="AJR296" s="6"/>
      <c r="AJS296" s="6"/>
      <c r="AJT296" s="6"/>
      <c r="AJU296" s="6"/>
      <c r="AJV296" s="6"/>
      <c r="AJW296" s="6"/>
      <c r="AJX296" s="6"/>
      <c r="AJY296" s="6"/>
      <c r="AJZ296" s="6"/>
      <c r="AKA296" s="6"/>
      <c r="AKB296" s="6"/>
      <c r="AKC296" s="6"/>
      <c r="AKD296" s="6"/>
      <c r="AKE296" s="6"/>
      <c r="AKF296" s="6"/>
      <c r="AKG296" s="6"/>
      <c r="AKH296" s="6"/>
      <c r="AKI296" s="6"/>
      <c r="AKJ296" s="6"/>
      <c r="AKK296" s="6"/>
      <c r="AKL296" s="6"/>
      <c r="AKM296" s="6"/>
      <c r="AKN296" s="6"/>
      <c r="AKO296" s="6"/>
      <c r="AKP296" s="6"/>
      <c r="AKQ296" s="6"/>
      <c r="AKR296" s="6"/>
      <c r="AKS296" s="6"/>
      <c r="AKT296" s="6"/>
      <c r="AKU296" s="6"/>
      <c r="AKV296" s="6"/>
      <c r="AKW296" s="6"/>
      <c r="AKX296" s="6"/>
      <c r="AKY296" s="6"/>
      <c r="AKZ296" s="6"/>
      <c r="ALA296" s="6"/>
      <c r="ALB296" s="6"/>
      <c r="ALC296" s="6"/>
      <c r="ALD296" s="6"/>
      <c r="ALE296" s="6"/>
      <c r="ALF296" s="6"/>
      <c r="ALG296" s="6"/>
      <c r="ALH296" s="6"/>
      <c r="ALI296" s="6"/>
      <c r="ALJ296" s="6"/>
      <c r="ALK296" s="6"/>
      <c r="ALL296" s="6"/>
      <c r="ALM296" s="6"/>
      <c r="ALN296" s="6"/>
      <c r="ALO296" s="6"/>
      <c r="ALP296" s="6"/>
      <c r="ALQ296" s="6"/>
      <c r="ALR296" s="6"/>
      <c r="ALS296" s="6"/>
      <c r="ALT296" s="6"/>
      <c r="ALU296" s="6"/>
      <c r="ALV296" s="6"/>
      <c r="ALW296" s="6"/>
      <c r="ALX296" s="6"/>
      <c r="ALY296" s="6"/>
      <c r="ALZ296" s="6"/>
      <c r="AMA296" s="6"/>
      <c r="AMB296" s="6"/>
      <c r="AMC296" s="6"/>
      <c r="AMD296" s="6"/>
      <c r="AME296" s="6"/>
      <c r="AMF296" s="6"/>
      <c r="AMG296" s="6"/>
      <c r="AMH296" s="6"/>
      <c r="AMI296" s="6"/>
      <c r="AMJ296" s="6"/>
      <c r="AMK296" s="6"/>
      <c r="AML296" s="6"/>
      <c r="AMM296" s="6"/>
      <c r="AMN296" s="6"/>
      <c r="AMO296" s="6"/>
      <c r="AMP296" s="6"/>
      <c r="AMQ296" s="6"/>
      <c r="AMR296" s="6"/>
      <c r="AMS296" s="6"/>
      <c r="AMT296" s="6"/>
      <c r="AMU296" s="6"/>
      <c r="AMV296" s="6"/>
      <c r="AMW296" s="6"/>
      <c r="AMX296" s="6"/>
      <c r="AMY296" s="6"/>
      <c r="AMZ296" s="6"/>
      <c r="ANA296" s="6"/>
      <c r="ANB296" s="6"/>
      <c r="ANC296" s="6"/>
      <c r="AND296" s="6"/>
      <c r="ANE296" s="6"/>
      <c r="ANF296" s="6"/>
      <c r="ANG296" s="6"/>
      <c r="ANH296" s="6"/>
      <c r="ANI296" s="6"/>
      <c r="ANJ296" s="6"/>
      <c r="ANK296" s="6"/>
      <c r="ANL296" s="6"/>
      <c r="ANM296" s="6"/>
      <c r="ANN296" s="6"/>
      <c r="ANO296" s="6"/>
      <c r="ANP296" s="6"/>
      <c r="ANQ296" s="6"/>
      <c r="ANR296" s="6"/>
      <c r="ANS296" s="6"/>
      <c r="ANT296" s="6"/>
      <c r="ANU296" s="6"/>
      <c r="ANV296" s="6"/>
      <c r="ANW296" s="6"/>
      <c r="ANX296" s="6"/>
      <c r="ANY296" s="6"/>
      <c r="ANZ296" s="6"/>
      <c r="AOA296" s="6"/>
      <c r="AOB296" s="6"/>
      <c r="AOC296" s="6"/>
      <c r="AOD296" s="6"/>
      <c r="AOE296" s="6"/>
      <c r="AOF296" s="6"/>
      <c r="AOG296" s="6"/>
      <c r="AOH296" s="6"/>
      <c r="AOI296" s="6"/>
      <c r="AOJ296" s="6"/>
      <c r="AOK296" s="6"/>
      <c r="AOL296" s="6"/>
      <c r="AOM296" s="6"/>
      <c r="AON296" s="6"/>
      <c r="AOO296" s="6"/>
      <c r="AOP296" s="6"/>
      <c r="AOQ296" s="6"/>
      <c r="AOR296" s="6"/>
      <c r="AOS296" s="6"/>
      <c r="AOT296" s="6"/>
      <c r="AOU296" s="6"/>
      <c r="AOV296" s="6"/>
      <c r="AOW296" s="6"/>
      <c r="AOX296" s="6"/>
      <c r="AOY296" s="6"/>
      <c r="AOZ296" s="6"/>
      <c r="APA296" s="6"/>
      <c r="APB296" s="6"/>
      <c r="APC296" s="6"/>
      <c r="APD296" s="6"/>
      <c r="APE296" s="6"/>
      <c r="APF296" s="6"/>
      <c r="APG296" s="6"/>
      <c r="APH296" s="6"/>
      <c r="API296" s="6"/>
      <c r="APJ296" s="6"/>
      <c r="APK296" s="6"/>
      <c r="APL296" s="6"/>
      <c r="APM296" s="6"/>
      <c r="APN296" s="6"/>
      <c r="APO296" s="6"/>
      <c r="APP296" s="6"/>
      <c r="APQ296" s="6"/>
      <c r="APR296" s="6"/>
      <c r="APS296" s="6"/>
      <c r="APT296" s="6"/>
      <c r="APU296" s="6"/>
      <c r="APV296" s="6"/>
      <c r="APW296" s="6"/>
      <c r="APX296" s="6"/>
      <c r="APY296" s="6"/>
      <c r="APZ296" s="6"/>
      <c r="AQA296" s="6"/>
      <c r="AQB296" s="6"/>
      <c r="AQC296" s="6"/>
      <c r="AQD296" s="6"/>
      <c r="AQE296" s="6"/>
      <c r="AQF296" s="6"/>
      <c r="AQG296" s="6"/>
      <c r="AQH296" s="6"/>
      <c r="AQI296" s="6"/>
      <c r="AQJ296" s="6"/>
      <c r="AQK296" s="6"/>
      <c r="AQL296" s="6"/>
      <c r="AQM296" s="6"/>
      <c r="AQN296" s="6"/>
      <c r="AQO296" s="6"/>
      <c r="AQP296" s="6"/>
      <c r="AQQ296" s="6"/>
      <c r="AQR296" s="6"/>
      <c r="AQS296" s="6"/>
      <c r="AQT296" s="6"/>
      <c r="AQU296" s="6"/>
      <c r="AQV296" s="6"/>
      <c r="AQW296" s="6"/>
      <c r="AQX296" s="6"/>
      <c r="AQY296" s="6"/>
      <c r="AQZ296" s="6"/>
      <c r="ARA296" s="6"/>
      <c r="ARB296" s="6"/>
      <c r="ARC296" s="6"/>
      <c r="ARD296" s="6"/>
      <c r="ARE296" s="6"/>
      <c r="ARF296" s="6"/>
      <c r="ARG296" s="6"/>
      <c r="ARH296" s="6"/>
      <c r="ARI296" s="6"/>
      <c r="ARJ296" s="6"/>
      <c r="ARK296" s="6"/>
      <c r="ARL296" s="6"/>
      <c r="ARM296" s="6"/>
      <c r="ARN296" s="6"/>
      <c r="ARO296" s="6"/>
      <c r="ARP296" s="6"/>
      <c r="ARQ296" s="6"/>
      <c r="ARR296" s="6"/>
      <c r="ARS296" s="6"/>
      <c r="ART296" s="6"/>
      <c r="ARU296" s="6"/>
      <c r="ARV296" s="6"/>
      <c r="ARW296" s="6"/>
      <c r="ARX296" s="6"/>
      <c r="ARY296" s="6"/>
      <c r="ARZ296" s="6"/>
      <c r="ASA296" s="6"/>
      <c r="ASB296" s="6"/>
      <c r="ASC296" s="6"/>
      <c r="ASD296" s="6"/>
      <c r="ASE296" s="6"/>
      <c r="ASF296" s="6"/>
      <c r="ASG296" s="6"/>
      <c r="ASH296" s="6"/>
      <c r="ASI296" s="6"/>
      <c r="ASJ296" s="6"/>
      <c r="ASK296" s="6"/>
      <c r="ASL296" s="6"/>
      <c r="ASM296" s="6"/>
      <c r="ASN296" s="6"/>
      <c r="ASO296" s="6"/>
      <c r="ASP296" s="6"/>
      <c r="ASQ296" s="6"/>
      <c r="ASR296" s="6"/>
      <c r="ASS296" s="6"/>
      <c r="AST296" s="6"/>
      <c r="ASU296" s="6"/>
      <c r="ASV296" s="6"/>
      <c r="ASW296" s="6"/>
      <c r="ASX296" s="6"/>
      <c r="ASY296" s="6"/>
      <c r="ASZ296" s="6"/>
      <c r="ATA296" s="6"/>
      <c r="ATB296" s="6"/>
      <c r="ATC296" s="6"/>
      <c r="ATD296" s="6"/>
      <c r="ATE296" s="6"/>
      <c r="ATF296" s="6"/>
      <c r="ATG296" s="6"/>
      <c r="ATH296" s="6"/>
      <c r="ATI296" s="6"/>
      <c r="ATJ296" s="6"/>
      <c r="ATK296" s="6"/>
      <c r="ATL296" s="6"/>
      <c r="ATM296" s="6"/>
      <c r="ATN296" s="6"/>
      <c r="ATO296" s="6"/>
      <c r="ATP296" s="6"/>
      <c r="ATQ296" s="6"/>
      <c r="ATR296" s="6"/>
      <c r="ATS296" s="6"/>
      <c r="ATT296" s="6"/>
      <c r="ATU296" s="6"/>
      <c r="ATV296" s="6"/>
      <c r="ATW296" s="6"/>
      <c r="ATX296" s="6"/>
      <c r="ATY296" s="6"/>
      <c r="ATZ296" s="6"/>
      <c r="AUA296" s="6"/>
      <c r="AUB296" s="6"/>
      <c r="AUC296" s="6"/>
      <c r="AUD296" s="6"/>
      <c r="AUE296" s="6"/>
      <c r="AUF296" s="6"/>
      <c r="AUG296" s="6"/>
      <c r="AUH296" s="6"/>
      <c r="AUI296" s="6"/>
      <c r="AUJ296" s="6"/>
      <c r="AUK296" s="6"/>
      <c r="AUL296" s="6"/>
      <c r="AUM296" s="6"/>
      <c r="AUN296" s="6"/>
      <c r="AUO296" s="6"/>
      <c r="AUP296" s="6"/>
      <c r="AUQ296" s="6"/>
      <c r="AUR296" s="6"/>
      <c r="AUS296" s="6"/>
      <c r="AUT296" s="6"/>
      <c r="AUU296" s="6"/>
      <c r="AUV296" s="6"/>
      <c r="AUW296" s="6"/>
      <c r="AUX296" s="6"/>
      <c r="AUY296" s="6"/>
      <c r="AUZ296" s="6"/>
      <c r="AVA296" s="6"/>
      <c r="AVB296" s="6"/>
      <c r="AVC296" s="6"/>
      <c r="AVD296" s="6"/>
      <c r="AVE296" s="6"/>
      <c r="AVF296" s="6"/>
      <c r="AVG296" s="6"/>
      <c r="AVH296" s="6"/>
      <c r="AVI296" s="6"/>
      <c r="AVJ296" s="6"/>
      <c r="AVK296" s="6"/>
      <c r="AVL296" s="6"/>
      <c r="AVM296" s="6"/>
      <c r="AVN296" s="6"/>
      <c r="AVO296" s="6"/>
      <c r="AVP296" s="6"/>
      <c r="AVQ296" s="6"/>
      <c r="AVR296" s="6"/>
      <c r="AVS296" s="6"/>
      <c r="AVT296" s="6"/>
      <c r="AVU296" s="6"/>
      <c r="AVV296" s="6"/>
      <c r="AVW296" s="6"/>
      <c r="AVX296" s="6"/>
      <c r="AVY296" s="6"/>
      <c r="AVZ296" s="6"/>
      <c r="AWA296" s="6"/>
      <c r="AWB296" s="6"/>
      <c r="AWC296" s="6"/>
      <c r="AWD296" s="6"/>
      <c r="AWE296" s="6"/>
      <c r="AWF296" s="6"/>
      <c r="AWG296" s="6"/>
      <c r="AWH296" s="6"/>
      <c r="AWI296" s="6"/>
      <c r="AWJ296" s="6"/>
      <c r="AWK296" s="6"/>
      <c r="AWL296" s="6"/>
      <c r="AWM296" s="6"/>
      <c r="AWN296" s="6"/>
      <c r="AWO296" s="6"/>
      <c r="AWP296" s="6"/>
      <c r="AWQ296" s="6"/>
      <c r="AWR296" s="6"/>
      <c r="AWS296" s="6"/>
      <c r="AWT296" s="6"/>
      <c r="AWU296" s="6"/>
      <c r="AWV296" s="6"/>
      <c r="AWW296" s="6"/>
      <c r="AWX296" s="6"/>
      <c r="AWY296" s="6"/>
      <c r="AWZ296" s="6"/>
      <c r="AXA296" s="6"/>
      <c r="AXB296" s="6"/>
      <c r="AXC296" s="6"/>
      <c r="AXD296" s="6"/>
      <c r="AXE296" s="6"/>
      <c r="AXF296" s="6"/>
      <c r="AXG296" s="6"/>
      <c r="AXH296" s="6"/>
      <c r="AXI296" s="6"/>
      <c r="AXJ296" s="6"/>
      <c r="AXK296" s="6"/>
      <c r="AXL296" s="6"/>
      <c r="AXM296" s="6"/>
      <c r="AXN296" s="6"/>
      <c r="AXO296" s="6"/>
      <c r="AXP296" s="6"/>
      <c r="AXQ296" s="6"/>
      <c r="AXR296" s="6"/>
      <c r="AXS296" s="6"/>
      <c r="AXT296" s="6"/>
      <c r="AXU296" s="6"/>
      <c r="AXV296" s="6"/>
      <c r="AXW296" s="6"/>
      <c r="AXX296" s="6"/>
      <c r="AXY296" s="6"/>
      <c r="AXZ296" s="6"/>
      <c r="AYA296" s="6"/>
      <c r="AYB296" s="6"/>
      <c r="AYC296" s="6"/>
      <c r="AYD296" s="6"/>
      <c r="AYE296" s="6"/>
      <c r="AYF296" s="6"/>
      <c r="AYG296" s="6"/>
      <c r="AYH296" s="6"/>
      <c r="AYI296" s="6"/>
      <c r="AYJ296" s="6"/>
      <c r="AYK296" s="6"/>
      <c r="AYL296" s="6"/>
      <c r="AYM296" s="6"/>
      <c r="AYN296" s="6"/>
      <c r="AYO296" s="6"/>
      <c r="AYP296" s="6"/>
      <c r="AYQ296" s="6"/>
      <c r="AYR296" s="6"/>
      <c r="AYS296" s="6"/>
      <c r="AYT296" s="6"/>
      <c r="AYU296" s="6"/>
      <c r="AYV296" s="6"/>
      <c r="AYW296" s="6"/>
      <c r="AYX296" s="6"/>
      <c r="AYY296" s="6"/>
      <c r="AYZ296" s="6"/>
      <c r="AZA296" s="6"/>
      <c r="AZB296" s="6"/>
      <c r="AZC296" s="6"/>
      <c r="AZD296" s="6"/>
      <c r="AZE296" s="6"/>
      <c r="AZF296" s="6"/>
      <c r="AZG296" s="6"/>
      <c r="AZH296" s="6"/>
      <c r="AZI296" s="6"/>
      <c r="AZJ296" s="6"/>
      <c r="AZK296" s="6"/>
      <c r="AZL296" s="6"/>
      <c r="AZM296" s="6"/>
      <c r="AZN296" s="6"/>
      <c r="AZO296" s="6"/>
      <c r="AZP296" s="6"/>
      <c r="AZQ296" s="6"/>
      <c r="AZR296" s="6"/>
      <c r="AZS296" s="6"/>
      <c r="AZT296" s="6"/>
      <c r="AZU296" s="6"/>
      <c r="AZV296" s="6"/>
      <c r="AZW296" s="6"/>
      <c r="AZX296" s="6"/>
      <c r="AZY296" s="6"/>
      <c r="AZZ296" s="6"/>
      <c r="BAA296" s="6"/>
      <c r="BAB296" s="6"/>
      <c r="BAC296" s="6"/>
      <c r="BAD296" s="6"/>
      <c r="BAE296" s="6"/>
      <c r="BAF296" s="6"/>
      <c r="BAG296" s="6"/>
      <c r="BAH296" s="6"/>
      <c r="BAI296" s="6"/>
      <c r="BAJ296" s="6"/>
      <c r="BAK296" s="6"/>
      <c r="BAL296" s="6"/>
      <c r="BAM296" s="6"/>
      <c r="BAN296" s="6"/>
      <c r="BAO296" s="6"/>
      <c r="BAP296" s="6"/>
      <c r="BAQ296" s="6"/>
      <c r="BAR296" s="6"/>
      <c r="BAS296" s="6"/>
      <c r="BAT296" s="6"/>
      <c r="BAU296" s="6"/>
      <c r="BAV296" s="6"/>
      <c r="BAW296" s="6"/>
      <c r="BAX296" s="6"/>
      <c r="BAY296" s="6"/>
      <c r="BAZ296" s="6"/>
      <c r="BBA296" s="6"/>
      <c r="BBB296" s="6"/>
      <c r="BBC296" s="6"/>
      <c r="BBD296" s="6"/>
      <c r="BBE296" s="6"/>
      <c r="BBF296" s="6"/>
      <c r="BBG296" s="6"/>
      <c r="BBH296" s="6"/>
      <c r="BBI296" s="6"/>
      <c r="BBJ296" s="6"/>
      <c r="BBK296" s="6"/>
      <c r="BBL296" s="6"/>
      <c r="BBM296" s="6"/>
      <c r="BBN296" s="6"/>
      <c r="BBO296" s="6"/>
      <c r="BBP296" s="6"/>
      <c r="BBQ296" s="6"/>
      <c r="BBR296" s="6"/>
      <c r="BBS296" s="6"/>
      <c r="BBT296" s="6"/>
      <c r="BBU296" s="6"/>
      <c r="BBV296" s="6"/>
      <c r="BBW296" s="6"/>
      <c r="BBX296" s="6"/>
      <c r="BBY296" s="6"/>
      <c r="BBZ296" s="6"/>
      <c r="BCA296" s="6"/>
      <c r="BCB296" s="6"/>
      <c r="BCC296" s="6"/>
      <c r="BCD296" s="6"/>
      <c r="BCE296" s="6"/>
      <c r="BCF296" s="6"/>
      <c r="BCG296" s="6"/>
      <c r="BCH296" s="6"/>
      <c r="BCI296" s="6"/>
      <c r="BCJ296" s="6"/>
      <c r="BCK296" s="6"/>
      <c r="BCL296" s="6"/>
      <c r="BCM296" s="6"/>
      <c r="BCN296" s="6"/>
      <c r="BCO296" s="6"/>
      <c r="BCP296" s="6"/>
      <c r="BCQ296" s="6"/>
      <c r="BCR296" s="6"/>
      <c r="BCS296" s="6"/>
      <c r="BCT296" s="6"/>
      <c r="BCU296" s="6"/>
      <c r="BCV296" s="6"/>
      <c r="BCW296" s="6"/>
      <c r="BCX296" s="6"/>
      <c r="BCY296" s="6"/>
      <c r="BCZ296" s="6"/>
      <c r="BDA296" s="6"/>
      <c r="BDB296" s="6"/>
      <c r="BDC296" s="6"/>
      <c r="BDD296" s="6"/>
      <c r="BDE296" s="6"/>
      <c r="BDF296" s="6"/>
      <c r="BDG296" s="6"/>
      <c r="BDH296" s="6"/>
      <c r="BDI296" s="6"/>
      <c r="BDJ296" s="6"/>
      <c r="BDK296" s="6"/>
      <c r="BDL296" s="6"/>
      <c r="BDM296" s="6"/>
      <c r="BDN296" s="6"/>
      <c r="BDO296" s="6"/>
      <c r="BDP296" s="6"/>
      <c r="BDQ296" s="6"/>
      <c r="BDR296" s="6"/>
      <c r="BDS296" s="6"/>
      <c r="BDT296" s="6"/>
      <c r="BDU296" s="6"/>
      <c r="BDV296" s="6"/>
      <c r="BDW296" s="6"/>
      <c r="BDX296" s="6"/>
      <c r="BDY296" s="6"/>
      <c r="BDZ296" s="6"/>
      <c r="BEA296" s="6"/>
      <c r="BEB296" s="6"/>
      <c r="BEC296" s="6"/>
      <c r="BED296" s="6"/>
      <c r="BEE296" s="6"/>
      <c r="BEF296" s="6"/>
      <c r="BEG296" s="6"/>
      <c r="BEH296" s="6"/>
      <c r="BEI296" s="6"/>
      <c r="BEJ296" s="6"/>
      <c r="BEK296" s="6"/>
      <c r="BEL296" s="6"/>
      <c r="BEM296" s="6"/>
      <c r="BEN296" s="6"/>
      <c r="BEO296" s="6"/>
      <c r="BEP296" s="6"/>
      <c r="BEQ296" s="6"/>
      <c r="BER296" s="6"/>
      <c r="BES296" s="6"/>
      <c r="BET296" s="6"/>
      <c r="BEU296" s="6"/>
      <c r="BEV296" s="6"/>
      <c r="BEW296" s="6"/>
      <c r="BEX296" s="6"/>
      <c r="BEY296" s="6"/>
      <c r="BEZ296" s="6"/>
      <c r="BFA296" s="6"/>
      <c r="BFB296" s="6"/>
      <c r="BFC296" s="6"/>
      <c r="BFD296" s="6"/>
      <c r="BFE296" s="6"/>
      <c r="BFF296" s="6"/>
      <c r="BFG296" s="6"/>
      <c r="BFH296" s="6"/>
      <c r="BFI296" s="6"/>
      <c r="BFJ296" s="6"/>
      <c r="BFK296" s="6"/>
      <c r="BFL296" s="6"/>
      <c r="BFM296" s="6"/>
      <c r="BFN296" s="6"/>
      <c r="BFO296" s="6"/>
      <c r="BFP296" s="6"/>
      <c r="BFQ296" s="6"/>
      <c r="BFR296" s="6"/>
      <c r="BFS296" s="6"/>
      <c r="BFT296" s="6"/>
      <c r="BFU296" s="6"/>
      <c r="BFV296" s="6"/>
      <c r="BFW296" s="6"/>
      <c r="BFX296" s="6"/>
      <c r="BFY296" s="6"/>
      <c r="BFZ296" s="6"/>
      <c r="BGA296" s="6"/>
      <c r="BGB296" s="6"/>
      <c r="BGC296" s="6"/>
      <c r="BGD296" s="6"/>
      <c r="BGE296" s="6"/>
      <c r="BGF296" s="6"/>
      <c r="BGG296" s="6"/>
      <c r="BGH296" s="6"/>
      <c r="BGI296" s="6"/>
      <c r="BGJ296" s="6"/>
      <c r="BGK296" s="6"/>
      <c r="BGL296" s="6"/>
      <c r="BGM296" s="6"/>
      <c r="BGN296" s="6"/>
      <c r="BGO296" s="6"/>
      <c r="BGP296" s="6"/>
      <c r="BGQ296" s="6"/>
      <c r="BGR296" s="6"/>
      <c r="BGS296" s="6"/>
      <c r="BGT296" s="6"/>
      <c r="BGU296" s="6"/>
      <c r="BGV296" s="6"/>
      <c r="BGW296" s="6"/>
      <c r="BGX296" s="6"/>
      <c r="BGY296" s="6"/>
      <c r="BGZ296" s="6"/>
      <c r="BHA296" s="6"/>
      <c r="BHB296" s="6"/>
      <c r="BHC296" s="6"/>
      <c r="BHD296" s="6"/>
      <c r="BHE296" s="6"/>
      <c r="BHF296" s="6"/>
      <c r="BHG296" s="6"/>
      <c r="BHH296" s="6"/>
      <c r="BHI296" s="6"/>
      <c r="BHJ296" s="6"/>
      <c r="BHK296" s="6"/>
      <c r="BHL296" s="6"/>
      <c r="BHM296" s="6"/>
      <c r="BHN296" s="6"/>
      <c r="BHO296" s="6"/>
      <c r="BHP296" s="6"/>
      <c r="BHQ296" s="6"/>
      <c r="BHR296" s="6"/>
      <c r="BHS296" s="6"/>
      <c r="BHT296" s="6"/>
      <c r="BHU296" s="6"/>
      <c r="BHV296" s="6"/>
      <c r="BHW296" s="6"/>
      <c r="BHX296" s="6"/>
      <c r="BHY296" s="6"/>
      <c r="BHZ296" s="6"/>
      <c r="BIA296" s="6"/>
      <c r="BIB296" s="6"/>
      <c r="BIC296" s="6"/>
      <c r="BID296" s="6"/>
      <c r="BIE296" s="6"/>
      <c r="BIF296" s="6"/>
      <c r="BIG296" s="6"/>
      <c r="BIH296" s="6"/>
      <c r="BII296" s="6"/>
      <c r="BIJ296" s="6"/>
      <c r="BIK296" s="6"/>
      <c r="BIL296" s="6"/>
      <c r="BIM296" s="6"/>
      <c r="BIN296" s="6"/>
      <c r="BIO296" s="6"/>
      <c r="BIP296" s="6"/>
      <c r="BIQ296" s="6"/>
      <c r="BIR296" s="6"/>
      <c r="BIS296" s="6"/>
      <c r="BIT296" s="6"/>
      <c r="BIU296" s="6"/>
      <c r="BIV296" s="6"/>
      <c r="BIW296" s="6"/>
      <c r="BIX296" s="6"/>
      <c r="BIY296" s="6"/>
      <c r="BIZ296" s="6"/>
      <c r="BJA296" s="6"/>
      <c r="BJB296" s="6"/>
      <c r="BJC296" s="6"/>
      <c r="BJD296" s="6"/>
      <c r="BJE296" s="6"/>
      <c r="BJF296" s="6"/>
      <c r="BJG296" s="6"/>
      <c r="BJH296" s="6"/>
      <c r="BJI296" s="6"/>
      <c r="BJJ296" s="6"/>
      <c r="BJK296" s="6"/>
      <c r="BJL296" s="6"/>
      <c r="BJM296" s="6"/>
      <c r="BJN296" s="6"/>
      <c r="BJO296" s="6"/>
      <c r="BJP296" s="6"/>
      <c r="BJQ296" s="6"/>
      <c r="BJR296" s="6"/>
      <c r="BJS296" s="6"/>
      <c r="BJT296" s="6"/>
      <c r="BJU296" s="6"/>
      <c r="BJV296" s="6"/>
      <c r="BJW296" s="6"/>
      <c r="BJX296" s="6"/>
      <c r="BJY296" s="6"/>
      <c r="BJZ296" s="6"/>
      <c r="BKA296" s="6"/>
      <c r="BKB296" s="6"/>
      <c r="BKC296" s="6"/>
      <c r="BKD296" s="6"/>
      <c r="BKE296" s="6"/>
      <c r="BKF296" s="6"/>
      <c r="BKG296" s="6"/>
      <c r="BKH296" s="6"/>
      <c r="BKI296" s="6"/>
      <c r="BKJ296" s="6"/>
      <c r="BKK296" s="6"/>
      <c r="BKL296" s="6"/>
      <c r="BKM296" s="6"/>
      <c r="BKN296" s="6"/>
      <c r="BKO296" s="6"/>
      <c r="BKP296" s="6"/>
      <c r="BKQ296" s="6"/>
      <c r="BKR296" s="6"/>
      <c r="BKS296" s="6"/>
      <c r="BKT296" s="6"/>
      <c r="BKU296" s="6"/>
      <c r="BKV296" s="6"/>
      <c r="BKW296" s="6"/>
      <c r="BKX296" s="6"/>
      <c r="BKY296" s="6"/>
      <c r="BKZ296" s="6"/>
      <c r="BLA296" s="6"/>
      <c r="BLB296" s="6"/>
      <c r="BLC296" s="6"/>
      <c r="BLD296" s="6"/>
      <c r="BLE296" s="6"/>
      <c r="BLF296" s="6"/>
      <c r="BLG296" s="6"/>
      <c r="BLH296" s="6"/>
      <c r="BLI296" s="6"/>
      <c r="BLJ296" s="6"/>
      <c r="BLK296" s="6"/>
      <c r="BLL296" s="6"/>
      <c r="BLM296" s="6"/>
      <c r="BLN296" s="6"/>
      <c r="BLO296" s="6"/>
      <c r="BLP296" s="6"/>
      <c r="BLQ296" s="6"/>
      <c r="BLR296" s="6"/>
      <c r="BLS296" s="6"/>
      <c r="BLT296" s="6"/>
      <c r="BLU296" s="6"/>
      <c r="BLV296" s="6"/>
      <c r="BLW296" s="6"/>
      <c r="BLX296" s="6"/>
      <c r="BLY296" s="6"/>
      <c r="BLZ296" s="6"/>
      <c r="BMA296" s="6"/>
      <c r="BMB296" s="6"/>
      <c r="BMC296" s="6"/>
      <c r="BMD296" s="6"/>
      <c r="BME296" s="6"/>
      <c r="BMF296" s="6"/>
      <c r="BMG296" s="6"/>
      <c r="BMH296" s="6"/>
      <c r="BMI296" s="6"/>
      <c r="BMJ296" s="6"/>
      <c r="BMK296" s="6"/>
      <c r="BML296" s="6"/>
      <c r="BMM296" s="6"/>
      <c r="BMN296" s="6"/>
      <c r="BMO296" s="6"/>
      <c r="BMP296" s="6"/>
      <c r="BMQ296" s="6"/>
      <c r="BMR296" s="6"/>
      <c r="BMS296" s="6"/>
      <c r="BMT296" s="6"/>
      <c r="BMU296" s="6"/>
      <c r="BMV296" s="6"/>
      <c r="BMW296" s="6"/>
      <c r="BMX296" s="6"/>
      <c r="BMY296" s="6"/>
      <c r="BMZ296" s="6"/>
      <c r="BNA296" s="6"/>
      <c r="BNB296" s="6"/>
      <c r="BNC296" s="6"/>
      <c r="BND296" s="6"/>
      <c r="BNE296" s="6"/>
      <c r="BNF296" s="6"/>
      <c r="BNG296" s="6"/>
      <c r="BNH296" s="6"/>
      <c r="BNI296" s="6"/>
      <c r="BNJ296" s="6"/>
      <c r="BNK296" s="6"/>
      <c r="BNL296" s="6"/>
      <c r="BNM296" s="6"/>
      <c r="BNN296" s="6"/>
      <c r="BNO296" s="6"/>
      <c r="BNP296" s="6"/>
      <c r="BNQ296" s="6"/>
      <c r="BNR296" s="6"/>
      <c r="BNS296" s="6"/>
      <c r="BNT296" s="6"/>
      <c r="BNU296" s="6"/>
      <c r="BNV296" s="6"/>
      <c r="BNW296" s="6"/>
      <c r="BNX296" s="6"/>
      <c r="BNY296" s="6"/>
      <c r="BNZ296" s="6"/>
      <c r="BOA296" s="6"/>
      <c r="BOB296" s="6"/>
      <c r="BOC296" s="6"/>
      <c r="BOD296" s="6"/>
      <c r="BOE296" s="6"/>
      <c r="BOF296" s="6"/>
      <c r="BOG296" s="6"/>
      <c r="BOH296" s="6"/>
      <c r="BOI296" s="6"/>
      <c r="BOJ296" s="6"/>
      <c r="BOK296" s="6"/>
      <c r="BOL296" s="6"/>
      <c r="BOM296" s="6"/>
      <c r="BON296" s="6"/>
      <c r="BOO296" s="6"/>
      <c r="BOP296" s="6"/>
      <c r="BOQ296" s="6"/>
      <c r="BOR296" s="6"/>
      <c r="BOS296" s="6"/>
      <c r="BOT296" s="6"/>
      <c r="BOU296" s="6"/>
      <c r="BOV296" s="6"/>
      <c r="BOW296" s="6"/>
      <c r="BOX296" s="6"/>
      <c r="BOY296" s="6"/>
      <c r="BOZ296" s="6"/>
      <c r="BPA296" s="6"/>
      <c r="BPB296" s="6"/>
      <c r="BPC296" s="6"/>
      <c r="BPD296" s="6"/>
      <c r="BPE296" s="6"/>
      <c r="BPF296" s="6"/>
      <c r="BPG296" s="6"/>
      <c r="BPH296" s="6"/>
      <c r="BPI296" s="6"/>
      <c r="BPJ296" s="6"/>
      <c r="BPK296" s="6"/>
      <c r="BPL296" s="6"/>
      <c r="BPM296" s="6"/>
      <c r="BPN296" s="6"/>
      <c r="BPO296" s="6"/>
      <c r="BPP296" s="6"/>
      <c r="BPQ296" s="6"/>
      <c r="BPR296" s="6"/>
      <c r="BPS296" s="6"/>
      <c r="BPT296" s="6"/>
      <c r="BPU296" s="6"/>
      <c r="BPV296" s="6"/>
      <c r="BPW296" s="6"/>
      <c r="BPX296" s="6"/>
      <c r="BPY296" s="6"/>
      <c r="BPZ296" s="6"/>
      <c r="BQA296" s="6"/>
      <c r="BQB296" s="6"/>
      <c r="BQC296" s="6"/>
      <c r="BQD296" s="6"/>
      <c r="BQE296" s="6"/>
      <c r="BQF296" s="6"/>
      <c r="BQG296" s="6"/>
      <c r="BQH296" s="6"/>
      <c r="BQI296" s="6"/>
      <c r="BQJ296" s="6"/>
      <c r="BQK296" s="6"/>
      <c r="BQL296" s="6"/>
      <c r="BQM296" s="6"/>
      <c r="BQN296" s="6"/>
      <c r="BQO296" s="6"/>
      <c r="BQP296" s="6"/>
      <c r="BQQ296" s="6"/>
      <c r="BQR296" s="6"/>
      <c r="BQS296" s="6"/>
      <c r="BQT296" s="6"/>
      <c r="BQU296" s="6"/>
      <c r="BQV296" s="6"/>
      <c r="BQW296" s="6"/>
      <c r="BQX296" s="6"/>
      <c r="BQY296" s="6"/>
      <c r="BQZ296" s="6"/>
      <c r="BRA296" s="6"/>
      <c r="BRB296" s="6"/>
      <c r="BRC296" s="6"/>
      <c r="BRD296" s="6"/>
      <c r="BRE296" s="6"/>
      <c r="BRF296" s="6"/>
      <c r="BRG296" s="6"/>
      <c r="BRH296" s="6"/>
      <c r="BRI296" s="6"/>
      <c r="BRJ296" s="6"/>
      <c r="BRK296" s="6"/>
      <c r="BRL296" s="6"/>
      <c r="BRM296" s="6"/>
      <c r="BRN296" s="6"/>
      <c r="BRO296" s="6"/>
      <c r="BRP296" s="6"/>
      <c r="BRQ296" s="6"/>
      <c r="BRR296" s="6"/>
      <c r="BRS296" s="6"/>
      <c r="BRT296" s="6"/>
      <c r="BRU296" s="6"/>
      <c r="BRV296" s="6"/>
      <c r="BRW296" s="6"/>
      <c r="BRX296" s="6"/>
      <c r="BRY296" s="6"/>
      <c r="BRZ296" s="6"/>
      <c r="BSA296" s="6"/>
      <c r="BSB296" s="6"/>
      <c r="BSC296" s="6"/>
      <c r="BSD296" s="6"/>
      <c r="BSE296" s="6"/>
      <c r="BSF296" s="6"/>
      <c r="BSG296" s="6"/>
      <c r="BSH296" s="6"/>
      <c r="BSI296" s="6"/>
      <c r="BSJ296" s="6"/>
      <c r="BSK296" s="6"/>
      <c r="BSL296" s="6"/>
      <c r="BSM296" s="6"/>
      <c r="BSN296" s="6"/>
      <c r="BSO296" s="6"/>
      <c r="BSP296" s="6"/>
      <c r="BSQ296" s="6"/>
      <c r="BSR296" s="6"/>
      <c r="BSS296" s="6"/>
      <c r="BST296" s="6"/>
      <c r="BSU296" s="6"/>
      <c r="BSV296" s="6"/>
      <c r="BSW296" s="6"/>
      <c r="BSX296" s="6"/>
      <c r="BSY296" s="6"/>
      <c r="BSZ296" s="6"/>
      <c r="BTA296" s="6"/>
      <c r="BTB296" s="6"/>
      <c r="BTC296" s="6"/>
      <c r="BTD296" s="6"/>
      <c r="BTE296" s="6"/>
      <c r="BTF296" s="6"/>
      <c r="BTG296" s="6"/>
      <c r="BTH296" s="6"/>
      <c r="BTI296" s="6"/>
      <c r="BTJ296" s="6"/>
      <c r="BTK296" s="6"/>
      <c r="BTL296" s="6"/>
      <c r="BTM296" s="6"/>
      <c r="BTN296" s="6"/>
      <c r="BTO296" s="6"/>
      <c r="BTP296" s="6"/>
      <c r="BTQ296" s="6"/>
      <c r="BTR296" s="6"/>
      <c r="BTS296" s="6"/>
      <c r="BTT296" s="6"/>
      <c r="BTU296" s="6"/>
      <c r="BTV296" s="6"/>
      <c r="BTW296" s="6"/>
      <c r="BTX296" s="6"/>
      <c r="BTY296" s="6"/>
      <c r="BTZ296" s="6"/>
      <c r="BUA296" s="6"/>
      <c r="BUB296" s="6"/>
      <c r="BUC296" s="6"/>
      <c r="BUD296" s="6"/>
      <c r="BUE296" s="6"/>
      <c r="BUF296" s="6"/>
      <c r="BUG296" s="6"/>
      <c r="BUH296" s="6"/>
      <c r="BUI296" s="6"/>
      <c r="BUJ296" s="6"/>
      <c r="BUK296" s="6"/>
      <c r="BUL296" s="6"/>
      <c r="BUM296" s="6"/>
      <c r="BUN296" s="6"/>
      <c r="BUO296" s="6"/>
      <c r="BUP296" s="6"/>
      <c r="BUQ296" s="6"/>
      <c r="BUR296" s="6"/>
      <c r="BUS296" s="6"/>
      <c r="BUT296" s="6"/>
      <c r="BUU296" s="6"/>
      <c r="BUV296" s="6"/>
      <c r="BUW296" s="6"/>
      <c r="BUX296" s="6"/>
      <c r="BUY296" s="6"/>
      <c r="BUZ296" s="6"/>
      <c r="BVA296" s="6"/>
      <c r="BVB296" s="6"/>
      <c r="BVC296" s="6"/>
      <c r="BVD296" s="6"/>
      <c r="BVE296" s="6"/>
      <c r="BVF296" s="6"/>
      <c r="BVG296" s="6"/>
      <c r="BVH296" s="6"/>
      <c r="BVI296" s="6"/>
      <c r="BVJ296" s="6"/>
      <c r="BVK296" s="6"/>
      <c r="BVL296" s="6"/>
      <c r="BVM296" s="6"/>
      <c r="BVN296" s="6"/>
      <c r="BVO296" s="6"/>
      <c r="BVP296" s="6"/>
      <c r="BVQ296" s="6"/>
      <c r="BVR296" s="6"/>
      <c r="BVS296" s="6"/>
      <c r="BVT296" s="6"/>
      <c r="BVU296" s="6"/>
      <c r="BVV296" s="6"/>
      <c r="BVW296" s="6"/>
      <c r="BVX296" s="6"/>
      <c r="BVY296" s="6"/>
      <c r="BVZ296" s="6"/>
      <c r="BWA296" s="6"/>
      <c r="BWB296" s="6"/>
      <c r="BWC296" s="6"/>
      <c r="BWD296" s="6"/>
      <c r="BWE296" s="6"/>
      <c r="BWF296" s="6"/>
      <c r="BWG296" s="6"/>
      <c r="BWH296" s="6"/>
      <c r="BWI296" s="6"/>
      <c r="BWJ296" s="6"/>
      <c r="BWK296" s="6"/>
      <c r="BWL296" s="6"/>
      <c r="BWM296" s="6"/>
      <c r="BWN296" s="6"/>
      <c r="BWO296" s="6"/>
      <c r="BWP296" s="6"/>
      <c r="BWQ296" s="6"/>
      <c r="BWR296" s="6"/>
      <c r="BWS296" s="6"/>
      <c r="BWT296" s="6"/>
      <c r="BWU296" s="6"/>
      <c r="BWV296" s="6"/>
      <c r="BWW296" s="6"/>
      <c r="BWX296" s="6"/>
      <c r="BWY296" s="6"/>
      <c r="BWZ296" s="6"/>
      <c r="BXA296" s="6"/>
      <c r="BXB296" s="6"/>
      <c r="BXC296" s="6"/>
      <c r="BXD296" s="6"/>
      <c r="BXE296" s="6"/>
      <c r="BXF296" s="6"/>
      <c r="BXG296" s="6"/>
      <c r="BXH296" s="6"/>
      <c r="BXI296" s="6"/>
      <c r="BXJ296" s="6"/>
      <c r="BXK296" s="6"/>
      <c r="BXL296" s="6"/>
      <c r="BXM296" s="6"/>
      <c r="BXN296" s="6"/>
      <c r="BXO296" s="6"/>
      <c r="BXP296" s="6"/>
      <c r="BXQ296" s="6"/>
      <c r="BXR296" s="6"/>
      <c r="BXS296" s="6"/>
      <c r="BXT296" s="6"/>
      <c r="BXU296" s="6"/>
      <c r="BXV296" s="6"/>
      <c r="BXW296" s="6"/>
      <c r="BXX296" s="6"/>
      <c r="BXY296" s="6"/>
      <c r="BXZ296" s="6"/>
      <c r="BYA296" s="6"/>
      <c r="BYB296" s="6"/>
      <c r="BYC296" s="6"/>
      <c r="BYD296" s="6"/>
      <c r="BYE296" s="6"/>
      <c r="BYF296" s="6"/>
      <c r="BYG296" s="6"/>
      <c r="BYH296" s="6"/>
      <c r="BYI296" s="6"/>
      <c r="BYJ296" s="6"/>
      <c r="BYK296" s="6"/>
      <c r="BYL296" s="6"/>
      <c r="BYM296" s="6"/>
      <c r="BYN296" s="6"/>
      <c r="BYO296" s="6"/>
      <c r="BYP296" s="6"/>
      <c r="BYQ296" s="6"/>
      <c r="BYR296" s="6"/>
      <c r="BYS296" s="6"/>
      <c r="BYT296" s="6"/>
      <c r="BYU296" s="6"/>
      <c r="BYV296" s="6"/>
      <c r="BYW296" s="6"/>
      <c r="BYX296" s="6"/>
      <c r="BYY296" s="6"/>
      <c r="BYZ296" s="6"/>
      <c r="BZA296" s="6"/>
      <c r="BZB296" s="6"/>
      <c r="BZC296" s="6"/>
      <c r="BZD296" s="6"/>
      <c r="BZE296" s="6"/>
      <c r="BZF296" s="6"/>
      <c r="BZG296" s="6"/>
      <c r="BZH296" s="6"/>
      <c r="BZI296" s="6"/>
      <c r="BZJ296" s="6"/>
      <c r="BZK296" s="6"/>
      <c r="BZL296" s="6"/>
      <c r="BZM296" s="6"/>
      <c r="BZN296" s="6"/>
      <c r="BZO296" s="6"/>
      <c r="BZP296" s="6"/>
      <c r="BZQ296" s="6"/>
      <c r="BZR296" s="6"/>
      <c r="BZS296" s="6"/>
      <c r="BZT296" s="6"/>
      <c r="BZU296" s="6"/>
      <c r="BZV296" s="6"/>
      <c r="BZW296" s="6"/>
      <c r="BZX296" s="6"/>
      <c r="BZY296" s="6"/>
      <c r="BZZ296" s="6"/>
      <c r="CAA296" s="6"/>
      <c r="CAB296" s="6"/>
      <c r="CAC296" s="6"/>
      <c r="CAD296" s="6"/>
      <c r="CAE296" s="6"/>
      <c r="CAF296" s="6"/>
      <c r="CAG296" s="6"/>
      <c r="CAH296" s="6"/>
      <c r="CAI296" s="6"/>
      <c r="CAJ296" s="6"/>
      <c r="CAK296" s="6"/>
      <c r="CAL296" s="6"/>
      <c r="CAM296" s="6"/>
      <c r="CAN296" s="6"/>
      <c r="CAO296" s="6"/>
      <c r="CAP296" s="6"/>
      <c r="CAQ296" s="6"/>
      <c r="CAR296" s="6"/>
      <c r="CAS296" s="6"/>
      <c r="CAT296" s="6"/>
      <c r="CAU296" s="6"/>
      <c r="CAV296" s="6"/>
      <c r="CAW296" s="6"/>
      <c r="CAX296" s="6"/>
      <c r="CAY296" s="6"/>
      <c r="CAZ296" s="6"/>
      <c r="CBA296" s="6"/>
      <c r="CBB296" s="6"/>
      <c r="CBC296" s="6"/>
      <c r="CBD296" s="6"/>
      <c r="CBE296" s="6"/>
      <c r="CBF296" s="6"/>
      <c r="CBG296" s="6"/>
      <c r="CBH296" s="6"/>
      <c r="CBI296" s="6"/>
      <c r="CBJ296" s="6"/>
      <c r="CBK296" s="6"/>
      <c r="CBL296" s="6"/>
      <c r="CBM296" s="6"/>
      <c r="CBN296" s="6"/>
      <c r="CBO296" s="6"/>
      <c r="CBP296" s="6"/>
      <c r="CBQ296" s="6"/>
      <c r="CBR296" s="6"/>
      <c r="CBS296" s="6"/>
      <c r="CBT296" s="6"/>
      <c r="CBU296" s="6"/>
      <c r="CBV296" s="6"/>
      <c r="CBW296" s="6"/>
      <c r="CBX296" s="6"/>
      <c r="CBY296" s="6"/>
      <c r="CBZ296" s="6"/>
      <c r="CCA296" s="6"/>
      <c r="CCB296" s="6"/>
      <c r="CCC296" s="6"/>
      <c r="CCD296" s="6"/>
      <c r="CCE296" s="6"/>
      <c r="CCF296" s="6"/>
      <c r="CCG296" s="6"/>
      <c r="CCH296" s="6"/>
      <c r="CCI296" s="6"/>
      <c r="CCJ296" s="6"/>
      <c r="CCK296" s="6"/>
      <c r="CCL296" s="6"/>
      <c r="CCM296" s="6"/>
      <c r="CCN296" s="6"/>
      <c r="CCO296" s="6"/>
      <c r="CCP296" s="6"/>
      <c r="CCQ296" s="6"/>
      <c r="CCR296" s="6"/>
      <c r="CCS296" s="6"/>
      <c r="CCT296" s="6"/>
      <c r="CCU296" s="6"/>
      <c r="CCV296" s="6"/>
      <c r="CCW296" s="6"/>
      <c r="CCX296" s="6"/>
      <c r="CCY296" s="6"/>
      <c r="CCZ296" s="6"/>
      <c r="CDA296" s="6"/>
      <c r="CDB296" s="6"/>
      <c r="CDC296" s="6"/>
      <c r="CDD296" s="6"/>
      <c r="CDE296" s="6"/>
      <c r="CDF296" s="6"/>
      <c r="CDG296" s="6"/>
      <c r="CDH296" s="6"/>
      <c r="CDI296" s="6"/>
      <c r="CDJ296" s="6"/>
      <c r="CDK296" s="6"/>
      <c r="CDL296" s="6"/>
      <c r="CDM296" s="6"/>
      <c r="CDN296" s="6"/>
      <c r="CDO296" s="6"/>
      <c r="CDP296" s="6"/>
      <c r="CDQ296" s="6"/>
      <c r="CDR296" s="6"/>
      <c r="CDS296" s="6"/>
      <c r="CDT296" s="6"/>
      <c r="CDU296" s="6"/>
      <c r="CDV296" s="6"/>
      <c r="CDW296" s="6"/>
      <c r="CDX296" s="6"/>
      <c r="CDY296" s="6"/>
      <c r="CDZ296" s="6"/>
      <c r="CEA296" s="6"/>
      <c r="CEB296" s="6"/>
      <c r="CEC296" s="6"/>
      <c r="CED296" s="6"/>
      <c r="CEE296" s="6"/>
      <c r="CEF296" s="6"/>
      <c r="CEG296" s="6"/>
      <c r="CEH296" s="6"/>
      <c r="CEI296" s="6"/>
      <c r="CEJ296" s="6"/>
      <c r="CEK296" s="6"/>
      <c r="CEL296" s="6"/>
      <c r="CEM296" s="6"/>
      <c r="CEN296" s="6"/>
      <c r="CEO296" s="6"/>
      <c r="CEP296" s="6"/>
      <c r="CEQ296" s="6"/>
      <c r="CER296" s="6"/>
      <c r="CES296" s="6"/>
      <c r="CET296" s="6"/>
      <c r="CEU296" s="6"/>
      <c r="CEV296" s="6"/>
      <c r="CEW296" s="6"/>
      <c r="CEX296" s="6"/>
      <c r="CEY296" s="6"/>
      <c r="CEZ296" s="6"/>
      <c r="CFA296" s="6"/>
      <c r="CFB296" s="6"/>
      <c r="CFC296" s="6"/>
      <c r="CFD296" s="6"/>
      <c r="CFE296" s="6"/>
      <c r="CFF296" s="6"/>
      <c r="CFG296" s="6"/>
      <c r="CFH296" s="6"/>
      <c r="CFI296" s="6"/>
      <c r="CFJ296" s="6"/>
      <c r="CFK296" s="6"/>
      <c r="CFL296" s="6"/>
      <c r="CFM296" s="6"/>
      <c r="CFN296" s="6"/>
      <c r="CFO296" s="6"/>
      <c r="CFP296" s="6"/>
      <c r="CFQ296" s="6"/>
      <c r="CFR296" s="6"/>
      <c r="CFS296" s="6"/>
      <c r="CFT296" s="6"/>
      <c r="CFU296" s="6"/>
      <c r="CFV296" s="6"/>
      <c r="CFW296" s="6"/>
      <c r="CFX296" s="6"/>
      <c r="CFY296" s="6"/>
      <c r="CFZ296" s="6"/>
      <c r="CGA296" s="6"/>
      <c r="CGB296" s="6"/>
      <c r="CGC296" s="6"/>
      <c r="CGD296" s="6"/>
      <c r="CGE296" s="6"/>
      <c r="CGF296" s="6"/>
      <c r="CGG296" s="6"/>
      <c r="CGH296" s="6"/>
      <c r="CGI296" s="6"/>
      <c r="CGJ296" s="6"/>
      <c r="CGK296" s="6"/>
      <c r="CGL296" s="6"/>
      <c r="CGM296" s="6"/>
      <c r="CGN296" s="6"/>
      <c r="CGO296" s="6"/>
      <c r="CGP296" s="6"/>
      <c r="CGQ296" s="6"/>
      <c r="CGR296" s="6"/>
      <c r="CGS296" s="6"/>
      <c r="CGT296" s="6"/>
      <c r="CGU296" s="6"/>
      <c r="CGV296" s="6"/>
      <c r="CGW296" s="6"/>
      <c r="CGX296" s="6"/>
      <c r="CGY296" s="6"/>
      <c r="CGZ296" s="6"/>
      <c r="CHA296" s="6"/>
      <c r="CHB296" s="6"/>
      <c r="CHC296" s="6"/>
      <c r="CHD296" s="6"/>
      <c r="CHE296" s="6"/>
      <c r="CHF296" s="6"/>
      <c r="CHG296" s="6"/>
      <c r="CHH296" s="6"/>
      <c r="CHI296" s="6"/>
      <c r="CHJ296" s="6"/>
      <c r="CHK296" s="6"/>
      <c r="CHL296" s="6"/>
      <c r="CHM296" s="6"/>
      <c r="CHN296" s="6"/>
      <c r="CHO296" s="6"/>
      <c r="CHP296" s="6"/>
      <c r="CHQ296" s="6"/>
      <c r="CHR296" s="6"/>
      <c r="CHS296" s="6"/>
      <c r="CHT296" s="6"/>
      <c r="CHU296" s="6"/>
      <c r="CHV296" s="6"/>
      <c r="CHW296" s="6"/>
      <c r="CHX296" s="6"/>
      <c r="CHY296" s="6"/>
      <c r="CHZ296" s="6"/>
      <c r="CIA296" s="6"/>
      <c r="CIB296" s="6"/>
      <c r="CIC296" s="6"/>
      <c r="CID296" s="6"/>
      <c r="CIE296" s="6"/>
      <c r="CIF296" s="6"/>
      <c r="CIG296" s="6"/>
      <c r="CIH296" s="6"/>
      <c r="CII296" s="6"/>
      <c r="CIJ296" s="6"/>
      <c r="CIK296" s="6"/>
      <c r="CIL296" s="6"/>
      <c r="CIM296" s="6"/>
      <c r="CIN296" s="6"/>
      <c r="CIO296" s="6"/>
      <c r="CIP296" s="6"/>
      <c r="CIQ296" s="6"/>
      <c r="CIR296" s="6"/>
      <c r="CIS296" s="6"/>
      <c r="CIT296" s="6"/>
      <c r="CIU296" s="6"/>
      <c r="CIV296" s="6"/>
      <c r="CIW296" s="6"/>
      <c r="CIX296" s="6"/>
      <c r="CIY296" s="6"/>
      <c r="CIZ296" s="6"/>
      <c r="CJA296" s="6"/>
      <c r="CJB296" s="6"/>
      <c r="CJC296" s="6"/>
      <c r="CJD296" s="6"/>
      <c r="CJE296" s="6"/>
      <c r="CJF296" s="6"/>
      <c r="CJG296" s="6"/>
      <c r="CJH296" s="6"/>
      <c r="CJI296" s="6"/>
      <c r="CJJ296" s="6"/>
      <c r="CJK296" s="6"/>
      <c r="CJL296" s="6"/>
      <c r="CJM296" s="6"/>
      <c r="CJN296" s="6"/>
      <c r="CJO296" s="6"/>
      <c r="CJP296" s="6"/>
      <c r="CJQ296" s="6"/>
      <c r="CJR296" s="6"/>
      <c r="CJS296" s="6"/>
      <c r="CJT296" s="6"/>
      <c r="CJU296" s="6"/>
      <c r="CJV296" s="6"/>
      <c r="CJW296" s="6"/>
      <c r="CJX296" s="6"/>
      <c r="CJY296" s="6"/>
      <c r="CJZ296" s="6"/>
      <c r="CKA296" s="6"/>
      <c r="CKB296" s="6"/>
      <c r="CKC296" s="6"/>
      <c r="CKD296" s="6"/>
      <c r="CKE296" s="6"/>
      <c r="CKF296" s="6"/>
      <c r="CKG296" s="6"/>
      <c r="CKH296" s="6"/>
      <c r="CKI296" s="6"/>
      <c r="CKJ296" s="6"/>
      <c r="CKK296" s="6"/>
      <c r="CKL296" s="6"/>
      <c r="CKM296" s="6"/>
      <c r="CKN296" s="6"/>
      <c r="CKO296" s="6"/>
      <c r="CKP296" s="6"/>
      <c r="CKQ296" s="6"/>
      <c r="CKR296" s="6"/>
      <c r="CKS296" s="6"/>
      <c r="CKT296" s="6"/>
      <c r="CKU296" s="6"/>
      <c r="CKV296" s="6"/>
      <c r="CKW296" s="6"/>
      <c r="CKX296" s="6"/>
      <c r="CKY296" s="6"/>
      <c r="CKZ296" s="6"/>
      <c r="CLA296" s="6"/>
      <c r="CLB296" s="6"/>
      <c r="CLC296" s="6"/>
      <c r="CLD296" s="6"/>
      <c r="CLE296" s="6"/>
      <c r="CLF296" s="6"/>
      <c r="CLG296" s="6"/>
      <c r="CLH296" s="6"/>
      <c r="CLI296" s="6"/>
      <c r="CLJ296" s="6"/>
      <c r="CLK296" s="6"/>
      <c r="CLL296" s="6"/>
      <c r="CLM296" s="6"/>
      <c r="CLN296" s="6"/>
      <c r="CLO296" s="6"/>
      <c r="CLP296" s="6"/>
      <c r="CLQ296" s="6"/>
      <c r="CLR296" s="6"/>
      <c r="CLS296" s="6"/>
      <c r="CLT296" s="6"/>
      <c r="CLU296" s="6"/>
      <c r="CLV296" s="6"/>
      <c r="CLW296" s="6"/>
      <c r="CLX296" s="6"/>
      <c r="CLY296" s="6"/>
      <c r="CLZ296" s="6"/>
      <c r="CMA296" s="6"/>
      <c r="CMB296" s="6"/>
      <c r="CMC296" s="6"/>
      <c r="CMD296" s="6"/>
      <c r="CME296" s="6"/>
      <c r="CMF296" s="6"/>
      <c r="CMG296" s="6"/>
      <c r="CMH296" s="6"/>
      <c r="CMI296" s="6"/>
      <c r="CMJ296" s="6"/>
      <c r="CMK296" s="6"/>
      <c r="CML296" s="6"/>
      <c r="CMM296" s="6"/>
      <c r="CMN296" s="6"/>
      <c r="CMO296" s="6"/>
      <c r="CMP296" s="6"/>
      <c r="CMQ296" s="6"/>
      <c r="CMR296" s="6"/>
      <c r="CMS296" s="6"/>
      <c r="CMT296" s="6"/>
      <c r="CMU296" s="6"/>
      <c r="CMV296" s="6"/>
      <c r="CMW296" s="6"/>
      <c r="CMX296" s="6"/>
      <c r="CMY296" s="6"/>
      <c r="CMZ296" s="6"/>
      <c r="CNA296" s="6"/>
      <c r="CNB296" s="6"/>
      <c r="CNC296" s="6"/>
      <c r="CND296" s="6"/>
      <c r="CNE296" s="6"/>
      <c r="CNF296" s="6"/>
      <c r="CNG296" s="6"/>
      <c r="CNH296" s="6"/>
      <c r="CNI296" s="6"/>
      <c r="CNJ296" s="6"/>
      <c r="CNK296" s="6"/>
      <c r="CNL296" s="6"/>
      <c r="CNM296" s="6"/>
      <c r="CNN296" s="6"/>
      <c r="CNO296" s="6"/>
      <c r="CNP296" s="6"/>
      <c r="CNQ296" s="6"/>
      <c r="CNR296" s="6"/>
      <c r="CNS296" s="6"/>
      <c r="CNT296" s="6"/>
      <c r="CNU296" s="6"/>
      <c r="CNV296" s="6"/>
      <c r="CNW296" s="6"/>
      <c r="CNX296" s="6"/>
      <c r="CNY296" s="6"/>
      <c r="CNZ296" s="6"/>
      <c r="COA296" s="6"/>
      <c r="COB296" s="6"/>
      <c r="COC296" s="6"/>
      <c r="COD296" s="6"/>
      <c r="COE296" s="6"/>
      <c r="COF296" s="6"/>
      <c r="COG296" s="6"/>
      <c r="COH296" s="6"/>
      <c r="COI296" s="6"/>
      <c r="COJ296" s="6"/>
      <c r="COK296" s="6"/>
      <c r="COL296" s="6"/>
      <c r="COM296" s="6"/>
      <c r="CON296" s="6"/>
      <c r="COO296" s="6"/>
      <c r="COP296" s="6"/>
      <c r="COQ296" s="6"/>
      <c r="COR296" s="6"/>
      <c r="COS296" s="6"/>
      <c r="COT296" s="6"/>
      <c r="COU296" s="6"/>
      <c r="COV296" s="6"/>
      <c r="COW296" s="6"/>
      <c r="COX296" s="6"/>
      <c r="COY296" s="6"/>
      <c r="COZ296" s="6"/>
      <c r="CPA296" s="6"/>
      <c r="CPB296" s="6"/>
      <c r="CPC296" s="6"/>
      <c r="CPD296" s="6"/>
      <c r="CPE296" s="6"/>
      <c r="CPF296" s="6"/>
      <c r="CPG296" s="6"/>
      <c r="CPH296" s="6"/>
      <c r="CPI296" s="6"/>
      <c r="CPJ296" s="6"/>
      <c r="CPK296" s="6"/>
      <c r="CPL296" s="6"/>
      <c r="CPM296" s="6"/>
      <c r="CPN296" s="6"/>
      <c r="CPO296" s="6"/>
      <c r="CPP296" s="6"/>
      <c r="CPQ296" s="6"/>
      <c r="CPR296" s="6"/>
      <c r="CPS296" s="6"/>
      <c r="CPT296" s="6"/>
      <c r="CPU296" s="6"/>
      <c r="CPV296" s="6"/>
      <c r="CPW296" s="6"/>
      <c r="CPX296" s="6"/>
      <c r="CPY296" s="6"/>
      <c r="CPZ296" s="6"/>
      <c r="CQA296" s="6"/>
      <c r="CQB296" s="6"/>
      <c r="CQC296" s="6"/>
      <c r="CQD296" s="6"/>
      <c r="CQE296" s="6"/>
      <c r="CQF296" s="6"/>
      <c r="CQG296" s="6"/>
      <c r="CQH296" s="6"/>
      <c r="CQI296" s="6"/>
      <c r="CQJ296" s="6"/>
      <c r="CQK296" s="6"/>
      <c r="CQL296" s="6"/>
      <c r="CQM296" s="6"/>
      <c r="CQN296" s="6"/>
      <c r="CQO296" s="6"/>
      <c r="CQP296" s="6"/>
      <c r="CQQ296" s="6"/>
      <c r="CQR296" s="6"/>
      <c r="CQS296" s="6"/>
      <c r="CQT296" s="6"/>
      <c r="CQU296" s="6"/>
      <c r="CQV296" s="6"/>
      <c r="CQW296" s="6"/>
      <c r="CQX296" s="6"/>
      <c r="CQY296" s="6"/>
      <c r="CQZ296" s="6"/>
      <c r="CRA296" s="6"/>
      <c r="CRB296" s="6"/>
      <c r="CRC296" s="6"/>
      <c r="CRD296" s="6"/>
      <c r="CRE296" s="6"/>
      <c r="CRF296" s="6"/>
      <c r="CRG296" s="6"/>
      <c r="CRH296" s="6"/>
      <c r="CRI296" s="6"/>
      <c r="CRJ296" s="6"/>
      <c r="CRK296" s="6"/>
      <c r="CRL296" s="6"/>
      <c r="CRM296" s="6"/>
      <c r="CRN296" s="6"/>
      <c r="CRO296" s="6"/>
      <c r="CRP296" s="6"/>
      <c r="CRQ296" s="6"/>
      <c r="CRR296" s="6"/>
      <c r="CRS296" s="6"/>
      <c r="CRT296" s="6"/>
      <c r="CRU296" s="6"/>
      <c r="CRV296" s="6"/>
      <c r="CRW296" s="6"/>
      <c r="CRX296" s="6"/>
      <c r="CRY296" s="6"/>
      <c r="CRZ296" s="6"/>
      <c r="CSA296" s="6"/>
      <c r="CSB296" s="6"/>
      <c r="CSC296" s="6"/>
      <c r="CSD296" s="6"/>
      <c r="CSE296" s="6"/>
      <c r="CSF296" s="6"/>
      <c r="CSG296" s="6"/>
      <c r="CSH296" s="6"/>
      <c r="CSI296" s="6"/>
      <c r="CSJ296" s="6"/>
      <c r="CSK296" s="6"/>
      <c r="CSL296" s="6"/>
      <c r="CSM296" s="6"/>
      <c r="CSN296" s="6"/>
      <c r="CSO296" s="6"/>
      <c r="CSP296" s="6"/>
      <c r="CSQ296" s="6"/>
      <c r="CSR296" s="6"/>
      <c r="CSS296" s="6"/>
      <c r="CST296" s="6"/>
      <c r="CSU296" s="6"/>
      <c r="CSV296" s="6"/>
      <c r="CSW296" s="6"/>
      <c r="CSX296" s="6"/>
      <c r="CSY296" s="6"/>
      <c r="CSZ296" s="6"/>
      <c r="CTA296" s="6"/>
      <c r="CTB296" s="6"/>
      <c r="CTC296" s="6"/>
      <c r="CTD296" s="6"/>
      <c r="CTE296" s="6"/>
      <c r="CTF296" s="6"/>
      <c r="CTG296" s="6"/>
      <c r="CTH296" s="6"/>
      <c r="CTI296" s="6"/>
      <c r="CTJ296" s="6"/>
      <c r="CTK296" s="6"/>
      <c r="CTL296" s="6"/>
      <c r="CTM296" s="6"/>
      <c r="CTN296" s="6"/>
      <c r="CTO296" s="6"/>
      <c r="CTP296" s="6"/>
      <c r="CTQ296" s="6"/>
      <c r="CTR296" s="6"/>
      <c r="CTS296" s="6"/>
      <c r="CTT296" s="6"/>
      <c r="CTU296" s="6"/>
      <c r="CTV296" s="6"/>
      <c r="CTW296" s="6"/>
      <c r="CTX296" s="6"/>
      <c r="CTY296" s="6"/>
      <c r="CTZ296" s="6"/>
      <c r="CUA296" s="6"/>
      <c r="CUB296" s="6"/>
      <c r="CUC296" s="6"/>
      <c r="CUD296" s="6"/>
      <c r="CUE296" s="6"/>
      <c r="CUF296" s="6"/>
      <c r="CUG296" s="6"/>
      <c r="CUH296" s="6"/>
      <c r="CUI296" s="6"/>
      <c r="CUJ296" s="6"/>
      <c r="CUK296" s="6"/>
      <c r="CUL296" s="6"/>
      <c r="CUM296" s="6"/>
      <c r="CUN296" s="6"/>
      <c r="CUO296" s="6"/>
      <c r="CUP296" s="6"/>
      <c r="CUQ296" s="6"/>
      <c r="CUR296" s="6"/>
      <c r="CUS296" s="6"/>
      <c r="CUT296" s="6"/>
      <c r="CUU296" s="6"/>
      <c r="CUV296" s="6"/>
      <c r="CUW296" s="6"/>
      <c r="CUX296" s="6"/>
      <c r="CUY296" s="6"/>
      <c r="CUZ296" s="6"/>
      <c r="CVA296" s="6"/>
      <c r="CVB296" s="6"/>
      <c r="CVC296" s="6"/>
      <c r="CVD296" s="6"/>
      <c r="CVE296" s="6"/>
      <c r="CVF296" s="6"/>
      <c r="CVG296" s="6"/>
      <c r="CVH296" s="6"/>
      <c r="CVI296" s="6"/>
      <c r="CVJ296" s="6"/>
      <c r="CVK296" s="6"/>
      <c r="CVL296" s="6"/>
      <c r="CVM296" s="6"/>
      <c r="CVN296" s="6"/>
      <c r="CVO296" s="6"/>
      <c r="CVP296" s="6"/>
      <c r="CVQ296" s="6"/>
      <c r="CVR296" s="6"/>
      <c r="CVS296" s="6"/>
      <c r="CVT296" s="6"/>
      <c r="CVU296" s="6"/>
      <c r="CVV296" s="6"/>
      <c r="CVW296" s="6"/>
      <c r="CVX296" s="6"/>
      <c r="CVY296" s="6"/>
      <c r="CVZ296" s="6"/>
      <c r="CWA296" s="6"/>
      <c r="CWB296" s="6"/>
      <c r="CWC296" s="6"/>
      <c r="CWD296" s="6"/>
      <c r="CWE296" s="6"/>
      <c r="CWF296" s="6"/>
      <c r="CWG296" s="6"/>
      <c r="CWH296" s="6"/>
      <c r="CWI296" s="6"/>
      <c r="CWJ296" s="6"/>
      <c r="CWK296" s="6"/>
      <c r="CWL296" s="6"/>
      <c r="CWM296" s="6"/>
      <c r="CWN296" s="6"/>
      <c r="CWO296" s="6"/>
      <c r="CWP296" s="6"/>
      <c r="CWQ296" s="6"/>
      <c r="CWR296" s="6"/>
      <c r="CWS296" s="6"/>
      <c r="CWT296" s="6"/>
      <c r="CWU296" s="6"/>
      <c r="CWV296" s="6"/>
      <c r="CWW296" s="6"/>
      <c r="CWX296" s="6"/>
      <c r="CWY296" s="6"/>
      <c r="CWZ296" s="6"/>
      <c r="CXA296" s="6"/>
      <c r="CXB296" s="6"/>
      <c r="CXC296" s="6"/>
      <c r="CXD296" s="6"/>
      <c r="CXE296" s="6"/>
      <c r="CXF296" s="6"/>
      <c r="CXG296" s="6"/>
      <c r="CXH296" s="6"/>
      <c r="CXI296" s="6"/>
      <c r="CXJ296" s="6"/>
      <c r="CXK296" s="6"/>
      <c r="CXL296" s="6"/>
      <c r="CXM296" s="6"/>
      <c r="CXN296" s="6"/>
      <c r="CXO296" s="6"/>
      <c r="CXP296" s="6"/>
      <c r="CXQ296" s="6"/>
      <c r="CXR296" s="6"/>
      <c r="CXS296" s="6"/>
      <c r="CXT296" s="6"/>
      <c r="CXU296" s="6"/>
      <c r="CXV296" s="6"/>
      <c r="CXW296" s="6"/>
      <c r="CXX296" s="6"/>
      <c r="CXY296" s="6"/>
      <c r="CXZ296" s="6"/>
      <c r="CYA296" s="6"/>
      <c r="CYB296" s="6"/>
      <c r="CYC296" s="6"/>
      <c r="CYD296" s="6"/>
      <c r="CYE296" s="6"/>
      <c r="CYF296" s="6"/>
      <c r="CYG296" s="6"/>
      <c r="CYH296" s="6"/>
      <c r="CYI296" s="6"/>
      <c r="CYJ296" s="6"/>
      <c r="CYK296" s="6"/>
      <c r="CYL296" s="6"/>
      <c r="CYM296" s="6"/>
      <c r="CYN296" s="6"/>
      <c r="CYO296" s="6"/>
      <c r="CYP296" s="6"/>
      <c r="CYQ296" s="6"/>
      <c r="CYR296" s="6"/>
      <c r="CYS296" s="6"/>
      <c r="CYT296" s="6"/>
      <c r="CYU296" s="6"/>
      <c r="CYV296" s="6"/>
      <c r="CYW296" s="6"/>
      <c r="CYX296" s="6"/>
      <c r="CYY296" s="6"/>
      <c r="CYZ296" s="6"/>
      <c r="CZA296" s="6"/>
      <c r="CZB296" s="6"/>
      <c r="CZC296" s="6"/>
      <c r="CZD296" s="6"/>
      <c r="CZE296" s="6"/>
      <c r="CZF296" s="6"/>
      <c r="CZG296" s="6"/>
      <c r="CZH296" s="6"/>
      <c r="CZI296" s="6"/>
      <c r="CZJ296" s="6"/>
      <c r="CZK296" s="6"/>
      <c r="CZL296" s="6"/>
      <c r="CZM296" s="6"/>
      <c r="CZN296" s="6"/>
      <c r="CZO296" s="6"/>
      <c r="CZP296" s="6"/>
      <c r="CZQ296" s="6"/>
      <c r="CZR296" s="6"/>
      <c r="CZS296" s="6"/>
      <c r="CZT296" s="6"/>
      <c r="CZU296" s="6"/>
      <c r="CZV296" s="6"/>
      <c r="CZW296" s="6"/>
      <c r="CZX296" s="6"/>
      <c r="CZY296" s="6"/>
      <c r="CZZ296" s="6"/>
      <c r="DAA296" s="6"/>
      <c r="DAB296" s="6"/>
      <c r="DAC296" s="6"/>
      <c r="DAD296" s="6"/>
      <c r="DAE296" s="6"/>
      <c r="DAF296" s="6"/>
      <c r="DAG296" s="6"/>
      <c r="DAH296" s="6"/>
      <c r="DAI296" s="6"/>
      <c r="DAJ296" s="6"/>
      <c r="DAK296" s="6"/>
      <c r="DAL296" s="6"/>
      <c r="DAM296" s="6"/>
      <c r="DAN296" s="6"/>
      <c r="DAO296" s="6"/>
      <c r="DAP296" s="6"/>
      <c r="DAQ296" s="6"/>
      <c r="DAR296" s="6"/>
      <c r="DAS296" s="6"/>
      <c r="DAT296" s="6"/>
      <c r="DAU296" s="6"/>
      <c r="DAV296" s="6"/>
      <c r="DAW296" s="6"/>
      <c r="DAX296" s="6"/>
      <c r="DAY296" s="6"/>
      <c r="DAZ296" s="6"/>
      <c r="DBA296" s="6"/>
      <c r="DBB296" s="6"/>
      <c r="DBC296" s="6"/>
      <c r="DBD296" s="6"/>
      <c r="DBE296" s="6"/>
      <c r="DBF296" s="6"/>
      <c r="DBG296" s="6"/>
      <c r="DBH296" s="6"/>
      <c r="DBI296" s="6"/>
      <c r="DBJ296" s="6"/>
      <c r="DBK296" s="6"/>
      <c r="DBL296" s="6"/>
      <c r="DBM296" s="6"/>
      <c r="DBN296" s="6"/>
      <c r="DBO296" s="6"/>
      <c r="DBP296" s="6"/>
      <c r="DBQ296" s="6"/>
      <c r="DBR296" s="6"/>
      <c r="DBS296" s="6"/>
      <c r="DBT296" s="6"/>
      <c r="DBU296" s="6"/>
      <c r="DBV296" s="6"/>
      <c r="DBW296" s="6"/>
      <c r="DBX296" s="6"/>
      <c r="DBY296" s="6"/>
      <c r="DBZ296" s="6"/>
      <c r="DCA296" s="6"/>
      <c r="DCB296" s="6"/>
      <c r="DCC296" s="6"/>
      <c r="DCD296" s="6"/>
      <c r="DCE296" s="6"/>
      <c r="DCF296" s="6"/>
      <c r="DCG296" s="6"/>
      <c r="DCH296" s="6"/>
      <c r="DCI296" s="6"/>
      <c r="DCJ296" s="6"/>
      <c r="DCK296" s="6"/>
      <c r="DCL296" s="6"/>
      <c r="DCM296" s="6"/>
      <c r="DCN296" s="6"/>
      <c r="DCO296" s="6"/>
      <c r="DCP296" s="6"/>
      <c r="DCQ296" s="6"/>
      <c r="DCR296" s="6"/>
      <c r="DCS296" s="6"/>
      <c r="DCT296" s="6"/>
      <c r="DCU296" s="6"/>
      <c r="DCV296" s="6"/>
      <c r="DCW296" s="6"/>
      <c r="DCX296" s="6"/>
      <c r="DCY296" s="6"/>
      <c r="DCZ296" s="6"/>
      <c r="DDA296" s="6"/>
      <c r="DDB296" s="6"/>
      <c r="DDC296" s="6"/>
      <c r="DDD296" s="6"/>
      <c r="DDE296" s="6"/>
      <c r="DDF296" s="6"/>
      <c r="DDG296" s="6"/>
      <c r="DDH296" s="6"/>
      <c r="DDI296" s="6"/>
      <c r="DDJ296" s="6"/>
      <c r="DDK296" s="6"/>
      <c r="DDL296" s="6"/>
      <c r="DDM296" s="6"/>
      <c r="DDN296" s="6"/>
      <c r="DDO296" s="6"/>
      <c r="DDP296" s="6"/>
      <c r="DDQ296" s="6"/>
      <c r="DDR296" s="6"/>
      <c r="DDS296" s="6"/>
      <c r="DDT296" s="6"/>
      <c r="DDU296" s="6"/>
      <c r="DDV296" s="6"/>
      <c r="DDW296" s="6"/>
      <c r="DDX296" s="6"/>
      <c r="DDY296" s="6"/>
      <c r="DDZ296" s="6"/>
      <c r="DEA296" s="6"/>
      <c r="DEB296" s="6"/>
      <c r="DEC296" s="6"/>
      <c r="DED296" s="6"/>
      <c r="DEE296" s="6"/>
      <c r="DEF296" s="6"/>
      <c r="DEG296" s="6"/>
      <c r="DEH296" s="6"/>
      <c r="DEI296" s="6"/>
      <c r="DEJ296" s="6"/>
      <c r="DEK296" s="6"/>
      <c r="DEL296" s="6"/>
      <c r="DEM296" s="6"/>
      <c r="DEN296" s="6"/>
      <c r="DEO296" s="6"/>
      <c r="DEP296" s="6"/>
      <c r="DEQ296" s="6"/>
      <c r="DER296" s="6"/>
      <c r="DES296" s="6"/>
      <c r="DET296" s="6"/>
      <c r="DEU296" s="6"/>
      <c r="DEV296" s="6"/>
      <c r="DEW296" s="6"/>
      <c r="DEX296" s="6"/>
      <c r="DEY296" s="6"/>
      <c r="DEZ296" s="6"/>
      <c r="DFA296" s="6"/>
      <c r="DFB296" s="6"/>
      <c r="DFC296" s="6"/>
      <c r="DFD296" s="6"/>
      <c r="DFE296" s="6"/>
      <c r="DFF296" s="6"/>
      <c r="DFG296" s="6"/>
      <c r="DFH296" s="6"/>
      <c r="DFI296" s="6"/>
      <c r="DFJ296" s="6"/>
      <c r="DFK296" s="6"/>
      <c r="DFL296" s="6"/>
      <c r="DFM296" s="6"/>
      <c r="DFN296" s="6"/>
      <c r="DFO296" s="6"/>
      <c r="DFP296" s="6"/>
      <c r="DFQ296" s="6"/>
      <c r="DFR296" s="6"/>
      <c r="DFS296" s="6"/>
      <c r="DFT296" s="6"/>
      <c r="DFU296" s="6"/>
      <c r="DFV296" s="6"/>
      <c r="DFW296" s="6"/>
      <c r="DFX296" s="6"/>
      <c r="DFY296" s="6"/>
      <c r="DFZ296" s="6"/>
      <c r="DGA296" s="6"/>
      <c r="DGB296" s="6"/>
      <c r="DGC296" s="6"/>
      <c r="DGD296" s="6"/>
      <c r="DGE296" s="6"/>
      <c r="DGF296" s="6"/>
      <c r="DGG296" s="6"/>
      <c r="DGH296" s="6"/>
      <c r="DGI296" s="6"/>
      <c r="DGJ296" s="6"/>
      <c r="DGK296" s="6"/>
      <c r="DGL296" s="6"/>
      <c r="DGM296" s="6"/>
      <c r="DGN296" s="6"/>
      <c r="DGO296" s="6"/>
      <c r="DGP296" s="6"/>
      <c r="DGQ296" s="6"/>
      <c r="DGR296" s="6"/>
      <c r="DGS296" s="6"/>
      <c r="DGT296" s="6"/>
      <c r="DGU296" s="6"/>
      <c r="DGV296" s="6"/>
      <c r="DGW296" s="6"/>
      <c r="DGX296" s="6"/>
      <c r="DGY296" s="6"/>
      <c r="DGZ296" s="6"/>
      <c r="DHA296" s="6"/>
      <c r="DHB296" s="6"/>
      <c r="DHC296" s="6"/>
      <c r="DHD296" s="6"/>
      <c r="DHE296" s="6"/>
      <c r="DHF296" s="6"/>
      <c r="DHG296" s="6"/>
      <c r="DHH296" s="6"/>
      <c r="DHI296" s="6"/>
      <c r="DHJ296" s="6"/>
      <c r="DHK296" s="6"/>
      <c r="DHL296" s="6"/>
      <c r="DHM296" s="6"/>
      <c r="DHN296" s="6"/>
      <c r="DHO296" s="6"/>
      <c r="DHP296" s="6"/>
      <c r="DHQ296" s="6"/>
      <c r="DHR296" s="6"/>
      <c r="DHS296" s="6"/>
      <c r="DHT296" s="6"/>
      <c r="DHU296" s="6"/>
      <c r="DHV296" s="6"/>
      <c r="DHW296" s="6"/>
      <c r="DHX296" s="6"/>
      <c r="DHY296" s="6"/>
      <c r="DHZ296" s="6"/>
      <c r="DIA296" s="6"/>
      <c r="DIB296" s="6"/>
      <c r="DIC296" s="6"/>
      <c r="DID296" s="6"/>
      <c r="DIE296" s="6"/>
      <c r="DIF296" s="6"/>
      <c r="DIG296" s="6"/>
      <c r="DIH296" s="6"/>
      <c r="DII296" s="6"/>
      <c r="DIJ296" s="6"/>
      <c r="DIK296" s="6"/>
      <c r="DIL296" s="6"/>
      <c r="DIM296" s="6"/>
      <c r="DIN296" s="6"/>
      <c r="DIO296" s="6"/>
      <c r="DIP296" s="6"/>
      <c r="DIQ296" s="6"/>
      <c r="DIR296" s="6"/>
      <c r="DIS296" s="6"/>
      <c r="DIT296" s="6"/>
      <c r="DIU296" s="6"/>
      <c r="DIV296" s="6"/>
      <c r="DIW296" s="6"/>
      <c r="DIX296" s="6"/>
      <c r="DIY296" s="6"/>
      <c r="DIZ296" s="6"/>
      <c r="DJA296" s="6"/>
      <c r="DJB296" s="6"/>
      <c r="DJC296" s="6"/>
      <c r="DJD296" s="6"/>
      <c r="DJE296" s="6"/>
      <c r="DJF296" s="6"/>
      <c r="DJG296" s="6"/>
      <c r="DJH296" s="6"/>
      <c r="DJI296" s="6"/>
      <c r="DJJ296" s="6"/>
      <c r="DJK296" s="6"/>
      <c r="DJL296" s="6"/>
      <c r="DJM296" s="6"/>
      <c r="DJN296" s="6"/>
      <c r="DJO296" s="6"/>
      <c r="DJP296" s="6"/>
      <c r="DJQ296" s="6"/>
      <c r="DJR296" s="6"/>
      <c r="DJS296" s="6"/>
      <c r="DJT296" s="6"/>
      <c r="DJU296" s="6"/>
      <c r="DJV296" s="6"/>
      <c r="DJW296" s="6"/>
      <c r="DJX296" s="6"/>
      <c r="DJY296" s="6"/>
      <c r="DJZ296" s="6"/>
      <c r="DKA296" s="6"/>
      <c r="DKB296" s="6"/>
      <c r="DKC296" s="6"/>
      <c r="DKD296" s="6"/>
      <c r="DKE296" s="6"/>
      <c r="DKF296" s="6"/>
      <c r="DKG296" s="6"/>
      <c r="DKH296" s="6"/>
      <c r="DKI296" s="6"/>
      <c r="DKJ296" s="6"/>
      <c r="DKK296" s="6"/>
      <c r="DKL296" s="6"/>
      <c r="DKM296" s="6"/>
      <c r="DKN296" s="6"/>
      <c r="DKO296" s="6"/>
      <c r="DKP296" s="6"/>
      <c r="DKQ296" s="6"/>
      <c r="DKR296" s="6"/>
      <c r="DKS296" s="6"/>
      <c r="DKT296" s="6"/>
      <c r="DKU296" s="6"/>
      <c r="DKV296" s="6"/>
      <c r="DKW296" s="6"/>
      <c r="DKX296" s="6"/>
      <c r="DKY296" s="6"/>
      <c r="DKZ296" s="6"/>
      <c r="DLA296" s="6"/>
      <c r="DLB296" s="6"/>
      <c r="DLC296" s="6"/>
      <c r="DLD296" s="6"/>
      <c r="DLE296" s="6"/>
      <c r="DLF296" s="6"/>
      <c r="DLG296" s="6"/>
      <c r="DLH296" s="6"/>
      <c r="DLI296" s="6"/>
      <c r="DLJ296" s="6"/>
      <c r="DLK296" s="6"/>
      <c r="DLL296" s="6"/>
      <c r="DLM296" s="6"/>
      <c r="DLN296" s="6"/>
      <c r="DLO296" s="6"/>
      <c r="DLP296" s="6"/>
      <c r="DLQ296" s="6"/>
      <c r="DLR296" s="6"/>
      <c r="DLS296" s="6"/>
      <c r="DLT296" s="6"/>
      <c r="DLU296" s="6"/>
      <c r="DLV296" s="6"/>
      <c r="DLW296" s="6"/>
      <c r="DLX296" s="6"/>
      <c r="DLY296" s="6"/>
      <c r="DLZ296" s="6"/>
      <c r="DMA296" s="6"/>
      <c r="DMB296" s="6"/>
      <c r="DMC296" s="6"/>
      <c r="DMD296" s="6"/>
      <c r="DME296" s="6"/>
      <c r="DMF296" s="6"/>
      <c r="DMG296" s="6"/>
      <c r="DMH296" s="6"/>
      <c r="DMI296" s="6"/>
      <c r="DMJ296" s="6"/>
      <c r="DMK296" s="6"/>
      <c r="DML296" s="6"/>
      <c r="DMM296" s="6"/>
      <c r="DMN296" s="6"/>
      <c r="DMO296" s="6"/>
      <c r="DMP296" s="6"/>
      <c r="DMQ296" s="6"/>
      <c r="DMR296" s="6"/>
      <c r="DMS296" s="6"/>
      <c r="DMT296" s="6"/>
      <c r="DMU296" s="6"/>
      <c r="DMV296" s="6"/>
      <c r="DMW296" s="6"/>
      <c r="DMX296" s="6"/>
      <c r="DMY296" s="6"/>
      <c r="DMZ296" s="6"/>
      <c r="DNA296" s="6"/>
      <c r="DNB296" s="6"/>
      <c r="DNC296" s="6"/>
      <c r="DND296" s="6"/>
      <c r="DNE296" s="6"/>
      <c r="DNF296" s="6"/>
      <c r="DNG296" s="6"/>
      <c r="DNH296" s="6"/>
      <c r="DNI296" s="6"/>
      <c r="DNJ296" s="6"/>
      <c r="DNK296" s="6"/>
      <c r="DNL296" s="6"/>
      <c r="DNM296" s="6"/>
      <c r="DNN296" s="6"/>
      <c r="DNO296" s="6"/>
      <c r="DNP296" s="6"/>
      <c r="DNQ296" s="6"/>
      <c r="DNR296" s="6"/>
      <c r="DNS296" s="6"/>
      <c r="DNT296" s="6"/>
      <c r="DNU296" s="6"/>
      <c r="DNV296" s="6"/>
      <c r="DNW296" s="6"/>
      <c r="DNX296" s="6"/>
      <c r="DNY296" s="6"/>
      <c r="DNZ296" s="6"/>
      <c r="DOA296" s="6"/>
      <c r="DOB296" s="6"/>
      <c r="DOC296" s="6"/>
      <c r="DOD296" s="6"/>
      <c r="DOE296" s="6"/>
      <c r="DOF296" s="6"/>
      <c r="DOG296" s="6"/>
      <c r="DOH296" s="6"/>
      <c r="DOI296" s="6"/>
      <c r="DOJ296" s="6"/>
      <c r="DOK296" s="6"/>
      <c r="DOL296" s="6"/>
      <c r="DOM296" s="6"/>
      <c r="DON296" s="6"/>
      <c r="DOO296" s="6"/>
      <c r="DOP296" s="6"/>
      <c r="DOQ296" s="6"/>
      <c r="DOR296" s="6"/>
      <c r="DOS296" s="6"/>
      <c r="DOT296" s="6"/>
      <c r="DOU296" s="6"/>
      <c r="DOV296" s="6"/>
      <c r="DOW296" s="6"/>
      <c r="DOX296" s="6"/>
      <c r="DOY296" s="6"/>
      <c r="DOZ296" s="6"/>
      <c r="DPA296" s="6"/>
      <c r="DPB296" s="6"/>
      <c r="DPC296" s="6"/>
      <c r="DPD296" s="6"/>
      <c r="DPE296" s="6"/>
      <c r="DPF296" s="6"/>
      <c r="DPG296" s="6"/>
      <c r="DPH296" s="6"/>
      <c r="DPI296" s="6"/>
      <c r="DPJ296" s="6"/>
      <c r="DPK296" s="6"/>
      <c r="DPL296" s="6"/>
      <c r="DPM296" s="6"/>
      <c r="DPN296" s="6"/>
      <c r="DPO296" s="6"/>
      <c r="DPP296" s="6"/>
      <c r="DPQ296" s="6"/>
      <c r="DPR296" s="6"/>
      <c r="DPS296" s="6"/>
      <c r="DPT296" s="6"/>
      <c r="DPU296" s="6"/>
      <c r="DPV296" s="6"/>
      <c r="DPW296" s="6"/>
      <c r="DPX296" s="6"/>
      <c r="DPY296" s="6"/>
      <c r="DPZ296" s="6"/>
      <c r="DQA296" s="6"/>
      <c r="DQB296" s="6"/>
      <c r="DQC296" s="6"/>
      <c r="DQD296" s="6"/>
      <c r="DQE296" s="6"/>
      <c r="DQF296" s="6"/>
      <c r="DQG296" s="6"/>
      <c r="DQH296" s="6"/>
      <c r="DQI296" s="6"/>
      <c r="DQJ296" s="6"/>
      <c r="DQK296" s="6"/>
      <c r="DQL296" s="6"/>
      <c r="DQM296" s="6"/>
      <c r="DQN296" s="6"/>
      <c r="DQO296" s="6"/>
      <c r="DQP296" s="6"/>
      <c r="DQQ296" s="6"/>
      <c r="DQR296" s="6"/>
      <c r="DQS296" s="6"/>
      <c r="DQT296" s="6"/>
      <c r="DQU296" s="6"/>
      <c r="DQV296" s="6"/>
      <c r="DQW296" s="6"/>
      <c r="DQX296" s="6"/>
      <c r="DQY296" s="6"/>
      <c r="DQZ296" s="6"/>
      <c r="DRA296" s="6"/>
      <c r="DRB296" s="6"/>
      <c r="DRC296" s="6"/>
      <c r="DRD296" s="6"/>
      <c r="DRE296" s="6"/>
      <c r="DRF296" s="6"/>
      <c r="DRG296" s="6"/>
      <c r="DRH296" s="6"/>
      <c r="DRI296" s="6"/>
      <c r="DRJ296" s="6"/>
      <c r="DRK296" s="6"/>
      <c r="DRL296" s="6"/>
      <c r="DRM296" s="6"/>
      <c r="DRN296" s="6"/>
      <c r="DRO296" s="6"/>
      <c r="DRP296" s="6"/>
      <c r="DRQ296" s="6"/>
      <c r="DRR296" s="6"/>
      <c r="DRS296" s="6"/>
      <c r="DRT296" s="6"/>
      <c r="DRU296" s="6"/>
      <c r="DRV296" s="6"/>
      <c r="DRW296" s="6"/>
      <c r="DRX296" s="6"/>
      <c r="DRY296" s="6"/>
      <c r="DRZ296" s="6"/>
      <c r="DSA296" s="6"/>
      <c r="DSB296" s="6"/>
      <c r="DSC296" s="6"/>
      <c r="DSD296" s="6"/>
      <c r="DSE296" s="6"/>
      <c r="DSF296" s="6"/>
      <c r="DSG296" s="6"/>
      <c r="DSH296" s="6"/>
      <c r="DSI296" s="6"/>
      <c r="DSJ296" s="6"/>
      <c r="DSK296" s="6"/>
      <c r="DSL296" s="6"/>
      <c r="DSM296" s="6"/>
      <c r="DSN296" s="6"/>
      <c r="DSO296" s="6"/>
      <c r="DSP296" s="6"/>
      <c r="DSQ296" s="6"/>
      <c r="DSR296" s="6"/>
      <c r="DSS296" s="6"/>
      <c r="DST296" s="6"/>
      <c r="DSU296" s="6"/>
      <c r="DSV296" s="6"/>
      <c r="DSW296" s="6"/>
      <c r="DSX296" s="6"/>
      <c r="DSY296" s="6"/>
      <c r="DSZ296" s="6"/>
      <c r="DTA296" s="6"/>
      <c r="DTB296" s="6"/>
      <c r="DTC296" s="6"/>
      <c r="DTD296" s="6"/>
      <c r="DTE296" s="6"/>
      <c r="DTF296" s="6"/>
      <c r="DTG296" s="6"/>
      <c r="DTH296" s="6"/>
      <c r="DTI296" s="6"/>
      <c r="DTJ296" s="6"/>
      <c r="DTK296" s="6"/>
      <c r="DTL296" s="6"/>
      <c r="DTM296" s="6"/>
      <c r="DTN296" s="6"/>
      <c r="DTO296" s="6"/>
      <c r="DTP296" s="6"/>
      <c r="DTQ296" s="6"/>
      <c r="DTR296" s="6"/>
      <c r="DTS296" s="6"/>
      <c r="DTT296" s="6"/>
      <c r="DTU296" s="6"/>
      <c r="DTV296" s="6"/>
      <c r="DTW296" s="6"/>
      <c r="DTX296" s="6"/>
      <c r="DTY296" s="6"/>
      <c r="DTZ296" s="6"/>
      <c r="DUA296" s="6"/>
      <c r="DUB296" s="6"/>
      <c r="DUC296" s="6"/>
      <c r="DUD296" s="6"/>
      <c r="DUE296" s="6"/>
      <c r="DUF296" s="6"/>
      <c r="DUG296" s="6"/>
      <c r="DUH296" s="6"/>
      <c r="DUI296" s="6"/>
      <c r="DUJ296" s="6"/>
      <c r="DUK296" s="6"/>
      <c r="DUL296" s="6"/>
      <c r="DUM296" s="6"/>
      <c r="DUN296" s="6"/>
      <c r="DUO296" s="6"/>
      <c r="DUP296" s="6"/>
      <c r="DUQ296" s="6"/>
      <c r="DUR296" s="6"/>
      <c r="DUS296" s="6"/>
      <c r="DUT296" s="6"/>
      <c r="DUU296" s="6"/>
      <c r="DUV296" s="6"/>
      <c r="DUW296" s="6"/>
      <c r="DUX296" s="6"/>
      <c r="DUY296" s="6"/>
      <c r="DUZ296" s="6"/>
      <c r="DVA296" s="6"/>
      <c r="DVB296" s="6"/>
      <c r="DVC296" s="6"/>
      <c r="DVD296" s="6"/>
      <c r="DVE296" s="6"/>
      <c r="DVF296" s="6"/>
      <c r="DVG296" s="6"/>
      <c r="DVH296" s="6"/>
      <c r="DVI296" s="6"/>
      <c r="DVJ296" s="6"/>
      <c r="DVK296" s="6"/>
      <c r="DVL296" s="6"/>
      <c r="DVM296" s="6"/>
      <c r="DVN296" s="6"/>
      <c r="DVO296" s="6"/>
      <c r="DVP296" s="6"/>
      <c r="DVQ296" s="6"/>
      <c r="DVR296" s="6"/>
      <c r="DVS296" s="6"/>
      <c r="DVT296" s="6"/>
      <c r="DVU296" s="6"/>
      <c r="DVV296" s="6"/>
      <c r="DVW296" s="6"/>
      <c r="DVX296" s="6"/>
      <c r="DVY296" s="6"/>
      <c r="DVZ296" s="6"/>
      <c r="DWA296" s="6"/>
      <c r="DWB296" s="6"/>
      <c r="DWC296" s="6"/>
      <c r="DWD296" s="6"/>
      <c r="DWE296" s="6"/>
      <c r="DWF296" s="6"/>
      <c r="DWG296" s="6"/>
      <c r="DWH296" s="6"/>
      <c r="DWI296" s="6"/>
      <c r="DWJ296" s="6"/>
      <c r="DWK296" s="6"/>
      <c r="DWL296" s="6"/>
      <c r="DWM296" s="6"/>
      <c r="DWN296" s="6"/>
      <c r="DWO296" s="6"/>
      <c r="DWP296" s="6"/>
      <c r="DWQ296" s="6"/>
      <c r="DWR296" s="6"/>
      <c r="DWS296" s="6"/>
      <c r="DWT296" s="6"/>
      <c r="DWU296" s="6"/>
      <c r="DWV296" s="6"/>
      <c r="DWW296" s="6"/>
      <c r="DWX296" s="6"/>
      <c r="DWY296" s="6"/>
      <c r="DWZ296" s="6"/>
      <c r="DXA296" s="6"/>
      <c r="DXB296" s="6"/>
      <c r="DXC296" s="6"/>
      <c r="DXD296" s="6"/>
      <c r="DXE296" s="6"/>
      <c r="DXF296" s="6"/>
      <c r="DXG296" s="6"/>
      <c r="DXH296" s="6"/>
      <c r="DXI296" s="6"/>
      <c r="DXJ296" s="6"/>
      <c r="DXK296" s="6"/>
      <c r="DXL296" s="6"/>
      <c r="DXM296" s="6"/>
      <c r="DXN296" s="6"/>
      <c r="DXO296" s="6"/>
      <c r="DXP296" s="6"/>
      <c r="DXQ296" s="6"/>
      <c r="DXR296" s="6"/>
      <c r="DXS296" s="6"/>
      <c r="DXT296" s="6"/>
      <c r="DXU296" s="6"/>
      <c r="DXV296" s="6"/>
      <c r="DXW296" s="6"/>
      <c r="DXX296" s="6"/>
      <c r="DXY296" s="6"/>
      <c r="DXZ296" s="6"/>
      <c r="DYA296" s="6"/>
      <c r="DYB296" s="6"/>
      <c r="DYC296" s="6"/>
      <c r="DYD296" s="6"/>
      <c r="DYE296" s="6"/>
      <c r="DYF296" s="6"/>
      <c r="DYG296" s="6"/>
      <c r="DYH296" s="6"/>
      <c r="DYI296" s="6"/>
      <c r="DYJ296" s="6"/>
      <c r="DYK296" s="6"/>
      <c r="DYL296" s="6"/>
      <c r="DYM296" s="6"/>
      <c r="DYN296" s="6"/>
      <c r="DYO296" s="6"/>
      <c r="DYP296" s="6"/>
      <c r="DYQ296" s="6"/>
      <c r="DYR296" s="6"/>
      <c r="DYS296" s="6"/>
      <c r="DYT296" s="6"/>
      <c r="DYU296" s="6"/>
      <c r="DYV296" s="6"/>
      <c r="DYW296" s="6"/>
      <c r="DYX296" s="6"/>
      <c r="DYY296" s="6"/>
      <c r="DYZ296" s="6"/>
      <c r="DZA296" s="6"/>
      <c r="DZB296" s="6"/>
      <c r="DZC296" s="6"/>
      <c r="DZD296" s="6"/>
      <c r="DZE296" s="6"/>
      <c r="DZF296" s="6"/>
      <c r="DZG296" s="6"/>
      <c r="DZH296" s="6"/>
      <c r="DZI296" s="6"/>
      <c r="DZJ296" s="6"/>
      <c r="DZK296" s="6"/>
      <c r="DZL296" s="6"/>
      <c r="DZM296" s="6"/>
      <c r="DZN296" s="6"/>
      <c r="DZO296" s="6"/>
      <c r="DZP296" s="6"/>
      <c r="DZQ296" s="6"/>
      <c r="DZR296" s="6"/>
      <c r="DZS296" s="6"/>
      <c r="DZT296" s="6"/>
      <c r="DZU296" s="6"/>
      <c r="DZV296" s="6"/>
      <c r="DZW296" s="6"/>
      <c r="DZX296" s="6"/>
      <c r="DZY296" s="6"/>
      <c r="DZZ296" s="6"/>
      <c r="EAA296" s="6"/>
      <c r="EAB296" s="6"/>
      <c r="EAC296" s="6"/>
      <c r="EAD296" s="6"/>
      <c r="EAE296" s="6"/>
      <c r="EAF296" s="6"/>
      <c r="EAG296" s="6"/>
      <c r="EAH296" s="6"/>
      <c r="EAI296" s="6"/>
      <c r="EAJ296" s="6"/>
      <c r="EAK296" s="6"/>
      <c r="EAL296" s="6"/>
      <c r="EAM296" s="6"/>
      <c r="EAN296" s="6"/>
      <c r="EAO296" s="6"/>
      <c r="EAP296" s="6"/>
      <c r="EAQ296" s="6"/>
      <c r="EAR296" s="6"/>
      <c r="EAS296" s="6"/>
      <c r="EAT296" s="6"/>
      <c r="EAU296" s="6"/>
      <c r="EAV296" s="6"/>
      <c r="EAW296" s="6"/>
      <c r="EAX296" s="6"/>
      <c r="EAY296" s="6"/>
      <c r="EAZ296" s="6"/>
      <c r="EBA296" s="6"/>
      <c r="EBB296" s="6"/>
      <c r="EBC296" s="6"/>
      <c r="EBD296" s="6"/>
      <c r="EBE296" s="6"/>
      <c r="EBF296" s="6"/>
      <c r="EBG296" s="6"/>
      <c r="EBH296" s="6"/>
      <c r="EBI296" s="6"/>
      <c r="EBJ296" s="6"/>
      <c r="EBK296" s="6"/>
      <c r="EBL296" s="6"/>
      <c r="EBM296" s="6"/>
      <c r="EBN296" s="6"/>
      <c r="EBO296" s="6"/>
      <c r="EBP296" s="6"/>
      <c r="EBQ296" s="6"/>
      <c r="EBR296" s="6"/>
      <c r="EBS296" s="6"/>
      <c r="EBT296" s="6"/>
      <c r="EBU296" s="6"/>
      <c r="EBV296" s="6"/>
      <c r="EBW296" s="6"/>
      <c r="EBX296" s="6"/>
      <c r="EBY296" s="6"/>
      <c r="EBZ296" s="6"/>
      <c r="ECA296" s="6"/>
      <c r="ECB296" s="6"/>
      <c r="ECC296" s="6"/>
      <c r="ECD296" s="6"/>
      <c r="ECE296" s="6"/>
      <c r="ECF296" s="6"/>
      <c r="ECG296" s="6"/>
      <c r="ECH296" s="6"/>
      <c r="ECI296" s="6"/>
      <c r="ECJ296" s="6"/>
      <c r="ECK296" s="6"/>
      <c r="ECL296" s="6"/>
      <c r="ECM296" s="6"/>
      <c r="ECN296" s="6"/>
      <c r="ECO296" s="6"/>
      <c r="ECP296" s="6"/>
      <c r="ECQ296" s="6"/>
      <c r="ECR296" s="6"/>
      <c r="ECS296" s="6"/>
      <c r="ECT296" s="6"/>
      <c r="ECU296" s="6"/>
      <c r="ECV296" s="6"/>
      <c r="ECW296" s="6"/>
      <c r="ECX296" s="6"/>
      <c r="ECY296" s="6"/>
      <c r="ECZ296" s="6"/>
      <c r="EDA296" s="6"/>
      <c r="EDB296" s="6"/>
      <c r="EDC296" s="6"/>
      <c r="EDD296" s="6"/>
      <c r="EDE296" s="6"/>
      <c r="EDF296" s="6"/>
      <c r="EDG296" s="6"/>
      <c r="EDH296" s="6"/>
      <c r="EDI296" s="6"/>
      <c r="EDJ296" s="6"/>
      <c r="EDK296" s="6"/>
      <c r="EDL296" s="6"/>
      <c r="EDM296" s="6"/>
      <c r="EDN296" s="6"/>
      <c r="EDO296" s="6"/>
      <c r="EDP296" s="6"/>
      <c r="EDQ296" s="6"/>
      <c r="EDR296" s="6"/>
      <c r="EDS296" s="6"/>
      <c r="EDT296" s="6"/>
      <c r="EDU296" s="6"/>
      <c r="EDV296" s="6"/>
      <c r="EDW296" s="6"/>
      <c r="EDX296" s="6"/>
      <c r="EDY296" s="6"/>
      <c r="EDZ296" s="6"/>
      <c r="EEA296" s="6"/>
      <c r="EEB296" s="6"/>
      <c r="EEC296" s="6"/>
      <c r="EED296" s="6"/>
      <c r="EEE296" s="6"/>
      <c r="EEF296" s="6"/>
      <c r="EEG296" s="6"/>
      <c r="EEH296" s="6"/>
      <c r="EEI296" s="6"/>
      <c r="EEJ296" s="6"/>
      <c r="EEK296" s="6"/>
      <c r="EEL296" s="6"/>
      <c r="EEM296" s="6"/>
      <c r="EEN296" s="6"/>
      <c r="EEO296" s="6"/>
      <c r="EEP296" s="6"/>
      <c r="EEQ296" s="6"/>
      <c r="EER296" s="6"/>
      <c r="EES296" s="6"/>
      <c r="EET296" s="6"/>
      <c r="EEU296" s="6"/>
      <c r="EEV296" s="6"/>
      <c r="EEW296" s="6"/>
      <c r="EEX296" s="6"/>
      <c r="EEY296" s="6"/>
      <c r="EEZ296" s="6"/>
      <c r="EFA296" s="6"/>
      <c r="EFB296" s="6"/>
      <c r="EFC296" s="6"/>
      <c r="EFD296" s="6"/>
      <c r="EFE296" s="6"/>
      <c r="EFF296" s="6"/>
      <c r="EFG296" s="6"/>
      <c r="EFH296" s="6"/>
      <c r="EFI296" s="6"/>
      <c r="EFJ296" s="6"/>
      <c r="EFK296" s="6"/>
      <c r="EFL296" s="6"/>
      <c r="EFM296" s="6"/>
      <c r="EFN296" s="6"/>
      <c r="EFO296" s="6"/>
      <c r="EFP296" s="6"/>
      <c r="EFQ296" s="6"/>
      <c r="EFR296" s="6"/>
      <c r="EFS296" s="6"/>
      <c r="EFT296" s="6"/>
      <c r="EFU296" s="6"/>
      <c r="EFV296" s="6"/>
      <c r="EFW296" s="6"/>
      <c r="EFX296" s="6"/>
      <c r="EFY296" s="6"/>
      <c r="EFZ296" s="6"/>
      <c r="EGA296" s="6"/>
      <c r="EGB296" s="6"/>
      <c r="EGC296" s="6"/>
      <c r="EGD296" s="6"/>
      <c r="EGE296" s="6"/>
      <c r="EGF296" s="6"/>
      <c r="EGG296" s="6"/>
      <c r="EGH296" s="6"/>
      <c r="EGI296" s="6"/>
      <c r="EGJ296" s="6"/>
      <c r="EGK296" s="6"/>
      <c r="EGL296" s="6"/>
      <c r="EGM296" s="6"/>
      <c r="EGN296" s="6"/>
      <c r="EGO296" s="6"/>
      <c r="EGP296" s="6"/>
      <c r="EGQ296" s="6"/>
      <c r="EGR296" s="6"/>
      <c r="EGS296" s="6"/>
      <c r="EGT296" s="6"/>
      <c r="EGU296" s="6"/>
      <c r="EGV296" s="6"/>
      <c r="EGW296" s="6"/>
      <c r="EGX296" s="6"/>
      <c r="EGY296" s="6"/>
      <c r="EGZ296" s="6"/>
      <c r="EHA296" s="6"/>
      <c r="EHB296" s="6"/>
      <c r="EHC296" s="6"/>
      <c r="EHD296" s="6"/>
      <c r="EHE296" s="6"/>
      <c r="EHF296" s="6"/>
      <c r="EHG296" s="6"/>
      <c r="EHH296" s="6"/>
      <c r="EHI296" s="6"/>
      <c r="EHJ296" s="6"/>
      <c r="EHK296" s="6"/>
      <c r="EHL296" s="6"/>
      <c r="EHM296" s="6"/>
      <c r="EHN296" s="6"/>
      <c r="EHO296" s="6"/>
      <c r="EHP296" s="6"/>
      <c r="EHQ296" s="6"/>
      <c r="EHR296" s="6"/>
      <c r="EHS296" s="6"/>
      <c r="EHT296" s="6"/>
      <c r="EHU296" s="6"/>
      <c r="EHV296" s="6"/>
      <c r="EHW296" s="6"/>
      <c r="EHX296" s="6"/>
      <c r="EHY296" s="6"/>
      <c r="EHZ296" s="6"/>
      <c r="EIA296" s="6"/>
      <c r="EIB296" s="6"/>
      <c r="EIC296" s="6"/>
      <c r="EID296" s="6"/>
      <c r="EIE296" s="6"/>
      <c r="EIF296" s="6"/>
      <c r="EIG296" s="6"/>
      <c r="EIH296" s="6"/>
      <c r="EII296" s="6"/>
      <c r="EIJ296" s="6"/>
      <c r="EIK296" s="6"/>
      <c r="EIL296" s="6"/>
      <c r="EIM296" s="6"/>
      <c r="EIN296" s="6"/>
      <c r="EIO296" s="6"/>
      <c r="EIP296" s="6"/>
      <c r="EIQ296" s="6"/>
      <c r="EIR296" s="6"/>
      <c r="EIS296" s="6"/>
      <c r="EIT296" s="6"/>
      <c r="EIU296" s="6"/>
      <c r="EIV296" s="6"/>
      <c r="EIW296" s="6"/>
      <c r="EIX296" s="6"/>
      <c r="EIY296" s="6"/>
      <c r="EIZ296" s="6"/>
      <c r="EJA296" s="6"/>
      <c r="EJB296" s="6"/>
      <c r="EJC296" s="6"/>
      <c r="EJD296" s="6"/>
      <c r="EJE296" s="6"/>
      <c r="EJF296" s="6"/>
      <c r="EJG296" s="6"/>
      <c r="EJH296" s="6"/>
      <c r="EJI296" s="6"/>
      <c r="EJJ296" s="6"/>
      <c r="EJK296" s="6"/>
      <c r="EJL296" s="6"/>
      <c r="EJM296" s="6"/>
      <c r="EJN296" s="6"/>
      <c r="EJO296" s="6"/>
      <c r="EJP296" s="6"/>
      <c r="EJQ296" s="6"/>
      <c r="EJR296" s="6"/>
      <c r="EJS296" s="6"/>
      <c r="EJT296" s="6"/>
      <c r="EJU296" s="6"/>
      <c r="EJV296" s="6"/>
      <c r="EJW296" s="6"/>
      <c r="EJX296" s="6"/>
      <c r="EJY296" s="6"/>
      <c r="EJZ296" s="6"/>
      <c r="EKA296" s="6"/>
      <c r="EKB296" s="6"/>
      <c r="EKC296" s="6"/>
      <c r="EKD296" s="6"/>
      <c r="EKE296" s="6"/>
      <c r="EKF296" s="6"/>
      <c r="EKG296" s="6"/>
      <c r="EKH296" s="6"/>
      <c r="EKI296" s="6"/>
      <c r="EKJ296" s="6"/>
      <c r="EKK296" s="6"/>
      <c r="EKL296" s="6"/>
      <c r="EKM296" s="6"/>
      <c r="EKN296" s="6"/>
      <c r="EKO296" s="6"/>
      <c r="EKP296" s="6"/>
      <c r="EKQ296" s="6"/>
      <c r="EKR296" s="6"/>
      <c r="EKS296" s="6"/>
      <c r="EKT296" s="6"/>
      <c r="EKU296" s="6"/>
      <c r="EKV296" s="6"/>
      <c r="EKW296" s="6"/>
      <c r="EKX296" s="6"/>
      <c r="EKY296" s="6"/>
      <c r="EKZ296" s="6"/>
      <c r="ELA296" s="6"/>
      <c r="ELB296" s="6"/>
      <c r="ELC296" s="6"/>
      <c r="ELD296" s="6"/>
      <c r="ELE296" s="6"/>
      <c r="ELF296" s="6"/>
      <c r="ELG296" s="6"/>
      <c r="ELH296" s="6"/>
      <c r="ELI296" s="6"/>
      <c r="ELJ296" s="6"/>
      <c r="ELK296" s="6"/>
      <c r="ELL296" s="6"/>
      <c r="ELM296" s="6"/>
      <c r="ELN296" s="6"/>
      <c r="ELO296" s="6"/>
      <c r="ELP296" s="6"/>
      <c r="ELQ296" s="6"/>
      <c r="ELR296" s="6"/>
      <c r="ELS296" s="6"/>
      <c r="ELT296" s="6"/>
      <c r="ELU296" s="6"/>
      <c r="ELV296" s="6"/>
      <c r="ELW296" s="6"/>
      <c r="ELX296" s="6"/>
      <c r="ELY296" s="6"/>
      <c r="ELZ296" s="6"/>
      <c r="EMA296" s="6"/>
      <c r="EMB296" s="6"/>
      <c r="EMC296" s="6"/>
      <c r="EMD296" s="6"/>
      <c r="EME296" s="6"/>
      <c r="EMF296" s="6"/>
      <c r="EMG296" s="6"/>
      <c r="EMH296" s="6"/>
      <c r="EMI296" s="6"/>
      <c r="EMJ296" s="6"/>
      <c r="EMK296" s="6"/>
      <c r="EML296" s="6"/>
      <c r="EMM296" s="6"/>
      <c r="EMN296" s="6"/>
      <c r="EMO296" s="6"/>
      <c r="EMP296" s="6"/>
      <c r="EMQ296" s="6"/>
      <c r="EMR296" s="6"/>
      <c r="EMS296" s="6"/>
      <c r="EMT296" s="6"/>
      <c r="EMU296" s="6"/>
      <c r="EMV296" s="6"/>
      <c r="EMW296" s="6"/>
      <c r="EMX296" s="6"/>
      <c r="EMY296" s="6"/>
      <c r="EMZ296" s="6"/>
      <c r="ENA296" s="6"/>
      <c r="ENB296" s="6"/>
      <c r="ENC296" s="6"/>
      <c r="END296" s="6"/>
      <c r="ENE296" s="6"/>
      <c r="ENF296" s="6"/>
      <c r="ENG296" s="6"/>
      <c r="ENH296" s="6"/>
      <c r="ENI296" s="6"/>
      <c r="ENJ296" s="6"/>
      <c r="ENK296" s="6"/>
      <c r="ENL296" s="6"/>
      <c r="ENM296" s="6"/>
      <c r="ENN296" s="6"/>
      <c r="ENO296" s="6"/>
      <c r="ENP296" s="6"/>
      <c r="ENQ296" s="6"/>
      <c r="ENR296" s="6"/>
      <c r="ENS296" s="6"/>
      <c r="ENT296" s="6"/>
      <c r="ENU296" s="6"/>
      <c r="ENV296" s="6"/>
      <c r="ENW296" s="6"/>
      <c r="ENX296" s="6"/>
      <c r="ENY296" s="6"/>
      <c r="ENZ296" s="6"/>
      <c r="EOA296" s="6"/>
      <c r="EOB296" s="6"/>
      <c r="EOC296" s="6"/>
      <c r="EOD296" s="6"/>
      <c r="EOE296" s="6"/>
      <c r="EOF296" s="6"/>
      <c r="EOG296" s="6"/>
      <c r="EOH296" s="6"/>
      <c r="EOI296" s="6"/>
      <c r="EOJ296" s="6"/>
      <c r="EOK296" s="6"/>
      <c r="EOL296" s="6"/>
      <c r="EOM296" s="6"/>
      <c r="EON296" s="6"/>
      <c r="EOO296" s="6"/>
      <c r="EOP296" s="6"/>
      <c r="EOQ296" s="6"/>
      <c r="EOR296" s="6"/>
      <c r="EOS296" s="6"/>
      <c r="EOT296" s="6"/>
      <c r="EOU296" s="6"/>
      <c r="EOV296" s="6"/>
      <c r="EOW296" s="6"/>
      <c r="EOX296" s="6"/>
      <c r="EOY296" s="6"/>
      <c r="EOZ296" s="6"/>
      <c r="EPA296" s="6"/>
      <c r="EPB296" s="6"/>
      <c r="EPC296" s="6"/>
      <c r="EPD296" s="6"/>
      <c r="EPE296" s="6"/>
      <c r="EPF296" s="6"/>
      <c r="EPG296" s="6"/>
      <c r="EPH296" s="6"/>
      <c r="EPI296" s="6"/>
      <c r="EPJ296" s="6"/>
      <c r="EPK296" s="6"/>
      <c r="EPL296" s="6"/>
      <c r="EPM296" s="6"/>
      <c r="EPN296" s="6"/>
      <c r="EPO296" s="6"/>
      <c r="EPP296" s="6"/>
      <c r="EPQ296" s="6"/>
      <c r="EPR296" s="6"/>
      <c r="EPS296" s="6"/>
      <c r="EPT296" s="6"/>
      <c r="EPU296" s="6"/>
      <c r="EPV296" s="6"/>
      <c r="EPW296" s="6"/>
      <c r="EPX296" s="6"/>
      <c r="EPY296" s="6"/>
      <c r="EPZ296" s="6"/>
      <c r="EQA296" s="6"/>
      <c r="EQB296" s="6"/>
      <c r="EQC296" s="6"/>
      <c r="EQD296" s="6"/>
      <c r="EQE296" s="6"/>
      <c r="EQF296" s="6"/>
      <c r="EQG296" s="6"/>
      <c r="EQH296" s="6"/>
      <c r="EQI296" s="6"/>
      <c r="EQJ296" s="6"/>
      <c r="EQK296" s="6"/>
      <c r="EQL296" s="6"/>
      <c r="EQM296" s="6"/>
      <c r="EQN296" s="6"/>
      <c r="EQO296" s="6"/>
      <c r="EQP296" s="6"/>
      <c r="EQQ296" s="6"/>
      <c r="EQR296" s="6"/>
      <c r="EQS296" s="6"/>
      <c r="EQT296" s="6"/>
      <c r="EQU296" s="6"/>
      <c r="EQV296" s="6"/>
      <c r="EQW296" s="6"/>
      <c r="EQX296" s="6"/>
      <c r="EQY296" s="6"/>
      <c r="EQZ296" s="6"/>
      <c r="ERA296" s="6"/>
      <c r="ERB296" s="6"/>
      <c r="ERC296" s="6"/>
      <c r="ERD296" s="6"/>
      <c r="ERE296" s="6"/>
      <c r="ERF296" s="6"/>
      <c r="ERG296" s="6"/>
      <c r="ERH296" s="6"/>
      <c r="ERI296" s="6"/>
      <c r="ERJ296" s="6"/>
      <c r="ERK296" s="6"/>
      <c r="ERL296" s="6"/>
      <c r="ERM296" s="6"/>
      <c r="ERN296" s="6"/>
      <c r="ERO296" s="6"/>
      <c r="ERP296" s="6"/>
      <c r="ERQ296" s="6"/>
      <c r="ERR296" s="6"/>
      <c r="ERS296" s="6"/>
      <c r="ERT296" s="6"/>
      <c r="ERU296" s="6"/>
      <c r="ERV296" s="6"/>
      <c r="ERW296" s="6"/>
      <c r="ERX296" s="6"/>
      <c r="ERY296" s="6"/>
      <c r="ERZ296" s="6"/>
      <c r="ESA296" s="6"/>
      <c r="ESB296" s="6"/>
      <c r="ESC296" s="6"/>
      <c r="ESD296" s="6"/>
      <c r="ESE296" s="6"/>
      <c r="ESF296" s="6"/>
      <c r="ESG296" s="6"/>
      <c r="ESH296" s="6"/>
      <c r="ESI296" s="6"/>
      <c r="ESJ296" s="6"/>
      <c r="ESK296" s="6"/>
      <c r="ESL296" s="6"/>
      <c r="ESM296" s="6"/>
      <c r="ESN296" s="6"/>
      <c r="ESO296" s="6"/>
      <c r="ESP296" s="6"/>
      <c r="ESQ296" s="6"/>
      <c r="ESR296" s="6"/>
      <c r="ESS296" s="6"/>
      <c r="EST296" s="6"/>
      <c r="ESU296" s="6"/>
      <c r="ESV296" s="6"/>
      <c r="ESW296" s="6"/>
      <c r="ESX296" s="6"/>
      <c r="ESY296" s="6"/>
      <c r="ESZ296" s="6"/>
      <c r="ETA296" s="6"/>
      <c r="ETB296" s="6"/>
      <c r="ETC296" s="6"/>
      <c r="ETD296" s="6"/>
      <c r="ETE296" s="6"/>
      <c r="ETF296" s="6"/>
      <c r="ETG296" s="6"/>
      <c r="ETH296" s="6"/>
      <c r="ETI296" s="6"/>
      <c r="ETJ296" s="6"/>
      <c r="ETK296" s="6"/>
      <c r="ETL296" s="6"/>
      <c r="ETM296" s="6"/>
      <c r="ETN296" s="6"/>
      <c r="ETO296" s="6"/>
      <c r="ETP296" s="6"/>
      <c r="ETQ296" s="6"/>
      <c r="ETR296" s="6"/>
      <c r="ETS296" s="6"/>
      <c r="ETT296" s="6"/>
      <c r="ETU296" s="6"/>
      <c r="ETV296" s="6"/>
      <c r="ETW296" s="6"/>
      <c r="ETX296" s="6"/>
      <c r="ETY296" s="6"/>
      <c r="ETZ296" s="6"/>
      <c r="EUA296" s="6"/>
      <c r="EUB296" s="6"/>
      <c r="EUC296" s="6"/>
      <c r="EUD296" s="6"/>
      <c r="EUE296" s="6"/>
      <c r="EUF296" s="6"/>
      <c r="EUG296" s="6"/>
      <c r="EUH296" s="6"/>
      <c r="EUI296" s="6"/>
      <c r="EUJ296" s="6"/>
      <c r="EUK296" s="6"/>
      <c r="EUL296" s="6"/>
      <c r="EUM296" s="6"/>
      <c r="EUN296" s="6"/>
      <c r="EUO296" s="6"/>
      <c r="EUP296" s="6"/>
      <c r="EUQ296" s="6"/>
      <c r="EUR296" s="6"/>
      <c r="EUS296" s="6"/>
      <c r="EUT296" s="6"/>
      <c r="EUU296" s="6"/>
      <c r="EUV296" s="6"/>
      <c r="EUW296" s="6"/>
      <c r="EUX296" s="6"/>
      <c r="EUY296" s="6"/>
      <c r="EUZ296" s="6"/>
      <c r="EVA296" s="6"/>
      <c r="EVB296" s="6"/>
      <c r="EVC296" s="6"/>
      <c r="EVD296" s="6"/>
      <c r="EVE296" s="6"/>
      <c r="EVF296" s="6"/>
      <c r="EVG296" s="6"/>
      <c r="EVH296" s="6"/>
      <c r="EVI296" s="6"/>
      <c r="EVJ296" s="6"/>
      <c r="EVK296" s="6"/>
      <c r="EVL296" s="6"/>
      <c r="EVM296" s="6"/>
      <c r="EVN296" s="6"/>
      <c r="EVO296" s="6"/>
      <c r="EVP296" s="6"/>
      <c r="EVQ296" s="6"/>
      <c r="EVR296" s="6"/>
      <c r="EVS296" s="6"/>
      <c r="EVT296" s="6"/>
      <c r="EVU296" s="6"/>
      <c r="EVV296" s="6"/>
      <c r="EVW296" s="6"/>
      <c r="EVX296" s="6"/>
      <c r="EVY296" s="6"/>
      <c r="EVZ296" s="6"/>
      <c r="EWA296" s="6"/>
      <c r="EWB296" s="6"/>
      <c r="EWC296" s="6"/>
      <c r="EWD296" s="6"/>
      <c r="EWE296" s="6"/>
      <c r="EWF296" s="6"/>
      <c r="EWG296" s="6"/>
      <c r="EWH296" s="6"/>
      <c r="EWI296" s="6"/>
      <c r="EWJ296" s="6"/>
      <c r="EWK296" s="6"/>
      <c r="EWL296" s="6"/>
      <c r="EWM296" s="6"/>
      <c r="EWN296" s="6"/>
      <c r="EWO296" s="6"/>
      <c r="EWP296" s="6"/>
      <c r="EWQ296" s="6"/>
      <c r="EWR296" s="6"/>
      <c r="EWS296" s="6"/>
      <c r="EWT296" s="6"/>
      <c r="EWU296" s="6"/>
      <c r="EWV296" s="6"/>
      <c r="EWW296" s="6"/>
      <c r="EWX296" s="6"/>
      <c r="EWY296" s="6"/>
      <c r="EWZ296" s="6"/>
      <c r="EXA296" s="6"/>
      <c r="EXB296" s="6"/>
      <c r="EXC296" s="6"/>
      <c r="EXD296" s="6"/>
      <c r="EXE296" s="6"/>
      <c r="EXF296" s="6"/>
      <c r="EXG296" s="6"/>
      <c r="EXH296" s="6"/>
      <c r="EXI296" s="6"/>
      <c r="EXJ296" s="6"/>
      <c r="EXK296" s="6"/>
      <c r="EXL296" s="6"/>
      <c r="EXM296" s="6"/>
      <c r="EXN296" s="6"/>
      <c r="EXO296" s="6"/>
      <c r="EXP296" s="6"/>
      <c r="EXQ296" s="6"/>
      <c r="EXR296" s="6"/>
      <c r="EXS296" s="6"/>
      <c r="EXT296" s="6"/>
      <c r="EXU296" s="6"/>
      <c r="EXV296" s="6"/>
      <c r="EXW296" s="6"/>
      <c r="EXX296" s="6"/>
      <c r="EXY296" s="6"/>
      <c r="EXZ296" s="6"/>
      <c r="EYA296" s="6"/>
      <c r="EYB296" s="6"/>
      <c r="EYC296" s="6"/>
      <c r="EYD296" s="6"/>
      <c r="EYE296" s="6"/>
      <c r="EYF296" s="6"/>
      <c r="EYG296" s="6"/>
      <c r="EYH296" s="6"/>
      <c r="EYI296" s="6"/>
      <c r="EYJ296" s="6"/>
      <c r="EYK296" s="6"/>
      <c r="EYL296" s="6"/>
      <c r="EYM296" s="6"/>
      <c r="EYN296" s="6"/>
      <c r="EYO296" s="6"/>
      <c r="EYP296" s="6"/>
      <c r="EYQ296" s="6"/>
      <c r="EYR296" s="6"/>
      <c r="EYS296" s="6"/>
      <c r="EYT296" s="6"/>
      <c r="EYU296" s="6"/>
      <c r="EYV296" s="6"/>
      <c r="EYW296" s="6"/>
      <c r="EYX296" s="6"/>
      <c r="EYY296" s="6"/>
      <c r="EYZ296" s="6"/>
      <c r="EZA296" s="6"/>
      <c r="EZB296" s="6"/>
      <c r="EZC296" s="6"/>
      <c r="EZD296" s="6"/>
      <c r="EZE296" s="6"/>
      <c r="EZF296" s="6"/>
      <c r="EZG296" s="6"/>
      <c r="EZH296" s="6"/>
      <c r="EZI296" s="6"/>
      <c r="EZJ296" s="6"/>
      <c r="EZK296" s="6"/>
      <c r="EZL296" s="6"/>
      <c r="EZM296" s="6"/>
      <c r="EZN296" s="6"/>
      <c r="EZO296" s="6"/>
      <c r="EZP296" s="6"/>
      <c r="EZQ296" s="6"/>
      <c r="EZR296" s="6"/>
      <c r="EZS296" s="6"/>
      <c r="EZT296" s="6"/>
      <c r="EZU296" s="6"/>
      <c r="EZV296" s="6"/>
      <c r="EZW296" s="6"/>
      <c r="EZX296" s="6"/>
      <c r="EZY296" s="6"/>
      <c r="EZZ296" s="6"/>
      <c r="FAA296" s="6"/>
      <c r="FAB296" s="6"/>
      <c r="FAC296" s="6"/>
      <c r="FAD296" s="6"/>
      <c r="FAE296" s="6"/>
      <c r="FAF296" s="6"/>
      <c r="FAG296" s="6"/>
      <c r="FAH296" s="6"/>
      <c r="FAI296" s="6"/>
      <c r="FAJ296" s="6"/>
      <c r="FAK296" s="6"/>
      <c r="FAL296" s="6"/>
      <c r="FAM296" s="6"/>
      <c r="FAN296" s="6"/>
      <c r="FAO296" s="6"/>
      <c r="FAP296" s="6"/>
      <c r="FAQ296" s="6"/>
      <c r="FAR296" s="6"/>
      <c r="FAS296" s="6"/>
      <c r="FAT296" s="6"/>
      <c r="FAU296" s="6"/>
      <c r="FAV296" s="6"/>
      <c r="FAW296" s="6"/>
      <c r="FAX296" s="6"/>
      <c r="FAY296" s="6"/>
      <c r="FAZ296" s="6"/>
      <c r="FBA296" s="6"/>
      <c r="FBB296" s="6"/>
      <c r="FBC296" s="6"/>
      <c r="FBD296" s="6"/>
      <c r="FBE296" s="6"/>
      <c r="FBF296" s="6"/>
      <c r="FBG296" s="6"/>
      <c r="FBH296" s="6"/>
      <c r="FBI296" s="6"/>
      <c r="FBJ296" s="6"/>
      <c r="FBK296" s="6"/>
      <c r="FBL296" s="6"/>
      <c r="FBM296" s="6"/>
      <c r="FBN296" s="6"/>
      <c r="FBO296" s="6"/>
      <c r="FBP296" s="6"/>
      <c r="FBQ296" s="6"/>
      <c r="FBR296" s="6"/>
      <c r="FBS296" s="6"/>
      <c r="FBT296" s="6"/>
      <c r="FBU296" s="6"/>
      <c r="FBV296" s="6"/>
      <c r="FBW296" s="6"/>
      <c r="FBX296" s="6"/>
      <c r="FBY296" s="6"/>
      <c r="FBZ296" s="6"/>
      <c r="FCA296" s="6"/>
      <c r="FCB296" s="6"/>
      <c r="FCC296" s="6"/>
      <c r="FCD296" s="6"/>
      <c r="FCE296" s="6"/>
      <c r="FCF296" s="6"/>
      <c r="FCG296" s="6"/>
      <c r="FCH296" s="6"/>
      <c r="FCI296" s="6"/>
      <c r="FCJ296" s="6"/>
      <c r="FCK296" s="6"/>
      <c r="FCL296" s="6"/>
      <c r="FCM296" s="6"/>
      <c r="FCN296" s="6"/>
      <c r="FCO296" s="6"/>
      <c r="FCP296" s="6"/>
      <c r="FCQ296" s="6"/>
      <c r="FCR296" s="6"/>
      <c r="FCS296" s="6"/>
      <c r="FCT296" s="6"/>
      <c r="FCU296" s="6"/>
      <c r="FCV296" s="6"/>
      <c r="FCW296" s="6"/>
      <c r="FCX296" s="6"/>
      <c r="FCY296" s="6"/>
      <c r="FCZ296" s="6"/>
      <c r="FDA296" s="6"/>
      <c r="FDB296" s="6"/>
      <c r="FDC296" s="6"/>
      <c r="FDD296" s="6"/>
      <c r="FDE296" s="6"/>
      <c r="FDF296" s="6"/>
      <c r="FDG296" s="6"/>
      <c r="FDH296" s="6"/>
      <c r="FDI296" s="6"/>
      <c r="FDJ296" s="6"/>
      <c r="FDK296" s="6"/>
      <c r="FDL296" s="6"/>
      <c r="FDM296" s="6"/>
      <c r="FDN296" s="6"/>
      <c r="FDO296" s="6"/>
      <c r="FDP296" s="6"/>
      <c r="FDQ296" s="6"/>
      <c r="FDR296" s="6"/>
      <c r="FDS296" s="6"/>
      <c r="FDT296" s="6"/>
      <c r="FDU296" s="6"/>
      <c r="FDV296" s="6"/>
      <c r="FDW296" s="6"/>
      <c r="FDX296" s="6"/>
      <c r="FDY296" s="6"/>
      <c r="FDZ296" s="6"/>
      <c r="FEA296" s="6"/>
      <c r="FEB296" s="6"/>
      <c r="FEC296" s="6"/>
      <c r="FED296" s="6"/>
      <c r="FEE296" s="6"/>
      <c r="FEF296" s="6"/>
      <c r="FEG296" s="6"/>
      <c r="FEH296" s="6"/>
      <c r="FEI296" s="6"/>
      <c r="FEJ296" s="6"/>
      <c r="FEK296" s="6"/>
      <c r="FEL296" s="6"/>
      <c r="FEM296" s="6"/>
      <c r="FEN296" s="6"/>
      <c r="FEO296" s="6"/>
      <c r="FEP296" s="6"/>
      <c r="FEQ296" s="6"/>
      <c r="FER296" s="6"/>
      <c r="FES296" s="6"/>
      <c r="FET296" s="6"/>
      <c r="FEU296" s="6"/>
      <c r="FEV296" s="6"/>
      <c r="FEW296" s="6"/>
      <c r="FEX296" s="6"/>
      <c r="FEY296" s="6"/>
      <c r="FEZ296" s="6"/>
      <c r="FFA296" s="6"/>
      <c r="FFB296" s="6"/>
      <c r="FFC296" s="6"/>
      <c r="FFD296" s="6"/>
      <c r="FFE296" s="6"/>
      <c r="FFF296" s="6"/>
      <c r="FFG296" s="6"/>
      <c r="FFH296" s="6"/>
      <c r="FFI296" s="6"/>
      <c r="FFJ296" s="6"/>
      <c r="FFK296" s="6"/>
      <c r="FFL296" s="6"/>
      <c r="FFM296" s="6"/>
      <c r="FFN296" s="6"/>
      <c r="FFO296" s="6"/>
      <c r="FFP296" s="6"/>
      <c r="FFQ296" s="6"/>
      <c r="FFR296" s="6"/>
      <c r="FFS296" s="6"/>
      <c r="FFT296" s="6"/>
      <c r="FFU296" s="6"/>
      <c r="FFV296" s="6"/>
      <c r="FFW296" s="6"/>
      <c r="FFX296" s="6"/>
      <c r="FFY296" s="6"/>
      <c r="FFZ296" s="6"/>
      <c r="FGA296" s="6"/>
      <c r="FGB296" s="6"/>
      <c r="FGC296" s="6"/>
      <c r="FGD296" s="6"/>
      <c r="FGE296" s="6"/>
      <c r="FGF296" s="6"/>
      <c r="FGG296" s="6"/>
      <c r="FGH296" s="6"/>
      <c r="FGI296" s="6"/>
      <c r="FGJ296" s="6"/>
      <c r="FGK296" s="6"/>
      <c r="FGL296" s="6"/>
      <c r="FGM296" s="6"/>
      <c r="FGN296" s="6"/>
      <c r="FGO296" s="6"/>
      <c r="FGP296" s="6"/>
      <c r="FGQ296" s="6"/>
      <c r="FGR296" s="6"/>
      <c r="FGS296" s="6"/>
      <c r="FGT296" s="6"/>
      <c r="FGU296" s="6"/>
      <c r="FGV296" s="6"/>
      <c r="FGW296" s="6"/>
      <c r="FGX296" s="6"/>
      <c r="FGY296" s="6"/>
      <c r="FGZ296" s="6"/>
      <c r="FHA296" s="6"/>
      <c r="FHB296" s="6"/>
      <c r="FHC296" s="6"/>
      <c r="FHD296" s="6"/>
      <c r="FHE296" s="6"/>
      <c r="FHF296" s="6"/>
      <c r="FHG296" s="6"/>
      <c r="FHH296" s="6"/>
      <c r="FHI296" s="6"/>
      <c r="FHJ296" s="6"/>
      <c r="FHK296" s="6"/>
      <c r="FHL296" s="6"/>
      <c r="FHM296" s="6"/>
      <c r="FHN296" s="6"/>
      <c r="FHO296" s="6"/>
      <c r="FHP296" s="6"/>
      <c r="FHQ296" s="6"/>
      <c r="FHR296" s="6"/>
      <c r="FHS296" s="6"/>
      <c r="FHT296" s="6"/>
      <c r="FHU296" s="6"/>
      <c r="FHV296" s="6"/>
      <c r="FHW296" s="6"/>
      <c r="FHX296" s="6"/>
      <c r="FHY296" s="6"/>
      <c r="FHZ296" s="6"/>
      <c r="FIA296" s="6"/>
      <c r="FIB296" s="6"/>
      <c r="FIC296" s="6"/>
      <c r="FID296" s="6"/>
      <c r="FIE296" s="6"/>
      <c r="FIF296" s="6"/>
      <c r="FIG296" s="6"/>
      <c r="FIH296" s="6"/>
      <c r="FII296" s="6"/>
      <c r="FIJ296" s="6"/>
      <c r="FIK296" s="6"/>
      <c r="FIL296" s="6"/>
      <c r="FIM296" s="6"/>
      <c r="FIN296" s="6"/>
      <c r="FIO296" s="6"/>
      <c r="FIP296" s="6"/>
      <c r="FIQ296" s="6"/>
      <c r="FIR296" s="6"/>
      <c r="FIS296" s="6"/>
      <c r="FIT296" s="6"/>
      <c r="FIU296" s="6"/>
      <c r="FIV296" s="6"/>
      <c r="FIW296" s="6"/>
      <c r="FIX296" s="6"/>
      <c r="FIY296" s="6"/>
      <c r="FIZ296" s="6"/>
      <c r="FJA296" s="6"/>
      <c r="FJB296" s="6"/>
      <c r="FJC296" s="6"/>
      <c r="FJD296" s="6"/>
      <c r="FJE296" s="6"/>
      <c r="FJF296" s="6"/>
      <c r="FJG296" s="6"/>
      <c r="FJH296" s="6"/>
      <c r="FJI296" s="6"/>
      <c r="FJJ296" s="6"/>
      <c r="FJK296" s="6"/>
      <c r="FJL296" s="6"/>
      <c r="FJM296" s="6"/>
      <c r="FJN296" s="6"/>
      <c r="FJO296" s="6"/>
      <c r="FJP296" s="6"/>
      <c r="FJQ296" s="6"/>
      <c r="FJR296" s="6"/>
      <c r="FJS296" s="6"/>
      <c r="FJT296" s="6"/>
      <c r="FJU296" s="6"/>
      <c r="FJV296" s="6"/>
      <c r="FJW296" s="6"/>
      <c r="FJX296" s="6"/>
      <c r="FJY296" s="6"/>
      <c r="FJZ296" s="6"/>
      <c r="FKA296" s="6"/>
      <c r="FKB296" s="6"/>
      <c r="FKC296" s="6"/>
      <c r="FKD296" s="6"/>
      <c r="FKE296" s="6"/>
      <c r="FKF296" s="6"/>
      <c r="FKG296" s="6"/>
      <c r="FKH296" s="6"/>
      <c r="FKI296" s="6"/>
      <c r="FKJ296" s="6"/>
      <c r="FKK296" s="6"/>
      <c r="FKL296" s="6"/>
      <c r="FKM296" s="6"/>
      <c r="FKN296" s="6"/>
      <c r="FKO296" s="6"/>
      <c r="FKP296" s="6"/>
      <c r="FKQ296" s="6"/>
      <c r="FKR296" s="6"/>
      <c r="FKS296" s="6"/>
      <c r="FKT296" s="6"/>
      <c r="FKU296" s="6"/>
      <c r="FKV296" s="6"/>
      <c r="FKW296" s="6"/>
      <c r="FKX296" s="6"/>
      <c r="FKY296" s="6"/>
      <c r="FKZ296" s="6"/>
      <c r="FLA296" s="6"/>
      <c r="FLB296" s="6"/>
      <c r="FLC296" s="6"/>
      <c r="FLD296" s="6"/>
      <c r="FLE296" s="6"/>
      <c r="FLF296" s="6"/>
      <c r="FLG296" s="6"/>
      <c r="FLH296" s="6"/>
      <c r="FLI296" s="6"/>
      <c r="FLJ296" s="6"/>
      <c r="FLK296" s="6"/>
      <c r="FLL296" s="6"/>
      <c r="FLM296" s="6"/>
      <c r="FLN296" s="6"/>
      <c r="FLO296" s="6"/>
      <c r="FLP296" s="6"/>
      <c r="FLQ296" s="6"/>
      <c r="FLR296" s="6"/>
      <c r="FLS296" s="6"/>
      <c r="FLT296" s="6"/>
      <c r="FLU296" s="6"/>
      <c r="FLV296" s="6"/>
      <c r="FLW296" s="6"/>
      <c r="FLX296" s="6"/>
      <c r="FLY296" s="6"/>
      <c r="FLZ296" s="6"/>
      <c r="FMA296" s="6"/>
      <c r="FMB296" s="6"/>
      <c r="FMC296" s="6"/>
      <c r="FMD296" s="6"/>
      <c r="FME296" s="6"/>
      <c r="FMF296" s="6"/>
      <c r="FMG296" s="6"/>
      <c r="FMH296" s="6"/>
      <c r="FMI296" s="6"/>
      <c r="FMJ296" s="6"/>
      <c r="FMK296" s="6"/>
      <c r="FML296" s="6"/>
      <c r="FMM296" s="6"/>
      <c r="FMN296" s="6"/>
      <c r="FMO296" s="6"/>
      <c r="FMP296" s="6"/>
      <c r="FMQ296" s="6"/>
      <c r="FMR296" s="6"/>
      <c r="FMS296" s="6"/>
      <c r="FMT296" s="6"/>
      <c r="FMU296" s="6"/>
      <c r="FMV296" s="6"/>
      <c r="FMW296" s="6"/>
      <c r="FMX296" s="6"/>
      <c r="FMY296" s="6"/>
      <c r="FMZ296" s="6"/>
      <c r="FNA296" s="6"/>
      <c r="FNB296" s="6"/>
      <c r="FNC296" s="6"/>
      <c r="FND296" s="6"/>
      <c r="FNE296" s="6"/>
      <c r="FNF296" s="6"/>
      <c r="FNG296" s="6"/>
      <c r="FNH296" s="6"/>
      <c r="FNI296" s="6"/>
      <c r="FNJ296" s="6"/>
      <c r="FNK296" s="6"/>
      <c r="FNL296" s="6"/>
      <c r="FNM296" s="6"/>
      <c r="FNN296" s="6"/>
      <c r="FNO296" s="6"/>
      <c r="FNP296" s="6"/>
      <c r="FNQ296" s="6"/>
      <c r="FNR296" s="6"/>
      <c r="FNS296" s="6"/>
      <c r="FNT296" s="6"/>
      <c r="FNU296" s="6"/>
      <c r="FNV296" s="6"/>
      <c r="FNW296" s="6"/>
      <c r="FNX296" s="6"/>
      <c r="FNY296" s="6"/>
      <c r="FNZ296" s="6"/>
      <c r="FOA296" s="6"/>
      <c r="FOB296" s="6"/>
      <c r="FOC296" s="6"/>
      <c r="FOD296" s="6"/>
      <c r="FOE296" s="6"/>
      <c r="FOF296" s="6"/>
      <c r="FOG296" s="6"/>
      <c r="FOH296" s="6"/>
      <c r="FOI296" s="6"/>
      <c r="FOJ296" s="6"/>
      <c r="FOK296" s="6"/>
      <c r="FOL296" s="6"/>
      <c r="FOM296" s="6"/>
      <c r="FON296" s="6"/>
      <c r="FOO296" s="6"/>
      <c r="FOP296" s="6"/>
      <c r="FOQ296" s="6"/>
      <c r="FOR296" s="6"/>
      <c r="FOS296" s="6"/>
      <c r="FOT296" s="6"/>
      <c r="FOU296" s="6"/>
      <c r="FOV296" s="6"/>
      <c r="FOW296" s="6"/>
      <c r="FOX296" s="6"/>
      <c r="FOY296" s="6"/>
      <c r="FOZ296" s="6"/>
      <c r="FPA296" s="6"/>
      <c r="FPB296" s="6"/>
      <c r="FPC296" s="6"/>
      <c r="FPD296" s="6"/>
      <c r="FPE296" s="6"/>
      <c r="FPF296" s="6"/>
      <c r="FPG296" s="6"/>
      <c r="FPH296" s="6"/>
      <c r="FPI296" s="6"/>
      <c r="FPJ296" s="6"/>
      <c r="FPK296" s="6"/>
      <c r="FPL296" s="6"/>
      <c r="FPM296" s="6"/>
      <c r="FPN296" s="6"/>
      <c r="FPO296" s="6"/>
      <c r="FPP296" s="6"/>
      <c r="FPQ296" s="6"/>
      <c r="FPR296" s="6"/>
      <c r="FPS296" s="6"/>
      <c r="FPT296" s="6"/>
      <c r="FPU296" s="6"/>
      <c r="FPV296" s="6"/>
      <c r="FPW296" s="6"/>
      <c r="FPX296" s="6"/>
      <c r="FPY296" s="6"/>
      <c r="FPZ296" s="6"/>
      <c r="FQA296" s="6"/>
      <c r="FQB296" s="6"/>
      <c r="FQC296" s="6"/>
      <c r="FQD296" s="6"/>
      <c r="FQE296" s="6"/>
      <c r="FQF296" s="6"/>
      <c r="FQG296" s="6"/>
      <c r="FQH296" s="6"/>
      <c r="FQI296" s="6"/>
      <c r="FQJ296" s="6"/>
      <c r="FQK296" s="6"/>
      <c r="FQL296" s="6"/>
      <c r="FQM296" s="6"/>
      <c r="FQN296" s="6"/>
      <c r="FQO296" s="6"/>
      <c r="FQP296" s="6"/>
      <c r="FQQ296" s="6"/>
      <c r="FQR296" s="6"/>
      <c r="FQS296" s="6"/>
      <c r="FQT296" s="6"/>
      <c r="FQU296" s="6"/>
      <c r="FQV296" s="6"/>
      <c r="FQW296" s="6"/>
      <c r="FQX296" s="6"/>
      <c r="FQY296" s="6"/>
      <c r="FQZ296" s="6"/>
      <c r="FRA296" s="6"/>
      <c r="FRB296" s="6"/>
      <c r="FRC296" s="6"/>
      <c r="FRD296" s="6"/>
      <c r="FRE296" s="6"/>
      <c r="FRF296" s="6"/>
      <c r="FRG296" s="6"/>
      <c r="FRH296" s="6"/>
      <c r="FRI296" s="6"/>
      <c r="FRJ296" s="6"/>
      <c r="FRK296" s="6"/>
      <c r="FRL296" s="6"/>
      <c r="FRM296" s="6"/>
      <c r="FRN296" s="6"/>
      <c r="FRO296" s="6"/>
      <c r="FRP296" s="6"/>
      <c r="FRQ296" s="6"/>
      <c r="FRR296" s="6"/>
      <c r="FRS296" s="6"/>
      <c r="FRT296" s="6"/>
      <c r="FRU296" s="6"/>
      <c r="FRV296" s="6"/>
      <c r="FRW296" s="6"/>
      <c r="FRX296" s="6"/>
      <c r="FRY296" s="6"/>
      <c r="FRZ296" s="6"/>
      <c r="FSA296" s="6"/>
      <c r="FSB296" s="6"/>
      <c r="FSC296" s="6"/>
      <c r="FSD296" s="6"/>
      <c r="FSE296" s="6"/>
      <c r="FSF296" s="6"/>
      <c r="FSG296" s="6"/>
      <c r="FSH296" s="6"/>
      <c r="FSI296" s="6"/>
      <c r="FSJ296" s="6"/>
      <c r="FSK296" s="6"/>
      <c r="FSL296" s="6"/>
      <c r="FSM296" s="6"/>
      <c r="FSN296" s="6"/>
      <c r="FSO296" s="6"/>
      <c r="FSP296" s="6"/>
      <c r="FSQ296" s="6"/>
      <c r="FSR296" s="6"/>
      <c r="FSS296" s="6"/>
      <c r="FST296" s="6"/>
      <c r="FSU296" s="6"/>
      <c r="FSV296" s="6"/>
      <c r="FSW296" s="6"/>
      <c r="FSX296" s="6"/>
      <c r="FSY296" s="6"/>
      <c r="FSZ296" s="6"/>
      <c r="FTA296" s="6"/>
      <c r="FTB296" s="6"/>
      <c r="FTC296" s="6"/>
      <c r="FTD296" s="6"/>
      <c r="FTE296" s="6"/>
      <c r="FTF296" s="6"/>
      <c r="FTG296" s="6"/>
      <c r="FTH296" s="6"/>
      <c r="FTI296" s="6"/>
      <c r="FTJ296" s="6"/>
      <c r="FTK296" s="6"/>
      <c r="FTL296" s="6"/>
      <c r="FTM296" s="6"/>
      <c r="FTN296" s="6"/>
      <c r="FTO296" s="6"/>
      <c r="FTP296" s="6"/>
      <c r="FTQ296" s="6"/>
      <c r="FTR296" s="6"/>
      <c r="FTS296" s="6"/>
      <c r="FTT296" s="6"/>
      <c r="FTU296" s="6"/>
      <c r="FTV296" s="6"/>
      <c r="FTW296" s="6"/>
      <c r="FTX296" s="6"/>
      <c r="FTY296" s="6"/>
      <c r="FTZ296" s="6"/>
      <c r="FUA296" s="6"/>
      <c r="FUB296" s="6"/>
      <c r="FUC296" s="6"/>
      <c r="FUD296" s="6"/>
      <c r="FUE296" s="6"/>
      <c r="FUF296" s="6"/>
      <c r="FUG296" s="6"/>
      <c r="FUH296" s="6"/>
      <c r="FUI296" s="6"/>
      <c r="FUJ296" s="6"/>
      <c r="FUK296" s="6"/>
      <c r="FUL296" s="6"/>
      <c r="FUM296" s="6"/>
      <c r="FUN296" s="6"/>
      <c r="FUO296" s="6"/>
      <c r="FUP296" s="6"/>
      <c r="FUQ296" s="6"/>
      <c r="FUR296" s="6"/>
      <c r="FUS296" s="6"/>
      <c r="FUT296" s="6"/>
      <c r="FUU296" s="6"/>
      <c r="FUV296" s="6"/>
      <c r="FUW296" s="6"/>
      <c r="FUX296" s="6"/>
      <c r="FUY296" s="6"/>
      <c r="FUZ296" s="6"/>
      <c r="FVA296" s="6"/>
      <c r="FVB296" s="6"/>
      <c r="FVC296" s="6"/>
      <c r="FVD296" s="6"/>
      <c r="FVE296" s="6"/>
      <c r="FVF296" s="6"/>
      <c r="FVG296" s="6"/>
      <c r="FVH296" s="6"/>
      <c r="FVI296" s="6"/>
      <c r="FVJ296" s="6"/>
      <c r="FVK296" s="6"/>
      <c r="FVL296" s="6"/>
      <c r="FVM296" s="6"/>
      <c r="FVN296" s="6"/>
      <c r="FVO296" s="6"/>
      <c r="FVP296" s="6"/>
      <c r="FVQ296" s="6"/>
      <c r="FVR296" s="6"/>
      <c r="FVS296" s="6"/>
      <c r="FVT296" s="6"/>
      <c r="FVU296" s="6"/>
      <c r="FVV296" s="6"/>
      <c r="FVW296" s="6"/>
      <c r="FVX296" s="6"/>
      <c r="FVY296" s="6"/>
      <c r="FVZ296" s="6"/>
      <c r="FWA296" s="6"/>
      <c r="FWB296" s="6"/>
      <c r="FWC296" s="6"/>
      <c r="FWD296" s="6"/>
      <c r="FWE296" s="6"/>
      <c r="FWF296" s="6"/>
      <c r="FWG296" s="6"/>
      <c r="FWH296" s="6"/>
      <c r="FWI296" s="6"/>
      <c r="FWJ296" s="6"/>
      <c r="FWK296" s="6"/>
      <c r="FWL296" s="6"/>
      <c r="FWM296" s="6"/>
      <c r="FWN296" s="6"/>
      <c r="FWO296" s="6"/>
      <c r="FWP296" s="6"/>
      <c r="FWQ296" s="6"/>
      <c r="FWR296" s="6"/>
      <c r="FWS296" s="6"/>
      <c r="FWT296" s="6"/>
      <c r="FWU296" s="6"/>
      <c r="FWV296" s="6"/>
      <c r="FWW296" s="6"/>
      <c r="FWX296" s="6"/>
      <c r="FWY296" s="6"/>
      <c r="FWZ296" s="6"/>
      <c r="FXA296" s="6"/>
      <c r="FXB296" s="6"/>
      <c r="FXC296" s="6"/>
      <c r="FXD296" s="6"/>
      <c r="FXE296" s="6"/>
      <c r="FXF296" s="6"/>
      <c r="FXG296" s="6"/>
      <c r="FXH296" s="6"/>
      <c r="FXI296" s="6"/>
      <c r="FXJ296" s="6"/>
      <c r="FXK296" s="6"/>
      <c r="FXL296" s="6"/>
      <c r="FXM296" s="6"/>
      <c r="FXN296" s="6"/>
      <c r="FXO296" s="6"/>
      <c r="FXP296" s="6"/>
      <c r="FXQ296" s="6"/>
      <c r="FXR296" s="6"/>
      <c r="FXS296" s="6"/>
      <c r="FXT296" s="6"/>
      <c r="FXU296" s="6"/>
      <c r="FXV296" s="6"/>
      <c r="FXW296" s="6"/>
      <c r="FXX296" s="6"/>
      <c r="FXY296" s="6"/>
      <c r="FXZ296" s="6"/>
      <c r="FYA296" s="6"/>
      <c r="FYB296" s="6"/>
      <c r="FYC296" s="6"/>
      <c r="FYD296" s="6"/>
      <c r="FYE296" s="6"/>
      <c r="FYF296" s="6"/>
      <c r="FYG296" s="6"/>
      <c r="FYH296" s="6"/>
      <c r="FYI296" s="6"/>
      <c r="FYJ296" s="6"/>
      <c r="FYK296" s="6"/>
      <c r="FYL296" s="6"/>
      <c r="FYM296" s="6"/>
      <c r="FYN296" s="6"/>
      <c r="FYO296" s="6"/>
      <c r="FYP296" s="6"/>
      <c r="FYQ296" s="6"/>
      <c r="FYR296" s="6"/>
      <c r="FYS296" s="6"/>
      <c r="FYT296" s="6"/>
      <c r="FYU296" s="6"/>
      <c r="FYV296" s="6"/>
      <c r="FYW296" s="6"/>
      <c r="FYX296" s="6"/>
      <c r="FYY296" s="6"/>
      <c r="FYZ296" s="6"/>
      <c r="FZA296" s="6"/>
      <c r="FZB296" s="6"/>
      <c r="FZC296" s="6"/>
      <c r="FZD296" s="6"/>
      <c r="FZE296" s="6"/>
      <c r="FZF296" s="6"/>
      <c r="FZG296" s="6"/>
      <c r="FZH296" s="6"/>
      <c r="FZI296" s="6"/>
      <c r="FZJ296" s="6"/>
      <c r="FZK296" s="6"/>
      <c r="FZL296" s="6"/>
      <c r="FZM296" s="6"/>
      <c r="FZN296" s="6"/>
      <c r="FZO296" s="6"/>
      <c r="FZP296" s="6"/>
      <c r="FZQ296" s="6"/>
      <c r="FZR296" s="6"/>
      <c r="FZS296" s="6"/>
      <c r="FZT296" s="6"/>
      <c r="FZU296" s="6"/>
      <c r="FZV296" s="6"/>
      <c r="FZW296" s="6"/>
      <c r="FZX296" s="6"/>
      <c r="FZY296" s="6"/>
      <c r="FZZ296" s="6"/>
      <c r="GAA296" s="6"/>
      <c r="GAB296" s="6"/>
      <c r="GAC296" s="6"/>
      <c r="GAD296" s="6"/>
      <c r="GAE296" s="6"/>
      <c r="GAF296" s="6"/>
      <c r="GAG296" s="6"/>
      <c r="GAH296" s="6"/>
      <c r="GAI296" s="6"/>
      <c r="GAJ296" s="6"/>
      <c r="GAK296" s="6"/>
      <c r="GAL296" s="6"/>
      <c r="GAM296" s="6"/>
      <c r="GAN296" s="6"/>
      <c r="GAO296" s="6"/>
      <c r="GAP296" s="6"/>
      <c r="GAQ296" s="6"/>
      <c r="GAR296" s="6"/>
      <c r="GAS296" s="6"/>
      <c r="GAT296" s="6"/>
      <c r="GAU296" s="6"/>
      <c r="GAV296" s="6"/>
      <c r="GAW296" s="6"/>
      <c r="GAX296" s="6"/>
      <c r="GAY296" s="6"/>
      <c r="GAZ296" s="6"/>
      <c r="GBA296" s="6"/>
      <c r="GBB296" s="6"/>
      <c r="GBC296" s="6"/>
      <c r="GBD296" s="6"/>
      <c r="GBE296" s="6"/>
      <c r="GBF296" s="6"/>
      <c r="GBG296" s="6"/>
      <c r="GBH296" s="6"/>
      <c r="GBI296" s="6"/>
      <c r="GBJ296" s="6"/>
      <c r="GBK296" s="6"/>
      <c r="GBL296" s="6"/>
      <c r="GBM296" s="6"/>
      <c r="GBN296" s="6"/>
      <c r="GBO296" s="6"/>
      <c r="GBP296" s="6"/>
      <c r="GBQ296" s="6"/>
      <c r="GBR296" s="6"/>
      <c r="GBS296" s="6"/>
      <c r="GBT296" s="6"/>
      <c r="GBU296" s="6"/>
      <c r="GBV296" s="6"/>
      <c r="GBW296" s="6"/>
      <c r="GBX296" s="6"/>
      <c r="GBY296" s="6"/>
      <c r="GBZ296" s="6"/>
      <c r="GCA296" s="6"/>
      <c r="GCB296" s="6"/>
      <c r="GCC296" s="6"/>
      <c r="GCD296" s="6"/>
      <c r="GCE296" s="6"/>
      <c r="GCF296" s="6"/>
      <c r="GCG296" s="6"/>
      <c r="GCH296" s="6"/>
      <c r="GCI296" s="6"/>
      <c r="GCJ296" s="6"/>
      <c r="GCK296" s="6"/>
      <c r="GCL296" s="6"/>
      <c r="GCM296" s="6"/>
      <c r="GCN296" s="6"/>
      <c r="GCO296" s="6"/>
      <c r="GCP296" s="6"/>
      <c r="GCQ296" s="6"/>
      <c r="GCR296" s="6"/>
      <c r="GCS296" s="6"/>
      <c r="GCT296" s="6"/>
      <c r="GCU296" s="6"/>
      <c r="GCV296" s="6"/>
      <c r="GCW296" s="6"/>
      <c r="GCX296" s="6"/>
      <c r="GCY296" s="6"/>
      <c r="GCZ296" s="6"/>
      <c r="GDA296" s="6"/>
      <c r="GDB296" s="6"/>
      <c r="GDC296" s="6"/>
      <c r="GDD296" s="6"/>
      <c r="GDE296" s="6"/>
      <c r="GDF296" s="6"/>
      <c r="GDG296" s="6"/>
      <c r="GDH296" s="6"/>
      <c r="GDI296" s="6"/>
      <c r="GDJ296" s="6"/>
      <c r="GDK296" s="6"/>
      <c r="GDL296" s="6"/>
      <c r="GDM296" s="6"/>
      <c r="GDN296" s="6"/>
      <c r="GDO296" s="6"/>
      <c r="GDP296" s="6"/>
      <c r="GDQ296" s="6"/>
      <c r="GDR296" s="6"/>
      <c r="GDS296" s="6"/>
      <c r="GDT296" s="6"/>
      <c r="GDU296" s="6"/>
      <c r="GDV296" s="6"/>
      <c r="GDW296" s="6"/>
      <c r="GDX296" s="6"/>
      <c r="GDY296" s="6"/>
      <c r="GDZ296" s="6"/>
      <c r="GEA296" s="6"/>
      <c r="GEB296" s="6"/>
      <c r="GEC296" s="6"/>
      <c r="GED296" s="6"/>
      <c r="GEE296" s="6"/>
      <c r="GEF296" s="6"/>
      <c r="GEG296" s="6"/>
      <c r="GEH296" s="6"/>
      <c r="GEI296" s="6"/>
      <c r="GEJ296" s="6"/>
      <c r="GEK296" s="6"/>
      <c r="GEL296" s="6"/>
      <c r="GEM296" s="6"/>
      <c r="GEN296" s="6"/>
      <c r="GEO296" s="6"/>
      <c r="GEP296" s="6"/>
      <c r="GEQ296" s="6"/>
      <c r="GER296" s="6"/>
      <c r="GES296" s="6"/>
      <c r="GET296" s="6"/>
      <c r="GEU296" s="6"/>
      <c r="GEV296" s="6"/>
      <c r="GEW296" s="6"/>
      <c r="GEX296" s="6"/>
      <c r="GEY296" s="6"/>
      <c r="GEZ296" s="6"/>
      <c r="GFA296" s="6"/>
      <c r="GFB296" s="6"/>
      <c r="GFC296" s="6"/>
      <c r="GFD296" s="6"/>
      <c r="GFE296" s="6"/>
      <c r="GFF296" s="6"/>
      <c r="GFG296" s="6"/>
      <c r="GFH296" s="6"/>
      <c r="GFI296" s="6"/>
      <c r="GFJ296" s="6"/>
      <c r="GFK296" s="6"/>
      <c r="GFL296" s="6"/>
      <c r="GFM296" s="6"/>
      <c r="GFN296" s="6"/>
      <c r="GFO296" s="6"/>
      <c r="GFP296" s="6"/>
      <c r="GFQ296" s="6"/>
      <c r="GFR296" s="6"/>
      <c r="GFS296" s="6"/>
      <c r="GFT296" s="6"/>
      <c r="GFU296" s="6"/>
      <c r="GFV296" s="6"/>
      <c r="GFW296" s="6"/>
      <c r="GFX296" s="6"/>
      <c r="GFY296" s="6"/>
      <c r="GFZ296" s="6"/>
      <c r="GGA296" s="6"/>
      <c r="GGB296" s="6"/>
      <c r="GGC296" s="6"/>
      <c r="GGD296" s="6"/>
      <c r="GGE296" s="6"/>
      <c r="GGF296" s="6"/>
      <c r="GGG296" s="6"/>
      <c r="GGH296" s="6"/>
      <c r="GGI296" s="6"/>
      <c r="GGJ296" s="6"/>
      <c r="GGK296" s="6"/>
      <c r="GGL296" s="6"/>
      <c r="GGM296" s="6"/>
      <c r="GGN296" s="6"/>
      <c r="GGO296" s="6"/>
      <c r="GGP296" s="6"/>
      <c r="GGQ296" s="6"/>
      <c r="GGR296" s="6"/>
      <c r="GGS296" s="6"/>
      <c r="GGT296" s="6"/>
      <c r="GGU296" s="6"/>
      <c r="GGV296" s="6"/>
      <c r="GGW296" s="6"/>
      <c r="GGX296" s="6"/>
      <c r="GGY296" s="6"/>
      <c r="GGZ296" s="6"/>
      <c r="GHA296" s="6"/>
      <c r="GHB296" s="6"/>
      <c r="GHC296" s="6"/>
      <c r="GHD296" s="6"/>
      <c r="GHE296" s="6"/>
      <c r="GHF296" s="6"/>
      <c r="GHG296" s="6"/>
      <c r="GHH296" s="6"/>
      <c r="GHI296" s="6"/>
      <c r="GHJ296" s="6"/>
      <c r="GHK296" s="6"/>
      <c r="GHL296" s="6"/>
      <c r="GHM296" s="6"/>
      <c r="GHN296" s="6"/>
      <c r="GHO296" s="6"/>
      <c r="GHP296" s="6"/>
      <c r="GHQ296" s="6"/>
      <c r="GHR296" s="6"/>
      <c r="GHS296" s="6"/>
      <c r="GHT296" s="6"/>
      <c r="GHU296" s="6"/>
      <c r="GHV296" s="6"/>
      <c r="GHW296" s="6"/>
      <c r="GHX296" s="6"/>
      <c r="GHY296" s="6"/>
      <c r="GHZ296" s="6"/>
      <c r="GIA296" s="6"/>
      <c r="GIB296" s="6"/>
      <c r="GIC296" s="6"/>
      <c r="GID296" s="6"/>
      <c r="GIE296" s="6"/>
      <c r="GIF296" s="6"/>
      <c r="GIG296" s="6"/>
      <c r="GIH296" s="6"/>
      <c r="GII296" s="6"/>
      <c r="GIJ296" s="6"/>
      <c r="GIK296" s="6"/>
      <c r="GIL296" s="6"/>
      <c r="GIM296" s="6"/>
      <c r="GIN296" s="6"/>
      <c r="GIO296" s="6"/>
      <c r="GIP296" s="6"/>
      <c r="GIQ296" s="6"/>
      <c r="GIR296" s="6"/>
      <c r="GIS296" s="6"/>
      <c r="GIT296" s="6"/>
      <c r="GIU296" s="6"/>
      <c r="GIV296" s="6"/>
      <c r="GIW296" s="6"/>
      <c r="GIX296" s="6"/>
      <c r="GIY296" s="6"/>
      <c r="GIZ296" s="6"/>
      <c r="GJA296" s="6"/>
      <c r="GJB296" s="6"/>
      <c r="GJC296" s="6"/>
      <c r="GJD296" s="6"/>
      <c r="GJE296" s="6"/>
      <c r="GJF296" s="6"/>
      <c r="GJG296" s="6"/>
      <c r="GJH296" s="6"/>
      <c r="GJI296" s="6"/>
      <c r="GJJ296" s="6"/>
      <c r="GJK296" s="6"/>
      <c r="GJL296" s="6"/>
      <c r="GJM296" s="6"/>
      <c r="GJN296" s="6"/>
      <c r="GJO296" s="6"/>
      <c r="GJP296" s="6"/>
      <c r="GJQ296" s="6"/>
      <c r="GJR296" s="6"/>
      <c r="GJS296" s="6"/>
      <c r="GJT296" s="6"/>
      <c r="GJU296" s="6"/>
      <c r="GJV296" s="6"/>
      <c r="GJW296" s="6"/>
      <c r="GJX296" s="6"/>
      <c r="GJY296" s="6"/>
      <c r="GJZ296" s="6"/>
      <c r="GKA296" s="6"/>
      <c r="GKB296" s="6"/>
      <c r="GKC296" s="6"/>
      <c r="GKD296" s="6"/>
      <c r="GKE296" s="6"/>
      <c r="GKF296" s="6"/>
      <c r="GKG296" s="6"/>
      <c r="GKH296" s="6"/>
      <c r="GKI296" s="6"/>
      <c r="GKJ296" s="6"/>
      <c r="GKK296" s="6"/>
      <c r="GKL296" s="6"/>
      <c r="GKM296" s="6"/>
      <c r="GKN296" s="6"/>
      <c r="GKO296" s="6"/>
      <c r="GKP296" s="6"/>
      <c r="GKQ296" s="6"/>
      <c r="GKR296" s="6"/>
      <c r="GKS296" s="6"/>
      <c r="GKT296" s="6"/>
      <c r="GKU296" s="6"/>
      <c r="GKV296" s="6"/>
      <c r="GKW296" s="6"/>
      <c r="GKX296" s="6"/>
      <c r="GKY296" s="6"/>
      <c r="GKZ296" s="6"/>
      <c r="GLA296" s="6"/>
      <c r="GLB296" s="6"/>
      <c r="GLC296" s="6"/>
      <c r="GLD296" s="6"/>
      <c r="GLE296" s="6"/>
      <c r="GLF296" s="6"/>
      <c r="GLG296" s="6"/>
      <c r="GLH296" s="6"/>
      <c r="GLI296" s="6"/>
      <c r="GLJ296" s="6"/>
      <c r="GLK296" s="6"/>
      <c r="GLL296" s="6"/>
      <c r="GLM296" s="6"/>
      <c r="GLN296" s="6"/>
      <c r="GLO296" s="6"/>
      <c r="GLP296" s="6"/>
      <c r="GLQ296" s="6"/>
      <c r="GLR296" s="6"/>
      <c r="GLS296" s="6"/>
      <c r="GLT296" s="6"/>
      <c r="GLU296" s="6"/>
      <c r="GLV296" s="6"/>
      <c r="GLW296" s="6"/>
      <c r="GLX296" s="6"/>
      <c r="GLY296" s="6"/>
      <c r="GLZ296" s="6"/>
      <c r="GMA296" s="6"/>
      <c r="GMB296" s="6"/>
      <c r="GMC296" s="6"/>
      <c r="GMD296" s="6"/>
      <c r="GME296" s="6"/>
      <c r="GMF296" s="6"/>
      <c r="GMG296" s="6"/>
      <c r="GMH296" s="6"/>
      <c r="GMI296" s="6"/>
      <c r="GMJ296" s="6"/>
      <c r="GMK296" s="6"/>
      <c r="GML296" s="6"/>
      <c r="GMM296" s="6"/>
      <c r="GMN296" s="6"/>
      <c r="GMO296" s="6"/>
      <c r="GMP296" s="6"/>
      <c r="GMQ296" s="6"/>
      <c r="GMR296" s="6"/>
      <c r="GMS296" s="6"/>
      <c r="GMT296" s="6"/>
      <c r="GMU296" s="6"/>
      <c r="GMV296" s="6"/>
      <c r="GMW296" s="6"/>
      <c r="GMX296" s="6"/>
      <c r="GMY296" s="6"/>
      <c r="GMZ296" s="6"/>
      <c r="GNA296" s="6"/>
      <c r="GNB296" s="6"/>
      <c r="GNC296" s="6"/>
      <c r="GND296" s="6"/>
      <c r="GNE296" s="6"/>
      <c r="GNF296" s="6"/>
      <c r="GNG296" s="6"/>
      <c r="GNH296" s="6"/>
      <c r="GNI296" s="6"/>
      <c r="GNJ296" s="6"/>
      <c r="GNK296" s="6"/>
      <c r="GNL296" s="6"/>
      <c r="GNM296" s="6"/>
      <c r="GNN296" s="6"/>
      <c r="GNO296" s="6"/>
      <c r="GNP296" s="6"/>
      <c r="GNQ296" s="6"/>
      <c r="GNR296" s="6"/>
      <c r="GNS296" s="6"/>
      <c r="GNT296" s="6"/>
      <c r="GNU296" s="6"/>
      <c r="GNV296" s="6"/>
      <c r="GNW296" s="6"/>
      <c r="GNX296" s="6"/>
      <c r="GNY296" s="6"/>
      <c r="GNZ296" s="6"/>
      <c r="GOA296" s="6"/>
      <c r="GOB296" s="6"/>
      <c r="GOC296" s="6"/>
      <c r="GOD296" s="6"/>
      <c r="GOE296" s="6"/>
      <c r="GOF296" s="6"/>
      <c r="GOG296" s="6"/>
      <c r="GOH296" s="6"/>
      <c r="GOI296" s="6"/>
      <c r="GOJ296" s="6"/>
      <c r="GOK296" s="6"/>
      <c r="GOL296" s="6"/>
      <c r="GOM296" s="6"/>
      <c r="GON296" s="6"/>
      <c r="GOO296" s="6"/>
      <c r="GOP296" s="6"/>
      <c r="GOQ296" s="6"/>
      <c r="GOR296" s="6"/>
      <c r="GOS296" s="6"/>
      <c r="GOT296" s="6"/>
      <c r="GOU296" s="6"/>
      <c r="GOV296" s="6"/>
      <c r="GOW296" s="6"/>
      <c r="GOX296" s="6"/>
      <c r="GOY296" s="6"/>
      <c r="GOZ296" s="6"/>
      <c r="GPA296" s="6"/>
      <c r="GPB296" s="6"/>
      <c r="GPC296" s="6"/>
      <c r="GPD296" s="6"/>
      <c r="GPE296" s="6"/>
      <c r="GPF296" s="6"/>
      <c r="GPG296" s="6"/>
      <c r="GPH296" s="6"/>
      <c r="GPI296" s="6"/>
      <c r="GPJ296" s="6"/>
      <c r="GPK296" s="6"/>
      <c r="GPL296" s="6"/>
      <c r="GPM296" s="6"/>
      <c r="GPN296" s="6"/>
      <c r="GPO296" s="6"/>
      <c r="GPP296" s="6"/>
      <c r="GPQ296" s="6"/>
      <c r="GPR296" s="6"/>
      <c r="GPS296" s="6"/>
      <c r="GPT296" s="6"/>
      <c r="GPU296" s="6"/>
      <c r="GPV296" s="6"/>
      <c r="GPW296" s="6"/>
      <c r="GPX296" s="6"/>
      <c r="GPY296" s="6"/>
      <c r="GPZ296" s="6"/>
      <c r="GQA296" s="6"/>
      <c r="GQB296" s="6"/>
      <c r="GQC296" s="6"/>
      <c r="GQD296" s="6"/>
      <c r="GQE296" s="6"/>
      <c r="GQF296" s="6"/>
      <c r="GQG296" s="6"/>
      <c r="GQH296" s="6"/>
      <c r="GQI296" s="6"/>
      <c r="GQJ296" s="6"/>
      <c r="GQK296" s="6"/>
      <c r="GQL296" s="6"/>
      <c r="GQM296" s="6"/>
      <c r="GQN296" s="6"/>
      <c r="GQO296" s="6"/>
      <c r="GQP296" s="6"/>
      <c r="GQQ296" s="6"/>
      <c r="GQR296" s="6"/>
      <c r="GQS296" s="6"/>
      <c r="GQT296" s="6"/>
      <c r="GQU296" s="6"/>
      <c r="GQV296" s="6"/>
      <c r="GQW296" s="6"/>
      <c r="GQX296" s="6"/>
      <c r="GQY296" s="6"/>
      <c r="GQZ296" s="6"/>
      <c r="GRA296" s="6"/>
      <c r="GRB296" s="6"/>
      <c r="GRC296" s="6"/>
      <c r="GRD296" s="6"/>
      <c r="GRE296" s="6"/>
      <c r="GRF296" s="6"/>
      <c r="GRG296" s="6"/>
      <c r="GRH296" s="6"/>
      <c r="GRI296" s="6"/>
      <c r="GRJ296" s="6"/>
      <c r="GRK296" s="6"/>
      <c r="GRL296" s="6"/>
      <c r="GRM296" s="6"/>
      <c r="GRN296" s="6"/>
      <c r="GRO296" s="6"/>
      <c r="GRP296" s="6"/>
      <c r="GRQ296" s="6"/>
      <c r="GRR296" s="6"/>
      <c r="GRS296" s="6"/>
      <c r="GRT296" s="6"/>
      <c r="GRU296" s="6"/>
      <c r="GRV296" s="6"/>
      <c r="GRW296" s="6"/>
      <c r="GRX296" s="6"/>
      <c r="GRY296" s="6"/>
      <c r="GRZ296" s="6"/>
      <c r="GSA296" s="6"/>
      <c r="GSB296" s="6"/>
      <c r="GSC296" s="6"/>
      <c r="GSD296" s="6"/>
      <c r="GSE296" s="6"/>
      <c r="GSF296" s="6"/>
      <c r="GSG296" s="6"/>
      <c r="GSH296" s="6"/>
      <c r="GSI296" s="6"/>
      <c r="GSJ296" s="6"/>
      <c r="GSK296" s="6"/>
      <c r="GSL296" s="6"/>
      <c r="GSM296" s="6"/>
      <c r="GSN296" s="6"/>
      <c r="GSO296" s="6"/>
      <c r="GSP296" s="6"/>
      <c r="GSQ296" s="6"/>
      <c r="GSR296" s="6"/>
      <c r="GSS296" s="6"/>
      <c r="GST296" s="6"/>
      <c r="GSU296" s="6"/>
      <c r="GSV296" s="6"/>
      <c r="GSW296" s="6"/>
      <c r="GSX296" s="6"/>
      <c r="GSY296" s="6"/>
      <c r="GSZ296" s="6"/>
      <c r="GTA296" s="6"/>
      <c r="GTB296" s="6"/>
      <c r="GTC296" s="6"/>
      <c r="GTD296" s="6"/>
      <c r="GTE296" s="6"/>
      <c r="GTF296" s="6"/>
      <c r="GTG296" s="6"/>
      <c r="GTH296" s="6"/>
      <c r="GTI296" s="6"/>
      <c r="GTJ296" s="6"/>
      <c r="GTK296" s="6"/>
      <c r="GTL296" s="6"/>
      <c r="GTM296" s="6"/>
      <c r="GTN296" s="6"/>
      <c r="GTO296" s="6"/>
      <c r="GTP296" s="6"/>
      <c r="GTQ296" s="6"/>
      <c r="GTR296" s="6"/>
      <c r="GTS296" s="6"/>
      <c r="GTT296" s="6"/>
      <c r="GTU296" s="6"/>
      <c r="GTV296" s="6"/>
      <c r="GTW296" s="6"/>
      <c r="GTX296" s="6"/>
      <c r="GTY296" s="6"/>
      <c r="GTZ296" s="6"/>
      <c r="GUA296" s="6"/>
      <c r="GUB296" s="6"/>
      <c r="GUC296" s="6"/>
      <c r="GUD296" s="6"/>
      <c r="GUE296" s="6"/>
      <c r="GUF296" s="6"/>
      <c r="GUG296" s="6"/>
      <c r="GUH296" s="6"/>
      <c r="GUI296" s="6"/>
      <c r="GUJ296" s="6"/>
      <c r="GUK296" s="6"/>
      <c r="GUL296" s="6"/>
      <c r="GUM296" s="6"/>
      <c r="GUN296" s="6"/>
      <c r="GUO296" s="6"/>
      <c r="GUP296" s="6"/>
      <c r="GUQ296" s="6"/>
      <c r="GUR296" s="6"/>
      <c r="GUS296" s="6"/>
      <c r="GUT296" s="6"/>
      <c r="GUU296" s="6"/>
      <c r="GUV296" s="6"/>
      <c r="GUW296" s="6"/>
      <c r="GUX296" s="6"/>
      <c r="GUY296" s="6"/>
      <c r="GUZ296" s="6"/>
      <c r="GVA296" s="6"/>
      <c r="GVB296" s="6"/>
      <c r="GVC296" s="6"/>
      <c r="GVD296" s="6"/>
      <c r="GVE296" s="6"/>
      <c r="GVF296" s="6"/>
      <c r="GVG296" s="6"/>
      <c r="GVH296" s="6"/>
      <c r="GVI296" s="6"/>
      <c r="GVJ296" s="6"/>
      <c r="GVK296" s="6"/>
      <c r="GVL296" s="6"/>
      <c r="GVM296" s="6"/>
      <c r="GVN296" s="6"/>
      <c r="GVO296" s="6"/>
      <c r="GVP296" s="6"/>
      <c r="GVQ296" s="6"/>
      <c r="GVR296" s="6"/>
      <c r="GVS296" s="6"/>
      <c r="GVT296" s="6"/>
      <c r="GVU296" s="6"/>
      <c r="GVV296" s="6"/>
      <c r="GVW296" s="6"/>
      <c r="GVX296" s="6"/>
      <c r="GVY296" s="6"/>
      <c r="GVZ296" s="6"/>
      <c r="GWA296" s="6"/>
      <c r="GWB296" s="6"/>
      <c r="GWC296" s="6"/>
      <c r="GWD296" s="6"/>
      <c r="GWE296" s="6"/>
      <c r="GWF296" s="6"/>
      <c r="GWG296" s="6"/>
      <c r="GWH296" s="6"/>
      <c r="GWI296" s="6"/>
      <c r="GWJ296" s="6"/>
      <c r="GWK296" s="6"/>
      <c r="GWL296" s="6"/>
      <c r="GWM296" s="6"/>
      <c r="GWN296" s="6"/>
      <c r="GWO296" s="6"/>
      <c r="GWP296" s="6"/>
      <c r="GWQ296" s="6"/>
      <c r="GWR296" s="6"/>
      <c r="GWS296" s="6"/>
      <c r="GWT296" s="6"/>
      <c r="GWU296" s="6"/>
      <c r="GWV296" s="6"/>
      <c r="GWW296" s="6"/>
      <c r="GWX296" s="6"/>
      <c r="GWY296" s="6"/>
      <c r="GWZ296" s="6"/>
      <c r="GXA296" s="6"/>
      <c r="GXB296" s="6"/>
      <c r="GXC296" s="6"/>
      <c r="GXD296" s="6"/>
      <c r="GXE296" s="6"/>
      <c r="GXF296" s="6"/>
      <c r="GXG296" s="6"/>
      <c r="GXH296" s="6"/>
      <c r="GXI296" s="6"/>
      <c r="GXJ296" s="6"/>
      <c r="GXK296" s="6"/>
      <c r="GXL296" s="6"/>
      <c r="GXM296" s="6"/>
      <c r="GXN296" s="6"/>
      <c r="GXO296" s="6"/>
      <c r="GXP296" s="6"/>
      <c r="GXQ296" s="6"/>
      <c r="GXR296" s="6"/>
      <c r="GXS296" s="6"/>
      <c r="GXT296" s="6"/>
      <c r="GXU296" s="6"/>
      <c r="GXV296" s="6"/>
      <c r="GXW296" s="6"/>
      <c r="GXX296" s="6"/>
      <c r="GXY296" s="6"/>
      <c r="GXZ296" s="6"/>
      <c r="GYA296" s="6"/>
      <c r="GYB296" s="6"/>
      <c r="GYC296" s="6"/>
      <c r="GYD296" s="6"/>
      <c r="GYE296" s="6"/>
      <c r="GYF296" s="6"/>
      <c r="GYG296" s="6"/>
      <c r="GYH296" s="6"/>
      <c r="GYI296" s="6"/>
      <c r="GYJ296" s="6"/>
      <c r="GYK296" s="6"/>
      <c r="GYL296" s="6"/>
      <c r="GYM296" s="6"/>
      <c r="GYN296" s="6"/>
      <c r="GYO296" s="6"/>
      <c r="GYP296" s="6"/>
      <c r="GYQ296" s="6"/>
      <c r="GYR296" s="6"/>
      <c r="GYS296" s="6"/>
      <c r="GYT296" s="6"/>
      <c r="GYU296" s="6"/>
      <c r="GYV296" s="6"/>
      <c r="GYW296" s="6"/>
      <c r="GYX296" s="6"/>
      <c r="GYY296" s="6"/>
      <c r="GYZ296" s="6"/>
      <c r="GZA296" s="6"/>
      <c r="GZB296" s="6"/>
      <c r="GZC296" s="6"/>
      <c r="GZD296" s="6"/>
      <c r="GZE296" s="6"/>
      <c r="GZF296" s="6"/>
      <c r="GZG296" s="6"/>
      <c r="GZH296" s="6"/>
      <c r="GZI296" s="6"/>
      <c r="GZJ296" s="6"/>
      <c r="GZK296" s="6"/>
      <c r="GZL296" s="6"/>
      <c r="GZM296" s="6"/>
      <c r="GZN296" s="6"/>
      <c r="GZO296" s="6"/>
      <c r="GZP296" s="6"/>
      <c r="GZQ296" s="6"/>
      <c r="GZR296" s="6"/>
      <c r="GZS296" s="6"/>
      <c r="GZT296" s="6"/>
      <c r="GZU296" s="6"/>
      <c r="GZV296" s="6"/>
      <c r="GZW296" s="6"/>
      <c r="GZX296" s="6"/>
      <c r="GZY296" s="6"/>
      <c r="GZZ296" s="6"/>
      <c r="HAA296" s="6"/>
      <c r="HAB296" s="6"/>
      <c r="HAC296" s="6"/>
      <c r="HAD296" s="6"/>
      <c r="HAE296" s="6"/>
      <c r="HAF296" s="6"/>
      <c r="HAG296" s="6"/>
      <c r="HAH296" s="6"/>
      <c r="HAI296" s="6"/>
      <c r="HAJ296" s="6"/>
      <c r="HAK296" s="6"/>
      <c r="HAL296" s="6"/>
      <c r="HAM296" s="6"/>
      <c r="HAN296" s="6"/>
      <c r="HAO296" s="6"/>
      <c r="HAP296" s="6"/>
      <c r="HAQ296" s="6"/>
      <c r="HAR296" s="6"/>
      <c r="HAS296" s="6"/>
      <c r="HAT296" s="6"/>
      <c r="HAU296" s="6"/>
      <c r="HAV296" s="6"/>
      <c r="HAW296" s="6"/>
      <c r="HAX296" s="6"/>
      <c r="HAY296" s="6"/>
      <c r="HAZ296" s="6"/>
      <c r="HBA296" s="6"/>
      <c r="HBB296" s="6"/>
      <c r="HBC296" s="6"/>
      <c r="HBD296" s="6"/>
      <c r="HBE296" s="6"/>
      <c r="HBF296" s="6"/>
      <c r="HBG296" s="6"/>
      <c r="HBH296" s="6"/>
      <c r="HBI296" s="6"/>
      <c r="HBJ296" s="6"/>
      <c r="HBK296" s="6"/>
      <c r="HBL296" s="6"/>
      <c r="HBM296" s="6"/>
      <c r="HBN296" s="6"/>
      <c r="HBO296" s="6"/>
      <c r="HBP296" s="6"/>
      <c r="HBQ296" s="6"/>
      <c r="HBR296" s="6"/>
      <c r="HBS296" s="6"/>
      <c r="HBT296" s="6"/>
      <c r="HBU296" s="6"/>
      <c r="HBV296" s="6"/>
      <c r="HBW296" s="6"/>
      <c r="HBX296" s="6"/>
      <c r="HBY296" s="6"/>
      <c r="HBZ296" s="6"/>
      <c r="HCA296" s="6"/>
      <c r="HCB296" s="6"/>
      <c r="HCC296" s="6"/>
      <c r="HCD296" s="6"/>
      <c r="HCE296" s="6"/>
      <c r="HCF296" s="6"/>
      <c r="HCG296" s="6"/>
      <c r="HCH296" s="6"/>
      <c r="HCI296" s="6"/>
      <c r="HCJ296" s="6"/>
      <c r="HCK296" s="6"/>
      <c r="HCL296" s="6"/>
      <c r="HCM296" s="6"/>
      <c r="HCN296" s="6"/>
      <c r="HCO296" s="6"/>
      <c r="HCP296" s="6"/>
      <c r="HCQ296" s="6"/>
      <c r="HCR296" s="6"/>
      <c r="HCS296" s="6"/>
      <c r="HCT296" s="6"/>
      <c r="HCU296" s="6"/>
      <c r="HCV296" s="6"/>
      <c r="HCW296" s="6"/>
      <c r="HCX296" s="6"/>
      <c r="HCY296" s="6"/>
      <c r="HCZ296" s="6"/>
      <c r="HDA296" s="6"/>
      <c r="HDB296" s="6"/>
      <c r="HDC296" s="6"/>
      <c r="HDD296" s="6"/>
      <c r="HDE296" s="6"/>
      <c r="HDF296" s="6"/>
      <c r="HDG296" s="6"/>
      <c r="HDH296" s="6"/>
      <c r="HDI296" s="6"/>
      <c r="HDJ296" s="6"/>
      <c r="HDK296" s="6"/>
      <c r="HDL296" s="6"/>
      <c r="HDM296" s="6"/>
      <c r="HDN296" s="6"/>
      <c r="HDO296" s="6"/>
      <c r="HDP296" s="6"/>
      <c r="HDQ296" s="6"/>
      <c r="HDR296" s="6"/>
      <c r="HDS296" s="6"/>
      <c r="HDT296" s="6"/>
      <c r="HDU296" s="6"/>
      <c r="HDV296" s="6"/>
      <c r="HDW296" s="6"/>
      <c r="HDX296" s="6"/>
      <c r="HDY296" s="6"/>
      <c r="HDZ296" s="6"/>
      <c r="HEA296" s="6"/>
      <c r="HEB296" s="6"/>
      <c r="HEC296" s="6"/>
      <c r="HED296" s="6"/>
      <c r="HEE296" s="6"/>
      <c r="HEF296" s="6"/>
      <c r="HEG296" s="6"/>
      <c r="HEH296" s="6"/>
      <c r="HEI296" s="6"/>
      <c r="HEJ296" s="6"/>
      <c r="HEK296" s="6"/>
      <c r="HEL296" s="6"/>
      <c r="HEM296" s="6"/>
      <c r="HEN296" s="6"/>
      <c r="HEO296" s="6"/>
      <c r="HEP296" s="6"/>
      <c r="HEQ296" s="6"/>
      <c r="HER296" s="6"/>
      <c r="HES296" s="6"/>
      <c r="HET296" s="6"/>
      <c r="HEU296" s="6"/>
      <c r="HEV296" s="6"/>
      <c r="HEW296" s="6"/>
      <c r="HEX296" s="6"/>
      <c r="HEY296" s="6"/>
      <c r="HEZ296" s="6"/>
      <c r="HFA296" s="6"/>
      <c r="HFB296" s="6"/>
      <c r="HFC296" s="6"/>
      <c r="HFD296" s="6"/>
      <c r="HFE296" s="6"/>
      <c r="HFF296" s="6"/>
      <c r="HFG296" s="6"/>
      <c r="HFH296" s="6"/>
      <c r="HFI296" s="6"/>
      <c r="HFJ296" s="6"/>
      <c r="HFK296" s="6"/>
      <c r="HFL296" s="6"/>
      <c r="HFM296" s="6"/>
      <c r="HFN296" s="6"/>
      <c r="HFO296" s="6"/>
      <c r="HFP296" s="6"/>
      <c r="HFQ296" s="6"/>
      <c r="HFR296" s="6"/>
      <c r="HFS296" s="6"/>
      <c r="HFT296" s="6"/>
      <c r="HFU296" s="6"/>
      <c r="HFV296" s="6"/>
      <c r="HFW296" s="6"/>
      <c r="HFX296" s="6"/>
      <c r="HFY296" s="6"/>
      <c r="HFZ296" s="6"/>
      <c r="HGA296" s="6"/>
      <c r="HGB296" s="6"/>
      <c r="HGC296" s="6"/>
      <c r="HGD296" s="6"/>
      <c r="HGE296" s="6"/>
      <c r="HGF296" s="6"/>
      <c r="HGG296" s="6"/>
      <c r="HGH296" s="6"/>
      <c r="HGI296" s="6"/>
      <c r="HGJ296" s="6"/>
      <c r="HGK296" s="6"/>
      <c r="HGL296" s="6"/>
      <c r="HGM296" s="6"/>
      <c r="HGN296" s="6"/>
      <c r="HGO296" s="6"/>
      <c r="HGP296" s="6"/>
      <c r="HGQ296" s="6"/>
      <c r="HGR296" s="6"/>
      <c r="HGS296" s="6"/>
      <c r="HGT296" s="6"/>
      <c r="HGU296" s="6"/>
      <c r="HGV296" s="6"/>
      <c r="HGW296" s="6"/>
      <c r="HGX296" s="6"/>
      <c r="HGY296" s="6"/>
      <c r="HGZ296" s="6"/>
      <c r="HHA296" s="6"/>
      <c r="HHB296" s="6"/>
      <c r="HHC296" s="6"/>
      <c r="HHD296" s="6"/>
      <c r="HHE296" s="6"/>
      <c r="HHF296" s="6"/>
      <c r="HHG296" s="6"/>
      <c r="HHH296" s="6"/>
      <c r="HHI296" s="6"/>
      <c r="HHJ296" s="6"/>
      <c r="HHK296" s="6"/>
      <c r="HHL296" s="6"/>
      <c r="HHM296" s="6"/>
      <c r="HHN296" s="6"/>
      <c r="HHO296" s="6"/>
      <c r="HHP296" s="6"/>
      <c r="HHQ296" s="6"/>
      <c r="HHR296" s="6"/>
      <c r="HHS296" s="6"/>
      <c r="HHT296" s="6"/>
      <c r="HHU296" s="6"/>
      <c r="HHV296" s="6"/>
      <c r="HHW296" s="6"/>
      <c r="HHX296" s="6"/>
      <c r="HHY296" s="6"/>
      <c r="HHZ296" s="6"/>
      <c r="HIA296" s="6"/>
      <c r="HIB296" s="6"/>
      <c r="HIC296" s="6"/>
      <c r="HID296" s="6"/>
      <c r="HIE296" s="6"/>
      <c r="HIF296" s="6"/>
      <c r="HIG296" s="6"/>
      <c r="HIH296" s="6"/>
      <c r="HII296" s="6"/>
      <c r="HIJ296" s="6"/>
      <c r="HIK296" s="6"/>
      <c r="HIL296" s="6"/>
      <c r="HIM296" s="6"/>
      <c r="HIN296" s="6"/>
      <c r="HIO296" s="6"/>
      <c r="HIP296" s="6"/>
      <c r="HIQ296" s="6"/>
      <c r="HIR296" s="6"/>
      <c r="HIS296" s="6"/>
      <c r="HIT296" s="6"/>
      <c r="HIU296" s="6"/>
      <c r="HIV296" s="6"/>
      <c r="HIW296" s="6"/>
      <c r="HIX296" s="6"/>
      <c r="HIY296" s="6"/>
      <c r="HIZ296" s="6"/>
      <c r="HJA296" s="6"/>
      <c r="HJB296" s="6"/>
      <c r="HJC296" s="6"/>
      <c r="HJD296" s="6"/>
      <c r="HJE296" s="6"/>
      <c r="HJF296" s="6"/>
      <c r="HJG296" s="6"/>
      <c r="HJH296" s="6"/>
      <c r="HJI296" s="6"/>
      <c r="HJJ296" s="6"/>
      <c r="HJK296" s="6"/>
      <c r="HJL296" s="6"/>
      <c r="HJM296" s="6"/>
      <c r="HJN296" s="6"/>
      <c r="HJO296" s="6"/>
      <c r="HJP296" s="6"/>
      <c r="HJQ296" s="6"/>
      <c r="HJR296" s="6"/>
      <c r="HJS296" s="6"/>
      <c r="HJT296" s="6"/>
      <c r="HJU296" s="6"/>
      <c r="HJV296" s="6"/>
      <c r="HJW296" s="6"/>
      <c r="HJX296" s="6"/>
      <c r="HJY296" s="6"/>
      <c r="HJZ296" s="6"/>
      <c r="HKA296" s="6"/>
      <c r="HKB296" s="6"/>
      <c r="HKC296" s="6"/>
      <c r="HKD296" s="6"/>
      <c r="HKE296" s="6"/>
      <c r="HKF296" s="6"/>
      <c r="HKG296" s="6"/>
      <c r="HKH296" s="6"/>
      <c r="HKI296" s="6"/>
      <c r="HKJ296" s="6"/>
      <c r="HKK296" s="6"/>
      <c r="HKL296" s="6"/>
      <c r="HKM296" s="6"/>
      <c r="HKN296" s="6"/>
      <c r="HKO296" s="6"/>
      <c r="HKP296" s="6"/>
      <c r="HKQ296" s="6"/>
      <c r="HKR296" s="6"/>
      <c r="HKS296" s="6"/>
      <c r="HKT296" s="6"/>
      <c r="HKU296" s="6"/>
      <c r="HKV296" s="6"/>
      <c r="HKW296" s="6"/>
      <c r="HKX296" s="6"/>
      <c r="HKY296" s="6"/>
      <c r="HKZ296" s="6"/>
      <c r="HLA296" s="6"/>
      <c r="HLB296" s="6"/>
      <c r="HLC296" s="6"/>
      <c r="HLD296" s="6"/>
      <c r="HLE296" s="6"/>
      <c r="HLF296" s="6"/>
      <c r="HLG296" s="6"/>
      <c r="HLH296" s="6"/>
      <c r="HLI296" s="6"/>
      <c r="HLJ296" s="6"/>
      <c r="HLK296" s="6"/>
      <c r="HLL296" s="6"/>
      <c r="HLM296" s="6"/>
      <c r="HLN296" s="6"/>
      <c r="HLO296" s="6"/>
      <c r="HLP296" s="6"/>
      <c r="HLQ296" s="6"/>
      <c r="HLR296" s="6"/>
      <c r="HLS296" s="6"/>
      <c r="HLT296" s="6"/>
      <c r="HLU296" s="6"/>
      <c r="HLV296" s="6"/>
      <c r="HLW296" s="6"/>
      <c r="HLX296" s="6"/>
      <c r="HLY296" s="6"/>
      <c r="HLZ296" s="6"/>
      <c r="HMA296" s="6"/>
      <c r="HMB296" s="6"/>
      <c r="HMC296" s="6"/>
      <c r="HMD296" s="6"/>
      <c r="HME296" s="6"/>
      <c r="HMF296" s="6"/>
      <c r="HMG296" s="6"/>
      <c r="HMH296" s="6"/>
      <c r="HMI296" s="6"/>
      <c r="HMJ296" s="6"/>
      <c r="HMK296" s="6"/>
      <c r="HML296" s="6"/>
      <c r="HMM296" s="6"/>
      <c r="HMN296" s="6"/>
      <c r="HMO296" s="6"/>
      <c r="HMP296" s="6"/>
      <c r="HMQ296" s="6"/>
      <c r="HMR296" s="6"/>
      <c r="HMS296" s="6"/>
      <c r="HMT296" s="6"/>
      <c r="HMU296" s="6"/>
      <c r="HMV296" s="6"/>
      <c r="HMW296" s="6"/>
      <c r="HMX296" s="6"/>
      <c r="HMY296" s="6"/>
      <c r="HMZ296" s="6"/>
      <c r="HNA296" s="6"/>
      <c r="HNB296" s="6"/>
      <c r="HNC296" s="6"/>
      <c r="HND296" s="6"/>
      <c r="HNE296" s="6"/>
      <c r="HNF296" s="6"/>
      <c r="HNG296" s="6"/>
      <c r="HNH296" s="6"/>
      <c r="HNI296" s="6"/>
      <c r="HNJ296" s="6"/>
      <c r="HNK296" s="6"/>
      <c r="HNL296" s="6"/>
      <c r="HNM296" s="6"/>
      <c r="HNN296" s="6"/>
      <c r="HNO296" s="6"/>
      <c r="HNP296" s="6"/>
      <c r="HNQ296" s="6"/>
      <c r="HNR296" s="6"/>
      <c r="HNS296" s="6"/>
      <c r="HNT296" s="6"/>
      <c r="HNU296" s="6"/>
      <c r="HNV296" s="6"/>
      <c r="HNW296" s="6"/>
      <c r="HNX296" s="6"/>
      <c r="HNY296" s="6"/>
      <c r="HNZ296" s="6"/>
      <c r="HOA296" s="6"/>
      <c r="HOB296" s="6"/>
      <c r="HOC296" s="6"/>
      <c r="HOD296" s="6"/>
      <c r="HOE296" s="6"/>
      <c r="HOF296" s="6"/>
      <c r="HOG296" s="6"/>
      <c r="HOH296" s="6"/>
      <c r="HOI296" s="6"/>
      <c r="HOJ296" s="6"/>
      <c r="HOK296" s="6"/>
      <c r="HOL296" s="6"/>
      <c r="HOM296" s="6"/>
      <c r="HON296" s="6"/>
      <c r="HOO296" s="6"/>
      <c r="HOP296" s="6"/>
      <c r="HOQ296" s="6"/>
      <c r="HOR296" s="6"/>
      <c r="HOS296" s="6"/>
      <c r="HOT296" s="6"/>
      <c r="HOU296" s="6"/>
      <c r="HOV296" s="6"/>
      <c r="HOW296" s="6"/>
      <c r="HOX296" s="6"/>
      <c r="HOY296" s="6"/>
      <c r="HOZ296" s="6"/>
      <c r="HPA296" s="6"/>
      <c r="HPB296" s="6"/>
      <c r="HPC296" s="6"/>
      <c r="HPD296" s="6"/>
      <c r="HPE296" s="6"/>
      <c r="HPF296" s="6"/>
      <c r="HPG296" s="6"/>
      <c r="HPH296" s="6"/>
      <c r="HPI296" s="6"/>
      <c r="HPJ296" s="6"/>
      <c r="HPK296" s="6"/>
      <c r="HPL296" s="6"/>
      <c r="HPM296" s="6"/>
      <c r="HPN296" s="6"/>
      <c r="HPO296" s="6"/>
      <c r="HPP296" s="6"/>
      <c r="HPQ296" s="6"/>
      <c r="HPR296" s="6"/>
      <c r="HPS296" s="6"/>
      <c r="HPT296" s="6"/>
      <c r="HPU296" s="6"/>
      <c r="HPV296" s="6"/>
      <c r="HPW296" s="6"/>
      <c r="HPX296" s="6"/>
      <c r="HPY296" s="6"/>
      <c r="HPZ296" s="6"/>
      <c r="HQA296" s="6"/>
      <c r="HQB296" s="6"/>
      <c r="HQC296" s="6"/>
      <c r="HQD296" s="6"/>
      <c r="HQE296" s="6"/>
      <c r="HQF296" s="6"/>
      <c r="HQG296" s="6"/>
      <c r="HQH296" s="6"/>
      <c r="HQI296" s="6"/>
      <c r="HQJ296" s="6"/>
      <c r="HQK296" s="6"/>
      <c r="HQL296" s="6"/>
      <c r="HQM296" s="6"/>
      <c r="HQN296" s="6"/>
      <c r="HQO296" s="6"/>
      <c r="HQP296" s="6"/>
      <c r="HQQ296" s="6"/>
      <c r="HQR296" s="6"/>
      <c r="HQS296" s="6"/>
      <c r="HQT296" s="6"/>
      <c r="HQU296" s="6"/>
      <c r="HQV296" s="6"/>
      <c r="HQW296" s="6"/>
      <c r="HQX296" s="6"/>
      <c r="HQY296" s="6"/>
      <c r="HQZ296" s="6"/>
      <c r="HRA296" s="6"/>
      <c r="HRB296" s="6"/>
      <c r="HRC296" s="6"/>
      <c r="HRD296" s="6"/>
      <c r="HRE296" s="6"/>
      <c r="HRF296" s="6"/>
      <c r="HRG296" s="6"/>
      <c r="HRH296" s="6"/>
      <c r="HRI296" s="6"/>
      <c r="HRJ296" s="6"/>
      <c r="HRK296" s="6"/>
      <c r="HRL296" s="6"/>
      <c r="HRM296" s="6"/>
      <c r="HRN296" s="6"/>
      <c r="HRO296" s="6"/>
      <c r="HRP296" s="6"/>
      <c r="HRQ296" s="6"/>
      <c r="HRR296" s="6"/>
      <c r="HRS296" s="6"/>
      <c r="HRT296" s="6"/>
      <c r="HRU296" s="6"/>
      <c r="HRV296" s="6"/>
      <c r="HRW296" s="6"/>
      <c r="HRX296" s="6"/>
      <c r="HRY296" s="6"/>
      <c r="HRZ296" s="6"/>
      <c r="HSA296" s="6"/>
      <c r="HSB296" s="6"/>
      <c r="HSC296" s="6"/>
      <c r="HSD296" s="6"/>
      <c r="HSE296" s="6"/>
      <c r="HSF296" s="6"/>
      <c r="HSG296" s="6"/>
      <c r="HSH296" s="6"/>
      <c r="HSI296" s="6"/>
      <c r="HSJ296" s="6"/>
      <c r="HSK296" s="6"/>
      <c r="HSL296" s="6"/>
      <c r="HSM296" s="6"/>
      <c r="HSN296" s="6"/>
      <c r="HSO296" s="6"/>
      <c r="HSP296" s="6"/>
      <c r="HSQ296" s="6"/>
      <c r="HSR296" s="6"/>
      <c r="HSS296" s="6"/>
      <c r="HST296" s="6"/>
      <c r="HSU296" s="6"/>
      <c r="HSV296" s="6"/>
      <c r="HSW296" s="6"/>
      <c r="HSX296" s="6"/>
      <c r="HSY296" s="6"/>
      <c r="HSZ296" s="6"/>
      <c r="HTA296" s="6"/>
      <c r="HTB296" s="6"/>
      <c r="HTC296" s="6"/>
      <c r="HTD296" s="6"/>
      <c r="HTE296" s="6"/>
      <c r="HTF296" s="6"/>
      <c r="HTG296" s="6"/>
      <c r="HTH296" s="6"/>
      <c r="HTI296" s="6"/>
      <c r="HTJ296" s="6"/>
      <c r="HTK296" s="6"/>
      <c r="HTL296" s="6"/>
      <c r="HTM296" s="6"/>
      <c r="HTN296" s="6"/>
      <c r="HTO296" s="6"/>
      <c r="HTP296" s="6"/>
      <c r="HTQ296" s="6"/>
      <c r="HTR296" s="6"/>
      <c r="HTS296" s="6"/>
      <c r="HTT296" s="6"/>
      <c r="HTU296" s="6"/>
      <c r="HTV296" s="6"/>
      <c r="HTW296" s="6"/>
      <c r="HTX296" s="6"/>
      <c r="HTY296" s="6"/>
      <c r="HTZ296" s="6"/>
      <c r="HUA296" s="6"/>
      <c r="HUB296" s="6"/>
      <c r="HUC296" s="6"/>
      <c r="HUD296" s="6"/>
      <c r="HUE296" s="6"/>
      <c r="HUF296" s="6"/>
      <c r="HUG296" s="6"/>
      <c r="HUH296" s="6"/>
      <c r="HUI296" s="6"/>
      <c r="HUJ296" s="6"/>
      <c r="HUK296" s="6"/>
      <c r="HUL296" s="6"/>
      <c r="HUM296" s="6"/>
      <c r="HUN296" s="6"/>
      <c r="HUO296" s="6"/>
      <c r="HUP296" s="6"/>
      <c r="HUQ296" s="6"/>
      <c r="HUR296" s="6"/>
      <c r="HUS296" s="6"/>
      <c r="HUT296" s="6"/>
      <c r="HUU296" s="6"/>
      <c r="HUV296" s="6"/>
      <c r="HUW296" s="6"/>
      <c r="HUX296" s="6"/>
      <c r="HUY296" s="6"/>
      <c r="HUZ296" s="6"/>
      <c r="HVA296" s="6"/>
      <c r="HVB296" s="6"/>
      <c r="HVC296" s="6"/>
      <c r="HVD296" s="6"/>
      <c r="HVE296" s="6"/>
      <c r="HVF296" s="6"/>
      <c r="HVG296" s="6"/>
      <c r="HVH296" s="6"/>
      <c r="HVI296" s="6"/>
      <c r="HVJ296" s="6"/>
      <c r="HVK296" s="6"/>
      <c r="HVL296" s="6"/>
      <c r="HVM296" s="6"/>
      <c r="HVN296" s="6"/>
      <c r="HVO296" s="6"/>
      <c r="HVP296" s="6"/>
      <c r="HVQ296" s="6"/>
      <c r="HVR296" s="6"/>
      <c r="HVS296" s="6"/>
      <c r="HVT296" s="6"/>
      <c r="HVU296" s="6"/>
      <c r="HVV296" s="6"/>
      <c r="HVW296" s="6"/>
      <c r="HVX296" s="6"/>
      <c r="HVY296" s="6"/>
      <c r="HVZ296" s="6"/>
      <c r="HWA296" s="6"/>
      <c r="HWB296" s="6"/>
      <c r="HWC296" s="6"/>
      <c r="HWD296" s="6"/>
      <c r="HWE296" s="6"/>
      <c r="HWF296" s="6"/>
      <c r="HWG296" s="6"/>
      <c r="HWH296" s="6"/>
      <c r="HWI296" s="6"/>
      <c r="HWJ296" s="6"/>
      <c r="HWK296" s="6"/>
      <c r="HWL296" s="6"/>
      <c r="HWM296" s="6"/>
      <c r="HWN296" s="6"/>
      <c r="HWO296" s="6"/>
      <c r="HWP296" s="6"/>
      <c r="HWQ296" s="6"/>
      <c r="HWR296" s="6"/>
      <c r="HWS296" s="6"/>
      <c r="HWT296" s="6"/>
      <c r="HWU296" s="6"/>
      <c r="HWV296" s="6"/>
      <c r="HWW296" s="6"/>
      <c r="HWX296" s="6"/>
      <c r="HWY296" s="6"/>
      <c r="HWZ296" s="6"/>
      <c r="HXA296" s="6"/>
      <c r="HXB296" s="6"/>
      <c r="HXC296" s="6"/>
      <c r="HXD296" s="6"/>
      <c r="HXE296" s="6"/>
      <c r="HXF296" s="6"/>
      <c r="HXG296" s="6"/>
      <c r="HXH296" s="6"/>
      <c r="HXI296" s="6"/>
      <c r="HXJ296" s="6"/>
      <c r="HXK296" s="6"/>
      <c r="HXL296" s="6"/>
      <c r="HXM296" s="6"/>
      <c r="HXN296" s="6"/>
      <c r="HXO296" s="6"/>
      <c r="HXP296" s="6"/>
      <c r="HXQ296" s="6"/>
      <c r="HXR296" s="6"/>
      <c r="HXS296" s="6"/>
      <c r="HXT296" s="6"/>
      <c r="HXU296" s="6"/>
      <c r="HXV296" s="6"/>
      <c r="HXW296" s="6"/>
      <c r="HXX296" s="6"/>
      <c r="HXY296" s="6"/>
      <c r="HXZ296" s="6"/>
      <c r="HYA296" s="6"/>
      <c r="HYB296" s="6"/>
      <c r="HYC296" s="6"/>
      <c r="HYD296" s="6"/>
      <c r="HYE296" s="6"/>
      <c r="HYF296" s="6"/>
      <c r="HYG296" s="6"/>
      <c r="HYH296" s="6"/>
      <c r="HYI296" s="6"/>
      <c r="HYJ296" s="6"/>
      <c r="HYK296" s="6"/>
      <c r="HYL296" s="6"/>
      <c r="HYM296" s="6"/>
      <c r="HYN296" s="6"/>
      <c r="HYO296" s="6"/>
      <c r="HYP296" s="6"/>
      <c r="HYQ296" s="6"/>
      <c r="HYR296" s="6"/>
      <c r="HYS296" s="6"/>
      <c r="HYT296" s="6"/>
      <c r="HYU296" s="6"/>
      <c r="HYV296" s="6"/>
      <c r="HYW296" s="6"/>
      <c r="HYX296" s="6"/>
      <c r="HYY296" s="6"/>
      <c r="HYZ296" s="6"/>
      <c r="HZA296" s="6"/>
      <c r="HZB296" s="6"/>
      <c r="HZC296" s="6"/>
      <c r="HZD296" s="6"/>
      <c r="HZE296" s="6"/>
      <c r="HZF296" s="6"/>
      <c r="HZG296" s="6"/>
      <c r="HZH296" s="6"/>
      <c r="HZI296" s="6"/>
      <c r="HZJ296" s="6"/>
      <c r="HZK296" s="6"/>
      <c r="HZL296" s="6"/>
      <c r="HZM296" s="6"/>
      <c r="HZN296" s="6"/>
      <c r="HZO296" s="6"/>
      <c r="HZP296" s="6"/>
      <c r="HZQ296" s="6"/>
      <c r="HZR296" s="6"/>
      <c r="HZS296" s="6"/>
      <c r="HZT296" s="6"/>
      <c r="HZU296" s="6"/>
      <c r="HZV296" s="6"/>
      <c r="HZW296" s="6"/>
      <c r="HZX296" s="6"/>
      <c r="HZY296" s="6"/>
      <c r="HZZ296" s="6"/>
      <c r="IAA296" s="6"/>
      <c r="IAB296" s="6"/>
      <c r="IAC296" s="6"/>
      <c r="IAD296" s="6"/>
      <c r="IAE296" s="6"/>
      <c r="IAF296" s="6"/>
      <c r="IAG296" s="6"/>
      <c r="IAH296" s="6"/>
      <c r="IAI296" s="6"/>
      <c r="IAJ296" s="6"/>
      <c r="IAK296" s="6"/>
      <c r="IAL296" s="6"/>
      <c r="IAM296" s="6"/>
      <c r="IAN296" s="6"/>
      <c r="IAO296" s="6"/>
      <c r="IAP296" s="6"/>
      <c r="IAQ296" s="6"/>
      <c r="IAR296" s="6"/>
      <c r="IAS296" s="6"/>
      <c r="IAT296" s="6"/>
      <c r="IAU296" s="6"/>
      <c r="IAV296" s="6"/>
      <c r="IAW296" s="6"/>
      <c r="IAX296" s="6"/>
      <c r="IAY296" s="6"/>
      <c r="IAZ296" s="6"/>
      <c r="IBA296" s="6"/>
      <c r="IBB296" s="6"/>
      <c r="IBC296" s="6"/>
      <c r="IBD296" s="6"/>
      <c r="IBE296" s="6"/>
      <c r="IBF296" s="6"/>
      <c r="IBG296" s="6"/>
      <c r="IBH296" s="6"/>
      <c r="IBI296" s="6"/>
      <c r="IBJ296" s="6"/>
      <c r="IBK296" s="6"/>
      <c r="IBL296" s="6"/>
      <c r="IBM296" s="6"/>
      <c r="IBN296" s="6"/>
      <c r="IBO296" s="6"/>
      <c r="IBP296" s="6"/>
      <c r="IBQ296" s="6"/>
      <c r="IBR296" s="6"/>
      <c r="IBS296" s="6"/>
      <c r="IBT296" s="6"/>
      <c r="IBU296" s="6"/>
      <c r="IBV296" s="6"/>
      <c r="IBW296" s="6"/>
      <c r="IBX296" s="6"/>
      <c r="IBY296" s="6"/>
      <c r="IBZ296" s="6"/>
      <c r="ICA296" s="6"/>
      <c r="ICB296" s="6"/>
      <c r="ICC296" s="6"/>
      <c r="ICD296" s="6"/>
      <c r="ICE296" s="6"/>
      <c r="ICF296" s="6"/>
      <c r="ICG296" s="6"/>
      <c r="ICH296" s="6"/>
      <c r="ICI296" s="6"/>
      <c r="ICJ296" s="6"/>
      <c r="ICK296" s="6"/>
      <c r="ICL296" s="6"/>
      <c r="ICM296" s="6"/>
      <c r="ICN296" s="6"/>
      <c r="ICO296" s="6"/>
      <c r="ICP296" s="6"/>
      <c r="ICQ296" s="6"/>
      <c r="ICR296" s="6"/>
      <c r="ICS296" s="6"/>
      <c r="ICT296" s="6"/>
      <c r="ICU296" s="6"/>
      <c r="ICV296" s="6"/>
      <c r="ICW296" s="6"/>
      <c r="ICX296" s="6"/>
      <c r="ICY296" s="6"/>
      <c r="ICZ296" s="6"/>
      <c r="IDA296" s="6"/>
      <c r="IDB296" s="6"/>
      <c r="IDC296" s="6"/>
      <c r="IDD296" s="6"/>
      <c r="IDE296" s="6"/>
      <c r="IDF296" s="6"/>
      <c r="IDG296" s="6"/>
      <c r="IDH296" s="6"/>
      <c r="IDI296" s="6"/>
      <c r="IDJ296" s="6"/>
      <c r="IDK296" s="6"/>
      <c r="IDL296" s="6"/>
      <c r="IDM296" s="6"/>
      <c r="IDN296" s="6"/>
      <c r="IDO296" s="6"/>
      <c r="IDP296" s="6"/>
      <c r="IDQ296" s="6"/>
      <c r="IDR296" s="6"/>
      <c r="IDS296" s="6"/>
      <c r="IDT296" s="6"/>
      <c r="IDU296" s="6"/>
      <c r="IDV296" s="6"/>
      <c r="IDW296" s="6"/>
      <c r="IDX296" s="6"/>
      <c r="IDY296" s="6"/>
      <c r="IDZ296" s="6"/>
      <c r="IEA296" s="6"/>
      <c r="IEB296" s="6"/>
      <c r="IEC296" s="6"/>
      <c r="IED296" s="6"/>
      <c r="IEE296" s="6"/>
      <c r="IEF296" s="6"/>
      <c r="IEG296" s="6"/>
      <c r="IEH296" s="6"/>
      <c r="IEI296" s="6"/>
      <c r="IEJ296" s="6"/>
      <c r="IEK296" s="6"/>
      <c r="IEL296" s="6"/>
      <c r="IEM296" s="6"/>
      <c r="IEN296" s="6"/>
      <c r="IEO296" s="6"/>
      <c r="IEP296" s="6"/>
      <c r="IEQ296" s="6"/>
      <c r="IER296" s="6"/>
      <c r="IES296" s="6"/>
      <c r="IET296" s="6"/>
      <c r="IEU296" s="6"/>
      <c r="IEV296" s="6"/>
      <c r="IEW296" s="6"/>
      <c r="IEX296" s="6"/>
      <c r="IEY296" s="6"/>
      <c r="IEZ296" s="6"/>
      <c r="IFA296" s="6"/>
      <c r="IFB296" s="6"/>
      <c r="IFC296" s="6"/>
      <c r="IFD296" s="6"/>
      <c r="IFE296" s="6"/>
      <c r="IFF296" s="6"/>
      <c r="IFG296" s="6"/>
      <c r="IFH296" s="6"/>
      <c r="IFI296" s="6"/>
      <c r="IFJ296" s="6"/>
      <c r="IFK296" s="6"/>
      <c r="IFL296" s="6"/>
      <c r="IFM296" s="6"/>
      <c r="IFN296" s="6"/>
      <c r="IFO296" s="6"/>
      <c r="IFP296" s="6"/>
      <c r="IFQ296" s="6"/>
      <c r="IFR296" s="6"/>
      <c r="IFS296" s="6"/>
      <c r="IFT296" s="6"/>
      <c r="IFU296" s="6"/>
      <c r="IFV296" s="6"/>
      <c r="IFW296" s="6"/>
      <c r="IFX296" s="6"/>
      <c r="IFY296" s="6"/>
      <c r="IFZ296" s="6"/>
      <c r="IGA296" s="6"/>
      <c r="IGB296" s="6"/>
      <c r="IGC296" s="6"/>
      <c r="IGD296" s="6"/>
      <c r="IGE296" s="6"/>
      <c r="IGF296" s="6"/>
      <c r="IGG296" s="6"/>
      <c r="IGH296" s="6"/>
      <c r="IGI296" s="6"/>
      <c r="IGJ296" s="6"/>
      <c r="IGK296" s="6"/>
      <c r="IGL296" s="6"/>
      <c r="IGM296" s="6"/>
      <c r="IGN296" s="6"/>
      <c r="IGO296" s="6"/>
      <c r="IGP296" s="6"/>
      <c r="IGQ296" s="6"/>
      <c r="IGR296" s="6"/>
      <c r="IGS296" s="6"/>
      <c r="IGT296" s="6"/>
      <c r="IGU296" s="6"/>
      <c r="IGV296" s="6"/>
      <c r="IGW296" s="6"/>
      <c r="IGX296" s="6"/>
      <c r="IGY296" s="6"/>
      <c r="IGZ296" s="6"/>
      <c r="IHA296" s="6"/>
      <c r="IHB296" s="6"/>
      <c r="IHC296" s="6"/>
      <c r="IHD296" s="6"/>
      <c r="IHE296" s="6"/>
      <c r="IHF296" s="6"/>
      <c r="IHG296" s="6"/>
      <c r="IHH296" s="6"/>
      <c r="IHI296" s="6"/>
      <c r="IHJ296" s="6"/>
      <c r="IHK296" s="6"/>
      <c r="IHL296" s="6"/>
      <c r="IHM296" s="6"/>
      <c r="IHN296" s="6"/>
      <c r="IHO296" s="6"/>
      <c r="IHP296" s="6"/>
      <c r="IHQ296" s="6"/>
      <c r="IHR296" s="6"/>
      <c r="IHS296" s="6"/>
      <c r="IHT296" s="6"/>
      <c r="IHU296" s="6"/>
      <c r="IHV296" s="6"/>
      <c r="IHW296" s="6"/>
      <c r="IHX296" s="6"/>
      <c r="IHY296" s="6"/>
      <c r="IHZ296" s="6"/>
      <c r="IIA296" s="6"/>
      <c r="IIB296" s="6"/>
      <c r="IIC296" s="6"/>
      <c r="IID296" s="6"/>
      <c r="IIE296" s="6"/>
      <c r="IIF296" s="6"/>
      <c r="IIG296" s="6"/>
      <c r="IIH296" s="6"/>
      <c r="III296" s="6"/>
      <c r="IIJ296" s="6"/>
      <c r="IIK296" s="6"/>
      <c r="IIL296" s="6"/>
      <c r="IIM296" s="6"/>
      <c r="IIN296" s="6"/>
      <c r="IIO296" s="6"/>
      <c r="IIP296" s="6"/>
      <c r="IIQ296" s="6"/>
      <c r="IIR296" s="6"/>
      <c r="IIS296" s="6"/>
      <c r="IIT296" s="6"/>
      <c r="IIU296" s="6"/>
      <c r="IIV296" s="6"/>
      <c r="IIW296" s="6"/>
      <c r="IIX296" s="6"/>
      <c r="IIY296" s="6"/>
      <c r="IIZ296" s="6"/>
      <c r="IJA296" s="6"/>
      <c r="IJB296" s="6"/>
      <c r="IJC296" s="6"/>
      <c r="IJD296" s="6"/>
      <c r="IJE296" s="6"/>
      <c r="IJF296" s="6"/>
      <c r="IJG296" s="6"/>
      <c r="IJH296" s="6"/>
      <c r="IJI296" s="6"/>
      <c r="IJJ296" s="6"/>
      <c r="IJK296" s="6"/>
      <c r="IJL296" s="6"/>
      <c r="IJM296" s="6"/>
      <c r="IJN296" s="6"/>
      <c r="IJO296" s="6"/>
      <c r="IJP296" s="6"/>
      <c r="IJQ296" s="6"/>
      <c r="IJR296" s="6"/>
      <c r="IJS296" s="6"/>
      <c r="IJT296" s="6"/>
      <c r="IJU296" s="6"/>
      <c r="IJV296" s="6"/>
      <c r="IJW296" s="6"/>
      <c r="IJX296" s="6"/>
      <c r="IJY296" s="6"/>
      <c r="IJZ296" s="6"/>
      <c r="IKA296" s="6"/>
      <c r="IKB296" s="6"/>
      <c r="IKC296" s="6"/>
      <c r="IKD296" s="6"/>
      <c r="IKE296" s="6"/>
      <c r="IKF296" s="6"/>
      <c r="IKG296" s="6"/>
      <c r="IKH296" s="6"/>
      <c r="IKI296" s="6"/>
      <c r="IKJ296" s="6"/>
      <c r="IKK296" s="6"/>
      <c r="IKL296" s="6"/>
      <c r="IKM296" s="6"/>
      <c r="IKN296" s="6"/>
      <c r="IKO296" s="6"/>
      <c r="IKP296" s="6"/>
      <c r="IKQ296" s="6"/>
      <c r="IKR296" s="6"/>
      <c r="IKS296" s="6"/>
      <c r="IKT296" s="6"/>
      <c r="IKU296" s="6"/>
      <c r="IKV296" s="6"/>
      <c r="IKW296" s="6"/>
      <c r="IKX296" s="6"/>
      <c r="IKY296" s="6"/>
      <c r="IKZ296" s="6"/>
      <c r="ILA296" s="6"/>
      <c r="ILB296" s="6"/>
      <c r="ILC296" s="6"/>
      <c r="ILD296" s="6"/>
      <c r="ILE296" s="6"/>
      <c r="ILF296" s="6"/>
      <c r="ILG296" s="6"/>
      <c r="ILH296" s="6"/>
      <c r="ILI296" s="6"/>
      <c r="ILJ296" s="6"/>
      <c r="ILK296" s="6"/>
      <c r="ILL296" s="6"/>
      <c r="ILM296" s="6"/>
      <c r="ILN296" s="6"/>
      <c r="ILO296" s="6"/>
      <c r="ILP296" s="6"/>
      <c r="ILQ296" s="6"/>
      <c r="ILR296" s="6"/>
      <c r="ILS296" s="6"/>
      <c r="ILT296" s="6"/>
      <c r="ILU296" s="6"/>
      <c r="ILV296" s="6"/>
      <c r="ILW296" s="6"/>
      <c r="ILX296" s="6"/>
      <c r="ILY296" s="6"/>
      <c r="ILZ296" s="6"/>
      <c r="IMA296" s="6"/>
      <c r="IMB296" s="6"/>
      <c r="IMC296" s="6"/>
      <c r="IMD296" s="6"/>
      <c r="IME296" s="6"/>
      <c r="IMF296" s="6"/>
      <c r="IMG296" s="6"/>
      <c r="IMH296" s="6"/>
      <c r="IMI296" s="6"/>
      <c r="IMJ296" s="6"/>
      <c r="IMK296" s="6"/>
      <c r="IML296" s="6"/>
      <c r="IMM296" s="6"/>
      <c r="IMN296" s="6"/>
      <c r="IMO296" s="6"/>
      <c r="IMP296" s="6"/>
      <c r="IMQ296" s="6"/>
      <c r="IMR296" s="6"/>
      <c r="IMS296" s="6"/>
      <c r="IMT296" s="6"/>
      <c r="IMU296" s="6"/>
      <c r="IMV296" s="6"/>
      <c r="IMW296" s="6"/>
      <c r="IMX296" s="6"/>
      <c r="IMY296" s="6"/>
      <c r="IMZ296" s="6"/>
      <c r="INA296" s="6"/>
      <c r="INB296" s="6"/>
      <c r="INC296" s="6"/>
      <c r="IND296" s="6"/>
      <c r="INE296" s="6"/>
      <c r="INF296" s="6"/>
      <c r="ING296" s="6"/>
      <c r="INH296" s="6"/>
      <c r="INI296" s="6"/>
      <c r="INJ296" s="6"/>
      <c r="INK296" s="6"/>
      <c r="INL296" s="6"/>
      <c r="INM296" s="6"/>
      <c r="INN296" s="6"/>
      <c r="INO296" s="6"/>
      <c r="INP296" s="6"/>
      <c r="INQ296" s="6"/>
      <c r="INR296" s="6"/>
      <c r="INS296" s="6"/>
      <c r="INT296" s="6"/>
      <c r="INU296" s="6"/>
      <c r="INV296" s="6"/>
      <c r="INW296" s="6"/>
      <c r="INX296" s="6"/>
      <c r="INY296" s="6"/>
      <c r="INZ296" s="6"/>
      <c r="IOA296" s="6"/>
      <c r="IOB296" s="6"/>
      <c r="IOC296" s="6"/>
      <c r="IOD296" s="6"/>
      <c r="IOE296" s="6"/>
      <c r="IOF296" s="6"/>
      <c r="IOG296" s="6"/>
      <c r="IOH296" s="6"/>
      <c r="IOI296" s="6"/>
      <c r="IOJ296" s="6"/>
      <c r="IOK296" s="6"/>
      <c r="IOL296" s="6"/>
      <c r="IOM296" s="6"/>
      <c r="ION296" s="6"/>
      <c r="IOO296" s="6"/>
      <c r="IOP296" s="6"/>
      <c r="IOQ296" s="6"/>
      <c r="IOR296" s="6"/>
      <c r="IOS296" s="6"/>
      <c r="IOT296" s="6"/>
      <c r="IOU296" s="6"/>
      <c r="IOV296" s="6"/>
      <c r="IOW296" s="6"/>
      <c r="IOX296" s="6"/>
      <c r="IOY296" s="6"/>
      <c r="IOZ296" s="6"/>
      <c r="IPA296" s="6"/>
      <c r="IPB296" s="6"/>
      <c r="IPC296" s="6"/>
      <c r="IPD296" s="6"/>
      <c r="IPE296" s="6"/>
      <c r="IPF296" s="6"/>
      <c r="IPG296" s="6"/>
      <c r="IPH296" s="6"/>
      <c r="IPI296" s="6"/>
      <c r="IPJ296" s="6"/>
      <c r="IPK296" s="6"/>
      <c r="IPL296" s="6"/>
      <c r="IPM296" s="6"/>
      <c r="IPN296" s="6"/>
      <c r="IPO296" s="6"/>
      <c r="IPP296" s="6"/>
      <c r="IPQ296" s="6"/>
      <c r="IPR296" s="6"/>
      <c r="IPS296" s="6"/>
      <c r="IPT296" s="6"/>
      <c r="IPU296" s="6"/>
      <c r="IPV296" s="6"/>
      <c r="IPW296" s="6"/>
      <c r="IPX296" s="6"/>
      <c r="IPY296" s="6"/>
      <c r="IPZ296" s="6"/>
      <c r="IQA296" s="6"/>
      <c r="IQB296" s="6"/>
      <c r="IQC296" s="6"/>
      <c r="IQD296" s="6"/>
      <c r="IQE296" s="6"/>
      <c r="IQF296" s="6"/>
      <c r="IQG296" s="6"/>
      <c r="IQH296" s="6"/>
      <c r="IQI296" s="6"/>
      <c r="IQJ296" s="6"/>
      <c r="IQK296" s="6"/>
      <c r="IQL296" s="6"/>
      <c r="IQM296" s="6"/>
      <c r="IQN296" s="6"/>
      <c r="IQO296" s="6"/>
      <c r="IQP296" s="6"/>
      <c r="IQQ296" s="6"/>
      <c r="IQR296" s="6"/>
      <c r="IQS296" s="6"/>
      <c r="IQT296" s="6"/>
      <c r="IQU296" s="6"/>
      <c r="IQV296" s="6"/>
      <c r="IQW296" s="6"/>
      <c r="IQX296" s="6"/>
      <c r="IQY296" s="6"/>
      <c r="IQZ296" s="6"/>
      <c r="IRA296" s="6"/>
      <c r="IRB296" s="6"/>
      <c r="IRC296" s="6"/>
      <c r="IRD296" s="6"/>
      <c r="IRE296" s="6"/>
      <c r="IRF296" s="6"/>
      <c r="IRG296" s="6"/>
      <c r="IRH296" s="6"/>
      <c r="IRI296" s="6"/>
      <c r="IRJ296" s="6"/>
      <c r="IRK296" s="6"/>
      <c r="IRL296" s="6"/>
      <c r="IRM296" s="6"/>
      <c r="IRN296" s="6"/>
      <c r="IRO296" s="6"/>
      <c r="IRP296" s="6"/>
      <c r="IRQ296" s="6"/>
      <c r="IRR296" s="6"/>
      <c r="IRS296" s="6"/>
      <c r="IRT296" s="6"/>
      <c r="IRU296" s="6"/>
      <c r="IRV296" s="6"/>
      <c r="IRW296" s="6"/>
      <c r="IRX296" s="6"/>
      <c r="IRY296" s="6"/>
      <c r="IRZ296" s="6"/>
      <c r="ISA296" s="6"/>
      <c r="ISB296" s="6"/>
      <c r="ISC296" s="6"/>
      <c r="ISD296" s="6"/>
      <c r="ISE296" s="6"/>
      <c r="ISF296" s="6"/>
      <c r="ISG296" s="6"/>
      <c r="ISH296" s="6"/>
      <c r="ISI296" s="6"/>
      <c r="ISJ296" s="6"/>
      <c r="ISK296" s="6"/>
      <c r="ISL296" s="6"/>
      <c r="ISM296" s="6"/>
      <c r="ISN296" s="6"/>
      <c r="ISO296" s="6"/>
      <c r="ISP296" s="6"/>
      <c r="ISQ296" s="6"/>
      <c r="ISR296" s="6"/>
      <c r="ISS296" s="6"/>
      <c r="IST296" s="6"/>
      <c r="ISU296" s="6"/>
      <c r="ISV296" s="6"/>
      <c r="ISW296" s="6"/>
      <c r="ISX296" s="6"/>
      <c r="ISY296" s="6"/>
      <c r="ISZ296" s="6"/>
      <c r="ITA296" s="6"/>
      <c r="ITB296" s="6"/>
      <c r="ITC296" s="6"/>
      <c r="ITD296" s="6"/>
      <c r="ITE296" s="6"/>
      <c r="ITF296" s="6"/>
      <c r="ITG296" s="6"/>
      <c r="ITH296" s="6"/>
      <c r="ITI296" s="6"/>
      <c r="ITJ296" s="6"/>
      <c r="ITK296" s="6"/>
      <c r="ITL296" s="6"/>
      <c r="ITM296" s="6"/>
      <c r="ITN296" s="6"/>
      <c r="ITO296" s="6"/>
      <c r="ITP296" s="6"/>
      <c r="ITQ296" s="6"/>
      <c r="ITR296" s="6"/>
      <c r="ITS296" s="6"/>
      <c r="ITT296" s="6"/>
      <c r="ITU296" s="6"/>
      <c r="ITV296" s="6"/>
      <c r="ITW296" s="6"/>
      <c r="ITX296" s="6"/>
      <c r="ITY296" s="6"/>
      <c r="ITZ296" s="6"/>
      <c r="IUA296" s="6"/>
      <c r="IUB296" s="6"/>
      <c r="IUC296" s="6"/>
      <c r="IUD296" s="6"/>
      <c r="IUE296" s="6"/>
      <c r="IUF296" s="6"/>
      <c r="IUG296" s="6"/>
      <c r="IUH296" s="6"/>
      <c r="IUI296" s="6"/>
      <c r="IUJ296" s="6"/>
      <c r="IUK296" s="6"/>
      <c r="IUL296" s="6"/>
      <c r="IUM296" s="6"/>
      <c r="IUN296" s="6"/>
      <c r="IUO296" s="6"/>
      <c r="IUP296" s="6"/>
      <c r="IUQ296" s="6"/>
      <c r="IUR296" s="6"/>
      <c r="IUS296" s="6"/>
      <c r="IUT296" s="6"/>
      <c r="IUU296" s="6"/>
      <c r="IUV296" s="6"/>
      <c r="IUW296" s="6"/>
      <c r="IUX296" s="6"/>
      <c r="IUY296" s="6"/>
      <c r="IUZ296" s="6"/>
      <c r="IVA296" s="6"/>
      <c r="IVB296" s="6"/>
      <c r="IVC296" s="6"/>
      <c r="IVD296" s="6"/>
      <c r="IVE296" s="6"/>
      <c r="IVF296" s="6"/>
      <c r="IVG296" s="6"/>
      <c r="IVH296" s="6"/>
      <c r="IVI296" s="6"/>
      <c r="IVJ296" s="6"/>
      <c r="IVK296" s="6"/>
      <c r="IVL296" s="6"/>
      <c r="IVM296" s="6"/>
      <c r="IVN296" s="6"/>
      <c r="IVO296" s="6"/>
      <c r="IVP296" s="6"/>
      <c r="IVQ296" s="6"/>
      <c r="IVR296" s="6"/>
      <c r="IVS296" s="6"/>
      <c r="IVT296" s="6"/>
      <c r="IVU296" s="6"/>
      <c r="IVV296" s="6"/>
      <c r="IVW296" s="6"/>
      <c r="IVX296" s="6"/>
      <c r="IVY296" s="6"/>
      <c r="IVZ296" s="6"/>
      <c r="IWA296" s="6"/>
      <c r="IWB296" s="6"/>
      <c r="IWC296" s="6"/>
      <c r="IWD296" s="6"/>
      <c r="IWE296" s="6"/>
      <c r="IWF296" s="6"/>
      <c r="IWG296" s="6"/>
      <c r="IWH296" s="6"/>
      <c r="IWI296" s="6"/>
      <c r="IWJ296" s="6"/>
      <c r="IWK296" s="6"/>
      <c r="IWL296" s="6"/>
      <c r="IWM296" s="6"/>
      <c r="IWN296" s="6"/>
      <c r="IWO296" s="6"/>
      <c r="IWP296" s="6"/>
      <c r="IWQ296" s="6"/>
      <c r="IWR296" s="6"/>
      <c r="IWS296" s="6"/>
      <c r="IWT296" s="6"/>
      <c r="IWU296" s="6"/>
      <c r="IWV296" s="6"/>
      <c r="IWW296" s="6"/>
      <c r="IWX296" s="6"/>
      <c r="IWY296" s="6"/>
      <c r="IWZ296" s="6"/>
      <c r="IXA296" s="6"/>
      <c r="IXB296" s="6"/>
      <c r="IXC296" s="6"/>
      <c r="IXD296" s="6"/>
      <c r="IXE296" s="6"/>
      <c r="IXF296" s="6"/>
      <c r="IXG296" s="6"/>
      <c r="IXH296" s="6"/>
      <c r="IXI296" s="6"/>
      <c r="IXJ296" s="6"/>
      <c r="IXK296" s="6"/>
      <c r="IXL296" s="6"/>
      <c r="IXM296" s="6"/>
      <c r="IXN296" s="6"/>
      <c r="IXO296" s="6"/>
      <c r="IXP296" s="6"/>
      <c r="IXQ296" s="6"/>
      <c r="IXR296" s="6"/>
      <c r="IXS296" s="6"/>
      <c r="IXT296" s="6"/>
      <c r="IXU296" s="6"/>
      <c r="IXV296" s="6"/>
      <c r="IXW296" s="6"/>
      <c r="IXX296" s="6"/>
      <c r="IXY296" s="6"/>
      <c r="IXZ296" s="6"/>
      <c r="IYA296" s="6"/>
      <c r="IYB296" s="6"/>
      <c r="IYC296" s="6"/>
      <c r="IYD296" s="6"/>
      <c r="IYE296" s="6"/>
      <c r="IYF296" s="6"/>
      <c r="IYG296" s="6"/>
      <c r="IYH296" s="6"/>
      <c r="IYI296" s="6"/>
      <c r="IYJ296" s="6"/>
      <c r="IYK296" s="6"/>
      <c r="IYL296" s="6"/>
      <c r="IYM296" s="6"/>
      <c r="IYN296" s="6"/>
      <c r="IYO296" s="6"/>
      <c r="IYP296" s="6"/>
      <c r="IYQ296" s="6"/>
      <c r="IYR296" s="6"/>
      <c r="IYS296" s="6"/>
      <c r="IYT296" s="6"/>
      <c r="IYU296" s="6"/>
      <c r="IYV296" s="6"/>
      <c r="IYW296" s="6"/>
      <c r="IYX296" s="6"/>
      <c r="IYY296" s="6"/>
      <c r="IYZ296" s="6"/>
      <c r="IZA296" s="6"/>
      <c r="IZB296" s="6"/>
      <c r="IZC296" s="6"/>
      <c r="IZD296" s="6"/>
      <c r="IZE296" s="6"/>
      <c r="IZF296" s="6"/>
      <c r="IZG296" s="6"/>
      <c r="IZH296" s="6"/>
      <c r="IZI296" s="6"/>
      <c r="IZJ296" s="6"/>
      <c r="IZK296" s="6"/>
      <c r="IZL296" s="6"/>
      <c r="IZM296" s="6"/>
      <c r="IZN296" s="6"/>
      <c r="IZO296" s="6"/>
      <c r="IZP296" s="6"/>
      <c r="IZQ296" s="6"/>
      <c r="IZR296" s="6"/>
      <c r="IZS296" s="6"/>
      <c r="IZT296" s="6"/>
      <c r="IZU296" s="6"/>
      <c r="IZV296" s="6"/>
      <c r="IZW296" s="6"/>
      <c r="IZX296" s="6"/>
      <c r="IZY296" s="6"/>
      <c r="IZZ296" s="6"/>
      <c r="JAA296" s="6"/>
      <c r="JAB296" s="6"/>
      <c r="JAC296" s="6"/>
      <c r="JAD296" s="6"/>
      <c r="JAE296" s="6"/>
      <c r="JAF296" s="6"/>
      <c r="JAG296" s="6"/>
      <c r="JAH296" s="6"/>
      <c r="JAI296" s="6"/>
      <c r="JAJ296" s="6"/>
      <c r="JAK296" s="6"/>
      <c r="JAL296" s="6"/>
      <c r="JAM296" s="6"/>
      <c r="JAN296" s="6"/>
      <c r="JAO296" s="6"/>
      <c r="JAP296" s="6"/>
      <c r="JAQ296" s="6"/>
      <c r="JAR296" s="6"/>
      <c r="JAS296" s="6"/>
      <c r="JAT296" s="6"/>
      <c r="JAU296" s="6"/>
      <c r="JAV296" s="6"/>
      <c r="JAW296" s="6"/>
      <c r="JAX296" s="6"/>
      <c r="JAY296" s="6"/>
      <c r="JAZ296" s="6"/>
      <c r="JBA296" s="6"/>
      <c r="JBB296" s="6"/>
      <c r="JBC296" s="6"/>
      <c r="JBD296" s="6"/>
      <c r="JBE296" s="6"/>
      <c r="JBF296" s="6"/>
      <c r="JBG296" s="6"/>
      <c r="JBH296" s="6"/>
      <c r="JBI296" s="6"/>
      <c r="JBJ296" s="6"/>
      <c r="JBK296" s="6"/>
      <c r="JBL296" s="6"/>
      <c r="JBM296" s="6"/>
      <c r="JBN296" s="6"/>
      <c r="JBO296" s="6"/>
      <c r="JBP296" s="6"/>
      <c r="JBQ296" s="6"/>
      <c r="JBR296" s="6"/>
      <c r="JBS296" s="6"/>
      <c r="JBT296" s="6"/>
      <c r="JBU296" s="6"/>
      <c r="JBV296" s="6"/>
      <c r="JBW296" s="6"/>
      <c r="JBX296" s="6"/>
      <c r="JBY296" s="6"/>
      <c r="JBZ296" s="6"/>
      <c r="JCA296" s="6"/>
      <c r="JCB296" s="6"/>
      <c r="JCC296" s="6"/>
      <c r="JCD296" s="6"/>
      <c r="JCE296" s="6"/>
      <c r="JCF296" s="6"/>
      <c r="JCG296" s="6"/>
      <c r="JCH296" s="6"/>
      <c r="JCI296" s="6"/>
      <c r="JCJ296" s="6"/>
      <c r="JCK296" s="6"/>
      <c r="JCL296" s="6"/>
      <c r="JCM296" s="6"/>
      <c r="JCN296" s="6"/>
      <c r="JCO296" s="6"/>
      <c r="JCP296" s="6"/>
      <c r="JCQ296" s="6"/>
      <c r="JCR296" s="6"/>
      <c r="JCS296" s="6"/>
      <c r="JCT296" s="6"/>
      <c r="JCU296" s="6"/>
      <c r="JCV296" s="6"/>
      <c r="JCW296" s="6"/>
      <c r="JCX296" s="6"/>
      <c r="JCY296" s="6"/>
      <c r="JCZ296" s="6"/>
      <c r="JDA296" s="6"/>
      <c r="JDB296" s="6"/>
      <c r="JDC296" s="6"/>
      <c r="JDD296" s="6"/>
      <c r="JDE296" s="6"/>
      <c r="JDF296" s="6"/>
      <c r="JDG296" s="6"/>
      <c r="JDH296" s="6"/>
      <c r="JDI296" s="6"/>
      <c r="JDJ296" s="6"/>
      <c r="JDK296" s="6"/>
      <c r="JDL296" s="6"/>
      <c r="JDM296" s="6"/>
      <c r="JDN296" s="6"/>
      <c r="JDO296" s="6"/>
      <c r="JDP296" s="6"/>
      <c r="JDQ296" s="6"/>
      <c r="JDR296" s="6"/>
      <c r="JDS296" s="6"/>
      <c r="JDT296" s="6"/>
      <c r="JDU296" s="6"/>
      <c r="JDV296" s="6"/>
      <c r="JDW296" s="6"/>
      <c r="JDX296" s="6"/>
      <c r="JDY296" s="6"/>
      <c r="JDZ296" s="6"/>
      <c r="JEA296" s="6"/>
      <c r="JEB296" s="6"/>
      <c r="JEC296" s="6"/>
      <c r="JED296" s="6"/>
      <c r="JEE296" s="6"/>
      <c r="JEF296" s="6"/>
      <c r="JEG296" s="6"/>
      <c r="JEH296" s="6"/>
      <c r="JEI296" s="6"/>
      <c r="JEJ296" s="6"/>
      <c r="JEK296" s="6"/>
      <c r="JEL296" s="6"/>
      <c r="JEM296" s="6"/>
      <c r="JEN296" s="6"/>
      <c r="JEO296" s="6"/>
      <c r="JEP296" s="6"/>
      <c r="JEQ296" s="6"/>
      <c r="JER296" s="6"/>
      <c r="JES296" s="6"/>
      <c r="JET296" s="6"/>
      <c r="JEU296" s="6"/>
      <c r="JEV296" s="6"/>
      <c r="JEW296" s="6"/>
      <c r="JEX296" s="6"/>
      <c r="JEY296" s="6"/>
      <c r="JEZ296" s="6"/>
      <c r="JFA296" s="6"/>
      <c r="JFB296" s="6"/>
      <c r="JFC296" s="6"/>
      <c r="JFD296" s="6"/>
      <c r="JFE296" s="6"/>
      <c r="JFF296" s="6"/>
      <c r="JFG296" s="6"/>
      <c r="JFH296" s="6"/>
      <c r="JFI296" s="6"/>
      <c r="JFJ296" s="6"/>
      <c r="JFK296" s="6"/>
      <c r="JFL296" s="6"/>
      <c r="JFM296" s="6"/>
      <c r="JFN296" s="6"/>
      <c r="JFO296" s="6"/>
      <c r="JFP296" s="6"/>
      <c r="JFQ296" s="6"/>
      <c r="JFR296" s="6"/>
      <c r="JFS296" s="6"/>
      <c r="JFT296" s="6"/>
      <c r="JFU296" s="6"/>
      <c r="JFV296" s="6"/>
      <c r="JFW296" s="6"/>
      <c r="JFX296" s="6"/>
      <c r="JFY296" s="6"/>
      <c r="JFZ296" s="6"/>
      <c r="JGA296" s="6"/>
      <c r="JGB296" s="6"/>
      <c r="JGC296" s="6"/>
      <c r="JGD296" s="6"/>
      <c r="JGE296" s="6"/>
      <c r="JGF296" s="6"/>
      <c r="JGG296" s="6"/>
      <c r="JGH296" s="6"/>
      <c r="JGI296" s="6"/>
      <c r="JGJ296" s="6"/>
      <c r="JGK296" s="6"/>
      <c r="JGL296" s="6"/>
      <c r="JGM296" s="6"/>
      <c r="JGN296" s="6"/>
      <c r="JGO296" s="6"/>
      <c r="JGP296" s="6"/>
      <c r="JGQ296" s="6"/>
      <c r="JGR296" s="6"/>
      <c r="JGS296" s="6"/>
      <c r="JGT296" s="6"/>
      <c r="JGU296" s="6"/>
      <c r="JGV296" s="6"/>
      <c r="JGW296" s="6"/>
      <c r="JGX296" s="6"/>
      <c r="JGY296" s="6"/>
      <c r="JGZ296" s="6"/>
      <c r="JHA296" s="6"/>
      <c r="JHB296" s="6"/>
      <c r="JHC296" s="6"/>
      <c r="JHD296" s="6"/>
      <c r="JHE296" s="6"/>
      <c r="JHF296" s="6"/>
      <c r="JHG296" s="6"/>
      <c r="JHH296" s="6"/>
      <c r="JHI296" s="6"/>
      <c r="JHJ296" s="6"/>
      <c r="JHK296" s="6"/>
      <c r="JHL296" s="6"/>
      <c r="JHM296" s="6"/>
      <c r="JHN296" s="6"/>
      <c r="JHO296" s="6"/>
      <c r="JHP296" s="6"/>
      <c r="JHQ296" s="6"/>
      <c r="JHR296" s="6"/>
      <c r="JHS296" s="6"/>
      <c r="JHT296" s="6"/>
      <c r="JHU296" s="6"/>
      <c r="JHV296" s="6"/>
      <c r="JHW296" s="6"/>
      <c r="JHX296" s="6"/>
      <c r="JHY296" s="6"/>
      <c r="JHZ296" s="6"/>
      <c r="JIA296" s="6"/>
      <c r="JIB296" s="6"/>
      <c r="JIC296" s="6"/>
      <c r="JID296" s="6"/>
      <c r="JIE296" s="6"/>
      <c r="JIF296" s="6"/>
      <c r="JIG296" s="6"/>
      <c r="JIH296" s="6"/>
      <c r="JII296" s="6"/>
      <c r="JIJ296" s="6"/>
      <c r="JIK296" s="6"/>
      <c r="JIL296" s="6"/>
      <c r="JIM296" s="6"/>
      <c r="JIN296" s="6"/>
      <c r="JIO296" s="6"/>
      <c r="JIP296" s="6"/>
      <c r="JIQ296" s="6"/>
      <c r="JIR296" s="6"/>
      <c r="JIS296" s="6"/>
      <c r="JIT296" s="6"/>
      <c r="JIU296" s="6"/>
      <c r="JIV296" s="6"/>
      <c r="JIW296" s="6"/>
      <c r="JIX296" s="6"/>
      <c r="JIY296" s="6"/>
      <c r="JIZ296" s="6"/>
      <c r="JJA296" s="6"/>
      <c r="JJB296" s="6"/>
      <c r="JJC296" s="6"/>
      <c r="JJD296" s="6"/>
      <c r="JJE296" s="6"/>
      <c r="JJF296" s="6"/>
      <c r="JJG296" s="6"/>
      <c r="JJH296" s="6"/>
      <c r="JJI296" s="6"/>
      <c r="JJJ296" s="6"/>
      <c r="JJK296" s="6"/>
      <c r="JJL296" s="6"/>
      <c r="JJM296" s="6"/>
      <c r="JJN296" s="6"/>
      <c r="JJO296" s="6"/>
      <c r="JJP296" s="6"/>
      <c r="JJQ296" s="6"/>
      <c r="JJR296" s="6"/>
      <c r="JJS296" s="6"/>
      <c r="JJT296" s="6"/>
      <c r="JJU296" s="6"/>
      <c r="JJV296" s="6"/>
      <c r="JJW296" s="6"/>
      <c r="JJX296" s="6"/>
      <c r="JJY296" s="6"/>
      <c r="JJZ296" s="6"/>
      <c r="JKA296" s="6"/>
      <c r="JKB296" s="6"/>
      <c r="JKC296" s="6"/>
      <c r="JKD296" s="6"/>
      <c r="JKE296" s="6"/>
      <c r="JKF296" s="6"/>
      <c r="JKG296" s="6"/>
      <c r="JKH296" s="6"/>
      <c r="JKI296" s="6"/>
      <c r="JKJ296" s="6"/>
      <c r="JKK296" s="6"/>
      <c r="JKL296" s="6"/>
      <c r="JKM296" s="6"/>
      <c r="JKN296" s="6"/>
      <c r="JKO296" s="6"/>
      <c r="JKP296" s="6"/>
      <c r="JKQ296" s="6"/>
      <c r="JKR296" s="6"/>
      <c r="JKS296" s="6"/>
      <c r="JKT296" s="6"/>
      <c r="JKU296" s="6"/>
      <c r="JKV296" s="6"/>
      <c r="JKW296" s="6"/>
      <c r="JKX296" s="6"/>
      <c r="JKY296" s="6"/>
      <c r="JKZ296" s="6"/>
      <c r="JLA296" s="6"/>
      <c r="JLB296" s="6"/>
      <c r="JLC296" s="6"/>
      <c r="JLD296" s="6"/>
      <c r="JLE296" s="6"/>
      <c r="JLF296" s="6"/>
      <c r="JLG296" s="6"/>
      <c r="JLH296" s="6"/>
      <c r="JLI296" s="6"/>
      <c r="JLJ296" s="6"/>
      <c r="JLK296" s="6"/>
      <c r="JLL296" s="6"/>
      <c r="JLM296" s="6"/>
      <c r="JLN296" s="6"/>
      <c r="JLO296" s="6"/>
      <c r="JLP296" s="6"/>
      <c r="JLQ296" s="6"/>
      <c r="JLR296" s="6"/>
      <c r="JLS296" s="6"/>
      <c r="JLT296" s="6"/>
      <c r="JLU296" s="6"/>
      <c r="JLV296" s="6"/>
      <c r="JLW296" s="6"/>
      <c r="JLX296" s="6"/>
      <c r="JLY296" s="6"/>
      <c r="JLZ296" s="6"/>
      <c r="JMA296" s="6"/>
      <c r="JMB296" s="6"/>
      <c r="JMC296" s="6"/>
      <c r="JMD296" s="6"/>
      <c r="JME296" s="6"/>
      <c r="JMF296" s="6"/>
      <c r="JMG296" s="6"/>
      <c r="JMH296" s="6"/>
      <c r="JMI296" s="6"/>
      <c r="JMJ296" s="6"/>
      <c r="JMK296" s="6"/>
      <c r="JML296" s="6"/>
      <c r="JMM296" s="6"/>
      <c r="JMN296" s="6"/>
      <c r="JMO296" s="6"/>
      <c r="JMP296" s="6"/>
      <c r="JMQ296" s="6"/>
      <c r="JMR296" s="6"/>
      <c r="JMS296" s="6"/>
      <c r="JMT296" s="6"/>
      <c r="JMU296" s="6"/>
      <c r="JMV296" s="6"/>
      <c r="JMW296" s="6"/>
      <c r="JMX296" s="6"/>
      <c r="JMY296" s="6"/>
      <c r="JMZ296" s="6"/>
      <c r="JNA296" s="6"/>
      <c r="JNB296" s="6"/>
      <c r="JNC296" s="6"/>
      <c r="JND296" s="6"/>
      <c r="JNE296" s="6"/>
      <c r="JNF296" s="6"/>
      <c r="JNG296" s="6"/>
      <c r="JNH296" s="6"/>
      <c r="JNI296" s="6"/>
      <c r="JNJ296" s="6"/>
      <c r="JNK296" s="6"/>
      <c r="JNL296" s="6"/>
      <c r="JNM296" s="6"/>
      <c r="JNN296" s="6"/>
      <c r="JNO296" s="6"/>
      <c r="JNP296" s="6"/>
      <c r="JNQ296" s="6"/>
      <c r="JNR296" s="6"/>
      <c r="JNS296" s="6"/>
      <c r="JNT296" s="6"/>
      <c r="JNU296" s="6"/>
      <c r="JNV296" s="6"/>
      <c r="JNW296" s="6"/>
      <c r="JNX296" s="6"/>
      <c r="JNY296" s="6"/>
      <c r="JNZ296" s="6"/>
      <c r="JOA296" s="6"/>
      <c r="JOB296" s="6"/>
      <c r="JOC296" s="6"/>
      <c r="JOD296" s="6"/>
      <c r="JOE296" s="6"/>
      <c r="JOF296" s="6"/>
      <c r="JOG296" s="6"/>
      <c r="JOH296" s="6"/>
      <c r="JOI296" s="6"/>
      <c r="JOJ296" s="6"/>
      <c r="JOK296" s="6"/>
      <c r="JOL296" s="6"/>
      <c r="JOM296" s="6"/>
      <c r="JON296" s="6"/>
      <c r="JOO296" s="6"/>
      <c r="JOP296" s="6"/>
      <c r="JOQ296" s="6"/>
      <c r="JOR296" s="6"/>
      <c r="JOS296" s="6"/>
      <c r="JOT296" s="6"/>
      <c r="JOU296" s="6"/>
      <c r="JOV296" s="6"/>
      <c r="JOW296" s="6"/>
      <c r="JOX296" s="6"/>
      <c r="JOY296" s="6"/>
      <c r="JOZ296" s="6"/>
      <c r="JPA296" s="6"/>
      <c r="JPB296" s="6"/>
      <c r="JPC296" s="6"/>
      <c r="JPD296" s="6"/>
      <c r="JPE296" s="6"/>
      <c r="JPF296" s="6"/>
      <c r="JPG296" s="6"/>
      <c r="JPH296" s="6"/>
      <c r="JPI296" s="6"/>
      <c r="JPJ296" s="6"/>
      <c r="JPK296" s="6"/>
      <c r="JPL296" s="6"/>
      <c r="JPM296" s="6"/>
      <c r="JPN296" s="6"/>
      <c r="JPO296" s="6"/>
      <c r="JPP296" s="6"/>
      <c r="JPQ296" s="6"/>
      <c r="JPR296" s="6"/>
      <c r="JPS296" s="6"/>
      <c r="JPT296" s="6"/>
      <c r="JPU296" s="6"/>
      <c r="JPV296" s="6"/>
      <c r="JPW296" s="6"/>
      <c r="JPX296" s="6"/>
      <c r="JPY296" s="6"/>
      <c r="JPZ296" s="6"/>
      <c r="JQA296" s="6"/>
      <c r="JQB296" s="6"/>
      <c r="JQC296" s="6"/>
      <c r="JQD296" s="6"/>
      <c r="JQE296" s="6"/>
      <c r="JQF296" s="6"/>
      <c r="JQG296" s="6"/>
      <c r="JQH296" s="6"/>
      <c r="JQI296" s="6"/>
      <c r="JQJ296" s="6"/>
      <c r="JQK296" s="6"/>
      <c r="JQL296" s="6"/>
      <c r="JQM296" s="6"/>
      <c r="JQN296" s="6"/>
      <c r="JQO296" s="6"/>
      <c r="JQP296" s="6"/>
      <c r="JQQ296" s="6"/>
      <c r="JQR296" s="6"/>
      <c r="JQS296" s="6"/>
      <c r="JQT296" s="6"/>
      <c r="JQU296" s="6"/>
      <c r="JQV296" s="6"/>
      <c r="JQW296" s="6"/>
      <c r="JQX296" s="6"/>
      <c r="JQY296" s="6"/>
      <c r="JQZ296" s="6"/>
      <c r="JRA296" s="6"/>
      <c r="JRB296" s="6"/>
      <c r="JRC296" s="6"/>
      <c r="JRD296" s="6"/>
      <c r="JRE296" s="6"/>
      <c r="JRF296" s="6"/>
      <c r="JRG296" s="6"/>
      <c r="JRH296" s="6"/>
      <c r="JRI296" s="6"/>
      <c r="JRJ296" s="6"/>
      <c r="JRK296" s="6"/>
      <c r="JRL296" s="6"/>
      <c r="JRM296" s="6"/>
      <c r="JRN296" s="6"/>
      <c r="JRO296" s="6"/>
      <c r="JRP296" s="6"/>
      <c r="JRQ296" s="6"/>
      <c r="JRR296" s="6"/>
      <c r="JRS296" s="6"/>
      <c r="JRT296" s="6"/>
      <c r="JRU296" s="6"/>
      <c r="JRV296" s="6"/>
      <c r="JRW296" s="6"/>
      <c r="JRX296" s="6"/>
      <c r="JRY296" s="6"/>
      <c r="JRZ296" s="6"/>
      <c r="JSA296" s="6"/>
      <c r="JSB296" s="6"/>
      <c r="JSC296" s="6"/>
      <c r="JSD296" s="6"/>
      <c r="JSE296" s="6"/>
      <c r="JSF296" s="6"/>
      <c r="JSG296" s="6"/>
      <c r="JSH296" s="6"/>
      <c r="JSI296" s="6"/>
      <c r="JSJ296" s="6"/>
      <c r="JSK296" s="6"/>
      <c r="JSL296" s="6"/>
      <c r="JSM296" s="6"/>
      <c r="JSN296" s="6"/>
      <c r="JSO296" s="6"/>
      <c r="JSP296" s="6"/>
      <c r="JSQ296" s="6"/>
      <c r="JSR296" s="6"/>
      <c r="JSS296" s="6"/>
      <c r="JST296" s="6"/>
      <c r="JSU296" s="6"/>
      <c r="JSV296" s="6"/>
      <c r="JSW296" s="6"/>
      <c r="JSX296" s="6"/>
      <c r="JSY296" s="6"/>
      <c r="JSZ296" s="6"/>
      <c r="JTA296" s="6"/>
      <c r="JTB296" s="6"/>
      <c r="JTC296" s="6"/>
      <c r="JTD296" s="6"/>
      <c r="JTE296" s="6"/>
      <c r="JTF296" s="6"/>
      <c r="JTG296" s="6"/>
      <c r="JTH296" s="6"/>
      <c r="JTI296" s="6"/>
      <c r="JTJ296" s="6"/>
      <c r="JTK296" s="6"/>
      <c r="JTL296" s="6"/>
      <c r="JTM296" s="6"/>
      <c r="JTN296" s="6"/>
      <c r="JTO296" s="6"/>
      <c r="JTP296" s="6"/>
      <c r="JTQ296" s="6"/>
      <c r="JTR296" s="6"/>
      <c r="JTS296" s="6"/>
      <c r="JTT296" s="6"/>
      <c r="JTU296" s="6"/>
      <c r="JTV296" s="6"/>
      <c r="JTW296" s="6"/>
      <c r="JTX296" s="6"/>
      <c r="JTY296" s="6"/>
      <c r="JTZ296" s="6"/>
      <c r="JUA296" s="6"/>
      <c r="JUB296" s="6"/>
      <c r="JUC296" s="6"/>
      <c r="JUD296" s="6"/>
      <c r="JUE296" s="6"/>
      <c r="JUF296" s="6"/>
      <c r="JUG296" s="6"/>
      <c r="JUH296" s="6"/>
      <c r="JUI296" s="6"/>
      <c r="JUJ296" s="6"/>
      <c r="JUK296" s="6"/>
      <c r="JUL296" s="6"/>
      <c r="JUM296" s="6"/>
      <c r="JUN296" s="6"/>
      <c r="JUO296" s="6"/>
      <c r="JUP296" s="6"/>
      <c r="JUQ296" s="6"/>
      <c r="JUR296" s="6"/>
      <c r="JUS296" s="6"/>
      <c r="JUT296" s="6"/>
      <c r="JUU296" s="6"/>
      <c r="JUV296" s="6"/>
      <c r="JUW296" s="6"/>
      <c r="JUX296" s="6"/>
      <c r="JUY296" s="6"/>
      <c r="JUZ296" s="6"/>
      <c r="JVA296" s="6"/>
      <c r="JVB296" s="6"/>
      <c r="JVC296" s="6"/>
      <c r="JVD296" s="6"/>
      <c r="JVE296" s="6"/>
      <c r="JVF296" s="6"/>
      <c r="JVG296" s="6"/>
      <c r="JVH296" s="6"/>
      <c r="JVI296" s="6"/>
      <c r="JVJ296" s="6"/>
      <c r="JVK296" s="6"/>
      <c r="JVL296" s="6"/>
      <c r="JVM296" s="6"/>
      <c r="JVN296" s="6"/>
      <c r="JVO296" s="6"/>
      <c r="JVP296" s="6"/>
      <c r="JVQ296" s="6"/>
      <c r="JVR296" s="6"/>
      <c r="JVS296" s="6"/>
      <c r="JVT296" s="6"/>
      <c r="JVU296" s="6"/>
      <c r="JVV296" s="6"/>
      <c r="JVW296" s="6"/>
      <c r="JVX296" s="6"/>
      <c r="JVY296" s="6"/>
      <c r="JVZ296" s="6"/>
      <c r="JWA296" s="6"/>
      <c r="JWB296" s="6"/>
      <c r="JWC296" s="6"/>
      <c r="JWD296" s="6"/>
      <c r="JWE296" s="6"/>
      <c r="JWF296" s="6"/>
      <c r="JWG296" s="6"/>
      <c r="JWH296" s="6"/>
      <c r="JWI296" s="6"/>
      <c r="JWJ296" s="6"/>
      <c r="JWK296" s="6"/>
      <c r="JWL296" s="6"/>
      <c r="JWM296" s="6"/>
      <c r="JWN296" s="6"/>
      <c r="JWO296" s="6"/>
      <c r="JWP296" s="6"/>
      <c r="JWQ296" s="6"/>
      <c r="JWR296" s="6"/>
      <c r="JWS296" s="6"/>
      <c r="JWT296" s="6"/>
      <c r="JWU296" s="6"/>
      <c r="JWV296" s="6"/>
      <c r="JWW296" s="6"/>
      <c r="JWX296" s="6"/>
      <c r="JWY296" s="6"/>
      <c r="JWZ296" s="6"/>
      <c r="JXA296" s="6"/>
      <c r="JXB296" s="6"/>
      <c r="JXC296" s="6"/>
      <c r="JXD296" s="6"/>
      <c r="JXE296" s="6"/>
      <c r="JXF296" s="6"/>
      <c r="JXG296" s="6"/>
      <c r="JXH296" s="6"/>
      <c r="JXI296" s="6"/>
      <c r="JXJ296" s="6"/>
      <c r="JXK296" s="6"/>
      <c r="JXL296" s="6"/>
      <c r="JXM296" s="6"/>
      <c r="JXN296" s="6"/>
      <c r="JXO296" s="6"/>
      <c r="JXP296" s="6"/>
      <c r="JXQ296" s="6"/>
      <c r="JXR296" s="6"/>
      <c r="JXS296" s="6"/>
      <c r="JXT296" s="6"/>
      <c r="JXU296" s="6"/>
      <c r="JXV296" s="6"/>
      <c r="JXW296" s="6"/>
      <c r="JXX296" s="6"/>
      <c r="JXY296" s="6"/>
      <c r="JXZ296" s="6"/>
      <c r="JYA296" s="6"/>
      <c r="JYB296" s="6"/>
      <c r="JYC296" s="6"/>
      <c r="JYD296" s="6"/>
      <c r="JYE296" s="6"/>
      <c r="JYF296" s="6"/>
      <c r="JYG296" s="6"/>
      <c r="JYH296" s="6"/>
      <c r="JYI296" s="6"/>
      <c r="JYJ296" s="6"/>
      <c r="JYK296" s="6"/>
      <c r="JYL296" s="6"/>
      <c r="JYM296" s="6"/>
      <c r="JYN296" s="6"/>
      <c r="JYO296" s="6"/>
      <c r="JYP296" s="6"/>
      <c r="JYQ296" s="6"/>
      <c r="JYR296" s="6"/>
      <c r="JYS296" s="6"/>
      <c r="JYT296" s="6"/>
      <c r="JYU296" s="6"/>
      <c r="JYV296" s="6"/>
      <c r="JYW296" s="6"/>
      <c r="JYX296" s="6"/>
      <c r="JYY296" s="6"/>
      <c r="JYZ296" s="6"/>
      <c r="JZA296" s="6"/>
      <c r="JZB296" s="6"/>
      <c r="JZC296" s="6"/>
      <c r="JZD296" s="6"/>
      <c r="JZE296" s="6"/>
      <c r="JZF296" s="6"/>
      <c r="JZG296" s="6"/>
      <c r="JZH296" s="6"/>
      <c r="JZI296" s="6"/>
      <c r="JZJ296" s="6"/>
      <c r="JZK296" s="6"/>
      <c r="JZL296" s="6"/>
      <c r="JZM296" s="6"/>
      <c r="JZN296" s="6"/>
      <c r="JZO296" s="6"/>
      <c r="JZP296" s="6"/>
      <c r="JZQ296" s="6"/>
      <c r="JZR296" s="6"/>
      <c r="JZS296" s="6"/>
      <c r="JZT296" s="6"/>
      <c r="JZU296" s="6"/>
      <c r="JZV296" s="6"/>
      <c r="JZW296" s="6"/>
      <c r="JZX296" s="6"/>
      <c r="JZY296" s="6"/>
      <c r="JZZ296" s="6"/>
      <c r="KAA296" s="6"/>
      <c r="KAB296" s="6"/>
      <c r="KAC296" s="6"/>
      <c r="KAD296" s="6"/>
      <c r="KAE296" s="6"/>
      <c r="KAF296" s="6"/>
      <c r="KAG296" s="6"/>
      <c r="KAH296" s="6"/>
      <c r="KAI296" s="6"/>
      <c r="KAJ296" s="6"/>
      <c r="KAK296" s="6"/>
      <c r="KAL296" s="6"/>
      <c r="KAM296" s="6"/>
      <c r="KAN296" s="6"/>
      <c r="KAO296" s="6"/>
      <c r="KAP296" s="6"/>
      <c r="KAQ296" s="6"/>
      <c r="KAR296" s="6"/>
      <c r="KAS296" s="6"/>
      <c r="KAT296" s="6"/>
      <c r="KAU296" s="6"/>
      <c r="KAV296" s="6"/>
      <c r="KAW296" s="6"/>
      <c r="KAX296" s="6"/>
      <c r="KAY296" s="6"/>
      <c r="KAZ296" s="6"/>
      <c r="KBA296" s="6"/>
      <c r="KBB296" s="6"/>
      <c r="KBC296" s="6"/>
      <c r="KBD296" s="6"/>
      <c r="KBE296" s="6"/>
      <c r="KBF296" s="6"/>
      <c r="KBG296" s="6"/>
      <c r="KBH296" s="6"/>
      <c r="KBI296" s="6"/>
      <c r="KBJ296" s="6"/>
      <c r="KBK296" s="6"/>
      <c r="KBL296" s="6"/>
      <c r="KBM296" s="6"/>
      <c r="KBN296" s="6"/>
      <c r="KBO296" s="6"/>
      <c r="KBP296" s="6"/>
      <c r="KBQ296" s="6"/>
      <c r="KBR296" s="6"/>
      <c r="KBS296" s="6"/>
      <c r="KBT296" s="6"/>
      <c r="KBU296" s="6"/>
      <c r="KBV296" s="6"/>
      <c r="KBW296" s="6"/>
      <c r="KBX296" s="6"/>
      <c r="KBY296" s="6"/>
      <c r="KBZ296" s="6"/>
      <c r="KCA296" s="6"/>
      <c r="KCB296" s="6"/>
      <c r="KCC296" s="6"/>
      <c r="KCD296" s="6"/>
      <c r="KCE296" s="6"/>
      <c r="KCF296" s="6"/>
      <c r="KCG296" s="6"/>
      <c r="KCH296" s="6"/>
      <c r="KCI296" s="6"/>
      <c r="KCJ296" s="6"/>
      <c r="KCK296" s="6"/>
      <c r="KCL296" s="6"/>
      <c r="KCM296" s="6"/>
      <c r="KCN296" s="6"/>
      <c r="KCO296" s="6"/>
      <c r="KCP296" s="6"/>
      <c r="KCQ296" s="6"/>
      <c r="KCR296" s="6"/>
      <c r="KCS296" s="6"/>
      <c r="KCT296" s="6"/>
      <c r="KCU296" s="6"/>
      <c r="KCV296" s="6"/>
      <c r="KCW296" s="6"/>
      <c r="KCX296" s="6"/>
      <c r="KCY296" s="6"/>
      <c r="KCZ296" s="6"/>
      <c r="KDA296" s="6"/>
      <c r="KDB296" s="6"/>
      <c r="KDC296" s="6"/>
      <c r="KDD296" s="6"/>
      <c r="KDE296" s="6"/>
      <c r="KDF296" s="6"/>
      <c r="KDG296" s="6"/>
      <c r="KDH296" s="6"/>
      <c r="KDI296" s="6"/>
      <c r="KDJ296" s="6"/>
      <c r="KDK296" s="6"/>
      <c r="KDL296" s="6"/>
      <c r="KDM296" s="6"/>
      <c r="KDN296" s="6"/>
      <c r="KDO296" s="6"/>
      <c r="KDP296" s="6"/>
      <c r="KDQ296" s="6"/>
      <c r="KDR296" s="6"/>
      <c r="KDS296" s="6"/>
      <c r="KDT296" s="6"/>
      <c r="KDU296" s="6"/>
      <c r="KDV296" s="6"/>
      <c r="KDW296" s="6"/>
      <c r="KDX296" s="6"/>
      <c r="KDY296" s="6"/>
      <c r="KDZ296" s="6"/>
      <c r="KEA296" s="6"/>
      <c r="KEB296" s="6"/>
      <c r="KEC296" s="6"/>
      <c r="KED296" s="6"/>
      <c r="KEE296" s="6"/>
      <c r="KEF296" s="6"/>
      <c r="KEG296" s="6"/>
      <c r="KEH296" s="6"/>
      <c r="KEI296" s="6"/>
      <c r="KEJ296" s="6"/>
      <c r="KEK296" s="6"/>
      <c r="KEL296" s="6"/>
      <c r="KEM296" s="6"/>
      <c r="KEN296" s="6"/>
      <c r="KEO296" s="6"/>
      <c r="KEP296" s="6"/>
      <c r="KEQ296" s="6"/>
      <c r="KER296" s="6"/>
      <c r="KES296" s="6"/>
      <c r="KET296" s="6"/>
      <c r="KEU296" s="6"/>
      <c r="KEV296" s="6"/>
      <c r="KEW296" s="6"/>
      <c r="KEX296" s="6"/>
      <c r="KEY296" s="6"/>
      <c r="KEZ296" s="6"/>
      <c r="KFA296" s="6"/>
      <c r="KFB296" s="6"/>
      <c r="KFC296" s="6"/>
      <c r="KFD296" s="6"/>
      <c r="KFE296" s="6"/>
      <c r="KFF296" s="6"/>
      <c r="KFG296" s="6"/>
      <c r="KFH296" s="6"/>
      <c r="KFI296" s="6"/>
      <c r="KFJ296" s="6"/>
      <c r="KFK296" s="6"/>
      <c r="KFL296" s="6"/>
      <c r="KFM296" s="6"/>
      <c r="KFN296" s="6"/>
      <c r="KFO296" s="6"/>
      <c r="KFP296" s="6"/>
      <c r="KFQ296" s="6"/>
      <c r="KFR296" s="6"/>
      <c r="KFS296" s="6"/>
      <c r="KFT296" s="6"/>
      <c r="KFU296" s="6"/>
      <c r="KFV296" s="6"/>
      <c r="KFW296" s="6"/>
      <c r="KFX296" s="6"/>
      <c r="KFY296" s="6"/>
      <c r="KFZ296" s="6"/>
      <c r="KGA296" s="6"/>
      <c r="KGB296" s="6"/>
      <c r="KGC296" s="6"/>
      <c r="KGD296" s="6"/>
      <c r="KGE296" s="6"/>
      <c r="KGF296" s="6"/>
      <c r="KGG296" s="6"/>
      <c r="KGH296" s="6"/>
      <c r="KGI296" s="6"/>
      <c r="KGJ296" s="6"/>
      <c r="KGK296" s="6"/>
      <c r="KGL296" s="6"/>
      <c r="KGM296" s="6"/>
      <c r="KGN296" s="6"/>
      <c r="KGO296" s="6"/>
      <c r="KGP296" s="6"/>
      <c r="KGQ296" s="6"/>
      <c r="KGR296" s="6"/>
      <c r="KGS296" s="6"/>
      <c r="KGT296" s="6"/>
      <c r="KGU296" s="6"/>
      <c r="KGV296" s="6"/>
      <c r="KGW296" s="6"/>
      <c r="KGX296" s="6"/>
      <c r="KGY296" s="6"/>
      <c r="KGZ296" s="6"/>
      <c r="KHA296" s="6"/>
      <c r="KHB296" s="6"/>
      <c r="KHC296" s="6"/>
      <c r="KHD296" s="6"/>
      <c r="KHE296" s="6"/>
      <c r="KHF296" s="6"/>
      <c r="KHG296" s="6"/>
      <c r="KHH296" s="6"/>
      <c r="KHI296" s="6"/>
      <c r="KHJ296" s="6"/>
      <c r="KHK296" s="6"/>
      <c r="KHL296" s="6"/>
      <c r="KHM296" s="6"/>
      <c r="KHN296" s="6"/>
      <c r="KHO296" s="6"/>
      <c r="KHP296" s="6"/>
      <c r="KHQ296" s="6"/>
      <c r="KHR296" s="6"/>
      <c r="KHS296" s="6"/>
      <c r="KHT296" s="6"/>
      <c r="KHU296" s="6"/>
      <c r="KHV296" s="6"/>
      <c r="KHW296" s="6"/>
      <c r="KHX296" s="6"/>
      <c r="KHY296" s="6"/>
      <c r="KHZ296" s="6"/>
      <c r="KIA296" s="6"/>
      <c r="KIB296" s="6"/>
      <c r="KIC296" s="6"/>
      <c r="KID296" s="6"/>
      <c r="KIE296" s="6"/>
      <c r="KIF296" s="6"/>
      <c r="KIG296" s="6"/>
      <c r="KIH296" s="6"/>
      <c r="KII296" s="6"/>
      <c r="KIJ296" s="6"/>
      <c r="KIK296" s="6"/>
      <c r="KIL296" s="6"/>
      <c r="KIM296" s="6"/>
      <c r="KIN296" s="6"/>
      <c r="KIO296" s="6"/>
      <c r="KIP296" s="6"/>
      <c r="KIQ296" s="6"/>
      <c r="KIR296" s="6"/>
      <c r="KIS296" s="6"/>
      <c r="KIT296" s="6"/>
      <c r="KIU296" s="6"/>
      <c r="KIV296" s="6"/>
      <c r="KIW296" s="6"/>
      <c r="KIX296" s="6"/>
      <c r="KIY296" s="6"/>
      <c r="KIZ296" s="6"/>
      <c r="KJA296" s="6"/>
      <c r="KJB296" s="6"/>
      <c r="KJC296" s="6"/>
      <c r="KJD296" s="6"/>
      <c r="KJE296" s="6"/>
      <c r="KJF296" s="6"/>
      <c r="KJG296" s="6"/>
      <c r="KJH296" s="6"/>
      <c r="KJI296" s="6"/>
      <c r="KJJ296" s="6"/>
      <c r="KJK296" s="6"/>
      <c r="KJL296" s="6"/>
      <c r="KJM296" s="6"/>
      <c r="KJN296" s="6"/>
      <c r="KJO296" s="6"/>
      <c r="KJP296" s="6"/>
      <c r="KJQ296" s="6"/>
      <c r="KJR296" s="6"/>
      <c r="KJS296" s="6"/>
      <c r="KJT296" s="6"/>
      <c r="KJU296" s="6"/>
      <c r="KJV296" s="6"/>
      <c r="KJW296" s="6"/>
      <c r="KJX296" s="6"/>
      <c r="KJY296" s="6"/>
      <c r="KJZ296" s="6"/>
      <c r="KKA296" s="6"/>
      <c r="KKB296" s="6"/>
      <c r="KKC296" s="6"/>
      <c r="KKD296" s="6"/>
      <c r="KKE296" s="6"/>
      <c r="KKF296" s="6"/>
      <c r="KKG296" s="6"/>
      <c r="KKH296" s="6"/>
      <c r="KKI296" s="6"/>
      <c r="KKJ296" s="6"/>
      <c r="KKK296" s="6"/>
      <c r="KKL296" s="6"/>
      <c r="KKM296" s="6"/>
      <c r="KKN296" s="6"/>
      <c r="KKO296" s="6"/>
      <c r="KKP296" s="6"/>
      <c r="KKQ296" s="6"/>
      <c r="KKR296" s="6"/>
      <c r="KKS296" s="6"/>
      <c r="KKT296" s="6"/>
      <c r="KKU296" s="6"/>
      <c r="KKV296" s="6"/>
      <c r="KKW296" s="6"/>
      <c r="KKX296" s="6"/>
      <c r="KKY296" s="6"/>
      <c r="KKZ296" s="6"/>
      <c r="KLA296" s="6"/>
      <c r="KLB296" s="6"/>
      <c r="KLC296" s="6"/>
      <c r="KLD296" s="6"/>
      <c r="KLE296" s="6"/>
      <c r="KLF296" s="6"/>
      <c r="KLG296" s="6"/>
      <c r="KLH296" s="6"/>
      <c r="KLI296" s="6"/>
      <c r="KLJ296" s="6"/>
      <c r="KLK296" s="6"/>
      <c r="KLL296" s="6"/>
      <c r="KLM296" s="6"/>
      <c r="KLN296" s="6"/>
      <c r="KLO296" s="6"/>
      <c r="KLP296" s="6"/>
      <c r="KLQ296" s="6"/>
      <c r="KLR296" s="6"/>
      <c r="KLS296" s="6"/>
      <c r="KLT296" s="6"/>
      <c r="KLU296" s="6"/>
      <c r="KLV296" s="6"/>
      <c r="KLW296" s="6"/>
      <c r="KLX296" s="6"/>
      <c r="KLY296" s="6"/>
      <c r="KLZ296" s="6"/>
      <c r="KMA296" s="6"/>
      <c r="KMB296" s="6"/>
      <c r="KMC296" s="6"/>
      <c r="KMD296" s="6"/>
      <c r="KME296" s="6"/>
      <c r="KMF296" s="6"/>
      <c r="KMG296" s="6"/>
      <c r="KMH296" s="6"/>
      <c r="KMI296" s="6"/>
      <c r="KMJ296" s="6"/>
      <c r="KMK296" s="6"/>
      <c r="KML296" s="6"/>
      <c r="KMM296" s="6"/>
      <c r="KMN296" s="6"/>
      <c r="KMO296" s="6"/>
      <c r="KMP296" s="6"/>
      <c r="KMQ296" s="6"/>
      <c r="KMR296" s="6"/>
      <c r="KMS296" s="6"/>
      <c r="KMT296" s="6"/>
      <c r="KMU296" s="6"/>
      <c r="KMV296" s="6"/>
      <c r="KMW296" s="6"/>
      <c r="KMX296" s="6"/>
      <c r="KMY296" s="6"/>
      <c r="KMZ296" s="6"/>
      <c r="KNA296" s="6"/>
      <c r="KNB296" s="6"/>
      <c r="KNC296" s="6"/>
      <c r="KND296" s="6"/>
      <c r="KNE296" s="6"/>
      <c r="KNF296" s="6"/>
      <c r="KNG296" s="6"/>
      <c r="KNH296" s="6"/>
      <c r="KNI296" s="6"/>
      <c r="KNJ296" s="6"/>
      <c r="KNK296" s="6"/>
      <c r="KNL296" s="6"/>
      <c r="KNM296" s="6"/>
      <c r="KNN296" s="6"/>
      <c r="KNO296" s="6"/>
      <c r="KNP296" s="6"/>
      <c r="KNQ296" s="6"/>
      <c r="KNR296" s="6"/>
      <c r="KNS296" s="6"/>
      <c r="KNT296" s="6"/>
      <c r="KNU296" s="6"/>
      <c r="KNV296" s="6"/>
      <c r="KNW296" s="6"/>
      <c r="KNX296" s="6"/>
      <c r="KNY296" s="6"/>
      <c r="KNZ296" s="6"/>
      <c r="KOA296" s="6"/>
      <c r="KOB296" s="6"/>
      <c r="KOC296" s="6"/>
      <c r="KOD296" s="6"/>
      <c r="KOE296" s="6"/>
      <c r="KOF296" s="6"/>
      <c r="KOG296" s="6"/>
      <c r="KOH296" s="6"/>
      <c r="KOI296" s="6"/>
      <c r="KOJ296" s="6"/>
      <c r="KOK296" s="6"/>
      <c r="KOL296" s="6"/>
      <c r="KOM296" s="6"/>
      <c r="KON296" s="6"/>
      <c r="KOO296" s="6"/>
      <c r="KOP296" s="6"/>
      <c r="KOQ296" s="6"/>
      <c r="KOR296" s="6"/>
      <c r="KOS296" s="6"/>
      <c r="KOT296" s="6"/>
      <c r="KOU296" s="6"/>
      <c r="KOV296" s="6"/>
      <c r="KOW296" s="6"/>
      <c r="KOX296" s="6"/>
      <c r="KOY296" s="6"/>
      <c r="KOZ296" s="6"/>
      <c r="KPA296" s="6"/>
      <c r="KPB296" s="6"/>
      <c r="KPC296" s="6"/>
      <c r="KPD296" s="6"/>
      <c r="KPE296" s="6"/>
      <c r="KPF296" s="6"/>
      <c r="KPG296" s="6"/>
      <c r="KPH296" s="6"/>
      <c r="KPI296" s="6"/>
      <c r="KPJ296" s="6"/>
      <c r="KPK296" s="6"/>
      <c r="KPL296" s="6"/>
      <c r="KPM296" s="6"/>
      <c r="KPN296" s="6"/>
      <c r="KPO296" s="6"/>
      <c r="KPP296" s="6"/>
      <c r="KPQ296" s="6"/>
      <c r="KPR296" s="6"/>
      <c r="KPS296" s="6"/>
      <c r="KPT296" s="6"/>
      <c r="KPU296" s="6"/>
      <c r="KPV296" s="6"/>
      <c r="KPW296" s="6"/>
      <c r="KPX296" s="6"/>
      <c r="KPY296" s="6"/>
      <c r="KPZ296" s="6"/>
      <c r="KQA296" s="6"/>
      <c r="KQB296" s="6"/>
      <c r="KQC296" s="6"/>
      <c r="KQD296" s="6"/>
      <c r="KQE296" s="6"/>
      <c r="KQF296" s="6"/>
      <c r="KQG296" s="6"/>
      <c r="KQH296" s="6"/>
      <c r="KQI296" s="6"/>
      <c r="KQJ296" s="6"/>
      <c r="KQK296" s="6"/>
      <c r="KQL296" s="6"/>
      <c r="KQM296" s="6"/>
      <c r="KQN296" s="6"/>
      <c r="KQO296" s="6"/>
      <c r="KQP296" s="6"/>
      <c r="KQQ296" s="6"/>
      <c r="KQR296" s="6"/>
      <c r="KQS296" s="6"/>
      <c r="KQT296" s="6"/>
      <c r="KQU296" s="6"/>
      <c r="KQV296" s="6"/>
      <c r="KQW296" s="6"/>
      <c r="KQX296" s="6"/>
      <c r="KQY296" s="6"/>
      <c r="KQZ296" s="6"/>
      <c r="KRA296" s="6"/>
      <c r="KRB296" s="6"/>
      <c r="KRC296" s="6"/>
      <c r="KRD296" s="6"/>
      <c r="KRE296" s="6"/>
      <c r="KRF296" s="6"/>
      <c r="KRG296" s="6"/>
      <c r="KRH296" s="6"/>
      <c r="KRI296" s="6"/>
      <c r="KRJ296" s="6"/>
      <c r="KRK296" s="6"/>
      <c r="KRL296" s="6"/>
      <c r="KRM296" s="6"/>
      <c r="KRN296" s="6"/>
      <c r="KRO296" s="6"/>
      <c r="KRP296" s="6"/>
      <c r="KRQ296" s="6"/>
      <c r="KRR296" s="6"/>
      <c r="KRS296" s="6"/>
      <c r="KRT296" s="6"/>
      <c r="KRU296" s="6"/>
      <c r="KRV296" s="6"/>
      <c r="KRW296" s="6"/>
      <c r="KRX296" s="6"/>
      <c r="KRY296" s="6"/>
      <c r="KRZ296" s="6"/>
      <c r="KSA296" s="6"/>
      <c r="KSB296" s="6"/>
      <c r="KSC296" s="6"/>
      <c r="KSD296" s="6"/>
      <c r="KSE296" s="6"/>
      <c r="KSF296" s="6"/>
      <c r="KSG296" s="6"/>
      <c r="KSH296" s="6"/>
      <c r="KSI296" s="6"/>
      <c r="KSJ296" s="6"/>
      <c r="KSK296" s="6"/>
      <c r="KSL296" s="6"/>
      <c r="KSM296" s="6"/>
      <c r="KSN296" s="6"/>
      <c r="KSO296" s="6"/>
      <c r="KSP296" s="6"/>
      <c r="KSQ296" s="6"/>
      <c r="KSR296" s="6"/>
      <c r="KSS296" s="6"/>
      <c r="KST296" s="6"/>
      <c r="KSU296" s="6"/>
      <c r="KSV296" s="6"/>
      <c r="KSW296" s="6"/>
      <c r="KSX296" s="6"/>
      <c r="KSY296" s="6"/>
      <c r="KSZ296" s="6"/>
      <c r="KTA296" s="6"/>
      <c r="KTB296" s="6"/>
      <c r="KTC296" s="6"/>
      <c r="KTD296" s="6"/>
      <c r="KTE296" s="6"/>
      <c r="KTF296" s="6"/>
      <c r="KTG296" s="6"/>
      <c r="KTH296" s="6"/>
      <c r="KTI296" s="6"/>
      <c r="KTJ296" s="6"/>
      <c r="KTK296" s="6"/>
      <c r="KTL296" s="6"/>
      <c r="KTM296" s="6"/>
      <c r="KTN296" s="6"/>
      <c r="KTO296" s="6"/>
      <c r="KTP296" s="6"/>
      <c r="KTQ296" s="6"/>
      <c r="KTR296" s="6"/>
      <c r="KTS296" s="6"/>
      <c r="KTT296" s="6"/>
      <c r="KTU296" s="6"/>
      <c r="KTV296" s="6"/>
      <c r="KTW296" s="6"/>
      <c r="KTX296" s="6"/>
      <c r="KTY296" s="6"/>
      <c r="KTZ296" s="6"/>
      <c r="KUA296" s="6"/>
      <c r="KUB296" s="6"/>
      <c r="KUC296" s="6"/>
      <c r="KUD296" s="6"/>
      <c r="KUE296" s="6"/>
      <c r="KUF296" s="6"/>
      <c r="KUG296" s="6"/>
      <c r="KUH296" s="6"/>
      <c r="KUI296" s="6"/>
      <c r="KUJ296" s="6"/>
      <c r="KUK296" s="6"/>
      <c r="KUL296" s="6"/>
      <c r="KUM296" s="6"/>
      <c r="KUN296" s="6"/>
      <c r="KUO296" s="6"/>
      <c r="KUP296" s="6"/>
      <c r="KUQ296" s="6"/>
      <c r="KUR296" s="6"/>
      <c r="KUS296" s="6"/>
      <c r="KUT296" s="6"/>
      <c r="KUU296" s="6"/>
      <c r="KUV296" s="6"/>
      <c r="KUW296" s="6"/>
      <c r="KUX296" s="6"/>
      <c r="KUY296" s="6"/>
      <c r="KUZ296" s="6"/>
      <c r="KVA296" s="6"/>
      <c r="KVB296" s="6"/>
      <c r="KVC296" s="6"/>
      <c r="KVD296" s="6"/>
      <c r="KVE296" s="6"/>
      <c r="KVF296" s="6"/>
      <c r="KVG296" s="6"/>
      <c r="KVH296" s="6"/>
      <c r="KVI296" s="6"/>
      <c r="KVJ296" s="6"/>
      <c r="KVK296" s="6"/>
      <c r="KVL296" s="6"/>
      <c r="KVM296" s="6"/>
      <c r="KVN296" s="6"/>
      <c r="KVO296" s="6"/>
      <c r="KVP296" s="6"/>
      <c r="KVQ296" s="6"/>
      <c r="KVR296" s="6"/>
      <c r="KVS296" s="6"/>
      <c r="KVT296" s="6"/>
      <c r="KVU296" s="6"/>
      <c r="KVV296" s="6"/>
      <c r="KVW296" s="6"/>
      <c r="KVX296" s="6"/>
      <c r="KVY296" s="6"/>
      <c r="KVZ296" s="6"/>
      <c r="KWA296" s="6"/>
      <c r="KWB296" s="6"/>
      <c r="KWC296" s="6"/>
      <c r="KWD296" s="6"/>
      <c r="KWE296" s="6"/>
      <c r="KWF296" s="6"/>
      <c r="KWG296" s="6"/>
      <c r="KWH296" s="6"/>
      <c r="KWI296" s="6"/>
      <c r="KWJ296" s="6"/>
      <c r="KWK296" s="6"/>
      <c r="KWL296" s="6"/>
      <c r="KWM296" s="6"/>
      <c r="KWN296" s="6"/>
      <c r="KWO296" s="6"/>
      <c r="KWP296" s="6"/>
      <c r="KWQ296" s="6"/>
      <c r="KWR296" s="6"/>
      <c r="KWS296" s="6"/>
      <c r="KWT296" s="6"/>
      <c r="KWU296" s="6"/>
      <c r="KWV296" s="6"/>
      <c r="KWW296" s="6"/>
      <c r="KWX296" s="6"/>
      <c r="KWY296" s="6"/>
      <c r="KWZ296" s="6"/>
      <c r="KXA296" s="6"/>
      <c r="KXB296" s="6"/>
      <c r="KXC296" s="6"/>
      <c r="KXD296" s="6"/>
      <c r="KXE296" s="6"/>
      <c r="KXF296" s="6"/>
      <c r="KXG296" s="6"/>
      <c r="KXH296" s="6"/>
      <c r="KXI296" s="6"/>
      <c r="KXJ296" s="6"/>
      <c r="KXK296" s="6"/>
      <c r="KXL296" s="6"/>
      <c r="KXM296" s="6"/>
      <c r="KXN296" s="6"/>
      <c r="KXO296" s="6"/>
      <c r="KXP296" s="6"/>
      <c r="KXQ296" s="6"/>
      <c r="KXR296" s="6"/>
      <c r="KXS296" s="6"/>
      <c r="KXT296" s="6"/>
      <c r="KXU296" s="6"/>
      <c r="KXV296" s="6"/>
      <c r="KXW296" s="6"/>
      <c r="KXX296" s="6"/>
      <c r="KXY296" s="6"/>
      <c r="KXZ296" s="6"/>
      <c r="KYA296" s="6"/>
      <c r="KYB296" s="6"/>
      <c r="KYC296" s="6"/>
      <c r="KYD296" s="6"/>
      <c r="KYE296" s="6"/>
      <c r="KYF296" s="6"/>
      <c r="KYG296" s="6"/>
      <c r="KYH296" s="6"/>
      <c r="KYI296" s="6"/>
      <c r="KYJ296" s="6"/>
      <c r="KYK296" s="6"/>
      <c r="KYL296" s="6"/>
      <c r="KYM296" s="6"/>
      <c r="KYN296" s="6"/>
      <c r="KYO296" s="6"/>
      <c r="KYP296" s="6"/>
      <c r="KYQ296" s="6"/>
      <c r="KYR296" s="6"/>
      <c r="KYS296" s="6"/>
      <c r="KYT296" s="6"/>
      <c r="KYU296" s="6"/>
      <c r="KYV296" s="6"/>
      <c r="KYW296" s="6"/>
      <c r="KYX296" s="6"/>
      <c r="KYY296" s="6"/>
      <c r="KYZ296" s="6"/>
      <c r="KZA296" s="6"/>
      <c r="KZB296" s="6"/>
      <c r="KZC296" s="6"/>
      <c r="KZD296" s="6"/>
      <c r="KZE296" s="6"/>
      <c r="KZF296" s="6"/>
      <c r="KZG296" s="6"/>
      <c r="KZH296" s="6"/>
      <c r="KZI296" s="6"/>
      <c r="KZJ296" s="6"/>
      <c r="KZK296" s="6"/>
      <c r="KZL296" s="6"/>
      <c r="KZM296" s="6"/>
      <c r="KZN296" s="6"/>
      <c r="KZO296" s="6"/>
      <c r="KZP296" s="6"/>
      <c r="KZQ296" s="6"/>
      <c r="KZR296" s="6"/>
      <c r="KZS296" s="6"/>
      <c r="KZT296" s="6"/>
      <c r="KZU296" s="6"/>
      <c r="KZV296" s="6"/>
      <c r="KZW296" s="6"/>
      <c r="KZX296" s="6"/>
      <c r="KZY296" s="6"/>
      <c r="KZZ296" s="6"/>
      <c r="LAA296" s="6"/>
      <c r="LAB296" s="6"/>
      <c r="LAC296" s="6"/>
      <c r="LAD296" s="6"/>
      <c r="LAE296" s="6"/>
      <c r="LAF296" s="6"/>
      <c r="LAG296" s="6"/>
      <c r="LAH296" s="6"/>
      <c r="LAI296" s="6"/>
      <c r="LAJ296" s="6"/>
      <c r="LAK296" s="6"/>
      <c r="LAL296" s="6"/>
      <c r="LAM296" s="6"/>
      <c r="LAN296" s="6"/>
      <c r="LAO296" s="6"/>
      <c r="LAP296" s="6"/>
      <c r="LAQ296" s="6"/>
      <c r="LAR296" s="6"/>
      <c r="LAS296" s="6"/>
      <c r="LAT296" s="6"/>
      <c r="LAU296" s="6"/>
      <c r="LAV296" s="6"/>
      <c r="LAW296" s="6"/>
      <c r="LAX296" s="6"/>
      <c r="LAY296" s="6"/>
      <c r="LAZ296" s="6"/>
      <c r="LBA296" s="6"/>
      <c r="LBB296" s="6"/>
      <c r="LBC296" s="6"/>
      <c r="LBD296" s="6"/>
      <c r="LBE296" s="6"/>
      <c r="LBF296" s="6"/>
      <c r="LBG296" s="6"/>
      <c r="LBH296" s="6"/>
      <c r="LBI296" s="6"/>
      <c r="LBJ296" s="6"/>
      <c r="LBK296" s="6"/>
      <c r="LBL296" s="6"/>
      <c r="LBM296" s="6"/>
      <c r="LBN296" s="6"/>
      <c r="LBO296" s="6"/>
      <c r="LBP296" s="6"/>
      <c r="LBQ296" s="6"/>
      <c r="LBR296" s="6"/>
      <c r="LBS296" s="6"/>
      <c r="LBT296" s="6"/>
      <c r="LBU296" s="6"/>
      <c r="LBV296" s="6"/>
      <c r="LBW296" s="6"/>
      <c r="LBX296" s="6"/>
      <c r="LBY296" s="6"/>
      <c r="LBZ296" s="6"/>
      <c r="LCA296" s="6"/>
      <c r="LCB296" s="6"/>
      <c r="LCC296" s="6"/>
      <c r="LCD296" s="6"/>
      <c r="LCE296" s="6"/>
      <c r="LCF296" s="6"/>
      <c r="LCG296" s="6"/>
      <c r="LCH296" s="6"/>
      <c r="LCI296" s="6"/>
      <c r="LCJ296" s="6"/>
      <c r="LCK296" s="6"/>
      <c r="LCL296" s="6"/>
      <c r="LCM296" s="6"/>
      <c r="LCN296" s="6"/>
      <c r="LCO296" s="6"/>
      <c r="LCP296" s="6"/>
      <c r="LCQ296" s="6"/>
      <c r="LCR296" s="6"/>
      <c r="LCS296" s="6"/>
      <c r="LCT296" s="6"/>
      <c r="LCU296" s="6"/>
      <c r="LCV296" s="6"/>
      <c r="LCW296" s="6"/>
      <c r="LCX296" s="6"/>
      <c r="LCY296" s="6"/>
      <c r="LCZ296" s="6"/>
      <c r="LDA296" s="6"/>
      <c r="LDB296" s="6"/>
      <c r="LDC296" s="6"/>
      <c r="LDD296" s="6"/>
      <c r="LDE296" s="6"/>
      <c r="LDF296" s="6"/>
      <c r="LDG296" s="6"/>
      <c r="LDH296" s="6"/>
      <c r="LDI296" s="6"/>
      <c r="LDJ296" s="6"/>
      <c r="LDK296" s="6"/>
      <c r="LDL296" s="6"/>
      <c r="LDM296" s="6"/>
      <c r="LDN296" s="6"/>
      <c r="LDO296" s="6"/>
      <c r="LDP296" s="6"/>
      <c r="LDQ296" s="6"/>
      <c r="LDR296" s="6"/>
      <c r="LDS296" s="6"/>
      <c r="LDT296" s="6"/>
      <c r="LDU296" s="6"/>
      <c r="LDV296" s="6"/>
      <c r="LDW296" s="6"/>
      <c r="LDX296" s="6"/>
      <c r="LDY296" s="6"/>
      <c r="LDZ296" s="6"/>
      <c r="LEA296" s="6"/>
      <c r="LEB296" s="6"/>
      <c r="LEC296" s="6"/>
      <c r="LED296" s="6"/>
      <c r="LEE296" s="6"/>
      <c r="LEF296" s="6"/>
      <c r="LEG296" s="6"/>
      <c r="LEH296" s="6"/>
      <c r="LEI296" s="6"/>
      <c r="LEJ296" s="6"/>
      <c r="LEK296" s="6"/>
      <c r="LEL296" s="6"/>
      <c r="LEM296" s="6"/>
      <c r="LEN296" s="6"/>
      <c r="LEO296" s="6"/>
      <c r="LEP296" s="6"/>
      <c r="LEQ296" s="6"/>
      <c r="LER296" s="6"/>
      <c r="LES296" s="6"/>
      <c r="LET296" s="6"/>
      <c r="LEU296" s="6"/>
      <c r="LEV296" s="6"/>
      <c r="LEW296" s="6"/>
      <c r="LEX296" s="6"/>
      <c r="LEY296" s="6"/>
      <c r="LEZ296" s="6"/>
      <c r="LFA296" s="6"/>
      <c r="LFB296" s="6"/>
      <c r="LFC296" s="6"/>
      <c r="LFD296" s="6"/>
      <c r="LFE296" s="6"/>
      <c r="LFF296" s="6"/>
      <c r="LFG296" s="6"/>
      <c r="LFH296" s="6"/>
      <c r="LFI296" s="6"/>
      <c r="LFJ296" s="6"/>
      <c r="LFK296" s="6"/>
      <c r="LFL296" s="6"/>
      <c r="LFM296" s="6"/>
      <c r="LFN296" s="6"/>
      <c r="LFO296" s="6"/>
      <c r="LFP296" s="6"/>
      <c r="LFQ296" s="6"/>
      <c r="LFR296" s="6"/>
      <c r="LFS296" s="6"/>
      <c r="LFT296" s="6"/>
      <c r="LFU296" s="6"/>
      <c r="LFV296" s="6"/>
      <c r="LFW296" s="6"/>
      <c r="LFX296" s="6"/>
      <c r="LFY296" s="6"/>
      <c r="LFZ296" s="6"/>
      <c r="LGA296" s="6"/>
      <c r="LGB296" s="6"/>
      <c r="LGC296" s="6"/>
      <c r="LGD296" s="6"/>
      <c r="LGE296" s="6"/>
      <c r="LGF296" s="6"/>
      <c r="LGG296" s="6"/>
      <c r="LGH296" s="6"/>
      <c r="LGI296" s="6"/>
      <c r="LGJ296" s="6"/>
      <c r="LGK296" s="6"/>
      <c r="LGL296" s="6"/>
      <c r="LGM296" s="6"/>
      <c r="LGN296" s="6"/>
      <c r="LGO296" s="6"/>
      <c r="LGP296" s="6"/>
      <c r="LGQ296" s="6"/>
      <c r="LGR296" s="6"/>
      <c r="LGS296" s="6"/>
      <c r="LGT296" s="6"/>
      <c r="LGU296" s="6"/>
      <c r="LGV296" s="6"/>
      <c r="LGW296" s="6"/>
      <c r="LGX296" s="6"/>
      <c r="LGY296" s="6"/>
      <c r="LGZ296" s="6"/>
      <c r="LHA296" s="6"/>
      <c r="LHB296" s="6"/>
      <c r="LHC296" s="6"/>
      <c r="LHD296" s="6"/>
      <c r="LHE296" s="6"/>
      <c r="LHF296" s="6"/>
      <c r="LHG296" s="6"/>
      <c r="LHH296" s="6"/>
      <c r="LHI296" s="6"/>
      <c r="LHJ296" s="6"/>
      <c r="LHK296" s="6"/>
      <c r="LHL296" s="6"/>
      <c r="LHM296" s="6"/>
      <c r="LHN296" s="6"/>
      <c r="LHO296" s="6"/>
      <c r="LHP296" s="6"/>
      <c r="LHQ296" s="6"/>
      <c r="LHR296" s="6"/>
      <c r="LHS296" s="6"/>
      <c r="LHT296" s="6"/>
      <c r="LHU296" s="6"/>
      <c r="LHV296" s="6"/>
      <c r="LHW296" s="6"/>
      <c r="LHX296" s="6"/>
      <c r="LHY296" s="6"/>
      <c r="LHZ296" s="6"/>
      <c r="LIA296" s="6"/>
      <c r="LIB296" s="6"/>
      <c r="LIC296" s="6"/>
      <c r="LID296" s="6"/>
      <c r="LIE296" s="6"/>
      <c r="LIF296" s="6"/>
      <c r="LIG296" s="6"/>
      <c r="LIH296" s="6"/>
      <c r="LII296" s="6"/>
      <c r="LIJ296" s="6"/>
      <c r="LIK296" s="6"/>
      <c r="LIL296" s="6"/>
      <c r="LIM296" s="6"/>
      <c r="LIN296" s="6"/>
      <c r="LIO296" s="6"/>
      <c r="LIP296" s="6"/>
      <c r="LIQ296" s="6"/>
      <c r="LIR296" s="6"/>
      <c r="LIS296" s="6"/>
      <c r="LIT296" s="6"/>
      <c r="LIU296" s="6"/>
      <c r="LIV296" s="6"/>
      <c r="LIW296" s="6"/>
      <c r="LIX296" s="6"/>
      <c r="LIY296" s="6"/>
      <c r="LIZ296" s="6"/>
      <c r="LJA296" s="6"/>
      <c r="LJB296" s="6"/>
      <c r="LJC296" s="6"/>
      <c r="LJD296" s="6"/>
      <c r="LJE296" s="6"/>
      <c r="LJF296" s="6"/>
      <c r="LJG296" s="6"/>
      <c r="LJH296" s="6"/>
      <c r="LJI296" s="6"/>
      <c r="LJJ296" s="6"/>
      <c r="LJK296" s="6"/>
      <c r="LJL296" s="6"/>
      <c r="LJM296" s="6"/>
      <c r="LJN296" s="6"/>
      <c r="LJO296" s="6"/>
      <c r="LJP296" s="6"/>
      <c r="LJQ296" s="6"/>
      <c r="LJR296" s="6"/>
      <c r="LJS296" s="6"/>
      <c r="LJT296" s="6"/>
      <c r="LJU296" s="6"/>
      <c r="LJV296" s="6"/>
      <c r="LJW296" s="6"/>
      <c r="LJX296" s="6"/>
      <c r="LJY296" s="6"/>
      <c r="LJZ296" s="6"/>
      <c r="LKA296" s="6"/>
      <c r="LKB296" s="6"/>
      <c r="LKC296" s="6"/>
      <c r="LKD296" s="6"/>
      <c r="LKE296" s="6"/>
      <c r="LKF296" s="6"/>
      <c r="LKG296" s="6"/>
      <c r="LKH296" s="6"/>
      <c r="LKI296" s="6"/>
      <c r="LKJ296" s="6"/>
      <c r="LKK296" s="6"/>
      <c r="LKL296" s="6"/>
      <c r="LKM296" s="6"/>
      <c r="LKN296" s="6"/>
      <c r="LKO296" s="6"/>
      <c r="LKP296" s="6"/>
      <c r="LKQ296" s="6"/>
      <c r="LKR296" s="6"/>
      <c r="LKS296" s="6"/>
      <c r="LKT296" s="6"/>
      <c r="LKU296" s="6"/>
      <c r="LKV296" s="6"/>
      <c r="LKW296" s="6"/>
      <c r="LKX296" s="6"/>
      <c r="LKY296" s="6"/>
      <c r="LKZ296" s="6"/>
      <c r="LLA296" s="6"/>
      <c r="LLB296" s="6"/>
      <c r="LLC296" s="6"/>
      <c r="LLD296" s="6"/>
      <c r="LLE296" s="6"/>
      <c r="LLF296" s="6"/>
      <c r="LLG296" s="6"/>
      <c r="LLH296" s="6"/>
      <c r="LLI296" s="6"/>
      <c r="LLJ296" s="6"/>
      <c r="LLK296" s="6"/>
      <c r="LLL296" s="6"/>
      <c r="LLM296" s="6"/>
      <c r="LLN296" s="6"/>
      <c r="LLO296" s="6"/>
      <c r="LLP296" s="6"/>
      <c r="LLQ296" s="6"/>
      <c r="LLR296" s="6"/>
      <c r="LLS296" s="6"/>
      <c r="LLT296" s="6"/>
      <c r="LLU296" s="6"/>
      <c r="LLV296" s="6"/>
      <c r="LLW296" s="6"/>
      <c r="LLX296" s="6"/>
      <c r="LLY296" s="6"/>
      <c r="LLZ296" s="6"/>
      <c r="LMA296" s="6"/>
      <c r="LMB296" s="6"/>
      <c r="LMC296" s="6"/>
      <c r="LMD296" s="6"/>
      <c r="LME296" s="6"/>
      <c r="LMF296" s="6"/>
      <c r="LMG296" s="6"/>
      <c r="LMH296" s="6"/>
      <c r="LMI296" s="6"/>
      <c r="LMJ296" s="6"/>
      <c r="LMK296" s="6"/>
      <c r="LML296" s="6"/>
      <c r="LMM296" s="6"/>
      <c r="LMN296" s="6"/>
      <c r="LMO296" s="6"/>
      <c r="LMP296" s="6"/>
      <c r="LMQ296" s="6"/>
      <c r="LMR296" s="6"/>
      <c r="LMS296" s="6"/>
      <c r="LMT296" s="6"/>
      <c r="LMU296" s="6"/>
      <c r="LMV296" s="6"/>
      <c r="LMW296" s="6"/>
      <c r="LMX296" s="6"/>
      <c r="LMY296" s="6"/>
      <c r="LMZ296" s="6"/>
      <c r="LNA296" s="6"/>
      <c r="LNB296" s="6"/>
      <c r="LNC296" s="6"/>
      <c r="LND296" s="6"/>
      <c r="LNE296" s="6"/>
      <c r="LNF296" s="6"/>
      <c r="LNG296" s="6"/>
      <c r="LNH296" s="6"/>
      <c r="LNI296" s="6"/>
      <c r="LNJ296" s="6"/>
      <c r="LNK296" s="6"/>
      <c r="LNL296" s="6"/>
      <c r="LNM296" s="6"/>
      <c r="LNN296" s="6"/>
      <c r="LNO296" s="6"/>
      <c r="LNP296" s="6"/>
      <c r="LNQ296" s="6"/>
      <c r="LNR296" s="6"/>
      <c r="LNS296" s="6"/>
      <c r="LNT296" s="6"/>
      <c r="LNU296" s="6"/>
      <c r="LNV296" s="6"/>
      <c r="LNW296" s="6"/>
      <c r="LNX296" s="6"/>
      <c r="LNY296" s="6"/>
      <c r="LNZ296" s="6"/>
      <c r="LOA296" s="6"/>
      <c r="LOB296" s="6"/>
      <c r="LOC296" s="6"/>
      <c r="LOD296" s="6"/>
      <c r="LOE296" s="6"/>
      <c r="LOF296" s="6"/>
      <c r="LOG296" s="6"/>
      <c r="LOH296" s="6"/>
      <c r="LOI296" s="6"/>
      <c r="LOJ296" s="6"/>
      <c r="LOK296" s="6"/>
      <c r="LOL296" s="6"/>
      <c r="LOM296" s="6"/>
      <c r="LON296" s="6"/>
      <c r="LOO296" s="6"/>
      <c r="LOP296" s="6"/>
      <c r="LOQ296" s="6"/>
      <c r="LOR296" s="6"/>
      <c r="LOS296" s="6"/>
      <c r="LOT296" s="6"/>
      <c r="LOU296" s="6"/>
      <c r="LOV296" s="6"/>
      <c r="LOW296" s="6"/>
      <c r="LOX296" s="6"/>
      <c r="LOY296" s="6"/>
      <c r="LOZ296" s="6"/>
      <c r="LPA296" s="6"/>
      <c r="LPB296" s="6"/>
      <c r="LPC296" s="6"/>
      <c r="LPD296" s="6"/>
      <c r="LPE296" s="6"/>
      <c r="LPF296" s="6"/>
      <c r="LPG296" s="6"/>
      <c r="LPH296" s="6"/>
      <c r="LPI296" s="6"/>
      <c r="LPJ296" s="6"/>
      <c r="LPK296" s="6"/>
      <c r="LPL296" s="6"/>
      <c r="LPM296" s="6"/>
      <c r="LPN296" s="6"/>
      <c r="LPO296" s="6"/>
      <c r="LPP296" s="6"/>
      <c r="LPQ296" s="6"/>
      <c r="LPR296" s="6"/>
      <c r="LPS296" s="6"/>
      <c r="LPT296" s="6"/>
      <c r="LPU296" s="6"/>
      <c r="LPV296" s="6"/>
      <c r="LPW296" s="6"/>
      <c r="LPX296" s="6"/>
      <c r="LPY296" s="6"/>
      <c r="LPZ296" s="6"/>
      <c r="LQA296" s="6"/>
      <c r="LQB296" s="6"/>
      <c r="LQC296" s="6"/>
      <c r="LQD296" s="6"/>
      <c r="LQE296" s="6"/>
      <c r="LQF296" s="6"/>
      <c r="LQG296" s="6"/>
      <c r="LQH296" s="6"/>
      <c r="LQI296" s="6"/>
      <c r="LQJ296" s="6"/>
      <c r="LQK296" s="6"/>
      <c r="LQL296" s="6"/>
      <c r="LQM296" s="6"/>
      <c r="LQN296" s="6"/>
      <c r="LQO296" s="6"/>
      <c r="LQP296" s="6"/>
      <c r="LQQ296" s="6"/>
      <c r="LQR296" s="6"/>
      <c r="LQS296" s="6"/>
      <c r="LQT296" s="6"/>
      <c r="LQU296" s="6"/>
      <c r="LQV296" s="6"/>
      <c r="LQW296" s="6"/>
      <c r="LQX296" s="6"/>
      <c r="LQY296" s="6"/>
      <c r="LQZ296" s="6"/>
      <c r="LRA296" s="6"/>
      <c r="LRB296" s="6"/>
      <c r="LRC296" s="6"/>
      <c r="LRD296" s="6"/>
      <c r="LRE296" s="6"/>
      <c r="LRF296" s="6"/>
      <c r="LRG296" s="6"/>
      <c r="LRH296" s="6"/>
      <c r="LRI296" s="6"/>
      <c r="LRJ296" s="6"/>
      <c r="LRK296" s="6"/>
      <c r="LRL296" s="6"/>
      <c r="LRM296" s="6"/>
      <c r="LRN296" s="6"/>
      <c r="LRO296" s="6"/>
      <c r="LRP296" s="6"/>
      <c r="LRQ296" s="6"/>
      <c r="LRR296" s="6"/>
      <c r="LRS296" s="6"/>
      <c r="LRT296" s="6"/>
      <c r="LRU296" s="6"/>
      <c r="LRV296" s="6"/>
      <c r="LRW296" s="6"/>
      <c r="LRX296" s="6"/>
      <c r="LRY296" s="6"/>
      <c r="LRZ296" s="6"/>
      <c r="LSA296" s="6"/>
      <c r="LSB296" s="6"/>
      <c r="LSC296" s="6"/>
      <c r="LSD296" s="6"/>
      <c r="LSE296" s="6"/>
      <c r="LSF296" s="6"/>
      <c r="LSG296" s="6"/>
      <c r="LSH296" s="6"/>
      <c r="LSI296" s="6"/>
      <c r="LSJ296" s="6"/>
      <c r="LSK296" s="6"/>
      <c r="LSL296" s="6"/>
      <c r="LSM296" s="6"/>
      <c r="LSN296" s="6"/>
      <c r="LSO296" s="6"/>
      <c r="LSP296" s="6"/>
      <c r="LSQ296" s="6"/>
      <c r="LSR296" s="6"/>
      <c r="LSS296" s="6"/>
      <c r="LST296" s="6"/>
      <c r="LSU296" s="6"/>
      <c r="LSV296" s="6"/>
      <c r="LSW296" s="6"/>
      <c r="LSX296" s="6"/>
      <c r="LSY296" s="6"/>
      <c r="LSZ296" s="6"/>
      <c r="LTA296" s="6"/>
      <c r="LTB296" s="6"/>
      <c r="LTC296" s="6"/>
      <c r="LTD296" s="6"/>
      <c r="LTE296" s="6"/>
      <c r="LTF296" s="6"/>
      <c r="LTG296" s="6"/>
      <c r="LTH296" s="6"/>
      <c r="LTI296" s="6"/>
      <c r="LTJ296" s="6"/>
      <c r="LTK296" s="6"/>
      <c r="LTL296" s="6"/>
      <c r="LTM296" s="6"/>
      <c r="LTN296" s="6"/>
      <c r="LTO296" s="6"/>
      <c r="LTP296" s="6"/>
      <c r="LTQ296" s="6"/>
      <c r="LTR296" s="6"/>
      <c r="LTS296" s="6"/>
      <c r="LTT296" s="6"/>
      <c r="LTU296" s="6"/>
      <c r="LTV296" s="6"/>
      <c r="LTW296" s="6"/>
      <c r="LTX296" s="6"/>
      <c r="LTY296" s="6"/>
      <c r="LTZ296" s="6"/>
      <c r="LUA296" s="6"/>
      <c r="LUB296" s="6"/>
      <c r="LUC296" s="6"/>
      <c r="LUD296" s="6"/>
      <c r="LUE296" s="6"/>
      <c r="LUF296" s="6"/>
      <c r="LUG296" s="6"/>
      <c r="LUH296" s="6"/>
      <c r="LUI296" s="6"/>
      <c r="LUJ296" s="6"/>
      <c r="LUK296" s="6"/>
      <c r="LUL296" s="6"/>
      <c r="LUM296" s="6"/>
      <c r="LUN296" s="6"/>
      <c r="LUO296" s="6"/>
      <c r="LUP296" s="6"/>
      <c r="LUQ296" s="6"/>
      <c r="LUR296" s="6"/>
      <c r="LUS296" s="6"/>
      <c r="LUT296" s="6"/>
      <c r="LUU296" s="6"/>
      <c r="LUV296" s="6"/>
      <c r="LUW296" s="6"/>
      <c r="LUX296" s="6"/>
      <c r="LUY296" s="6"/>
      <c r="LUZ296" s="6"/>
      <c r="LVA296" s="6"/>
      <c r="LVB296" s="6"/>
      <c r="LVC296" s="6"/>
      <c r="LVD296" s="6"/>
      <c r="LVE296" s="6"/>
      <c r="LVF296" s="6"/>
      <c r="LVG296" s="6"/>
      <c r="LVH296" s="6"/>
      <c r="LVI296" s="6"/>
      <c r="LVJ296" s="6"/>
      <c r="LVK296" s="6"/>
      <c r="LVL296" s="6"/>
      <c r="LVM296" s="6"/>
      <c r="LVN296" s="6"/>
      <c r="LVO296" s="6"/>
      <c r="LVP296" s="6"/>
      <c r="LVQ296" s="6"/>
      <c r="LVR296" s="6"/>
      <c r="LVS296" s="6"/>
      <c r="LVT296" s="6"/>
      <c r="LVU296" s="6"/>
      <c r="LVV296" s="6"/>
      <c r="LVW296" s="6"/>
      <c r="LVX296" s="6"/>
      <c r="LVY296" s="6"/>
      <c r="LVZ296" s="6"/>
      <c r="LWA296" s="6"/>
      <c r="LWB296" s="6"/>
      <c r="LWC296" s="6"/>
      <c r="LWD296" s="6"/>
      <c r="LWE296" s="6"/>
      <c r="LWF296" s="6"/>
      <c r="LWG296" s="6"/>
      <c r="LWH296" s="6"/>
      <c r="LWI296" s="6"/>
      <c r="LWJ296" s="6"/>
      <c r="LWK296" s="6"/>
      <c r="LWL296" s="6"/>
      <c r="LWM296" s="6"/>
      <c r="LWN296" s="6"/>
      <c r="LWO296" s="6"/>
      <c r="LWP296" s="6"/>
      <c r="LWQ296" s="6"/>
      <c r="LWR296" s="6"/>
      <c r="LWS296" s="6"/>
      <c r="LWT296" s="6"/>
      <c r="LWU296" s="6"/>
      <c r="LWV296" s="6"/>
      <c r="LWW296" s="6"/>
      <c r="LWX296" s="6"/>
      <c r="LWY296" s="6"/>
      <c r="LWZ296" s="6"/>
      <c r="LXA296" s="6"/>
      <c r="LXB296" s="6"/>
      <c r="LXC296" s="6"/>
      <c r="LXD296" s="6"/>
      <c r="LXE296" s="6"/>
      <c r="LXF296" s="6"/>
      <c r="LXG296" s="6"/>
      <c r="LXH296" s="6"/>
      <c r="LXI296" s="6"/>
      <c r="LXJ296" s="6"/>
      <c r="LXK296" s="6"/>
      <c r="LXL296" s="6"/>
      <c r="LXM296" s="6"/>
      <c r="LXN296" s="6"/>
      <c r="LXO296" s="6"/>
      <c r="LXP296" s="6"/>
      <c r="LXQ296" s="6"/>
      <c r="LXR296" s="6"/>
      <c r="LXS296" s="6"/>
      <c r="LXT296" s="6"/>
      <c r="LXU296" s="6"/>
      <c r="LXV296" s="6"/>
      <c r="LXW296" s="6"/>
      <c r="LXX296" s="6"/>
      <c r="LXY296" s="6"/>
      <c r="LXZ296" s="6"/>
      <c r="LYA296" s="6"/>
      <c r="LYB296" s="6"/>
      <c r="LYC296" s="6"/>
      <c r="LYD296" s="6"/>
      <c r="LYE296" s="6"/>
      <c r="LYF296" s="6"/>
      <c r="LYG296" s="6"/>
      <c r="LYH296" s="6"/>
      <c r="LYI296" s="6"/>
      <c r="LYJ296" s="6"/>
      <c r="LYK296" s="6"/>
      <c r="LYL296" s="6"/>
      <c r="LYM296" s="6"/>
      <c r="LYN296" s="6"/>
      <c r="LYO296" s="6"/>
      <c r="LYP296" s="6"/>
      <c r="LYQ296" s="6"/>
      <c r="LYR296" s="6"/>
      <c r="LYS296" s="6"/>
      <c r="LYT296" s="6"/>
      <c r="LYU296" s="6"/>
      <c r="LYV296" s="6"/>
      <c r="LYW296" s="6"/>
      <c r="LYX296" s="6"/>
      <c r="LYY296" s="6"/>
      <c r="LYZ296" s="6"/>
      <c r="LZA296" s="6"/>
      <c r="LZB296" s="6"/>
      <c r="LZC296" s="6"/>
      <c r="LZD296" s="6"/>
      <c r="LZE296" s="6"/>
      <c r="LZF296" s="6"/>
      <c r="LZG296" s="6"/>
      <c r="LZH296" s="6"/>
      <c r="LZI296" s="6"/>
      <c r="LZJ296" s="6"/>
      <c r="LZK296" s="6"/>
      <c r="LZL296" s="6"/>
      <c r="LZM296" s="6"/>
      <c r="LZN296" s="6"/>
      <c r="LZO296" s="6"/>
      <c r="LZP296" s="6"/>
      <c r="LZQ296" s="6"/>
      <c r="LZR296" s="6"/>
      <c r="LZS296" s="6"/>
      <c r="LZT296" s="6"/>
      <c r="LZU296" s="6"/>
      <c r="LZV296" s="6"/>
      <c r="LZW296" s="6"/>
      <c r="LZX296" s="6"/>
      <c r="LZY296" s="6"/>
      <c r="LZZ296" s="6"/>
      <c r="MAA296" s="6"/>
      <c r="MAB296" s="6"/>
      <c r="MAC296" s="6"/>
      <c r="MAD296" s="6"/>
      <c r="MAE296" s="6"/>
      <c r="MAF296" s="6"/>
      <c r="MAG296" s="6"/>
      <c r="MAH296" s="6"/>
      <c r="MAI296" s="6"/>
      <c r="MAJ296" s="6"/>
      <c r="MAK296" s="6"/>
      <c r="MAL296" s="6"/>
      <c r="MAM296" s="6"/>
      <c r="MAN296" s="6"/>
      <c r="MAO296" s="6"/>
      <c r="MAP296" s="6"/>
      <c r="MAQ296" s="6"/>
      <c r="MAR296" s="6"/>
      <c r="MAS296" s="6"/>
      <c r="MAT296" s="6"/>
      <c r="MAU296" s="6"/>
      <c r="MAV296" s="6"/>
      <c r="MAW296" s="6"/>
      <c r="MAX296" s="6"/>
      <c r="MAY296" s="6"/>
      <c r="MAZ296" s="6"/>
      <c r="MBA296" s="6"/>
      <c r="MBB296" s="6"/>
      <c r="MBC296" s="6"/>
      <c r="MBD296" s="6"/>
      <c r="MBE296" s="6"/>
      <c r="MBF296" s="6"/>
      <c r="MBG296" s="6"/>
      <c r="MBH296" s="6"/>
      <c r="MBI296" s="6"/>
      <c r="MBJ296" s="6"/>
      <c r="MBK296" s="6"/>
      <c r="MBL296" s="6"/>
      <c r="MBM296" s="6"/>
      <c r="MBN296" s="6"/>
      <c r="MBO296" s="6"/>
      <c r="MBP296" s="6"/>
      <c r="MBQ296" s="6"/>
      <c r="MBR296" s="6"/>
      <c r="MBS296" s="6"/>
      <c r="MBT296" s="6"/>
      <c r="MBU296" s="6"/>
      <c r="MBV296" s="6"/>
      <c r="MBW296" s="6"/>
      <c r="MBX296" s="6"/>
      <c r="MBY296" s="6"/>
      <c r="MBZ296" s="6"/>
      <c r="MCA296" s="6"/>
      <c r="MCB296" s="6"/>
      <c r="MCC296" s="6"/>
      <c r="MCD296" s="6"/>
      <c r="MCE296" s="6"/>
      <c r="MCF296" s="6"/>
      <c r="MCG296" s="6"/>
      <c r="MCH296" s="6"/>
      <c r="MCI296" s="6"/>
      <c r="MCJ296" s="6"/>
      <c r="MCK296" s="6"/>
      <c r="MCL296" s="6"/>
      <c r="MCM296" s="6"/>
      <c r="MCN296" s="6"/>
      <c r="MCO296" s="6"/>
      <c r="MCP296" s="6"/>
      <c r="MCQ296" s="6"/>
      <c r="MCR296" s="6"/>
      <c r="MCS296" s="6"/>
      <c r="MCT296" s="6"/>
      <c r="MCU296" s="6"/>
      <c r="MCV296" s="6"/>
      <c r="MCW296" s="6"/>
      <c r="MCX296" s="6"/>
      <c r="MCY296" s="6"/>
      <c r="MCZ296" s="6"/>
      <c r="MDA296" s="6"/>
      <c r="MDB296" s="6"/>
      <c r="MDC296" s="6"/>
      <c r="MDD296" s="6"/>
      <c r="MDE296" s="6"/>
      <c r="MDF296" s="6"/>
      <c r="MDG296" s="6"/>
      <c r="MDH296" s="6"/>
      <c r="MDI296" s="6"/>
      <c r="MDJ296" s="6"/>
      <c r="MDK296" s="6"/>
      <c r="MDL296" s="6"/>
      <c r="MDM296" s="6"/>
      <c r="MDN296" s="6"/>
      <c r="MDO296" s="6"/>
      <c r="MDP296" s="6"/>
      <c r="MDQ296" s="6"/>
      <c r="MDR296" s="6"/>
      <c r="MDS296" s="6"/>
      <c r="MDT296" s="6"/>
      <c r="MDU296" s="6"/>
      <c r="MDV296" s="6"/>
      <c r="MDW296" s="6"/>
      <c r="MDX296" s="6"/>
      <c r="MDY296" s="6"/>
      <c r="MDZ296" s="6"/>
      <c r="MEA296" s="6"/>
      <c r="MEB296" s="6"/>
      <c r="MEC296" s="6"/>
      <c r="MED296" s="6"/>
      <c r="MEE296" s="6"/>
      <c r="MEF296" s="6"/>
      <c r="MEG296" s="6"/>
      <c r="MEH296" s="6"/>
      <c r="MEI296" s="6"/>
      <c r="MEJ296" s="6"/>
      <c r="MEK296" s="6"/>
      <c r="MEL296" s="6"/>
      <c r="MEM296" s="6"/>
      <c r="MEN296" s="6"/>
      <c r="MEO296" s="6"/>
      <c r="MEP296" s="6"/>
      <c r="MEQ296" s="6"/>
      <c r="MER296" s="6"/>
      <c r="MES296" s="6"/>
      <c r="MET296" s="6"/>
      <c r="MEU296" s="6"/>
      <c r="MEV296" s="6"/>
      <c r="MEW296" s="6"/>
      <c r="MEX296" s="6"/>
      <c r="MEY296" s="6"/>
      <c r="MEZ296" s="6"/>
      <c r="MFA296" s="6"/>
      <c r="MFB296" s="6"/>
      <c r="MFC296" s="6"/>
      <c r="MFD296" s="6"/>
      <c r="MFE296" s="6"/>
      <c r="MFF296" s="6"/>
      <c r="MFG296" s="6"/>
      <c r="MFH296" s="6"/>
      <c r="MFI296" s="6"/>
      <c r="MFJ296" s="6"/>
      <c r="MFK296" s="6"/>
      <c r="MFL296" s="6"/>
      <c r="MFM296" s="6"/>
      <c r="MFN296" s="6"/>
      <c r="MFO296" s="6"/>
      <c r="MFP296" s="6"/>
      <c r="MFQ296" s="6"/>
      <c r="MFR296" s="6"/>
      <c r="MFS296" s="6"/>
      <c r="MFT296" s="6"/>
      <c r="MFU296" s="6"/>
      <c r="MFV296" s="6"/>
      <c r="MFW296" s="6"/>
      <c r="MFX296" s="6"/>
      <c r="MFY296" s="6"/>
      <c r="MFZ296" s="6"/>
      <c r="MGA296" s="6"/>
      <c r="MGB296" s="6"/>
      <c r="MGC296" s="6"/>
      <c r="MGD296" s="6"/>
      <c r="MGE296" s="6"/>
      <c r="MGF296" s="6"/>
      <c r="MGG296" s="6"/>
      <c r="MGH296" s="6"/>
      <c r="MGI296" s="6"/>
      <c r="MGJ296" s="6"/>
      <c r="MGK296" s="6"/>
      <c r="MGL296" s="6"/>
      <c r="MGM296" s="6"/>
      <c r="MGN296" s="6"/>
      <c r="MGO296" s="6"/>
      <c r="MGP296" s="6"/>
      <c r="MGQ296" s="6"/>
      <c r="MGR296" s="6"/>
      <c r="MGS296" s="6"/>
      <c r="MGT296" s="6"/>
      <c r="MGU296" s="6"/>
      <c r="MGV296" s="6"/>
      <c r="MGW296" s="6"/>
      <c r="MGX296" s="6"/>
      <c r="MGY296" s="6"/>
      <c r="MGZ296" s="6"/>
      <c r="MHA296" s="6"/>
      <c r="MHB296" s="6"/>
      <c r="MHC296" s="6"/>
      <c r="MHD296" s="6"/>
      <c r="MHE296" s="6"/>
      <c r="MHF296" s="6"/>
      <c r="MHG296" s="6"/>
      <c r="MHH296" s="6"/>
      <c r="MHI296" s="6"/>
      <c r="MHJ296" s="6"/>
      <c r="MHK296" s="6"/>
      <c r="MHL296" s="6"/>
      <c r="MHM296" s="6"/>
      <c r="MHN296" s="6"/>
      <c r="MHO296" s="6"/>
      <c r="MHP296" s="6"/>
      <c r="MHQ296" s="6"/>
      <c r="MHR296" s="6"/>
      <c r="MHS296" s="6"/>
      <c r="MHT296" s="6"/>
      <c r="MHU296" s="6"/>
      <c r="MHV296" s="6"/>
      <c r="MHW296" s="6"/>
      <c r="MHX296" s="6"/>
      <c r="MHY296" s="6"/>
      <c r="MHZ296" s="6"/>
      <c r="MIA296" s="6"/>
      <c r="MIB296" s="6"/>
      <c r="MIC296" s="6"/>
      <c r="MID296" s="6"/>
      <c r="MIE296" s="6"/>
      <c r="MIF296" s="6"/>
      <c r="MIG296" s="6"/>
      <c r="MIH296" s="6"/>
      <c r="MII296" s="6"/>
      <c r="MIJ296" s="6"/>
      <c r="MIK296" s="6"/>
      <c r="MIL296" s="6"/>
      <c r="MIM296" s="6"/>
      <c r="MIN296" s="6"/>
      <c r="MIO296" s="6"/>
      <c r="MIP296" s="6"/>
      <c r="MIQ296" s="6"/>
      <c r="MIR296" s="6"/>
      <c r="MIS296" s="6"/>
      <c r="MIT296" s="6"/>
      <c r="MIU296" s="6"/>
      <c r="MIV296" s="6"/>
      <c r="MIW296" s="6"/>
      <c r="MIX296" s="6"/>
      <c r="MIY296" s="6"/>
      <c r="MIZ296" s="6"/>
      <c r="MJA296" s="6"/>
      <c r="MJB296" s="6"/>
      <c r="MJC296" s="6"/>
      <c r="MJD296" s="6"/>
      <c r="MJE296" s="6"/>
      <c r="MJF296" s="6"/>
      <c r="MJG296" s="6"/>
      <c r="MJH296" s="6"/>
      <c r="MJI296" s="6"/>
      <c r="MJJ296" s="6"/>
      <c r="MJK296" s="6"/>
      <c r="MJL296" s="6"/>
      <c r="MJM296" s="6"/>
      <c r="MJN296" s="6"/>
      <c r="MJO296" s="6"/>
      <c r="MJP296" s="6"/>
      <c r="MJQ296" s="6"/>
      <c r="MJR296" s="6"/>
      <c r="MJS296" s="6"/>
      <c r="MJT296" s="6"/>
      <c r="MJU296" s="6"/>
      <c r="MJV296" s="6"/>
      <c r="MJW296" s="6"/>
      <c r="MJX296" s="6"/>
      <c r="MJY296" s="6"/>
      <c r="MJZ296" s="6"/>
      <c r="MKA296" s="6"/>
      <c r="MKB296" s="6"/>
      <c r="MKC296" s="6"/>
      <c r="MKD296" s="6"/>
      <c r="MKE296" s="6"/>
      <c r="MKF296" s="6"/>
      <c r="MKG296" s="6"/>
      <c r="MKH296" s="6"/>
      <c r="MKI296" s="6"/>
      <c r="MKJ296" s="6"/>
      <c r="MKK296" s="6"/>
      <c r="MKL296" s="6"/>
      <c r="MKM296" s="6"/>
      <c r="MKN296" s="6"/>
      <c r="MKO296" s="6"/>
      <c r="MKP296" s="6"/>
      <c r="MKQ296" s="6"/>
      <c r="MKR296" s="6"/>
      <c r="MKS296" s="6"/>
      <c r="MKT296" s="6"/>
      <c r="MKU296" s="6"/>
      <c r="MKV296" s="6"/>
      <c r="MKW296" s="6"/>
      <c r="MKX296" s="6"/>
      <c r="MKY296" s="6"/>
      <c r="MKZ296" s="6"/>
      <c r="MLA296" s="6"/>
      <c r="MLB296" s="6"/>
      <c r="MLC296" s="6"/>
      <c r="MLD296" s="6"/>
      <c r="MLE296" s="6"/>
      <c r="MLF296" s="6"/>
      <c r="MLG296" s="6"/>
      <c r="MLH296" s="6"/>
      <c r="MLI296" s="6"/>
      <c r="MLJ296" s="6"/>
      <c r="MLK296" s="6"/>
      <c r="MLL296" s="6"/>
      <c r="MLM296" s="6"/>
      <c r="MLN296" s="6"/>
      <c r="MLO296" s="6"/>
      <c r="MLP296" s="6"/>
      <c r="MLQ296" s="6"/>
      <c r="MLR296" s="6"/>
      <c r="MLS296" s="6"/>
      <c r="MLT296" s="6"/>
      <c r="MLU296" s="6"/>
      <c r="MLV296" s="6"/>
      <c r="MLW296" s="6"/>
      <c r="MLX296" s="6"/>
      <c r="MLY296" s="6"/>
      <c r="MLZ296" s="6"/>
      <c r="MMA296" s="6"/>
      <c r="MMB296" s="6"/>
      <c r="MMC296" s="6"/>
      <c r="MMD296" s="6"/>
      <c r="MME296" s="6"/>
      <c r="MMF296" s="6"/>
      <c r="MMG296" s="6"/>
      <c r="MMH296" s="6"/>
      <c r="MMI296" s="6"/>
      <c r="MMJ296" s="6"/>
      <c r="MMK296" s="6"/>
      <c r="MML296" s="6"/>
      <c r="MMM296" s="6"/>
      <c r="MMN296" s="6"/>
      <c r="MMO296" s="6"/>
      <c r="MMP296" s="6"/>
      <c r="MMQ296" s="6"/>
      <c r="MMR296" s="6"/>
      <c r="MMS296" s="6"/>
      <c r="MMT296" s="6"/>
      <c r="MMU296" s="6"/>
      <c r="MMV296" s="6"/>
      <c r="MMW296" s="6"/>
      <c r="MMX296" s="6"/>
      <c r="MMY296" s="6"/>
      <c r="MMZ296" s="6"/>
      <c r="MNA296" s="6"/>
      <c r="MNB296" s="6"/>
      <c r="MNC296" s="6"/>
      <c r="MND296" s="6"/>
      <c r="MNE296" s="6"/>
      <c r="MNF296" s="6"/>
      <c r="MNG296" s="6"/>
      <c r="MNH296" s="6"/>
      <c r="MNI296" s="6"/>
      <c r="MNJ296" s="6"/>
      <c r="MNK296" s="6"/>
      <c r="MNL296" s="6"/>
      <c r="MNM296" s="6"/>
      <c r="MNN296" s="6"/>
      <c r="MNO296" s="6"/>
      <c r="MNP296" s="6"/>
      <c r="MNQ296" s="6"/>
      <c r="MNR296" s="6"/>
      <c r="MNS296" s="6"/>
      <c r="MNT296" s="6"/>
      <c r="MNU296" s="6"/>
      <c r="MNV296" s="6"/>
      <c r="MNW296" s="6"/>
      <c r="MNX296" s="6"/>
      <c r="MNY296" s="6"/>
      <c r="MNZ296" s="6"/>
      <c r="MOA296" s="6"/>
      <c r="MOB296" s="6"/>
      <c r="MOC296" s="6"/>
      <c r="MOD296" s="6"/>
      <c r="MOE296" s="6"/>
      <c r="MOF296" s="6"/>
      <c r="MOG296" s="6"/>
      <c r="MOH296" s="6"/>
      <c r="MOI296" s="6"/>
      <c r="MOJ296" s="6"/>
      <c r="MOK296" s="6"/>
      <c r="MOL296" s="6"/>
      <c r="MOM296" s="6"/>
      <c r="MON296" s="6"/>
      <c r="MOO296" s="6"/>
      <c r="MOP296" s="6"/>
      <c r="MOQ296" s="6"/>
      <c r="MOR296" s="6"/>
      <c r="MOS296" s="6"/>
      <c r="MOT296" s="6"/>
      <c r="MOU296" s="6"/>
      <c r="MOV296" s="6"/>
      <c r="MOW296" s="6"/>
      <c r="MOX296" s="6"/>
      <c r="MOY296" s="6"/>
      <c r="MOZ296" s="6"/>
      <c r="MPA296" s="6"/>
      <c r="MPB296" s="6"/>
      <c r="MPC296" s="6"/>
      <c r="MPD296" s="6"/>
      <c r="MPE296" s="6"/>
      <c r="MPF296" s="6"/>
      <c r="MPG296" s="6"/>
      <c r="MPH296" s="6"/>
      <c r="MPI296" s="6"/>
      <c r="MPJ296" s="6"/>
      <c r="MPK296" s="6"/>
      <c r="MPL296" s="6"/>
      <c r="MPM296" s="6"/>
      <c r="MPN296" s="6"/>
      <c r="MPO296" s="6"/>
      <c r="MPP296" s="6"/>
      <c r="MPQ296" s="6"/>
      <c r="MPR296" s="6"/>
      <c r="MPS296" s="6"/>
      <c r="MPT296" s="6"/>
      <c r="MPU296" s="6"/>
      <c r="MPV296" s="6"/>
      <c r="MPW296" s="6"/>
      <c r="MPX296" s="6"/>
      <c r="MPY296" s="6"/>
      <c r="MPZ296" s="6"/>
      <c r="MQA296" s="6"/>
      <c r="MQB296" s="6"/>
      <c r="MQC296" s="6"/>
      <c r="MQD296" s="6"/>
      <c r="MQE296" s="6"/>
      <c r="MQF296" s="6"/>
      <c r="MQG296" s="6"/>
      <c r="MQH296" s="6"/>
      <c r="MQI296" s="6"/>
      <c r="MQJ296" s="6"/>
      <c r="MQK296" s="6"/>
      <c r="MQL296" s="6"/>
      <c r="MQM296" s="6"/>
      <c r="MQN296" s="6"/>
      <c r="MQO296" s="6"/>
      <c r="MQP296" s="6"/>
      <c r="MQQ296" s="6"/>
      <c r="MQR296" s="6"/>
      <c r="MQS296" s="6"/>
      <c r="MQT296" s="6"/>
      <c r="MQU296" s="6"/>
      <c r="MQV296" s="6"/>
      <c r="MQW296" s="6"/>
      <c r="MQX296" s="6"/>
      <c r="MQY296" s="6"/>
      <c r="MQZ296" s="6"/>
      <c r="MRA296" s="6"/>
      <c r="MRB296" s="6"/>
      <c r="MRC296" s="6"/>
      <c r="MRD296" s="6"/>
      <c r="MRE296" s="6"/>
      <c r="MRF296" s="6"/>
      <c r="MRG296" s="6"/>
      <c r="MRH296" s="6"/>
      <c r="MRI296" s="6"/>
      <c r="MRJ296" s="6"/>
      <c r="MRK296" s="6"/>
      <c r="MRL296" s="6"/>
      <c r="MRM296" s="6"/>
      <c r="MRN296" s="6"/>
      <c r="MRO296" s="6"/>
      <c r="MRP296" s="6"/>
      <c r="MRQ296" s="6"/>
      <c r="MRR296" s="6"/>
      <c r="MRS296" s="6"/>
      <c r="MRT296" s="6"/>
      <c r="MRU296" s="6"/>
      <c r="MRV296" s="6"/>
      <c r="MRW296" s="6"/>
      <c r="MRX296" s="6"/>
      <c r="MRY296" s="6"/>
      <c r="MRZ296" s="6"/>
      <c r="MSA296" s="6"/>
      <c r="MSB296" s="6"/>
      <c r="MSC296" s="6"/>
      <c r="MSD296" s="6"/>
      <c r="MSE296" s="6"/>
      <c r="MSF296" s="6"/>
      <c r="MSG296" s="6"/>
      <c r="MSH296" s="6"/>
      <c r="MSI296" s="6"/>
      <c r="MSJ296" s="6"/>
      <c r="MSK296" s="6"/>
      <c r="MSL296" s="6"/>
      <c r="MSM296" s="6"/>
      <c r="MSN296" s="6"/>
      <c r="MSO296" s="6"/>
      <c r="MSP296" s="6"/>
      <c r="MSQ296" s="6"/>
      <c r="MSR296" s="6"/>
      <c r="MSS296" s="6"/>
      <c r="MST296" s="6"/>
      <c r="MSU296" s="6"/>
      <c r="MSV296" s="6"/>
      <c r="MSW296" s="6"/>
      <c r="MSX296" s="6"/>
      <c r="MSY296" s="6"/>
      <c r="MSZ296" s="6"/>
      <c r="MTA296" s="6"/>
      <c r="MTB296" s="6"/>
      <c r="MTC296" s="6"/>
      <c r="MTD296" s="6"/>
      <c r="MTE296" s="6"/>
      <c r="MTF296" s="6"/>
      <c r="MTG296" s="6"/>
      <c r="MTH296" s="6"/>
      <c r="MTI296" s="6"/>
      <c r="MTJ296" s="6"/>
      <c r="MTK296" s="6"/>
      <c r="MTL296" s="6"/>
      <c r="MTM296" s="6"/>
      <c r="MTN296" s="6"/>
      <c r="MTO296" s="6"/>
      <c r="MTP296" s="6"/>
      <c r="MTQ296" s="6"/>
      <c r="MTR296" s="6"/>
      <c r="MTS296" s="6"/>
      <c r="MTT296" s="6"/>
      <c r="MTU296" s="6"/>
      <c r="MTV296" s="6"/>
      <c r="MTW296" s="6"/>
      <c r="MTX296" s="6"/>
      <c r="MTY296" s="6"/>
      <c r="MTZ296" s="6"/>
      <c r="MUA296" s="6"/>
      <c r="MUB296" s="6"/>
      <c r="MUC296" s="6"/>
      <c r="MUD296" s="6"/>
      <c r="MUE296" s="6"/>
      <c r="MUF296" s="6"/>
      <c r="MUG296" s="6"/>
      <c r="MUH296" s="6"/>
      <c r="MUI296" s="6"/>
      <c r="MUJ296" s="6"/>
      <c r="MUK296" s="6"/>
      <c r="MUL296" s="6"/>
      <c r="MUM296" s="6"/>
      <c r="MUN296" s="6"/>
      <c r="MUO296" s="6"/>
      <c r="MUP296" s="6"/>
      <c r="MUQ296" s="6"/>
      <c r="MUR296" s="6"/>
      <c r="MUS296" s="6"/>
      <c r="MUT296" s="6"/>
      <c r="MUU296" s="6"/>
      <c r="MUV296" s="6"/>
      <c r="MUW296" s="6"/>
      <c r="MUX296" s="6"/>
      <c r="MUY296" s="6"/>
      <c r="MUZ296" s="6"/>
      <c r="MVA296" s="6"/>
      <c r="MVB296" s="6"/>
      <c r="MVC296" s="6"/>
      <c r="MVD296" s="6"/>
      <c r="MVE296" s="6"/>
      <c r="MVF296" s="6"/>
      <c r="MVG296" s="6"/>
      <c r="MVH296" s="6"/>
      <c r="MVI296" s="6"/>
      <c r="MVJ296" s="6"/>
      <c r="MVK296" s="6"/>
      <c r="MVL296" s="6"/>
      <c r="MVM296" s="6"/>
      <c r="MVN296" s="6"/>
      <c r="MVO296" s="6"/>
      <c r="MVP296" s="6"/>
      <c r="MVQ296" s="6"/>
      <c r="MVR296" s="6"/>
      <c r="MVS296" s="6"/>
      <c r="MVT296" s="6"/>
      <c r="MVU296" s="6"/>
      <c r="MVV296" s="6"/>
      <c r="MVW296" s="6"/>
      <c r="MVX296" s="6"/>
      <c r="MVY296" s="6"/>
      <c r="MVZ296" s="6"/>
      <c r="MWA296" s="6"/>
      <c r="MWB296" s="6"/>
      <c r="MWC296" s="6"/>
      <c r="MWD296" s="6"/>
      <c r="MWE296" s="6"/>
      <c r="MWF296" s="6"/>
      <c r="MWG296" s="6"/>
      <c r="MWH296" s="6"/>
      <c r="MWI296" s="6"/>
      <c r="MWJ296" s="6"/>
      <c r="MWK296" s="6"/>
      <c r="MWL296" s="6"/>
      <c r="MWM296" s="6"/>
      <c r="MWN296" s="6"/>
      <c r="MWO296" s="6"/>
      <c r="MWP296" s="6"/>
      <c r="MWQ296" s="6"/>
      <c r="MWR296" s="6"/>
      <c r="MWS296" s="6"/>
      <c r="MWT296" s="6"/>
      <c r="MWU296" s="6"/>
      <c r="MWV296" s="6"/>
      <c r="MWW296" s="6"/>
      <c r="MWX296" s="6"/>
      <c r="MWY296" s="6"/>
      <c r="MWZ296" s="6"/>
      <c r="MXA296" s="6"/>
      <c r="MXB296" s="6"/>
      <c r="MXC296" s="6"/>
      <c r="MXD296" s="6"/>
      <c r="MXE296" s="6"/>
      <c r="MXF296" s="6"/>
      <c r="MXG296" s="6"/>
      <c r="MXH296" s="6"/>
      <c r="MXI296" s="6"/>
      <c r="MXJ296" s="6"/>
      <c r="MXK296" s="6"/>
      <c r="MXL296" s="6"/>
      <c r="MXM296" s="6"/>
      <c r="MXN296" s="6"/>
      <c r="MXO296" s="6"/>
      <c r="MXP296" s="6"/>
      <c r="MXQ296" s="6"/>
      <c r="MXR296" s="6"/>
      <c r="MXS296" s="6"/>
      <c r="MXT296" s="6"/>
      <c r="MXU296" s="6"/>
      <c r="MXV296" s="6"/>
      <c r="MXW296" s="6"/>
      <c r="MXX296" s="6"/>
      <c r="MXY296" s="6"/>
      <c r="MXZ296" s="6"/>
      <c r="MYA296" s="6"/>
      <c r="MYB296" s="6"/>
      <c r="MYC296" s="6"/>
      <c r="MYD296" s="6"/>
      <c r="MYE296" s="6"/>
      <c r="MYF296" s="6"/>
      <c r="MYG296" s="6"/>
      <c r="MYH296" s="6"/>
      <c r="MYI296" s="6"/>
      <c r="MYJ296" s="6"/>
      <c r="MYK296" s="6"/>
      <c r="MYL296" s="6"/>
      <c r="MYM296" s="6"/>
      <c r="MYN296" s="6"/>
      <c r="MYO296" s="6"/>
      <c r="MYP296" s="6"/>
      <c r="MYQ296" s="6"/>
      <c r="MYR296" s="6"/>
      <c r="MYS296" s="6"/>
      <c r="MYT296" s="6"/>
      <c r="MYU296" s="6"/>
      <c r="MYV296" s="6"/>
      <c r="MYW296" s="6"/>
      <c r="MYX296" s="6"/>
      <c r="MYY296" s="6"/>
      <c r="MYZ296" s="6"/>
      <c r="MZA296" s="6"/>
      <c r="MZB296" s="6"/>
      <c r="MZC296" s="6"/>
      <c r="MZD296" s="6"/>
      <c r="MZE296" s="6"/>
      <c r="MZF296" s="6"/>
      <c r="MZG296" s="6"/>
      <c r="MZH296" s="6"/>
      <c r="MZI296" s="6"/>
      <c r="MZJ296" s="6"/>
      <c r="MZK296" s="6"/>
      <c r="MZL296" s="6"/>
      <c r="MZM296" s="6"/>
      <c r="MZN296" s="6"/>
      <c r="MZO296" s="6"/>
      <c r="MZP296" s="6"/>
      <c r="MZQ296" s="6"/>
      <c r="MZR296" s="6"/>
      <c r="MZS296" s="6"/>
      <c r="MZT296" s="6"/>
      <c r="MZU296" s="6"/>
      <c r="MZV296" s="6"/>
      <c r="MZW296" s="6"/>
      <c r="MZX296" s="6"/>
      <c r="MZY296" s="6"/>
      <c r="MZZ296" s="6"/>
      <c r="NAA296" s="6"/>
      <c r="NAB296" s="6"/>
      <c r="NAC296" s="6"/>
      <c r="NAD296" s="6"/>
      <c r="NAE296" s="6"/>
      <c r="NAF296" s="6"/>
      <c r="NAG296" s="6"/>
      <c r="NAH296" s="6"/>
      <c r="NAI296" s="6"/>
      <c r="NAJ296" s="6"/>
      <c r="NAK296" s="6"/>
      <c r="NAL296" s="6"/>
      <c r="NAM296" s="6"/>
      <c r="NAN296" s="6"/>
      <c r="NAO296" s="6"/>
      <c r="NAP296" s="6"/>
      <c r="NAQ296" s="6"/>
      <c r="NAR296" s="6"/>
      <c r="NAS296" s="6"/>
      <c r="NAT296" s="6"/>
      <c r="NAU296" s="6"/>
      <c r="NAV296" s="6"/>
      <c r="NAW296" s="6"/>
      <c r="NAX296" s="6"/>
      <c r="NAY296" s="6"/>
      <c r="NAZ296" s="6"/>
      <c r="NBA296" s="6"/>
      <c r="NBB296" s="6"/>
      <c r="NBC296" s="6"/>
      <c r="NBD296" s="6"/>
      <c r="NBE296" s="6"/>
      <c r="NBF296" s="6"/>
      <c r="NBG296" s="6"/>
      <c r="NBH296" s="6"/>
      <c r="NBI296" s="6"/>
      <c r="NBJ296" s="6"/>
      <c r="NBK296" s="6"/>
      <c r="NBL296" s="6"/>
      <c r="NBM296" s="6"/>
      <c r="NBN296" s="6"/>
      <c r="NBO296" s="6"/>
      <c r="NBP296" s="6"/>
      <c r="NBQ296" s="6"/>
      <c r="NBR296" s="6"/>
      <c r="NBS296" s="6"/>
      <c r="NBT296" s="6"/>
      <c r="NBU296" s="6"/>
      <c r="NBV296" s="6"/>
      <c r="NBW296" s="6"/>
      <c r="NBX296" s="6"/>
      <c r="NBY296" s="6"/>
      <c r="NBZ296" s="6"/>
      <c r="NCA296" s="6"/>
      <c r="NCB296" s="6"/>
      <c r="NCC296" s="6"/>
      <c r="NCD296" s="6"/>
      <c r="NCE296" s="6"/>
      <c r="NCF296" s="6"/>
      <c r="NCG296" s="6"/>
      <c r="NCH296" s="6"/>
      <c r="NCI296" s="6"/>
      <c r="NCJ296" s="6"/>
      <c r="NCK296" s="6"/>
      <c r="NCL296" s="6"/>
      <c r="NCM296" s="6"/>
      <c r="NCN296" s="6"/>
      <c r="NCO296" s="6"/>
      <c r="NCP296" s="6"/>
      <c r="NCQ296" s="6"/>
      <c r="NCR296" s="6"/>
      <c r="NCS296" s="6"/>
      <c r="NCT296" s="6"/>
      <c r="NCU296" s="6"/>
      <c r="NCV296" s="6"/>
      <c r="NCW296" s="6"/>
      <c r="NCX296" s="6"/>
      <c r="NCY296" s="6"/>
      <c r="NCZ296" s="6"/>
      <c r="NDA296" s="6"/>
      <c r="NDB296" s="6"/>
      <c r="NDC296" s="6"/>
      <c r="NDD296" s="6"/>
      <c r="NDE296" s="6"/>
      <c r="NDF296" s="6"/>
      <c r="NDG296" s="6"/>
      <c r="NDH296" s="6"/>
      <c r="NDI296" s="6"/>
      <c r="NDJ296" s="6"/>
      <c r="NDK296" s="6"/>
      <c r="NDL296" s="6"/>
      <c r="NDM296" s="6"/>
      <c r="NDN296" s="6"/>
      <c r="NDO296" s="6"/>
      <c r="NDP296" s="6"/>
      <c r="NDQ296" s="6"/>
      <c r="NDR296" s="6"/>
      <c r="NDS296" s="6"/>
      <c r="NDT296" s="6"/>
      <c r="NDU296" s="6"/>
      <c r="NDV296" s="6"/>
      <c r="NDW296" s="6"/>
      <c r="NDX296" s="6"/>
      <c r="NDY296" s="6"/>
      <c r="NDZ296" s="6"/>
      <c r="NEA296" s="6"/>
      <c r="NEB296" s="6"/>
      <c r="NEC296" s="6"/>
      <c r="NED296" s="6"/>
      <c r="NEE296" s="6"/>
      <c r="NEF296" s="6"/>
      <c r="NEG296" s="6"/>
      <c r="NEH296" s="6"/>
      <c r="NEI296" s="6"/>
      <c r="NEJ296" s="6"/>
      <c r="NEK296" s="6"/>
      <c r="NEL296" s="6"/>
      <c r="NEM296" s="6"/>
      <c r="NEN296" s="6"/>
      <c r="NEO296" s="6"/>
      <c r="NEP296" s="6"/>
      <c r="NEQ296" s="6"/>
      <c r="NER296" s="6"/>
      <c r="NES296" s="6"/>
      <c r="NET296" s="6"/>
      <c r="NEU296" s="6"/>
      <c r="NEV296" s="6"/>
      <c r="NEW296" s="6"/>
      <c r="NEX296" s="6"/>
      <c r="NEY296" s="6"/>
      <c r="NEZ296" s="6"/>
      <c r="NFA296" s="6"/>
      <c r="NFB296" s="6"/>
      <c r="NFC296" s="6"/>
      <c r="NFD296" s="6"/>
      <c r="NFE296" s="6"/>
      <c r="NFF296" s="6"/>
      <c r="NFG296" s="6"/>
      <c r="NFH296" s="6"/>
      <c r="NFI296" s="6"/>
      <c r="NFJ296" s="6"/>
      <c r="NFK296" s="6"/>
      <c r="NFL296" s="6"/>
      <c r="NFM296" s="6"/>
      <c r="NFN296" s="6"/>
      <c r="NFO296" s="6"/>
      <c r="NFP296" s="6"/>
      <c r="NFQ296" s="6"/>
      <c r="NFR296" s="6"/>
      <c r="NFS296" s="6"/>
      <c r="NFT296" s="6"/>
      <c r="NFU296" s="6"/>
      <c r="NFV296" s="6"/>
      <c r="NFW296" s="6"/>
      <c r="NFX296" s="6"/>
      <c r="NFY296" s="6"/>
      <c r="NFZ296" s="6"/>
      <c r="NGA296" s="6"/>
      <c r="NGB296" s="6"/>
      <c r="NGC296" s="6"/>
      <c r="NGD296" s="6"/>
      <c r="NGE296" s="6"/>
      <c r="NGF296" s="6"/>
      <c r="NGG296" s="6"/>
      <c r="NGH296" s="6"/>
      <c r="NGI296" s="6"/>
      <c r="NGJ296" s="6"/>
      <c r="NGK296" s="6"/>
      <c r="NGL296" s="6"/>
      <c r="NGM296" s="6"/>
      <c r="NGN296" s="6"/>
      <c r="NGO296" s="6"/>
      <c r="NGP296" s="6"/>
      <c r="NGQ296" s="6"/>
      <c r="NGR296" s="6"/>
      <c r="NGS296" s="6"/>
      <c r="NGT296" s="6"/>
      <c r="NGU296" s="6"/>
      <c r="NGV296" s="6"/>
      <c r="NGW296" s="6"/>
      <c r="NGX296" s="6"/>
      <c r="NGY296" s="6"/>
      <c r="NGZ296" s="6"/>
      <c r="NHA296" s="6"/>
      <c r="NHB296" s="6"/>
      <c r="NHC296" s="6"/>
      <c r="NHD296" s="6"/>
      <c r="NHE296" s="6"/>
      <c r="NHF296" s="6"/>
      <c r="NHG296" s="6"/>
      <c r="NHH296" s="6"/>
      <c r="NHI296" s="6"/>
      <c r="NHJ296" s="6"/>
      <c r="NHK296" s="6"/>
      <c r="NHL296" s="6"/>
      <c r="NHM296" s="6"/>
      <c r="NHN296" s="6"/>
      <c r="NHO296" s="6"/>
      <c r="NHP296" s="6"/>
      <c r="NHQ296" s="6"/>
      <c r="NHR296" s="6"/>
      <c r="NHS296" s="6"/>
      <c r="NHT296" s="6"/>
      <c r="NHU296" s="6"/>
      <c r="NHV296" s="6"/>
      <c r="NHW296" s="6"/>
      <c r="NHX296" s="6"/>
      <c r="NHY296" s="6"/>
      <c r="NHZ296" s="6"/>
      <c r="NIA296" s="6"/>
      <c r="NIB296" s="6"/>
      <c r="NIC296" s="6"/>
      <c r="NID296" s="6"/>
      <c r="NIE296" s="6"/>
      <c r="NIF296" s="6"/>
      <c r="NIG296" s="6"/>
      <c r="NIH296" s="6"/>
      <c r="NII296" s="6"/>
      <c r="NIJ296" s="6"/>
      <c r="NIK296" s="6"/>
      <c r="NIL296" s="6"/>
      <c r="NIM296" s="6"/>
      <c r="NIN296" s="6"/>
      <c r="NIO296" s="6"/>
      <c r="NIP296" s="6"/>
      <c r="NIQ296" s="6"/>
      <c r="NIR296" s="6"/>
      <c r="NIS296" s="6"/>
      <c r="NIT296" s="6"/>
      <c r="NIU296" s="6"/>
      <c r="NIV296" s="6"/>
      <c r="NIW296" s="6"/>
      <c r="NIX296" s="6"/>
      <c r="NIY296" s="6"/>
      <c r="NIZ296" s="6"/>
      <c r="NJA296" s="6"/>
      <c r="NJB296" s="6"/>
      <c r="NJC296" s="6"/>
      <c r="NJD296" s="6"/>
      <c r="NJE296" s="6"/>
      <c r="NJF296" s="6"/>
      <c r="NJG296" s="6"/>
      <c r="NJH296" s="6"/>
      <c r="NJI296" s="6"/>
      <c r="NJJ296" s="6"/>
      <c r="NJK296" s="6"/>
      <c r="NJL296" s="6"/>
      <c r="NJM296" s="6"/>
      <c r="NJN296" s="6"/>
      <c r="NJO296" s="6"/>
      <c r="NJP296" s="6"/>
      <c r="NJQ296" s="6"/>
      <c r="NJR296" s="6"/>
      <c r="NJS296" s="6"/>
      <c r="NJT296" s="6"/>
      <c r="NJU296" s="6"/>
      <c r="NJV296" s="6"/>
      <c r="NJW296" s="6"/>
      <c r="NJX296" s="6"/>
      <c r="NJY296" s="6"/>
      <c r="NJZ296" s="6"/>
      <c r="NKA296" s="6"/>
      <c r="NKB296" s="6"/>
      <c r="NKC296" s="6"/>
      <c r="NKD296" s="6"/>
      <c r="NKE296" s="6"/>
      <c r="NKF296" s="6"/>
      <c r="NKG296" s="6"/>
      <c r="NKH296" s="6"/>
      <c r="NKI296" s="6"/>
      <c r="NKJ296" s="6"/>
      <c r="NKK296" s="6"/>
      <c r="NKL296" s="6"/>
      <c r="NKM296" s="6"/>
      <c r="NKN296" s="6"/>
      <c r="NKO296" s="6"/>
      <c r="NKP296" s="6"/>
      <c r="NKQ296" s="6"/>
      <c r="NKR296" s="6"/>
      <c r="NKS296" s="6"/>
      <c r="NKT296" s="6"/>
      <c r="NKU296" s="6"/>
      <c r="NKV296" s="6"/>
      <c r="NKW296" s="6"/>
      <c r="NKX296" s="6"/>
      <c r="NKY296" s="6"/>
      <c r="NKZ296" s="6"/>
      <c r="NLA296" s="6"/>
      <c r="NLB296" s="6"/>
      <c r="NLC296" s="6"/>
      <c r="NLD296" s="6"/>
      <c r="NLE296" s="6"/>
      <c r="NLF296" s="6"/>
      <c r="NLG296" s="6"/>
      <c r="NLH296" s="6"/>
      <c r="NLI296" s="6"/>
      <c r="NLJ296" s="6"/>
      <c r="NLK296" s="6"/>
      <c r="NLL296" s="6"/>
      <c r="NLM296" s="6"/>
      <c r="NLN296" s="6"/>
      <c r="NLO296" s="6"/>
      <c r="NLP296" s="6"/>
      <c r="NLQ296" s="6"/>
      <c r="NLR296" s="6"/>
      <c r="NLS296" s="6"/>
      <c r="NLT296" s="6"/>
      <c r="NLU296" s="6"/>
      <c r="NLV296" s="6"/>
      <c r="NLW296" s="6"/>
      <c r="NLX296" s="6"/>
      <c r="NLY296" s="6"/>
      <c r="NLZ296" s="6"/>
      <c r="NMA296" s="6"/>
      <c r="NMB296" s="6"/>
      <c r="NMC296" s="6"/>
      <c r="NMD296" s="6"/>
      <c r="NME296" s="6"/>
      <c r="NMF296" s="6"/>
      <c r="NMG296" s="6"/>
      <c r="NMH296" s="6"/>
      <c r="NMI296" s="6"/>
      <c r="NMJ296" s="6"/>
      <c r="NMK296" s="6"/>
      <c r="NML296" s="6"/>
      <c r="NMM296" s="6"/>
      <c r="NMN296" s="6"/>
      <c r="NMO296" s="6"/>
      <c r="NMP296" s="6"/>
      <c r="NMQ296" s="6"/>
      <c r="NMR296" s="6"/>
      <c r="NMS296" s="6"/>
      <c r="NMT296" s="6"/>
      <c r="NMU296" s="6"/>
      <c r="NMV296" s="6"/>
      <c r="NMW296" s="6"/>
      <c r="NMX296" s="6"/>
      <c r="NMY296" s="6"/>
      <c r="NMZ296" s="6"/>
      <c r="NNA296" s="6"/>
      <c r="NNB296" s="6"/>
      <c r="NNC296" s="6"/>
      <c r="NND296" s="6"/>
      <c r="NNE296" s="6"/>
      <c r="NNF296" s="6"/>
      <c r="NNG296" s="6"/>
      <c r="NNH296" s="6"/>
      <c r="NNI296" s="6"/>
      <c r="NNJ296" s="6"/>
      <c r="NNK296" s="6"/>
      <c r="NNL296" s="6"/>
      <c r="NNM296" s="6"/>
      <c r="NNN296" s="6"/>
      <c r="NNO296" s="6"/>
      <c r="NNP296" s="6"/>
      <c r="NNQ296" s="6"/>
      <c r="NNR296" s="6"/>
      <c r="NNS296" s="6"/>
      <c r="NNT296" s="6"/>
      <c r="NNU296" s="6"/>
      <c r="NNV296" s="6"/>
      <c r="NNW296" s="6"/>
      <c r="NNX296" s="6"/>
      <c r="NNY296" s="6"/>
      <c r="NNZ296" s="6"/>
      <c r="NOA296" s="6"/>
      <c r="NOB296" s="6"/>
      <c r="NOC296" s="6"/>
      <c r="NOD296" s="6"/>
      <c r="NOE296" s="6"/>
      <c r="NOF296" s="6"/>
      <c r="NOG296" s="6"/>
      <c r="NOH296" s="6"/>
      <c r="NOI296" s="6"/>
      <c r="NOJ296" s="6"/>
      <c r="NOK296" s="6"/>
      <c r="NOL296" s="6"/>
      <c r="NOM296" s="6"/>
      <c r="NON296" s="6"/>
      <c r="NOO296" s="6"/>
      <c r="NOP296" s="6"/>
      <c r="NOQ296" s="6"/>
      <c r="NOR296" s="6"/>
      <c r="NOS296" s="6"/>
      <c r="NOT296" s="6"/>
      <c r="NOU296" s="6"/>
      <c r="NOV296" s="6"/>
      <c r="NOW296" s="6"/>
      <c r="NOX296" s="6"/>
      <c r="NOY296" s="6"/>
      <c r="NOZ296" s="6"/>
      <c r="NPA296" s="6"/>
      <c r="NPB296" s="6"/>
      <c r="NPC296" s="6"/>
      <c r="NPD296" s="6"/>
      <c r="NPE296" s="6"/>
      <c r="NPF296" s="6"/>
      <c r="NPG296" s="6"/>
      <c r="NPH296" s="6"/>
      <c r="NPI296" s="6"/>
      <c r="NPJ296" s="6"/>
      <c r="NPK296" s="6"/>
      <c r="NPL296" s="6"/>
      <c r="NPM296" s="6"/>
      <c r="NPN296" s="6"/>
      <c r="NPO296" s="6"/>
      <c r="NPP296" s="6"/>
      <c r="NPQ296" s="6"/>
      <c r="NPR296" s="6"/>
      <c r="NPS296" s="6"/>
      <c r="NPT296" s="6"/>
      <c r="NPU296" s="6"/>
      <c r="NPV296" s="6"/>
      <c r="NPW296" s="6"/>
      <c r="NPX296" s="6"/>
      <c r="NPY296" s="6"/>
      <c r="NPZ296" s="6"/>
      <c r="NQA296" s="6"/>
      <c r="NQB296" s="6"/>
      <c r="NQC296" s="6"/>
      <c r="NQD296" s="6"/>
      <c r="NQE296" s="6"/>
      <c r="NQF296" s="6"/>
      <c r="NQG296" s="6"/>
      <c r="NQH296" s="6"/>
      <c r="NQI296" s="6"/>
      <c r="NQJ296" s="6"/>
      <c r="NQK296" s="6"/>
      <c r="NQL296" s="6"/>
      <c r="NQM296" s="6"/>
      <c r="NQN296" s="6"/>
      <c r="NQO296" s="6"/>
      <c r="NQP296" s="6"/>
      <c r="NQQ296" s="6"/>
      <c r="NQR296" s="6"/>
      <c r="NQS296" s="6"/>
      <c r="NQT296" s="6"/>
      <c r="NQU296" s="6"/>
      <c r="NQV296" s="6"/>
      <c r="NQW296" s="6"/>
      <c r="NQX296" s="6"/>
      <c r="NQY296" s="6"/>
      <c r="NQZ296" s="6"/>
      <c r="NRA296" s="6"/>
      <c r="NRB296" s="6"/>
      <c r="NRC296" s="6"/>
      <c r="NRD296" s="6"/>
      <c r="NRE296" s="6"/>
      <c r="NRF296" s="6"/>
      <c r="NRG296" s="6"/>
      <c r="NRH296" s="6"/>
      <c r="NRI296" s="6"/>
      <c r="NRJ296" s="6"/>
      <c r="NRK296" s="6"/>
      <c r="NRL296" s="6"/>
      <c r="NRM296" s="6"/>
      <c r="NRN296" s="6"/>
      <c r="NRO296" s="6"/>
      <c r="NRP296" s="6"/>
      <c r="NRQ296" s="6"/>
      <c r="NRR296" s="6"/>
      <c r="NRS296" s="6"/>
      <c r="NRT296" s="6"/>
      <c r="NRU296" s="6"/>
      <c r="NRV296" s="6"/>
      <c r="NRW296" s="6"/>
      <c r="NRX296" s="6"/>
      <c r="NRY296" s="6"/>
      <c r="NRZ296" s="6"/>
      <c r="NSA296" s="6"/>
      <c r="NSB296" s="6"/>
      <c r="NSC296" s="6"/>
      <c r="NSD296" s="6"/>
      <c r="NSE296" s="6"/>
      <c r="NSF296" s="6"/>
      <c r="NSG296" s="6"/>
      <c r="NSH296" s="6"/>
      <c r="NSI296" s="6"/>
      <c r="NSJ296" s="6"/>
      <c r="NSK296" s="6"/>
      <c r="NSL296" s="6"/>
      <c r="NSM296" s="6"/>
      <c r="NSN296" s="6"/>
      <c r="NSO296" s="6"/>
      <c r="NSP296" s="6"/>
      <c r="NSQ296" s="6"/>
      <c r="NSR296" s="6"/>
      <c r="NSS296" s="6"/>
      <c r="NST296" s="6"/>
      <c r="NSU296" s="6"/>
      <c r="NSV296" s="6"/>
      <c r="NSW296" s="6"/>
      <c r="NSX296" s="6"/>
      <c r="NSY296" s="6"/>
      <c r="NSZ296" s="6"/>
      <c r="NTA296" s="6"/>
      <c r="NTB296" s="6"/>
      <c r="NTC296" s="6"/>
      <c r="NTD296" s="6"/>
      <c r="NTE296" s="6"/>
      <c r="NTF296" s="6"/>
      <c r="NTG296" s="6"/>
      <c r="NTH296" s="6"/>
      <c r="NTI296" s="6"/>
      <c r="NTJ296" s="6"/>
      <c r="NTK296" s="6"/>
      <c r="NTL296" s="6"/>
      <c r="NTM296" s="6"/>
      <c r="NTN296" s="6"/>
      <c r="NTO296" s="6"/>
      <c r="NTP296" s="6"/>
      <c r="NTQ296" s="6"/>
      <c r="NTR296" s="6"/>
      <c r="NTS296" s="6"/>
      <c r="NTT296" s="6"/>
      <c r="NTU296" s="6"/>
      <c r="NTV296" s="6"/>
      <c r="NTW296" s="6"/>
      <c r="NTX296" s="6"/>
      <c r="NTY296" s="6"/>
      <c r="NTZ296" s="6"/>
      <c r="NUA296" s="6"/>
      <c r="NUB296" s="6"/>
      <c r="NUC296" s="6"/>
      <c r="NUD296" s="6"/>
      <c r="NUE296" s="6"/>
      <c r="NUF296" s="6"/>
      <c r="NUG296" s="6"/>
      <c r="NUH296" s="6"/>
      <c r="NUI296" s="6"/>
      <c r="NUJ296" s="6"/>
      <c r="NUK296" s="6"/>
      <c r="NUL296" s="6"/>
      <c r="NUM296" s="6"/>
      <c r="NUN296" s="6"/>
      <c r="NUO296" s="6"/>
      <c r="NUP296" s="6"/>
      <c r="NUQ296" s="6"/>
      <c r="NUR296" s="6"/>
      <c r="NUS296" s="6"/>
      <c r="NUT296" s="6"/>
      <c r="NUU296" s="6"/>
      <c r="NUV296" s="6"/>
      <c r="NUW296" s="6"/>
      <c r="NUX296" s="6"/>
      <c r="NUY296" s="6"/>
      <c r="NUZ296" s="6"/>
      <c r="NVA296" s="6"/>
      <c r="NVB296" s="6"/>
      <c r="NVC296" s="6"/>
      <c r="NVD296" s="6"/>
      <c r="NVE296" s="6"/>
      <c r="NVF296" s="6"/>
      <c r="NVG296" s="6"/>
      <c r="NVH296" s="6"/>
      <c r="NVI296" s="6"/>
      <c r="NVJ296" s="6"/>
      <c r="NVK296" s="6"/>
      <c r="NVL296" s="6"/>
      <c r="NVM296" s="6"/>
      <c r="NVN296" s="6"/>
      <c r="NVO296" s="6"/>
      <c r="NVP296" s="6"/>
      <c r="NVQ296" s="6"/>
      <c r="NVR296" s="6"/>
      <c r="NVS296" s="6"/>
      <c r="NVT296" s="6"/>
      <c r="NVU296" s="6"/>
      <c r="NVV296" s="6"/>
      <c r="NVW296" s="6"/>
      <c r="NVX296" s="6"/>
      <c r="NVY296" s="6"/>
      <c r="NVZ296" s="6"/>
      <c r="NWA296" s="6"/>
      <c r="NWB296" s="6"/>
      <c r="NWC296" s="6"/>
      <c r="NWD296" s="6"/>
      <c r="NWE296" s="6"/>
      <c r="NWF296" s="6"/>
      <c r="NWG296" s="6"/>
      <c r="NWH296" s="6"/>
      <c r="NWI296" s="6"/>
      <c r="NWJ296" s="6"/>
      <c r="NWK296" s="6"/>
      <c r="NWL296" s="6"/>
      <c r="NWM296" s="6"/>
      <c r="NWN296" s="6"/>
      <c r="NWO296" s="6"/>
      <c r="NWP296" s="6"/>
      <c r="NWQ296" s="6"/>
      <c r="NWR296" s="6"/>
      <c r="NWS296" s="6"/>
      <c r="NWT296" s="6"/>
      <c r="NWU296" s="6"/>
      <c r="NWV296" s="6"/>
      <c r="NWW296" s="6"/>
      <c r="NWX296" s="6"/>
      <c r="NWY296" s="6"/>
      <c r="NWZ296" s="6"/>
      <c r="NXA296" s="6"/>
      <c r="NXB296" s="6"/>
      <c r="NXC296" s="6"/>
      <c r="NXD296" s="6"/>
      <c r="NXE296" s="6"/>
      <c r="NXF296" s="6"/>
      <c r="NXG296" s="6"/>
      <c r="NXH296" s="6"/>
      <c r="NXI296" s="6"/>
      <c r="NXJ296" s="6"/>
      <c r="NXK296" s="6"/>
      <c r="NXL296" s="6"/>
      <c r="NXM296" s="6"/>
      <c r="NXN296" s="6"/>
      <c r="NXO296" s="6"/>
      <c r="NXP296" s="6"/>
      <c r="NXQ296" s="6"/>
      <c r="NXR296" s="6"/>
      <c r="NXS296" s="6"/>
      <c r="NXT296" s="6"/>
      <c r="NXU296" s="6"/>
      <c r="NXV296" s="6"/>
      <c r="NXW296" s="6"/>
      <c r="NXX296" s="6"/>
      <c r="NXY296" s="6"/>
      <c r="NXZ296" s="6"/>
      <c r="NYA296" s="6"/>
      <c r="NYB296" s="6"/>
      <c r="NYC296" s="6"/>
      <c r="NYD296" s="6"/>
      <c r="NYE296" s="6"/>
      <c r="NYF296" s="6"/>
      <c r="NYG296" s="6"/>
      <c r="NYH296" s="6"/>
      <c r="NYI296" s="6"/>
      <c r="NYJ296" s="6"/>
      <c r="NYK296" s="6"/>
      <c r="NYL296" s="6"/>
      <c r="NYM296" s="6"/>
      <c r="NYN296" s="6"/>
      <c r="NYO296" s="6"/>
      <c r="NYP296" s="6"/>
      <c r="NYQ296" s="6"/>
      <c r="NYR296" s="6"/>
      <c r="NYS296" s="6"/>
      <c r="NYT296" s="6"/>
      <c r="NYU296" s="6"/>
      <c r="NYV296" s="6"/>
      <c r="NYW296" s="6"/>
      <c r="NYX296" s="6"/>
      <c r="NYY296" s="6"/>
      <c r="NYZ296" s="6"/>
      <c r="NZA296" s="6"/>
      <c r="NZB296" s="6"/>
      <c r="NZC296" s="6"/>
      <c r="NZD296" s="6"/>
      <c r="NZE296" s="6"/>
      <c r="NZF296" s="6"/>
      <c r="NZG296" s="6"/>
      <c r="NZH296" s="6"/>
      <c r="NZI296" s="6"/>
      <c r="NZJ296" s="6"/>
      <c r="NZK296" s="6"/>
      <c r="NZL296" s="6"/>
      <c r="NZM296" s="6"/>
      <c r="NZN296" s="6"/>
      <c r="NZO296" s="6"/>
      <c r="NZP296" s="6"/>
      <c r="NZQ296" s="6"/>
      <c r="NZR296" s="6"/>
      <c r="NZS296" s="6"/>
      <c r="NZT296" s="6"/>
      <c r="NZU296" s="6"/>
      <c r="NZV296" s="6"/>
      <c r="NZW296" s="6"/>
      <c r="NZX296" s="6"/>
      <c r="NZY296" s="6"/>
      <c r="NZZ296" s="6"/>
      <c r="OAA296" s="6"/>
      <c r="OAB296" s="6"/>
      <c r="OAC296" s="6"/>
      <c r="OAD296" s="6"/>
      <c r="OAE296" s="6"/>
      <c r="OAF296" s="6"/>
      <c r="OAG296" s="6"/>
      <c r="OAH296" s="6"/>
      <c r="OAI296" s="6"/>
      <c r="OAJ296" s="6"/>
      <c r="OAK296" s="6"/>
      <c r="OAL296" s="6"/>
      <c r="OAM296" s="6"/>
      <c r="OAN296" s="6"/>
      <c r="OAO296" s="6"/>
      <c r="OAP296" s="6"/>
      <c r="OAQ296" s="6"/>
      <c r="OAR296" s="6"/>
      <c r="OAS296" s="6"/>
      <c r="OAT296" s="6"/>
      <c r="OAU296" s="6"/>
      <c r="OAV296" s="6"/>
      <c r="OAW296" s="6"/>
      <c r="OAX296" s="6"/>
      <c r="OAY296" s="6"/>
      <c r="OAZ296" s="6"/>
      <c r="OBA296" s="6"/>
      <c r="OBB296" s="6"/>
      <c r="OBC296" s="6"/>
      <c r="OBD296" s="6"/>
      <c r="OBE296" s="6"/>
      <c r="OBF296" s="6"/>
      <c r="OBG296" s="6"/>
      <c r="OBH296" s="6"/>
      <c r="OBI296" s="6"/>
      <c r="OBJ296" s="6"/>
      <c r="OBK296" s="6"/>
      <c r="OBL296" s="6"/>
      <c r="OBM296" s="6"/>
      <c r="OBN296" s="6"/>
      <c r="OBO296" s="6"/>
      <c r="OBP296" s="6"/>
      <c r="OBQ296" s="6"/>
      <c r="OBR296" s="6"/>
      <c r="OBS296" s="6"/>
      <c r="OBT296" s="6"/>
      <c r="OBU296" s="6"/>
      <c r="OBV296" s="6"/>
      <c r="OBW296" s="6"/>
      <c r="OBX296" s="6"/>
      <c r="OBY296" s="6"/>
      <c r="OBZ296" s="6"/>
      <c r="OCA296" s="6"/>
      <c r="OCB296" s="6"/>
      <c r="OCC296" s="6"/>
      <c r="OCD296" s="6"/>
      <c r="OCE296" s="6"/>
      <c r="OCF296" s="6"/>
      <c r="OCG296" s="6"/>
      <c r="OCH296" s="6"/>
      <c r="OCI296" s="6"/>
      <c r="OCJ296" s="6"/>
      <c r="OCK296" s="6"/>
      <c r="OCL296" s="6"/>
      <c r="OCM296" s="6"/>
      <c r="OCN296" s="6"/>
      <c r="OCO296" s="6"/>
      <c r="OCP296" s="6"/>
      <c r="OCQ296" s="6"/>
      <c r="OCR296" s="6"/>
      <c r="OCS296" s="6"/>
      <c r="OCT296" s="6"/>
      <c r="OCU296" s="6"/>
      <c r="OCV296" s="6"/>
      <c r="OCW296" s="6"/>
      <c r="OCX296" s="6"/>
      <c r="OCY296" s="6"/>
      <c r="OCZ296" s="6"/>
      <c r="ODA296" s="6"/>
      <c r="ODB296" s="6"/>
      <c r="ODC296" s="6"/>
      <c r="ODD296" s="6"/>
      <c r="ODE296" s="6"/>
      <c r="ODF296" s="6"/>
      <c r="ODG296" s="6"/>
      <c r="ODH296" s="6"/>
      <c r="ODI296" s="6"/>
      <c r="ODJ296" s="6"/>
      <c r="ODK296" s="6"/>
      <c r="ODL296" s="6"/>
      <c r="ODM296" s="6"/>
      <c r="ODN296" s="6"/>
      <c r="ODO296" s="6"/>
      <c r="ODP296" s="6"/>
      <c r="ODQ296" s="6"/>
      <c r="ODR296" s="6"/>
      <c r="ODS296" s="6"/>
      <c r="ODT296" s="6"/>
      <c r="ODU296" s="6"/>
      <c r="ODV296" s="6"/>
      <c r="ODW296" s="6"/>
      <c r="ODX296" s="6"/>
      <c r="ODY296" s="6"/>
      <c r="ODZ296" s="6"/>
      <c r="OEA296" s="6"/>
      <c r="OEB296" s="6"/>
      <c r="OEC296" s="6"/>
      <c r="OED296" s="6"/>
      <c r="OEE296" s="6"/>
      <c r="OEF296" s="6"/>
      <c r="OEG296" s="6"/>
      <c r="OEH296" s="6"/>
      <c r="OEI296" s="6"/>
      <c r="OEJ296" s="6"/>
      <c r="OEK296" s="6"/>
      <c r="OEL296" s="6"/>
      <c r="OEM296" s="6"/>
      <c r="OEN296" s="6"/>
      <c r="OEO296" s="6"/>
      <c r="OEP296" s="6"/>
      <c r="OEQ296" s="6"/>
      <c r="OER296" s="6"/>
      <c r="OES296" s="6"/>
      <c r="OET296" s="6"/>
      <c r="OEU296" s="6"/>
      <c r="OEV296" s="6"/>
      <c r="OEW296" s="6"/>
      <c r="OEX296" s="6"/>
      <c r="OEY296" s="6"/>
      <c r="OEZ296" s="6"/>
      <c r="OFA296" s="6"/>
      <c r="OFB296" s="6"/>
      <c r="OFC296" s="6"/>
      <c r="OFD296" s="6"/>
      <c r="OFE296" s="6"/>
      <c r="OFF296" s="6"/>
      <c r="OFG296" s="6"/>
      <c r="OFH296" s="6"/>
      <c r="OFI296" s="6"/>
      <c r="OFJ296" s="6"/>
      <c r="OFK296" s="6"/>
      <c r="OFL296" s="6"/>
      <c r="OFM296" s="6"/>
      <c r="OFN296" s="6"/>
      <c r="OFO296" s="6"/>
      <c r="OFP296" s="6"/>
      <c r="OFQ296" s="6"/>
      <c r="OFR296" s="6"/>
      <c r="OFS296" s="6"/>
      <c r="OFT296" s="6"/>
      <c r="OFU296" s="6"/>
      <c r="OFV296" s="6"/>
      <c r="OFW296" s="6"/>
      <c r="OFX296" s="6"/>
      <c r="OFY296" s="6"/>
      <c r="OFZ296" s="6"/>
      <c r="OGA296" s="6"/>
      <c r="OGB296" s="6"/>
      <c r="OGC296" s="6"/>
      <c r="OGD296" s="6"/>
      <c r="OGE296" s="6"/>
      <c r="OGF296" s="6"/>
      <c r="OGG296" s="6"/>
      <c r="OGH296" s="6"/>
      <c r="OGI296" s="6"/>
      <c r="OGJ296" s="6"/>
      <c r="OGK296" s="6"/>
      <c r="OGL296" s="6"/>
      <c r="OGM296" s="6"/>
      <c r="OGN296" s="6"/>
      <c r="OGO296" s="6"/>
      <c r="OGP296" s="6"/>
      <c r="OGQ296" s="6"/>
      <c r="OGR296" s="6"/>
      <c r="OGS296" s="6"/>
      <c r="OGT296" s="6"/>
      <c r="OGU296" s="6"/>
      <c r="OGV296" s="6"/>
      <c r="OGW296" s="6"/>
      <c r="OGX296" s="6"/>
      <c r="OGY296" s="6"/>
      <c r="OGZ296" s="6"/>
      <c r="OHA296" s="6"/>
      <c r="OHB296" s="6"/>
      <c r="OHC296" s="6"/>
      <c r="OHD296" s="6"/>
      <c r="OHE296" s="6"/>
      <c r="OHF296" s="6"/>
      <c r="OHG296" s="6"/>
      <c r="OHH296" s="6"/>
      <c r="OHI296" s="6"/>
      <c r="OHJ296" s="6"/>
      <c r="OHK296" s="6"/>
      <c r="OHL296" s="6"/>
      <c r="OHM296" s="6"/>
      <c r="OHN296" s="6"/>
      <c r="OHO296" s="6"/>
      <c r="OHP296" s="6"/>
      <c r="OHQ296" s="6"/>
      <c r="OHR296" s="6"/>
      <c r="OHS296" s="6"/>
      <c r="OHT296" s="6"/>
      <c r="OHU296" s="6"/>
      <c r="OHV296" s="6"/>
      <c r="OHW296" s="6"/>
      <c r="OHX296" s="6"/>
      <c r="OHY296" s="6"/>
      <c r="OHZ296" s="6"/>
      <c r="OIA296" s="6"/>
      <c r="OIB296" s="6"/>
      <c r="OIC296" s="6"/>
      <c r="OID296" s="6"/>
      <c r="OIE296" s="6"/>
      <c r="OIF296" s="6"/>
      <c r="OIG296" s="6"/>
      <c r="OIH296" s="6"/>
      <c r="OII296" s="6"/>
      <c r="OIJ296" s="6"/>
      <c r="OIK296" s="6"/>
      <c r="OIL296" s="6"/>
      <c r="OIM296" s="6"/>
      <c r="OIN296" s="6"/>
      <c r="OIO296" s="6"/>
      <c r="OIP296" s="6"/>
      <c r="OIQ296" s="6"/>
      <c r="OIR296" s="6"/>
      <c r="OIS296" s="6"/>
      <c r="OIT296" s="6"/>
      <c r="OIU296" s="6"/>
      <c r="OIV296" s="6"/>
      <c r="OIW296" s="6"/>
      <c r="OIX296" s="6"/>
      <c r="OIY296" s="6"/>
      <c r="OIZ296" s="6"/>
      <c r="OJA296" s="6"/>
      <c r="OJB296" s="6"/>
      <c r="OJC296" s="6"/>
      <c r="OJD296" s="6"/>
      <c r="OJE296" s="6"/>
      <c r="OJF296" s="6"/>
      <c r="OJG296" s="6"/>
      <c r="OJH296" s="6"/>
      <c r="OJI296" s="6"/>
      <c r="OJJ296" s="6"/>
      <c r="OJK296" s="6"/>
      <c r="OJL296" s="6"/>
      <c r="OJM296" s="6"/>
      <c r="OJN296" s="6"/>
      <c r="OJO296" s="6"/>
      <c r="OJP296" s="6"/>
      <c r="OJQ296" s="6"/>
      <c r="OJR296" s="6"/>
      <c r="OJS296" s="6"/>
      <c r="OJT296" s="6"/>
      <c r="OJU296" s="6"/>
      <c r="OJV296" s="6"/>
      <c r="OJW296" s="6"/>
      <c r="OJX296" s="6"/>
      <c r="OJY296" s="6"/>
      <c r="OJZ296" s="6"/>
      <c r="OKA296" s="6"/>
      <c r="OKB296" s="6"/>
      <c r="OKC296" s="6"/>
      <c r="OKD296" s="6"/>
      <c r="OKE296" s="6"/>
      <c r="OKF296" s="6"/>
      <c r="OKG296" s="6"/>
      <c r="OKH296" s="6"/>
      <c r="OKI296" s="6"/>
      <c r="OKJ296" s="6"/>
      <c r="OKK296" s="6"/>
      <c r="OKL296" s="6"/>
      <c r="OKM296" s="6"/>
      <c r="OKN296" s="6"/>
      <c r="OKO296" s="6"/>
      <c r="OKP296" s="6"/>
      <c r="OKQ296" s="6"/>
      <c r="OKR296" s="6"/>
      <c r="OKS296" s="6"/>
      <c r="OKT296" s="6"/>
      <c r="OKU296" s="6"/>
      <c r="OKV296" s="6"/>
      <c r="OKW296" s="6"/>
      <c r="OKX296" s="6"/>
      <c r="OKY296" s="6"/>
      <c r="OKZ296" s="6"/>
      <c r="OLA296" s="6"/>
      <c r="OLB296" s="6"/>
      <c r="OLC296" s="6"/>
      <c r="OLD296" s="6"/>
      <c r="OLE296" s="6"/>
      <c r="OLF296" s="6"/>
      <c r="OLG296" s="6"/>
      <c r="OLH296" s="6"/>
      <c r="OLI296" s="6"/>
      <c r="OLJ296" s="6"/>
      <c r="OLK296" s="6"/>
      <c r="OLL296" s="6"/>
      <c r="OLM296" s="6"/>
      <c r="OLN296" s="6"/>
      <c r="OLO296" s="6"/>
      <c r="OLP296" s="6"/>
      <c r="OLQ296" s="6"/>
      <c r="OLR296" s="6"/>
      <c r="OLS296" s="6"/>
      <c r="OLT296" s="6"/>
      <c r="OLU296" s="6"/>
      <c r="OLV296" s="6"/>
      <c r="OLW296" s="6"/>
      <c r="OLX296" s="6"/>
      <c r="OLY296" s="6"/>
      <c r="OLZ296" s="6"/>
      <c r="OMA296" s="6"/>
      <c r="OMB296" s="6"/>
      <c r="OMC296" s="6"/>
      <c r="OMD296" s="6"/>
      <c r="OME296" s="6"/>
      <c r="OMF296" s="6"/>
      <c r="OMG296" s="6"/>
      <c r="OMH296" s="6"/>
      <c r="OMI296" s="6"/>
      <c r="OMJ296" s="6"/>
      <c r="OMK296" s="6"/>
      <c r="OML296" s="6"/>
      <c r="OMM296" s="6"/>
      <c r="OMN296" s="6"/>
      <c r="OMO296" s="6"/>
      <c r="OMP296" s="6"/>
      <c r="OMQ296" s="6"/>
      <c r="OMR296" s="6"/>
      <c r="OMS296" s="6"/>
      <c r="OMT296" s="6"/>
      <c r="OMU296" s="6"/>
      <c r="OMV296" s="6"/>
      <c r="OMW296" s="6"/>
      <c r="OMX296" s="6"/>
      <c r="OMY296" s="6"/>
      <c r="OMZ296" s="6"/>
      <c r="ONA296" s="6"/>
      <c r="ONB296" s="6"/>
      <c r="ONC296" s="6"/>
      <c r="OND296" s="6"/>
      <c r="ONE296" s="6"/>
      <c r="ONF296" s="6"/>
      <c r="ONG296" s="6"/>
      <c r="ONH296" s="6"/>
      <c r="ONI296" s="6"/>
      <c r="ONJ296" s="6"/>
      <c r="ONK296" s="6"/>
      <c r="ONL296" s="6"/>
      <c r="ONM296" s="6"/>
      <c r="ONN296" s="6"/>
      <c r="ONO296" s="6"/>
      <c r="ONP296" s="6"/>
      <c r="ONQ296" s="6"/>
      <c r="ONR296" s="6"/>
      <c r="ONS296" s="6"/>
      <c r="ONT296" s="6"/>
      <c r="ONU296" s="6"/>
      <c r="ONV296" s="6"/>
      <c r="ONW296" s="6"/>
      <c r="ONX296" s="6"/>
      <c r="ONY296" s="6"/>
      <c r="ONZ296" s="6"/>
      <c r="OOA296" s="6"/>
      <c r="OOB296" s="6"/>
      <c r="OOC296" s="6"/>
      <c r="OOD296" s="6"/>
      <c r="OOE296" s="6"/>
      <c r="OOF296" s="6"/>
      <c r="OOG296" s="6"/>
      <c r="OOH296" s="6"/>
      <c r="OOI296" s="6"/>
      <c r="OOJ296" s="6"/>
      <c r="OOK296" s="6"/>
      <c r="OOL296" s="6"/>
      <c r="OOM296" s="6"/>
      <c r="OON296" s="6"/>
      <c r="OOO296" s="6"/>
      <c r="OOP296" s="6"/>
      <c r="OOQ296" s="6"/>
      <c r="OOR296" s="6"/>
      <c r="OOS296" s="6"/>
      <c r="OOT296" s="6"/>
      <c r="OOU296" s="6"/>
      <c r="OOV296" s="6"/>
      <c r="OOW296" s="6"/>
      <c r="OOX296" s="6"/>
      <c r="OOY296" s="6"/>
      <c r="OOZ296" s="6"/>
      <c r="OPA296" s="6"/>
      <c r="OPB296" s="6"/>
      <c r="OPC296" s="6"/>
      <c r="OPD296" s="6"/>
      <c r="OPE296" s="6"/>
      <c r="OPF296" s="6"/>
      <c r="OPG296" s="6"/>
      <c r="OPH296" s="6"/>
      <c r="OPI296" s="6"/>
      <c r="OPJ296" s="6"/>
      <c r="OPK296" s="6"/>
      <c r="OPL296" s="6"/>
      <c r="OPM296" s="6"/>
      <c r="OPN296" s="6"/>
      <c r="OPO296" s="6"/>
      <c r="OPP296" s="6"/>
      <c r="OPQ296" s="6"/>
      <c r="OPR296" s="6"/>
      <c r="OPS296" s="6"/>
      <c r="OPT296" s="6"/>
      <c r="OPU296" s="6"/>
      <c r="OPV296" s="6"/>
      <c r="OPW296" s="6"/>
      <c r="OPX296" s="6"/>
      <c r="OPY296" s="6"/>
      <c r="OPZ296" s="6"/>
      <c r="OQA296" s="6"/>
      <c r="OQB296" s="6"/>
      <c r="OQC296" s="6"/>
      <c r="OQD296" s="6"/>
      <c r="OQE296" s="6"/>
      <c r="OQF296" s="6"/>
      <c r="OQG296" s="6"/>
      <c r="OQH296" s="6"/>
      <c r="OQI296" s="6"/>
      <c r="OQJ296" s="6"/>
      <c r="OQK296" s="6"/>
      <c r="OQL296" s="6"/>
      <c r="OQM296" s="6"/>
      <c r="OQN296" s="6"/>
      <c r="OQO296" s="6"/>
      <c r="OQP296" s="6"/>
      <c r="OQQ296" s="6"/>
      <c r="OQR296" s="6"/>
      <c r="OQS296" s="6"/>
      <c r="OQT296" s="6"/>
      <c r="OQU296" s="6"/>
      <c r="OQV296" s="6"/>
      <c r="OQW296" s="6"/>
      <c r="OQX296" s="6"/>
      <c r="OQY296" s="6"/>
      <c r="OQZ296" s="6"/>
      <c r="ORA296" s="6"/>
      <c r="ORB296" s="6"/>
      <c r="ORC296" s="6"/>
      <c r="ORD296" s="6"/>
      <c r="ORE296" s="6"/>
      <c r="ORF296" s="6"/>
      <c r="ORG296" s="6"/>
      <c r="ORH296" s="6"/>
      <c r="ORI296" s="6"/>
      <c r="ORJ296" s="6"/>
      <c r="ORK296" s="6"/>
      <c r="ORL296" s="6"/>
      <c r="ORM296" s="6"/>
      <c r="ORN296" s="6"/>
      <c r="ORO296" s="6"/>
      <c r="ORP296" s="6"/>
      <c r="ORQ296" s="6"/>
      <c r="ORR296" s="6"/>
      <c r="ORS296" s="6"/>
      <c r="ORT296" s="6"/>
      <c r="ORU296" s="6"/>
      <c r="ORV296" s="6"/>
      <c r="ORW296" s="6"/>
      <c r="ORX296" s="6"/>
      <c r="ORY296" s="6"/>
      <c r="ORZ296" s="6"/>
      <c r="OSA296" s="6"/>
      <c r="OSB296" s="6"/>
      <c r="OSC296" s="6"/>
      <c r="OSD296" s="6"/>
      <c r="OSE296" s="6"/>
      <c r="OSF296" s="6"/>
      <c r="OSG296" s="6"/>
      <c r="OSH296" s="6"/>
      <c r="OSI296" s="6"/>
      <c r="OSJ296" s="6"/>
      <c r="OSK296" s="6"/>
      <c r="OSL296" s="6"/>
      <c r="OSM296" s="6"/>
      <c r="OSN296" s="6"/>
      <c r="OSO296" s="6"/>
      <c r="OSP296" s="6"/>
      <c r="OSQ296" s="6"/>
      <c r="OSR296" s="6"/>
      <c r="OSS296" s="6"/>
      <c r="OST296" s="6"/>
      <c r="OSU296" s="6"/>
      <c r="OSV296" s="6"/>
      <c r="OSW296" s="6"/>
      <c r="OSX296" s="6"/>
      <c r="OSY296" s="6"/>
      <c r="OSZ296" s="6"/>
      <c r="OTA296" s="6"/>
      <c r="OTB296" s="6"/>
      <c r="OTC296" s="6"/>
      <c r="OTD296" s="6"/>
      <c r="OTE296" s="6"/>
      <c r="OTF296" s="6"/>
      <c r="OTG296" s="6"/>
      <c r="OTH296" s="6"/>
      <c r="OTI296" s="6"/>
      <c r="OTJ296" s="6"/>
      <c r="OTK296" s="6"/>
      <c r="OTL296" s="6"/>
      <c r="OTM296" s="6"/>
      <c r="OTN296" s="6"/>
      <c r="OTO296" s="6"/>
      <c r="OTP296" s="6"/>
      <c r="OTQ296" s="6"/>
      <c r="OTR296" s="6"/>
      <c r="OTS296" s="6"/>
      <c r="OTT296" s="6"/>
      <c r="OTU296" s="6"/>
      <c r="OTV296" s="6"/>
      <c r="OTW296" s="6"/>
      <c r="OTX296" s="6"/>
      <c r="OTY296" s="6"/>
      <c r="OTZ296" s="6"/>
      <c r="OUA296" s="6"/>
      <c r="OUB296" s="6"/>
      <c r="OUC296" s="6"/>
      <c r="OUD296" s="6"/>
      <c r="OUE296" s="6"/>
      <c r="OUF296" s="6"/>
      <c r="OUG296" s="6"/>
      <c r="OUH296" s="6"/>
      <c r="OUI296" s="6"/>
      <c r="OUJ296" s="6"/>
      <c r="OUK296" s="6"/>
      <c r="OUL296" s="6"/>
      <c r="OUM296" s="6"/>
      <c r="OUN296" s="6"/>
      <c r="OUO296" s="6"/>
      <c r="OUP296" s="6"/>
      <c r="OUQ296" s="6"/>
      <c r="OUR296" s="6"/>
      <c r="OUS296" s="6"/>
      <c r="OUT296" s="6"/>
      <c r="OUU296" s="6"/>
      <c r="OUV296" s="6"/>
      <c r="OUW296" s="6"/>
      <c r="OUX296" s="6"/>
      <c r="OUY296" s="6"/>
      <c r="OUZ296" s="6"/>
      <c r="OVA296" s="6"/>
      <c r="OVB296" s="6"/>
      <c r="OVC296" s="6"/>
      <c r="OVD296" s="6"/>
      <c r="OVE296" s="6"/>
      <c r="OVF296" s="6"/>
      <c r="OVG296" s="6"/>
      <c r="OVH296" s="6"/>
      <c r="OVI296" s="6"/>
      <c r="OVJ296" s="6"/>
      <c r="OVK296" s="6"/>
      <c r="OVL296" s="6"/>
      <c r="OVM296" s="6"/>
      <c r="OVN296" s="6"/>
      <c r="OVO296" s="6"/>
      <c r="OVP296" s="6"/>
      <c r="OVQ296" s="6"/>
      <c r="OVR296" s="6"/>
      <c r="OVS296" s="6"/>
      <c r="OVT296" s="6"/>
      <c r="OVU296" s="6"/>
      <c r="OVV296" s="6"/>
      <c r="OVW296" s="6"/>
      <c r="OVX296" s="6"/>
      <c r="OVY296" s="6"/>
      <c r="OVZ296" s="6"/>
      <c r="OWA296" s="6"/>
      <c r="OWB296" s="6"/>
      <c r="OWC296" s="6"/>
      <c r="OWD296" s="6"/>
      <c r="OWE296" s="6"/>
      <c r="OWF296" s="6"/>
      <c r="OWG296" s="6"/>
      <c r="OWH296" s="6"/>
      <c r="OWI296" s="6"/>
      <c r="OWJ296" s="6"/>
      <c r="OWK296" s="6"/>
      <c r="OWL296" s="6"/>
      <c r="OWM296" s="6"/>
      <c r="OWN296" s="6"/>
      <c r="OWO296" s="6"/>
      <c r="OWP296" s="6"/>
      <c r="OWQ296" s="6"/>
      <c r="OWR296" s="6"/>
      <c r="OWS296" s="6"/>
      <c r="OWT296" s="6"/>
      <c r="OWU296" s="6"/>
      <c r="OWV296" s="6"/>
      <c r="OWW296" s="6"/>
      <c r="OWX296" s="6"/>
      <c r="OWY296" s="6"/>
      <c r="OWZ296" s="6"/>
      <c r="OXA296" s="6"/>
      <c r="OXB296" s="6"/>
      <c r="OXC296" s="6"/>
      <c r="OXD296" s="6"/>
      <c r="OXE296" s="6"/>
      <c r="OXF296" s="6"/>
      <c r="OXG296" s="6"/>
      <c r="OXH296" s="6"/>
      <c r="OXI296" s="6"/>
      <c r="OXJ296" s="6"/>
      <c r="OXK296" s="6"/>
      <c r="OXL296" s="6"/>
      <c r="OXM296" s="6"/>
      <c r="OXN296" s="6"/>
      <c r="OXO296" s="6"/>
      <c r="OXP296" s="6"/>
      <c r="OXQ296" s="6"/>
      <c r="OXR296" s="6"/>
      <c r="OXS296" s="6"/>
      <c r="OXT296" s="6"/>
      <c r="OXU296" s="6"/>
      <c r="OXV296" s="6"/>
      <c r="OXW296" s="6"/>
      <c r="OXX296" s="6"/>
      <c r="OXY296" s="6"/>
      <c r="OXZ296" s="6"/>
      <c r="OYA296" s="6"/>
      <c r="OYB296" s="6"/>
      <c r="OYC296" s="6"/>
      <c r="OYD296" s="6"/>
      <c r="OYE296" s="6"/>
      <c r="OYF296" s="6"/>
      <c r="OYG296" s="6"/>
      <c r="OYH296" s="6"/>
      <c r="OYI296" s="6"/>
      <c r="OYJ296" s="6"/>
      <c r="OYK296" s="6"/>
      <c r="OYL296" s="6"/>
      <c r="OYM296" s="6"/>
      <c r="OYN296" s="6"/>
      <c r="OYO296" s="6"/>
      <c r="OYP296" s="6"/>
      <c r="OYQ296" s="6"/>
      <c r="OYR296" s="6"/>
      <c r="OYS296" s="6"/>
      <c r="OYT296" s="6"/>
      <c r="OYU296" s="6"/>
      <c r="OYV296" s="6"/>
      <c r="OYW296" s="6"/>
      <c r="OYX296" s="6"/>
      <c r="OYY296" s="6"/>
      <c r="OYZ296" s="6"/>
      <c r="OZA296" s="6"/>
      <c r="OZB296" s="6"/>
      <c r="OZC296" s="6"/>
      <c r="OZD296" s="6"/>
      <c r="OZE296" s="6"/>
      <c r="OZF296" s="6"/>
      <c r="OZG296" s="6"/>
      <c r="OZH296" s="6"/>
      <c r="OZI296" s="6"/>
      <c r="OZJ296" s="6"/>
      <c r="OZK296" s="6"/>
      <c r="OZL296" s="6"/>
      <c r="OZM296" s="6"/>
      <c r="OZN296" s="6"/>
      <c r="OZO296" s="6"/>
      <c r="OZP296" s="6"/>
      <c r="OZQ296" s="6"/>
      <c r="OZR296" s="6"/>
      <c r="OZS296" s="6"/>
      <c r="OZT296" s="6"/>
      <c r="OZU296" s="6"/>
      <c r="OZV296" s="6"/>
      <c r="OZW296" s="6"/>
      <c r="OZX296" s="6"/>
      <c r="OZY296" s="6"/>
      <c r="OZZ296" s="6"/>
      <c r="PAA296" s="6"/>
      <c r="PAB296" s="6"/>
      <c r="PAC296" s="6"/>
      <c r="PAD296" s="6"/>
      <c r="PAE296" s="6"/>
      <c r="PAF296" s="6"/>
      <c r="PAG296" s="6"/>
      <c r="PAH296" s="6"/>
      <c r="PAI296" s="6"/>
      <c r="PAJ296" s="6"/>
      <c r="PAK296" s="6"/>
      <c r="PAL296" s="6"/>
      <c r="PAM296" s="6"/>
      <c r="PAN296" s="6"/>
      <c r="PAO296" s="6"/>
      <c r="PAP296" s="6"/>
      <c r="PAQ296" s="6"/>
      <c r="PAR296" s="6"/>
      <c r="PAS296" s="6"/>
      <c r="PAT296" s="6"/>
      <c r="PAU296" s="6"/>
      <c r="PAV296" s="6"/>
      <c r="PAW296" s="6"/>
      <c r="PAX296" s="6"/>
      <c r="PAY296" s="6"/>
      <c r="PAZ296" s="6"/>
      <c r="PBA296" s="6"/>
      <c r="PBB296" s="6"/>
      <c r="PBC296" s="6"/>
      <c r="PBD296" s="6"/>
      <c r="PBE296" s="6"/>
      <c r="PBF296" s="6"/>
      <c r="PBG296" s="6"/>
      <c r="PBH296" s="6"/>
      <c r="PBI296" s="6"/>
      <c r="PBJ296" s="6"/>
      <c r="PBK296" s="6"/>
      <c r="PBL296" s="6"/>
      <c r="PBM296" s="6"/>
      <c r="PBN296" s="6"/>
      <c r="PBO296" s="6"/>
      <c r="PBP296" s="6"/>
      <c r="PBQ296" s="6"/>
      <c r="PBR296" s="6"/>
      <c r="PBS296" s="6"/>
      <c r="PBT296" s="6"/>
      <c r="PBU296" s="6"/>
      <c r="PBV296" s="6"/>
      <c r="PBW296" s="6"/>
      <c r="PBX296" s="6"/>
      <c r="PBY296" s="6"/>
      <c r="PBZ296" s="6"/>
      <c r="PCA296" s="6"/>
      <c r="PCB296" s="6"/>
      <c r="PCC296" s="6"/>
      <c r="PCD296" s="6"/>
      <c r="PCE296" s="6"/>
      <c r="PCF296" s="6"/>
      <c r="PCG296" s="6"/>
      <c r="PCH296" s="6"/>
      <c r="PCI296" s="6"/>
      <c r="PCJ296" s="6"/>
      <c r="PCK296" s="6"/>
      <c r="PCL296" s="6"/>
      <c r="PCM296" s="6"/>
      <c r="PCN296" s="6"/>
      <c r="PCO296" s="6"/>
      <c r="PCP296" s="6"/>
      <c r="PCQ296" s="6"/>
      <c r="PCR296" s="6"/>
      <c r="PCS296" s="6"/>
      <c r="PCT296" s="6"/>
      <c r="PCU296" s="6"/>
      <c r="PCV296" s="6"/>
      <c r="PCW296" s="6"/>
      <c r="PCX296" s="6"/>
      <c r="PCY296" s="6"/>
      <c r="PCZ296" s="6"/>
      <c r="PDA296" s="6"/>
      <c r="PDB296" s="6"/>
      <c r="PDC296" s="6"/>
      <c r="PDD296" s="6"/>
      <c r="PDE296" s="6"/>
      <c r="PDF296" s="6"/>
      <c r="PDG296" s="6"/>
      <c r="PDH296" s="6"/>
      <c r="PDI296" s="6"/>
      <c r="PDJ296" s="6"/>
      <c r="PDK296" s="6"/>
      <c r="PDL296" s="6"/>
      <c r="PDM296" s="6"/>
      <c r="PDN296" s="6"/>
      <c r="PDO296" s="6"/>
      <c r="PDP296" s="6"/>
      <c r="PDQ296" s="6"/>
      <c r="PDR296" s="6"/>
      <c r="PDS296" s="6"/>
      <c r="PDT296" s="6"/>
      <c r="PDU296" s="6"/>
      <c r="PDV296" s="6"/>
      <c r="PDW296" s="6"/>
      <c r="PDX296" s="6"/>
      <c r="PDY296" s="6"/>
      <c r="PDZ296" s="6"/>
      <c r="PEA296" s="6"/>
      <c r="PEB296" s="6"/>
      <c r="PEC296" s="6"/>
      <c r="PED296" s="6"/>
      <c r="PEE296" s="6"/>
      <c r="PEF296" s="6"/>
      <c r="PEG296" s="6"/>
      <c r="PEH296" s="6"/>
      <c r="PEI296" s="6"/>
      <c r="PEJ296" s="6"/>
      <c r="PEK296" s="6"/>
      <c r="PEL296" s="6"/>
      <c r="PEM296" s="6"/>
      <c r="PEN296" s="6"/>
      <c r="PEO296" s="6"/>
      <c r="PEP296" s="6"/>
      <c r="PEQ296" s="6"/>
      <c r="PER296" s="6"/>
      <c r="PES296" s="6"/>
      <c r="PET296" s="6"/>
      <c r="PEU296" s="6"/>
      <c r="PEV296" s="6"/>
      <c r="PEW296" s="6"/>
      <c r="PEX296" s="6"/>
      <c r="PEY296" s="6"/>
      <c r="PEZ296" s="6"/>
      <c r="PFA296" s="6"/>
      <c r="PFB296" s="6"/>
      <c r="PFC296" s="6"/>
      <c r="PFD296" s="6"/>
      <c r="PFE296" s="6"/>
      <c r="PFF296" s="6"/>
      <c r="PFG296" s="6"/>
      <c r="PFH296" s="6"/>
      <c r="PFI296" s="6"/>
      <c r="PFJ296" s="6"/>
      <c r="PFK296" s="6"/>
      <c r="PFL296" s="6"/>
      <c r="PFM296" s="6"/>
      <c r="PFN296" s="6"/>
      <c r="PFO296" s="6"/>
      <c r="PFP296" s="6"/>
      <c r="PFQ296" s="6"/>
      <c r="PFR296" s="6"/>
      <c r="PFS296" s="6"/>
      <c r="PFT296" s="6"/>
      <c r="PFU296" s="6"/>
      <c r="PFV296" s="6"/>
      <c r="PFW296" s="6"/>
      <c r="PFX296" s="6"/>
      <c r="PFY296" s="6"/>
      <c r="PFZ296" s="6"/>
      <c r="PGA296" s="6"/>
      <c r="PGB296" s="6"/>
      <c r="PGC296" s="6"/>
      <c r="PGD296" s="6"/>
      <c r="PGE296" s="6"/>
      <c r="PGF296" s="6"/>
      <c r="PGG296" s="6"/>
      <c r="PGH296" s="6"/>
      <c r="PGI296" s="6"/>
      <c r="PGJ296" s="6"/>
      <c r="PGK296" s="6"/>
      <c r="PGL296" s="6"/>
      <c r="PGM296" s="6"/>
      <c r="PGN296" s="6"/>
      <c r="PGO296" s="6"/>
      <c r="PGP296" s="6"/>
      <c r="PGQ296" s="6"/>
      <c r="PGR296" s="6"/>
      <c r="PGS296" s="6"/>
      <c r="PGT296" s="6"/>
      <c r="PGU296" s="6"/>
      <c r="PGV296" s="6"/>
      <c r="PGW296" s="6"/>
      <c r="PGX296" s="6"/>
      <c r="PGY296" s="6"/>
      <c r="PGZ296" s="6"/>
      <c r="PHA296" s="6"/>
      <c r="PHB296" s="6"/>
      <c r="PHC296" s="6"/>
      <c r="PHD296" s="6"/>
      <c r="PHE296" s="6"/>
      <c r="PHF296" s="6"/>
      <c r="PHG296" s="6"/>
      <c r="PHH296" s="6"/>
      <c r="PHI296" s="6"/>
      <c r="PHJ296" s="6"/>
      <c r="PHK296" s="6"/>
      <c r="PHL296" s="6"/>
      <c r="PHM296" s="6"/>
      <c r="PHN296" s="6"/>
      <c r="PHO296" s="6"/>
      <c r="PHP296" s="6"/>
      <c r="PHQ296" s="6"/>
      <c r="PHR296" s="6"/>
      <c r="PHS296" s="6"/>
      <c r="PHT296" s="6"/>
      <c r="PHU296" s="6"/>
      <c r="PHV296" s="6"/>
      <c r="PHW296" s="6"/>
      <c r="PHX296" s="6"/>
      <c r="PHY296" s="6"/>
      <c r="PHZ296" s="6"/>
      <c r="PIA296" s="6"/>
      <c r="PIB296" s="6"/>
      <c r="PIC296" s="6"/>
      <c r="PID296" s="6"/>
      <c r="PIE296" s="6"/>
      <c r="PIF296" s="6"/>
      <c r="PIG296" s="6"/>
      <c r="PIH296" s="6"/>
      <c r="PII296" s="6"/>
      <c r="PIJ296" s="6"/>
      <c r="PIK296" s="6"/>
      <c r="PIL296" s="6"/>
      <c r="PIM296" s="6"/>
      <c r="PIN296" s="6"/>
      <c r="PIO296" s="6"/>
      <c r="PIP296" s="6"/>
      <c r="PIQ296" s="6"/>
      <c r="PIR296" s="6"/>
      <c r="PIS296" s="6"/>
      <c r="PIT296" s="6"/>
      <c r="PIU296" s="6"/>
      <c r="PIV296" s="6"/>
      <c r="PIW296" s="6"/>
      <c r="PIX296" s="6"/>
      <c r="PIY296" s="6"/>
      <c r="PIZ296" s="6"/>
      <c r="PJA296" s="6"/>
      <c r="PJB296" s="6"/>
      <c r="PJC296" s="6"/>
      <c r="PJD296" s="6"/>
      <c r="PJE296" s="6"/>
      <c r="PJF296" s="6"/>
      <c r="PJG296" s="6"/>
      <c r="PJH296" s="6"/>
      <c r="PJI296" s="6"/>
      <c r="PJJ296" s="6"/>
      <c r="PJK296" s="6"/>
      <c r="PJL296" s="6"/>
      <c r="PJM296" s="6"/>
      <c r="PJN296" s="6"/>
      <c r="PJO296" s="6"/>
      <c r="PJP296" s="6"/>
      <c r="PJQ296" s="6"/>
      <c r="PJR296" s="6"/>
      <c r="PJS296" s="6"/>
      <c r="PJT296" s="6"/>
      <c r="PJU296" s="6"/>
      <c r="PJV296" s="6"/>
      <c r="PJW296" s="6"/>
      <c r="PJX296" s="6"/>
      <c r="PJY296" s="6"/>
      <c r="PJZ296" s="6"/>
      <c r="PKA296" s="6"/>
      <c r="PKB296" s="6"/>
      <c r="PKC296" s="6"/>
      <c r="PKD296" s="6"/>
      <c r="PKE296" s="6"/>
      <c r="PKF296" s="6"/>
      <c r="PKG296" s="6"/>
      <c r="PKH296" s="6"/>
      <c r="PKI296" s="6"/>
      <c r="PKJ296" s="6"/>
      <c r="PKK296" s="6"/>
      <c r="PKL296" s="6"/>
      <c r="PKM296" s="6"/>
      <c r="PKN296" s="6"/>
      <c r="PKO296" s="6"/>
      <c r="PKP296" s="6"/>
      <c r="PKQ296" s="6"/>
      <c r="PKR296" s="6"/>
      <c r="PKS296" s="6"/>
      <c r="PKT296" s="6"/>
      <c r="PKU296" s="6"/>
      <c r="PKV296" s="6"/>
      <c r="PKW296" s="6"/>
      <c r="PKX296" s="6"/>
      <c r="PKY296" s="6"/>
      <c r="PKZ296" s="6"/>
      <c r="PLA296" s="6"/>
      <c r="PLB296" s="6"/>
      <c r="PLC296" s="6"/>
      <c r="PLD296" s="6"/>
      <c r="PLE296" s="6"/>
      <c r="PLF296" s="6"/>
      <c r="PLG296" s="6"/>
      <c r="PLH296" s="6"/>
      <c r="PLI296" s="6"/>
      <c r="PLJ296" s="6"/>
      <c r="PLK296" s="6"/>
      <c r="PLL296" s="6"/>
      <c r="PLM296" s="6"/>
      <c r="PLN296" s="6"/>
      <c r="PLO296" s="6"/>
      <c r="PLP296" s="6"/>
      <c r="PLQ296" s="6"/>
      <c r="PLR296" s="6"/>
      <c r="PLS296" s="6"/>
      <c r="PLT296" s="6"/>
      <c r="PLU296" s="6"/>
      <c r="PLV296" s="6"/>
      <c r="PLW296" s="6"/>
      <c r="PLX296" s="6"/>
      <c r="PLY296" s="6"/>
      <c r="PLZ296" s="6"/>
      <c r="PMA296" s="6"/>
      <c r="PMB296" s="6"/>
      <c r="PMC296" s="6"/>
      <c r="PMD296" s="6"/>
      <c r="PME296" s="6"/>
      <c r="PMF296" s="6"/>
      <c r="PMG296" s="6"/>
      <c r="PMH296" s="6"/>
      <c r="PMI296" s="6"/>
      <c r="PMJ296" s="6"/>
      <c r="PMK296" s="6"/>
      <c r="PML296" s="6"/>
      <c r="PMM296" s="6"/>
      <c r="PMN296" s="6"/>
      <c r="PMO296" s="6"/>
      <c r="PMP296" s="6"/>
      <c r="PMQ296" s="6"/>
      <c r="PMR296" s="6"/>
      <c r="PMS296" s="6"/>
      <c r="PMT296" s="6"/>
      <c r="PMU296" s="6"/>
      <c r="PMV296" s="6"/>
      <c r="PMW296" s="6"/>
      <c r="PMX296" s="6"/>
      <c r="PMY296" s="6"/>
      <c r="PMZ296" s="6"/>
      <c r="PNA296" s="6"/>
      <c r="PNB296" s="6"/>
      <c r="PNC296" s="6"/>
      <c r="PND296" s="6"/>
      <c r="PNE296" s="6"/>
      <c r="PNF296" s="6"/>
      <c r="PNG296" s="6"/>
      <c r="PNH296" s="6"/>
      <c r="PNI296" s="6"/>
      <c r="PNJ296" s="6"/>
      <c r="PNK296" s="6"/>
      <c r="PNL296" s="6"/>
      <c r="PNM296" s="6"/>
      <c r="PNN296" s="6"/>
      <c r="PNO296" s="6"/>
      <c r="PNP296" s="6"/>
      <c r="PNQ296" s="6"/>
      <c r="PNR296" s="6"/>
      <c r="PNS296" s="6"/>
      <c r="PNT296" s="6"/>
      <c r="PNU296" s="6"/>
      <c r="PNV296" s="6"/>
      <c r="PNW296" s="6"/>
      <c r="PNX296" s="6"/>
      <c r="PNY296" s="6"/>
      <c r="PNZ296" s="6"/>
      <c r="POA296" s="6"/>
      <c r="POB296" s="6"/>
      <c r="POC296" s="6"/>
      <c r="POD296" s="6"/>
      <c r="POE296" s="6"/>
      <c r="POF296" s="6"/>
      <c r="POG296" s="6"/>
      <c r="POH296" s="6"/>
      <c r="POI296" s="6"/>
      <c r="POJ296" s="6"/>
      <c r="POK296" s="6"/>
      <c r="POL296" s="6"/>
      <c r="POM296" s="6"/>
      <c r="PON296" s="6"/>
      <c r="POO296" s="6"/>
      <c r="POP296" s="6"/>
      <c r="POQ296" s="6"/>
      <c r="POR296" s="6"/>
      <c r="POS296" s="6"/>
      <c r="POT296" s="6"/>
      <c r="POU296" s="6"/>
      <c r="POV296" s="6"/>
      <c r="POW296" s="6"/>
      <c r="POX296" s="6"/>
      <c r="POY296" s="6"/>
      <c r="POZ296" s="6"/>
      <c r="PPA296" s="6"/>
      <c r="PPB296" s="6"/>
      <c r="PPC296" s="6"/>
      <c r="PPD296" s="6"/>
      <c r="PPE296" s="6"/>
      <c r="PPF296" s="6"/>
      <c r="PPG296" s="6"/>
      <c r="PPH296" s="6"/>
      <c r="PPI296" s="6"/>
      <c r="PPJ296" s="6"/>
      <c r="PPK296" s="6"/>
      <c r="PPL296" s="6"/>
      <c r="PPM296" s="6"/>
      <c r="PPN296" s="6"/>
      <c r="PPO296" s="6"/>
      <c r="PPP296" s="6"/>
      <c r="PPQ296" s="6"/>
      <c r="PPR296" s="6"/>
      <c r="PPS296" s="6"/>
      <c r="PPT296" s="6"/>
      <c r="PPU296" s="6"/>
      <c r="PPV296" s="6"/>
      <c r="PPW296" s="6"/>
      <c r="PPX296" s="6"/>
      <c r="PPY296" s="6"/>
      <c r="PPZ296" s="6"/>
      <c r="PQA296" s="6"/>
      <c r="PQB296" s="6"/>
      <c r="PQC296" s="6"/>
      <c r="PQD296" s="6"/>
      <c r="PQE296" s="6"/>
      <c r="PQF296" s="6"/>
      <c r="PQG296" s="6"/>
      <c r="PQH296" s="6"/>
      <c r="PQI296" s="6"/>
      <c r="PQJ296" s="6"/>
      <c r="PQK296" s="6"/>
      <c r="PQL296" s="6"/>
      <c r="PQM296" s="6"/>
      <c r="PQN296" s="6"/>
      <c r="PQO296" s="6"/>
      <c r="PQP296" s="6"/>
      <c r="PQQ296" s="6"/>
      <c r="PQR296" s="6"/>
      <c r="PQS296" s="6"/>
      <c r="PQT296" s="6"/>
      <c r="PQU296" s="6"/>
      <c r="PQV296" s="6"/>
      <c r="PQW296" s="6"/>
      <c r="PQX296" s="6"/>
      <c r="PQY296" s="6"/>
      <c r="PQZ296" s="6"/>
      <c r="PRA296" s="6"/>
      <c r="PRB296" s="6"/>
      <c r="PRC296" s="6"/>
      <c r="PRD296" s="6"/>
      <c r="PRE296" s="6"/>
      <c r="PRF296" s="6"/>
      <c r="PRG296" s="6"/>
      <c r="PRH296" s="6"/>
      <c r="PRI296" s="6"/>
      <c r="PRJ296" s="6"/>
      <c r="PRK296" s="6"/>
      <c r="PRL296" s="6"/>
      <c r="PRM296" s="6"/>
      <c r="PRN296" s="6"/>
      <c r="PRO296" s="6"/>
      <c r="PRP296" s="6"/>
      <c r="PRQ296" s="6"/>
      <c r="PRR296" s="6"/>
      <c r="PRS296" s="6"/>
      <c r="PRT296" s="6"/>
      <c r="PRU296" s="6"/>
      <c r="PRV296" s="6"/>
      <c r="PRW296" s="6"/>
      <c r="PRX296" s="6"/>
      <c r="PRY296" s="6"/>
      <c r="PRZ296" s="6"/>
      <c r="PSA296" s="6"/>
      <c r="PSB296" s="6"/>
      <c r="PSC296" s="6"/>
      <c r="PSD296" s="6"/>
      <c r="PSE296" s="6"/>
      <c r="PSF296" s="6"/>
      <c r="PSG296" s="6"/>
      <c r="PSH296" s="6"/>
      <c r="PSI296" s="6"/>
      <c r="PSJ296" s="6"/>
      <c r="PSK296" s="6"/>
      <c r="PSL296" s="6"/>
      <c r="PSM296" s="6"/>
      <c r="PSN296" s="6"/>
      <c r="PSO296" s="6"/>
      <c r="PSP296" s="6"/>
      <c r="PSQ296" s="6"/>
      <c r="PSR296" s="6"/>
      <c r="PSS296" s="6"/>
      <c r="PST296" s="6"/>
      <c r="PSU296" s="6"/>
      <c r="PSV296" s="6"/>
      <c r="PSW296" s="6"/>
      <c r="PSX296" s="6"/>
      <c r="PSY296" s="6"/>
      <c r="PSZ296" s="6"/>
      <c r="PTA296" s="6"/>
      <c r="PTB296" s="6"/>
      <c r="PTC296" s="6"/>
      <c r="PTD296" s="6"/>
      <c r="PTE296" s="6"/>
      <c r="PTF296" s="6"/>
      <c r="PTG296" s="6"/>
      <c r="PTH296" s="6"/>
      <c r="PTI296" s="6"/>
      <c r="PTJ296" s="6"/>
      <c r="PTK296" s="6"/>
      <c r="PTL296" s="6"/>
      <c r="PTM296" s="6"/>
      <c r="PTN296" s="6"/>
      <c r="PTO296" s="6"/>
      <c r="PTP296" s="6"/>
      <c r="PTQ296" s="6"/>
      <c r="PTR296" s="6"/>
      <c r="PTS296" s="6"/>
      <c r="PTT296" s="6"/>
      <c r="PTU296" s="6"/>
      <c r="PTV296" s="6"/>
      <c r="PTW296" s="6"/>
      <c r="PTX296" s="6"/>
      <c r="PTY296" s="6"/>
      <c r="PTZ296" s="6"/>
      <c r="PUA296" s="6"/>
      <c r="PUB296" s="6"/>
      <c r="PUC296" s="6"/>
      <c r="PUD296" s="6"/>
      <c r="PUE296" s="6"/>
      <c r="PUF296" s="6"/>
      <c r="PUG296" s="6"/>
      <c r="PUH296" s="6"/>
      <c r="PUI296" s="6"/>
      <c r="PUJ296" s="6"/>
      <c r="PUK296" s="6"/>
      <c r="PUL296" s="6"/>
      <c r="PUM296" s="6"/>
      <c r="PUN296" s="6"/>
      <c r="PUO296" s="6"/>
      <c r="PUP296" s="6"/>
      <c r="PUQ296" s="6"/>
      <c r="PUR296" s="6"/>
      <c r="PUS296" s="6"/>
      <c r="PUT296" s="6"/>
      <c r="PUU296" s="6"/>
      <c r="PUV296" s="6"/>
      <c r="PUW296" s="6"/>
      <c r="PUX296" s="6"/>
      <c r="PUY296" s="6"/>
      <c r="PUZ296" s="6"/>
      <c r="PVA296" s="6"/>
      <c r="PVB296" s="6"/>
      <c r="PVC296" s="6"/>
      <c r="PVD296" s="6"/>
      <c r="PVE296" s="6"/>
      <c r="PVF296" s="6"/>
      <c r="PVG296" s="6"/>
      <c r="PVH296" s="6"/>
      <c r="PVI296" s="6"/>
      <c r="PVJ296" s="6"/>
      <c r="PVK296" s="6"/>
      <c r="PVL296" s="6"/>
      <c r="PVM296" s="6"/>
      <c r="PVN296" s="6"/>
      <c r="PVO296" s="6"/>
      <c r="PVP296" s="6"/>
      <c r="PVQ296" s="6"/>
      <c r="PVR296" s="6"/>
      <c r="PVS296" s="6"/>
      <c r="PVT296" s="6"/>
      <c r="PVU296" s="6"/>
      <c r="PVV296" s="6"/>
      <c r="PVW296" s="6"/>
      <c r="PVX296" s="6"/>
      <c r="PVY296" s="6"/>
      <c r="PVZ296" s="6"/>
      <c r="PWA296" s="6"/>
      <c r="PWB296" s="6"/>
      <c r="PWC296" s="6"/>
      <c r="PWD296" s="6"/>
      <c r="PWE296" s="6"/>
      <c r="PWF296" s="6"/>
      <c r="PWG296" s="6"/>
      <c r="PWH296" s="6"/>
      <c r="PWI296" s="6"/>
      <c r="PWJ296" s="6"/>
      <c r="PWK296" s="6"/>
      <c r="PWL296" s="6"/>
      <c r="PWM296" s="6"/>
      <c r="PWN296" s="6"/>
      <c r="PWO296" s="6"/>
      <c r="PWP296" s="6"/>
      <c r="PWQ296" s="6"/>
      <c r="PWR296" s="6"/>
      <c r="PWS296" s="6"/>
      <c r="PWT296" s="6"/>
      <c r="PWU296" s="6"/>
      <c r="PWV296" s="6"/>
      <c r="PWW296" s="6"/>
      <c r="PWX296" s="6"/>
      <c r="PWY296" s="6"/>
      <c r="PWZ296" s="6"/>
      <c r="PXA296" s="6"/>
      <c r="PXB296" s="6"/>
      <c r="PXC296" s="6"/>
      <c r="PXD296" s="6"/>
      <c r="PXE296" s="6"/>
      <c r="PXF296" s="6"/>
      <c r="PXG296" s="6"/>
      <c r="PXH296" s="6"/>
      <c r="PXI296" s="6"/>
      <c r="PXJ296" s="6"/>
      <c r="PXK296" s="6"/>
      <c r="PXL296" s="6"/>
      <c r="PXM296" s="6"/>
      <c r="PXN296" s="6"/>
      <c r="PXO296" s="6"/>
      <c r="PXP296" s="6"/>
      <c r="PXQ296" s="6"/>
      <c r="PXR296" s="6"/>
      <c r="PXS296" s="6"/>
      <c r="PXT296" s="6"/>
      <c r="PXU296" s="6"/>
      <c r="PXV296" s="6"/>
      <c r="PXW296" s="6"/>
      <c r="PXX296" s="6"/>
      <c r="PXY296" s="6"/>
      <c r="PXZ296" s="6"/>
      <c r="PYA296" s="6"/>
      <c r="PYB296" s="6"/>
      <c r="PYC296" s="6"/>
      <c r="PYD296" s="6"/>
      <c r="PYE296" s="6"/>
      <c r="PYF296" s="6"/>
      <c r="PYG296" s="6"/>
      <c r="PYH296" s="6"/>
      <c r="PYI296" s="6"/>
      <c r="PYJ296" s="6"/>
      <c r="PYK296" s="6"/>
      <c r="PYL296" s="6"/>
      <c r="PYM296" s="6"/>
      <c r="PYN296" s="6"/>
      <c r="PYO296" s="6"/>
      <c r="PYP296" s="6"/>
      <c r="PYQ296" s="6"/>
      <c r="PYR296" s="6"/>
      <c r="PYS296" s="6"/>
      <c r="PYT296" s="6"/>
      <c r="PYU296" s="6"/>
      <c r="PYV296" s="6"/>
      <c r="PYW296" s="6"/>
      <c r="PYX296" s="6"/>
      <c r="PYY296" s="6"/>
      <c r="PYZ296" s="6"/>
      <c r="PZA296" s="6"/>
      <c r="PZB296" s="6"/>
      <c r="PZC296" s="6"/>
      <c r="PZD296" s="6"/>
      <c r="PZE296" s="6"/>
      <c r="PZF296" s="6"/>
      <c r="PZG296" s="6"/>
      <c r="PZH296" s="6"/>
      <c r="PZI296" s="6"/>
      <c r="PZJ296" s="6"/>
      <c r="PZK296" s="6"/>
      <c r="PZL296" s="6"/>
      <c r="PZM296" s="6"/>
      <c r="PZN296" s="6"/>
      <c r="PZO296" s="6"/>
      <c r="PZP296" s="6"/>
      <c r="PZQ296" s="6"/>
      <c r="PZR296" s="6"/>
      <c r="PZS296" s="6"/>
      <c r="PZT296" s="6"/>
      <c r="PZU296" s="6"/>
      <c r="PZV296" s="6"/>
      <c r="PZW296" s="6"/>
      <c r="PZX296" s="6"/>
      <c r="PZY296" s="6"/>
      <c r="PZZ296" s="6"/>
      <c r="QAA296" s="6"/>
      <c r="QAB296" s="6"/>
      <c r="QAC296" s="6"/>
      <c r="QAD296" s="6"/>
      <c r="QAE296" s="6"/>
      <c r="QAF296" s="6"/>
      <c r="QAG296" s="6"/>
      <c r="QAH296" s="6"/>
      <c r="QAI296" s="6"/>
      <c r="QAJ296" s="6"/>
      <c r="QAK296" s="6"/>
      <c r="QAL296" s="6"/>
      <c r="QAM296" s="6"/>
      <c r="QAN296" s="6"/>
      <c r="QAO296" s="6"/>
      <c r="QAP296" s="6"/>
      <c r="QAQ296" s="6"/>
      <c r="QAR296" s="6"/>
      <c r="QAS296" s="6"/>
      <c r="QAT296" s="6"/>
      <c r="QAU296" s="6"/>
      <c r="QAV296" s="6"/>
      <c r="QAW296" s="6"/>
      <c r="QAX296" s="6"/>
      <c r="QAY296" s="6"/>
      <c r="QAZ296" s="6"/>
      <c r="QBA296" s="6"/>
      <c r="QBB296" s="6"/>
      <c r="QBC296" s="6"/>
      <c r="QBD296" s="6"/>
      <c r="QBE296" s="6"/>
      <c r="QBF296" s="6"/>
      <c r="QBG296" s="6"/>
      <c r="QBH296" s="6"/>
      <c r="QBI296" s="6"/>
      <c r="QBJ296" s="6"/>
      <c r="QBK296" s="6"/>
      <c r="QBL296" s="6"/>
      <c r="QBM296" s="6"/>
      <c r="QBN296" s="6"/>
      <c r="QBO296" s="6"/>
      <c r="QBP296" s="6"/>
      <c r="QBQ296" s="6"/>
      <c r="QBR296" s="6"/>
      <c r="QBS296" s="6"/>
      <c r="QBT296" s="6"/>
      <c r="QBU296" s="6"/>
      <c r="QBV296" s="6"/>
      <c r="QBW296" s="6"/>
      <c r="QBX296" s="6"/>
      <c r="QBY296" s="6"/>
      <c r="QBZ296" s="6"/>
      <c r="QCA296" s="6"/>
      <c r="QCB296" s="6"/>
      <c r="QCC296" s="6"/>
      <c r="QCD296" s="6"/>
      <c r="QCE296" s="6"/>
      <c r="QCF296" s="6"/>
      <c r="QCG296" s="6"/>
      <c r="QCH296" s="6"/>
      <c r="QCI296" s="6"/>
      <c r="QCJ296" s="6"/>
      <c r="QCK296" s="6"/>
      <c r="QCL296" s="6"/>
      <c r="QCM296" s="6"/>
      <c r="QCN296" s="6"/>
      <c r="QCO296" s="6"/>
      <c r="QCP296" s="6"/>
      <c r="QCQ296" s="6"/>
      <c r="QCR296" s="6"/>
      <c r="QCS296" s="6"/>
      <c r="QCT296" s="6"/>
      <c r="QCU296" s="6"/>
      <c r="QCV296" s="6"/>
      <c r="QCW296" s="6"/>
      <c r="QCX296" s="6"/>
      <c r="QCY296" s="6"/>
      <c r="QCZ296" s="6"/>
      <c r="QDA296" s="6"/>
      <c r="QDB296" s="6"/>
      <c r="QDC296" s="6"/>
      <c r="QDD296" s="6"/>
      <c r="QDE296" s="6"/>
      <c r="QDF296" s="6"/>
      <c r="QDG296" s="6"/>
      <c r="QDH296" s="6"/>
      <c r="QDI296" s="6"/>
      <c r="QDJ296" s="6"/>
      <c r="QDK296" s="6"/>
      <c r="QDL296" s="6"/>
      <c r="QDM296" s="6"/>
      <c r="QDN296" s="6"/>
      <c r="QDO296" s="6"/>
      <c r="QDP296" s="6"/>
      <c r="QDQ296" s="6"/>
      <c r="QDR296" s="6"/>
      <c r="QDS296" s="6"/>
      <c r="QDT296" s="6"/>
      <c r="QDU296" s="6"/>
      <c r="QDV296" s="6"/>
      <c r="QDW296" s="6"/>
      <c r="QDX296" s="6"/>
      <c r="QDY296" s="6"/>
      <c r="QDZ296" s="6"/>
      <c r="QEA296" s="6"/>
      <c r="QEB296" s="6"/>
      <c r="QEC296" s="6"/>
      <c r="QED296" s="6"/>
      <c r="QEE296" s="6"/>
      <c r="QEF296" s="6"/>
      <c r="QEG296" s="6"/>
      <c r="QEH296" s="6"/>
      <c r="QEI296" s="6"/>
      <c r="QEJ296" s="6"/>
      <c r="QEK296" s="6"/>
      <c r="QEL296" s="6"/>
      <c r="QEM296" s="6"/>
      <c r="QEN296" s="6"/>
      <c r="QEO296" s="6"/>
      <c r="QEP296" s="6"/>
      <c r="QEQ296" s="6"/>
      <c r="QER296" s="6"/>
      <c r="QES296" s="6"/>
      <c r="QET296" s="6"/>
      <c r="QEU296" s="6"/>
      <c r="QEV296" s="6"/>
      <c r="QEW296" s="6"/>
      <c r="QEX296" s="6"/>
      <c r="QEY296" s="6"/>
      <c r="QEZ296" s="6"/>
      <c r="QFA296" s="6"/>
      <c r="QFB296" s="6"/>
      <c r="QFC296" s="6"/>
      <c r="QFD296" s="6"/>
      <c r="QFE296" s="6"/>
      <c r="QFF296" s="6"/>
      <c r="QFG296" s="6"/>
      <c r="QFH296" s="6"/>
      <c r="QFI296" s="6"/>
      <c r="QFJ296" s="6"/>
      <c r="QFK296" s="6"/>
      <c r="QFL296" s="6"/>
      <c r="QFM296" s="6"/>
      <c r="QFN296" s="6"/>
      <c r="QFO296" s="6"/>
      <c r="QFP296" s="6"/>
      <c r="QFQ296" s="6"/>
      <c r="QFR296" s="6"/>
      <c r="QFS296" s="6"/>
      <c r="QFT296" s="6"/>
      <c r="QFU296" s="6"/>
      <c r="QFV296" s="6"/>
      <c r="QFW296" s="6"/>
      <c r="QFX296" s="6"/>
      <c r="QFY296" s="6"/>
      <c r="QFZ296" s="6"/>
      <c r="QGA296" s="6"/>
      <c r="QGB296" s="6"/>
      <c r="QGC296" s="6"/>
      <c r="QGD296" s="6"/>
      <c r="QGE296" s="6"/>
      <c r="QGF296" s="6"/>
      <c r="QGG296" s="6"/>
      <c r="QGH296" s="6"/>
      <c r="QGI296" s="6"/>
      <c r="QGJ296" s="6"/>
      <c r="QGK296" s="6"/>
      <c r="QGL296" s="6"/>
      <c r="QGM296" s="6"/>
      <c r="QGN296" s="6"/>
      <c r="QGO296" s="6"/>
      <c r="QGP296" s="6"/>
      <c r="QGQ296" s="6"/>
      <c r="QGR296" s="6"/>
      <c r="QGS296" s="6"/>
      <c r="QGT296" s="6"/>
      <c r="QGU296" s="6"/>
      <c r="QGV296" s="6"/>
      <c r="QGW296" s="6"/>
      <c r="QGX296" s="6"/>
      <c r="QGY296" s="6"/>
      <c r="QGZ296" s="6"/>
      <c r="QHA296" s="6"/>
      <c r="QHB296" s="6"/>
      <c r="QHC296" s="6"/>
      <c r="QHD296" s="6"/>
      <c r="QHE296" s="6"/>
      <c r="QHF296" s="6"/>
      <c r="QHG296" s="6"/>
      <c r="QHH296" s="6"/>
      <c r="QHI296" s="6"/>
      <c r="QHJ296" s="6"/>
      <c r="QHK296" s="6"/>
      <c r="QHL296" s="6"/>
      <c r="QHM296" s="6"/>
      <c r="QHN296" s="6"/>
      <c r="QHO296" s="6"/>
      <c r="QHP296" s="6"/>
      <c r="QHQ296" s="6"/>
      <c r="QHR296" s="6"/>
      <c r="QHS296" s="6"/>
      <c r="QHT296" s="6"/>
      <c r="QHU296" s="6"/>
      <c r="QHV296" s="6"/>
      <c r="QHW296" s="6"/>
      <c r="QHX296" s="6"/>
      <c r="QHY296" s="6"/>
      <c r="QHZ296" s="6"/>
      <c r="QIA296" s="6"/>
      <c r="QIB296" s="6"/>
      <c r="QIC296" s="6"/>
      <c r="QID296" s="6"/>
      <c r="QIE296" s="6"/>
      <c r="QIF296" s="6"/>
      <c r="QIG296" s="6"/>
      <c r="QIH296" s="6"/>
      <c r="QII296" s="6"/>
      <c r="QIJ296" s="6"/>
      <c r="QIK296" s="6"/>
      <c r="QIL296" s="6"/>
      <c r="QIM296" s="6"/>
      <c r="QIN296" s="6"/>
      <c r="QIO296" s="6"/>
      <c r="QIP296" s="6"/>
      <c r="QIQ296" s="6"/>
      <c r="QIR296" s="6"/>
      <c r="QIS296" s="6"/>
      <c r="QIT296" s="6"/>
      <c r="QIU296" s="6"/>
      <c r="QIV296" s="6"/>
      <c r="QIW296" s="6"/>
      <c r="QIX296" s="6"/>
      <c r="QIY296" s="6"/>
      <c r="QIZ296" s="6"/>
      <c r="QJA296" s="6"/>
      <c r="QJB296" s="6"/>
      <c r="QJC296" s="6"/>
      <c r="QJD296" s="6"/>
      <c r="QJE296" s="6"/>
      <c r="QJF296" s="6"/>
      <c r="QJG296" s="6"/>
      <c r="QJH296" s="6"/>
      <c r="QJI296" s="6"/>
      <c r="QJJ296" s="6"/>
      <c r="QJK296" s="6"/>
      <c r="QJL296" s="6"/>
      <c r="QJM296" s="6"/>
      <c r="QJN296" s="6"/>
      <c r="QJO296" s="6"/>
      <c r="QJP296" s="6"/>
      <c r="QJQ296" s="6"/>
      <c r="QJR296" s="6"/>
      <c r="QJS296" s="6"/>
      <c r="QJT296" s="6"/>
      <c r="QJU296" s="6"/>
      <c r="QJV296" s="6"/>
      <c r="QJW296" s="6"/>
      <c r="QJX296" s="6"/>
      <c r="QJY296" s="6"/>
      <c r="QJZ296" s="6"/>
      <c r="QKA296" s="6"/>
      <c r="QKB296" s="6"/>
      <c r="QKC296" s="6"/>
      <c r="QKD296" s="6"/>
      <c r="QKE296" s="6"/>
      <c r="QKF296" s="6"/>
      <c r="QKG296" s="6"/>
      <c r="QKH296" s="6"/>
      <c r="QKI296" s="6"/>
      <c r="QKJ296" s="6"/>
      <c r="QKK296" s="6"/>
      <c r="QKL296" s="6"/>
      <c r="QKM296" s="6"/>
      <c r="QKN296" s="6"/>
      <c r="QKO296" s="6"/>
      <c r="QKP296" s="6"/>
      <c r="QKQ296" s="6"/>
      <c r="QKR296" s="6"/>
      <c r="QKS296" s="6"/>
      <c r="QKT296" s="6"/>
      <c r="QKU296" s="6"/>
      <c r="QKV296" s="6"/>
      <c r="QKW296" s="6"/>
      <c r="QKX296" s="6"/>
      <c r="QKY296" s="6"/>
      <c r="QKZ296" s="6"/>
      <c r="QLA296" s="6"/>
      <c r="QLB296" s="6"/>
      <c r="QLC296" s="6"/>
      <c r="QLD296" s="6"/>
      <c r="QLE296" s="6"/>
      <c r="QLF296" s="6"/>
      <c r="QLG296" s="6"/>
      <c r="QLH296" s="6"/>
      <c r="QLI296" s="6"/>
      <c r="QLJ296" s="6"/>
      <c r="QLK296" s="6"/>
      <c r="QLL296" s="6"/>
      <c r="QLM296" s="6"/>
      <c r="QLN296" s="6"/>
      <c r="QLO296" s="6"/>
      <c r="QLP296" s="6"/>
      <c r="QLQ296" s="6"/>
      <c r="QLR296" s="6"/>
      <c r="QLS296" s="6"/>
      <c r="QLT296" s="6"/>
      <c r="QLU296" s="6"/>
      <c r="QLV296" s="6"/>
      <c r="QLW296" s="6"/>
      <c r="QLX296" s="6"/>
      <c r="QLY296" s="6"/>
      <c r="QLZ296" s="6"/>
      <c r="QMA296" s="6"/>
      <c r="QMB296" s="6"/>
      <c r="QMC296" s="6"/>
      <c r="QMD296" s="6"/>
      <c r="QME296" s="6"/>
      <c r="QMF296" s="6"/>
      <c r="QMG296" s="6"/>
      <c r="QMH296" s="6"/>
      <c r="QMI296" s="6"/>
      <c r="QMJ296" s="6"/>
      <c r="QMK296" s="6"/>
      <c r="QML296" s="6"/>
      <c r="QMM296" s="6"/>
      <c r="QMN296" s="6"/>
      <c r="QMO296" s="6"/>
      <c r="QMP296" s="6"/>
      <c r="QMQ296" s="6"/>
      <c r="QMR296" s="6"/>
      <c r="QMS296" s="6"/>
      <c r="QMT296" s="6"/>
      <c r="QMU296" s="6"/>
      <c r="QMV296" s="6"/>
      <c r="QMW296" s="6"/>
      <c r="QMX296" s="6"/>
      <c r="QMY296" s="6"/>
      <c r="QMZ296" s="6"/>
      <c r="QNA296" s="6"/>
      <c r="QNB296" s="6"/>
      <c r="QNC296" s="6"/>
      <c r="QND296" s="6"/>
      <c r="QNE296" s="6"/>
      <c r="QNF296" s="6"/>
      <c r="QNG296" s="6"/>
      <c r="QNH296" s="6"/>
      <c r="QNI296" s="6"/>
      <c r="QNJ296" s="6"/>
      <c r="QNK296" s="6"/>
      <c r="QNL296" s="6"/>
      <c r="QNM296" s="6"/>
      <c r="QNN296" s="6"/>
      <c r="QNO296" s="6"/>
      <c r="QNP296" s="6"/>
      <c r="QNQ296" s="6"/>
      <c r="QNR296" s="6"/>
      <c r="QNS296" s="6"/>
      <c r="QNT296" s="6"/>
      <c r="QNU296" s="6"/>
      <c r="QNV296" s="6"/>
      <c r="QNW296" s="6"/>
      <c r="QNX296" s="6"/>
      <c r="QNY296" s="6"/>
      <c r="QNZ296" s="6"/>
      <c r="QOA296" s="6"/>
      <c r="QOB296" s="6"/>
      <c r="QOC296" s="6"/>
      <c r="QOD296" s="6"/>
      <c r="QOE296" s="6"/>
      <c r="QOF296" s="6"/>
      <c r="QOG296" s="6"/>
      <c r="QOH296" s="6"/>
      <c r="QOI296" s="6"/>
      <c r="QOJ296" s="6"/>
      <c r="QOK296" s="6"/>
      <c r="QOL296" s="6"/>
      <c r="QOM296" s="6"/>
      <c r="QON296" s="6"/>
      <c r="QOO296" s="6"/>
      <c r="QOP296" s="6"/>
      <c r="QOQ296" s="6"/>
      <c r="QOR296" s="6"/>
      <c r="QOS296" s="6"/>
      <c r="QOT296" s="6"/>
      <c r="QOU296" s="6"/>
      <c r="QOV296" s="6"/>
      <c r="QOW296" s="6"/>
      <c r="QOX296" s="6"/>
      <c r="QOY296" s="6"/>
      <c r="QOZ296" s="6"/>
      <c r="QPA296" s="6"/>
      <c r="QPB296" s="6"/>
      <c r="QPC296" s="6"/>
      <c r="QPD296" s="6"/>
      <c r="QPE296" s="6"/>
      <c r="QPF296" s="6"/>
      <c r="QPG296" s="6"/>
      <c r="QPH296" s="6"/>
      <c r="QPI296" s="6"/>
      <c r="QPJ296" s="6"/>
      <c r="QPK296" s="6"/>
      <c r="QPL296" s="6"/>
      <c r="QPM296" s="6"/>
      <c r="QPN296" s="6"/>
      <c r="QPO296" s="6"/>
      <c r="QPP296" s="6"/>
      <c r="QPQ296" s="6"/>
      <c r="QPR296" s="6"/>
      <c r="QPS296" s="6"/>
      <c r="QPT296" s="6"/>
      <c r="QPU296" s="6"/>
      <c r="QPV296" s="6"/>
      <c r="QPW296" s="6"/>
      <c r="QPX296" s="6"/>
      <c r="QPY296" s="6"/>
      <c r="QPZ296" s="6"/>
      <c r="QQA296" s="6"/>
      <c r="QQB296" s="6"/>
      <c r="QQC296" s="6"/>
      <c r="QQD296" s="6"/>
      <c r="QQE296" s="6"/>
      <c r="QQF296" s="6"/>
      <c r="QQG296" s="6"/>
      <c r="QQH296" s="6"/>
      <c r="QQI296" s="6"/>
      <c r="QQJ296" s="6"/>
      <c r="QQK296" s="6"/>
      <c r="QQL296" s="6"/>
      <c r="QQM296" s="6"/>
      <c r="QQN296" s="6"/>
      <c r="QQO296" s="6"/>
      <c r="QQP296" s="6"/>
      <c r="QQQ296" s="6"/>
      <c r="QQR296" s="6"/>
      <c r="QQS296" s="6"/>
      <c r="QQT296" s="6"/>
      <c r="QQU296" s="6"/>
      <c r="QQV296" s="6"/>
      <c r="QQW296" s="6"/>
      <c r="QQX296" s="6"/>
      <c r="QQY296" s="6"/>
      <c r="QQZ296" s="6"/>
      <c r="QRA296" s="6"/>
      <c r="QRB296" s="6"/>
      <c r="QRC296" s="6"/>
      <c r="QRD296" s="6"/>
      <c r="QRE296" s="6"/>
      <c r="QRF296" s="6"/>
      <c r="QRG296" s="6"/>
      <c r="QRH296" s="6"/>
      <c r="QRI296" s="6"/>
      <c r="QRJ296" s="6"/>
      <c r="QRK296" s="6"/>
      <c r="QRL296" s="6"/>
      <c r="QRM296" s="6"/>
      <c r="QRN296" s="6"/>
      <c r="QRO296" s="6"/>
      <c r="QRP296" s="6"/>
      <c r="QRQ296" s="6"/>
      <c r="QRR296" s="6"/>
      <c r="QRS296" s="6"/>
      <c r="QRT296" s="6"/>
      <c r="QRU296" s="6"/>
      <c r="QRV296" s="6"/>
      <c r="QRW296" s="6"/>
      <c r="QRX296" s="6"/>
      <c r="QRY296" s="6"/>
      <c r="QRZ296" s="6"/>
      <c r="QSA296" s="6"/>
      <c r="QSB296" s="6"/>
      <c r="QSC296" s="6"/>
      <c r="QSD296" s="6"/>
      <c r="QSE296" s="6"/>
      <c r="QSF296" s="6"/>
      <c r="QSG296" s="6"/>
      <c r="QSH296" s="6"/>
      <c r="QSI296" s="6"/>
      <c r="QSJ296" s="6"/>
      <c r="QSK296" s="6"/>
      <c r="QSL296" s="6"/>
      <c r="QSM296" s="6"/>
      <c r="QSN296" s="6"/>
      <c r="QSO296" s="6"/>
      <c r="QSP296" s="6"/>
      <c r="QSQ296" s="6"/>
      <c r="QSR296" s="6"/>
      <c r="QSS296" s="6"/>
      <c r="QST296" s="6"/>
      <c r="QSU296" s="6"/>
      <c r="QSV296" s="6"/>
      <c r="QSW296" s="6"/>
      <c r="QSX296" s="6"/>
      <c r="QSY296" s="6"/>
      <c r="QSZ296" s="6"/>
      <c r="QTA296" s="6"/>
      <c r="QTB296" s="6"/>
      <c r="QTC296" s="6"/>
      <c r="QTD296" s="6"/>
      <c r="QTE296" s="6"/>
      <c r="QTF296" s="6"/>
      <c r="QTG296" s="6"/>
      <c r="QTH296" s="6"/>
      <c r="QTI296" s="6"/>
      <c r="QTJ296" s="6"/>
      <c r="QTK296" s="6"/>
      <c r="QTL296" s="6"/>
      <c r="QTM296" s="6"/>
      <c r="QTN296" s="6"/>
      <c r="QTO296" s="6"/>
      <c r="QTP296" s="6"/>
      <c r="QTQ296" s="6"/>
      <c r="QTR296" s="6"/>
      <c r="QTS296" s="6"/>
      <c r="QTT296" s="6"/>
      <c r="QTU296" s="6"/>
      <c r="QTV296" s="6"/>
      <c r="QTW296" s="6"/>
      <c r="QTX296" s="6"/>
      <c r="QTY296" s="6"/>
      <c r="QTZ296" s="6"/>
      <c r="QUA296" s="6"/>
      <c r="QUB296" s="6"/>
      <c r="QUC296" s="6"/>
      <c r="QUD296" s="6"/>
      <c r="QUE296" s="6"/>
      <c r="QUF296" s="6"/>
      <c r="QUG296" s="6"/>
      <c r="QUH296" s="6"/>
      <c r="QUI296" s="6"/>
      <c r="QUJ296" s="6"/>
      <c r="QUK296" s="6"/>
      <c r="QUL296" s="6"/>
      <c r="QUM296" s="6"/>
      <c r="QUN296" s="6"/>
      <c r="QUO296" s="6"/>
      <c r="QUP296" s="6"/>
      <c r="QUQ296" s="6"/>
      <c r="QUR296" s="6"/>
      <c r="QUS296" s="6"/>
      <c r="QUT296" s="6"/>
      <c r="QUU296" s="6"/>
      <c r="QUV296" s="6"/>
      <c r="QUW296" s="6"/>
      <c r="QUX296" s="6"/>
      <c r="QUY296" s="6"/>
      <c r="QUZ296" s="6"/>
      <c r="QVA296" s="6"/>
      <c r="QVB296" s="6"/>
      <c r="QVC296" s="6"/>
      <c r="QVD296" s="6"/>
      <c r="QVE296" s="6"/>
      <c r="QVF296" s="6"/>
      <c r="QVG296" s="6"/>
      <c r="QVH296" s="6"/>
      <c r="QVI296" s="6"/>
      <c r="QVJ296" s="6"/>
      <c r="QVK296" s="6"/>
      <c r="QVL296" s="6"/>
      <c r="QVM296" s="6"/>
      <c r="QVN296" s="6"/>
      <c r="QVO296" s="6"/>
      <c r="QVP296" s="6"/>
      <c r="QVQ296" s="6"/>
      <c r="QVR296" s="6"/>
      <c r="QVS296" s="6"/>
      <c r="QVT296" s="6"/>
      <c r="QVU296" s="6"/>
      <c r="QVV296" s="6"/>
      <c r="QVW296" s="6"/>
      <c r="QVX296" s="6"/>
      <c r="QVY296" s="6"/>
      <c r="QVZ296" s="6"/>
      <c r="QWA296" s="6"/>
      <c r="QWB296" s="6"/>
      <c r="QWC296" s="6"/>
      <c r="QWD296" s="6"/>
      <c r="QWE296" s="6"/>
      <c r="QWF296" s="6"/>
      <c r="QWG296" s="6"/>
      <c r="QWH296" s="6"/>
      <c r="QWI296" s="6"/>
      <c r="QWJ296" s="6"/>
      <c r="QWK296" s="6"/>
      <c r="QWL296" s="6"/>
      <c r="QWM296" s="6"/>
      <c r="QWN296" s="6"/>
      <c r="QWO296" s="6"/>
      <c r="QWP296" s="6"/>
      <c r="QWQ296" s="6"/>
      <c r="QWR296" s="6"/>
      <c r="QWS296" s="6"/>
      <c r="QWT296" s="6"/>
      <c r="QWU296" s="6"/>
      <c r="QWV296" s="6"/>
      <c r="QWW296" s="6"/>
      <c r="QWX296" s="6"/>
      <c r="QWY296" s="6"/>
      <c r="QWZ296" s="6"/>
      <c r="QXA296" s="6"/>
      <c r="QXB296" s="6"/>
      <c r="QXC296" s="6"/>
      <c r="QXD296" s="6"/>
      <c r="QXE296" s="6"/>
      <c r="QXF296" s="6"/>
      <c r="QXG296" s="6"/>
      <c r="QXH296" s="6"/>
      <c r="QXI296" s="6"/>
      <c r="QXJ296" s="6"/>
      <c r="QXK296" s="6"/>
      <c r="QXL296" s="6"/>
      <c r="QXM296" s="6"/>
      <c r="QXN296" s="6"/>
      <c r="QXO296" s="6"/>
      <c r="QXP296" s="6"/>
      <c r="QXQ296" s="6"/>
      <c r="QXR296" s="6"/>
      <c r="QXS296" s="6"/>
      <c r="QXT296" s="6"/>
      <c r="QXU296" s="6"/>
      <c r="QXV296" s="6"/>
      <c r="QXW296" s="6"/>
      <c r="QXX296" s="6"/>
      <c r="QXY296" s="6"/>
      <c r="QXZ296" s="6"/>
      <c r="QYA296" s="6"/>
      <c r="QYB296" s="6"/>
      <c r="QYC296" s="6"/>
      <c r="QYD296" s="6"/>
      <c r="QYE296" s="6"/>
      <c r="QYF296" s="6"/>
      <c r="QYG296" s="6"/>
      <c r="QYH296" s="6"/>
      <c r="QYI296" s="6"/>
      <c r="QYJ296" s="6"/>
      <c r="QYK296" s="6"/>
      <c r="QYL296" s="6"/>
      <c r="QYM296" s="6"/>
      <c r="QYN296" s="6"/>
      <c r="QYO296" s="6"/>
      <c r="QYP296" s="6"/>
      <c r="QYQ296" s="6"/>
      <c r="QYR296" s="6"/>
      <c r="QYS296" s="6"/>
      <c r="QYT296" s="6"/>
      <c r="QYU296" s="6"/>
      <c r="QYV296" s="6"/>
      <c r="QYW296" s="6"/>
      <c r="QYX296" s="6"/>
      <c r="QYY296" s="6"/>
      <c r="QYZ296" s="6"/>
      <c r="QZA296" s="6"/>
      <c r="QZB296" s="6"/>
      <c r="QZC296" s="6"/>
      <c r="QZD296" s="6"/>
      <c r="QZE296" s="6"/>
      <c r="QZF296" s="6"/>
      <c r="QZG296" s="6"/>
      <c r="QZH296" s="6"/>
      <c r="QZI296" s="6"/>
      <c r="QZJ296" s="6"/>
      <c r="QZK296" s="6"/>
      <c r="QZL296" s="6"/>
      <c r="QZM296" s="6"/>
      <c r="QZN296" s="6"/>
      <c r="QZO296" s="6"/>
      <c r="QZP296" s="6"/>
      <c r="QZQ296" s="6"/>
      <c r="QZR296" s="6"/>
      <c r="QZS296" s="6"/>
      <c r="QZT296" s="6"/>
      <c r="QZU296" s="6"/>
      <c r="QZV296" s="6"/>
      <c r="QZW296" s="6"/>
      <c r="QZX296" s="6"/>
      <c r="QZY296" s="6"/>
      <c r="QZZ296" s="6"/>
      <c r="RAA296" s="6"/>
      <c r="RAB296" s="6"/>
      <c r="RAC296" s="6"/>
      <c r="RAD296" s="6"/>
      <c r="RAE296" s="6"/>
      <c r="RAF296" s="6"/>
      <c r="RAG296" s="6"/>
      <c r="RAH296" s="6"/>
      <c r="RAI296" s="6"/>
      <c r="RAJ296" s="6"/>
      <c r="RAK296" s="6"/>
      <c r="RAL296" s="6"/>
      <c r="RAM296" s="6"/>
      <c r="RAN296" s="6"/>
      <c r="RAO296" s="6"/>
      <c r="RAP296" s="6"/>
      <c r="RAQ296" s="6"/>
      <c r="RAR296" s="6"/>
      <c r="RAS296" s="6"/>
      <c r="RAT296" s="6"/>
      <c r="RAU296" s="6"/>
      <c r="RAV296" s="6"/>
      <c r="RAW296" s="6"/>
      <c r="RAX296" s="6"/>
      <c r="RAY296" s="6"/>
      <c r="RAZ296" s="6"/>
      <c r="RBA296" s="6"/>
      <c r="RBB296" s="6"/>
      <c r="RBC296" s="6"/>
      <c r="RBD296" s="6"/>
      <c r="RBE296" s="6"/>
      <c r="RBF296" s="6"/>
      <c r="RBG296" s="6"/>
      <c r="RBH296" s="6"/>
      <c r="RBI296" s="6"/>
      <c r="RBJ296" s="6"/>
      <c r="RBK296" s="6"/>
      <c r="RBL296" s="6"/>
      <c r="RBM296" s="6"/>
      <c r="RBN296" s="6"/>
      <c r="RBO296" s="6"/>
      <c r="RBP296" s="6"/>
      <c r="RBQ296" s="6"/>
      <c r="RBR296" s="6"/>
      <c r="RBS296" s="6"/>
      <c r="RBT296" s="6"/>
      <c r="RBU296" s="6"/>
      <c r="RBV296" s="6"/>
      <c r="RBW296" s="6"/>
      <c r="RBX296" s="6"/>
      <c r="RBY296" s="6"/>
      <c r="RBZ296" s="6"/>
      <c r="RCA296" s="6"/>
      <c r="RCB296" s="6"/>
      <c r="RCC296" s="6"/>
      <c r="RCD296" s="6"/>
      <c r="RCE296" s="6"/>
      <c r="RCF296" s="6"/>
      <c r="RCG296" s="6"/>
      <c r="RCH296" s="6"/>
      <c r="RCI296" s="6"/>
      <c r="RCJ296" s="6"/>
      <c r="RCK296" s="6"/>
      <c r="RCL296" s="6"/>
      <c r="RCM296" s="6"/>
      <c r="RCN296" s="6"/>
      <c r="RCO296" s="6"/>
      <c r="RCP296" s="6"/>
      <c r="RCQ296" s="6"/>
      <c r="RCR296" s="6"/>
      <c r="RCS296" s="6"/>
      <c r="RCT296" s="6"/>
      <c r="RCU296" s="6"/>
      <c r="RCV296" s="6"/>
      <c r="RCW296" s="6"/>
      <c r="RCX296" s="6"/>
      <c r="RCY296" s="6"/>
      <c r="RCZ296" s="6"/>
      <c r="RDA296" s="6"/>
      <c r="RDB296" s="6"/>
      <c r="RDC296" s="6"/>
      <c r="RDD296" s="6"/>
      <c r="RDE296" s="6"/>
      <c r="RDF296" s="6"/>
      <c r="RDG296" s="6"/>
      <c r="RDH296" s="6"/>
      <c r="RDI296" s="6"/>
      <c r="RDJ296" s="6"/>
      <c r="RDK296" s="6"/>
      <c r="RDL296" s="6"/>
      <c r="RDM296" s="6"/>
      <c r="RDN296" s="6"/>
      <c r="RDO296" s="6"/>
      <c r="RDP296" s="6"/>
      <c r="RDQ296" s="6"/>
      <c r="RDR296" s="6"/>
      <c r="RDS296" s="6"/>
      <c r="RDT296" s="6"/>
      <c r="RDU296" s="6"/>
      <c r="RDV296" s="6"/>
      <c r="RDW296" s="6"/>
      <c r="RDX296" s="6"/>
      <c r="RDY296" s="6"/>
      <c r="RDZ296" s="6"/>
      <c r="REA296" s="6"/>
      <c r="REB296" s="6"/>
      <c r="REC296" s="6"/>
      <c r="RED296" s="6"/>
      <c r="REE296" s="6"/>
      <c r="REF296" s="6"/>
      <c r="REG296" s="6"/>
      <c r="REH296" s="6"/>
      <c r="REI296" s="6"/>
      <c r="REJ296" s="6"/>
      <c r="REK296" s="6"/>
      <c r="REL296" s="6"/>
      <c r="REM296" s="6"/>
      <c r="REN296" s="6"/>
      <c r="REO296" s="6"/>
      <c r="REP296" s="6"/>
      <c r="REQ296" s="6"/>
      <c r="RER296" s="6"/>
      <c r="RES296" s="6"/>
      <c r="RET296" s="6"/>
      <c r="REU296" s="6"/>
      <c r="REV296" s="6"/>
      <c r="REW296" s="6"/>
      <c r="REX296" s="6"/>
      <c r="REY296" s="6"/>
      <c r="REZ296" s="6"/>
      <c r="RFA296" s="6"/>
      <c r="RFB296" s="6"/>
      <c r="RFC296" s="6"/>
      <c r="RFD296" s="6"/>
      <c r="RFE296" s="6"/>
      <c r="RFF296" s="6"/>
      <c r="RFG296" s="6"/>
      <c r="RFH296" s="6"/>
      <c r="RFI296" s="6"/>
      <c r="RFJ296" s="6"/>
      <c r="RFK296" s="6"/>
      <c r="RFL296" s="6"/>
      <c r="RFM296" s="6"/>
      <c r="RFN296" s="6"/>
      <c r="RFO296" s="6"/>
      <c r="RFP296" s="6"/>
      <c r="RFQ296" s="6"/>
      <c r="RFR296" s="6"/>
      <c r="RFS296" s="6"/>
      <c r="RFT296" s="6"/>
      <c r="RFU296" s="6"/>
      <c r="RFV296" s="6"/>
      <c r="RFW296" s="6"/>
      <c r="RFX296" s="6"/>
      <c r="RFY296" s="6"/>
      <c r="RFZ296" s="6"/>
      <c r="RGA296" s="6"/>
      <c r="RGB296" s="6"/>
      <c r="RGC296" s="6"/>
      <c r="RGD296" s="6"/>
      <c r="RGE296" s="6"/>
      <c r="RGF296" s="6"/>
      <c r="RGG296" s="6"/>
      <c r="RGH296" s="6"/>
      <c r="RGI296" s="6"/>
      <c r="RGJ296" s="6"/>
      <c r="RGK296" s="6"/>
      <c r="RGL296" s="6"/>
      <c r="RGM296" s="6"/>
      <c r="RGN296" s="6"/>
      <c r="RGO296" s="6"/>
      <c r="RGP296" s="6"/>
      <c r="RGQ296" s="6"/>
      <c r="RGR296" s="6"/>
      <c r="RGS296" s="6"/>
      <c r="RGT296" s="6"/>
      <c r="RGU296" s="6"/>
      <c r="RGV296" s="6"/>
      <c r="RGW296" s="6"/>
      <c r="RGX296" s="6"/>
      <c r="RGY296" s="6"/>
      <c r="RGZ296" s="6"/>
      <c r="RHA296" s="6"/>
      <c r="RHB296" s="6"/>
      <c r="RHC296" s="6"/>
      <c r="RHD296" s="6"/>
      <c r="RHE296" s="6"/>
      <c r="RHF296" s="6"/>
      <c r="RHG296" s="6"/>
      <c r="RHH296" s="6"/>
      <c r="RHI296" s="6"/>
      <c r="RHJ296" s="6"/>
      <c r="RHK296" s="6"/>
      <c r="RHL296" s="6"/>
      <c r="RHM296" s="6"/>
      <c r="RHN296" s="6"/>
      <c r="RHO296" s="6"/>
      <c r="RHP296" s="6"/>
      <c r="RHQ296" s="6"/>
      <c r="RHR296" s="6"/>
      <c r="RHS296" s="6"/>
      <c r="RHT296" s="6"/>
      <c r="RHU296" s="6"/>
      <c r="RHV296" s="6"/>
      <c r="RHW296" s="6"/>
      <c r="RHX296" s="6"/>
      <c r="RHY296" s="6"/>
      <c r="RHZ296" s="6"/>
      <c r="RIA296" s="6"/>
      <c r="RIB296" s="6"/>
      <c r="RIC296" s="6"/>
      <c r="RID296" s="6"/>
      <c r="RIE296" s="6"/>
      <c r="RIF296" s="6"/>
      <c r="RIG296" s="6"/>
      <c r="RIH296" s="6"/>
      <c r="RII296" s="6"/>
      <c r="RIJ296" s="6"/>
      <c r="RIK296" s="6"/>
      <c r="RIL296" s="6"/>
      <c r="RIM296" s="6"/>
      <c r="RIN296" s="6"/>
      <c r="RIO296" s="6"/>
      <c r="RIP296" s="6"/>
      <c r="RIQ296" s="6"/>
      <c r="RIR296" s="6"/>
      <c r="RIS296" s="6"/>
      <c r="RIT296" s="6"/>
      <c r="RIU296" s="6"/>
      <c r="RIV296" s="6"/>
      <c r="RIW296" s="6"/>
      <c r="RIX296" s="6"/>
      <c r="RIY296" s="6"/>
      <c r="RIZ296" s="6"/>
      <c r="RJA296" s="6"/>
      <c r="RJB296" s="6"/>
      <c r="RJC296" s="6"/>
      <c r="RJD296" s="6"/>
      <c r="RJE296" s="6"/>
      <c r="RJF296" s="6"/>
      <c r="RJG296" s="6"/>
      <c r="RJH296" s="6"/>
      <c r="RJI296" s="6"/>
      <c r="RJJ296" s="6"/>
      <c r="RJK296" s="6"/>
      <c r="RJL296" s="6"/>
      <c r="RJM296" s="6"/>
      <c r="RJN296" s="6"/>
      <c r="RJO296" s="6"/>
      <c r="RJP296" s="6"/>
      <c r="RJQ296" s="6"/>
      <c r="RJR296" s="6"/>
      <c r="RJS296" s="6"/>
      <c r="RJT296" s="6"/>
      <c r="RJU296" s="6"/>
      <c r="RJV296" s="6"/>
      <c r="RJW296" s="6"/>
      <c r="RJX296" s="6"/>
      <c r="RJY296" s="6"/>
      <c r="RJZ296" s="6"/>
      <c r="RKA296" s="6"/>
      <c r="RKB296" s="6"/>
      <c r="RKC296" s="6"/>
      <c r="RKD296" s="6"/>
      <c r="RKE296" s="6"/>
      <c r="RKF296" s="6"/>
      <c r="RKG296" s="6"/>
      <c r="RKH296" s="6"/>
      <c r="RKI296" s="6"/>
      <c r="RKJ296" s="6"/>
      <c r="RKK296" s="6"/>
      <c r="RKL296" s="6"/>
      <c r="RKM296" s="6"/>
      <c r="RKN296" s="6"/>
      <c r="RKO296" s="6"/>
      <c r="RKP296" s="6"/>
      <c r="RKQ296" s="6"/>
      <c r="RKR296" s="6"/>
      <c r="RKS296" s="6"/>
      <c r="RKT296" s="6"/>
      <c r="RKU296" s="6"/>
      <c r="RKV296" s="6"/>
      <c r="RKW296" s="6"/>
      <c r="RKX296" s="6"/>
      <c r="RKY296" s="6"/>
      <c r="RKZ296" s="6"/>
      <c r="RLA296" s="6"/>
      <c r="RLB296" s="6"/>
      <c r="RLC296" s="6"/>
      <c r="RLD296" s="6"/>
      <c r="RLE296" s="6"/>
      <c r="RLF296" s="6"/>
      <c r="RLG296" s="6"/>
      <c r="RLH296" s="6"/>
      <c r="RLI296" s="6"/>
      <c r="RLJ296" s="6"/>
      <c r="RLK296" s="6"/>
      <c r="RLL296" s="6"/>
      <c r="RLM296" s="6"/>
      <c r="RLN296" s="6"/>
      <c r="RLO296" s="6"/>
      <c r="RLP296" s="6"/>
      <c r="RLQ296" s="6"/>
      <c r="RLR296" s="6"/>
      <c r="RLS296" s="6"/>
      <c r="RLT296" s="6"/>
      <c r="RLU296" s="6"/>
      <c r="RLV296" s="6"/>
      <c r="RLW296" s="6"/>
      <c r="RLX296" s="6"/>
      <c r="RLY296" s="6"/>
      <c r="RLZ296" s="6"/>
      <c r="RMA296" s="6"/>
      <c r="RMB296" s="6"/>
      <c r="RMC296" s="6"/>
      <c r="RMD296" s="6"/>
      <c r="RME296" s="6"/>
      <c r="RMF296" s="6"/>
      <c r="RMG296" s="6"/>
      <c r="RMH296" s="6"/>
      <c r="RMI296" s="6"/>
      <c r="RMJ296" s="6"/>
      <c r="RMK296" s="6"/>
      <c r="RML296" s="6"/>
      <c r="RMM296" s="6"/>
      <c r="RMN296" s="6"/>
      <c r="RMO296" s="6"/>
      <c r="RMP296" s="6"/>
      <c r="RMQ296" s="6"/>
      <c r="RMR296" s="6"/>
      <c r="RMS296" s="6"/>
      <c r="RMT296" s="6"/>
      <c r="RMU296" s="6"/>
      <c r="RMV296" s="6"/>
      <c r="RMW296" s="6"/>
      <c r="RMX296" s="6"/>
      <c r="RMY296" s="6"/>
      <c r="RMZ296" s="6"/>
      <c r="RNA296" s="6"/>
      <c r="RNB296" s="6"/>
      <c r="RNC296" s="6"/>
      <c r="RND296" s="6"/>
      <c r="RNE296" s="6"/>
      <c r="RNF296" s="6"/>
      <c r="RNG296" s="6"/>
      <c r="RNH296" s="6"/>
      <c r="RNI296" s="6"/>
      <c r="RNJ296" s="6"/>
      <c r="RNK296" s="6"/>
      <c r="RNL296" s="6"/>
      <c r="RNM296" s="6"/>
      <c r="RNN296" s="6"/>
      <c r="RNO296" s="6"/>
      <c r="RNP296" s="6"/>
      <c r="RNQ296" s="6"/>
      <c r="RNR296" s="6"/>
      <c r="RNS296" s="6"/>
      <c r="RNT296" s="6"/>
      <c r="RNU296" s="6"/>
      <c r="RNV296" s="6"/>
      <c r="RNW296" s="6"/>
      <c r="RNX296" s="6"/>
      <c r="RNY296" s="6"/>
      <c r="RNZ296" s="6"/>
      <c r="ROA296" s="6"/>
      <c r="ROB296" s="6"/>
      <c r="ROC296" s="6"/>
      <c r="ROD296" s="6"/>
      <c r="ROE296" s="6"/>
      <c r="ROF296" s="6"/>
      <c r="ROG296" s="6"/>
      <c r="ROH296" s="6"/>
      <c r="ROI296" s="6"/>
      <c r="ROJ296" s="6"/>
      <c r="ROK296" s="6"/>
      <c r="ROL296" s="6"/>
      <c r="ROM296" s="6"/>
      <c r="RON296" s="6"/>
      <c r="ROO296" s="6"/>
      <c r="ROP296" s="6"/>
      <c r="ROQ296" s="6"/>
      <c r="ROR296" s="6"/>
      <c r="ROS296" s="6"/>
      <c r="ROT296" s="6"/>
      <c r="ROU296" s="6"/>
      <c r="ROV296" s="6"/>
      <c r="ROW296" s="6"/>
      <c r="ROX296" s="6"/>
      <c r="ROY296" s="6"/>
      <c r="ROZ296" s="6"/>
      <c r="RPA296" s="6"/>
      <c r="RPB296" s="6"/>
      <c r="RPC296" s="6"/>
      <c r="RPD296" s="6"/>
      <c r="RPE296" s="6"/>
      <c r="RPF296" s="6"/>
      <c r="RPG296" s="6"/>
      <c r="RPH296" s="6"/>
      <c r="RPI296" s="6"/>
      <c r="RPJ296" s="6"/>
      <c r="RPK296" s="6"/>
      <c r="RPL296" s="6"/>
      <c r="RPM296" s="6"/>
      <c r="RPN296" s="6"/>
      <c r="RPO296" s="6"/>
      <c r="RPP296" s="6"/>
      <c r="RPQ296" s="6"/>
      <c r="RPR296" s="6"/>
      <c r="RPS296" s="6"/>
      <c r="RPT296" s="6"/>
      <c r="RPU296" s="6"/>
      <c r="RPV296" s="6"/>
      <c r="RPW296" s="6"/>
      <c r="RPX296" s="6"/>
      <c r="RPY296" s="6"/>
      <c r="RPZ296" s="6"/>
      <c r="RQA296" s="6"/>
      <c r="RQB296" s="6"/>
      <c r="RQC296" s="6"/>
      <c r="RQD296" s="6"/>
      <c r="RQE296" s="6"/>
      <c r="RQF296" s="6"/>
      <c r="RQG296" s="6"/>
      <c r="RQH296" s="6"/>
      <c r="RQI296" s="6"/>
      <c r="RQJ296" s="6"/>
      <c r="RQK296" s="6"/>
      <c r="RQL296" s="6"/>
      <c r="RQM296" s="6"/>
      <c r="RQN296" s="6"/>
      <c r="RQO296" s="6"/>
      <c r="RQP296" s="6"/>
      <c r="RQQ296" s="6"/>
      <c r="RQR296" s="6"/>
      <c r="RQS296" s="6"/>
      <c r="RQT296" s="6"/>
      <c r="RQU296" s="6"/>
      <c r="RQV296" s="6"/>
      <c r="RQW296" s="6"/>
      <c r="RQX296" s="6"/>
      <c r="RQY296" s="6"/>
      <c r="RQZ296" s="6"/>
      <c r="RRA296" s="6"/>
      <c r="RRB296" s="6"/>
      <c r="RRC296" s="6"/>
      <c r="RRD296" s="6"/>
      <c r="RRE296" s="6"/>
      <c r="RRF296" s="6"/>
      <c r="RRG296" s="6"/>
      <c r="RRH296" s="6"/>
      <c r="RRI296" s="6"/>
      <c r="RRJ296" s="6"/>
      <c r="RRK296" s="6"/>
      <c r="RRL296" s="6"/>
      <c r="RRM296" s="6"/>
      <c r="RRN296" s="6"/>
      <c r="RRO296" s="6"/>
      <c r="RRP296" s="6"/>
      <c r="RRQ296" s="6"/>
      <c r="RRR296" s="6"/>
      <c r="RRS296" s="6"/>
      <c r="RRT296" s="6"/>
      <c r="RRU296" s="6"/>
      <c r="RRV296" s="6"/>
      <c r="RRW296" s="6"/>
      <c r="RRX296" s="6"/>
      <c r="RRY296" s="6"/>
      <c r="RRZ296" s="6"/>
      <c r="RSA296" s="6"/>
      <c r="RSB296" s="6"/>
      <c r="RSC296" s="6"/>
      <c r="RSD296" s="6"/>
      <c r="RSE296" s="6"/>
      <c r="RSF296" s="6"/>
      <c r="RSG296" s="6"/>
      <c r="RSH296" s="6"/>
      <c r="RSI296" s="6"/>
      <c r="RSJ296" s="6"/>
      <c r="RSK296" s="6"/>
      <c r="RSL296" s="6"/>
      <c r="RSM296" s="6"/>
      <c r="RSN296" s="6"/>
      <c r="RSO296" s="6"/>
      <c r="RSP296" s="6"/>
      <c r="RSQ296" s="6"/>
      <c r="RSR296" s="6"/>
      <c r="RSS296" s="6"/>
      <c r="RST296" s="6"/>
      <c r="RSU296" s="6"/>
      <c r="RSV296" s="6"/>
      <c r="RSW296" s="6"/>
      <c r="RSX296" s="6"/>
      <c r="RSY296" s="6"/>
      <c r="RSZ296" s="6"/>
      <c r="RTA296" s="6"/>
      <c r="RTB296" s="6"/>
      <c r="RTC296" s="6"/>
      <c r="RTD296" s="6"/>
      <c r="RTE296" s="6"/>
      <c r="RTF296" s="6"/>
      <c r="RTG296" s="6"/>
      <c r="RTH296" s="6"/>
      <c r="RTI296" s="6"/>
      <c r="RTJ296" s="6"/>
      <c r="RTK296" s="6"/>
      <c r="RTL296" s="6"/>
      <c r="RTM296" s="6"/>
      <c r="RTN296" s="6"/>
      <c r="RTO296" s="6"/>
      <c r="RTP296" s="6"/>
      <c r="RTQ296" s="6"/>
      <c r="RTR296" s="6"/>
      <c r="RTS296" s="6"/>
      <c r="RTT296" s="6"/>
      <c r="RTU296" s="6"/>
      <c r="RTV296" s="6"/>
      <c r="RTW296" s="6"/>
      <c r="RTX296" s="6"/>
      <c r="RTY296" s="6"/>
      <c r="RTZ296" s="6"/>
      <c r="RUA296" s="6"/>
      <c r="RUB296" s="6"/>
      <c r="RUC296" s="6"/>
      <c r="RUD296" s="6"/>
      <c r="RUE296" s="6"/>
      <c r="RUF296" s="6"/>
      <c r="RUG296" s="6"/>
      <c r="RUH296" s="6"/>
      <c r="RUI296" s="6"/>
      <c r="RUJ296" s="6"/>
      <c r="RUK296" s="6"/>
      <c r="RUL296" s="6"/>
      <c r="RUM296" s="6"/>
      <c r="RUN296" s="6"/>
      <c r="RUO296" s="6"/>
      <c r="RUP296" s="6"/>
      <c r="RUQ296" s="6"/>
      <c r="RUR296" s="6"/>
      <c r="RUS296" s="6"/>
      <c r="RUT296" s="6"/>
      <c r="RUU296" s="6"/>
      <c r="RUV296" s="6"/>
      <c r="RUW296" s="6"/>
      <c r="RUX296" s="6"/>
      <c r="RUY296" s="6"/>
      <c r="RUZ296" s="6"/>
      <c r="RVA296" s="6"/>
      <c r="RVB296" s="6"/>
      <c r="RVC296" s="6"/>
      <c r="RVD296" s="6"/>
      <c r="RVE296" s="6"/>
      <c r="RVF296" s="6"/>
      <c r="RVG296" s="6"/>
      <c r="RVH296" s="6"/>
      <c r="RVI296" s="6"/>
      <c r="RVJ296" s="6"/>
      <c r="RVK296" s="6"/>
      <c r="RVL296" s="6"/>
      <c r="RVM296" s="6"/>
      <c r="RVN296" s="6"/>
      <c r="RVO296" s="6"/>
      <c r="RVP296" s="6"/>
      <c r="RVQ296" s="6"/>
      <c r="RVR296" s="6"/>
      <c r="RVS296" s="6"/>
      <c r="RVT296" s="6"/>
      <c r="RVU296" s="6"/>
      <c r="RVV296" s="6"/>
      <c r="RVW296" s="6"/>
      <c r="RVX296" s="6"/>
      <c r="RVY296" s="6"/>
      <c r="RVZ296" s="6"/>
      <c r="RWA296" s="6"/>
      <c r="RWB296" s="6"/>
      <c r="RWC296" s="6"/>
      <c r="RWD296" s="6"/>
      <c r="RWE296" s="6"/>
      <c r="RWF296" s="6"/>
      <c r="RWG296" s="6"/>
      <c r="RWH296" s="6"/>
      <c r="RWI296" s="6"/>
      <c r="RWJ296" s="6"/>
      <c r="RWK296" s="6"/>
      <c r="RWL296" s="6"/>
      <c r="RWM296" s="6"/>
      <c r="RWN296" s="6"/>
      <c r="RWO296" s="6"/>
      <c r="RWP296" s="6"/>
      <c r="RWQ296" s="6"/>
      <c r="RWR296" s="6"/>
      <c r="RWS296" s="6"/>
      <c r="RWT296" s="6"/>
      <c r="RWU296" s="6"/>
      <c r="RWV296" s="6"/>
      <c r="RWW296" s="6"/>
      <c r="RWX296" s="6"/>
      <c r="RWY296" s="6"/>
      <c r="RWZ296" s="6"/>
      <c r="RXA296" s="6"/>
      <c r="RXB296" s="6"/>
      <c r="RXC296" s="6"/>
      <c r="RXD296" s="6"/>
      <c r="RXE296" s="6"/>
      <c r="RXF296" s="6"/>
      <c r="RXG296" s="6"/>
      <c r="RXH296" s="6"/>
      <c r="RXI296" s="6"/>
      <c r="RXJ296" s="6"/>
      <c r="RXK296" s="6"/>
      <c r="RXL296" s="6"/>
      <c r="RXM296" s="6"/>
      <c r="RXN296" s="6"/>
      <c r="RXO296" s="6"/>
      <c r="RXP296" s="6"/>
      <c r="RXQ296" s="6"/>
      <c r="RXR296" s="6"/>
      <c r="RXS296" s="6"/>
      <c r="RXT296" s="6"/>
      <c r="RXU296" s="6"/>
      <c r="RXV296" s="6"/>
      <c r="RXW296" s="6"/>
      <c r="RXX296" s="6"/>
      <c r="RXY296" s="6"/>
      <c r="RXZ296" s="6"/>
      <c r="RYA296" s="6"/>
      <c r="RYB296" s="6"/>
      <c r="RYC296" s="6"/>
      <c r="RYD296" s="6"/>
      <c r="RYE296" s="6"/>
      <c r="RYF296" s="6"/>
      <c r="RYG296" s="6"/>
      <c r="RYH296" s="6"/>
      <c r="RYI296" s="6"/>
      <c r="RYJ296" s="6"/>
      <c r="RYK296" s="6"/>
      <c r="RYL296" s="6"/>
      <c r="RYM296" s="6"/>
      <c r="RYN296" s="6"/>
      <c r="RYO296" s="6"/>
      <c r="RYP296" s="6"/>
      <c r="RYQ296" s="6"/>
      <c r="RYR296" s="6"/>
      <c r="RYS296" s="6"/>
      <c r="RYT296" s="6"/>
      <c r="RYU296" s="6"/>
      <c r="RYV296" s="6"/>
      <c r="RYW296" s="6"/>
      <c r="RYX296" s="6"/>
      <c r="RYY296" s="6"/>
      <c r="RYZ296" s="6"/>
      <c r="RZA296" s="6"/>
      <c r="RZB296" s="6"/>
      <c r="RZC296" s="6"/>
      <c r="RZD296" s="6"/>
      <c r="RZE296" s="6"/>
      <c r="RZF296" s="6"/>
      <c r="RZG296" s="6"/>
      <c r="RZH296" s="6"/>
      <c r="RZI296" s="6"/>
      <c r="RZJ296" s="6"/>
      <c r="RZK296" s="6"/>
      <c r="RZL296" s="6"/>
      <c r="RZM296" s="6"/>
      <c r="RZN296" s="6"/>
      <c r="RZO296" s="6"/>
      <c r="RZP296" s="6"/>
      <c r="RZQ296" s="6"/>
      <c r="RZR296" s="6"/>
      <c r="RZS296" s="6"/>
      <c r="RZT296" s="6"/>
      <c r="RZU296" s="6"/>
      <c r="RZV296" s="6"/>
      <c r="RZW296" s="6"/>
      <c r="RZX296" s="6"/>
      <c r="RZY296" s="6"/>
      <c r="RZZ296" s="6"/>
      <c r="SAA296" s="6"/>
      <c r="SAB296" s="6"/>
      <c r="SAC296" s="6"/>
      <c r="SAD296" s="6"/>
      <c r="SAE296" s="6"/>
      <c r="SAF296" s="6"/>
      <c r="SAG296" s="6"/>
      <c r="SAH296" s="6"/>
      <c r="SAI296" s="6"/>
      <c r="SAJ296" s="6"/>
      <c r="SAK296" s="6"/>
      <c r="SAL296" s="6"/>
      <c r="SAM296" s="6"/>
      <c r="SAN296" s="6"/>
      <c r="SAO296" s="6"/>
      <c r="SAP296" s="6"/>
      <c r="SAQ296" s="6"/>
      <c r="SAR296" s="6"/>
      <c r="SAS296" s="6"/>
      <c r="SAT296" s="6"/>
      <c r="SAU296" s="6"/>
      <c r="SAV296" s="6"/>
      <c r="SAW296" s="6"/>
      <c r="SAX296" s="6"/>
      <c r="SAY296" s="6"/>
      <c r="SAZ296" s="6"/>
      <c r="SBA296" s="6"/>
      <c r="SBB296" s="6"/>
      <c r="SBC296" s="6"/>
      <c r="SBD296" s="6"/>
      <c r="SBE296" s="6"/>
      <c r="SBF296" s="6"/>
      <c r="SBG296" s="6"/>
      <c r="SBH296" s="6"/>
      <c r="SBI296" s="6"/>
      <c r="SBJ296" s="6"/>
      <c r="SBK296" s="6"/>
      <c r="SBL296" s="6"/>
      <c r="SBM296" s="6"/>
      <c r="SBN296" s="6"/>
      <c r="SBO296" s="6"/>
      <c r="SBP296" s="6"/>
      <c r="SBQ296" s="6"/>
      <c r="SBR296" s="6"/>
      <c r="SBS296" s="6"/>
      <c r="SBT296" s="6"/>
      <c r="SBU296" s="6"/>
      <c r="SBV296" s="6"/>
      <c r="SBW296" s="6"/>
      <c r="SBX296" s="6"/>
      <c r="SBY296" s="6"/>
      <c r="SBZ296" s="6"/>
      <c r="SCA296" s="6"/>
      <c r="SCB296" s="6"/>
      <c r="SCC296" s="6"/>
      <c r="SCD296" s="6"/>
      <c r="SCE296" s="6"/>
      <c r="SCF296" s="6"/>
      <c r="SCG296" s="6"/>
      <c r="SCH296" s="6"/>
      <c r="SCI296" s="6"/>
      <c r="SCJ296" s="6"/>
      <c r="SCK296" s="6"/>
      <c r="SCL296" s="6"/>
      <c r="SCM296" s="6"/>
      <c r="SCN296" s="6"/>
      <c r="SCO296" s="6"/>
      <c r="SCP296" s="6"/>
      <c r="SCQ296" s="6"/>
      <c r="SCR296" s="6"/>
      <c r="SCS296" s="6"/>
      <c r="SCT296" s="6"/>
      <c r="SCU296" s="6"/>
      <c r="SCV296" s="6"/>
      <c r="SCW296" s="6"/>
      <c r="SCX296" s="6"/>
      <c r="SCY296" s="6"/>
      <c r="SCZ296" s="6"/>
      <c r="SDA296" s="6"/>
      <c r="SDB296" s="6"/>
      <c r="SDC296" s="6"/>
      <c r="SDD296" s="6"/>
      <c r="SDE296" s="6"/>
      <c r="SDF296" s="6"/>
      <c r="SDG296" s="6"/>
      <c r="SDH296" s="6"/>
      <c r="SDI296" s="6"/>
      <c r="SDJ296" s="6"/>
      <c r="SDK296" s="6"/>
      <c r="SDL296" s="6"/>
      <c r="SDM296" s="6"/>
      <c r="SDN296" s="6"/>
      <c r="SDO296" s="6"/>
      <c r="SDP296" s="6"/>
      <c r="SDQ296" s="6"/>
      <c r="SDR296" s="6"/>
      <c r="SDS296" s="6"/>
      <c r="SDT296" s="6"/>
      <c r="SDU296" s="6"/>
      <c r="SDV296" s="6"/>
      <c r="SDW296" s="6"/>
      <c r="SDX296" s="6"/>
      <c r="SDY296" s="6"/>
      <c r="SDZ296" s="6"/>
      <c r="SEA296" s="6"/>
      <c r="SEB296" s="6"/>
      <c r="SEC296" s="6"/>
      <c r="SED296" s="6"/>
      <c r="SEE296" s="6"/>
      <c r="SEF296" s="6"/>
      <c r="SEG296" s="6"/>
      <c r="SEH296" s="6"/>
      <c r="SEI296" s="6"/>
      <c r="SEJ296" s="6"/>
      <c r="SEK296" s="6"/>
      <c r="SEL296" s="6"/>
      <c r="SEM296" s="6"/>
      <c r="SEN296" s="6"/>
      <c r="SEO296" s="6"/>
      <c r="SEP296" s="6"/>
      <c r="SEQ296" s="6"/>
      <c r="SER296" s="6"/>
      <c r="SES296" s="6"/>
      <c r="SET296" s="6"/>
      <c r="SEU296" s="6"/>
      <c r="SEV296" s="6"/>
      <c r="SEW296" s="6"/>
      <c r="SEX296" s="6"/>
      <c r="SEY296" s="6"/>
      <c r="SEZ296" s="6"/>
      <c r="SFA296" s="6"/>
      <c r="SFB296" s="6"/>
      <c r="SFC296" s="6"/>
      <c r="SFD296" s="6"/>
      <c r="SFE296" s="6"/>
      <c r="SFF296" s="6"/>
      <c r="SFG296" s="6"/>
      <c r="SFH296" s="6"/>
      <c r="SFI296" s="6"/>
      <c r="SFJ296" s="6"/>
      <c r="SFK296" s="6"/>
      <c r="SFL296" s="6"/>
      <c r="SFM296" s="6"/>
      <c r="SFN296" s="6"/>
      <c r="SFO296" s="6"/>
      <c r="SFP296" s="6"/>
      <c r="SFQ296" s="6"/>
      <c r="SFR296" s="6"/>
      <c r="SFS296" s="6"/>
      <c r="SFT296" s="6"/>
      <c r="SFU296" s="6"/>
      <c r="SFV296" s="6"/>
      <c r="SFW296" s="6"/>
      <c r="SFX296" s="6"/>
      <c r="SFY296" s="6"/>
      <c r="SFZ296" s="6"/>
      <c r="SGA296" s="6"/>
      <c r="SGB296" s="6"/>
      <c r="SGC296" s="6"/>
      <c r="SGD296" s="6"/>
      <c r="SGE296" s="6"/>
      <c r="SGF296" s="6"/>
      <c r="SGG296" s="6"/>
      <c r="SGH296" s="6"/>
      <c r="SGI296" s="6"/>
      <c r="SGJ296" s="6"/>
      <c r="SGK296" s="6"/>
      <c r="SGL296" s="6"/>
      <c r="SGM296" s="6"/>
      <c r="SGN296" s="6"/>
      <c r="SGO296" s="6"/>
      <c r="SGP296" s="6"/>
      <c r="SGQ296" s="6"/>
      <c r="SGR296" s="6"/>
      <c r="SGS296" s="6"/>
      <c r="SGT296" s="6"/>
      <c r="SGU296" s="6"/>
      <c r="SGV296" s="6"/>
      <c r="SGW296" s="6"/>
      <c r="SGX296" s="6"/>
      <c r="SGY296" s="6"/>
      <c r="SGZ296" s="6"/>
      <c r="SHA296" s="6"/>
      <c r="SHB296" s="6"/>
      <c r="SHC296" s="6"/>
      <c r="SHD296" s="6"/>
      <c r="SHE296" s="6"/>
      <c r="SHF296" s="6"/>
      <c r="SHG296" s="6"/>
      <c r="SHH296" s="6"/>
      <c r="SHI296" s="6"/>
      <c r="SHJ296" s="6"/>
      <c r="SHK296" s="6"/>
      <c r="SHL296" s="6"/>
      <c r="SHM296" s="6"/>
      <c r="SHN296" s="6"/>
      <c r="SHO296" s="6"/>
      <c r="SHP296" s="6"/>
      <c r="SHQ296" s="6"/>
      <c r="SHR296" s="6"/>
      <c r="SHS296" s="6"/>
      <c r="SHT296" s="6"/>
      <c r="SHU296" s="6"/>
      <c r="SHV296" s="6"/>
      <c r="SHW296" s="6"/>
      <c r="SHX296" s="6"/>
      <c r="SHY296" s="6"/>
      <c r="SHZ296" s="6"/>
      <c r="SIA296" s="6"/>
      <c r="SIB296" s="6"/>
      <c r="SIC296" s="6"/>
      <c r="SID296" s="6"/>
      <c r="SIE296" s="6"/>
      <c r="SIF296" s="6"/>
      <c r="SIG296" s="6"/>
      <c r="SIH296" s="6"/>
      <c r="SII296" s="6"/>
      <c r="SIJ296" s="6"/>
      <c r="SIK296" s="6"/>
      <c r="SIL296" s="6"/>
      <c r="SIM296" s="6"/>
      <c r="SIN296" s="6"/>
      <c r="SIO296" s="6"/>
      <c r="SIP296" s="6"/>
      <c r="SIQ296" s="6"/>
      <c r="SIR296" s="6"/>
      <c r="SIS296" s="6"/>
      <c r="SIT296" s="6"/>
      <c r="SIU296" s="6"/>
      <c r="SIV296" s="6"/>
      <c r="SIW296" s="6"/>
      <c r="SIX296" s="6"/>
      <c r="SIY296" s="6"/>
      <c r="SIZ296" s="6"/>
      <c r="SJA296" s="6"/>
      <c r="SJB296" s="6"/>
      <c r="SJC296" s="6"/>
      <c r="SJD296" s="6"/>
      <c r="SJE296" s="6"/>
      <c r="SJF296" s="6"/>
      <c r="SJG296" s="6"/>
      <c r="SJH296" s="6"/>
      <c r="SJI296" s="6"/>
      <c r="SJJ296" s="6"/>
      <c r="SJK296" s="6"/>
      <c r="SJL296" s="6"/>
      <c r="SJM296" s="6"/>
      <c r="SJN296" s="6"/>
      <c r="SJO296" s="6"/>
      <c r="SJP296" s="6"/>
      <c r="SJQ296" s="6"/>
      <c r="SJR296" s="6"/>
      <c r="SJS296" s="6"/>
      <c r="SJT296" s="6"/>
      <c r="SJU296" s="6"/>
      <c r="SJV296" s="6"/>
      <c r="SJW296" s="6"/>
      <c r="SJX296" s="6"/>
      <c r="SJY296" s="6"/>
      <c r="SJZ296" s="6"/>
      <c r="SKA296" s="6"/>
      <c r="SKB296" s="6"/>
      <c r="SKC296" s="6"/>
      <c r="SKD296" s="6"/>
      <c r="SKE296" s="6"/>
      <c r="SKF296" s="6"/>
      <c r="SKG296" s="6"/>
      <c r="SKH296" s="6"/>
      <c r="SKI296" s="6"/>
      <c r="SKJ296" s="6"/>
      <c r="SKK296" s="6"/>
      <c r="SKL296" s="6"/>
      <c r="SKM296" s="6"/>
      <c r="SKN296" s="6"/>
      <c r="SKO296" s="6"/>
      <c r="SKP296" s="6"/>
      <c r="SKQ296" s="6"/>
      <c r="SKR296" s="6"/>
      <c r="SKS296" s="6"/>
      <c r="SKT296" s="6"/>
      <c r="SKU296" s="6"/>
      <c r="SKV296" s="6"/>
      <c r="SKW296" s="6"/>
      <c r="SKX296" s="6"/>
      <c r="SKY296" s="6"/>
      <c r="SKZ296" s="6"/>
      <c r="SLA296" s="6"/>
      <c r="SLB296" s="6"/>
      <c r="SLC296" s="6"/>
      <c r="SLD296" s="6"/>
      <c r="SLE296" s="6"/>
      <c r="SLF296" s="6"/>
      <c r="SLG296" s="6"/>
      <c r="SLH296" s="6"/>
      <c r="SLI296" s="6"/>
      <c r="SLJ296" s="6"/>
      <c r="SLK296" s="6"/>
      <c r="SLL296" s="6"/>
      <c r="SLM296" s="6"/>
      <c r="SLN296" s="6"/>
      <c r="SLO296" s="6"/>
      <c r="SLP296" s="6"/>
      <c r="SLQ296" s="6"/>
      <c r="SLR296" s="6"/>
      <c r="SLS296" s="6"/>
      <c r="SLT296" s="6"/>
      <c r="SLU296" s="6"/>
      <c r="SLV296" s="6"/>
      <c r="SLW296" s="6"/>
      <c r="SLX296" s="6"/>
      <c r="SLY296" s="6"/>
      <c r="SLZ296" s="6"/>
      <c r="SMA296" s="6"/>
      <c r="SMB296" s="6"/>
      <c r="SMC296" s="6"/>
      <c r="SMD296" s="6"/>
      <c r="SME296" s="6"/>
      <c r="SMF296" s="6"/>
      <c r="SMG296" s="6"/>
      <c r="SMH296" s="6"/>
      <c r="SMI296" s="6"/>
      <c r="SMJ296" s="6"/>
      <c r="SMK296" s="6"/>
      <c r="SML296" s="6"/>
      <c r="SMM296" s="6"/>
      <c r="SMN296" s="6"/>
      <c r="SMO296" s="6"/>
      <c r="SMP296" s="6"/>
      <c r="SMQ296" s="6"/>
      <c r="SMR296" s="6"/>
      <c r="SMS296" s="6"/>
      <c r="SMT296" s="6"/>
      <c r="SMU296" s="6"/>
      <c r="SMV296" s="6"/>
      <c r="SMW296" s="6"/>
      <c r="SMX296" s="6"/>
      <c r="SMY296" s="6"/>
      <c r="SMZ296" s="6"/>
      <c r="SNA296" s="6"/>
      <c r="SNB296" s="6"/>
      <c r="SNC296" s="6"/>
      <c r="SND296" s="6"/>
      <c r="SNE296" s="6"/>
      <c r="SNF296" s="6"/>
      <c r="SNG296" s="6"/>
      <c r="SNH296" s="6"/>
      <c r="SNI296" s="6"/>
      <c r="SNJ296" s="6"/>
      <c r="SNK296" s="6"/>
      <c r="SNL296" s="6"/>
      <c r="SNM296" s="6"/>
      <c r="SNN296" s="6"/>
      <c r="SNO296" s="6"/>
      <c r="SNP296" s="6"/>
      <c r="SNQ296" s="6"/>
      <c r="SNR296" s="6"/>
      <c r="SNS296" s="6"/>
      <c r="SNT296" s="6"/>
      <c r="SNU296" s="6"/>
      <c r="SNV296" s="6"/>
      <c r="SNW296" s="6"/>
      <c r="SNX296" s="6"/>
      <c r="SNY296" s="6"/>
      <c r="SNZ296" s="6"/>
      <c r="SOA296" s="6"/>
      <c r="SOB296" s="6"/>
      <c r="SOC296" s="6"/>
      <c r="SOD296" s="6"/>
      <c r="SOE296" s="6"/>
      <c r="SOF296" s="6"/>
      <c r="SOG296" s="6"/>
      <c r="SOH296" s="6"/>
      <c r="SOI296" s="6"/>
      <c r="SOJ296" s="6"/>
      <c r="SOK296" s="6"/>
      <c r="SOL296" s="6"/>
      <c r="SOM296" s="6"/>
      <c r="SON296" s="6"/>
      <c r="SOO296" s="6"/>
      <c r="SOP296" s="6"/>
      <c r="SOQ296" s="6"/>
      <c r="SOR296" s="6"/>
      <c r="SOS296" s="6"/>
      <c r="SOT296" s="6"/>
      <c r="SOU296" s="6"/>
      <c r="SOV296" s="6"/>
      <c r="SOW296" s="6"/>
      <c r="SOX296" s="6"/>
      <c r="SOY296" s="6"/>
      <c r="SOZ296" s="6"/>
      <c r="SPA296" s="6"/>
      <c r="SPB296" s="6"/>
      <c r="SPC296" s="6"/>
      <c r="SPD296" s="6"/>
      <c r="SPE296" s="6"/>
      <c r="SPF296" s="6"/>
      <c r="SPG296" s="6"/>
      <c r="SPH296" s="6"/>
      <c r="SPI296" s="6"/>
      <c r="SPJ296" s="6"/>
      <c r="SPK296" s="6"/>
      <c r="SPL296" s="6"/>
      <c r="SPM296" s="6"/>
      <c r="SPN296" s="6"/>
      <c r="SPO296" s="6"/>
      <c r="SPP296" s="6"/>
      <c r="SPQ296" s="6"/>
      <c r="SPR296" s="6"/>
      <c r="SPS296" s="6"/>
      <c r="SPT296" s="6"/>
      <c r="SPU296" s="6"/>
      <c r="SPV296" s="6"/>
      <c r="SPW296" s="6"/>
      <c r="SPX296" s="6"/>
      <c r="SPY296" s="6"/>
      <c r="SPZ296" s="6"/>
      <c r="SQA296" s="6"/>
      <c r="SQB296" s="6"/>
      <c r="SQC296" s="6"/>
      <c r="SQD296" s="6"/>
      <c r="SQE296" s="6"/>
      <c r="SQF296" s="6"/>
      <c r="SQG296" s="6"/>
      <c r="SQH296" s="6"/>
      <c r="SQI296" s="6"/>
      <c r="SQJ296" s="6"/>
      <c r="SQK296" s="6"/>
      <c r="SQL296" s="6"/>
      <c r="SQM296" s="6"/>
      <c r="SQN296" s="6"/>
      <c r="SQO296" s="6"/>
      <c r="SQP296" s="6"/>
      <c r="SQQ296" s="6"/>
      <c r="SQR296" s="6"/>
      <c r="SQS296" s="6"/>
      <c r="SQT296" s="6"/>
      <c r="SQU296" s="6"/>
      <c r="SQV296" s="6"/>
      <c r="SQW296" s="6"/>
      <c r="SQX296" s="6"/>
      <c r="SQY296" s="6"/>
      <c r="SQZ296" s="6"/>
      <c r="SRA296" s="6"/>
      <c r="SRB296" s="6"/>
      <c r="SRC296" s="6"/>
      <c r="SRD296" s="6"/>
      <c r="SRE296" s="6"/>
      <c r="SRF296" s="6"/>
      <c r="SRG296" s="6"/>
      <c r="SRH296" s="6"/>
      <c r="SRI296" s="6"/>
      <c r="SRJ296" s="6"/>
      <c r="SRK296" s="6"/>
      <c r="SRL296" s="6"/>
      <c r="SRM296" s="6"/>
      <c r="SRN296" s="6"/>
      <c r="SRO296" s="6"/>
      <c r="SRP296" s="6"/>
      <c r="SRQ296" s="6"/>
      <c r="SRR296" s="6"/>
      <c r="SRS296" s="6"/>
      <c r="SRT296" s="6"/>
      <c r="SRU296" s="6"/>
      <c r="SRV296" s="6"/>
      <c r="SRW296" s="6"/>
      <c r="SRX296" s="6"/>
      <c r="SRY296" s="6"/>
      <c r="SRZ296" s="6"/>
      <c r="SSA296" s="6"/>
      <c r="SSB296" s="6"/>
      <c r="SSC296" s="6"/>
      <c r="SSD296" s="6"/>
      <c r="SSE296" s="6"/>
      <c r="SSF296" s="6"/>
      <c r="SSG296" s="6"/>
      <c r="SSH296" s="6"/>
      <c r="SSI296" s="6"/>
      <c r="SSJ296" s="6"/>
      <c r="SSK296" s="6"/>
      <c r="SSL296" s="6"/>
      <c r="SSM296" s="6"/>
      <c r="SSN296" s="6"/>
      <c r="SSO296" s="6"/>
      <c r="SSP296" s="6"/>
      <c r="SSQ296" s="6"/>
      <c r="SSR296" s="6"/>
      <c r="SSS296" s="6"/>
      <c r="SST296" s="6"/>
      <c r="SSU296" s="6"/>
      <c r="SSV296" s="6"/>
      <c r="SSW296" s="6"/>
      <c r="SSX296" s="6"/>
      <c r="SSY296" s="6"/>
      <c r="SSZ296" s="6"/>
      <c r="STA296" s="6"/>
      <c r="STB296" s="6"/>
      <c r="STC296" s="6"/>
      <c r="STD296" s="6"/>
      <c r="STE296" s="6"/>
      <c r="STF296" s="6"/>
      <c r="STG296" s="6"/>
      <c r="STH296" s="6"/>
      <c r="STI296" s="6"/>
      <c r="STJ296" s="6"/>
      <c r="STK296" s="6"/>
      <c r="STL296" s="6"/>
      <c r="STM296" s="6"/>
      <c r="STN296" s="6"/>
      <c r="STO296" s="6"/>
      <c r="STP296" s="6"/>
      <c r="STQ296" s="6"/>
      <c r="STR296" s="6"/>
      <c r="STS296" s="6"/>
      <c r="STT296" s="6"/>
      <c r="STU296" s="6"/>
      <c r="STV296" s="6"/>
      <c r="STW296" s="6"/>
      <c r="STX296" s="6"/>
      <c r="STY296" s="6"/>
      <c r="STZ296" s="6"/>
      <c r="SUA296" s="6"/>
      <c r="SUB296" s="6"/>
      <c r="SUC296" s="6"/>
      <c r="SUD296" s="6"/>
      <c r="SUE296" s="6"/>
      <c r="SUF296" s="6"/>
      <c r="SUG296" s="6"/>
      <c r="SUH296" s="6"/>
      <c r="SUI296" s="6"/>
      <c r="SUJ296" s="6"/>
      <c r="SUK296" s="6"/>
      <c r="SUL296" s="6"/>
      <c r="SUM296" s="6"/>
      <c r="SUN296" s="6"/>
      <c r="SUO296" s="6"/>
      <c r="SUP296" s="6"/>
      <c r="SUQ296" s="6"/>
      <c r="SUR296" s="6"/>
      <c r="SUS296" s="6"/>
      <c r="SUT296" s="6"/>
      <c r="SUU296" s="6"/>
      <c r="SUV296" s="6"/>
      <c r="SUW296" s="6"/>
      <c r="SUX296" s="6"/>
      <c r="SUY296" s="6"/>
      <c r="SUZ296" s="6"/>
      <c r="SVA296" s="6"/>
      <c r="SVB296" s="6"/>
      <c r="SVC296" s="6"/>
      <c r="SVD296" s="6"/>
      <c r="SVE296" s="6"/>
      <c r="SVF296" s="6"/>
      <c r="SVG296" s="6"/>
      <c r="SVH296" s="6"/>
      <c r="SVI296" s="6"/>
      <c r="SVJ296" s="6"/>
      <c r="SVK296" s="6"/>
      <c r="SVL296" s="6"/>
      <c r="SVM296" s="6"/>
      <c r="SVN296" s="6"/>
      <c r="SVO296" s="6"/>
      <c r="SVP296" s="6"/>
      <c r="SVQ296" s="6"/>
      <c r="SVR296" s="6"/>
      <c r="SVS296" s="6"/>
      <c r="SVT296" s="6"/>
      <c r="SVU296" s="6"/>
      <c r="SVV296" s="6"/>
      <c r="SVW296" s="6"/>
      <c r="SVX296" s="6"/>
      <c r="SVY296" s="6"/>
      <c r="SVZ296" s="6"/>
      <c r="SWA296" s="6"/>
      <c r="SWB296" s="6"/>
      <c r="SWC296" s="6"/>
      <c r="SWD296" s="6"/>
      <c r="SWE296" s="6"/>
      <c r="SWF296" s="6"/>
      <c r="SWG296" s="6"/>
      <c r="SWH296" s="6"/>
      <c r="SWI296" s="6"/>
      <c r="SWJ296" s="6"/>
      <c r="SWK296" s="6"/>
      <c r="SWL296" s="6"/>
      <c r="SWM296" s="6"/>
      <c r="SWN296" s="6"/>
      <c r="SWO296" s="6"/>
      <c r="SWP296" s="6"/>
      <c r="SWQ296" s="6"/>
      <c r="SWR296" s="6"/>
      <c r="SWS296" s="6"/>
      <c r="SWT296" s="6"/>
      <c r="SWU296" s="6"/>
      <c r="SWV296" s="6"/>
      <c r="SWW296" s="6"/>
      <c r="SWX296" s="6"/>
      <c r="SWY296" s="6"/>
      <c r="SWZ296" s="6"/>
      <c r="SXA296" s="6"/>
      <c r="SXB296" s="6"/>
      <c r="SXC296" s="6"/>
      <c r="SXD296" s="6"/>
      <c r="SXE296" s="6"/>
      <c r="SXF296" s="6"/>
      <c r="SXG296" s="6"/>
      <c r="SXH296" s="6"/>
      <c r="SXI296" s="6"/>
      <c r="SXJ296" s="6"/>
      <c r="SXK296" s="6"/>
      <c r="SXL296" s="6"/>
      <c r="SXM296" s="6"/>
      <c r="SXN296" s="6"/>
      <c r="SXO296" s="6"/>
      <c r="SXP296" s="6"/>
      <c r="SXQ296" s="6"/>
      <c r="SXR296" s="6"/>
      <c r="SXS296" s="6"/>
      <c r="SXT296" s="6"/>
      <c r="SXU296" s="6"/>
      <c r="SXV296" s="6"/>
      <c r="SXW296" s="6"/>
      <c r="SXX296" s="6"/>
      <c r="SXY296" s="6"/>
      <c r="SXZ296" s="6"/>
      <c r="SYA296" s="6"/>
      <c r="SYB296" s="6"/>
      <c r="SYC296" s="6"/>
      <c r="SYD296" s="6"/>
      <c r="SYE296" s="6"/>
      <c r="SYF296" s="6"/>
      <c r="SYG296" s="6"/>
      <c r="SYH296" s="6"/>
      <c r="SYI296" s="6"/>
      <c r="SYJ296" s="6"/>
      <c r="SYK296" s="6"/>
      <c r="SYL296" s="6"/>
      <c r="SYM296" s="6"/>
      <c r="SYN296" s="6"/>
      <c r="SYO296" s="6"/>
      <c r="SYP296" s="6"/>
      <c r="SYQ296" s="6"/>
      <c r="SYR296" s="6"/>
      <c r="SYS296" s="6"/>
      <c r="SYT296" s="6"/>
      <c r="SYU296" s="6"/>
      <c r="SYV296" s="6"/>
      <c r="SYW296" s="6"/>
      <c r="SYX296" s="6"/>
      <c r="SYY296" s="6"/>
      <c r="SYZ296" s="6"/>
      <c r="SZA296" s="6"/>
      <c r="SZB296" s="6"/>
      <c r="SZC296" s="6"/>
      <c r="SZD296" s="6"/>
      <c r="SZE296" s="6"/>
      <c r="SZF296" s="6"/>
      <c r="SZG296" s="6"/>
      <c r="SZH296" s="6"/>
      <c r="SZI296" s="6"/>
      <c r="SZJ296" s="6"/>
      <c r="SZK296" s="6"/>
      <c r="SZL296" s="6"/>
      <c r="SZM296" s="6"/>
      <c r="SZN296" s="6"/>
      <c r="SZO296" s="6"/>
      <c r="SZP296" s="6"/>
      <c r="SZQ296" s="6"/>
      <c r="SZR296" s="6"/>
      <c r="SZS296" s="6"/>
      <c r="SZT296" s="6"/>
      <c r="SZU296" s="6"/>
      <c r="SZV296" s="6"/>
      <c r="SZW296" s="6"/>
      <c r="SZX296" s="6"/>
      <c r="SZY296" s="6"/>
      <c r="SZZ296" s="6"/>
      <c r="TAA296" s="6"/>
      <c r="TAB296" s="6"/>
      <c r="TAC296" s="6"/>
      <c r="TAD296" s="6"/>
      <c r="TAE296" s="6"/>
      <c r="TAF296" s="6"/>
      <c r="TAG296" s="6"/>
      <c r="TAH296" s="6"/>
      <c r="TAI296" s="6"/>
      <c r="TAJ296" s="6"/>
      <c r="TAK296" s="6"/>
      <c r="TAL296" s="6"/>
      <c r="TAM296" s="6"/>
      <c r="TAN296" s="6"/>
      <c r="TAO296" s="6"/>
      <c r="TAP296" s="6"/>
      <c r="TAQ296" s="6"/>
      <c r="TAR296" s="6"/>
      <c r="TAS296" s="6"/>
      <c r="TAT296" s="6"/>
      <c r="TAU296" s="6"/>
      <c r="TAV296" s="6"/>
      <c r="TAW296" s="6"/>
      <c r="TAX296" s="6"/>
      <c r="TAY296" s="6"/>
      <c r="TAZ296" s="6"/>
      <c r="TBA296" s="6"/>
      <c r="TBB296" s="6"/>
      <c r="TBC296" s="6"/>
      <c r="TBD296" s="6"/>
      <c r="TBE296" s="6"/>
      <c r="TBF296" s="6"/>
      <c r="TBG296" s="6"/>
      <c r="TBH296" s="6"/>
      <c r="TBI296" s="6"/>
      <c r="TBJ296" s="6"/>
      <c r="TBK296" s="6"/>
      <c r="TBL296" s="6"/>
      <c r="TBM296" s="6"/>
      <c r="TBN296" s="6"/>
      <c r="TBO296" s="6"/>
      <c r="TBP296" s="6"/>
      <c r="TBQ296" s="6"/>
      <c r="TBR296" s="6"/>
      <c r="TBS296" s="6"/>
      <c r="TBT296" s="6"/>
      <c r="TBU296" s="6"/>
      <c r="TBV296" s="6"/>
      <c r="TBW296" s="6"/>
      <c r="TBX296" s="6"/>
      <c r="TBY296" s="6"/>
      <c r="TBZ296" s="6"/>
      <c r="TCA296" s="6"/>
      <c r="TCB296" s="6"/>
      <c r="TCC296" s="6"/>
      <c r="TCD296" s="6"/>
      <c r="TCE296" s="6"/>
      <c r="TCF296" s="6"/>
      <c r="TCG296" s="6"/>
      <c r="TCH296" s="6"/>
      <c r="TCI296" s="6"/>
      <c r="TCJ296" s="6"/>
      <c r="TCK296" s="6"/>
      <c r="TCL296" s="6"/>
      <c r="TCM296" s="6"/>
      <c r="TCN296" s="6"/>
      <c r="TCO296" s="6"/>
      <c r="TCP296" s="6"/>
      <c r="TCQ296" s="6"/>
      <c r="TCR296" s="6"/>
      <c r="TCS296" s="6"/>
      <c r="TCT296" s="6"/>
      <c r="TCU296" s="6"/>
      <c r="TCV296" s="6"/>
      <c r="TCW296" s="6"/>
      <c r="TCX296" s="6"/>
      <c r="TCY296" s="6"/>
      <c r="TCZ296" s="6"/>
      <c r="TDA296" s="6"/>
      <c r="TDB296" s="6"/>
      <c r="TDC296" s="6"/>
      <c r="TDD296" s="6"/>
      <c r="TDE296" s="6"/>
      <c r="TDF296" s="6"/>
      <c r="TDG296" s="6"/>
      <c r="TDH296" s="6"/>
      <c r="TDI296" s="6"/>
      <c r="TDJ296" s="6"/>
      <c r="TDK296" s="6"/>
      <c r="TDL296" s="6"/>
      <c r="TDM296" s="6"/>
      <c r="TDN296" s="6"/>
      <c r="TDO296" s="6"/>
      <c r="TDP296" s="6"/>
      <c r="TDQ296" s="6"/>
      <c r="TDR296" s="6"/>
      <c r="TDS296" s="6"/>
      <c r="TDT296" s="6"/>
      <c r="TDU296" s="6"/>
      <c r="TDV296" s="6"/>
      <c r="TDW296" s="6"/>
      <c r="TDX296" s="6"/>
      <c r="TDY296" s="6"/>
      <c r="TDZ296" s="6"/>
      <c r="TEA296" s="6"/>
      <c r="TEB296" s="6"/>
      <c r="TEC296" s="6"/>
      <c r="TED296" s="6"/>
      <c r="TEE296" s="6"/>
      <c r="TEF296" s="6"/>
      <c r="TEG296" s="6"/>
      <c r="TEH296" s="6"/>
      <c r="TEI296" s="6"/>
      <c r="TEJ296" s="6"/>
      <c r="TEK296" s="6"/>
      <c r="TEL296" s="6"/>
      <c r="TEM296" s="6"/>
      <c r="TEN296" s="6"/>
      <c r="TEO296" s="6"/>
      <c r="TEP296" s="6"/>
      <c r="TEQ296" s="6"/>
      <c r="TER296" s="6"/>
      <c r="TES296" s="6"/>
      <c r="TET296" s="6"/>
      <c r="TEU296" s="6"/>
      <c r="TEV296" s="6"/>
      <c r="TEW296" s="6"/>
      <c r="TEX296" s="6"/>
      <c r="TEY296" s="6"/>
      <c r="TEZ296" s="6"/>
      <c r="TFA296" s="6"/>
      <c r="TFB296" s="6"/>
      <c r="TFC296" s="6"/>
      <c r="TFD296" s="6"/>
      <c r="TFE296" s="6"/>
      <c r="TFF296" s="6"/>
      <c r="TFG296" s="6"/>
      <c r="TFH296" s="6"/>
      <c r="TFI296" s="6"/>
      <c r="TFJ296" s="6"/>
      <c r="TFK296" s="6"/>
      <c r="TFL296" s="6"/>
      <c r="TFM296" s="6"/>
      <c r="TFN296" s="6"/>
      <c r="TFO296" s="6"/>
      <c r="TFP296" s="6"/>
      <c r="TFQ296" s="6"/>
      <c r="TFR296" s="6"/>
      <c r="TFS296" s="6"/>
      <c r="TFT296" s="6"/>
      <c r="TFU296" s="6"/>
      <c r="TFV296" s="6"/>
      <c r="TFW296" s="6"/>
      <c r="TFX296" s="6"/>
      <c r="TFY296" s="6"/>
      <c r="TFZ296" s="6"/>
      <c r="TGA296" s="6"/>
      <c r="TGB296" s="6"/>
      <c r="TGC296" s="6"/>
      <c r="TGD296" s="6"/>
      <c r="TGE296" s="6"/>
      <c r="TGF296" s="6"/>
      <c r="TGG296" s="6"/>
      <c r="TGH296" s="6"/>
      <c r="TGI296" s="6"/>
      <c r="TGJ296" s="6"/>
      <c r="TGK296" s="6"/>
      <c r="TGL296" s="6"/>
      <c r="TGM296" s="6"/>
      <c r="TGN296" s="6"/>
      <c r="TGO296" s="6"/>
      <c r="TGP296" s="6"/>
      <c r="TGQ296" s="6"/>
      <c r="TGR296" s="6"/>
      <c r="TGS296" s="6"/>
      <c r="TGT296" s="6"/>
      <c r="TGU296" s="6"/>
      <c r="TGV296" s="6"/>
      <c r="TGW296" s="6"/>
      <c r="TGX296" s="6"/>
      <c r="TGY296" s="6"/>
      <c r="TGZ296" s="6"/>
      <c r="THA296" s="6"/>
      <c r="THB296" s="6"/>
      <c r="THC296" s="6"/>
      <c r="THD296" s="6"/>
      <c r="THE296" s="6"/>
      <c r="THF296" s="6"/>
      <c r="THG296" s="6"/>
      <c r="THH296" s="6"/>
      <c r="THI296" s="6"/>
      <c r="THJ296" s="6"/>
      <c r="THK296" s="6"/>
      <c r="THL296" s="6"/>
      <c r="THM296" s="6"/>
      <c r="THN296" s="6"/>
      <c r="THO296" s="6"/>
      <c r="THP296" s="6"/>
      <c r="THQ296" s="6"/>
      <c r="THR296" s="6"/>
      <c r="THS296" s="6"/>
      <c r="THT296" s="6"/>
      <c r="THU296" s="6"/>
      <c r="THV296" s="6"/>
      <c r="THW296" s="6"/>
      <c r="THX296" s="6"/>
      <c r="THY296" s="6"/>
      <c r="THZ296" s="6"/>
      <c r="TIA296" s="6"/>
      <c r="TIB296" s="6"/>
      <c r="TIC296" s="6"/>
      <c r="TID296" s="6"/>
      <c r="TIE296" s="6"/>
      <c r="TIF296" s="6"/>
      <c r="TIG296" s="6"/>
      <c r="TIH296" s="6"/>
      <c r="TII296" s="6"/>
      <c r="TIJ296" s="6"/>
      <c r="TIK296" s="6"/>
      <c r="TIL296" s="6"/>
      <c r="TIM296" s="6"/>
      <c r="TIN296" s="6"/>
      <c r="TIO296" s="6"/>
      <c r="TIP296" s="6"/>
      <c r="TIQ296" s="6"/>
      <c r="TIR296" s="6"/>
      <c r="TIS296" s="6"/>
      <c r="TIT296" s="6"/>
      <c r="TIU296" s="6"/>
      <c r="TIV296" s="6"/>
      <c r="TIW296" s="6"/>
      <c r="TIX296" s="6"/>
      <c r="TIY296" s="6"/>
      <c r="TIZ296" s="6"/>
      <c r="TJA296" s="6"/>
      <c r="TJB296" s="6"/>
      <c r="TJC296" s="6"/>
      <c r="TJD296" s="6"/>
      <c r="TJE296" s="6"/>
      <c r="TJF296" s="6"/>
      <c r="TJG296" s="6"/>
      <c r="TJH296" s="6"/>
      <c r="TJI296" s="6"/>
      <c r="TJJ296" s="6"/>
      <c r="TJK296" s="6"/>
      <c r="TJL296" s="6"/>
      <c r="TJM296" s="6"/>
      <c r="TJN296" s="6"/>
      <c r="TJO296" s="6"/>
      <c r="TJP296" s="6"/>
      <c r="TJQ296" s="6"/>
      <c r="TJR296" s="6"/>
      <c r="TJS296" s="6"/>
      <c r="TJT296" s="6"/>
      <c r="TJU296" s="6"/>
      <c r="TJV296" s="6"/>
      <c r="TJW296" s="6"/>
      <c r="TJX296" s="6"/>
      <c r="TJY296" s="6"/>
      <c r="TJZ296" s="6"/>
      <c r="TKA296" s="6"/>
      <c r="TKB296" s="6"/>
      <c r="TKC296" s="6"/>
      <c r="TKD296" s="6"/>
      <c r="TKE296" s="6"/>
      <c r="TKF296" s="6"/>
      <c r="TKG296" s="6"/>
      <c r="TKH296" s="6"/>
      <c r="TKI296" s="6"/>
      <c r="TKJ296" s="6"/>
      <c r="TKK296" s="6"/>
      <c r="TKL296" s="6"/>
      <c r="TKM296" s="6"/>
      <c r="TKN296" s="6"/>
      <c r="TKO296" s="6"/>
      <c r="TKP296" s="6"/>
      <c r="TKQ296" s="6"/>
      <c r="TKR296" s="6"/>
      <c r="TKS296" s="6"/>
      <c r="TKT296" s="6"/>
      <c r="TKU296" s="6"/>
      <c r="TKV296" s="6"/>
      <c r="TKW296" s="6"/>
      <c r="TKX296" s="6"/>
      <c r="TKY296" s="6"/>
      <c r="TKZ296" s="6"/>
      <c r="TLA296" s="6"/>
      <c r="TLB296" s="6"/>
      <c r="TLC296" s="6"/>
      <c r="TLD296" s="6"/>
      <c r="TLE296" s="6"/>
      <c r="TLF296" s="6"/>
      <c r="TLG296" s="6"/>
      <c r="TLH296" s="6"/>
      <c r="TLI296" s="6"/>
      <c r="TLJ296" s="6"/>
      <c r="TLK296" s="6"/>
      <c r="TLL296" s="6"/>
      <c r="TLM296" s="6"/>
      <c r="TLN296" s="6"/>
      <c r="TLO296" s="6"/>
      <c r="TLP296" s="6"/>
      <c r="TLQ296" s="6"/>
      <c r="TLR296" s="6"/>
      <c r="TLS296" s="6"/>
      <c r="TLT296" s="6"/>
      <c r="TLU296" s="6"/>
      <c r="TLV296" s="6"/>
      <c r="TLW296" s="6"/>
      <c r="TLX296" s="6"/>
      <c r="TLY296" s="6"/>
      <c r="TLZ296" s="6"/>
      <c r="TMA296" s="6"/>
      <c r="TMB296" s="6"/>
      <c r="TMC296" s="6"/>
      <c r="TMD296" s="6"/>
      <c r="TME296" s="6"/>
      <c r="TMF296" s="6"/>
      <c r="TMG296" s="6"/>
      <c r="TMH296" s="6"/>
      <c r="TMI296" s="6"/>
      <c r="TMJ296" s="6"/>
      <c r="TMK296" s="6"/>
      <c r="TML296" s="6"/>
      <c r="TMM296" s="6"/>
      <c r="TMN296" s="6"/>
      <c r="TMO296" s="6"/>
      <c r="TMP296" s="6"/>
      <c r="TMQ296" s="6"/>
      <c r="TMR296" s="6"/>
      <c r="TMS296" s="6"/>
      <c r="TMT296" s="6"/>
      <c r="TMU296" s="6"/>
      <c r="TMV296" s="6"/>
      <c r="TMW296" s="6"/>
      <c r="TMX296" s="6"/>
      <c r="TMY296" s="6"/>
      <c r="TMZ296" s="6"/>
      <c r="TNA296" s="6"/>
      <c r="TNB296" s="6"/>
      <c r="TNC296" s="6"/>
      <c r="TND296" s="6"/>
      <c r="TNE296" s="6"/>
      <c r="TNF296" s="6"/>
      <c r="TNG296" s="6"/>
      <c r="TNH296" s="6"/>
      <c r="TNI296" s="6"/>
      <c r="TNJ296" s="6"/>
      <c r="TNK296" s="6"/>
      <c r="TNL296" s="6"/>
      <c r="TNM296" s="6"/>
      <c r="TNN296" s="6"/>
      <c r="TNO296" s="6"/>
      <c r="TNP296" s="6"/>
      <c r="TNQ296" s="6"/>
      <c r="TNR296" s="6"/>
      <c r="TNS296" s="6"/>
      <c r="TNT296" s="6"/>
      <c r="TNU296" s="6"/>
      <c r="TNV296" s="6"/>
      <c r="TNW296" s="6"/>
      <c r="TNX296" s="6"/>
      <c r="TNY296" s="6"/>
      <c r="TNZ296" s="6"/>
      <c r="TOA296" s="6"/>
      <c r="TOB296" s="6"/>
      <c r="TOC296" s="6"/>
      <c r="TOD296" s="6"/>
      <c r="TOE296" s="6"/>
      <c r="TOF296" s="6"/>
      <c r="TOG296" s="6"/>
      <c r="TOH296" s="6"/>
      <c r="TOI296" s="6"/>
      <c r="TOJ296" s="6"/>
      <c r="TOK296" s="6"/>
      <c r="TOL296" s="6"/>
      <c r="TOM296" s="6"/>
      <c r="TON296" s="6"/>
      <c r="TOO296" s="6"/>
      <c r="TOP296" s="6"/>
      <c r="TOQ296" s="6"/>
      <c r="TOR296" s="6"/>
      <c r="TOS296" s="6"/>
      <c r="TOT296" s="6"/>
      <c r="TOU296" s="6"/>
      <c r="TOV296" s="6"/>
      <c r="TOW296" s="6"/>
      <c r="TOX296" s="6"/>
      <c r="TOY296" s="6"/>
      <c r="TOZ296" s="6"/>
      <c r="TPA296" s="6"/>
      <c r="TPB296" s="6"/>
      <c r="TPC296" s="6"/>
      <c r="TPD296" s="6"/>
      <c r="TPE296" s="6"/>
      <c r="TPF296" s="6"/>
      <c r="TPG296" s="6"/>
      <c r="TPH296" s="6"/>
      <c r="TPI296" s="6"/>
      <c r="TPJ296" s="6"/>
      <c r="TPK296" s="6"/>
      <c r="TPL296" s="6"/>
      <c r="TPM296" s="6"/>
      <c r="TPN296" s="6"/>
      <c r="TPO296" s="6"/>
      <c r="TPP296" s="6"/>
      <c r="TPQ296" s="6"/>
      <c r="TPR296" s="6"/>
      <c r="TPS296" s="6"/>
      <c r="TPT296" s="6"/>
      <c r="TPU296" s="6"/>
      <c r="TPV296" s="6"/>
      <c r="TPW296" s="6"/>
      <c r="TPX296" s="6"/>
      <c r="TPY296" s="6"/>
      <c r="TPZ296" s="6"/>
      <c r="TQA296" s="6"/>
      <c r="TQB296" s="6"/>
      <c r="TQC296" s="6"/>
      <c r="TQD296" s="6"/>
      <c r="TQE296" s="6"/>
      <c r="TQF296" s="6"/>
      <c r="TQG296" s="6"/>
      <c r="TQH296" s="6"/>
      <c r="TQI296" s="6"/>
      <c r="TQJ296" s="6"/>
      <c r="TQK296" s="6"/>
      <c r="TQL296" s="6"/>
      <c r="TQM296" s="6"/>
      <c r="TQN296" s="6"/>
      <c r="TQO296" s="6"/>
      <c r="TQP296" s="6"/>
      <c r="TQQ296" s="6"/>
      <c r="TQR296" s="6"/>
      <c r="TQS296" s="6"/>
      <c r="TQT296" s="6"/>
      <c r="TQU296" s="6"/>
      <c r="TQV296" s="6"/>
      <c r="TQW296" s="6"/>
      <c r="TQX296" s="6"/>
      <c r="TQY296" s="6"/>
      <c r="TQZ296" s="6"/>
      <c r="TRA296" s="6"/>
      <c r="TRB296" s="6"/>
      <c r="TRC296" s="6"/>
      <c r="TRD296" s="6"/>
      <c r="TRE296" s="6"/>
      <c r="TRF296" s="6"/>
      <c r="TRG296" s="6"/>
      <c r="TRH296" s="6"/>
      <c r="TRI296" s="6"/>
      <c r="TRJ296" s="6"/>
      <c r="TRK296" s="6"/>
      <c r="TRL296" s="6"/>
      <c r="TRM296" s="6"/>
      <c r="TRN296" s="6"/>
      <c r="TRO296" s="6"/>
      <c r="TRP296" s="6"/>
      <c r="TRQ296" s="6"/>
      <c r="TRR296" s="6"/>
      <c r="TRS296" s="6"/>
      <c r="TRT296" s="6"/>
      <c r="TRU296" s="6"/>
      <c r="TRV296" s="6"/>
      <c r="TRW296" s="6"/>
      <c r="TRX296" s="6"/>
      <c r="TRY296" s="6"/>
      <c r="TRZ296" s="6"/>
      <c r="TSA296" s="6"/>
      <c r="TSB296" s="6"/>
      <c r="TSC296" s="6"/>
      <c r="TSD296" s="6"/>
      <c r="TSE296" s="6"/>
      <c r="TSF296" s="6"/>
      <c r="TSG296" s="6"/>
      <c r="TSH296" s="6"/>
      <c r="TSI296" s="6"/>
      <c r="TSJ296" s="6"/>
      <c r="TSK296" s="6"/>
      <c r="TSL296" s="6"/>
      <c r="TSM296" s="6"/>
      <c r="TSN296" s="6"/>
      <c r="TSO296" s="6"/>
      <c r="TSP296" s="6"/>
      <c r="TSQ296" s="6"/>
      <c r="TSR296" s="6"/>
      <c r="TSS296" s="6"/>
      <c r="TST296" s="6"/>
      <c r="TSU296" s="6"/>
      <c r="TSV296" s="6"/>
      <c r="TSW296" s="6"/>
      <c r="TSX296" s="6"/>
      <c r="TSY296" s="6"/>
      <c r="TSZ296" s="6"/>
      <c r="TTA296" s="6"/>
      <c r="TTB296" s="6"/>
      <c r="TTC296" s="6"/>
      <c r="TTD296" s="6"/>
      <c r="TTE296" s="6"/>
      <c r="TTF296" s="6"/>
      <c r="TTG296" s="6"/>
      <c r="TTH296" s="6"/>
      <c r="TTI296" s="6"/>
      <c r="TTJ296" s="6"/>
      <c r="TTK296" s="6"/>
      <c r="TTL296" s="6"/>
      <c r="TTM296" s="6"/>
      <c r="TTN296" s="6"/>
      <c r="TTO296" s="6"/>
      <c r="TTP296" s="6"/>
      <c r="TTQ296" s="6"/>
      <c r="TTR296" s="6"/>
      <c r="TTS296" s="6"/>
      <c r="TTT296" s="6"/>
      <c r="TTU296" s="6"/>
      <c r="TTV296" s="6"/>
      <c r="TTW296" s="6"/>
      <c r="TTX296" s="6"/>
      <c r="TTY296" s="6"/>
      <c r="TTZ296" s="6"/>
      <c r="TUA296" s="6"/>
      <c r="TUB296" s="6"/>
      <c r="TUC296" s="6"/>
      <c r="TUD296" s="6"/>
      <c r="TUE296" s="6"/>
      <c r="TUF296" s="6"/>
      <c r="TUG296" s="6"/>
      <c r="TUH296" s="6"/>
      <c r="TUI296" s="6"/>
      <c r="TUJ296" s="6"/>
      <c r="TUK296" s="6"/>
      <c r="TUL296" s="6"/>
      <c r="TUM296" s="6"/>
      <c r="TUN296" s="6"/>
      <c r="TUO296" s="6"/>
      <c r="TUP296" s="6"/>
      <c r="TUQ296" s="6"/>
      <c r="TUR296" s="6"/>
      <c r="TUS296" s="6"/>
      <c r="TUT296" s="6"/>
      <c r="TUU296" s="6"/>
      <c r="TUV296" s="6"/>
      <c r="TUW296" s="6"/>
      <c r="TUX296" s="6"/>
      <c r="TUY296" s="6"/>
      <c r="TUZ296" s="6"/>
      <c r="TVA296" s="6"/>
      <c r="TVB296" s="6"/>
      <c r="TVC296" s="6"/>
      <c r="TVD296" s="6"/>
      <c r="TVE296" s="6"/>
      <c r="TVF296" s="6"/>
      <c r="TVG296" s="6"/>
      <c r="TVH296" s="6"/>
      <c r="TVI296" s="6"/>
      <c r="TVJ296" s="6"/>
      <c r="TVK296" s="6"/>
      <c r="TVL296" s="6"/>
      <c r="TVM296" s="6"/>
      <c r="TVN296" s="6"/>
      <c r="TVO296" s="6"/>
      <c r="TVP296" s="6"/>
      <c r="TVQ296" s="6"/>
      <c r="TVR296" s="6"/>
      <c r="TVS296" s="6"/>
      <c r="TVT296" s="6"/>
      <c r="TVU296" s="6"/>
      <c r="TVV296" s="6"/>
      <c r="TVW296" s="6"/>
      <c r="TVX296" s="6"/>
      <c r="TVY296" s="6"/>
      <c r="TVZ296" s="6"/>
      <c r="TWA296" s="6"/>
      <c r="TWB296" s="6"/>
      <c r="TWC296" s="6"/>
      <c r="TWD296" s="6"/>
      <c r="TWE296" s="6"/>
      <c r="TWF296" s="6"/>
      <c r="TWG296" s="6"/>
      <c r="TWH296" s="6"/>
      <c r="TWI296" s="6"/>
      <c r="TWJ296" s="6"/>
      <c r="TWK296" s="6"/>
      <c r="TWL296" s="6"/>
      <c r="TWM296" s="6"/>
      <c r="TWN296" s="6"/>
      <c r="TWO296" s="6"/>
      <c r="TWP296" s="6"/>
      <c r="TWQ296" s="6"/>
      <c r="TWR296" s="6"/>
      <c r="TWS296" s="6"/>
      <c r="TWT296" s="6"/>
      <c r="TWU296" s="6"/>
      <c r="TWV296" s="6"/>
      <c r="TWW296" s="6"/>
      <c r="TWX296" s="6"/>
      <c r="TWY296" s="6"/>
      <c r="TWZ296" s="6"/>
      <c r="TXA296" s="6"/>
      <c r="TXB296" s="6"/>
      <c r="TXC296" s="6"/>
      <c r="TXD296" s="6"/>
      <c r="TXE296" s="6"/>
      <c r="TXF296" s="6"/>
      <c r="TXG296" s="6"/>
      <c r="TXH296" s="6"/>
      <c r="TXI296" s="6"/>
      <c r="TXJ296" s="6"/>
      <c r="TXK296" s="6"/>
      <c r="TXL296" s="6"/>
      <c r="TXM296" s="6"/>
      <c r="TXN296" s="6"/>
      <c r="TXO296" s="6"/>
      <c r="TXP296" s="6"/>
      <c r="TXQ296" s="6"/>
      <c r="TXR296" s="6"/>
      <c r="TXS296" s="6"/>
      <c r="TXT296" s="6"/>
      <c r="TXU296" s="6"/>
      <c r="TXV296" s="6"/>
      <c r="TXW296" s="6"/>
      <c r="TXX296" s="6"/>
      <c r="TXY296" s="6"/>
      <c r="TXZ296" s="6"/>
      <c r="TYA296" s="6"/>
      <c r="TYB296" s="6"/>
      <c r="TYC296" s="6"/>
      <c r="TYD296" s="6"/>
      <c r="TYE296" s="6"/>
      <c r="TYF296" s="6"/>
      <c r="TYG296" s="6"/>
      <c r="TYH296" s="6"/>
      <c r="TYI296" s="6"/>
      <c r="TYJ296" s="6"/>
      <c r="TYK296" s="6"/>
      <c r="TYL296" s="6"/>
      <c r="TYM296" s="6"/>
      <c r="TYN296" s="6"/>
      <c r="TYO296" s="6"/>
      <c r="TYP296" s="6"/>
      <c r="TYQ296" s="6"/>
      <c r="TYR296" s="6"/>
      <c r="TYS296" s="6"/>
      <c r="TYT296" s="6"/>
      <c r="TYU296" s="6"/>
      <c r="TYV296" s="6"/>
      <c r="TYW296" s="6"/>
      <c r="TYX296" s="6"/>
      <c r="TYY296" s="6"/>
      <c r="TYZ296" s="6"/>
      <c r="TZA296" s="6"/>
      <c r="TZB296" s="6"/>
      <c r="TZC296" s="6"/>
      <c r="TZD296" s="6"/>
      <c r="TZE296" s="6"/>
      <c r="TZF296" s="6"/>
      <c r="TZG296" s="6"/>
      <c r="TZH296" s="6"/>
      <c r="TZI296" s="6"/>
      <c r="TZJ296" s="6"/>
      <c r="TZK296" s="6"/>
      <c r="TZL296" s="6"/>
      <c r="TZM296" s="6"/>
      <c r="TZN296" s="6"/>
      <c r="TZO296" s="6"/>
      <c r="TZP296" s="6"/>
      <c r="TZQ296" s="6"/>
      <c r="TZR296" s="6"/>
      <c r="TZS296" s="6"/>
      <c r="TZT296" s="6"/>
      <c r="TZU296" s="6"/>
      <c r="TZV296" s="6"/>
      <c r="TZW296" s="6"/>
      <c r="TZX296" s="6"/>
      <c r="TZY296" s="6"/>
      <c r="TZZ296" s="6"/>
      <c r="UAA296" s="6"/>
      <c r="UAB296" s="6"/>
      <c r="UAC296" s="6"/>
      <c r="UAD296" s="6"/>
      <c r="UAE296" s="6"/>
      <c r="UAF296" s="6"/>
      <c r="UAG296" s="6"/>
      <c r="UAH296" s="6"/>
      <c r="UAI296" s="6"/>
      <c r="UAJ296" s="6"/>
      <c r="UAK296" s="6"/>
      <c r="UAL296" s="6"/>
      <c r="UAM296" s="6"/>
      <c r="UAN296" s="6"/>
      <c r="UAO296" s="6"/>
      <c r="UAP296" s="6"/>
      <c r="UAQ296" s="6"/>
      <c r="UAR296" s="6"/>
      <c r="UAS296" s="6"/>
      <c r="UAT296" s="6"/>
      <c r="UAU296" s="6"/>
      <c r="UAV296" s="6"/>
      <c r="UAW296" s="6"/>
      <c r="UAX296" s="6"/>
      <c r="UAY296" s="6"/>
      <c r="UAZ296" s="6"/>
      <c r="UBA296" s="6"/>
      <c r="UBB296" s="6"/>
      <c r="UBC296" s="6"/>
      <c r="UBD296" s="6"/>
      <c r="UBE296" s="6"/>
      <c r="UBF296" s="6"/>
      <c r="UBG296" s="6"/>
      <c r="UBH296" s="6"/>
      <c r="UBI296" s="6"/>
      <c r="UBJ296" s="6"/>
      <c r="UBK296" s="6"/>
      <c r="UBL296" s="6"/>
      <c r="UBM296" s="6"/>
      <c r="UBN296" s="6"/>
      <c r="UBO296" s="6"/>
      <c r="UBP296" s="6"/>
      <c r="UBQ296" s="6"/>
      <c r="UBR296" s="6"/>
      <c r="UBS296" s="6"/>
      <c r="UBT296" s="6"/>
      <c r="UBU296" s="6"/>
      <c r="UBV296" s="6"/>
      <c r="UBW296" s="6"/>
      <c r="UBX296" s="6"/>
      <c r="UBY296" s="6"/>
      <c r="UBZ296" s="6"/>
      <c r="UCA296" s="6"/>
      <c r="UCB296" s="6"/>
      <c r="UCC296" s="6"/>
      <c r="UCD296" s="6"/>
      <c r="UCE296" s="6"/>
      <c r="UCF296" s="6"/>
      <c r="UCG296" s="6"/>
      <c r="UCH296" s="6"/>
      <c r="UCI296" s="6"/>
      <c r="UCJ296" s="6"/>
      <c r="UCK296" s="6"/>
      <c r="UCL296" s="6"/>
      <c r="UCM296" s="6"/>
      <c r="UCN296" s="6"/>
      <c r="UCO296" s="6"/>
      <c r="UCP296" s="6"/>
      <c r="UCQ296" s="6"/>
      <c r="UCR296" s="6"/>
      <c r="UCS296" s="6"/>
      <c r="UCT296" s="6"/>
      <c r="UCU296" s="6"/>
      <c r="UCV296" s="6"/>
      <c r="UCW296" s="6"/>
      <c r="UCX296" s="6"/>
      <c r="UCY296" s="6"/>
      <c r="UCZ296" s="6"/>
      <c r="UDA296" s="6"/>
      <c r="UDB296" s="6"/>
      <c r="UDC296" s="6"/>
      <c r="UDD296" s="6"/>
      <c r="UDE296" s="6"/>
      <c r="UDF296" s="6"/>
      <c r="UDG296" s="6"/>
      <c r="UDH296" s="6"/>
      <c r="UDI296" s="6"/>
      <c r="UDJ296" s="6"/>
      <c r="UDK296" s="6"/>
      <c r="UDL296" s="6"/>
      <c r="UDM296" s="6"/>
      <c r="UDN296" s="6"/>
      <c r="UDO296" s="6"/>
      <c r="UDP296" s="6"/>
      <c r="UDQ296" s="6"/>
      <c r="UDR296" s="6"/>
      <c r="UDS296" s="6"/>
      <c r="UDT296" s="6"/>
      <c r="UDU296" s="6"/>
      <c r="UDV296" s="6"/>
      <c r="UDW296" s="6"/>
      <c r="UDX296" s="6"/>
      <c r="UDY296" s="6"/>
      <c r="UDZ296" s="6"/>
      <c r="UEA296" s="6"/>
      <c r="UEB296" s="6"/>
      <c r="UEC296" s="6"/>
      <c r="UED296" s="6"/>
      <c r="UEE296" s="6"/>
      <c r="UEF296" s="6"/>
      <c r="UEG296" s="6"/>
      <c r="UEH296" s="6"/>
      <c r="UEI296" s="6"/>
      <c r="UEJ296" s="6"/>
      <c r="UEK296" s="6"/>
      <c r="UEL296" s="6"/>
      <c r="UEM296" s="6"/>
      <c r="UEN296" s="6"/>
      <c r="UEO296" s="6"/>
      <c r="UEP296" s="6"/>
      <c r="UEQ296" s="6"/>
      <c r="UER296" s="6"/>
      <c r="UES296" s="6"/>
      <c r="UET296" s="6"/>
      <c r="UEU296" s="6"/>
      <c r="UEV296" s="6"/>
      <c r="UEW296" s="6"/>
      <c r="UEX296" s="6"/>
      <c r="UEY296" s="6"/>
      <c r="UEZ296" s="6"/>
      <c r="UFA296" s="6"/>
      <c r="UFB296" s="6"/>
      <c r="UFC296" s="6"/>
      <c r="UFD296" s="6"/>
      <c r="UFE296" s="6"/>
      <c r="UFF296" s="6"/>
      <c r="UFG296" s="6"/>
      <c r="UFH296" s="6"/>
      <c r="UFI296" s="6"/>
      <c r="UFJ296" s="6"/>
      <c r="UFK296" s="6"/>
      <c r="UFL296" s="6"/>
      <c r="UFM296" s="6"/>
      <c r="UFN296" s="6"/>
      <c r="UFO296" s="6"/>
      <c r="UFP296" s="6"/>
      <c r="UFQ296" s="6"/>
      <c r="UFR296" s="6"/>
      <c r="UFS296" s="6"/>
      <c r="UFT296" s="6"/>
      <c r="UFU296" s="6"/>
      <c r="UFV296" s="6"/>
      <c r="UFW296" s="6"/>
      <c r="UFX296" s="6"/>
      <c r="UFY296" s="6"/>
      <c r="UFZ296" s="6"/>
      <c r="UGA296" s="6"/>
      <c r="UGB296" s="6"/>
      <c r="UGC296" s="6"/>
      <c r="UGD296" s="6"/>
      <c r="UGE296" s="6"/>
      <c r="UGF296" s="6"/>
      <c r="UGG296" s="6"/>
      <c r="UGH296" s="6"/>
      <c r="UGI296" s="6"/>
      <c r="UGJ296" s="6"/>
      <c r="UGK296" s="6"/>
      <c r="UGL296" s="6"/>
      <c r="UGM296" s="6"/>
      <c r="UGN296" s="6"/>
      <c r="UGO296" s="6"/>
      <c r="UGP296" s="6"/>
      <c r="UGQ296" s="6"/>
      <c r="UGR296" s="6"/>
      <c r="UGS296" s="6"/>
      <c r="UGT296" s="6"/>
      <c r="UGU296" s="6"/>
      <c r="UGV296" s="6"/>
      <c r="UGW296" s="6"/>
      <c r="UGX296" s="6"/>
      <c r="UGY296" s="6"/>
      <c r="UGZ296" s="6"/>
      <c r="UHA296" s="6"/>
      <c r="UHB296" s="6"/>
      <c r="UHC296" s="6"/>
      <c r="UHD296" s="6"/>
      <c r="UHE296" s="6"/>
      <c r="UHF296" s="6"/>
      <c r="UHG296" s="6"/>
      <c r="UHH296" s="6"/>
      <c r="UHI296" s="6"/>
      <c r="UHJ296" s="6"/>
      <c r="UHK296" s="6"/>
      <c r="UHL296" s="6"/>
      <c r="UHM296" s="6"/>
      <c r="UHN296" s="6"/>
      <c r="UHO296" s="6"/>
      <c r="UHP296" s="6"/>
      <c r="UHQ296" s="6"/>
      <c r="UHR296" s="6"/>
      <c r="UHS296" s="6"/>
      <c r="UHT296" s="6"/>
      <c r="UHU296" s="6"/>
      <c r="UHV296" s="6"/>
      <c r="UHW296" s="6"/>
      <c r="UHX296" s="6"/>
      <c r="UHY296" s="6"/>
      <c r="UHZ296" s="6"/>
      <c r="UIA296" s="6"/>
      <c r="UIB296" s="6"/>
      <c r="UIC296" s="6"/>
      <c r="UID296" s="6"/>
      <c r="UIE296" s="6"/>
      <c r="UIF296" s="6"/>
      <c r="UIG296" s="6"/>
      <c r="UIH296" s="6"/>
      <c r="UII296" s="6"/>
      <c r="UIJ296" s="6"/>
      <c r="UIK296" s="6"/>
      <c r="UIL296" s="6"/>
      <c r="UIM296" s="6"/>
      <c r="UIN296" s="6"/>
      <c r="UIO296" s="6"/>
      <c r="UIP296" s="6"/>
      <c r="UIQ296" s="6"/>
      <c r="UIR296" s="6"/>
      <c r="UIS296" s="6"/>
      <c r="UIT296" s="6"/>
      <c r="UIU296" s="6"/>
      <c r="UIV296" s="6"/>
      <c r="UIW296" s="6"/>
      <c r="UIX296" s="6"/>
      <c r="UIY296" s="6"/>
      <c r="UIZ296" s="6"/>
      <c r="UJA296" s="6"/>
      <c r="UJB296" s="6"/>
      <c r="UJC296" s="6"/>
      <c r="UJD296" s="6"/>
      <c r="UJE296" s="6"/>
      <c r="UJF296" s="6"/>
      <c r="UJG296" s="6"/>
      <c r="UJH296" s="6"/>
      <c r="UJI296" s="6"/>
      <c r="UJJ296" s="6"/>
      <c r="UJK296" s="6"/>
      <c r="UJL296" s="6"/>
      <c r="UJM296" s="6"/>
      <c r="UJN296" s="6"/>
      <c r="UJO296" s="6"/>
      <c r="UJP296" s="6"/>
      <c r="UJQ296" s="6"/>
      <c r="UJR296" s="6"/>
      <c r="UJS296" s="6"/>
      <c r="UJT296" s="6"/>
      <c r="UJU296" s="6"/>
      <c r="UJV296" s="6"/>
      <c r="UJW296" s="6"/>
      <c r="UJX296" s="6"/>
      <c r="UJY296" s="6"/>
      <c r="UJZ296" s="6"/>
      <c r="UKA296" s="6"/>
      <c r="UKB296" s="6"/>
      <c r="UKC296" s="6"/>
      <c r="UKD296" s="6"/>
      <c r="UKE296" s="6"/>
      <c r="UKF296" s="6"/>
      <c r="UKG296" s="6"/>
      <c r="UKH296" s="6"/>
      <c r="UKI296" s="6"/>
      <c r="UKJ296" s="6"/>
      <c r="UKK296" s="6"/>
      <c r="UKL296" s="6"/>
      <c r="UKM296" s="6"/>
      <c r="UKN296" s="6"/>
      <c r="UKO296" s="6"/>
      <c r="UKP296" s="6"/>
      <c r="UKQ296" s="6"/>
      <c r="UKR296" s="6"/>
      <c r="UKS296" s="6"/>
      <c r="UKT296" s="6"/>
      <c r="UKU296" s="6"/>
      <c r="UKV296" s="6"/>
      <c r="UKW296" s="6"/>
      <c r="UKX296" s="6"/>
      <c r="UKY296" s="6"/>
      <c r="UKZ296" s="6"/>
      <c r="ULA296" s="6"/>
      <c r="ULB296" s="6"/>
      <c r="ULC296" s="6"/>
      <c r="ULD296" s="6"/>
      <c r="ULE296" s="6"/>
      <c r="ULF296" s="6"/>
      <c r="ULG296" s="6"/>
      <c r="ULH296" s="6"/>
      <c r="ULI296" s="6"/>
      <c r="ULJ296" s="6"/>
      <c r="ULK296" s="6"/>
      <c r="ULL296" s="6"/>
      <c r="ULM296" s="6"/>
      <c r="ULN296" s="6"/>
      <c r="ULO296" s="6"/>
      <c r="ULP296" s="6"/>
      <c r="ULQ296" s="6"/>
      <c r="ULR296" s="6"/>
      <c r="ULS296" s="6"/>
      <c r="ULT296" s="6"/>
      <c r="ULU296" s="6"/>
      <c r="ULV296" s="6"/>
      <c r="ULW296" s="6"/>
      <c r="ULX296" s="6"/>
      <c r="ULY296" s="6"/>
      <c r="ULZ296" s="6"/>
      <c r="UMA296" s="6"/>
      <c r="UMB296" s="6"/>
      <c r="UMC296" s="6"/>
      <c r="UMD296" s="6"/>
      <c r="UME296" s="6"/>
      <c r="UMF296" s="6"/>
      <c r="UMG296" s="6"/>
      <c r="UMH296" s="6"/>
      <c r="UMI296" s="6"/>
      <c r="UMJ296" s="6"/>
      <c r="UMK296" s="6"/>
      <c r="UML296" s="6"/>
      <c r="UMM296" s="6"/>
      <c r="UMN296" s="6"/>
      <c r="UMO296" s="6"/>
      <c r="UMP296" s="6"/>
      <c r="UMQ296" s="6"/>
      <c r="UMR296" s="6"/>
      <c r="UMS296" s="6"/>
      <c r="UMT296" s="6"/>
      <c r="UMU296" s="6"/>
      <c r="UMV296" s="6"/>
      <c r="UMW296" s="6"/>
      <c r="UMX296" s="6"/>
      <c r="UMY296" s="6"/>
      <c r="UMZ296" s="6"/>
      <c r="UNA296" s="6"/>
      <c r="UNB296" s="6"/>
      <c r="UNC296" s="6"/>
      <c r="UND296" s="6"/>
      <c r="UNE296" s="6"/>
      <c r="UNF296" s="6"/>
      <c r="UNG296" s="6"/>
      <c r="UNH296" s="6"/>
      <c r="UNI296" s="6"/>
      <c r="UNJ296" s="6"/>
      <c r="UNK296" s="6"/>
      <c r="UNL296" s="6"/>
      <c r="UNM296" s="6"/>
      <c r="UNN296" s="6"/>
      <c r="UNO296" s="6"/>
      <c r="UNP296" s="6"/>
      <c r="UNQ296" s="6"/>
      <c r="UNR296" s="6"/>
      <c r="UNS296" s="6"/>
      <c r="UNT296" s="6"/>
      <c r="UNU296" s="6"/>
      <c r="UNV296" s="6"/>
      <c r="UNW296" s="6"/>
      <c r="UNX296" s="6"/>
      <c r="UNY296" s="6"/>
      <c r="UNZ296" s="6"/>
      <c r="UOA296" s="6"/>
      <c r="UOB296" s="6"/>
      <c r="UOC296" s="6"/>
      <c r="UOD296" s="6"/>
      <c r="UOE296" s="6"/>
      <c r="UOF296" s="6"/>
      <c r="UOG296" s="6"/>
      <c r="UOH296" s="6"/>
      <c r="UOI296" s="6"/>
      <c r="UOJ296" s="6"/>
      <c r="UOK296" s="6"/>
      <c r="UOL296" s="6"/>
      <c r="UOM296" s="6"/>
      <c r="UON296" s="6"/>
      <c r="UOO296" s="6"/>
      <c r="UOP296" s="6"/>
      <c r="UOQ296" s="6"/>
      <c r="UOR296" s="6"/>
      <c r="UOS296" s="6"/>
      <c r="UOT296" s="6"/>
      <c r="UOU296" s="6"/>
      <c r="UOV296" s="6"/>
      <c r="UOW296" s="6"/>
      <c r="UOX296" s="6"/>
      <c r="UOY296" s="6"/>
      <c r="UOZ296" s="6"/>
      <c r="UPA296" s="6"/>
      <c r="UPB296" s="6"/>
      <c r="UPC296" s="6"/>
      <c r="UPD296" s="6"/>
      <c r="UPE296" s="6"/>
      <c r="UPF296" s="6"/>
      <c r="UPG296" s="6"/>
      <c r="UPH296" s="6"/>
      <c r="UPI296" s="6"/>
      <c r="UPJ296" s="6"/>
      <c r="UPK296" s="6"/>
      <c r="UPL296" s="6"/>
      <c r="UPM296" s="6"/>
      <c r="UPN296" s="6"/>
      <c r="UPO296" s="6"/>
      <c r="UPP296" s="6"/>
      <c r="UPQ296" s="6"/>
      <c r="UPR296" s="6"/>
      <c r="UPS296" s="6"/>
      <c r="UPT296" s="6"/>
      <c r="UPU296" s="6"/>
      <c r="UPV296" s="6"/>
      <c r="UPW296" s="6"/>
      <c r="UPX296" s="6"/>
      <c r="UPY296" s="6"/>
      <c r="UPZ296" s="6"/>
      <c r="UQA296" s="6"/>
      <c r="UQB296" s="6"/>
      <c r="UQC296" s="6"/>
      <c r="UQD296" s="6"/>
      <c r="UQE296" s="6"/>
      <c r="UQF296" s="6"/>
      <c r="UQG296" s="6"/>
      <c r="UQH296" s="6"/>
      <c r="UQI296" s="6"/>
      <c r="UQJ296" s="6"/>
      <c r="UQK296" s="6"/>
      <c r="UQL296" s="6"/>
      <c r="UQM296" s="6"/>
      <c r="UQN296" s="6"/>
      <c r="UQO296" s="6"/>
      <c r="UQP296" s="6"/>
      <c r="UQQ296" s="6"/>
      <c r="UQR296" s="6"/>
      <c r="UQS296" s="6"/>
      <c r="UQT296" s="6"/>
      <c r="UQU296" s="6"/>
      <c r="UQV296" s="6"/>
      <c r="UQW296" s="6"/>
      <c r="UQX296" s="6"/>
      <c r="UQY296" s="6"/>
      <c r="UQZ296" s="6"/>
      <c r="URA296" s="6"/>
      <c r="URB296" s="6"/>
      <c r="URC296" s="6"/>
      <c r="URD296" s="6"/>
      <c r="URE296" s="6"/>
      <c r="URF296" s="6"/>
      <c r="URG296" s="6"/>
      <c r="URH296" s="6"/>
      <c r="URI296" s="6"/>
      <c r="URJ296" s="6"/>
      <c r="URK296" s="6"/>
      <c r="URL296" s="6"/>
      <c r="URM296" s="6"/>
      <c r="URN296" s="6"/>
      <c r="URO296" s="6"/>
      <c r="URP296" s="6"/>
      <c r="URQ296" s="6"/>
      <c r="URR296" s="6"/>
      <c r="URS296" s="6"/>
      <c r="URT296" s="6"/>
      <c r="URU296" s="6"/>
      <c r="URV296" s="6"/>
      <c r="URW296" s="6"/>
      <c r="URX296" s="6"/>
      <c r="URY296" s="6"/>
      <c r="URZ296" s="6"/>
      <c r="USA296" s="6"/>
      <c r="USB296" s="6"/>
      <c r="USC296" s="6"/>
      <c r="USD296" s="6"/>
      <c r="USE296" s="6"/>
      <c r="USF296" s="6"/>
      <c r="USG296" s="6"/>
      <c r="USH296" s="6"/>
      <c r="USI296" s="6"/>
      <c r="USJ296" s="6"/>
      <c r="USK296" s="6"/>
      <c r="USL296" s="6"/>
      <c r="USM296" s="6"/>
      <c r="USN296" s="6"/>
      <c r="USO296" s="6"/>
      <c r="USP296" s="6"/>
      <c r="USQ296" s="6"/>
      <c r="USR296" s="6"/>
      <c r="USS296" s="6"/>
      <c r="UST296" s="6"/>
      <c r="USU296" s="6"/>
      <c r="USV296" s="6"/>
      <c r="USW296" s="6"/>
      <c r="USX296" s="6"/>
      <c r="USY296" s="6"/>
      <c r="USZ296" s="6"/>
      <c r="UTA296" s="6"/>
      <c r="UTB296" s="6"/>
      <c r="UTC296" s="6"/>
      <c r="UTD296" s="6"/>
      <c r="UTE296" s="6"/>
      <c r="UTF296" s="6"/>
      <c r="UTG296" s="6"/>
      <c r="UTH296" s="6"/>
      <c r="UTI296" s="6"/>
      <c r="UTJ296" s="6"/>
      <c r="UTK296" s="6"/>
      <c r="UTL296" s="6"/>
      <c r="UTM296" s="6"/>
      <c r="UTN296" s="6"/>
      <c r="UTO296" s="6"/>
      <c r="UTP296" s="6"/>
      <c r="UTQ296" s="6"/>
      <c r="UTR296" s="6"/>
      <c r="UTS296" s="6"/>
      <c r="UTT296" s="6"/>
      <c r="UTU296" s="6"/>
      <c r="UTV296" s="6"/>
      <c r="UTW296" s="6"/>
      <c r="UTX296" s="6"/>
      <c r="UTY296" s="6"/>
      <c r="UTZ296" s="6"/>
      <c r="UUA296" s="6"/>
      <c r="UUB296" s="6"/>
      <c r="UUC296" s="6"/>
      <c r="UUD296" s="6"/>
      <c r="UUE296" s="6"/>
      <c r="UUF296" s="6"/>
      <c r="UUG296" s="6"/>
      <c r="UUH296" s="6"/>
      <c r="UUI296" s="6"/>
      <c r="UUJ296" s="6"/>
      <c r="UUK296" s="6"/>
      <c r="UUL296" s="6"/>
      <c r="UUM296" s="6"/>
      <c r="UUN296" s="6"/>
      <c r="UUO296" s="6"/>
      <c r="UUP296" s="6"/>
      <c r="UUQ296" s="6"/>
      <c r="UUR296" s="6"/>
      <c r="UUS296" s="6"/>
      <c r="UUT296" s="6"/>
      <c r="UUU296" s="6"/>
      <c r="UUV296" s="6"/>
      <c r="UUW296" s="6"/>
      <c r="UUX296" s="6"/>
      <c r="UUY296" s="6"/>
      <c r="UUZ296" s="6"/>
      <c r="UVA296" s="6"/>
      <c r="UVB296" s="6"/>
      <c r="UVC296" s="6"/>
      <c r="UVD296" s="6"/>
      <c r="UVE296" s="6"/>
      <c r="UVF296" s="6"/>
      <c r="UVG296" s="6"/>
      <c r="UVH296" s="6"/>
      <c r="UVI296" s="6"/>
      <c r="UVJ296" s="6"/>
      <c r="UVK296" s="6"/>
      <c r="UVL296" s="6"/>
      <c r="UVM296" s="6"/>
      <c r="UVN296" s="6"/>
      <c r="UVO296" s="6"/>
      <c r="UVP296" s="6"/>
      <c r="UVQ296" s="6"/>
      <c r="UVR296" s="6"/>
      <c r="UVS296" s="6"/>
      <c r="UVT296" s="6"/>
      <c r="UVU296" s="6"/>
      <c r="UVV296" s="6"/>
      <c r="UVW296" s="6"/>
      <c r="UVX296" s="6"/>
      <c r="UVY296" s="6"/>
      <c r="UVZ296" s="6"/>
      <c r="UWA296" s="6"/>
      <c r="UWB296" s="6"/>
      <c r="UWC296" s="6"/>
      <c r="UWD296" s="6"/>
      <c r="UWE296" s="6"/>
      <c r="UWF296" s="6"/>
      <c r="UWG296" s="6"/>
      <c r="UWH296" s="6"/>
      <c r="UWI296" s="6"/>
      <c r="UWJ296" s="6"/>
      <c r="UWK296" s="6"/>
      <c r="UWL296" s="6"/>
      <c r="UWM296" s="6"/>
      <c r="UWN296" s="6"/>
      <c r="UWO296" s="6"/>
      <c r="UWP296" s="6"/>
      <c r="UWQ296" s="6"/>
      <c r="UWR296" s="6"/>
      <c r="UWS296" s="6"/>
      <c r="UWT296" s="6"/>
      <c r="UWU296" s="6"/>
      <c r="UWV296" s="6"/>
      <c r="UWW296" s="6"/>
      <c r="UWX296" s="6"/>
      <c r="UWY296" s="6"/>
      <c r="UWZ296" s="6"/>
      <c r="UXA296" s="6"/>
      <c r="UXB296" s="6"/>
      <c r="UXC296" s="6"/>
      <c r="UXD296" s="6"/>
      <c r="UXE296" s="6"/>
      <c r="UXF296" s="6"/>
      <c r="UXG296" s="6"/>
      <c r="UXH296" s="6"/>
      <c r="UXI296" s="6"/>
      <c r="UXJ296" s="6"/>
      <c r="UXK296" s="6"/>
      <c r="UXL296" s="6"/>
      <c r="UXM296" s="6"/>
      <c r="UXN296" s="6"/>
      <c r="UXO296" s="6"/>
      <c r="UXP296" s="6"/>
      <c r="UXQ296" s="6"/>
      <c r="UXR296" s="6"/>
      <c r="UXS296" s="6"/>
      <c r="UXT296" s="6"/>
      <c r="UXU296" s="6"/>
      <c r="UXV296" s="6"/>
      <c r="UXW296" s="6"/>
      <c r="UXX296" s="6"/>
      <c r="UXY296" s="6"/>
      <c r="UXZ296" s="6"/>
      <c r="UYA296" s="6"/>
      <c r="UYB296" s="6"/>
      <c r="UYC296" s="6"/>
      <c r="UYD296" s="6"/>
      <c r="UYE296" s="6"/>
      <c r="UYF296" s="6"/>
      <c r="UYG296" s="6"/>
      <c r="UYH296" s="6"/>
      <c r="UYI296" s="6"/>
      <c r="UYJ296" s="6"/>
      <c r="UYK296" s="6"/>
      <c r="UYL296" s="6"/>
      <c r="UYM296" s="6"/>
      <c r="UYN296" s="6"/>
      <c r="UYO296" s="6"/>
      <c r="UYP296" s="6"/>
      <c r="UYQ296" s="6"/>
      <c r="UYR296" s="6"/>
      <c r="UYS296" s="6"/>
      <c r="UYT296" s="6"/>
      <c r="UYU296" s="6"/>
      <c r="UYV296" s="6"/>
      <c r="UYW296" s="6"/>
      <c r="UYX296" s="6"/>
      <c r="UYY296" s="6"/>
      <c r="UYZ296" s="6"/>
      <c r="UZA296" s="6"/>
      <c r="UZB296" s="6"/>
      <c r="UZC296" s="6"/>
      <c r="UZD296" s="6"/>
      <c r="UZE296" s="6"/>
      <c r="UZF296" s="6"/>
      <c r="UZG296" s="6"/>
      <c r="UZH296" s="6"/>
      <c r="UZI296" s="6"/>
      <c r="UZJ296" s="6"/>
      <c r="UZK296" s="6"/>
      <c r="UZL296" s="6"/>
      <c r="UZM296" s="6"/>
      <c r="UZN296" s="6"/>
      <c r="UZO296" s="6"/>
      <c r="UZP296" s="6"/>
      <c r="UZQ296" s="6"/>
      <c r="UZR296" s="6"/>
      <c r="UZS296" s="6"/>
      <c r="UZT296" s="6"/>
      <c r="UZU296" s="6"/>
      <c r="UZV296" s="6"/>
      <c r="UZW296" s="6"/>
      <c r="UZX296" s="6"/>
      <c r="UZY296" s="6"/>
      <c r="UZZ296" s="6"/>
      <c r="VAA296" s="6"/>
      <c r="VAB296" s="6"/>
      <c r="VAC296" s="6"/>
      <c r="VAD296" s="6"/>
      <c r="VAE296" s="6"/>
      <c r="VAF296" s="6"/>
      <c r="VAG296" s="6"/>
      <c r="VAH296" s="6"/>
      <c r="VAI296" s="6"/>
      <c r="VAJ296" s="6"/>
      <c r="VAK296" s="6"/>
      <c r="VAL296" s="6"/>
      <c r="VAM296" s="6"/>
      <c r="VAN296" s="6"/>
      <c r="VAO296" s="6"/>
      <c r="VAP296" s="6"/>
      <c r="VAQ296" s="6"/>
      <c r="VAR296" s="6"/>
      <c r="VAS296" s="6"/>
      <c r="VAT296" s="6"/>
      <c r="VAU296" s="6"/>
      <c r="VAV296" s="6"/>
      <c r="VAW296" s="6"/>
      <c r="VAX296" s="6"/>
      <c r="VAY296" s="6"/>
      <c r="VAZ296" s="6"/>
      <c r="VBA296" s="6"/>
      <c r="VBB296" s="6"/>
      <c r="VBC296" s="6"/>
      <c r="VBD296" s="6"/>
      <c r="VBE296" s="6"/>
      <c r="VBF296" s="6"/>
      <c r="VBG296" s="6"/>
      <c r="VBH296" s="6"/>
      <c r="VBI296" s="6"/>
      <c r="VBJ296" s="6"/>
      <c r="VBK296" s="6"/>
      <c r="VBL296" s="6"/>
      <c r="VBM296" s="6"/>
      <c r="VBN296" s="6"/>
      <c r="VBO296" s="6"/>
      <c r="VBP296" s="6"/>
      <c r="VBQ296" s="6"/>
      <c r="VBR296" s="6"/>
      <c r="VBS296" s="6"/>
      <c r="VBT296" s="6"/>
      <c r="VBU296" s="6"/>
      <c r="VBV296" s="6"/>
      <c r="VBW296" s="6"/>
      <c r="VBX296" s="6"/>
      <c r="VBY296" s="6"/>
      <c r="VBZ296" s="6"/>
      <c r="VCA296" s="6"/>
      <c r="VCB296" s="6"/>
      <c r="VCC296" s="6"/>
      <c r="VCD296" s="6"/>
      <c r="VCE296" s="6"/>
      <c r="VCF296" s="6"/>
      <c r="VCG296" s="6"/>
      <c r="VCH296" s="6"/>
      <c r="VCI296" s="6"/>
      <c r="VCJ296" s="6"/>
      <c r="VCK296" s="6"/>
      <c r="VCL296" s="6"/>
      <c r="VCM296" s="6"/>
      <c r="VCN296" s="6"/>
      <c r="VCO296" s="6"/>
      <c r="VCP296" s="6"/>
      <c r="VCQ296" s="6"/>
      <c r="VCR296" s="6"/>
      <c r="VCS296" s="6"/>
      <c r="VCT296" s="6"/>
      <c r="VCU296" s="6"/>
      <c r="VCV296" s="6"/>
      <c r="VCW296" s="6"/>
      <c r="VCX296" s="6"/>
      <c r="VCY296" s="6"/>
      <c r="VCZ296" s="6"/>
      <c r="VDA296" s="6"/>
      <c r="VDB296" s="6"/>
      <c r="VDC296" s="6"/>
      <c r="VDD296" s="6"/>
      <c r="VDE296" s="6"/>
      <c r="VDF296" s="6"/>
      <c r="VDG296" s="6"/>
      <c r="VDH296" s="6"/>
      <c r="VDI296" s="6"/>
      <c r="VDJ296" s="6"/>
      <c r="VDK296" s="6"/>
      <c r="VDL296" s="6"/>
      <c r="VDM296" s="6"/>
      <c r="VDN296" s="6"/>
      <c r="VDO296" s="6"/>
      <c r="VDP296" s="6"/>
      <c r="VDQ296" s="6"/>
      <c r="VDR296" s="6"/>
      <c r="VDS296" s="6"/>
      <c r="VDT296" s="6"/>
      <c r="VDU296" s="6"/>
      <c r="VDV296" s="6"/>
      <c r="VDW296" s="6"/>
      <c r="VDX296" s="6"/>
      <c r="VDY296" s="6"/>
      <c r="VDZ296" s="6"/>
      <c r="VEA296" s="6"/>
      <c r="VEB296" s="6"/>
      <c r="VEC296" s="6"/>
      <c r="VED296" s="6"/>
      <c r="VEE296" s="6"/>
      <c r="VEF296" s="6"/>
      <c r="VEG296" s="6"/>
      <c r="VEH296" s="6"/>
      <c r="VEI296" s="6"/>
      <c r="VEJ296" s="6"/>
      <c r="VEK296" s="6"/>
      <c r="VEL296" s="6"/>
      <c r="VEM296" s="6"/>
      <c r="VEN296" s="6"/>
      <c r="VEO296" s="6"/>
      <c r="VEP296" s="6"/>
      <c r="VEQ296" s="6"/>
      <c r="VER296" s="6"/>
      <c r="VES296" s="6"/>
      <c r="VET296" s="6"/>
      <c r="VEU296" s="6"/>
      <c r="VEV296" s="6"/>
      <c r="VEW296" s="6"/>
      <c r="VEX296" s="6"/>
      <c r="VEY296" s="6"/>
      <c r="VEZ296" s="6"/>
      <c r="VFA296" s="6"/>
      <c r="VFB296" s="6"/>
      <c r="VFC296" s="6"/>
      <c r="VFD296" s="6"/>
      <c r="VFE296" s="6"/>
      <c r="VFF296" s="6"/>
      <c r="VFG296" s="6"/>
      <c r="VFH296" s="6"/>
      <c r="VFI296" s="6"/>
      <c r="VFJ296" s="6"/>
      <c r="VFK296" s="6"/>
      <c r="VFL296" s="6"/>
      <c r="VFM296" s="6"/>
      <c r="VFN296" s="6"/>
      <c r="VFO296" s="6"/>
      <c r="VFP296" s="6"/>
      <c r="VFQ296" s="6"/>
      <c r="VFR296" s="6"/>
      <c r="VFS296" s="6"/>
      <c r="VFT296" s="6"/>
      <c r="VFU296" s="6"/>
      <c r="VFV296" s="6"/>
      <c r="VFW296" s="6"/>
      <c r="VFX296" s="6"/>
      <c r="VFY296" s="6"/>
      <c r="VFZ296" s="6"/>
      <c r="VGA296" s="6"/>
      <c r="VGB296" s="6"/>
      <c r="VGC296" s="6"/>
      <c r="VGD296" s="6"/>
      <c r="VGE296" s="6"/>
      <c r="VGF296" s="6"/>
      <c r="VGG296" s="6"/>
      <c r="VGH296" s="6"/>
      <c r="VGI296" s="6"/>
      <c r="VGJ296" s="6"/>
      <c r="VGK296" s="6"/>
      <c r="VGL296" s="6"/>
      <c r="VGM296" s="6"/>
      <c r="VGN296" s="6"/>
      <c r="VGO296" s="6"/>
      <c r="VGP296" s="6"/>
      <c r="VGQ296" s="6"/>
      <c r="VGR296" s="6"/>
      <c r="VGS296" s="6"/>
      <c r="VGT296" s="6"/>
      <c r="VGU296" s="6"/>
      <c r="VGV296" s="6"/>
      <c r="VGW296" s="6"/>
      <c r="VGX296" s="6"/>
      <c r="VGY296" s="6"/>
      <c r="VGZ296" s="6"/>
      <c r="VHA296" s="6"/>
      <c r="VHB296" s="6"/>
      <c r="VHC296" s="6"/>
      <c r="VHD296" s="6"/>
      <c r="VHE296" s="6"/>
      <c r="VHF296" s="6"/>
      <c r="VHG296" s="6"/>
      <c r="VHH296" s="6"/>
      <c r="VHI296" s="6"/>
      <c r="VHJ296" s="6"/>
      <c r="VHK296" s="6"/>
      <c r="VHL296" s="6"/>
      <c r="VHM296" s="6"/>
      <c r="VHN296" s="6"/>
      <c r="VHO296" s="6"/>
      <c r="VHP296" s="6"/>
      <c r="VHQ296" s="6"/>
      <c r="VHR296" s="6"/>
      <c r="VHS296" s="6"/>
      <c r="VHT296" s="6"/>
      <c r="VHU296" s="6"/>
      <c r="VHV296" s="6"/>
      <c r="VHW296" s="6"/>
      <c r="VHX296" s="6"/>
      <c r="VHY296" s="6"/>
      <c r="VHZ296" s="6"/>
      <c r="VIA296" s="6"/>
      <c r="VIB296" s="6"/>
      <c r="VIC296" s="6"/>
      <c r="VID296" s="6"/>
      <c r="VIE296" s="6"/>
      <c r="VIF296" s="6"/>
      <c r="VIG296" s="6"/>
      <c r="VIH296" s="6"/>
      <c r="VII296" s="6"/>
      <c r="VIJ296" s="6"/>
      <c r="VIK296" s="6"/>
      <c r="VIL296" s="6"/>
      <c r="VIM296" s="6"/>
      <c r="VIN296" s="6"/>
      <c r="VIO296" s="6"/>
      <c r="VIP296" s="6"/>
      <c r="VIQ296" s="6"/>
      <c r="VIR296" s="6"/>
      <c r="VIS296" s="6"/>
      <c r="VIT296" s="6"/>
      <c r="VIU296" s="6"/>
      <c r="VIV296" s="6"/>
      <c r="VIW296" s="6"/>
      <c r="VIX296" s="6"/>
      <c r="VIY296" s="6"/>
      <c r="VIZ296" s="6"/>
      <c r="VJA296" s="6"/>
      <c r="VJB296" s="6"/>
      <c r="VJC296" s="6"/>
      <c r="VJD296" s="6"/>
      <c r="VJE296" s="6"/>
      <c r="VJF296" s="6"/>
      <c r="VJG296" s="6"/>
      <c r="VJH296" s="6"/>
      <c r="VJI296" s="6"/>
      <c r="VJJ296" s="6"/>
      <c r="VJK296" s="6"/>
      <c r="VJL296" s="6"/>
      <c r="VJM296" s="6"/>
      <c r="VJN296" s="6"/>
      <c r="VJO296" s="6"/>
      <c r="VJP296" s="6"/>
      <c r="VJQ296" s="6"/>
      <c r="VJR296" s="6"/>
      <c r="VJS296" s="6"/>
      <c r="VJT296" s="6"/>
      <c r="VJU296" s="6"/>
      <c r="VJV296" s="6"/>
      <c r="VJW296" s="6"/>
      <c r="VJX296" s="6"/>
      <c r="VJY296" s="6"/>
      <c r="VJZ296" s="6"/>
      <c r="VKA296" s="6"/>
      <c r="VKB296" s="6"/>
      <c r="VKC296" s="6"/>
      <c r="VKD296" s="6"/>
      <c r="VKE296" s="6"/>
      <c r="VKF296" s="6"/>
      <c r="VKG296" s="6"/>
      <c r="VKH296" s="6"/>
      <c r="VKI296" s="6"/>
      <c r="VKJ296" s="6"/>
      <c r="VKK296" s="6"/>
      <c r="VKL296" s="6"/>
      <c r="VKM296" s="6"/>
      <c r="VKN296" s="6"/>
      <c r="VKO296" s="6"/>
      <c r="VKP296" s="6"/>
      <c r="VKQ296" s="6"/>
      <c r="VKR296" s="6"/>
      <c r="VKS296" s="6"/>
      <c r="VKT296" s="6"/>
      <c r="VKU296" s="6"/>
      <c r="VKV296" s="6"/>
      <c r="VKW296" s="6"/>
      <c r="VKX296" s="6"/>
      <c r="VKY296" s="6"/>
      <c r="VKZ296" s="6"/>
      <c r="VLA296" s="6"/>
      <c r="VLB296" s="6"/>
      <c r="VLC296" s="6"/>
      <c r="VLD296" s="6"/>
      <c r="VLE296" s="6"/>
      <c r="VLF296" s="6"/>
      <c r="VLG296" s="6"/>
      <c r="VLH296" s="6"/>
      <c r="VLI296" s="6"/>
      <c r="VLJ296" s="6"/>
      <c r="VLK296" s="6"/>
      <c r="VLL296" s="6"/>
      <c r="VLM296" s="6"/>
      <c r="VLN296" s="6"/>
      <c r="VLO296" s="6"/>
      <c r="VLP296" s="6"/>
      <c r="VLQ296" s="6"/>
      <c r="VLR296" s="6"/>
      <c r="VLS296" s="6"/>
      <c r="VLT296" s="6"/>
      <c r="VLU296" s="6"/>
      <c r="VLV296" s="6"/>
      <c r="VLW296" s="6"/>
      <c r="VLX296" s="6"/>
      <c r="VLY296" s="6"/>
      <c r="VLZ296" s="6"/>
      <c r="VMA296" s="6"/>
      <c r="VMB296" s="6"/>
      <c r="VMC296" s="6"/>
      <c r="VMD296" s="6"/>
      <c r="VME296" s="6"/>
      <c r="VMF296" s="6"/>
      <c r="VMG296" s="6"/>
      <c r="VMH296" s="6"/>
      <c r="VMI296" s="6"/>
      <c r="VMJ296" s="6"/>
      <c r="VMK296" s="6"/>
      <c r="VML296" s="6"/>
      <c r="VMM296" s="6"/>
      <c r="VMN296" s="6"/>
      <c r="VMO296" s="6"/>
      <c r="VMP296" s="6"/>
      <c r="VMQ296" s="6"/>
      <c r="VMR296" s="6"/>
      <c r="VMS296" s="6"/>
      <c r="VMT296" s="6"/>
      <c r="VMU296" s="6"/>
      <c r="VMV296" s="6"/>
      <c r="VMW296" s="6"/>
      <c r="VMX296" s="6"/>
      <c r="VMY296" s="6"/>
      <c r="VMZ296" s="6"/>
      <c r="VNA296" s="6"/>
      <c r="VNB296" s="6"/>
      <c r="VNC296" s="6"/>
      <c r="VND296" s="6"/>
      <c r="VNE296" s="6"/>
      <c r="VNF296" s="6"/>
      <c r="VNG296" s="6"/>
      <c r="VNH296" s="6"/>
      <c r="VNI296" s="6"/>
      <c r="VNJ296" s="6"/>
      <c r="VNK296" s="6"/>
      <c r="VNL296" s="6"/>
      <c r="VNM296" s="6"/>
      <c r="VNN296" s="6"/>
      <c r="VNO296" s="6"/>
      <c r="VNP296" s="6"/>
      <c r="VNQ296" s="6"/>
      <c r="VNR296" s="6"/>
      <c r="VNS296" s="6"/>
      <c r="VNT296" s="6"/>
      <c r="VNU296" s="6"/>
      <c r="VNV296" s="6"/>
      <c r="VNW296" s="6"/>
      <c r="VNX296" s="6"/>
      <c r="VNY296" s="6"/>
      <c r="VNZ296" s="6"/>
      <c r="VOA296" s="6"/>
      <c r="VOB296" s="6"/>
      <c r="VOC296" s="6"/>
      <c r="VOD296" s="6"/>
      <c r="VOE296" s="6"/>
      <c r="VOF296" s="6"/>
      <c r="VOG296" s="6"/>
      <c r="VOH296" s="6"/>
      <c r="VOI296" s="6"/>
      <c r="VOJ296" s="6"/>
      <c r="VOK296" s="6"/>
      <c r="VOL296" s="6"/>
      <c r="VOM296" s="6"/>
      <c r="VON296" s="6"/>
      <c r="VOO296" s="6"/>
      <c r="VOP296" s="6"/>
      <c r="VOQ296" s="6"/>
      <c r="VOR296" s="6"/>
      <c r="VOS296" s="6"/>
      <c r="VOT296" s="6"/>
      <c r="VOU296" s="6"/>
      <c r="VOV296" s="6"/>
      <c r="VOW296" s="6"/>
      <c r="VOX296" s="6"/>
      <c r="VOY296" s="6"/>
      <c r="VOZ296" s="6"/>
      <c r="VPA296" s="6"/>
      <c r="VPB296" s="6"/>
      <c r="VPC296" s="6"/>
      <c r="VPD296" s="6"/>
      <c r="VPE296" s="6"/>
      <c r="VPF296" s="6"/>
      <c r="VPG296" s="6"/>
      <c r="VPH296" s="6"/>
      <c r="VPI296" s="6"/>
      <c r="VPJ296" s="6"/>
      <c r="VPK296" s="6"/>
      <c r="VPL296" s="6"/>
      <c r="VPM296" s="6"/>
      <c r="VPN296" s="6"/>
      <c r="VPO296" s="6"/>
      <c r="VPP296" s="6"/>
      <c r="VPQ296" s="6"/>
      <c r="VPR296" s="6"/>
      <c r="VPS296" s="6"/>
      <c r="VPT296" s="6"/>
      <c r="VPU296" s="6"/>
      <c r="VPV296" s="6"/>
      <c r="VPW296" s="6"/>
      <c r="VPX296" s="6"/>
      <c r="VPY296" s="6"/>
      <c r="VPZ296" s="6"/>
      <c r="VQA296" s="6"/>
      <c r="VQB296" s="6"/>
      <c r="VQC296" s="6"/>
      <c r="VQD296" s="6"/>
      <c r="VQE296" s="6"/>
      <c r="VQF296" s="6"/>
      <c r="VQG296" s="6"/>
      <c r="VQH296" s="6"/>
      <c r="VQI296" s="6"/>
      <c r="VQJ296" s="6"/>
      <c r="VQK296" s="6"/>
      <c r="VQL296" s="6"/>
      <c r="VQM296" s="6"/>
      <c r="VQN296" s="6"/>
      <c r="VQO296" s="6"/>
      <c r="VQP296" s="6"/>
      <c r="VQQ296" s="6"/>
      <c r="VQR296" s="6"/>
      <c r="VQS296" s="6"/>
      <c r="VQT296" s="6"/>
      <c r="VQU296" s="6"/>
      <c r="VQV296" s="6"/>
      <c r="VQW296" s="6"/>
      <c r="VQX296" s="6"/>
      <c r="VQY296" s="6"/>
      <c r="VQZ296" s="6"/>
      <c r="VRA296" s="6"/>
      <c r="VRB296" s="6"/>
      <c r="VRC296" s="6"/>
      <c r="VRD296" s="6"/>
      <c r="VRE296" s="6"/>
      <c r="VRF296" s="6"/>
      <c r="VRG296" s="6"/>
      <c r="VRH296" s="6"/>
      <c r="VRI296" s="6"/>
      <c r="VRJ296" s="6"/>
      <c r="VRK296" s="6"/>
      <c r="VRL296" s="6"/>
      <c r="VRM296" s="6"/>
      <c r="VRN296" s="6"/>
      <c r="VRO296" s="6"/>
      <c r="VRP296" s="6"/>
      <c r="VRQ296" s="6"/>
      <c r="VRR296" s="6"/>
      <c r="VRS296" s="6"/>
      <c r="VRT296" s="6"/>
      <c r="VRU296" s="6"/>
      <c r="VRV296" s="6"/>
      <c r="VRW296" s="6"/>
      <c r="VRX296" s="6"/>
      <c r="VRY296" s="6"/>
      <c r="VRZ296" s="6"/>
      <c r="VSA296" s="6"/>
      <c r="VSB296" s="6"/>
      <c r="VSC296" s="6"/>
      <c r="VSD296" s="6"/>
      <c r="VSE296" s="6"/>
      <c r="VSF296" s="6"/>
      <c r="VSG296" s="6"/>
      <c r="VSH296" s="6"/>
      <c r="VSI296" s="6"/>
      <c r="VSJ296" s="6"/>
      <c r="VSK296" s="6"/>
      <c r="VSL296" s="6"/>
      <c r="VSM296" s="6"/>
      <c r="VSN296" s="6"/>
      <c r="VSO296" s="6"/>
      <c r="VSP296" s="6"/>
      <c r="VSQ296" s="6"/>
      <c r="VSR296" s="6"/>
      <c r="VSS296" s="6"/>
      <c r="VST296" s="6"/>
      <c r="VSU296" s="6"/>
      <c r="VSV296" s="6"/>
      <c r="VSW296" s="6"/>
      <c r="VSX296" s="6"/>
      <c r="VSY296" s="6"/>
      <c r="VSZ296" s="6"/>
      <c r="VTA296" s="6"/>
      <c r="VTB296" s="6"/>
      <c r="VTC296" s="6"/>
      <c r="VTD296" s="6"/>
      <c r="VTE296" s="6"/>
      <c r="VTF296" s="6"/>
      <c r="VTG296" s="6"/>
      <c r="VTH296" s="6"/>
      <c r="VTI296" s="6"/>
      <c r="VTJ296" s="6"/>
      <c r="VTK296" s="6"/>
      <c r="VTL296" s="6"/>
      <c r="VTM296" s="6"/>
      <c r="VTN296" s="6"/>
      <c r="VTO296" s="6"/>
      <c r="VTP296" s="6"/>
      <c r="VTQ296" s="6"/>
      <c r="VTR296" s="6"/>
      <c r="VTS296" s="6"/>
      <c r="VTT296" s="6"/>
      <c r="VTU296" s="6"/>
      <c r="VTV296" s="6"/>
      <c r="VTW296" s="6"/>
      <c r="VTX296" s="6"/>
      <c r="VTY296" s="6"/>
      <c r="VTZ296" s="6"/>
      <c r="VUA296" s="6"/>
      <c r="VUB296" s="6"/>
      <c r="VUC296" s="6"/>
      <c r="VUD296" s="6"/>
      <c r="VUE296" s="6"/>
      <c r="VUF296" s="6"/>
      <c r="VUG296" s="6"/>
      <c r="VUH296" s="6"/>
      <c r="VUI296" s="6"/>
      <c r="VUJ296" s="6"/>
      <c r="VUK296" s="6"/>
      <c r="VUL296" s="6"/>
      <c r="VUM296" s="6"/>
      <c r="VUN296" s="6"/>
      <c r="VUO296" s="6"/>
      <c r="VUP296" s="6"/>
      <c r="VUQ296" s="6"/>
      <c r="VUR296" s="6"/>
      <c r="VUS296" s="6"/>
      <c r="VUT296" s="6"/>
      <c r="VUU296" s="6"/>
      <c r="VUV296" s="6"/>
      <c r="VUW296" s="6"/>
      <c r="VUX296" s="6"/>
      <c r="VUY296" s="6"/>
      <c r="VUZ296" s="6"/>
      <c r="VVA296" s="6"/>
      <c r="VVB296" s="6"/>
      <c r="VVC296" s="6"/>
      <c r="VVD296" s="6"/>
      <c r="VVE296" s="6"/>
      <c r="VVF296" s="6"/>
      <c r="VVG296" s="6"/>
      <c r="VVH296" s="6"/>
      <c r="VVI296" s="6"/>
      <c r="VVJ296" s="6"/>
      <c r="VVK296" s="6"/>
      <c r="VVL296" s="6"/>
      <c r="VVM296" s="6"/>
      <c r="VVN296" s="6"/>
      <c r="VVO296" s="6"/>
      <c r="VVP296" s="6"/>
      <c r="VVQ296" s="6"/>
      <c r="VVR296" s="6"/>
      <c r="VVS296" s="6"/>
      <c r="VVT296" s="6"/>
      <c r="VVU296" s="6"/>
      <c r="VVV296" s="6"/>
      <c r="VVW296" s="6"/>
      <c r="VVX296" s="6"/>
      <c r="VVY296" s="6"/>
      <c r="VVZ296" s="6"/>
      <c r="VWA296" s="6"/>
      <c r="VWB296" s="6"/>
      <c r="VWC296" s="6"/>
      <c r="VWD296" s="6"/>
      <c r="VWE296" s="6"/>
      <c r="VWF296" s="6"/>
      <c r="VWG296" s="6"/>
      <c r="VWH296" s="6"/>
      <c r="VWI296" s="6"/>
      <c r="VWJ296" s="6"/>
      <c r="VWK296" s="6"/>
      <c r="VWL296" s="6"/>
      <c r="VWM296" s="6"/>
      <c r="VWN296" s="6"/>
      <c r="VWO296" s="6"/>
      <c r="VWP296" s="6"/>
      <c r="VWQ296" s="6"/>
      <c r="VWR296" s="6"/>
      <c r="VWS296" s="6"/>
      <c r="VWT296" s="6"/>
      <c r="VWU296" s="6"/>
      <c r="VWV296" s="6"/>
      <c r="VWW296" s="6"/>
      <c r="VWX296" s="6"/>
      <c r="VWY296" s="6"/>
      <c r="VWZ296" s="6"/>
      <c r="VXA296" s="6"/>
      <c r="VXB296" s="6"/>
      <c r="VXC296" s="6"/>
      <c r="VXD296" s="6"/>
      <c r="VXE296" s="6"/>
      <c r="VXF296" s="6"/>
      <c r="VXG296" s="6"/>
      <c r="VXH296" s="6"/>
      <c r="VXI296" s="6"/>
      <c r="VXJ296" s="6"/>
      <c r="VXK296" s="6"/>
      <c r="VXL296" s="6"/>
      <c r="VXM296" s="6"/>
      <c r="VXN296" s="6"/>
      <c r="VXO296" s="6"/>
      <c r="VXP296" s="6"/>
      <c r="VXQ296" s="6"/>
      <c r="VXR296" s="6"/>
      <c r="VXS296" s="6"/>
      <c r="VXT296" s="6"/>
      <c r="VXU296" s="6"/>
      <c r="VXV296" s="6"/>
      <c r="VXW296" s="6"/>
      <c r="VXX296" s="6"/>
      <c r="VXY296" s="6"/>
      <c r="VXZ296" s="6"/>
      <c r="VYA296" s="6"/>
      <c r="VYB296" s="6"/>
      <c r="VYC296" s="6"/>
      <c r="VYD296" s="6"/>
      <c r="VYE296" s="6"/>
      <c r="VYF296" s="6"/>
      <c r="VYG296" s="6"/>
      <c r="VYH296" s="6"/>
      <c r="VYI296" s="6"/>
      <c r="VYJ296" s="6"/>
      <c r="VYK296" s="6"/>
      <c r="VYL296" s="6"/>
      <c r="VYM296" s="6"/>
      <c r="VYN296" s="6"/>
      <c r="VYO296" s="6"/>
      <c r="VYP296" s="6"/>
      <c r="VYQ296" s="6"/>
      <c r="VYR296" s="6"/>
      <c r="VYS296" s="6"/>
      <c r="VYT296" s="6"/>
      <c r="VYU296" s="6"/>
      <c r="VYV296" s="6"/>
      <c r="VYW296" s="6"/>
      <c r="VYX296" s="6"/>
      <c r="VYY296" s="6"/>
      <c r="VYZ296" s="6"/>
      <c r="VZA296" s="6"/>
      <c r="VZB296" s="6"/>
      <c r="VZC296" s="6"/>
      <c r="VZD296" s="6"/>
      <c r="VZE296" s="6"/>
      <c r="VZF296" s="6"/>
      <c r="VZG296" s="6"/>
      <c r="VZH296" s="6"/>
      <c r="VZI296" s="6"/>
      <c r="VZJ296" s="6"/>
      <c r="VZK296" s="6"/>
      <c r="VZL296" s="6"/>
      <c r="VZM296" s="6"/>
      <c r="VZN296" s="6"/>
      <c r="VZO296" s="6"/>
      <c r="VZP296" s="6"/>
      <c r="VZQ296" s="6"/>
      <c r="VZR296" s="6"/>
      <c r="VZS296" s="6"/>
      <c r="VZT296" s="6"/>
      <c r="VZU296" s="6"/>
      <c r="VZV296" s="6"/>
      <c r="VZW296" s="6"/>
      <c r="VZX296" s="6"/>
      <c r="VZY296" s="6"/>
      <c r="VZZ296" s="6"/>
      <c r="WAA296" s="6"/>
      <c r="WAB296" s="6"/>
      <c r="WAC296" s="6"/>
      <c r="WAD296" s="6"/>
      <c r="WAE296" s="6"/>
      <c r="WAF296" s="6"/>
      <c r="WAG296" s="6"/>
      <c r="WAH296" s="6"/>
      <c r="WAI296" s="6"/>
      <c r="WAJ296" s="6"/>
      <c r="WAK296" s="6"/>
      <c r="WAL296" s="6"/>
      <c r="WAM296" s="6"/>
      <c r="WAN296" s="6"/>
      <c r="WAO296" s="6"/>
      <c r="WAP296" s="6"/>
      <c r="WAQ296" s="6"/>
      <c r="WAR296" s="6"/>
      <c r="WAS296" s="6"/>
      <c r="WAT296" s="6"/>
      <c r="WAU296" s="6"/>
      <c r="WAV296" s="6"/>
      <c r="WAW296" s="6"/>
      <c r="WAX296" s="6"/>
      <c r="WAY296" s="6"/>
      <c r="WAZ296" s="6"/>
      <c r="WBA296" s="6"/>
      <c r="WBB296" s="6"/>
      <c r="WBC296" s="6"/>
      <c r="WBD296" s="6"/>
      <c r="WBE296" s="6"/>
      <c r="WBF296" s="6"/>
      <c r="WBG296" s="6"/>
      <c r="WBH296" s="6"/>
      <c r="WBI296" s="6"/>
      <c r="WBJ296" s="6"/>
      <c r="WBK296" s="6"/>
      <c r="WBL296" s="6"/>
      <c r="WBM296" s="6"/>
      <c r="WBN296" s="6"/>
      <c r="WBO296" s="6"/>
      <c r="WBP296" s="6"/>
      <c r="WBQ296" s="6"/>
      <c r="WBR296" s="6"/>
      <c r="WBS296" s="6"/>
      <c r="WBT296" s="6"/>
      <c r="WBU296" s="6"/>
      <c r="WBV296" s="6"/>
      <c r="WBW296" s="6"/>
      <c r="WBX296" s="6"/>
      <c r="WBY296" s="6"/>
      <c r="WBZ296" s="6"/>
      <c r="WCA296" s="6"/>
      <c r="WCB296" s="6"/>
      <c r="WCC296" s="6"/>
      <c r="WCD296" s="6"/>
      <c r="WCE296" s="6"/>
      <c r="WCF296" s="6"/>
      <c r="WCG296" s="6"/>
      <c r="WCH296" s="6"/>
      <c r="WCI296" s="6"/>
      <c r="WCJ296" s="6"/>
      <c r="WCK296" s="6"/>
      <c r="WCL296" s="6"/>
      <c r="WCM296" s="6"/>
      <c r="WCN296" s="6"/>
      <c r="WCO296" s="6"/>
      <c r="WCP296" s="6"/>
      <c r="WCQ296" s="6"/>
      <c r="WCR296" s="6"/>
      <c r="WCS296" s="6"/>
      <c r="WCT296" s="6"/>
      <c r="WCU296" s="6"/>
      <c r="WCV296" s="6"/>
      <c r="WCW296" s="6"/>
      <c r="WCX296" s="6"/>
      <c r="WCY296" s="6"/>
      <c r="WCZ296" s="6"/>
      <c r="WDA296" s="6"/>
      <c r="WDB296" s="6"/>
      <c r="WDC296" s="6"/>
      <c r="WDD296" s="6"/>
      <c r="WDE296" s="6"/>
      <c r="WDF296" s="6"/>
      <c r="WDG296" s="6"/>
      <c r="WDH296" s="6"/>
      <c r="WDI296" s="6"/>
      <c r="WDJ296" s="6"/>
      <c r="WDK296" s="6"/>
      <c r="WDL296" s="6"/>
      <c r="WDM296" s="6"/>
      <c r="WDN296" s="6"/>
      <c r="WDO296" s="6"/>
      <c r="WDP296" s="6"/>
      <c r="WDQ296" s="6"/>
      <c r="WDR296" s="6"/>
      <c r="WDS296" s="6"/>
      <c r="WDT296" s="6"/>
      <c r="WDU296" s="6"/>
      <c r="WDV296" s="6"/>
      <c r="WDW296" s="6"/>
      <c r="WDX296" s="6"/>
      <c r="WDY296" s="6"/>
      <c r="WDZ296" s="6"/>
      <c r="WEA296" s="6"/>
      <c r="WEB296" s="6"/>
      <c r="WEC296" s="6"/>
      <c r="WED296" s="6"/>
      <c r="WEE296" s="6"/>
      <c r="WEF296" s="6"/>
      <c r="WEG296" s="6"/>
      <c r="WEH296" s="6"/>
      <c r="WEI296" s="6"/>
      <c r="WEJ296" s="6"/>
      <c r="WEK296" s="6"/>
      <c r="WEL296" s="6"/>
      <c r="WEM296" s="6"/>
      <c r="WEN296" s="6"/>
      <c r="WEO296" s="6"/>
      <c r="WEP296" s="6"/>
      <c r="WEQ296" s="6"/>
      <c r="WER296" s="6"/>
      <c r="WES296" s="6"/>
      <c r="WET296" s="6"/>
      <c r="WEU296" s="6"/>
      <c r="WEV296" s="6"/>
      <c r="WEW296" s="6"/>
      <c r="WEX296" s="6"/>
      <c r="WEY296" s="6"/>
      <c r="WEZ296" s="6"/>
      <c r="WFA296" s="6"/>
      <c r="WFB296" s="6"/>
      <c r="WFC296" s="6"/>
      <c r="WFD296" s="6"/>
      <c r="WFE296" s="6"/>
      <c r="WFF296" s="6"/>
      <c r="WFG296" s="6"/>
      <c r="WFH296" s="6"/>
      <c r="WFI296" s="6"/>
      <c r="WFJ296" s="6"/>
      <c r="WFK296" s="6"/>
      <c r="WFL296" s="6"/>
      <c r="WFM296" s="6"/>
      <c r="WFN296" s="6"/>
      <c r="WFO296" s="6"/>
      <c r="WFP296" s="6"/>
      <c r="WFQ296" s="6"/>
      <c r="WFR296" s="6"/>
      <c r="WFS296" s="6"/>
      <c r="WFT296" s="6"/>
      <c r="WFU296" s="6"/>
      <c r="WFV296" s="6"/>
      <c r="WFW296" s="6"/>
      <c r="WFX296" s="6"/>
      <c r="WFY296" s="6"/>
      <c r="WFZ296" s="6"/>
      <c r="WGA296" s="6"/>
      <c r="WGB296" s="6"/>
      <c r="WGC296" s="6"/>
      <c r="WGD296" s="6"/>
      <c r="WGE296" s="6"/>
      <c r="WGF296" s="6"/>
      <c r="WGG296" s="6"/>
      <c r="WGH296" s="6"/>
      <c r="WGI296" s="6"/>
      <c r="WGJ296" s="6"/>
      <c r="WGK296" s="6"/>
      <c r="WGL296" s="6"/>
      <c r="WGM296" s="6"/>
      <c r="WGN296" s="6"/>
      <c r="WGO296" s="6"/>
      <c r="WGP296" s="6"/>
      <c r="WGQ296" s="6"/>
      <c r="WGR296" s="6"/>
      <c r="WGS296" s="6"/>
      <c r="WGT296" s="6"/>
      <c r="WGU296" s="6"/>
      <c r="WGV296" s="6"/>
      <c r="WGW296" s="6"/>
      <c r="WGX296" s="6"/>
      <c r="WGY296" s="6"/>
      <c r="WGZ296" s="6"/>
      <c r="WHA296" s="6"/>
      <c r="WHB296" s="6"/>
      <c r="WHC296" s="6"/>
      <c r="WHD296" s="6"/>
      <c r="WHE296" s="6"/>
      <c r="WHF296" s="6"/>
      <c r="WHG296" s="6"/>
      <c r="WHH296" s="6"/>
      <c r="WHI296" s="6"/>
      <c r="WHJ296" s="6"/>
      <c r="WHK296" s="6"/>
      <c r="WHL296" s="6"/>
      <c r="WHM296" s="6"/>
      <c r="WHN296" s="6"/>
      <c r="WHO296" s="6"/>
      <c r="WHP296" s="6"/>
      <c r="WHQ296" s="6"/>
      <c r="WHR296" s="6"/>
      <c r="WHS296" s="6"/>
      <c r="WHT296" s="6"/>
      <c r="WHU296" s="6"/>
      <c r="WHV296" s="6"/>
      <c r="WHW296" s="6"/>
      <c r="WHX296" s="6"/>
      <c r="WHY296" s="6"/>
      <c r="WHZ296" s="6"/>
      <c r="WIA296" s="6"/>
      <c r="WIB296" s="6"/>
      <c r="WIC296" s="6"/>
      <c r="WID296" s="6"/>
      <c r="WIE296" s="6"/>
      <c r="WIF296" s="6"/>
      <c r="WIG296" s="6"/>
      <c r="WIH296" s="6"/>
      <c r="WII296" s="6"/>
      <c r="WIJ296" s="6"/>
      <c r="WIK296" s="6"/>
      <c r="WIL296" s="6"/>
      <c r="WIM296" s="6"/>
      <c r="WIN296" s="6"/>
      <c r="WIO296" s="6"/>
      <c r="WIP296" s="6"/>
      <c r="WIQ296" s="6"/>
      <c r="WIR296" s="6"/>
      <c r="WIS296" s="6"/>
      <c r="WIT296" s="6"/>
      <c r="WIU296" s="6"/>
      <c r="WIV296" s="6"/>
      <c r="WIW296" s="6"/>
      <c r="WIX296" s="6"/>
      <c r="WIY296" s="6"/>
      <c r="WIZ296" s="6"/>
      <c r="WJA296" s="6"/>
      <c r="WJB296" s="6"/>
      <c r="WJC296" s="6"/>
      <c r="WJD296" s="6"/>
      <c r="WJE296" s="6"/>
      <c r="WJF296" s="6"/>
      <c r="WJG296" s="6"/>
      <c r="WJH296" s="6"/>
      <c r="WJI296" s="6"/>
      <c r="WJJ296" s="6"/>
      <c r="WJK296" s="6"/>
      <c r="WJL296" s="6"/>
      <c r="WJM296" s="6"/>
      <c r="WJN296" s="6"/>
      <c r="WJO296" s="6"/>
      <c r="WJP296" s="6"/>
      <c r="WJQ296" s="6"/>
      <c r="WJR296" s="6"/>
      <c r="WJS296" s="6"/>
      <c r="WJT296" s="6"/>
      <c r="WJU296" s="6"/>
      <c r="WJV296" s="6"/>
      <c r="WJW296" s="6"/>
      <c r="WJX296" s="6"/>
      <c r="WJY296" s="6"/>
      <c r="WJZ296" s="6"/>
      <c r="WKA296" s="6"/>
      <c r="WKB296" s="6"/>
      <c r="WKC296" s="6"/>
      <c r="WKD296" s="6"/>
      <c r="WKE296" s="6"/>
      <c r="WKF296" s="6"/>
      <c r="WKG296" s="6"/>
      <c r="WKH296" s="6"/>
      <c r="WKI296" s="6"/>
      <c r="WKJ296" s="6"/>
      <c r="WKK296" s="6"/>
      <c r="WKL296" s="6"/>
      <c r="WKM296" s="6"/>
      <c r="WKN296" s="6"/>
      <c r="WKO296" s="6"/>
      <c r="WKP296" s="6"/>
      <c r="WKQ296" s="6"/>
      <c r="WKR296" s="6"/>
      <c r="WKS296" s="6"/>
      <c r="WKT296" s="6"/>
      <c r="WKU296" s="6"/>
      <c r="WKV296" s="6"/>
      <c r="WKW296" s="6"/>
      <c r="WKX296" s="6"/>
      <c r="WKY296" s="6"/>
      <c r="WKZ296" s="6"/>
      <c r="WLA296" s="6"/>
      <c r="WLB296" s="6"/>
      <c r="WLC296" s="6"/>
      <c r="WLD296" s="6"/>
      <c r="WLE296" s="6"/>
      <c r="WLF296" s="6"/>
      <c r="WLG296" s="6"/>
      <c r="WLH296" s="6"/>
      <c r="WLI296" s="6"/>
      <c r="WLJ296" s="6"/>
      <c r="WLK296" s="6"/>
      <c r="WLL296" s="6"/>
      <c r="WLM296" s="6"/>
      <c r="WLN296" s="6"/>
      <c r="WLO296" s="6"/>
      <c r="WLP296" s="6"/>
      <c r="WLQ296" s="6"/>
      <c r="WLR296" s="6"/>
      <c r="WLS296" s="6"/>
      <c r="WLT296" s="6"/>
      <c r="WLU296" s="6"/>
      <c r="WLV296" s="6"/>
      <c r="WLW296" s="6"/>
      <c r="WLX296" s="6"/>
      <c r="WLY296" s="6"/>
      <c r="WLZ296" s="6"/>
      <c r="WMA296" s="6"/>
      <c r="WMB296" s="6"/>
      <c r="WMC296" s="6"/>
      <c r="WMD296" s="6"/>
      <c r="WME296" s="6"/>
      <c r="WMF296" s="6"/>
      <c r="WMG296" s="6"/>
      <c r="WMH296" s="6"/>
      <c r="WMI296" s="6"/>
      <c r="WMJ296" s="6"/>
      <c r="WMK296" s="6"/>
      <c r="WML296" s="6"/>
      <c r="WMM296" s="6"/>
      <c r="WMN296" s="6"/>
      <c r="WMO296" s="6"/>
      <c r="WMP296" s="6"/>
      <c r="WMQ296" s="6"/>
      <c r="WMR296" s="6"/>
      <c r="WMS296" s="6"/>
      <c r="WMT296" s="6"/>
      <c r="WMU296" s="6"/>
      <c r="WMV296" s="6"/>
      <c r="WMW296" s="6"/>
      <c r="WMX296" s="6"/>
      <c r="WMY296" s="6"/>
      <c r="WMZ296" s="6"/>
      <c r="WNA296" s="6"/>
      <c r="WNB296" s="6"/>
      <c r="WNC296" s="6"/>
      <c r="WND296" s="6"/>
      <c r="WNE296" s="6"/>
      <c r="WNF296" s="6"/>
      <c r="WNG296" s="6"/>
      <c r="WNH296" s="6"/>
      <c r="WNI296" s="6"/>
      <c r="WNJ296" s="6"/>
      <c r="WNK296" s="6"/>
      <c r="WNL296" s="6"/>
      <c r="WNM296" s="6"/>
      <c r="WNN296" s="6"/>
      <c r="WNO296" s="6"/>
      <c r="WNP296" s="6"/>
      <c r="WNQ296" s="6"/>
      <c r="WNR296" s="6"/>
      <c r="WNS296" s="6"/>
      <c r="WNT296" s="6"/>
      <c r="WNU296" s="6"/>
      <c r="WNV296" s="6"/>
      <c r="WNW296" s="6"/>
      <c r="WNX296" s="6"/>
      <c r="WNY296" s="6"/>
      <c r="WNZ296" s="6"/>
      <c r="WOA296" s="6"/>
      <c r="WOB296" s="6"/>
      <c r="WOC296" s="6"/>
      <c r="WOD296" s="6"/>
      <c r="WOE296" s="6"/>
      <c r="WOF296" s="6"/>
      <c r="WOG296" s="6"/>
      <c r="WOH296" s="6"/>
      <c r="WOI296" s="6"/>
      <c r="WOJ296" s="6"/>
      <c r="WOK296" s="6"/>
      <c r="WOL296" s="6"/>
      <c r="WOM296" s="6"/>
      <c r="WON296" s="6"/>
      <c r="WOO296" s="6"/>
      <c r="WOP296" s="6"/>
      <c r="WOQ296" s="6"/>
      <c r="WOR296" s="6"/>
      <c r="WOS296" s="6"/>
      <c r="WOT296" s="6"/>
      <c r="WOU296" s="6"/>
      <c r="WOV296" s="6"/>
      <c r="WOW296" s="6"/>
      <c r="WOX296" s="6"/>
      <c r="WOY296" s="6"/>
      <c r="WOZ296" s="6"/>
      <c r="WPA296" s="6"/>
      <c r="WPB296" s="6"/>
      <c r="WPC296" s="6"/>
      <c r="WPD296" s="6"/>
      <c r="WPE296" s="6"/>
      <c r="WPF296" s="6"/>
      <c r="WPG296" s="6"/>
      <c r="WPH296" s="6"/>
      <c r="WPI296" s="6"/>
      <c r="WPJ296" s="6"/>
      <c r="WPK296" s="6"/>
      <c r="WPL296" s="6"/>
      <c r="WPM296" s="6"/>
      <c r="WPN296" s="6"/>
      <c r="WPO296" s="6"/>
      <c r="WPP296" s="6"/>
      <c r="WPQ296" s="6"/>
      <c r="WPR296" s="6"/>
      <c r="WPS296" s="6"/>
      <c r="WPT296" s="6"/>
      <c r="WPU296" s="6"/>
      <c r="WPV296" s="6"/>
      <c r="WPW296" s="6"/>
      <c r="WPX296" s="6"/>
      <c r="WPY296" s="6"/>
      <c r="WPZ296" s="6"/>
      <c r="WQA296" s="6"/>
      <c r="WQB296" s="6"/>
      <c r="WQC296" s="6"/>
      <c r="WQD296" s="6"/>
      <c r="WQE296" s="6"/>
      <c r="WQF296" s="6"/>
      <c r="WQG296" s="6"/>
      <c r="WQH296" s="6"/>
      <c r="WQI296" s="6"/>
      <c r="WQJ296" s="6"/>
      <c r="WQK296" s="6"/>
      <c r="WQL296" s="6"/>
      <c r="WQM296" s="6"/>
      <c r="WQN296" s="6"/>
      <c r="WQO296" s="6"/>
      <c r="WQP296" s="6"/>
      <c r="WQQ296" s="6"/>
      <c r="WQR296" s="6"/>
      <c r="WQS296" s="6"/>
      <c r="WQT296" s="6"/>
      <c r="WQU296" s="6"/>
      <c r="WQV296" s="6"/>
      <c r="WQW296" s="6"/>
      <c r="WQX296" s="6"/>
      <c r="WQY296" s="6"/>
      <c r="WQZ296" s="6"/>
      <c r="WRA296" s="6"/>
      <c r="WRB296" s="6"/>
      <c r="WRC296" s="6"/>
      <c r="WRD296" s="6"/>
      <c r="WRE296" s="6"/>
      <c r="WRF296" s="6"/>
      <c r="WRG296" s="6"/>
      <c r="WRH296" s="6"/>
      <c r="WRI296" s="6"/>
      <c r="WRJ296" s="6"/>
      <c r="WRK296" s="6"/>
      <c r="WRL296" s="6"/>
      <c r="WRM296" s="6"/>
      <c r="WRN296" s="6"/>
      <c r="WRO296" s="6"/>
      <c r="WRP296" s="6"/>
      <c r="WRQ296" s="6"/>
      <c r="WRR296" s="6"/>
      <c r="WRS296" s="6"/>
      <c r="WRT296" s="6"/>
      <c r="WRU296" s="6"/>
      <c r="WRV296" s="6"/>
      <c r="WRW296" s="6"/>
      <c r="WRX296" s="6"/>
      <c r="WRY296" s="6"/>
      <c r="WRZ296" s="6"/>
      <c r="WSA296" s="6"/>
      <c r="WSB296" s="6"/>
      <c r="WSC296" s="6"/>
      <c r="WSD296" s="6"/>
      <c r="WSE296" s="6"/>
      <c r="WSF296" s="6"/>
      <c r="WSG296" s="6"/>
      <c r="WSH296" s="6"/>
      <c r="WSI296" s="6"/>
      <c r="WSJ296" s="6"/>
      <c r="WSK296" s="6"/>
      <c r="WSL296" s="6"/>
      <c r="WSM296" s="6"/>
      <c r="WSN296" s="6"/>
      <c r="WSO296" s="6"/>
      <c r="WSP296" s="6"/>
      <c r="WSQ296" s="6"/>
      <c r="WSR296" s="6"/>
      <c r="WSS296" s="6"/>
      <c r="WST296" s="6"/>
      <c r="WSU296" s="6"/>
      <c r="WSV296" s="6"/>
      <c r="WSW296" s="6"/>
      <c r="WSX296" s="6"/>
      <c r="WSY296" s="6"/>
      <c r="WSZ296" s="6"/>
      <c r="WTA296" s="6"/>
      <c r="WTB296" s="6"/>
      <c r="WTC296" s="6"/>
      <c r="WTD296" s="6"/>
      <c r="WTE296" s="6"/>
      <c r="WTF296" s="6"/>
      <c r="WTG296" s="6"/>
      <c r="WTH296" s="6"/>
      <c r="WTI296" s="6"/>
      <c r="WTJ296" s="6"/>
      <c r="WTK296" s="6"/>
      <c r="WTL296" s="6"/>
      <c r="WTM296" s="6"/>
      <c r="WTN296" s="6"/>
      <c r="WTO296" s="6"/>
      <c r="WTP296" s="6"/>
      <c r="WTQ296" s="6"/>
      <c r="WTR296" s="6"/>
      <c r="WTS296" s="6"/>
      <c r="WTT296" s="6"/>
      <c r="WTU296" s="6"/>
      <c r="WTV296" s="6"/>
      <c r="WTW296" s="6"/>
      <c r="WTX296" s="6"/>
      <c r="WTY296" s="6"/>
      <c r="WTZ296" s="6"/>
      <c r="WUA296" s="6"/>
      <c r="WUB296" s="6"/>
      <c r="WUC296" s="6"/>
      <c r="WUD296" s="6"/>
      <c r="WUE296" s="6"/>
      <c r="WUF296" s="6"/>
      <c r="WUG296" s="6"/>
      <c r="WUH296" s="6"/>
      <c r="WUI296" s="6"/>
      <c r="WUJ296" s="6"/>
      <c r="WUK296" s="6"/>
      <c r="WUL296" s="6"/>
      <c r="WUM296" s="6"/>
      <c r="WUN296" s="6"/>
      <c r="WUO296" s="6"/>
      <c r="WUP296" s="6"/>
      <c r="WUQ296" s="6"/>
      <c r="WUR296" s="6"/>
      <c r="WUS296" s="6"/>
      <c r="WUT296" s="6"/>
      <c r="WUU296" s="6"/>
      <c r="WUV296" s="6"/>
      <c r="WUW296" s="6"/>
      <c r="WUX296" s="6"/>
      <c r="WUY296" s="6"/>
      <c r="WUZ296" s="6"/>
      <c r="WVA296" s="6"/>
      <c r="WVB296" s="6"/>
      <c r="WVC296" s="6"/>
      <c r="WVD296" s="6"/>
      <c r="WVE296" s="6"/>
      <c r="WVF296" s="6"/>
      <c r="WVG296" s="6"/>
      <c r="WVH296" s="6"/>
      <c r="WVI296" s="6"/>
      <c r="WVJ296" s="6"/>
      <c r="WVK296" s="6"/>
      <c r="WVL296" s="6"/>
      <c r="WVM296" s="6"/>
      <c r="WVN296" s="6"/>
      <c r="WVO296" s="6"/>
      <c r="WVP296" s="6"/>
      <c r="WVQ296" s="6"/>
      <c r="WVR296" s="6"/>
      <c r="WVS296" s="6"/>
      <c r="WVT296" s="6"/>
      <c r="WVU296" s="6"/>
      <c r="WVV296" s="6"/>
      <c r="WVW296" s="6"/>
      <c r="WVX296" s="6"/>
      <c r="WVY296" s="6"/>
      <c r="WVZ296" s="6"/>
      <c r="WWA296" s="6"/>
      <c r="WWB296" s="6"/>
      <c r="WWC296" s="6"/>
      <c r="WWD296" s="6"/>
      <c r="WWE296" s="6"/>
      <c r="WWF296" s="6"/>
      <c r="WWG296" s="6"/>
      <c r="WWH296" s="6"/>
      <c r="WWI296" s="6"/>
      <c r="WWJ296" s="6"/>
      <c r="WWK296" s="6"/>
      <c r="WWL296" s="6"/>
      <c r="WWM296" s="6"/>
      <c r="WWN296" s="6"/>
      <c r="WWO296" s="6"/>
      <c r="WWP296" s="6"/>
      <c r="WWQ296" s="6"/>
      <c r="WWR296" s="6"/>
      <c r="WWS296" s="6"/>
      <c r="WWT296" s="6"/>
      <c r="WWU296" s="6"/>
      <c r="WWV296" s="6"/>
      <c r="WWW296" s="6"/>
      <c r="WWX296" s="6"/>
      <c r="WWY296" s="6"/>
      <c r="WWZ296" s="6"/>
      <c r="WXA296" s="6"/>
      <c r="WXB296" s="6"/>
      <c r="WXC296" s="6"/>
      <c r="WXD296" s="6"/>
      <c r="WXE296" s="6"/>
      <c r="WXF296" s="6"/>
      <c r="WXG296" s="6"/>
      <c r="WXH296" s="6"/>
      <c r="WXI296" s="6"/>
      <c r="WXJ296" s="6"/>
      <c r="WXK296" s="6"/>
      <c r="WXL296" s="6"/>
      <c r="WXM296" s="6"/>
      <c r="WXN296" s="6"/>
      <c r="WXO296" s="6"/>
      <c r="WXP296" s="6"/>
      <c r="WXQ296" s="6"/>
      <c r="WXR296" s="6"/>
      <c r="WXS296" s="6"/>
      <c r="WXT296" s="6"/>
      <c r="WXU296" s="6"/>
      <c r="WXV296" s="6"/>
      <c r="WXW296" s="6"/>
      <c r="WXX296" s="6"/>
      <c r="WXY296" s="6"/>
      <c r="WXZ296" s="6"/>
      <c r="WYA296" s="6"/>
      <c r="WYB296" s="6"/>
      <c r="WYC296" s="6"/>
      <c r="WYD296" s="6"/>
      <c r="WYE296" s="6"/>
      <c r="WYF296" s="6"/>
      <c r="WYG296" s="6"/>
      <c r="WYH296" s="6"/>
      <c r="WYI296" s="6"/>
      <c r="WYJ296" s="6"/>
      <c r="WYK296" s="6"/>
      <c r="WYL296" s="6"/>
      <c r="WYM296" s="6"/>
      <c r="WYN296" s="6"/>
      <c r="WYO296" s="6"/>
      <c r="WYP296" s="6"/>
      <c r="WYQ296" s="6"/>
      <c r="WYR296" s="6"/>
      <c r="WYS296" s="6"/>
      <c r="WYT296" s="6"/>
      <c r="WYU296" s="6"/>
      <c r="WYV296" s="6"/>
      <c r="WYW296" s="6"/>
      <c r="WYX296" s="6"/>
      <c r="WYY296" s="6"/>
      <c r="WYZ296" s="6"/>
      <c r="WZA296" s="6"/>
      <c r="WZB296" s="6"/>
      <c r="WZC296" s="6"/>
      <c r="WZD296" s="6"/>
      <c r="WZE296" s="6"/>
      <c r="WZF296" s="6"/>
      <c r="WZG296" s="6"/>
      <c r="WZH296" s="6"/>
      <c r="WZI296" s="6"/>
      <c r="WZJ296" s="6"/>
      <c r="WZK296" s="6"/>
      <c r="WZL296" s="6"/>
      <c r="WZM296" s="6"/>
      <c r="WZN296" s="6"/>
      <c r="WZO296" s="6"/>
      <c r="WZP296" s="6"/>
      <c r="WZQ296" s="6"/>
      <c r="WZR296" s="6"/>
      <c r="WZS296" s="6"/>
      <c r="WZT296" s="6"/>
      <c r="WZU296" s="6"/>
      <c r="WZV296" s="6"/>
      <c r="WZW296" s="6"/>
      <c r="WZX296" s="6"/>
      <c r="WZY296" s="6"/>
      <c r="WZZ296" s="6"/>
      <c r="XAA296" s="6"/>
      <c r="XAB296" s="6"/>
      <c r="XAC296" s="6"/>
      <c r="XAD296" s="6"/>
      <c r="XAE296" s="6"/>
      <c r="XAF296" s="6"/>
      <c r="XAG296" s="6"/>
      <c r="XAH296" s="6"/>
      <c r="XAI296" s="6"/>
      <c r="XAJ296" s="6"/>
      <c r="XAK296" s="6"/>
      <c r="XAL296" s="6"/>
      <c r="XAM296" s="6"/>
      <c r="XAN296" s="6"/>
      <c r="XAO296" s="6"/>
      <c r="XAP296" s="6"/>
      <c r="XAQ296" s="6"/>
      <c r="XAR296" s="6"/>
      <c r="XAS296" s="6"/>
      <c r="XAT296" s="6"/>
      <c r="XAU296" s="6"/>
      <c r="XAV296" s="6"/>
      <c r="XAW296" s="6"/>
      <c r="XAX296" s="6"/>
      <c r="XAY296" s="6"/>
      <c r="XAZ296" s="6"/>
      <c r="XBA296" s="6"/>
      <c r="XBB296" s="6"/>
      <c r="XBC296" s="6"/>
      <c r="XBD296" s="6"/>
      <c r="XBE296" s="6"/>
      <c r="XBF296" s="6"/>
      <c r="XBG296" s="6"/>
      <c r="XBH296" s="6"/>
      <c r="XBI296" s="6"/>
      <c r="XBJ296" s="6"/>
      <c r="XBK296" s="6"/>
      <c r="XBL296" s="6"/>
      <c r="XBM296" s="6"/>
      <c r="XBN296" s="6"/>
      <c r="XBO296" s="6"/>
      <c r="XBP296" s="6"/>
      <c r="XBQ296" s="6"/>
      <c r="XBR296" s="6"/>
      <c r="XBS296" s="6"/>
      <c r="XBT296" s="6"/>
      <c r="XBU296" s="6"/>
      <c r="XBV296" s="6"/>
      <c r="XBW296" s="6"/>
      <c r="XBX296" s="6"/>
      <c r="XBY296" s="6"/>
      <c r="XBZ296" s="6"/>
      <c r="XCA296" s="6"/>
      <c r="XCB296" s="6"/>
      <c r="XCC296" s="6"/>
      <c r="XCD296" s="6"/>
      <c r="XCE296" s="6"/>
      <c r="XCF296" s="6"/>
      <c r="XCG296" s="6"/>
      <c r="XCH296" s="6"/>
      <c r="XCI296" s="6"/>
      <c r="XCJ296" s="6"/>
      <c r="XCK296" s="6"/>
      <c r="XCL296" s="6"/>
      <c r="XCM296" s="6"/>
      <c r="XCN296" s="6"/>
      <c r="XCO296" s="6"/>
      <c r="XCP296" s="6"/>
      <c r="XCQ296" s="6"/>
      <c r="XCR296" s="6"/>
      <c r="XCS296" s="6"/>
      <c r="XCT296" s="6"/>
      <c r="XCU296" s="6"/>
      <c r="XCV296" s="6"/>
      <c r="XCW296" s="6"/>
      <c r="XCX296" s="6"/>
      <c r="XCY296" s="6"/>
      <c r="XCZ296" s="6"/>
      <c r="XDA296" s="6"/>
      <c r="XDB296" s="6"/>
    </row>
    <row r="297" spans="1:16330" s="2" customFormat="1">
      <c r="A297" s="146">
        <v>63908</v>
      </c>
      <c r="B297" s="146">
        <v>2630</v>
      </c>
      <c r="C297" s="146">
        <v>608</v>
      </c>
      <c r="D297" s="147">
        <v>64385</v>
      </c>
      <c r="E297" s="148">
        <f t="shared" si="438"/>
        <v>2639.7850000000003</v>
      </c>
      <c r="F297" s="149">
        <f t="shared" si="439"/>
        <v>607.15055000000007</v>
      </c>
      <c r="G297" s="150">
        <v>24</v>
      </c>
      <c r="H297" s="150">
        <f t="shared" si="440"/>
        <v>3299.7312500000003</v>
      </c>
      <c r="I297" s="150">
        <f t="shared" si="441"/>
        <v>758.93818750000014</v>
      </c>
      <c r="J297" s="150">
        <f t="shared" si="442"/>
        <v>3959.6775000000007</v>
      </c>
      <c r="K297" s="150">
        <f t="shared" si="443"/>
        <v>910.7258250000001</v>
      </c>
      <c r="L297" s="150">
        <v>8</v>
      </c>
      <c r="M297" s="151">
        <v>9</v>
      </c>
      <c r="N297" s="152">
        <v>11</v>
      </c>
      <c r="O297" s="169" t="s">
        <v>396</v>
      </c>
      <c r="P297" s="8"/>
      <c r="Q297" s="8"/>
      <c r="R297" s="169" t="s">
        <v>50</v>
      </c>
      <c r="S297" s="186"/>
      <c r="T297" s="181" t="e">
        <f>VLOOKUP(P297,'[3]Monitor Schedule'!$A:$J,10,FALSE)</f>
        <v>#N/A</v>
      </c>
      <c r="U297" s="186"/>
      <c r="V297" s="181" t="e">
        <f>VLOOKUP(P297,'[3]Monitor Schedule'!$A:$K,11,FALSE)</f>
        <v>#N/A</v>
      </c>
      <c r="W297" s="181"/>
      <c r="X297" s="8" t="e">
        <f>VLOOKUP(P297,[4]ocr_assessors_for_ror!$B:$E,4,FALSE)</f>
        <v>#N/A</v>
      </c>
      <c r="Y297" s="139">
        <v>3</v>
      </c>
      <c r="Z297" s="139">
        <v>3</v>
      </c>
      <c r="AA297" s="139">
        <v>3</v>
      </c>
      <c r="AB297" s="139">
        <v>3</v>
      </c>
      <c r="AC297" s="139">
        <v>3</v>
      </c>
      <c r="AD297" s="139">
        <v>3</v>
      </c>
      <c r="AE297" s="139">
        <v>3</v>
      </c>
      <c r="AF297" s="139">
        <v>3</v>
      </c>
      <c r="AG297" s="139">
        <v>3</v>
      </c>
      <c r="AH297" s="139">
        <v>3</v>
      </c>
      <c r="AI297" s="139">
        <v>3</v>
      </c>
      <c r="AJ297" s="139">
        <v>3</v>
      </c>
      <c r="AK297" s="139">
        <v>3</v>
      </c>
      <c r="AL297" s="139">
        <v>3</v>
      </c>
      <c r="AM297" s="139">
        <v>2</v>
      </c>
      <c r="AN297" s="139">
        <v>2</v>
      </c>
      <c r="AO297" s="139">
        <v>2</v>
      </c>
      <c r="AP297" s="139">
        <v>2</v>
      </c>
      <c r="AQ297" s="139">
        <v>2</v>
      </c>
      <c r="AR297" s="139">
        <v>2</v>
      </c>
      <c r="AS297" s="139">
        <v>2</v>
      </c>
      <c r="AT297" s="139">
        <v>3</v>
      </c>
      <c r="AU297" s="139">
        <v>3</v>
      </c>
      <c r="AV297" s="139">
        <v>3</v>
      </c>
      <c r="AW297" s="139">
        <v>3</v>
      </c>
      <c r="AX297" s="139">
        <v>3</v>
      </c>
      <c r="AY297" s="139">
        <v>3</v>
      </c>
      <c r="AZ297" s="139">
        <v>3</v>
      </c>
      <c r="BA297" s="139">
        <v>3</v>
      </c>
      <c r="BB297" s="139">
        <v>3</v>
      </c>
      <c r="BC297" s="139">
        <v>3</v>
      </c>
      <c r="BD297" s="139">
        <v>3</v>
      </c>
      <c r="BE297" s="139">
        <v>3</v>
      </c>
      <c r="BF297" s="139">
        <v>3</v>
      </c>
      <c r="BG297" s="139">
        <v>3</v>
      </c>
      <c r="BH297" s="139">
        <v>3</v>
      </c>
      <c r="BI297" s="139">
        <v>3</v>
      </c>
      <c r="BJ297" s="139">
        <v>3</v>
      </c>
      <c r="BK297" s="139">
        <v>3</v>
      </c>
      <c r="BL297" s="139">
        <v>3</v>
      </c>
      <c r="BM297" s="139">
        <v>3</v>
      </c>
      <c r="BN297" s="139">
        <v>3</v>
      </c>
      <c r="BO297" s="139">
        <v>1</v>
      </c>
      <c r="BP297" s="139">
        <v>1</v>
      </c>
      <c r="BQ297" s="139">
        <v>1</v>
      </c>
      <c r="BR297" s="139">
        <v>1</v>
      </c>
      <c r="BS297" s="139">
        <v>1</v>
      </c>
      <c r="BT297" s="139">
        <v>1</v>
      </c>
      <c r="BU297" s="139">
        <v>1</v>
      </c>
      <c r="BV297" s="139">
        <v>1</v>
      </c>
      <c r="BW297" s="139">
        <v>1</v>
      </c>
      <c r="BX297" s="139">
        <v>1</v>
      </c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 s="6"/>
      <c r="QS297" s="6"/>
      <c r="QT297" s="6"/>
      <c r="QU297" s="6"/>
      <c r="QV297" s="6"/>
      <c r="QW297" s="6"/>
      <c r="QX297" s="6"/>
      <c r="QY297" s="6"/>
      <c r="QZ297" s="6"/>
      <c r="RA297" s="6"/>
      <c r="RB297" s="6"/>
      <c r="RC297" s="6"/>
      <c r="RD297" s="6"/>
      <c r="RE297" s="6"/>
      <c r="RF297" s="6"/>
      <c r="RG297" s="6"/>
      <c r="RH297" s="6"/>
      <c r="RI297" s="6"/>
      <c r="RJ297" s="6"/>
      <c r="RK297" s="6"/>
      <c r="RL297" s="6"/>
      <c r="RM297" s="6"/>
      <c r="RN297" s="6"/>
      <c r="RO297" s="6"/>
      <c r="RP297" s="6"/>
      <c r="RQ297" s="6"/>
      <c r="RR297" s="6"/>
      <c r="RS297" s="6"/>
      <c r="RT297" s="6"/>
      <c r="RU297" s="6"/>
      <c r="RV297" s="6"/>
      <c r="RW297" s="6"/>
      <c r="RX297" s="6"/>
      <c r="RY297" s="6"/>
      <c r="RZ297" s="6"/>
      <c r="SA297" s="6"/>
      <c r="SB297" s="6"/>
      <c r="SC297" s="6"/>
      <c r="SD297" s="6"/>
      <c r="SE297" s="6"/>
      <c r="SF297" s="6"/>
      <c r="SG297" s="6"/>
      <c r="SH297" s="6"/>
      <c r="SI297" s="6"/>
      <c r="SJ297" s="6"/>
      <c r="SK297" s="6"/>
      <c r="SL297" s="6"/>
      <c r="SM297" s="6"/>
      <c r="SN297" s="6"/>
      <c r="SO297" s="6"/>
      <c r="SP297" s="6"/>
      <c r="SQ297" s="6"/>
      <c r="SR297" s="6"/>
      <c r="SS297" s="6"/>
      <c r="ST297" s="6"/>
      <c r="SU297" s="6"/>
      <c r="SV297" s="6"/>
      <c r="SW297" s="6"/>
      <c r="SX297" s="6"/>
      <c r="SY297" s="6"/>
      <c r="SZ297" s="6"/>
      <c r="TA297" s="6"/>
      <c r="TB297" s="6"/>
      <c r="TC297" s="6"/>
      <c r="TD297" s="6"/>
      <c r="TE297" s="6"/>
      <c r="TF297" s="6"/>
      <c r="TG297" s="6"/>
      <c r="TH297" s="6"/>
      <c r="TI297" s="6"/>
      <c r="TJ297" s="6"/>
      <c r="TK297" s="6"/>
      <c r="TL297" s="6"/>
      <c r="TM297" s="6"/>
      <c r="TN297" s="6"/>
      <c r="TO297" s="6"/>
      <c r="TP297" s="6"/>
      <c r="TQ297" s="6"/>
      <c r="TR297" s="6"/>
      <c r="TS297" s="6"/>
      <c r="TT297" s="6"/>
      <c r="TU297" s="6"/>
      <c r="TV297" s="6"/>
      <c r="TW297" s="6"/>
      <c r="TX297" s="6"/>
      <c r="TY297" s="6"/>
      <c r="TZ297" s="6"/>
      <c r="UA297" s="6"/>
      <c r="UB297" s="6"/>
      <c r="UC297" s="6"/>
      <c r="UD297" s="6"/>
      <c r="UE297" s="6"/>
      <c r="UF297" s="6"/>
      <c r="UG297" s="6"/>
      <c r="UH297" s="6"/>
      <c r="UI297" s="6"/>
      <c r="UJ297" s="6"/>
      <c r="UK297" s="6"/>
      <c r="UL297" s="6"/>
      <c r="UM297" s="6"/>
      <c r="UN297" s="6"/>
      <c r="UO297" s="6"/>
      <c r="UP297" s="6"/>
      <c r="UQ297" s="6"/>
      <c r="UR297" s="6"/>
      <c r="US297" s="6"/>
      <c r="UT297" s="6"/>
      <c r="UU297" s="6"/>
      <c r="UV297" s="6"/>
      <c r="UW297" s="6"/>
      <c r="UX297" s="6"/>
      <c r="UY297" s="6"/>
      <c r="UZ297" s="6"/>
      <c r="VA297" s="6"/>
      <c r="VB297" s="6"/>
      <c r="VC297" s="6"/>
      <c r="VD297" s="6"/>
      <c r="VE297" s="6"/>
      <c r="VF297" s="6"/>
      <c r="VG297" s="6"/>
      <c r="VH297" s="6"/>
      <c r="VI297" s="6"/>
      <c r="VJ297" s="6"/>
      <c r="VK297" s="6"/>
      <c r="VL297" s="6"/>
      <c r="VM297" s="6"/>
      <c r="VN297" s="6"/>
      <c r="VO297" s="6"/>
      <c r="VP297" s="6"/>
      <c r="VQ297" s="6"/>
      <c r="VR297" s="6"/>
      <c r="VS297" s="6"/>
      <c r="VT297" s="6"/>
      <c r="VU297" s="6"/>
      <c r="VV297" s="6"/>
      <c r="VW297" s="6"/>
      <c r="VX297" s="6"/>
      <c r="VY297" s="6"/>
      <c r="VZ297" s="6"/>
      <c r="WA297" s="6"/>
      <c r="WB297" s="6"/>
      <c r="WC297" s="6"/>
      <c r="WD297" s="6"/>
      <c r="WE297" s="6"/>
      <c r="WF297" s="6"/>
      <c r="WG297" s="6"/>
      <c r="WH297" s="6"/>
      <c r="WI297" s="6"/>
      <c r="WJ297" s="6"/>
      <c r="WK297" s="6"/>
      <c r="WL297" s="6"/>
      <c r="WM297" s="6"/>
      <c r="WN297" s="6"/>
      <c r="WO297" s="6"/>
      <c r="WP297" s="6"/>
      <c r="WQ297" s="6"/>
      <c r="WR297" s="6"/>
      <c r="WS297" s="6"/>
      <c r="WT297" s="6"/>
      <c r="WU297" s="6"/>
      <c r="WV297" s="6"/>
      <c r="WW297" s="6"/>
      <c r="WX297" s="6"/>
      <c r="WY297" s="6"/>
      <c r="WZ297" s="6"/>
      <c r="XA297" s="6"/>
      <c r="XB297" s="6"/>
      <c r="XC297" s="6"/>
      <c r="XD297" s="6"/>
      <c r="XE297" s="6"/>
      <c r="XF297" s="6"/>
      <c r="XG297" s="6"/>
      <c r="XH297" s="6"/>
      <c r="XI297" s="6"/>
      <c r="XJ297" s="6"/>
      <c r="XK297" s="6"/>
      <c r="XL297" s="6"/>
      <c r="XM297" s="6"/>
      <c r="XN297" s="6"/>
      <c r="XO297" s="6"/>
      <c r="XP297" s="6"/>
      <c r="XQ297" s="6"/>
      <c r="XR297" s="6"/>
      <c r="XS297" s="6"/>
      <c r="XT297" s="6"/>
      <c r="XU297" s="6"/>
      <c r="XV297" s="6"/>
      <c r="XW297" s="6"/>
      <c r="XX297" s="6"/>
      <c r="XY297" s="6"/>
      <c r="XZ297" s="6"/>
      <c r="YA297" s="6"/>
      <c r="YB297" s="6"/>
      <c r="YC297" s="6"/>
      <c r="YD297" s="6"/>
      <c r="YE297" s="6"/>
      <c r="YF297" s="6"/>
      <c r="YG297" s="6"/>
      <c r="YH297" s="6"/>
      <c r="YI297" s="6"/>
      <c r="YJ297" s="6"/>
      <c r="YK297" s="6"/>
      <c r="YL297" s="6"/>
      <c r="YM297" s="6"/>
      <c r="YN297" s="6"/>
      <c r="YO297" s="6"/>
      <c r="YP297" s="6"/>
      <c r="YQ297" s="6"/>
      <c r="YR297" s="6"/>
      <c r="YS297" s="6"/>
      <c r="YT297" s="6"/>
      <c r="YU297" s="6"/>
      <c r="YV297" s="6"/>
      <c r="YW297" s="6"/>
      <c r="YX297" s="6"/>
      <c r="YY297" s="6"/>
      <c r="YZ297" s="6"/>
      <c r="ZA297" s="6"/>
      <c r="ZB297" s="6"/>
      <c r="ZC297" s="6"/>
      <c r="ZD297" s="6"/>
      <c r="ZE297" s="6"/>
      <c r="ZF297" s="6"/>
      <c r="ZG297" s="6"/>
      <c r="ZH297" s="6"/>
      <c r="ZI297" s="6"/>
      <c r="ZJ297" s="6"/>
      <c r="ZK297" s="6"/>
      <c r="ZL297" s="6"/>
      <c r="ZM297" s="6"/>
      <c r="ZN297" s="6"/>
      <c r="ZO297" s="6"/>
      <c r="ZP297" s="6"/>
      <c r="ZQ297" s="6"/>
      <c r="ZR297" s="6"/>
      <c r="ZS297" s="6"/>
      <c r="ZT297" s="6"/>
      <c r="ZU297" s="6"/>
      <c r="ZV297" s="6"/>
      <c r="ZW297" s="6"/>
      <c r="ZX297" s="6"/>
      <c r="ZY297" s="6"/>
      <c r="ZZ297" s="6"/>
      <c r="AAA297" s="6"/>
      <c r="AAB297" s="6"/>
      <c r="AAC297" s="6"/>
      <c r="AAD297" s="6"/>
      <c r="AAE297" s="6"/>
      <c r="AAF297" s="6"/>
      <c r="AAG297" s="6"/>
      <c r="AAH297" s="6"/>
      <c r="AAI297" s="6"/>
      <c r="AAJ297" s="6"/>
      <c r="AAK297" s="6"/>
      <c r="AAL297" s="6"/>
      <c r="AAM297" s="6"/>
      <c r="AAN297" s="6"/>
      <c r="AAO297" s="6"/>
      <c r="AAP297" s="6"/>
      <c r="AAQ297" s="6"/>
      <c r="AAR297" s="6"/>
      <c r="AAS297" s="6"/>
      <c r="AAT297" s="6"/>
      <c r="AAU297" s="6"/>
      <c r="AAV297" s="6"/>
      <c r="AAW297" s="6"/>
      <c r="AAX297" s="6"/>
      <c r="AAY297" s="6"/>
      <c r="AAZ297" s="6"/>
      <c r="ABA297" s="6"/>
      <c r="ABB297" s="6"/>
      <c r="ABC297" s="6"/>
      <c r="ABD297" s="6"/>
      <c r="ABE297" s="6"/>
      <c r="ABF297" s="6"/>
      <c r="ABG297" s="6"/>
      <c r="ABH297" s="6"/>
      <c r="ABI297" s="6"/>
      <c r="ABJ297" s="6"/>
      <c r="ABK297" s="6"/>
      <c r="ABL297" s="6"/>
      <c r="ABM297" s="6"/>
      <c r="ABN297" s="6"/>
      <c r="ABO297" s="6"/>
      <c r="ABP297" s="6"/>
      <c r="ABQ297" s="6"/>
      <c r="ABR297" s="6"/>
      <c r="ABS297" s="6"/>
      <c r="ABT297" s="6"/>
      <c r="ABU297" s="6"/>
      <c r="ABV297" s="6"/>
      <c r="ABW297" s="6"/>
      <c r="ABX297" s="6"/>
      <c r="ABY297" s="6"/>
      <c r="ABZ297" s="6"/>
      <c r="ACA297" s="6"/>
      <c r="ACB297" s="6"/>
      <c r="ACC297" s="6"/>
      <c r="ACD297" s="6"/>
      <c r="ACE297" s="6"/>
      <c r="ACF297" s="6"/>
      <c r="ACG297" s="6"/>
      <c r="ACH297" s="6"/>
      <c r="ACI297" s="6"/>
      <c r="ACJ297" s="6"/>
      <c r="ACK297" s="6"/>
      <c r="ACL297" s="6"/>
      <c r="ACM297" s="6"/>
      <c r="ACN297" s="6"/>
      <c r="ACO297" s="6"/>
      <c r="ACP297" s="6"/>
      <c r="ACQ297" s="6"/>
      <c r="ACR297" s="6"/>
      <c r="ACS297" s="6"/>
      <c r="ACT297" s="6"/>
      <c r="ACU297" s="6"/>
      <c r="ACV297" s="6"/>
      <c r="ACW297" s="6"/>
      <c r="ACX297" s="6"/>
      <c r="ACY297" s="6"/>
      <c r="ACZ297" s="6"/>
      <c r="ADA297" s="6"/>
      <c r="ADB297" s="6"/>
      <c r="ADC297" s="6"/>
      <c r="ADD297" s="6"/>
      <c r="ADE297" s="6"/>
      <c r="ADF297" s="6"/>
      <c r="ADG297" s="6"/>
      <c r="ADH297" s="6"/>
      <c r="ADI297" s="6"/>
      <c r="ADJ297" s="6"/>
      <c r="ADK297" s="6"/>
      <c r="ADL297" s="6"/>
      <c r="ADM297" s="6"/>
      <c r="ADN297" s="6"/>
      <c r="ADO297" s="6"/>
      <c r="ADP297" s="6"/>
      <c r="ADQ297" s="6"/>
      <c r="ADR297" s="6"/>
      <c r="ADS297" s="6"/>
      <c r="ADT297" s="6"/>
      <c r="ADU297" s="6"/>
      <c r="ADV297" s="6"/>
      <c r="ADW297" s="6"/>
      <c r="ADX297" s="6"/>
      <c r="ADY297" s="6"/>
      <c r="ADZ297" s="6"/>
      <c r="AEA297" s="6"/>
      <c r="AEB297" s="6"/>
      <c r="AEC297" s="6"/>
      <c r="AED297" s="6"/>
      <c r="AEE297" s="6"/>
      <c r="AEF297" s="6"/>
      <c r="AEG297" s="6"/>
      <c r="AEH297" s="6"/>
      <c r="AEI297" s="6"/>
      <c r="AEJ297" s="6"/>
      <c r="AEK297" s="6"/>
      <c r="AEL297" s="6"/>
      <c r="AEM297" s="6"/>
      <c r="AEN297" s="6"/>
      <c r="AEO297" s="6"/>
      <c r="AEP297" s="6"/>
      <c r="AEQ297" s="6"/>
      <c r="AER297" s="6"/>
      <c r="AES297" s="6"/>
      <c r="AET297" s="6"/>
      <c r="AEU297" s="6"/>
      <c r="AEV297" s="6"/>
      <c r="AEW297" s="6"/>
      <c r="AEX297" s="6"/>
      <c r="AEY297" s="6"/>
      <c r="AEZ297" s="6"/>
      <c r="AFA297" s="6"/>
      <c r="AFB297" s="6"/>
      <c r="AFC297" s="6"/>
      <c r="AFD297" s="6"/>
      <c r="AFE297" s="6"/>
      <c r="AFF297" s="6"/>
      <c r="AFG297" s="6"/>
      <c r="AFH297" s="6"/>
      <c r="AFI297" s="6"/>
      <c r="AFJ297" s="6"/>
      <c r="AFK297" s="6"/>
      <c r="AFL297" s="6"/>
      <c r="AFM297" s="6"/>
      <c r="AFN297" s="6"/>
      <c r="AFO297" s="6"/>
      <c r="AFP297" s="6"/>
      <c r="AFQ297" s="6"/>
      <c r="AFR297" s="6"/>
      <c r="AFS297" s="6"/>
      <c r="AFT297" s="6"/>
      <c r="AFU297" s="6"/>
      <c r="AFV297" s="6"/>
      <c r="AFW297" s="6"/>
      <c r="AFX297" s="6"/>
      <c r="AFY297" s="6"/>
      <c r="AFZ297" s="6"/>
      <c r="AGA297" s="6"/>
      <c r="AGB297" s="6"/>
      <c r="AGC297" s="6"/>
      <c r="AGD297" s="6"/>
      <c r="AGE297" s="6"/>
      <c r="AGF297" s="6"/>
      <c r="AGG297" s="6"/>
      <c r="AGH297" s="6"/>
      <c r="AGI297" s="6"/>
      <c r="AGJ297" s="6"/>
      <c r="AGK297" s="6"/>
      <c r="AGL297" s="6"/>
      <c r="AGM297" s="6"/>
      <c r="AGN297" s="6"/>
      <c r="AGO297" s="6"/>
      <c r="AGP297" s="6"/>
      <c r="AGQ297" s="6"/>
      <c r="AGR297" s="6"/>
      <c r="AGS297" s="6"/>
      <c r="AGT297" s="6"/>
      <c r="AGU297" s="6"/>
      <c r="AGV297" s="6"/>
      <c r="AGW297" s="6"/>
      <c r="AGX297" s="6"/>
      <c r="AGY297" s="6"/>
      <c r="AGZ297" s="6"/>
      <c r="AHA297" s="6"/>
      <c r="AHB297" s="6"/>
      <c r="AHC297" s="6"/>
      <c r="AHD297" s="6"/>
      <c r="AHE297" s="6"/>
      <c r="AHF297" s="6"/>
      <c r="AHG297" s="6"/>
      <c r="AHH297" s="6"/>
      <c r="AHI297" s="6"/>
      <c r="AHJ297" s="6"/>
      <c r="AHK297" s="6"/>
      <c r="AHL297" s="6"/>
      <c r="AHM297" s="6"/>
      <c r="AHN297" s="6"/>
      <c r="AHO297" s="6"/>
      <c r="AHP297" s="6"/>
      <c r="AHQ297" s="6"/>
      <c r="AHR297" s="6"/>
      <c r="AHS297" s="6"/>
      <c r="AHT297" s="6"/>
      <c r="AHU297" s="6"/>
      <c r="AHV297" s="6"/>
      <c r="AHW297" s="6"/>
      <c r="AHX297" s="6"/>
      <c r="AHY297" s="6"/>
      <c r="AHZ297" s="6"/>
      <c r="AIA297" s="6"/>
      <c r="AIB297" s="6"/>
      <c r="AIC297" s="6"/>
      <c r="AID297" s="6"/>
      <c r="AIE297" s="6"/>
      <c r="AIF297" s="6"/>
      <c r="AIG297" s="6"/>
      <c r="AIH297" s="6"/>
      <c r="AII297" s="6"/>
      <c r="AIJ297" s="6"/>
      <c r="AIK297" s="6"/>
      <c r="AIL297" s="6"/>
      <c r="AIM297" s="6"/>
      <c r="AIN297" s="6"/>
      <c r="AIO297" s="6"/>
      <c r="AIP297" s="6"/>
      <c r="AIQ297" s="6"/>
      <c r="AIR297" s="6"/>
      <c r="AIS297" s="6"/>
      <c r="AIT297" s="6"/>
      <c r="AIU297" s="6"/>
      <c r="AIV297" s="6"/>
      <c r="AIW297" s="6"/>
      <c r="AIX297" s="6"/>
      <c r="AIY297" s="6"/>
      <c r="AIZ297" s="6"/>
      <c r="AJA297" s="6"/>
      <c r="AJB297" s="6"/>
      <c r="AJC297" s="6"/>
      <c r="AJD297" s="6"/>
      <c r="AJE297" s="6"/>
      <c r="AJF297" s="6"/>
      <c r="AJG297" s="6"/>
      <c r="AJH297" s="6"/>
      <c r="AJI297" s="6"/>
      <c r="AJJ297" s="6"/>
      <c r="AJK297" s="6"/>
      <c r="AJL297" s="6"/>
      <c r="AJM297" s="6"/>
      <c r="AJN297" s="6"/>
      <c r="AJO297" s="6"/>
      <c r="AJP297" s="6"/>
      <c r="AJQ297" s="6"/>
      <c r="AJR297" s="6"/>
      <c r="AJS297" s="6"/>
      <c r="AJT297" s="6"/>
      <c r="AJU297" s="6"/>
      <c r="AJV297" s="6"/>
      <c r="AJW297" s="6"/>
      <c r="AJX297" s="6"/>
      <c r="AJY297" s="6"/>
      <c r="AJZ297" s="6"/>
      <c r="AKA297" s="6"/>
      <c r="AKB297" s="6"/>
      <c r="AKC297" s="6"/>
      <c r="AKD297" s="6"/>
      <c r="AKE297" s="6"/>
      <c r="AKF297" s="6"/>
      <c r="AKG297" s="6"/>
      <c r="AKH297" s="6"/>
      <c r="AKI297" s="6"/>
      <c r="AKJ297" s="6"/>
      <c r="AKK297" s="6"/>
      <c r="AKL297" s="6"/>
      <c r="AKM297" s="6"/>
      <c r="AKN297" s="6"/>
      <c r="AKO297" s="6"/>
      <c r="AKP297" s="6"/>
      <c r="AKQ297" s="6"/>
      <c r="AKR297" s="6"/>
      <c r="AKS297" s="6"/>
      <c r="AKT297" s="6"/>
      <c r="AKU297" s="6"/>
      <c r="AKV297" s="6"/>
      <c r="AKW297" s="6"/>
      <c r="AKX297" s="6"/>
      <c r="AKY297" s="6"/>
      <c r="AKZ297" s="6"/>
      <c r="ALA297" s="6"/>
      <c r="ALB297" s="6"/>
      <c r="ALC297" s="6"/>
      <c r="ALD297" s="6"/>
      <c r="ALE297" s="6"/>
      <c r="ALF297" s="6"/>
      <c r="ALG297" s="6"/>
      <c r="ALH297" s="6"/>
      <c r="ALI297" s="6"/>
      <c r="ALJ297" s="6"/>
      <c r="ALK297" s="6"/>
      <c r="ALL297" s="6"/>
      <c r="ALM297" s="6"/>
      <c r="ALN297" s="6"/>
      <c r="ALO297" s="6"/>
      <c r="ALP297" s="6"/>
      <c r="ALQ297" s="6"/>
      <c r="ALR297" s="6"/>
      <c r="ALS297" s="6"/>
      <c r="ALT297" s="6"/>
      <c r="ALU297" s="6"/>
      <c r="ALV297" s="6"/>
      <c r="ALW297" s="6"/>
      <c r="ALX297" s="6"/>
      <c r="ALY297" s="6"/>
      <c r="ALZ297" s="6"/>
      <c r="AMA297" s="6"/>
      <c r="AMB297" s="6"/>
      <c r="AMC297" s="6"/>
      <c r="AMD297" s="6"/>
      <c r="AME297" s="6"/>
      <c r="AMF297" s="6"/>
      <c r="AMG297" s="6"/>
      <c r="AMH297" s="6"/>
      <c r="AMI297" s="6"/>
      <c r="AMJ297" s="6"/>
      <c r="AMK297" s="6"/>
      <c r="AML297" s="6"/>
      <c r="AMM297" s="6"/>
      <c r="AMN297" s="6"/>
      <c r="AMO297" s="6"/>
      <c r="AMP297" s="6"/>
      <c r="AMQ297" s="6"/>
      <c r="AMR297" s="6"/>
      <c r="AMS297" s="6"/>
      <c r="AMT297" s="6"/>
      <c r="AMU297" s="6"/>
      <c r="AMV297" s="6"/>
      <c r="AMW297" s="6"/>
      <c r="AMX297" s="6"/>
      <c r="AMY297" s="6"/>
      <c r="AMZ297" s="6"/>
      <c r="ANA297" s="6"/>
      <c r="ANB297" s="6"/>
      <c r="ANC297" s="6"/>
      <c r="AND297" s="6"/>
      <c r="ANE297" s="6"/>
      <c r="ANF297" s="6"/>
      <c r="ANG297" s="6"/>
      <c r="ANH297" s="6"/>
      <c r="ANI297" s="6"/>
      <c r="ANJ297" s="6"/>
      <c r="ANK297" s="6"/>
      <c r="ANL297" s="6"/>
      <c r="ANM297" s="6"/>
      <c r="ANN297" s="6"/>
      <c r="ANO297" s="6"/>
      <c r="ANP297" s="6"/>
      <c r="ANQ297" s="6"/>
      <c r="ANR297" s="6"/>
      <c r="ANS297" s="6"/>
      <c r="ANT297" s="6"/>
      <c r="ANU297" s="6"/>
      <c r="ANV297" s="6"/>
      <c r="ANW297" s="6"/>
      <c r="ANX297" s="6"/>
      <c r="ANY297" s="6"/>
      <c r="ANZ297" s="6"/>
      <c r="AOA297" s="6"/>
      <c r="AOB297" s="6"/>
      <c r="AOC297" s="6"/>
      <c r="AOD297" s="6"/>
      <c r="AOE297" s="6"/>
      <c r="AOF297" s="6"/>
      <c r="AOG297" s="6"/>
      <c r="AOH297" s="6"/>
      <c r="AOI297" s="6"/>
      <c r="AOJ297" s="6"/>
      <c r="AOK297" s="6"/>
      <c r="AOL297" s="6"/>
      <c r="AOM297" s="6"/>
      <c r="AON297" s="6"/>
      <c r="AOO297" s="6"/>
      <c r="AOP297" s="6"/>
      <c r="AOQ297" s="6"/>
      <c r="AOR297" s="6"/>
      <c r="AOS297" s="6"/>
      <c r="AOT297" s="6"/>
      <c r="AOU297" s="6"/>
      <c r="AOV297" s="6"/>
      <c r="AOW297" s="6"/>
      <c r="AOX297" s="6"/>
      <c r="AOY297" s="6"/>
      <c r="AOZ297" s="6"/>
      <c r="APA297" s="6"/>
      <c r="APB297" s="6"/>
      <c r="APC297" s="6"/>
      <c r="APD297" s="6"/>
      <c r="APE297" s="6"/>
      <c r="APF297" s="6"/>
      <c r="APG297" s="6"/>
      <c r="APH297" s="6"/>
      <c r="API297" s="6"/>
      <c r="APJ297" s="6"/>
      <c r="APK297" s="6"/>
      <c r="APL297" s="6"/>
      <c r="APM297" s="6"/>
      <c r="APN297" s="6"/>
      <c r="APO297" s="6"/>
      <c r="APP297" s="6"/>
      <c r="APQ297" s="6"/>
      <c r="APR297" s="6"/>
      <c r="APS297" s="6"/>
      <c r="APT297" s="6"/>
      <c r="APU297" s="6"/>
      <c r="APV297" s="6"/>
      <c r="APW297" s="6"/>
      <c r="APX297" s="6"/>
      <c r="APY297" s="6"/>
      <c r="APZ297" s="6"/>
      <c r="AQA297" s="6"/>
      <c r="AQB297" s="6"/>
      <c r="AQC297" s="6"/>
      <c r="AQD297" s="6"/>
      <c r="AQE297" s="6"/>
      <c r="AQF297" s="6"/>
      <c r="AQG297" s="6"/>
      <c r="AQH297" s="6"/>
      <c r="AQI297" s="6"/>
      <c r="AQJ297" s="6"/>
      <c r="AQK297" s="6"/>
      <c r="AQL297" s="6"/>
      <c r="AQM297" s="6"/>
      <c r="AQN297" s="6"/>
      <c r="AQO297" s="6"/>
      <c r="AQP297" s="6"/>
      <c r="AQQ297" s="6"/>
      <c r="AQR297" s="6"/>
      <c r="AQS297" s="6"/>
      <c r="AQT297" s="6"/>
      <c r="AQU297" s="6"/>
      <c r="AQV297" s="6"/>
      <c r="AQW297" s="6"/>
      <c r="AQX297" s="6"/>
      <c r="AQY297" s="6"/>
      <c r="AQZ297" s="6"/>
      <c r="ARA297" s="6"/>
      <c r="ARB297" s="6"/>
      <c r="ARC297" s="6"/>
      <c r="ARD297" s="6"/>
      <c r="ARE297" s="6"/>
      <c r="ARF297" s="6"/>
      <c r="ARG297" s="6"/>
      <c r="ARH297" s="6"/>
      <c r="ARI297" s="6"/>
      <c r="ARJ297" s="6"/>
      <c r="ARK297" s="6"/>
      <c r="ARL297" s="6"/>
      <c r="ARM297" s="6"/>
      <c r="ARN297" s="6"/>
      <c r="ARO297" s="6"/>
      <c r="ARP297" s="6"/>
      <c r="ARQ297" s="6"/>
      <c r="ARR297" s="6"/>
      <c r="ARS297" s="6"/>
      <c r="ART297" s="6"/>
      <c r="ARU297" s="6"/>
      <c r="ARV297" s="6"/>
      <c r="ARW297" s="6"/>
      <c r="ARX297" s="6"/>
      <c r="ARY297" s="6"/>
      <c r="ARZ297" s="6"/>
      <c r="ASA297" s="6"/>
      <c r="ASB297" s="6"/>
      <c r="ASC297" s="6"/>
      <c r="ASD297" s="6"/>
      <c r="ASE297" s="6"/>
      <c r="ASF297" s="6"/>
      <c r="ASG297" s="6"/>
      <c r="ASH297" s="6"/>
      <c r="ASI297" s="6"/>
      <c r="ASJ297" s="6"/>
      <c r="ASK297" s="6"/>
      <c r="ASL297" s="6"/>
      <c r="ASM297" s="6"/>
      <c r="ASN297" s="6"/>
      <c r="ASO297" s="6"/>
      <c r="ASP297" s="6"/>
      <c r="ASQ297" s="6"/>
      <c r="ASR297" s="6"/>
      <c r="ASS297" s="6"/>
      <c r="AST297" s="6"/>
      <c r="ASU297" s="6"/>
      <c r="ASV297" s="6"/>
      <c r="ASW297" s="6"/>
      <c r="ASX297" s="6"/>
      <c r="ASY297" s="6"/>
      <c r="ASZ297" s="6"/>
      <c r="ATA297" s="6"/>
      <c r="ATB297" s="6"/>
      <c r="ATC297" s="6"/>
      <c r="ATD297" s="6"/>
      <c r="ATE297" s="6"/>
      <c r="ATF297" s="6"/>
      <c r="ATG297" s="6"/>
      <c r="ATH297" s="6"/>
      <c r="ATI297" s="6"/>
      <c r="ATJ297" s="6"/>
      <c r="ATK297" s="6"/>
      <c r="ATL297" s="6"/>
      <c r="ATM297" s="6"/>
      <c r="ATN297" s="6"/>
      <c r="ATO297" s="6"/>
      <c r="ATP297" s="6"/>
      <c r="ATQ297" s="6"/>
      <c r="ATR297" s="6"/>
      <c r="ATS297" s="6"/>
      <c r="ATT297" s="6"/>
      <c r="ATU297" s="6"/>
      <c r="ATV297" s="6"/>
      <c r="ATW297" s="6"/>
      <c r="ATX297" s="6"/>
      <c r="ATY297" s="6"/>
      <c r="ATZ297" s="6"/>
      <c r="AUA297" s="6"/>
      <c r="AUB297" s="6"/>
      <c r="AUC297" s="6"/>
      <c r="AUD297" s="6"/>
      <c r="AUE297" s="6"/>
      <c r="AUF297" s="6"/>
      <c r="AUG297" s="6"/>
      <c r="AUH297" s="6"/>
      <c r="AUI297" s="6"/>
      <c r="AUJ297" s="6"/>
      <c r="AUK297" s="6"/>
      <c r="AUL297" s="6"/>
      <c r="AUM297" s="6"/>
      <c r="AUN297" s="6"/>
      <c r="AUO297" s="6"/>
      <c r="AUP297" s="6"/>
      <c r="AUQ297" s="6"/>
      <c r="AUR297" s="6"/>
      <c r="AUS297" s="6"/>
      <c r="AUT297" s="6"/>
      <c r="AUU297" s="6"/>
      <c r="AUV297" s="6"/>
      <c r="AUW297" s="6"/>
      <c r="AUX297" s="6"/>
      <c r="AUY297" s="6"/>
      <c r="AUZ297" s="6"/>
      <c r="AVA297" s="6"/>
      <c r="AVB297" s="6"/>
      <c r="AVC297" s="6"/>
      <c r="AVD297" s="6"/>
      <c r="AVE297" s="6"/>
      <c r="AVF297" s="6"/>
      <c r="AVG297" s="6"/>
      <c r="AVH297" s="6"/>
      <c r="AVI297" s="6"/>
      <c r="AVJ297" s="6"/>
      <c r="AVK297" s="6"/>
      <c r="AVL297" s="6"/>
      <c r="AVM297" s="6"/>
      <c r="AVN297" s="6"/>
      <c r="AVO297" s="6"/>
      <c r="AVP297" s="6"/>
      <c r="AVQ297" s="6"/>
      <c r="AVR297" s="6"/>
      <c r="AVS297" s="6"/>
      <c r="AVT297" s="6"/>
      <c r="AVU297" s="6"/>
      <c r="AVV297" s="6"/>
      <c r="AVW297" s="6"/>
      <c r="AVX297" s="6"/>
      <c r="AVY297" s="6"/>
      <c r="AVZ297" s="6"/>
      <c r="AWA297" s="6"/>
      <c r="AWB297" s="6"/>
      <c r="AWC297" s="6"/>
      <c r="AWD297" s="6"/>
      <c r="AWE297" s="6"/>
      <c r="AWF297" s="6"/>
      <c r="AWG297" s="6"/>
      <c r="AWH297" s="6"/>
      <c r="AWI297" s="6"/>
      <c r="AWJ297" s="6"/>
      <c r="AWK297" s="6"/>
      <c r="AWL297" s="6"/>
      <c r="AWM297" s="6"/>
      <c r="AWN297" s="6"/>
      <c r="AWO297" s="6"/>
      <c r="AWP297" s="6"/>
      <c r="AWQ297" s="6"/>
      <c r="AWR297" s="6"/>
      <c r="AWS297" s="6"/>
      <c r="AWT297" s="6"/>
      <c r="AWU297" s="6"/>
      <c r="AWV297" s="6"/>
      <c r="AWW297" s="6"/>
      <c r="AWX297" s="6"/>
      <c r="AWY297" s="6"/>
      <c r="AWZ297" s="6"/>
      <c r="AXA297" s="6"/>
      <c r="AXB297" s="6"/>
      <c r="AXC297" s="6"/>
      <c r="AXD297" s="6"/>
      <c r="AXE297" s="6"/>
      <c r="AXF297" s="6"/>
      <c r="AXG297" s="6"/>
      <c r="AXH297" s="6"/>
      <c r="AXI297" s="6"/>
      <c r="AXJ297" s="6"/>
      <c r="AXK297" s="6"/>
      <c r="AXL297" s="6"/>
      <c r="AXM297" s="6"/>
      <c r="AXN297" s="6"/>
      <c r="AXO297" s="6"/>
      <c r="AXP297" s="6"/>
      <c r="AXQ297" s="6"/>
      <c r="AXR297" s="6"/>
      <c r="AXS297" s="6"/>
      <c r="AXT297" s="6"/>
      <c r="AXU297" s="6"/>
      <c r="AXV297" s="6"/>
      <c r="AXW297" s="6"/>
      <c r="AXX297" s="6"/>
      <c r="AXY297" s="6"/>
      <c r="AXZ297" s="6"/>
      <c r="AYA297" s="6"/>
      <c r="AYB297" s="6"/>
      <c r="AYC297" s="6"/>
      <c r="AYD297" s="6"/>
      <c r="AYE297" s="6"/>
      <c r="AYF297" s="6"/>
      <c r="AYG297" s="6"/>
      <c r="AYH297" s="6"/>
      <c r="AYI297" s="6"/>
      <c r="AYJ297" s="6"/>
      <c r="AYK297" s="6"/>
      <c r="AYL297" s="6"/>
      <c r="AYM297" s="6"/>
      <c r="AYN297" s="6"/>
      <c r="AYO297" s="6"/>
      <c r="AYP297" s="6"/>
      <c r="AYQ297" s="6"/>
      <c r="AYR297" s="6"/>
      <c r="AYS297" s="6"/>
      <c r="AYT297" s="6"/>
      <c r="AYU297" s="6"/>
      <c r="AYV297" s="6"/>
      <c r="AYW297" s="6"/>
      <c r="AYX297" s="6"/>
      <c r="AYY297" s="6"/>
      <c r="AYZ297" s="6"/>
      <c r="AZA297" s="6"/>
      <c r="AZB297" s="6"/>
      <c r="AZC297" s="6"/>
      <c r="AZD297" s="6"/>
      <c r="AZE297" s="6"/>
      <c r="AZF297" s="6"/>
      <c r="AZG297" s="6"/>
      <c r="AZH297" s="6"/>
      <c r="AZI297" s="6"/>
      <c r="AZJ297" s="6"/>
      <c r="AZK297" s="6"/>
      <c r="AZL297" s="6"/>
      <c r="AZM297" s="6"/>
      <c r="AZN297" s="6"/>
      <c r="AZO297" s="6"/>
      <c r="AZP297" s="6"/>
      <c r="AZQ297" s="6"/>
      <c r="AZR297" s="6"/>
      <c r="AZS297" s="6"/>
      <c r="AZT297" s="6"/>
      <c r="AZU297" s="6"/>
      <c r="AZV297" s="6"/>
      <c r="AZW297" s="6"/>
      <c r="AZX297" s="6"/>
      <c r="AZY297" s="6"/>
      <c r="AZZ297" s="6"/>
      <c r="BAA297" s="6"/>
      <c r="BAB297" s="6"/>
      <c r="BAC297" s="6"/>
      <c r="BAD297" s="6"/>
      <c r="BAE297" s="6"/>
      <c r="BAF297" s="6"/>
      <c r="BAG297" s="6"/>
      <c r="BAH297" s="6"/>
      <c r="BAI297" s="6"/>
      <c r="BAJ297" s="6"/>
      <c r="BAK297" s="6"/>
      <c r="BAL297" s="6"/>
      <c r="BAM297" s="6"/>
      <c r="BAN297" s="6"/>
      <c r="BAO297" s="6"/>
      <c r="BAP297" s="6"/>
      <c r="BAQ297" s="6"/>
      <c r="BAR297" s="6"/>
      <c r="BAS297" s="6"/>
      <c r="BAT297" s="6"/>
      <c r="BAU297" s="6"/>
      <c r="BAV297" s="6"/>
      <c r="BAW297" s="6"/>
      <c r="BAX297" s="6"/>
      <c r="BAY297" s="6"/>
      <c r="BAZ297" s="6"/>
      <c r="BBA297" s="6"/>
      <c r="BBB297" s="6"/>
      <c r="BBC297" s="6"/>
      <c r="BBD297" s="6"/>
      <c r="BBE297" s="6"/>
      <c r="BBF297" s="6"/>
      <c r="BBG297" s="6"/>
      <c r="BBH297" s="6"/>
      <c r="BBI297" s="6"/>
      <c r="BBJ297" s="6"/>
      <c r="BBK297" s="6"/>
      <c r="BBL297" s="6"/>
      <c r="BBM297" s="6"/>
      <c r="BBN297" s="6"/>
      <c r="BBO297" s="6"/>
      <c r="BBP297" s="6"/>
      <c r="BBQ297" s="6"/>
      <c r="BBR297" s="6"/>
      <c r="BBS297" s="6"/>
      <c r="BBT297" s="6"/>
      <c r="BBU297" s="6"/>
      <c r="BBV297" s="6"/>
      <c r="BBW297" s="6"/>
      <c r="BBX297" s="6"/>
      <c r="BBY297" s="6"/>
      <c r="BBZ297" s="6"/>
      <c r="BCA297" s="6"/>
      <c r="BCB297" s="6"/>
      <c r="BCC297" s="6"/>
      <c r="BCD297" s="6"/>
      <c r="BCE297" s="6"/>
      <c r="BCF297" s="6"/>
      <c r="BCG297" s="6"/>
      <c r="BCH297" s="6"/>
      <c r="BCI297" s="6"/>
      <c r="BCJ297" s="6"/>
      <c r="BCK297" s="6"/>
      <c r="BCL297" s="6"/>
      <c r="BCM297" s="6"/>
      <c r="BCN297" s="6"/>
      <c r="BCO297" s="6"/>
      <c r="BCP297" s="6"/>
      <c r="BCQ297" s="6"/>
      <c r="BCR297" s="6"/>
      <c r="BCS297" s="6"/>
      <c r="BCT297" s="6"/>
      <c r="BCU297" s="6"/>
      <c r="BCV297" s="6"/>
      <c r="BCW297" s="6"/>
      <c r="BCX297" s="6"/>
      <c r="BCY297" s="6"/>
      <c r="BCZ297" s="6"/>
      <c r="BDA297" s="6"/>
      <c r="BDB297" s="6"/>
      <c r="BDC297" s="6"/>
      <c r="BDD297" s="6"/>
      <c r="BDE297" s="6"/>
      <c r="BDF297" s="6"/>
      <c r="BDG297" s="6"/>
      <c r="BDH297" s="6"/>
      <c r="BDI297" s="6"/>
      <c r="BDJ297" s="6"/>
      <c r="BDK297" s="6"/>
      <c r="BDL297" s="6"/>
      <c r="BDM297" s="6"/>
      <c r="BDN297" s="6"/>
      <c r="BDO297" s="6"/>
      <c r="BDP297" s="6"/>
      <c r="BDQ297" s="6"/>
      <c r="BDR297" s="6"/>
      <c r="BDS297" s="6"/>
      <c r="BDT297" s="6"/>
      <c r="BDU297" s="6"/>
      <c r="BDV297" s="6"/>
      <c r="BDW297" s="6"/>
      <c r="BDX297" s="6"/>
      <c r="BDY297" s="6"/>
      <c r="BDZ297" s="6"/>
      <c r="BEA297" s="6"/>
      <c r="BEB297" s="6"/>
      <c r="BEC297" s="6"/>
      <c r="BED297" s="6"/>
      <c r="BEE297" s="6"/>
      <c r="BEF297" s="6"/>
      <c r="BEG297" s="6"/>
      <c r="BEH297" s="6"/>
      <c r="BEI297" s="6"/>
      <c r="BEJ297" s="6"/>
      <c r="BEK297" s="6"/>
      <c r="BEL297" s="6"/>
      <c r="BEM297" s="6"/>
      <c r="BEN297" s="6"/>
      <c r="BEO297" s="6"/>
      <c r="BEP297" s="6"/>
      <c r="BEQ297" s="6"/>
      <c r="BER297" s="6"/>
      <c r="BES297" s="6"/>
      <c r="BET297" s="6"/>
      <c r="BEU297" s="6"/>
      <c r="BEV297" s="6"/>
      <c r="BEW297" s="6"/>
      <c r="BEX297" s="6"/>
      <c r="BEY297" s="6"/>
      <c r="BEZ297" s="6"/>
      <c r="BFA297" s="6"/>
      <c r="BFB297" s="6"/>
      <c r="BFC297" s="6"/>
      <c r="BFD297" s="6"/>
      <c r="BFE297" s="6"/>
      <c r="BFF297" s="6"/>
      <c r="BFG297" s="6"/>
      <c r="BFH297" s="6"/>
      <c r="BFI297" s="6"/>
      <c r="BFJ297" s="6"/>
      <c r="BFK297" s="6"/>
      <c r="BFL297" s="6"/>
      <c r="BFM297" s="6"/>
      <c r="BFN297" s="6"/>
      <c r="BFO297" s="6"/>
      <c r="BFP297" s="6"/>
      <c r="BFQ297" s="6"/>
      <c r="BFR297" s="6"/>
      <c r="BFS297" s="6"/>
      <c r="BFT297" s="6"/>
      <c r="BFU297" s="6"/>
      <c r="BFV297" s="6"/>
      <c r="BFW297" s="6"/>
      <c r="BFX297" s="6"/>
      <c r="BFY297" s="6"/>
      <c r="BFZ297" s="6"/>
      <c r="BGA297" s="6"/>
      <c r="BGB297" s="6"/>
      <c r="BGC297" s="6"/>
      <c r="BGD297" s="6"/>
      <c r="BGE297" s="6"/>
      <c r="BGF297" s="6"/>
      <c r="BGG297" s="6"/>
      <c r="BGH297" s="6"/>
      <c r="BGI297" s="6"/>
      <c r="BGJ297" s="6"/>
      <c r="BGK297" s="6"/>
      <c r="BGL297" s="6"/>
      <c r="BGM297" s="6"/>
      <c r="BGN297" s="6"/>
      <c r="BGO297" s="6"/>
      <c r="BGP297" s="6"/>
      <c r="BGQ297" s="6"/>
      <c r="BGR297" s="6"/>
      <c r="BGS297" s="6"/>
      <c r="BGT297" s="6"/>
      <c r="BGU297" s="6"/>
      <c r="BGV297" s="6"/>
      <c r="BGW297" s="6"/>
      <c r="BGX297" s="6"/>
      <c r="BGY297" s="6"/>
      <c r="BGZ297" s="6"/>
      <c r="BHA297" s="6"/>
      <c r="BHB297" s="6"/>
      <c r="BHC297" s="6"/>
      <c r="BHD297" s="6"/>
      <c r="BHE297" s="6"/>
      <c r="BHF297" s="6"/>
      <c r="BHG297" s="6"/>
      <c r="BHH297" s="6"/>
      <c r="BHI297" s="6"/>
      <c r="BHJ297" s="6"/>
      <c r="BHK297" s="6"/>
      <c r="BHL297" s="6"/>
      <c r="BHM297" s="6"/>
      <c r="BHN297" s="6"/>
      <c r="BHO297" s="6"/>
      <c r="BHP297" s="6"/>
      <c r="BHQ297" s="6"/>
      <c r="BHR297" s="6"/>
      <c r="BHS297" s="6"/>
      <c r="BHT297" s="6"/>
      <c r="BHU297" s="6"/>
      <c r="BHV297" s="6"/>
      <c r="BHW297" s="6"/>
      <c r="BHX297" s="6"/>
      <c r="BHY297" s="6"/>
      <c r="BHZ297" s="6"/>
      <c r="BIA297" s="6"/>
      <c r="BIB297" s="6"/>
      <c r="BIC297" s="6"/>
      <c r="BID297" s="6"/>
      <c r="BIE297" s="6"/>
      <c r="BIF297" s="6"/>
      <c r="BIG297" s="6"/>
      <c r="BIH297" s="6"/>
      <c r="BII297" s="6"/>
      <c r="BIJ297" s="6"/>
      <c r="BIK297" s="6"/>
      <c r="BIL297" s="6"/>
      <c r="BIM297" s="6"/>
      <c r="BIN297" s="6"/>
      <c r="BIO297" s="6"/>
      <c r="BIP297" s="6"/>
      <c r="BIQ297" s="6"/>
      <c r="BIR297" s="6"/>
      <c r="BIS297" s="6"/>
      <c r="BIT297" s="6"/>
      <c r="BIU297" s="6"/>
      <c r="BIV297" s="6"/>
      <c r="BIW297" s="6"/>
      <c r="BIX297" s="6"/>
      <c r="BIY297" s="6"/>
      <c r="BIZ297" s="6"/>
      <c r="BJA297" s="6"/>
      <c r="BJB297" s="6"/>
      <c r="BJC297" s="6"/>
      <c r="BJD297" s="6"/>
      <c r="BJE297" s="6"/>
      <c r="BJF297" s="6"/>
      <c r="BJG297" s="6"/>
      <c r="BJH297" s="6"/>
      <c r="BJI297" s="6"/>
      <c r="BJJ297" s="6"/>
      <c r="BJK297" s="6"/>
      <c r="BJL297" s="6"/>
      <c r="BJM297" s="6"/>
      <c r="BJN297" s="6"/>
      <c r="BJO297" s="6"/>
      <c r="BJP297" s="6"/>
      <c r="BJQ297" s="6"/>
      <c r="BJR297" s="6"/>
      <c r="BJS297" s="6"/>
      <c r="BJT297" s="6"/>
      <c r="BJU297" s="6"/>
      <c r="BJV297" s="6"/>
      <c r="BJW297" s="6"/>
      <c r="BJX297" s="6"/>
      <c r="BJY297" s="6"/>
      <c r="BJZ297" s="6"/>
      <c r="BKA297" s="6"/>
      <c r="BKB297" s="6"/>
      <c r="BKC297" s="6"/>
      <c r="BKD297" s="6"/>
      <c r="BKE297" s="6"/>
      <c r="BKF297" s="6"/>
      <c r="BKG297" s="6"/>
      <c r="BKH297" s="6"/>
      <c r="BKI297" s="6"/>
      <c r="BKJ297" s="6"/>
      <c r="BKK297" s="6"/>
      <c r="BKL297" s="6"/>
      <c r="BKM297" s="6"/>
      <c r="BKN297" s="6"/>
      <c r="BKO297" s="6"/>
      <c r="BKP297" s="6"/>
      <c r="BKQ297" s="6"/>
      <c r="BKR297" s="6"/>
      <c r="BKS297" s="6"/>
      <c r="BKT297" s="6"/>
      <c r="BKU297" s="6"/>
      <c r="BKV297" s="6"/>
      <c r="BKW297" s="6"/>
      <c r="BKX297" s="6"/>
      <c r="BKY297" s="6"/>
      <c r="BKZ297" s="6"/>
      <c r="BLA297" s="6"/>
      <c r="BLB297" s="6"/>
      <c r="BLC297" s="6"/>
      <c r="BLD297" s="6"/>
      <c r="BLE297" s="6"/>
      <c r="BLF297" s="6"/>
      <c r="BLG297" s="6"/>
      <c r="BLH297" s="6"/>
      <c r="BLI297" s="6"/>
      <c r="BLJ297" s="6"/>
      <c r="BLK297" s="6"/>
      <c r="BLL297" s="6"/>
      <c r="BLM297" s="6"/>
      <c r="BLN297" s="6"/>
      <c r="BLO297" s="6"/>
      <c r="BLP297" s="6"/>
      <c r="BLQ297" s="6"/>
      <c r="BLR297" s="6"/>
      <c r="BLS297" s="6"/>
      <c r="BLT297" s="6"/>
      <c r="BLU297" s="6"/>
      <c r="BLV297" s="6"/>
      <c r="BLW297" s="6"/>
      <c r="BLX297" s="6"/>
      <c r="BLY297" s="6"/>
      <c r="BLZ297" s="6"/>
      <c r="BMA297" s="6"/>
      <c r="BMB297" s="6"/>
      <c r="BMC297" s="6"/>
      <c r="BMD297" s="6"/>
      <c r="BME297" s="6"/>
      <c r="BMF297" s="6"/>
      <c r="BMG297" s="6"/>
      <c r="BMH297" s="6"/>
      <c r="BMI297" s="6"/>
      <c r="BMJ297" s="6"/>
      <c r="BMK297" s="6"/>
      <c r="BML297" s="6"/>
      <c r="BMM297" s="6"/>
      <c r="BMN297" s="6"/>
      <c r="BMO297" s="6"/>
      <c r="BMP297" s="6"/>
      <c r="BMQ297" s="6"/>
      <c r="BMR297" s="6"/>
      <c r="BMS297" s="6"/>
      <c r="BMT297" s="6"/>
      <c r="BMU297" s="6"/>
      <c r="BMV297" s="6"/>
      <c r="BMW297" s="6"/>
      <c r="BMX297" s="6"/>
      <c r="BMY297" s="6"/>
      <c r="BMZ297" s="6"/>
      <c r="BNA297" s="6"/>
      <c r="BNB297" s="6"/>
      <c r="BNC297" s="6"/>
      <c r="BND297" s="6"/>
      <c r="BNE297" s="6"/>
      <c r="BNF297" s="6"/>
      <c r="BNG297" s="6"/>
      <c r="BNH297" s="6"/>
      <c r="BNI297" s="6"/>
      <c r="BNJ297" s="6"/>
      <c r="BNK297" s="6"/>
      <c r="BNL297" s="6"/>
      <c r="BNM297" s="6"/>
      <c r="BNN297" s="6"/>
      <c r="BNO297" s="6"/>
      <c r="BNP297" s="6"/>
      <c r="BNQ297" s="6"/>
      <c r="BNR297" s="6"/>
      <c r="BNS297" s="6"/>
      <c r="BNT297" s="6"/>
      <c r="BNU297" s="6"/>
      <c r="BNV297" s="6"/>
      <c r="BNW297" s="6"/>
      <c r="BNX297" s="6"/>
      <c r="BNY297" s="6"/>
      <c r="BNZ297" s="6"/>
      <c r="BOA297" s="6"/>
      <c r="BOB297" s="6"/>
      <c r="BOC297" s="6"/>
      <c r="BOD297" s="6"/>
      <c r="BOE297" s="6"/>
      <c r="BOF297" s="6"/>
      <c r="BOG297" s="6"/>
      <c r="BOH297" s="6"/>
      <c r="BOI297" s="6"/>
      <c r="BOJ297" s="6"/>
      <c r="BOK297" s="6"/>
      <c r="BOL297" s="6"/>
      <c r="BOM297" s="6"/>
      <c r="BON297" s="6"/>
      <c r="BOO297" s="6"/>
      <c r="BOP297" s="6"/>
      <c r="BOQ297" s="6"/>
      <c r="BOR297" s="6"/>
      <c r="BOS297" s="6"/>
      <c r="BOT297" s="6"/>
      <c r="BOU297" s="6"/>
      <c r="BOV297" s="6"/>
      <c r="BOW297" s="6"/>
      <c r="BOX297" s="6"/>
      <c r="BOY297" s="6"/>
      <c r="BOZ297" s="6"/>
      <c r="BPA297" s="6"/>
      <c r="BPB297" s="6"/>
      <c r="BPC297" s="6"/>
      <c r="BPD297" s="6"/>
      <c r="BPE297" s="6"/>
      <c r="BPF297" s="6"/>
      <c r="BPG297" s="6"/>
      <c r="BPH297" s="6"/>
      <c r="BPI297" s="6"/>
      <c r="BPJ297" s="6"/>
      <c r="BPK297" s="6"/>
      <c r="BPL297" s="6"/>
      <c r="BPM297" s="6"/>
      <c r="BPN297" s="6"/>
      <c r="BPO297" s="6"/>
      <c r="BPP297" s="6"/>
      <c r="BPQ297" s="6"/>
      <c r="BPR297" s="6"/>
      <c r="BPS297" s="6"/>
      <c r="BPT297" s="6"/>
      <c r="BPU297" s="6"/>
      <c r="BPV297" s="6"/>
      <c r="BPW297" s="6"/>
      <c r="BPX297" s="6"/>
      <c r="BPY297" s="6"/>
      <c r="BPZ297" s="6"/>
      <c r="BQA297" s="6"/>
      <c r="BQB297" s="6"/>
      <c r="BQC297" s="6"/>
      <c r="BQD297" s="6"/>
      <c r="BQE297" s="6"/>
      <c r="BQF297" s="6"/>
      <c r="BQG297" s="6"/>
      <c r="BQH297" s="6"/>
      <c r="BQI297" s="6"/>
      <c r="BQJ297" s="6"/>
      <c r="BQK297" s="6"/>
      <c r="BQL297" s="6"/>
      <c r="BQM297" s="6"/>
      <c r="BQN297" s="6"/>
      <c r="BQO297" s="6"/>
      <c r="BQP297" s="6"/>
      <c r="BQQ297" s="6"/>
      <c r="BQR297" s="6"/>
      <c r="BQS297" s="6"/>
      <c r="BQT297" s="6"/>
      <c r="BQU297" s="6"/>
      <c r="BQV297" s="6"/>
      <c r="BQW297" s="6"/>
      <c r="BQX297" s="6"/>
      <c r="BQY297" s="6"/>
      <c r="BQZ297" s="6"/>
      <c r="BRA297" s="6"/>
      <c r="BRB297" s="6"/>
      <c r="BRC297" s="6"/>
      <c r="BRD297" s="6"/>
      <c r="BRE297" s="6"/>
      <c r="BRF297" s="6"/>
      <c r="BRG297" s="6"/>
      <c r="BRH297" s="6"/>
      <c r="BRI297" s="6"/>
      <c r="BRJ297" s="6"/>
      <c r="BRK297" s="6"/>
      <c r="BRL297" s="6"/>
      <c r="BRM297" s="6"/>
      <c r="BRN297" s="6"/>
      <c r="BRO297" s="6"/>
      <c r="BRP297" s="6"/>
      <c r="BRQ297" s="6"/>
      <c r="BRR297" s="6"/>
      <c r="BRS297" s="6"/>
      <c r="BRT297" s="6"/>
      <c r="BRU297" s="6"/>
      <c r="BRV297" s="6"/>
      <c r="BRW297" s="6"/>
      <c r="BRX297" s="6"/>
      <c r="BRY297" s="6"/>
      <c r="BRZ297" s="6"/>
      <c r="BSA297" s="6"/>
      <c r="BSB297" s="6"/>
      <c r="BSC297" s="6"/>
      <c r="BSD297" s="6"/>
      <c r="BSE297" s="6"/>
      <c r="BSF297" s="6"/>
      <c r="BSG297" s="6"/>
      <c r="BSH297" s="6"/>
      <c r="BSI297" s="6"/>
      <c r="BSJ297" s="6"/>
      <c r="BSK297" s="6"/>
      <c r="BSL297" s="6"/>
      <c r="BSM297" s="6"/>
      <c r="BSN297" s="6"/>
      <c r="BSO297" s="6"/>
      <c r="BSP297" s="6"/>
      <c r="BSQ297" s="6"/>
      <c r="BSR297" s="6"/>
      <c r="BSS297" s="6"/>
      <c r="BST297" s="6"/>
      <c r="BSU297" s="6"/>
      <c r="BSV297" s="6"/>
      <c r="BSW297" s="6"/>
      <c r="BSX297" s="6"/>
      <c r="BSY297" s="6"/>
      <c r="BSZ297" s="6"/>
      <c r="BTA297" s="6"/>
      <c r="BTB297" s="6"/>
      <c r="BTC297" s="6"/>
      <c r="BTD297" s="6"/>
      <c r="BTE297" s="6"/>
      <c r="BTF297" s="6"/>
      <c r="BTG297" s="6"/>
      <c r="BTH297" s="6"/>
      <c r="BTI297" s="6"/>
      <c r="BTJ297" s="6"/>
      <c r="BTK297" s="6"/>
      <c r="BTL297" s="6"/>
      <c r="BTM297" s="6"/>
      <c r="BTN297" s="6"/>
      <c r="BTO297" s="6"/>
      <c r="BTP297" s="6"/>
      <c r="BTQ297" s="6"/>
      <c r="BTR297" s="6"/>
      <c r="BTS297" s="6"/>
      <c r="BTT297" s="6"/>
      <c r="BTU297" s="6"/>
      <c r="BTV297" s="6"/>
      <c r="BTW297" s="6"/>
      <c r="BTX297" s="6"/>
      <c r="BTY297" s="6"/>
      <c r="BTZ297" s="6"/>
      <c r="BUA297" s="6"/>
      <c r="BUB297" s="6"/>
      <c r="BUC297" s="6"/>
      <c r="BUD297" s="6"/>
      <c r="BUE297" s="6"/>
      <c r="BUF297" s="6"/>
      <c r="BUG297" s="6"/>
      <c r="BUH297" s="6"/>
      <c r="BUI297" s="6"/>
      <c r="BUJ297" s="6"/>
      <c r="BUK297" s="6"/>
      <c r="BUL297" s="6"/>
      <c r="BUM297" s="6"/>
      <c r="BUN297" s="6"/>
      <c r="BUO297" s="6"/>
      <c r="BUP297" s="6"/>
      <c r="BUQ297" s="6"/>
      <c r="BUR297" s="6"/>
      <c r="BUS297" s="6"/>
      <c r="BUT297" s="6"/>
      <c r="BUU297" s="6"/>
      <c r="BUV297" s="6"/>
      <c r="BUW297" s="6"/>
      <c r="BUX297" s="6"/>
      <c r="BUY297" s="6"/>
      <c r="BUZ297" s="6"/>
      <c r="BVA297" s="6"/>
      <c r="BVB297" s="6"/>
      <c r="BVC297" s="6"/>
      <c r="BVD297" s="6"/>
      <c r="BVE297" s="6"/>
      <c r="BVF297" s="6"/>
      <c r="BVG297" s="6"/>
      <c r="BVH297" s="6"/>
      <c r="BVI297" s="6"/>
      <c r="BVJ297" s="6"/>
      <c r="BVK297" s="6"/>
      <c r="BVL297" s="6"/>
      <c r="BVM297" s="6"/>
      <c r="BVN297" s="6"/>
      <c r="BVO297" s="6"/>
      <c r="BVP297" s="6"/>
      <c r="BVQ297" s="6"/>
      <c r="BVR297" s="6"/>
      <c r="BVS297" s="6"/>
      <c r="BVT297" s="6"/>
      <c r="BVU297" s="6"/>
      <c r="BVV297" s="6"/>
      <c r="BVW297" s="6"/>
      <c r="BVX297" s="6"/>
      <c r="BVY297" s="6"/>
      <c r="BVZ297" s="6"/>
      <c r="BWA297" s="6"/>
      <c r="BWB297" s="6"/>
      <c r="BWC297" s="6"/>
      <c r="BWD297" s="6"/>
      <c r="BWE297" s="6"/>
      <c r="BWF297" s="6"/>
      <c r="BWG297" s="6"/>
      <c r="BWH297" s="6"/>
      <c r="BWI297" s="6"/>
      <c r="BWJ297" s="6"/>
      <c r="BWK297" s="6"/>
      <c r="BWL297" s="6"/>
      <c r="BWM297" s="6"/>
      <c r="BWN297" s="6"/>
      <c r="BWO297" s="6"/>
      <c r="BWP297" s="6"/>
      <c r="BWQ297" s="6"/>
      <c r="BWR297" s="6"/>
      <c r="BWS297" s="6"/>
      <c r="BWT297" s="6"/>
      <c r="BWU297" s="6"/>
      <c r="BWV297" s="6"/>
      <c r="BWW297" s="6"/>
      <c r="BWX297" s="6"/>
      <c r="BWY297" s="6"/>
      <c r="BWZ297" s="6"/>
      <c r="BXA297" s="6"/>
      <c r="BXB297" s="6"/>
      <c r="BXC297" s="6"/>
      <c r="BXD297" s="6"/>
      <c r="BXE297" s="6"/>
      <c r="BXF297" s="6"/>
      <c r="BXG297" s="6"/>
      <c r="BXH297" s="6"/>
      <c r="BXI297" s="6"/>
      <c r="BXJ297" s="6"/>
      <c r="BXK297" s="6"/>
      <c r="BXL297" s="6"/>
      <c r="BXM297" s="6"/>
      <c r="BXN297" s="6"/>
      <c r="BXO297" s="6"/>
      <c r="BXP297" s="6"/>
      <c r="BXQ297" s="6"/>
      <c r="BXR297" s="6"/>
      <c r="BXS297" s="6"/>
      <c r="BXT297" s="6"/>
      <c r="BXU297" s="6"/>
      <c r="BXV297" s="6"/>
      <c r="BXW297" s="6"/>
      <c r="BXX297" s="6"/>
      <c r="BXY297" s="6"/>
      <c r="BXZ297" s="6"/>
      <c r="BYA297" s="6"/>
      <c r="BYB297" s="6"/>
      <c r="BYC297" s="6"/>
      <c r="BYD297" s="6"/>
      <c r="BYE297" s="6"/>
      <c r="BYF297" s="6"/>
      <c r="BYG297" s="6"/>
      <c r="BYH297" s="6"/>
      <c r="BYI297" s="6"/>
      <c r="BYJ297" s="6"/>
      <c r="BYK297" s="6"/>
      <c r="BYL297" s="6"/>
      <c r="BYM297" s="6"/>
      <c r="BYN297" s="6"/>
      <c r="BYO297" s="6"/>
      <c r="BYP297" s="6"/>
      <c r="BYQ297" s="6"/>
      <c r="BYR297" s="6"/>
      <c r="BYS297" s="6"/>
      <c r="BYT297" s="6"/>
      <c r="BYU297" s="6"/>
      <c r="BYV297" s="6"/>
      <c r="BYW297" s="6"/>
      <c r="BYX297" s="6"/>
      <c r="BYY297" s="6"/>
      <c r="BYZ297" s="6"/>
      <c r="BZA297" s="6"/>
      <c r="BZB297" s="6"/>
      <c r="BZC297" s="6"/>
      <c r="BZD297" s="6"/>
      <c r="BZE297" s="6"/>
      <c r="BZF297" s="6"/>
      <c r="BZG297" s="6"/>
      <c r="BZH297" s="6"/>
      <c r="BZI297" s="6"/>
      <c r="BZJ297" s="6"/>
      <c r="BZK297" s="6"/>
      <c r="BZL297" s="6"/>
      <c r="BZM297" s="6"/>
      <c r="BZN297" s="6"/>
      <c r="BZO297" s="6"/>
      <c r="BZP297" s="6"/>
      <c r="BZQ297" s="6"/>
      <c r="BZR297" s="6"/>
      <c r="BZS297" s="6"/>
      <c r="BZT297" s="6"/>
      <c r="BZU297" s="6"/>
      <c r="BZV297" s="6"/>
      <c r="BZW297" s="6"/>
      <c r="BZX297" s="6"/>
      <c r="BZY297" s="6"/>
      <c r="BZZ297" s="6"/>
      <c r="CAA297" s="6"/>
      <c r="CAB297" s="6"/>
      <c r="CAC297" s="6"/>
      <c r="CAD297" s="6"/>
      <c r="CAE297" s="6"/>
      <c r="CAF297" s="6"/>
      <c r="CAG297" s="6"/>
      <c r="CAH297" s="6"/>
      <c r="CAI297" s="6"/>
      <c r="CAJ297" s="6"/>
      <c r="CAK297" s="6"/>
      <c r="CAL297" s="6"/>
      <c r="CAM297" s="6"/>
      <c r="CAN297" s="6"/>
      <c r="CAO297" s="6"/>
      <c r="CAP297" s="6"/>
      <c r="CAQ297" s="6"/>
      <c r="CAR297" s="6"/>
      <c r="CAS297" s="6"/>
      <c r="CAT297" s="6"/>
      <c r="CAU297" s="6"/>
      <c r="CAV297" s="6"/>
      <c r="CAW297" s="6"/>
      <c r="CAX297" s="6"/>
      <c r="CAY297" s="6"/>
      <c r="CAZ297" s="6"/>
      <c r="CBA297" s="6"/>
      <c r="CBB297" s="6"/>
      <c r="CBC297" s="6"/>
      <c r="CBD297" s="6"/>
      <c r="CBE297" s="6"/>
      <c r="CBF297" s="6"/>
      <c r="CBG297" s="6"/>
      <c r="CBH297" s="6"/>
      <c r="CBI297" s="6"/>
      <c r="CBJ297" s="6"/>
      <c r="CBK297" s="6"/>
      <c r="CBL297" s="6"/>
      <c r="CBM297" s="6"/>
      <c r="CBN297" s="6"/>
      <c r="CBO297" s="6"/>
      <c r="CBP297" s="6"/>
      <c r="CBQ297" s="6"/>
      <c r="CBR297" s="6"/>
      <c r="CBS297" s="6"/>
      <c r="CBT297" s="6"/>
      <c r="CBU297" s="6"/>
      <c r="CBV297" s="6"/>
      <c r="CBW297" s="6"/>
      <c r="CBX297" s="6"/>
      <c r="CBY297" s="6"/>
      <c r="CBZ297" s="6"/>
      <c r="CCA297" s="6"/>
      <c r="CCB297" s="6"/>
      <c r="CCC297" s="6"/>
      <c r="CCD297" s="6"/>
      <c r="CCE297" s="6"/>
      <c r="CCF297" s="6"/>
      <c r="CCG297" s="6"/>
      <c r="CCH297" s="6"/>
      <c r="CCI297" s="6"/>
      <c r="CCJ297" s="6"/>
      <c r="CCK297" s="6"/>
      <c r="CCL297" s="6"/>
      <c r="CCM297" s="6"/>
      <c r="CCN297" s="6"/>
      <c r="CCO297" s="6"/>
      <c r="CCP297" s="6"/>
      <c r="CCQ297" s="6"/>
      <c r="CCR297" s="6"/>
      <c r="CCS297" s="6"/>
      <c r="CCT297" s="6"/>
      <c r="CCU297" s="6"/>
      <c r="CCV297" s="6"/>
      <c r="CCW297" s="6"/>
      <c r="CCX297" s="6"/>
      <c r="CCY297" s="6"/>
      <c r="CCZ297" s="6"/>
      <c r="CDA297" s="6"/>
      <c r="CDB297" s="6"/>
      <c r="CDC297" s="6"/>
      <c r="CDD297" s="6"/>
      <c r="CDE297" s="6"/>
      <c r="CDF297" s="6"/>
      <c r="CDG297" s="6"/>
      <c r="CDH297" s="6"/>
      <c r="CDI297" s="6"/>
      <c r="CDJ297" s="6"/>
      <c r="CDK297" s="6"/>
      <c r="CDL297" s="6"/>
      <c r="CDM297" s="6"/>
      <c r="CDN297" s="6"/>
      <c r="CDO297" s="6"/>
      <c r="CDP297" s="6"/>
      <c r="CDQ297" s="6"/>
      <c r="CDR297" s="6"/>
      <c r="CDS297" s="6"/>
      <c r="CDT297" s="6"/>
      <c r="CDU297" s="6"/>
      <c r="CDV297" s="6"/>
      <c r="CDW297" s="6"/>
      <c r="CDX297" s="6"/>
      <c r="CDY297" s="6"/>
      <c r="CDZ297" s="6"/>
      <c r="CEA297" s="6"/>
      <c r="CEB297" s="6"/>
      <c r="CEC297" s="6"/>
      <c r="CED297" s="6"/>
      <c r="CEE297" s="6"/>
      <c r="CEF297" s="6"/>
      <c r="CEG297" s="6"/>
      <c r="CEH297" s="6"/>
      <c r="CEI297" s="6"/>
      <c r="CEJ297" s="6"/>
      <c r="CEK297" s="6"/>
      <c r="CEL297" s="6"/>
      <c r="CEM297" s="6"/>
      <c r="CEN297" s="6"/>
      <c r="CEO297" s="6"/>
      <c r="CEP297" s="6"/>
      <c r="CEQ297" s="6"/>
      <c r="CER297" s="6"/>
      <c r="CES297" s="6"/>
      <c r="CET297" s="6"/>
      <c r="CEU297" s="6"/>
      <c r="CEV297" s="6"/>
      <c r="CEW297" s="6"/>
      <c r="CEX297" s="6"/>
      <c r="CEY297" s="6"/>
      <c r="CEZ297" s="6"/>
      <c r="CFA297" s="6"/>
      <c r="CFB297" s="6"/>
      <c r="CFC297" s="6"/>
      <c r="CFD297" s="6"/>
      <c r="CFE297" s="6"/>
      <c r="CFF297" s="6"/>
      <c r="CFG297" s="6"/>
      <c r="CFH297" s="6"/>
      <c r="CFI297" s="6"/>
      <c r="CFJ297" s="6"/>
      <c r="CFK297" s="6"/>
      <c r="CFL297" s="6"/>
      <c r="CFM297" s="6"/>
      <c r="CFN297" s="6"/>
      <c r="CFO297" s="6"/>
      <c r="CFP297" s="6"/>
      <c r="CFQ297" s="6"/>
      <c r="CFR297" s="6"/>
      <c r="CFS297" s="6"/>
      <c r="CFT297" s="6"/>
      <c r="CFU297" s="6"/>
      <c r="CFV297" s="6"/>
      <c r="CFW297" s="6"/>
      <c r="CFX297" s="6"/>
      <c r="CFY297" s="6"/>
      <c r="CFZ297" s="6"/>
      <c r="CGA297" s="6"/>
      <c r="CGB297" s="6"/>
      <c r="CGC297" s="6"/>
      <c r="CGD297" s="6"/>
      <c r="CGE297" s="6"/>
      <c r="CGF297" s="6"/>
      <c r="CGG297" s="6"/>
      <c r="CGH297" s="6"/>
      <c r="CGI297" s="6"/>
      <c r="CGJ297" s="6"/>
      <c r="CGK297" s="6"/>
      <c r="CGL297" s="6"/>
      <c r="CGM297" s="6"/>
      <c r="CGN297" s="6"/>
      <c r="CGO297" s="6"/>
      <c r="CGP297" s="6"/>
      <c r="CGQ297" s="6"/>
      <c r="CGR297" s="6"/>
      <c r="CGS297" s="6"/>
      <c r="CGT297" s="6"/>
      <c r="CGU297" s="6"/>
      <c r="CGV297" s="6"/>
      <c r="CGW297" s="6"/>
      <c r="CGX297" s="6"/>
      <c r="CGY297" s="6"/>
      <c r="CGZ297" s="6"/>
      <c r="CHA297" s="6"/>
      <c r="CHB297" s="6"/>
      <c r="CHC297" s="6"/>
      <c r="CHD297" s="6"/>
      <c r="CHE297" s="6"/>
      <c r="CHF297" s="6"/>
      <c r="CHG297" s="6"/>
      <c r="CHH297" s="6"/>
      <c r="CHI297" s="6"/>
      <c r="CHJ297" s="6"/>
      <c r="CHK297" s="6"/>
      <c r="CHL297" s="6"/>
      <c r="CHM297" s="6"/>
      <c r="CHN297" s="6"/>
      <c r="CHO297" s="6"/>
      <c r="CHP297" s="6"/>
      <c r="CHQ297" s="6"/>
      <c r="CHR297" s="6"/>
      <c r="CHS297" s="6"/>
      <c r="CHT297" s="6"/>
      <c r="CHU297" s="6"/>
      <c r="CHV297" s="6"/>
      <c r="CHW297" s="6"/>
      <c r="CHX297" s="6"/>
      <c r="CHY297" s="6"/>
      <c r="CHZ297" s="6"/>
      <c r="CIA297" s="6"/>
      <c r="CIB297" s="6"/>
      <c r="CIC297" s="6"/>
      <c r="CID297" s="6"/>
      <c r="CIE297" s="6"/>
      <c r="CIF297" s="6"/>
      <c r="CIG297" s="6"/>
      <c r="CIH297" s="6"/>
      <c r="CII297" s="6"/>
      <c r="CIJ297" s="6"/>
      <c r="CIK297" s="6"/>
      <c r="CIL297" s="6"/>
      <c r="CIM297" s="6"/>
      <c r="CIN297" s="6"/>
      <c r="CIO297" s="6"/>
      <c r="CIP297" s="6"/>
      <c r="CIQ297" s="6"/>
      <c r="CIR297" s="6"/>
      <c r="CIS297" s="6"/>
      <c r="CIT297" s="6"/>
      <c r="CIU297" s="6"/>
      <c r="CIV297" s="6"/>
      <c r="CIW297" s="6"/>
      <c r="CIX297" s="6"/>
      <c r="CIY297" s="6"/>
      <c r="CIZ297" s="6"/>
      <c r="CJA297" s="6"/>
      <c r="CJB297" s="6"/>
      <c r="CJC297" s="6"/>
      <c r="CJD297" s="6"/>
      <c r="CJE297" s="6"/>
      <c r="CJF297" s="6"/>
      <c r="CJG297" s="6"/>
      <c r="CJH297" s="6"/>
      <c r="CJI297" s="6"/>
      <c r="CJJ297" s="6"/>
      <c r="CJK297" s="6"/>
      <c r="CJL297" s="6"/>
      <c r="CJM297" s="6"/>
      <c r="CJN297" s="6"/>
      <c r="CJO297" s="6"/>
      <c r="CJP297" s="6"/>
      <c r="CJQ297" s="6"/>
      <c r="CJR297" s="6"/>
      <c r="CJS297" s="6"/>
      <c r="CJT297" s="6"/>
      <c r="CJU297" s="6"/>
      <c r="CJV297" s="6"/>
      <c r="CJW297" s="6"/>
      <c r="CJX297" s="6"/>
      <c r="CJY297" s="6"/>
      <c r="CJZ297" s="6"/>
      <c r="CKA297" s="6"/>
      <c r="CKB297" s="6"/>
      <c r="CKC297" s="6"/>
      <c r="CKD297" s="6"/>
      <c r="CKE297" s="6"/>
      <c r="CKF297" s="6"/>
      <c r="CKG297" s="6"/>
      <c r="CKH297" s="6"/>
      <c r="CKI297" s="6"/>
      <c r="CKJ297" s="6"/>
      <c r="CKK297" s="6"/>
      <c r="CKL297" s="6"/>
      <c r="CKM297" s="6"/>
      <c r="CKN297" s="6"/>
      <c r="CKO297" s="6"/>
      <c r="CKP297" s="6"/>
      <c r="CKQ297" s="6"/>
      <c r="CKR297" s="6"/>
      <c r="CKS297" s="6"/>
      <c r="CKT297" s="6"/>
      <c r="CKU297" s="6"/>
      <c r="CKV297" s="6"/>
      <c r="CKW297" s="6"/>
      <c r="CKX297" s="6"/>
      <c r="CKY297" s="6"/>
      <c r="CKZ297" s="6"/>
      <c r="CLA297" s="6"/>
      <c r="CLB297" s="6"/>
      <c r="CLC297" s="6"/>
      <c r="CLD297" s="6"/>
      <c r="CLE297" s="6"/>
      <c r="CLF297" s="6"/>
      <c r="CLG297" s="6"/>
      <c r="CLH297" s="6"/>
      <c r="CLI297" s="6"/>
      <c r="CLJ297" s="6"/>
      <c r="CLK297" s="6"/>
      <c r="CLL297" s="6"/>
      <c r="CLM297" s="6"/>
      <c r="CLN297" s="6"/>
      <c r="CLO297" s="6"/>
      <c r="CLP297" s="6"/>
      <c r="CLQ297" s="6"/>
      <c r="CLR297" s="6"/>
      <c r="CLS297" s="6"/>
      <c r="CLT297" s="6"/>
      <c r="CLU297" s="6"/>
      <c r="CLV297" s="6"/>
      <c r="CLW297" s="6"/>
      <c r="CLX297" s="6"/>
      <c r="CLY297" s="6"/>
      <c r="CLZ297" s="6"/>
      <c r="CMA297" s="6"/>
      <c r="CMB297" s="6"/>
      <c r="CMC297" s="6"/>
      <c r="CMD297" s="6"/>
      <c r="CME297" s="6"/>
      <c r="CMF297" s="6"/>
      <c r="CMG297" s="6"/>
      <c r="CMH297" s="6"/>
      <c r="CMI297" s="6"/>
      <c r="CMJ297" s="6"/>
      <c r="CMK297" s="6"/>
      <c r="CML297" s="6"/>
      <c r="CMM297" s="6"/>
      <c r="CMN297" s="6"/>
      <c r="CMO297" s="6"/>
      <c r="CMP297" s="6"/>
      <c r="CMQ297" s="6"/>
      <c r="CMR297" s="6"/>
      <c r="CMS297" s="6"/>
      <c r="CMT297" s="6"/>
      <c r="CMU297" s="6"/>
      <c r="CMV297" s="6"/>
      <c r="CMW297" s="6"/>
      <c r="CMX297" s="6"/>
      <c r="CMY297" s="6"/>
      <c r="CMZ297" s="6"/>
      <c r="CNA297" s="6"/>
      <c r="CNB297" s="6"/>
      <c r="CNC297" s="6"/>
      <c r="CND297" s="6"/>
      <c r="CNE297" s="6"/>
      <c r="CNF297" s="6"/>
      <c r="CNG297" s="6"/>
      <c r="CNH297" s="6"/>
      <c r="CNI297" s="6"/>
      <c r="CNJ297" s="6"/>
      <c r="CNK297" s="6"/>
      <c r="CNL297" s="6"/>
      <c r="CNM297" s="6"/>
      <c r="CNN297" s="6"/>
      <c r="CNO297" s="6"/>
      <c r="CNP297" s="6"/>
      <c r="CNQ297" s="6"/>
      <c r="CNR297" s="6"/>
      <c r="CNS297" s="6"/>
      <c r="CNT297" s="6"/>
      <c r="CNU297" s="6"/>
      <c r="CNV297" s="6"/>
      <c r="CNW297" s="6"/>
      <c r="CNX297" s="6"/>
      <c r="CNY297" s="6"/>
      <c r="CNZ297" s="6"/>
      <c r="COA297" s="6"/>
      <c r="COB297" s="6"/>
      <c r="COC297" s="6"/>
      <c r="COD297" s="6"/>
      <c r="COE297" s="6"/>
      <c r="COF297" s="6"/>
      <c r="COG297" s="6"/>
      <c r="COH297" s="6"/>
      <c r="COI297" s="6"/>
      <c r="COJ297" s="6"/>
      <c r="COK297" s="6"/>
      <c r="COL297" s="6"/>
      <c r="COM297" s="6"/>
      <c r="CON297" s="6"/>
      <c r="COO297" s="6"/>
      <c r="COP297" s="6"/>
      <c r="COQ297" s="6"/>
      <c r="COR297" s="6"/>
      <c r="COS297" s="6"/>
      <c r="COT297" s="6"/>
      <c r="COU297" s="6"/>
      <c r="COV297" s="6"/>
      <c r="COW297" s="6"/>
      <c r="COX297" s="6"/>
      <c r="COY297" s="6"/>
      <c r="COZ297" s="6"/>
      <c r="CPA297" s="6"/>
      <c r="CPB297" s="6"/>
      <c r="CPC297" s="6"/>
      <c r="CPD297" s="6"/>
      <c r="CPE297" s="6"/>
      <c r="CPF297" s="6"/>
      <c r="CPG297" s="6"/>
      <c r="CPH297" s="6"/>
      <c r="CPI297" s="6"/>
      <c r="CPJ297" s="6"/>
      <c r="CPK297" s="6"/>
      <c r="CPL297" s="6"/>
      <c r="CPM297" s="6"/>
      <c r="CPN297" s="6"/>
      <c r="CPO297" s="6"/>
      <c r="CPP297" s="6"/>
      <c r="CPQ297" s="6"/>
      <c r="CPR297" s="6"/>
      <c r="CPS297" s="6"/>
      <c r="CPT297" s="6"/>
      <c r="CPU297" s="6"/>
      <c r="CPV297" s="6"/>
      <c r="CPW297" s="6"/>
      <c r="CPX297" s="6"/>
      <c r="CPY297" s="6"/>
      <c r="CPZ297" s="6"/>
      <c r="CQA297" s="6"/>
      <c r="CQB297" s="6"/>
      <c r="CQC297" s="6"/>
      <c r="CQD297" s="6"/>
      <c r="CQE297" s="6"/>
      <c r="CQF297" s="6"/>
      <c r="CQG297" s="6"/>
      <c r="CQH297" s="6"/>
      <c r="CQI297" s="6"/>
      <c r="CQJ297" s="6"/>
      <c r="CQK297" s="6"/>
      <c r="CQL297" s="6"/>
      <c r="CQM297" s="6"/>
      <c r="CQN297" s="6"/>
      <c r="CQO297" s="6"/>
      <c r="CQP297" s="6"/>
      <c r="CQQ297" s="6"/>
      <c r="CQR297" s="6"/>
      <c r="CQS297" s="6"/>
      <c r="CQT297" s="6"/>
      <c r="CQU297" s="6"/>
      <c r="CQV297" s="6"/>
      <c r="CQW297" s="6"/>
      <c r="CQX297" s="6"/>
      <c r="CQY297" s="6"/>
      <c r="CQZ297" s="6"/>
      <c r="CRA297" s="6"/>
      <c r="CRB297" s="6"/>
      <c r="CRC297" s="6"/>
      <c r="CRD297" s="6"/>
      <c r="CRE297" s="6"/>
      <c r="CRF297" s="6"/>
      <c r="CRG297" s="6"/>
      <c r="CRH297" s="6"/>
      <c r="CRI297" s="6"/>
      <c r="CRJ297" s="6"/>
      <c r="CRK297" s="6"/>
      <c r="CRL297" s="6"/>
      <c r="CRM297" s="6"/>
      <c r="CRN297" s="6"/>
      <c r="CRO297" s="6"/>
      <c r="CRP297" s="6"/>
      <c r="CRQ297" s="6"/>
      <c r="CRR297" s="6"/>
      <c r="CRS297" s="6"/>
      <c r="CRT297" s="6"/>
      <c r="CRU297" s="6"/>
      <c r="CRV297" s="6"/>
      <c r="CRW297" s="6"/>
      <c r="CRX297" s="6"/>
      <c r="CRY297" s="6"/>
      <c r="CRZ297" s="6"/>
      <c r="CSA297" s="6"/>
      <c r="CSB297" s="6"/>
      <c r="CSC297" s="6"/>
      <c r="CSD297" s="6"/>
      <c r="CSE297" s="6"/>
      <c r="CSF297" s="6"/>
      <c r="CSG297" s="6"/>
      <c r="CSH297" s="6"/>
      <c r="CSI297" s="6"/>
      <c r="CSJ297" s="6"/>
      <c r="CSK297" s="6"/>
      <c r="CSL297" s="6"/>
      <c r="CSM297" s="6"/>
      <c r="CSN297" s="6"/>
      <c r="CSO297" s="6"/>
      <c r="CSP297" s="6"/>
      <c r="CSQ297" s="6"/>
      <c r="CSR297" s="6"/>
      <c r="CSS297" s="6"/>
      <c r="CST297" s="6"/>
      <c r="CSU297" s="6"/>
      <c r="CSV297" s="6"/>
      <c r="CSW297" s="6"/>
      <c r="CSX297" s="6"/>
      <c r="CSY297" s="6"/>
      <c r="CSZ297" s="6"/>
      <c r="CTA297" s="6"/>
      <c r="CTB297" s="6"/>
      <c r="CTC297" s="6"/>
      <c r="CTD297" s="6"/>
      <c r="CTE297" s="6"/>
      <c r="CTF297" s="6"/>
      <c r="CTG297" s="6"/>
      <c r="CTH297" s="6"/>
      <c r="CTI297" s="6"/>
      <c r="CTJ297" s="6"/>
      <c r="CTK297" s="6"/>
      <c r="CTL297" s="6"/>
      <c r="CTM297" s="6"/>
      <c r="CTN297" s="6"/>
      <c r="CTO297" s="6"/>
      <c r="CTP297" s="6"/>
      <c r="CTQ297" s="6"/>
      <c r="CTR297" s="6"/>
      <c r="CTS297" s="6"/>
      <c r="CTT297" s="6"/>
      <c r="CTU297" s="6"/>
      <c r="CTV297" s="6"/>
      <c r="CTW297" s="6"/>
      <c r="CTX297" s="6"/>
      <c r="CTY297" s="6"/>
      <c r="CTZ297" s="6"/>
      <c r="CUA297" s="6"/>
      <c r="CUB297" s="6"/>
      <c r="CUC297" s="6"/>
      <c r="CUD297" s="6"/>
      <c r="CUE297" s="6"/>
      <c r="CUF297" s="6"/>
      <c r="CUG297" s="6"/>
      <c r="CUH297" s="6"/>
      <c r="CUI297" s="6"/>
      <c r="CUJ297" s="6"/>
      <c r="CUK297" s="6"/>
      <c r="CUL297" s="6"/>
      <c r="CUM297" s="6"/>
      <c r="CUN297" s="6"/>
      <c r="CUO297" s="6"/>
      <c r="CUP297" s="6"/>
      <c r="CUQ297" s="6"/>
      <c r="CUR297" s="6"/>
      <c r="CUS297" s="6"/>
      <c r="CUT297" s="6"/>
      <c r="CUU297" s="6"/>
      <c r="CUV297" s="6"/>
      <c r="CUW297" s="6"/>
      <c r="CUX297" s="6"/>
      <c r="CUY297" s="6"/>
      <c r="CUZ297" s="6"/>
      <c r="CVA297" s="6"/>
      <c r="CVB297" s="6"/>
      <c r="CVC297" s="6"/>
      <c r="CVD297" s="6"/>
      <c r="CVE297" s="6"/>
      <c r="CVF297" s="6"/>
      <c r="CVG297" s="6"/>
      <c r="CVH297" s="6"/>
      <c r="CVI297" s="6"/>
      <c r="CVJ297" s="6"/>
      <c r="CVK297" s="6"/>
      <c r="CVL297" s="6"/>
      <c r="CVM297" s="6"/>
      <c r="CVN297" s="6"/>
      <c r="CVO297" s="6"/>
      <c r="CVP297" s="6"/>
      <c r="CVQ297" s="6"/>
      <c r="CVR297" s="6"/>
      <c r="CVS297" s="6"/>
      <c r="CVT297" s="6"/>
      <c r="CVU297" s="6"/>
      <c r="CVV297" s="6"/>
      <c r="CVW297" s="6"/>
      <c r="CVX297" s="6"/>
      <c r="CVY297" s="6"/>
      <c r="CVZ297" s="6"/>
      <c r="CWA297" s="6"/>
      <c r="CWB297" s="6"/>
      <c r="CWC297" s="6"/>
      <c r="CWD297" s="6"/>
      <c r="CWE297" s="6"/>
      <c r="CWF297" s="6"/>
      <c r="CWG297" s="6"/>
      <c r="CWH297" s="6"/>
      <c r="CWI297" s="6"/>
      <c r="CWJ297" s="6"/>
      <c r="CWK297" s="6"/>
      <c r="CWL297" s="6"/>
      <c r="CWM297" s="6"/>
      <c r="CWN297" s="6"/>
      <c r="CWO297" s="6"/>
      <c r="CWP297" s="6"/>
      <c r="CWQ297" s="6"/>
      <c r="CWR297" s="6"/>
      <c r="CWS297" s="6"/>
      <c r="CWT297" s="6"/>
      <c r="CWU297" s="6"/>
      <c r="CWV297" s="6"/>
      <c r="CWW297" s="6"/>
      <c r="CWX297" s="6"/>
      <c r="CWY297" s="6"/>
      <c r="CWZ297" s="6"/>
      <c r="CXA297" s="6"/>
      <c r="CXB297" s="6"/>
      <c r="CXC297" s="6"/>
      <c r="CXD297" s="6"/>
      <c r="CXE297" s="6"/>
      <c r="CXF297" s="6"/>
      <c r="CXG297" s="6"/>
      <c r="CXH297" s="6"/>
      <c r="CXI297" s="6"/>
      <c r="CXJ297" s="6"/>
      <c r="CXK297" s="6"/>
      <c r="CXL297" s="6"/>
      <c r="CXM297" s="6"/>
      <c r="CXN297" s="6"/>
      <c r="CXO297" s="6"/>
      <c r="CXP297" s="6"/>
      <c r="CXQ297" s="6"/>
      <c r="CXR297" s="6"/>
      <c r="CXS297" s="6"/>
      <c r="CXT297" s="6"/>
      <c r="CXU297" s="6"/>
      <c r="CXV297" s="6"/>
      <c r="CXW297" s="6"/>
      <c r="CXX297" s="6"/>
      <c r="CXY297" s="6"/>
      <c r="CXZ297" s="6"/>
      <c r="CYA297" s="6"/>
      <c r="CYB297" s="6"/>
      <c r="CYC297" s="6"/>
      <c r="CYD297" s="6"/>
      <c r="CYE297" s="6"/>
      <c r="CYF297" s="6"/>
      <c r="CYG297" s="6"/>
      <c r="CYH297" s="6"/>
      <c r="CYI297" s="6"/>
      <c r="CYJ297" s="6"/>
      <c r="CYK297" s="6"/>
      <c r="CYL297" s="6"/>
      <c r="CYM297" s="6"/>
      <c r="CYN297" s="6"/>
      <c r="CYO297" s="6"/>
      <c r="CYP297" s="6"/>
      <c r="CYQ297" s="6"/>
      <c r="CYR297" s="6"/>
      <c r="CYS297" s="6"/>
      <c r="CYT297" s="6"/>
      <c r="CYU297" s="6"/>
      <c r="CYV297" s="6"/>
      <c r="CYW297" s="6"/>
      <c r="CYX297" s="6"/>
      <c r="CYY297" s="6"/>
      <c r="CYZ297" s="6"/>
      <c r="CZA297" s="6"/>
      <c r="CZB297" s="6"/>
      <c r="CZC297" s="6"/>
      <c r="CZD297" s="6"/>
      <c r="CZE297" s="6"/>
      <c r="CZF297" s="6"/>
      <c r="CZG297" s="6"/>
      <c r="CZH297" s="6"/>
      <c r="CZI297" s="6"/>
      <c r="CZJ297" s="6"/>
      <c r="CZK297" s="6"/>
      <c r="CZL297" s="6"/>
      <c r="CZM297" s="6"/>
      <c r="CZN297" s="6"/>
      <c r="CZO297" s="6"/>
      <c r="CZP297" s="6"/>
      <c r="CZQ297" s="6"/>
      <c r="CZR297" s="6"/>
      <c r="CZS297" s="6"/>
      <c r="CZT297" s="6"/>
      <c r="CZU297" s="6"/>
      <c r="CZV297" s="6"/>
      <c r="CZW297" s="6"/>
      <c r="CZX297" s="6"/>
      <c r="CZY297" s="6"/>
      <c r="CZZ297" s="6"/>
      <c r="DAA297" s="6"/>
      <c r="DAB297" s="6"/>
      <c r="DAC297" s="6"/>
      <c r="DAD297" s="6"/>
      <c r="DAE297" s="6"/>
      <c r="DAF297" s="6"/>
      <c r="DAG297" s="6"/>
      <c r="DAH297" s="6"/>
      <c r="DAI297" s="6"/>
      <c r="DAJ297" s="6"/>
      <c r="DAK297" s="6"/>
      <c r="DAL297" s="6"/>
      <c r="DAM297" s="6"/>
      <c r="DAN297" s="6"/>
      <c r="DAO297" s="6"/>
      <c r="DAP297" s="6"/>
      <c r="DAQ297" s="6"/>
      <c r="DAR297" s="6"/>
      <c r="DAS297" s="6"/>
      <c r="DAT297" s="6"/>
      <c r="DAU297" s="6"/>
      <c r="DAV297" s="6"/>
      <c r="DAW297" s="6"/>
      <c r="DAX297" s="6"/>
      <c r="DAY297" s="6"/>
      <c r="DAZ297" s="6"/>
      <c r="DBA297" s="6"/>
      <c r="DBB297" s="6"/>
      <c r="DBC297" s="6"/>
      <c r="DBD297" s="6"/>
      <c r="DBE297" s="6"/>
      <c r="DBF297" s="6"/>
      <c r="DBG297" s="6"/>
      <c r="DBH297" s="6"/>
      <c r="DBI297" s="6"/>
      <c r="DBJ297" s="6"/>
      <c r="DBK297" s="6"/>
      <c r="DBL297" s="6"/>
      <c r="DBM297" s="6"/>
      <c r="DBN297" s="6"/>
      <c r="DBO297" s="6"/>
      <c r="DBP297" s="6"/>
      <c r="DBQ297" s="6"/>
      <c r="DBR297" s="6"/>
      <c r="DBS297" s="6"/>
      <c r="DBT297" s="6"/>
      <c r="DBU297" s="6"/>
      <c r="DBV297" s="6"/>
      <c r="DBW297" s="6"/>
      <c r="DBX297" s="6"/>
      <c r="DBY297" s="6"/>
      <c r="DBZ297" s="6"/>
      <c r="DCA297" s="6"/>
      <c r="DCB297" s="6"/>
      <c r="DCC297" s="6"/>
      <c r="DCD297" s="6"/>
      <c r="DCE297" s="6"/>
      <c r="DCF297" s="6"/>
      <c r="DCG297" s="6"/>
      <c r="DCH297" s="6"/>
      <c r="DCI297" s="6"/>
      <c r="DCJ297" s="6"/>
      <c r="DCK297" s="6"/>
      <c r="DCL297" s="6"/>
      <c r="DCM297" s="6"/>
      <c r="DCN297" s="6"/>
      <c r="DCO297" s="6"/>
      <c r="DCP297" s="6"/>
      <c r="DCQ297" s="6"/>
      <c r="DCR297" s="6"/>
      <c r="DCS297" s="6"/>
      <c r="DCT297" s="6"/>
      <c r="DCU297" s="6"/>
      <c r="DCV297" s="6"/>
      <c r="DCW297" s="6"/>
      <c r="DCX297" s="6"/>
      <c r="DCY297" s="6"/>
      <c r="DCZ297" s="6"/>
      <c r="DDA297" s="6"/>
      <c r="DDB297" s="6"/>
      <c r="DDC297" s="6"/>
      <c r="DDD297" s="6"/>
      <c r="DDE297" s="6"/>
      <c r="DDF297" s="6"/>
      <c r="DDG297" s="6"/>
      <c r="DDH297" s="6"/>
      <c r="DDI297" s="6"/>
      <c r="DDJ297" s="6"/>
      <c r="DDK297" s="6"/>
      <c r="DDL297" s="6"/>
      <c r="DDM297" s="6"/>
      <c r="DDN297" s="6"/>
      <c r="DDO297" s="6"/>
      <c r="DDP297" s="6"/>
      <c r="DDQ297" s="6"/>
      <c r="DDR297" s="6"/>
      <c r="DDS297" s="6"/>
      <c r="DDT297" s="6"/>
      <c r="DDU297" s="6"/>
      <c r="DDV297" s="6"/>
      <c r="DDW297" s="6"/>
      <c r="DDX297" s="6"/>
      <c r="DDY297" s="6"/>
      <c r="DDZ297" s="6"/>
      <c r="DEA297" s="6"/>
      <c r="DEB297" s="6"/>
      <c r="DEC297" s="6"/>
      <c r="DED297" s="6"/>
      <c r="DEE297" s="6"/>
      <c r="DEF297" s="6"/>
      <c r="DEG297" s="6"/>
      <c r="DEH297" s="6"/>
      <c r="DEI297" s="6"/>
      <c r="DEJ297" s="6"/>
      <c r="DEK297" s="6"/>
      <c r="DEL297" s="6"/>
      <c r="DEM297" s="6"/>
      <c r="DEN297" s="6"/>
      <c r="DEO297" s="6"/>
      <c r="DEP297" s="6"/>
      <c r="DEQ297" s="6"/>
      <c r="DER297" s="6"/>
      <c r="DES297" s="6"/>
      <c r="DET297" s="6"/>
      <c r="DEU297" s="6"/>
      <c r="DEV297" s="6"/>
      <c r="DEW297" s="6"/>
      <c r="DEX297" s="6"/>
      <c r="DEY297" s="6"/>
      <c r="DEZ297" s="6"/>
      <c r="DFA297" s="6"/>
      <c r="DFB297" s="6"/>
      <c r="DFC297" s="6"/>
      <c r="DFD297" s="6"/>
      <c r="DFE297" s="6"/>
      <c r="DFF297" s="6"/>
      <c r="DFG297" s="6"/>
      <c r="DFH297" s="6"/>
      <c r="DFI297" s="6"/>
      <c r="DFJ297" s="6"/>
      <c r="DFK297" s="6"/>
      <c r="DFL297" s="6"/>
      <c r="DFM297" s="6"/>
      <c r="DFN297" s="6"/>
      <c r="DFO297" s="6"/>
      <c r="DFP297" s="6"/>
      <c r="DFQ297" s="6"/>
      <c r="DFR297" s="6"/>
      <c r="DFS297" s="6"/>
      <c r="DFT297" s="6"/>
      <c r="DFU297" s="6"/>
      <c r="DFV297" s="6"/>
      <c r="DFW297" s="6"/>
      <c r="DFX297" s="6"/>
      <c r="DFY297" s="6"/>
      <c r="DFZ297" s="6"/>
      <c r="DGA297" s="6"/>
      <c r="DGB297" s="6"/>
      <c r="DGC297" s="6"/>
      <c r="DGD297" s="6"/>
      <c r="DGE297" s="6"/>
      <c r="DGF297" s="6"/>
      <c r="DGG297" s="6"/>
      <c r="DGH297" s="6"/>
      <c r="DGI297" s="6"/>
      <c r="DGJ297" s="6"/>
      <c r="DGK297" s="6"/>
      <c r="DGL297" s="6"/>
      <c r="DGM297" s="6"/>
      <c r="DGN297" s="6"/>
      <c r="DGO297" s="6"/>
      <c r="DGP297" s="6"/>
      <c r="DGQ297" s="6"/>
      <c r="DGR297" s="6"/>
      <c r="DGS297" s="6"/>
      <c r="DGT297" s="6"/>
      <c r="DGU297" s="6"/>
      <c r="DGV297" s="6"/>
      <c r="DGW297" s="6"/>
      <c r="DGX297" s="6"/>
      <c r="DGY297" s="6"/>
      <c r="DGZ297" s="6"/>
      <c r="DHA297" s="6"/>
      <c r="DHB297" s="6"/>
      <c r="DHC297" s="6"/>
      <c r="DHD297" s="6"/>
      <c r="DHE297" s="6"/>
      <c r="DHF297" s="6"/>
      <c r="DHG297" s="6"/>
      <c r="DHH297" s="6"/>
      <c r="DHI297" s="6"/>
      <c r="DHJ297" s="6"/>
      <c r="DHK297" s="6"/>
      <c r="DHL297" s="6"/>
      <c r="DHM297" s="6"/>
      <c r="DHN297" s="6"/>
      <c r="DHO297" s="6"/>
      <c r="DHP297" s="6"/>
      <c r="DHQ297" s="6"/>
      <c r="DHR297" s="6"/>
      <c r="DHS297" s="6"/>
      <c r="DHT297" s="6"/>
      <c r="DHU297" s="6"/>
      <c r="DHV297" s="6"/>
      <c r="DHW297" s="6"/>
      <c r="DHX297" s="6"/>
      <c r="DHY297" s="6"/>
      <c r="DHZ297" s="6"/>
      <c r="DIA297" s="6"/>
      <c r="DIB297" s="6"/>
      <c r="DIC297" s="6"/>
      <c r="DID297" s="6"/>
      <c r="DIE297" s="6"/>
      <c r="DIF297" s="6"/>
      <c r="DIG297" s="6"/>
      <c r="DIH297" s="6"/>
      <c r="DII297" s="6"/>
      <c r="DIJ297" s="6"/>
      <c r="DIK297" s="6"/>
      <c r="DIL297" s="6"/>
      <c r="DIM297" s="6"/>
      <c r="DIN297" s="6"/>
      <c r="DIO297" s="6"/>
      <c r="DIP297" s="6"/>
      <c r="DIQ297" s="6"/>
      <c r="DIR297" s="6"/>
      <c r="DIS297" s="6"/>
      <c r="DIT297" s="6"/>
      <c r="DIU297" s="6"/>
      <c r="DIV297" s="6"/>
      <c r="DIW297" s="6"/>
      <c r="DIX297" s="6"/>
      <c r="DIY297" s="6"/>
      <c r="DIZ297" s="6"/>
      <c r="DJA297" s="6"/>
      <c r="DJB297" s="6"/>
      <c r="DJC297" s="6"/>
      <c r="DJD297" s="6"/>
      <c r="DJE297" s="6"/>
      <c r="DJF297" s="6"/>
      <c r="DJG297" s="6"/>
      <c r="DJH297" s="6"/>
      <c r="DJI297" s="6"/>
      <c r="DJJ297" s="6"/>
      <c r="DJK297" s="6"/>
      <c r="DJL297" s="6"/>
      <c r="DJM297" s="6"/>
      <c r="DJN297" s="6"/>
      <c r="DJO297" s="6"/>
      <c r="DJP297" s="6"/>
      <c r="DJQ297" s="6"/>
      <c r="DJR297" s="6"/>
      <c r="DJS297" s="6"/>
      <c r="DJT297" s="6"/>
      <c r="DJU297" s="6"/>
      <c r="DJV297" s="6"/>
      <c r="DJW297" s="6"/>
      <c r="DJX297" s="6"/>
      <c r="DJY297" s="6"/>
      <c r="DJZ297" s="6"/>
      <c r="DKA297" s="6"/>
      <c r="DKB297" s="6"/>
      <c r="DKC297" s="6"/>
      <c r="DKD297" s="6"/>
      <c r="DKE297" s="6"/>
      <c r="DKF297" s="6"/>
      <c r="DKG297" s="6"/>
      <c r="DKH297" s="6"/>
      <c r="DKI297" s="6"/>
      <c r="DKJ297" s="6"/>
      <c r="DKK297" s="6"/>
      <c r="DKL297" s="6"/>
      <c r="DKM297" s="6"/>
      <c r="DKN297" s="6"/>
      <c r="DKO297" s="6"/>
      <c r="DKP297" s="6"/>
      <c r="DKQ297" s="6"/>
      <c r="DKR297" s="6"/>
      <c r="DKS297" s="6"/>
      <c r="DKT297" s="6"/>
      <c r="DKU297" s="6"/>
      <c r="DKV297" s="6"/>
      <c r="DKW297" s="6"/>
      <c r="DKX297" s="6"/>
      <c r="DKY297" s="6"/>
      <c r="DKZ297" s="6"/>
      <c r="DLA297" s="6"/>
      <c r="DLB297" s="6"/>
      <c r="DLC297" s="6"/>
      <c r="DLD297" s="6"/>
      <c r="DLE297" s="6"/>
      <c r="DLF297" s="6"/>
      <c r="DLG297" s="6"/>
      <c r="DLH297" s="6"/>
      <c r="DLI297" s="6"/>
      <c r="DLJ297" s="6"/>
      <c r="DLK297" s="6"/>
      <c r="DLL297" s="6"/>
      <c r="DLM297" s="6"/>
      <c r="DLN297" s="6"/>
      <c r="DLO297" s="6"/>
      <c r="DLP297" s="6"/>
      <c r="DLQ297" s="6"/>
      <c r="DLR297" s="6"/>
      <c r="DLS297" s="6"/>
      <c r="DLT297" s="6"/>
      <c r="DLU297" s="6"/>
      <c r="DLV297" s="6"/>
      <c r="DLW297" s="6"/>
      <c r="DLX297" s="6"/>
      <c r="DLY297" s="6"/>
      <c r="DLZ297" s="6"/>
      <c r="DMA297" s="6"/>
      <c r="DMB297" s="6"/>
      <c r="DMC297" s="6"/>
      <c r="DMD297" s="6"/>
      <c r="DME297" s="6"/>
      <c r="DMF297" s="6"/>
      <c r="DMG297" s="6"/>
      <c r="DMH297" s="6"/>
      <c r="DMI297" s="6"/>
      <c r="DMJ297" s="6"/>
      <c r="DMK297" s="6"/>
      <c r="DML297" s="6"/>
      <c r="DMM297" s="6"/>
      <c r="DMN297" s="6"/>
      <c r="DMO297" s="6"/>
      <c r="DMP297" s="6"/>
      <c r="DMQ297" s="6"/>
      <c r="DMR297" s="6"/>
      <c r="DMS297" s="6"/>
      <c r="DMT297" s="6"/>
      <c r="DMU297" s="6"/>
      <c r="DMV297" s="6"/>
      <c r="DMW297" s="6"/>
      <c r="DMX297" s="6"/>
      <c r="DMY297" s="6"/>
      <c r="DMZ297" s="6"/>
      <c r="DNA297" s="6"/>
      <c r="DNB297" s="6"/>
      <c r="DNC297" s="6"/>
      <c r="DND297" s="6"/>
      <c r="DNE297" s="6"/>
      <c r="DNF297" s="6"/>
      <c r="DNG297" s="6"/>
      <c r="DNH297" s="6"/>
      <c r="DNI297" s="6"/>
      <c r="DNJ297" s="6"/>
      <c r="DNK297" s="6"/>
      <c r="DNL297" s="6"/>
      <c r="DNM297" s="6"/>
      <c r="DNN297" s="6"/>
      <c r="DNO297" s="6"/>
      <c r="DNP297" s="6"/>
      <c r="DNQ297" s="6"/>
      <c r="DNR297" s="6"/>
      <c r="DNS297" s="6"/>
      <c r="DNT297" s="6"/>
      <c r="DNU297" s="6"/>
      <c r="DNV297" s="6"/>
      <c r="DNW297" s="6"/>
      <c r="DNX297" s="6"/>
      <c r="DNY297" s="6"/>
      <c r="DNZ297" s="6"/>
      <c r="DOA297" s="6"/>
      <c r="DOB297" s="6"/>
      <c r="DOC297" s="6"/>
      <c r="DOD297" s="6"/>
      <c r="DOE297" s="6"/>
      <c r="DOF297" s="6"/>
      <c r="DOG297" s="6"/>
      <c r="DOH297" s="6"/>
      <c r="DOI297" s="6"/>
      <c r="DOJ297" s="6"/>
      <c r="DOK297" s="6"/>
      <c r="DOL297" s="6"/>
      <c r="DOM297" s="6"/>
      <c r="DON297" s="6"/>
      <c r="DOO297" s="6"/>
      <c r="DOP297" s="6"/>
      <c r="DOQ297" s="6"/>
      <c r="DOR297" s="6"/>
      <c r="DOS297" s="6"/>
      <c r="DOT297" s="6"/>
      <c r="DOU297" s="6"/>
      <c r="DOV297" s="6"/>
      <c r="DOW297" s="6"/>
      <c r="DOX297" s="6"/>
      <c r="DOY297" s="6"/>
      <c r="DOZ297" s="6"/>
      <c r="DPA297" s="6"/>
      <c r="DPB297" s="6"/>
      <c r="DPC297" s="6"/>
      <c r="DPD297" s="6"/>
      <c r="DPE297" s="6"/>
      <c r="DPF297" s="6"/>
      <c r="DPG297" s="6"/>
      <c r="DPH297" s="6"/>
      <c r="DPI297" s="6"/>
      <c r="DPJ297" s="6"/>
      <c r="DPK297" s="6"/>
      <c r="DPL297" s="6"/>
      <c r="DPM297" s="6"/>
      <c r="DPN297" s="6"/>
      <c r="DPO297" s="6"/>
      <c r="DPP297" s="6"/>
      <c r="DPQ297" s="6"/>
      <c r="DPR297" s="6"/>
      <c r="DPS297" s="6"/>
      <c r="DPT297" s="6"/>
      <c r="DPU297" s="6"/>
      <c r="DPV297" s="6"/>
      <c r="DPW297" s="6"/>
      <c r="DPX297" s="6"/>
      <c r="DPY297" s="6"/>
      <c r="DPZ297" s="6"/>
      <c r="DQA297" s="6"/>
      <c r="DQB297" s="6"/>
      <c r="DQC297" s="6"/>
      <c r="DQD297" s="6"/>
      <c r="DQE297" s="6"/>
      <c r="DQF297" s="6"/>
      <c r="DQG297" s="6"/>
      <c r="DQH297" s="6"/>
      <c r="DQI297" s="6"/>
      <c r="DQJ297" s="6"/>
      <c r="DQK297" s="6"/>
      <c r="DQL297" s="6"/>
      <c r="DQM297" s="6"/>
      <c r="DQN297" s="6"/>
      <c r="DQO297" s="6"/>
      <c r="DQP297" s="6"/>
      <c r="DQQ297" s="6"/>
      <c r="DQR297" s="6"/>
      <c r="DQS297" s="6"/>
      <c r="DQT297" s="6"/>
      <c r="DQU297" s="6"/>
      <c r="DQV297" s="6"/>
      <c r="DQW297" s="6"/>
      <c r="DQX297" s="6"/>
      <c r="DQY297" s="6"/>
      <c r="DQZ297" s="6"/>
      <c r="DRA297" s="6"/>
      <c r="DRB297" s="6"/>
      <c r="DRC297" s="6"/>
      <c r="DRD297" s="6"/>
      <c r="DRE297" s="6"/>
      <c r="DRF297" s="6"/>
      <c r="DRG297" s="6"/>
      <c r="DRH297" s="6"/>
      <c r="DRI297" s="6"/>
      <c r="DRJ297" s="6"/>
      <c r="DRK297" s="6"/>
      <c r="DRL297" s="6"/>
      <c r="DRM297" s="6"/>
      <c r="DRN297" s="6"/>
      <c r="DRO297" s="6"/>
      <c r="DRP297" s="6"/>
      <c r="DRQ297" s="6"/>
      <c r="DRR297" s="6"/>
      <c r="DRS297" s="6"/>
      <c r="DRT297" s="6"/>
      <c r="DRU297" s="6"/>
      <c r="DRV297" s="6"/>
      <c r="DRW297" s="6"/>
      <c r="DRX297" s="6"/>
      <c r="DRY297" s="6"/>
      <c r="DRZ297" s="6"/>
      <c r="DSA297" s="6"/>
      <c r="DSB297" s="6"/>
      <c r="DSC297" s="6"/>
      <c r="DSD297" s="6"/>
      <c r="DSE297" s="6"/>
      <c r="DSF297" s="6"/>
      <c r="DSG297" s="6"/>
      <c r="DSH297" s="6"/>
      <c r="DSI297" s="6"/>
      <c r="DSJ297" s="6"/>
      <c r="DSK297" s="6"/>
      <c r="DSL297" s="6"/>
      <c r="DSM297" s="6"/>
      <c r="DSN297" s="6"/>
      <c r="DSO297" s="6"/>
      <c r="DSP297" s="6"/>
      <c r="DSQ297" s="6"/>
      <c r="DSR297" s="6"/>
      <c r="DSS297" s="6"/>
      <c r="DST297" s="6"/>
      <c r="DSU297" s="6"/>
      <c r="DSV297" s="6"/>
      <c r="DSW297" s="6"/>
      <c r="DSX297" s="6"/>
      <c r="DSY297" s="6"/>
      <c r="DSZ297" s="6"/>
      <c r="DTA297" s="6"/>
      <c r="DTB297" s="6"/>
      <c r="DTC297" s="6"/>
      <c r="DTD297" s="6"/>
      <c r="DTE297" s="6"/>
      <c r="DTF297" s="6"/>
      <c r="DTG297" s="6"/>
      <c r="DTH297" s="6"/>
      <c r="DTI297" s="6"/>
      <c r="DTJ297" s="6"/>
      <c r="DTK297" s="6"/>
      <c r="DTL297" s="6"/>
      <c r="DTM297" s="6"/>
      <c r="DTN297" s="6"/>
      <c r="DTO297" s="6"/>
      <c r="DTP297" s="6"/>
      <c r="DTQ297" s="6"/>
      <c r="DTR297" s="6"/>
      <c r="DTS297" s="6"/>
      <c r="DTT297" s="6"/>
      <c r="DTU297" s="6"/>
      <c r="DTV297" s="6"/>
      <c r="DTW297" s="6"/>
      <c r="DTX297" s="6"/>
      <c r="DTY297" s="6"/>
      <c r="DTZ297" s="6"/>
      <c r="DUA297" s="6"/>
      <c r="DUB297" s="6"/>
      <c r="DUC297" s="6"/>
      <c r="DUD297" s="6"/>
      <c r="DUE297" s="6"/>
      <c r="DUF297" s="6"/>
      <c r="DUG297" s="6"/>
      <c r="DUH297" s="6"/>
      <c r="DUI297" s="6"/>
      <c r="DUJ297" s="6"/>
      <c r="DUK297" s="6"/>
      <c r="DUL297" s="6"/>
      <c r="DUM297" s="6"/>
      <c r="DUN297" s="6"/>
      <c r="DUO297" s="6"/>
      <c r="DUP297" s="6"/>
      <c r="DUQ297" s="6"/>
      <c r="DUR297" s="6"/>
      <c r="DUS297" s="6"/>
      <c r="DUT297" s="6"/>
      <c r="DUU297" s="6"/>
      <c r="DUV297" s="6"/>
      <c r="DUW297" s="6"/>
      <c r="DUX297" s="6"/>
      <c r="DUY297" s="6"/>
      <c r="DUZ297" s="6"/>
      <c r="DVA297" s="6"/>
      <c r="DVB297" s="6"/>
      <c r="DVC297" s="6"/>
      <c r="DVD297" s="6"/>
      <c r="DVE297" s="6"/>
      <c r="DVF297" s="6"/>
      <c r="DVG297" s="6"/>
      <c r="DVH297" s="6"/>
      <c r="DVI297" s="6"/>
      <c r="DVJ297" s="6"/>
      <c r="DVK297" s="6"/>
      <c r="DVL297" s="6"/>
      <c r="DVM297" s="6"/>
      <c r="DVN297" s="6"/>
      <c r="DVO297" s="6"/>
      <c r="DVP297" s="6"/>
      <c r="DVQ297" s="6"/>
      <c r="DVR297" s="6"/>
      <c r="DVS297" s="6"/>
      <c r="DVT297" s="6"/>
      <c r="DVU297" s="6"/>
      <c r="DVV297" s="6"/>
      <c r="DVW297" s="6"/>
      <c r="DVX297" s="6"/>
      <c r="DVY297" s="6"/>
      <c r="DVZ297" s="6"/>
      <c r="DWA297" s="6"/>
      <c r="DWB297" s="6"/>
      <c r="DWC297" s="6"/>
      <c r="DWD297" s="6"/>
      <c r="DWE297" s="6"/>
      <c r="DWF297" s="6"/>
      <c r="DWG297" s="6"/>
      <c r="DWH297" s="6"/>
      <c r="DWI297" s="6"/>
      <c r="DWJ297" s="6"/>
      <c r="DWK297" s="6"/>
      <c r="DWL297" s="6"/>
      <c r="DWM297" s="6"/>
      <c r="DWN297" s="6"/>
      <c r="DWO297" s="6"/>
      <c r="DWP297" s="6"/>
      <c r="DWQ297" s="6"/>
      <c r="DWR297" s="6"/>
      <c r="DWS297" s="6"/>
      <c r="DWT297" s="6"/>
      <c r="DWU297" s="6"/>
      <c r="DWV297" s="6"/>
      <c r="DWW297" s="6"/>
      <c r="DWX297" s="6"/>
      <c r="DWY297" s="6"/>
      <c r="DWZ297" s="6"/>
      <c r="DXA297" s="6"/>
      <c r="DXB297" s="6"/>
      <c r="DXC297" s="6"/>
      <c r="DXD297" s="6"/>
      <c r="DXE297" s="6"/>
      <c r="DXF297" s="6"/>
      <c r="DXG297" s="6"/>
      <c r="DXH297" s="6"/>
      <c r="DXI297" s="6"/>
      <c r="DXJ297" s="6"/>
      <c r="DXK297" s="6"/>
      <c r="DXL297" s="6"/>
      <c r="DXM297" s="6"/>
      <c r="DXN297" s="6"/>
      <c r="DXO297" s="6"/>
      <c r="DXP297" s="6"/>
      <c r="DXQ297" s="6"/>
      <c r="DXR297" s="6"/>
      <c r="DXS297" s="6"/>
      <c r="DXT297" s="6"/>
      <c r="DXU297" s="6"/>
      <c r="DXV297" s="6"/>
      <c r="DXW297" s="6"/>
      <c r="DXX297" s="6"/>
      <c r="DXY297" s="6"/>
      <c r="DXZ297" s="6"/>
      <c r="DYA297" s="6"/>
      <c r="DYB297" s="6"/>
      <c r="DYC297" s="6"/>
      <c r="DYD297" s="6"/>
      <c r="DYE297" s="6"/>
      <c r="DYF297" s="6"/>
      <c r="DYG297" s="6"/>
      <c r="DYH297" s="6"/>
      <c r="DYI297" s="6"/>
      <c r="DYJ297" s="6"/>
      <c r="DYK297" s="6"/>
      <c r="DYL297" s="6"/>
      <c r="DYM297" s="6"/>
      <c r="DYN297" s="6"/>
      <c r="DYO297" s="6"/>
      <c r="DYP297" s="6"/>
      <c r="DYQ297" s="6"/>
      <c r="DYR297" s="6"/>
      <c r="DYS297" s="6"/>
      <c r="DYT297" s="6"/>
      <c r="DYU297" s="6"/>
      <c r="DYV297" s="6"/>
      <c r="DYW297" s="6"/>
      <c r="DYX297" s="6"/>
      <c r="DYY297" s="6"/>
      <c r="DYZ297" s="6"/>
      <c r="DZA297" s="6"/>
      <c r="DZB297" s="6"/>
      <c r="DZC297" s="6"/>
      <c r="DZD297" s="6"/>
      <c r="DZE297" s="6"/>
      <c r="DZF297" s="6"/>
      <c r="DZG297" s="6"/>
      <c r="DZH297" s="6"/>
      <c r="DZI297" s="6"/>
      <c r="DZJ297" s="6"/>
      <c r="DZK297" s="6"/>
      <c r="DZL297" s="6"/>
      <c r="DZM297" s="6"/>
      <c r="DZN297" s="6"/>
      <c r="DZO297" s="6"/>
      <c r="DZP297" s="6"/>
      <c r="DZQ297" s="6"/>
      <c r="DZR297" s="6"/>
      <c r="DZS297" s="6"/>
      <c r="DZT297" s="6"/>
      <c r="DZU297" s="6"/>
      <c r="DZV297" s="6"/>
      <c r="DZW297" s="6"/>
      <c r="DZX297" s="6"/>
      <c r="DZY297" s="6"/>
      <c r="DZZ297" s="6"/>
      <c r="EAA297" s="6"/>
      <c r="EAB297" s="6"/>
      <c r="EAC297" s="6"/>
      <c r="EAD297" s="6"/>
      <c r="EAE297" s="6"/>
      <c r="EAF297" s="6"/>
      <c r="EAG297" s="6"/>
      <c r="EAH297" s="6"/>
      <c r="EAI297" s="6"/>
      <c r="EAJ297" s="6"/>
      <c r="EAK297" s="6"/>
      <c r="EAL297" s="6"/>
      <c r="EAM297" s="6"/>
      <c r="EAN297" s="6"/>
      <c r="EAO297" s="6"/>
      <c r="EAP297" s="6"/>
      <c r="EAQ297" s="6"/>
      <c r="EAR297" s="6"/>
      <c r="EAS297" s="6"/>
      <c r="EAT297" s="6"/>
      <c r="EAU297" s="6"/>
      <c r="EAV297" s="6"/>
      <c r="EAW297" s="6"/>
      <c r="EAX297" s="6"/>
      <c r="EAY297" s="6"/>
      <c r="EAZ297" s="6"/>
      <c r="EBA297" s="6"/>
      <c r="EBB297" s="6"/>
      <c r="EBC297" s="6"/>
      <c r="EBD297" s="6"/>
      <c r="EBE297" s="6"/>
      <c r="EBF297" s="6"/>
      <c r="EBG297" s="6"/>
      <c r="EBH297" s="6"/>
      <c r="EBI297" s="6"/>
      <c r="EBJ297" s="6"/>
      <c r="EBK297" s="6"/>
      <c r="EBL297" s="6"/>
      <c r="EBM297" s="6"/>
      <c r="EBN297" s="6"/>
      <c r="EBO297" s="6"/>
      <c r="EBP297" s="6"/>
      <c r="EBQ297" s="6"/>
      <c r="EBR297" s="6"/>
      <c r="EBS297" s="6"/>
      <c r="EBT297" s="6"/>
      <c r="EBU297" s="6"/>
      <c r="EBV297" s="6"/>
      <c r="EBW297" s="6"/>
      <c r="EBX297" s="6"/>
      <c r="EBY297" s="6"/>
      <c r="EBZ297" s="6"/>
      <c r="ECA297" s="6"/>
      <c r="ECB297" s="6"/>
      <c r="ECC297" s="6"/>
      <c r="ECD297" s="6"/>
      <c r="ECE297" s="6"/>
      <c r="ECF297" s="6"/>
      <c r="ECG297" s="6"/>
      <c r="ECH297" s="6"/>
      <c r="ECI297" s="6"/>
      <c r="ECJ297" s="6"/>
      <c r="ECK297" s="6"/>
      <c r="ECL297" s="6"/>
      <c r="ECM297" s="6"/>
      <c r="ECN297" s="6"/>
      <c r="ECO297" s="6"/>
      <c r="ECP297" s="6"/>
      <c r="ECQ297" s="6"/>
      <c r="ECR297" s="6"/>
      <c r="ECS297" s="6"/>
      <c r="ECT297" s="6"/>
      <c r="ECU297" s="6"/>
      <c r="ECV297" s="6"/>
      <c r="ECW297" s="6"/>
      <c r="ECX297" s="6"/>
      <c r="ECY297" s="6"/>
      <c r="ECZ297" s="6"/>
      <c r="EDA297" s="6"/>
      <c r="EDB297" s="6"/>
      <c r="EDC297" s="6"/>
      <c r="EDD297" s="6"/>
      <c r="EDE297" s="6"/>
      <c r="EDF297" s="6"/>
      <c r="EDG297" s="6"/>
      <c r="EDH297" s="6"/>
      <c r="EDI297" s="6"/>
      <c r="EDJ297" s="6"/>
      <c r="EDK297" s="6"/>
      <c r="EDL297" s="6"/>
      <c r="EDM297" s="6"/>
      <c r="EDN297" s="6"/>
      <c r="EDO297" s="6"/>
      <c r="EDP297" s="6"/>
      <c r="EDQ297" s="6"/>
      <c r="EDR297" s="6"/>
      <c r="EDS297" s="6"/>
      <c r="EDT297" s="6"/>
      <c r="EDU297" s="6"/>
      <c r="EDV297" s="6"/>
      <c r="EDW297" s="6"/>
      <c r="EDX297" s="6"/>
      <c r="EDY297" s="6"/>
      <c r="EDZ297" s="6"/>
      <c r="EEA297" s="6"/>
      <c r="EEB297" s="6"/>
      <c r="EEC297" s="6"/>
      <c r="EED297" s="6"/>
      <c r="EEE297" s="6"/>
      <c r="EEF297" s="6"/>
      <c r="EEG297" s="6"/>
      <c r="EEH297" s="6"/>
      <c r="EEI297" s="6"/>
      <c r="EEJ297" s="6"/>
      <c r="EEK297" s="6"/>
      <c r="EEL297" s="6"/>
      <c r="EEM297" s="6"/>
      <c r="EEN297" s="6"/>
      <c r="EEO297" s="6"/>
      <c r="EEP297" s="6"/>
      <c r="EEQ297" s="6"/>
      <c r="EER297" s="6"/>
      <c r="EES297" s="6"/>
      <c r="EET297" s="6"/>
      <c r="EEU297" s="6"/>
      <c r="EEV297" s="6"/>
      <c r="EEW297" s="6"/>
      <c r="EEX297" s="6"/>
      <c r="EEY297" s="6"/>
      <c r="EEZ297" s="6"/>
      <c r="EFA297" s="6"/>
      <c r="EFB297" s="6"/>
      <c r="EFC297" s="6"/>
      <c r="EFD297" s="6"/>
      <c r="EFE297" s="6"/>
      <c r="EFF297" s="6"/>
      <c r="EFG297" s="6"/>
      <c r="EFH297" s="6"/>
      <c r="EFI297" s="6"/>
      <c r="EFJ297" s="6"/>
      <c r="EFK297" s="6"/>
      <c r="EFL297" s="6"/>
      <c r="EFM297" s="6"/>
      <c r="EFN297" s="6"/>
      <c r="EFO297" s="6"/>
      <c r="EFP297" s="6"/>
      <c r="EFQ297" s="6"/>
      <c r="EFR297" s="6"/>
      <c r="EFS297" s="6"/>
      <c r="EFT297" s="6"/>
      <c r="EFU297" s="6"/>
      <c r="EFV297" s="6"/>
      <c r="EFW297" s="6"/>
      <c r="EFX297" s="6"/>
      <c r="EFY297" s="6"/>
      <c r="EFZ297" s="6"/>
      <c r="EGA297" s="6"/>
      <c r="EGB297" s="6"/>
      <c r="EGC297" s="6"/>
      <c r="EGD297" s="6"/>
      <c r="EGE297" s="6"/>
      <c r="EGF297" s="6"/>
      <c r="EGG297" s="6"/>
      <c r="EGH297" s="6"/>
      <c r="EGI297" s="6"/>
      <c r="EGJ297" s="6"/>
      <c r="EGK297" s="6"/>
      <c r="EGL297" s="6"/>
      <c r="EGM297" s="6"/>
      <c r="EGN297" s="6"/>
      <c r="EGO297" s="6"/>
      <c r="EGP297" s="6"/>
      <c r="EGQ297" s="6"/>
      <c r="EGR297" s="6"/>
      <c r="EGS297" s="6"/>
      <c r="EGT297" s="6"/>
      <c r="EGU297" s="6"/>
      <c r="EGV297" s="6"/>
      <c r="EGW297" s="6"/>
      <c r="EGX297" s="6"/>
      <c r="EGY297" s="6"/>
      <c r="EGZ297" s="6"/>
      <c r="EHA297" s="6"/>
      <c r="EHB297" s="6"/>
      <c r="EHC297" s="6"/>
      <c r="EHD297" s="6"/>
      <c r="EHE297" s="6"/>
      <c r="EHF297" s="6"/>
      <c r="EHG297" s="6"/>
      <c r="EHH297" s="6"/>
      <c r="EHI297" s="6"/>
      <c r="EHJ297" s="6"/>
      <c r="EHK297" s="6"/>
      <c r="EHL297" s="6"/>
      <c r="EHM297" s="6"/>
      <c r="EHN297" s="6"/>
      <c r="EHO297" s="6"/>
      <c r="EHP297" s="6"/>
      <c r="EHQ297" s="6"/>
      <c r="EHR297" s="6"/>
      <c r="EHS297" s="6"/>
      <c r="EHT297" s="6"/>
      <c r="EHU297" s="6"/>
      <c r="EHV297" s="6"/>
      <c r="EHW297" s="6"/>
      <c r="EHX297" s="6"/>
      <c r="EHY297" s="6"/>
      <c r="EHZ297" s="6"/>
      <c r="EIA297" s="6"/>
      <c r="EIB297" s="6"/>
      <c r="EIC297" s="6"/>
      <c r="EID297" s="6"/>
      <c r="EIE297" s="6"/>
      <c r="EIF297" s="6"/>
      <c r="EIG297" s="6"/>
      <c r="EIH297" s="6"/>
      <c r="EII297" s="6"/>
      <c r="EIJ297" s="6"/>
      <c r="EIK297" s="6"/>
      <c r="EIL297" s="6"/>
      <c r="EIM297" s="6"/>
      <c r="EIN297" s="6"/>
      <c r="EIO297" s="6"/>
      <c r="EIP297" s="6"/>
      <c r="EIQ297" s="6"/>
      <c r="EIR297" s="6"/>
      <c r="EIS297" s="6"/>
      <c r="EIT297" s="6"/>
      <c r="EIU297" s="6"/>
      <c r="EIV297" s="6"/>
      <c r="EIW297" s="6"/>
      <c r="EIX297" s="6"/>
      <c r="EIY297" s="6"/>
      <c r="EIZ297" s="6"/>
      <c r="EJA297" s="6"/>
      <c r="EJB297" s="6"/>
      <c r="EJC297" s="6"/>
      <c r="EJD297" s="6"/>
      <c r="EJE297" s="6"/>
      <c r="EJF297" s="6"/>
      <c r="EJG297" s="6"/>
      <c r="EJH297" s="6"/>
      <c r="EJI297" s="6"/>
      <c r="EJJ297" s="6"/>
      <c r="EJK297" s="6"/>
      <c r="EJL297" s="6"/>
      <c r="EJM297" s="6"/>
      <c r="EJN297" s="6"/>
      <c r="EJO297" s="6"/>
      <c r="EJP297" s="6"/>
      <c r="EJQ297" s="6"/>
      <c r="EJR297" s="6"/>
      <c r="EJS297" s="6"/>
      <c r="EJT297" s="6"/>
      <c r="EJU297" s="6"/>
      <c r="EJV297" s="6"/>
      <c r="EJW297" s="6"/>
      <c r="EJX297" s="6"/>
      <c r="EJY297" s="6"/>
      <c r="EJZ297" s="6"/>
      <c r="EKA297" s="6"/>
      <c r="EKB297" s="6"/>
      <c r="EKC297" s="6"/>
      <c r="EKD297" s="6"/>
      <c r="EKE297" s="6"/>
      <c r="EKF297" s="6"/>
      <c r="EKG297" s="6"/>
      <c r="EKH297" s="6"/>
      <c r="EKI297" s="6"/>
      <c r="EKJ297" s="6"/>
      <c r="EKK297" s="6"/>
      <c r="EKL297" s="6"/>
      <c r="EKM297" s="6"/>
      <c r="EKN297" s="6"/>
      <c r="EKO297" s="6"/>
      <c r="EKP297" s="6"/>
      <c r="EKQ297" s="6"/>
      <c r="EKR297" s="6"/>
      <c r="EKS297" s="6"/>
      <c r="EKT297" s="6"/>
      <c r="EKU297" s="6"/>
      <c r="EKV297" s="6"/>
      <c r="EKW297" s="6"/>
      <c r="EKX297" s="6"/>
      <c r="EKY297" s="6"/>
      <c r="EKZ297" s="6"/>
      <c r="ELA297" s="6"/>
      <c r="ELB297" s="6"/>
      <c r="ELC297" s="6"/>
      <c r="ELD297" s="6"/>
      <c r="ELE297" s="6"/>
      <c r="ELF297" s="6"/>
      <c r="ELG297" s="6"/>
      <c r="ELH297" s="6"/>
      <c r="ELI297" s="6"/>
      <c r="ELJ297" s="6"/>
      <c r="ELK297" s="6"/>
      <c r="ELL297" s="6"/>
      <c r="ELM297" s="6"/>
      <c r="ELN297" s="6"/>
      <c r="ELO297" s="6"/>
      <c r="ELP297" s="6"/>
      <c r="ELQ297" s="6"/>
      <c r="ELR297" s="6"/>
      <c r="ELS297" s="6"/>
      <c r="ELT297" s="6"/>
      <c r="ELU297" s="6"/>
      <c r="ELV297" s="6"/>
      <c r="ELW297" s="6"/>
      <c r="ELX297" s="6"/>
      <c r="ELY297" s="6"/>
      <c r="ELZ297" s="6"/>
      <c r="EMA297" s="6"/>
      <c r="EMB297" s="6"/>
      <c r="EMC297" s="6"/>
      <c r="EMD297" s="6"/>
      <c r="EME297" s="6"/>
      <c r="EMF297" s="6"/>
      <c r="EMG297" s="6"/>
      <c r="EMH297" s="6"/>
      <c r="EMI297" s="6"/>
      <c r="EMJ297" s="6"/>
      <c r="EMK297" s="6"/>
      <c r="EML297" s="6"/>
      <c r="EMM297" s="6"/>
      <c r="EMN297" s="6"/>
      <c r="EMO297" s="6"/>
      <c r="EMP297" s="6"/>
      <c r="EMQ297" s="6"/>
      <c r="EMR297" s="6"/>
      <c r="EMS297" s="6"/>
      <c r="EMT297" s="6"/>
      <c r="EMU297" s="6"/>
      <c r="EMV297" s="6"/>
      <c r="EMW297" s="6"/>
      <c r="EMX297" s="6"/>
      <c r="EMY297" s="6"/>
      <c r="EMZ297" s="6"/>
      <c r="ENA297" s="6"/>
      <c r="ENB297" s="6"/>
      <c r="ENC297" s="6"/>
      <c r="END297" s="6"/>
      <c r="ENE297" s="6"/>
      <c r="ENF297" s="6"/>
      <c r="ENG297" s="6"/>
      <c r="ENH297" s="6"/>
      <c r="ENI297" s="6"/>
      <c r="ENJ297" s="6"/>
      <c r="ENK297" s="6"/>
      <c r="ENL297" s="6"/>
      <c r="ENM297" s="6"/>
      <c r="ENN297" s="6"/>
      <c r="ENO297" s="6"/>
      <c r="ENP297" s="6"/>
      <c r="ENQ297" s="6"/>
      <c r="ENR297" s="6"/>
      <c r="ENS297" s="6"/>
      <c r="ENT297" s="6"/>
      <c r="ENU297" s="6"/>
      <c r="ENV297" s="6"/>
      <c r="ENW297" s="6"/>
      <c r="ENX297" s="6"/>
      <c r="ENY297" s="6"/>
      <c r="ENZ297" s="6"/>
      <c r="EOA297" s="6"/>
      <c r="EOB297" s="6"/>
      <c r="EOC297" s="6"/>
      <c r="EOD297" s="6"/>
      <c r="EOE297" s="6"/>
      <c r="EOF297" s="6"/>
      <c r="EOG297" s="6"/>
      <c r="EOH297" s="6"/>
      <c r="EOI297" s="6"/>
      <c r="EOJ297" s="6"/>
      <c r="EOK297" s="6"/>
      <c r="EOL297" s="6"/>
      <c r="EOM297" s="6"/>
      <c r="EON297" s="6"/>
      <c r="EOO297" s="6"/>
      <c r="EOP297" s="6"/>
      <c r="EOQ297" s="6"/>
      <c r="EOR297" s="6"/>
      <c r="EOS297" s="6"/>
      <c r="EOT297" s="6"/>
      <c r="EOU297" s="6"/>
      <c r="EOV297" s="6"/>
      <c r="EOW297" s="6"/>
      <c r="EOX297" s="6"/>
      <c r="EOY297" s="6"/>
      <c r="EOZ297" s="6"/>
      <c r="EPA297" s="6"/>
      <c r="EPB297" s="6"/>
      <c r="EPC297" s="6"/>
      <c r="EPD297" s="6"/>
      <c r="EPE297" s="6"/>
      <c r="EPF297" s="6"/>
      <c r="EPG297" s="6"/>
      <c r="EPH297" s="6"/>
      <c r="EPI297" s="6"/>
      <c r="EPJ297" s="6"/>
      <c r="EPK297" s="6"/>
      <c r="EPL297" s="6"/>
      <c r="EPM297" s="6"/>
      <c r="EPN297" s="6"/>
      <c r="EPO297" s="6"/>
      <c r="EPP297" s="6"/>
      <c r="EPQ297" s="6"/>
      <c r="EPR297" s="6"/>
      <c r="EPS297" s="6"/>
      <c r="EPT297" s="6"/>
      <c r="EPU297" s="6"/>
      <c r="EPV297" s="6"/>
      <c r="EPW297" s="6"/>
      <c r="EPX297" s="6"/>
      <c r="EPY297" s="6"/>
      <c r="EPZ297" s="6"/>
      <c r="EQA297" s="6"/>
      <c r="EQB297" s="6"/>
      <c r="EQC297" s="6"/>
      <c r="EQD297" s="6"/>
      <c r="EQE297" s="6"/>
      <c r="EQF297" s="6"/>
      <c r="EQG297" s="6"/>
      <c r="EQH297" s="6"/>
      <c r="EQI297" s="6"/>
      <c r="EQJ297" s="6"/>
      <c r="EQK297" s="6"/>
      <c r="EQL297" s="6"/>
      <c r="EQM297" s="6"/>
      <c r="EQN297" s="6"/>
      <c r="EQO297" s="6"/>
      <c r="EQP297" s="6"/>
      <c r="EQQ297" s="6"/>
      <c r="EQR297" s="6"/>
      <c r="EQS297" s="6"/>
      <c r="EQT297" s="6"/>
      <c r="EQU297" s="6"/>
      <c r="EQV297" s="6"/>
      <c r="EQW297" s="6"/>
      <c r="EQX297" s="6"/>
      <c r="EQY297" s="6"/>
      <c r="EQZ297" s="6"/>
      <c r="ERA297" s="6"/>
      <c r="ERB297" s="6"/>
      <c r="ERC297" s="6"/>
      <c r="ERD297" s="6"/>
      <c r="ERE297" s="6"/>
      <c r="ERF297" s="6"/>
      <c r="ERG297" s="6"/>
      <c r="ERH297" s="6"/>
      <c r="ERI297" s="6"/>
      <c r="ERJ297" s="6"/>
      <c r="ERK297" s="6"/>
      <c r="ERL297" s="6"/>
      <c r="ERM297" s="6"/>
      <c r="ERN297" s="6"/>
      <c r="ERO297" s="6"/>
      <c r="ERP297" s="6"/>
      <c r="ERQ297" s="6"/>
      <c r="ERR297" s="6"/>
      <c r="ERS297" s="6"/>
      <c r="ERT297" s="6"/>
      <c r="ERU297" s="6"/>
      <c r="ERV297" s="6"/>
      <c r="ERW297" s="6"/>
      <c r="ERX297" s="6"/>
      <c r="ERY297" s="6"/>
      <c r="ERZ297" s="6"/>
      <c r="ESA297" s="6"/>
      <c r="ESB297" s="6"/>
      <c r="ESC297" s="6"/>
      <c r="ESD297" s="6"/>
      <c r="ESE297" s="6"/>
      <c r="ESF297" s="6"/>
      <c r="ESG297" s="6"/>
      <c r="ESH297" s="6"/>
      <c r="ESI297" s="6"/>
      <c r="ESJ297" s="6"/>
      <c r="ESK297" s="6"/>
      <c r="ESL297" s="6"/>
      <c r="ESM297" s="6"/>
      <c r="ESN297" s="6"/>
      <c r="ESO297" s="6"/>
      <c r="ESP297" s="6"/>
      <c r="ESQ297" s="6"/>
      <c r="ESR297" s="6"/>
      <c r="ESS297" s="6"/>
      <c r="EST297" s="6"/>
      <c r="ESU297" s="6"/>
      <c r="ESV297" s="6"/>
      <c r="ESW297" s="6"/>
      <c r="ESX297" s="6"/>
      <c r="ESY297" s="6"/>
      <c r="ESZ297" s="6"/>
      <c r="ETA297" s="6"/>
      <c r="ETB297" s="6"/>
      <c r="ETC297" s="6"/>
      <c r="ETD297" s="6"/>
      <c r="ETE297" s="6"/>
      <c r="ETF297" s="6"/>
      <c r="ETG297" s="6"/>
      <c r="ETH297" s="6"/>
      <c r="ETI297" s="6"/>
      <c r="ETJ297" s="6"/>
      <c r="ETK297" s="6"/>
      <c r="ETL297" s="6"/>
      <c r="ETM297" s="6"/>
      <c r="ETN297" s="6"/>
      <c r="ETO297" s="6"/>
      <c r="ETP297" s="6"/>
      <c r="ETQ297" s="6"/>
      <c r="ETR297" s="6"/>
      <c r="ETS297" s="6"/>
      <c r="ETT297" s="6"/>
      <c r="ETU297" s="6"/>
      <c r="ETV297" s="6"/>
      <c r="ETW297" s="6"/>
      <c r="ETX297" s="6"/>
      <c r="ETY297" s="6"/>
      <c r="ETZ297" s="6"/>
      <c r="EUA297" s="6"/>
      <c r="EUB297" s="6"/>
      <c r="EUC297" s="6"/>
      <c r="EUD297" s="6"/>
      <c r="EUE297" s="6"/>
      <c r="EUF297" s="6"/>
      <c r="EUG297" s="6"/>
      <c r="EUH297" s="6"/>
      <c r="EUI297" s="6"/>
      <c r="EUJ297" s="6"/>
      <c r="EUK297" s="6"/>
      <c r="EUL297" s="6"/>
      <c r="EUM297" s="6"/>
      <c r="EUN297" s="6"/>
      <c r="EUO297" s="6"/>
      <c r="EUP297" s="6"/>
      <c r="EUQ297" s="6"/>
      <c r="EUR297" s="6"/>
      <c r="EUS297" s="6"/>
      <c r="EUT297" s="6"/>
      <c r="EUU297" s="6"/>
      <c r="EUV297" s="6"/>
      <c r="EUW297" s="6"/>
      <c r="EUX297" s="6"/>
      <c r="EUY297" s="6"/>
      <c r="EUZ297" s="6"/>
      <c r="EVA297" s="6"/>
      <c r="EVB297" s="6"/>
      <c r="EVC297" s="6"/>
      <c r="EVD297" s="6"/>
      <c r="EVE297" s="6"/>
      <c r="EVF297" s="6"/>
      <c r="EVG297" s="6"/>
      <c r="EVH297" s="6"/>
      <c r="EVI297" s="6"/>
      <c r="EVJ297" s="6"/>
      <c r="EVK297" s="6"/>
      <c r="EVL297" s="6"/>
      <c r="EVM297" s="6"/>
      <c r="EVN297" s="6"/>
      <c r="EVO297" s="6"/>
      <c r="EVP297" s="6"/>
      <c r="EVQ297" s="6"/>
      <c r="EVR297" s="6"/>
      <c r="EVS297" s="6"/>
      <c r="EVT297" s="6"/>
      <c r="EVU297" s="6"/>
      <c r="EVV297" s="6"/>
      <c r="EVW297" s="6"/>
      <c r="EVX297" s="6"/>
      <c r="EVY297" s="6"/>
      <c r="EVZ297" s="6"/>
      <c r="EWA297" s="6"/>
      <c r="EWB297" s="6"/>
      <c r="EWC297" s="6"/>
      <c r="EWD297" s="6"/>
      <c r="EWE297" s="6"/>
      <c r="EWF297" s="6"/>
      <c r="EWG297" s="6"/>
      <c r="EWH297" s="6"/>
      <c r="EWI297" s="6"/>
      <c r="EWJ297" s="6"/>
      <c r="EWK297" s="6"/>
      <c r="EWL297" s="6"/>
      <c r="EWM297" s="6"/>
      <c r="EWN297" s="6"/>
      <c r="EWO297" s="6"/>
      <c r="EWP297" s="6"/>
      <c r="EWQ297" s="6"/>
      <c r="EWR297" s="6"/>
      <c r="EWS297" s="6"/>
      <c r="EWT297" s="6"/>
      <c r="EWU297" s="6"/>
      <c r="EWV297" s="6"/>
      <c r="EWW297" s="6"/>
      <c r="EWX297" s="6"/>
      <c r="EWY297" s="6"/>
      <c r="EWZ297" s="6"/>
      <c r="EXA297" s="6"/>
      <c r="EXB297" s="6"/>
      <c r="EXC297" s="6"/>
      <c r="EXD297" s="6"/>
      <c r="EXE297" s="6"/>
      <c r="EXF297" s="6"/>
      <c r="EXG297" s="6"/>
      <c r="EXH297" s="6"/>
      <c r="EXI297" s="6"/>
      <c r="EXJ297" s="6"/>
      <c r="EXK297" s="6"/>
      <c r="EXL297" s="6"/>
      <c r="EXM297" s="6"/>
      <c r="EXN297" s="6"/>
      <c r="EXO297" s="6"/>
      <c r="EXP297" s="6"/>
      <c r="EXQ297" s="6"/>
      <c r="EXR297" s="6"/>
      <c r="EXS297" s="6"/>
      <c r="EXT297" s="6"/>
      <c r="EXU297" s="6"/>
      <c r="EXV297" s="6"/>
      <c r="EXW297" s="6"/>
      <c r="EXX297" s="6"/>
      <c r="EXY297" s="6"/>
      <c r="EXZ297" s="6"/>
      <c r="EYA297" s="6"/>
      <c r="EYB297" s="6"/>
      <c r="EYC297" s="6"/>
      <c r="EYD297" s="6"/>
      <c r="EYE297" s="6"/>
      <c r="EYF297" s="6"/>
      <c r="EYG297" s="6"/>
      <c r="EYH297" s="6"/>
      <c r="EYI297" s="6"/>
      <c r="EYJ297" s="6"/>
      <c r="EYK297" s="6"/>
      <c r="EYL297" s="6"/>
      <c r="EYM297" s="6"/>
      <c r="EYN297" s="6"/>
      <c r="EYO297" s="6"/>
      <c r="EYP297" s="6"/>
      <c r="EYQ297" s="6"/>
      <c r="EYR297" s="6"/>
      <c r="EYS297" s="6"/>
      <c r="EYT297" s="6"/>
      <c r="EYU297" s="6"/>
      <c r="EYV297" s="6"/>
      <c r="EYW297" s="6"/>
      <c r="EYX297" s="6"/>
      <c r="EYY297" s="6"/>
      <c r="EYZ297" s="6"/>
      <c r="EZA297" s="6"/>
      <c r="EZB297" s="6"/>
      <c r="EZC297" s="6"/>
      <c r="EZD297" s="6"/>
      <c r="EZE297" s="6"/>
      <c r="EZF297" s="6"/>
      <c r="EZG297" s="6"/>
      <c r="EZH297" s="6"/>
      <c r="EZI297" s="6"/>
      <c r="EZJ297" s="6"/>
      <c r="EZK297" s="6"/>
      <c r="EZL297" s="6"/>
      <c r="EZM297" s="6"/>
      <c r="EZN297" s="6"/>
      <c r="EZO297" s="6"/>
      <c r="EZP297" s="6"/>
      <c r="EZQ297" s="6"/>
      <c r="EZR297" s="6"/>
      <c r="EZS297" s="6"/>
      <c r="EZT297" s="6"/>
      <c r="EZU297" s="6"/>
      <c r="EZV297" s="6"/>
      <c r="EZW297" s="6"/>
      <c r="EZX297" s="6"/>
      <c r="EZY297" s="6"/>
      <c r="EZZ297" s="6"/>
      <c r="FAA297" s="6"/>
      <c r="FAB297" s="6"/>
      <c r="FAC297" s="6"/>
      <c r="FAD297" s="6"/>
      <c r="FAE297" s="6"/>
      <c r="FAF297" s="6"/>
      <c r="FAG297" s="6"/>
      <c r="FAH297" s="6"/>
      <c r="FAI297" s="6"/>
      <c r="FAJ297" s="6"/>
      <c r="FAK297" s="6"/>
      <c r="FAL297" s="6"/>
      <c r="FAM297" s="6"/>
      <c r="FAN297" s="6"/>
      <c r="FAO297" s="6"/>
      <c r="FAP297" s="6"/>
      <c r="FAQ297" s="6"/>
      <c r="FAR297" s="6"/>
      <c r="FAS297" s="6"/>
      <c r="FAT297" s="6"/>
      <c r="FAU297" s="6"/>
      <c r="FAV297" s="6"/>
      <c r="FAW297" s="6"/>
      <c r="FAX297" s="6"/>
      <c r="FAY297" s="6"/>
      <c r="FAZ297" s="6"/>
      <c r="FBA297" s="6"/>
      <c r="FBB297" s="6"/>
      <c r="FBC297" s="6"/>
      <c r="FBD297" s="6"/>
      <c r="FBE297" s="6"/>
      <c r="FBF297" s="6"/>
      <c r="FBG297" s="6"/>
      <c r="FBH297" s="6"/>
      <c r="FBI297" s="6"/>
      <c r="FBJ297" s="6"/>
      <c r="FBK297" s="6"/>
      <c r="FBL297" s="6"/>
      <c r="FBM297" s="6"/>
      <c r="FBN297" s="6"/>
      <c r="FBO297" s="6"/>
      <c r="FBP297" s="6"/>
      <c r="FBQ297" s="6"/>
      <c r="FBR297" s="6"/>
      <c r="FBS297" s="6"/>
      <c r="FBT297" s="6"/>
      <c r="FBU297" s="6"/>
      <c r="FBV297" s="6"/>
      <c r="FBW297" s="6"/>
      <c r="FBX297" s="6"/>
      <c r="FBY297" s="6"/>
      <c r="FBZ297" s="6"/>
      <c r="FCA297" s="6"/>
      <c r="FCB297" s="6"/>
      <c r="FCC297" s="6"/>
      <c r="FCD297" s="6"/>
      <c r="FCE297" s="6"/>
      <c r="FCF297" s="6"/>
      <c r="FCG297" s="6"/>
      <c r="FCH297" s="6"/>
      <c r="FCI297" s="6"/>
      <c r="FCJ297" s="6"/>
      <c r="FCK297" s="6"/>
      <c r="FCL297" s="6"/>
      <c r="FCM297" s="6"/>
      <c r="FCN297" s="6"/>
      <c r="FCO297" s="6"/>
      <c r="FCP297" s="6"/>
      <c r="FCQ297" s="6"/>
      <c r="FCR297" s="6"/>
      <c r="FCS297" s="6"/>
      <c r="FCT297" s="6"/>
      <c r="FCU297" s="6"/>
      <c r="FCV297" s="6"/>
      <c r="FCW297" s="6"/>
      <c r="FCX297" s="6"/>
      <c r="FCY297" s="6"/>
      <c r="FCZ297" s="6"/>
      <c r="FDA297" s="6"/>
      <c r="FDB297" s="6"/>
      <c r="FDC297" s="6"/>
      <c r="FDD297" s="6"/>
      <c r="FDE297" s="6"/>
      <c r="FDF297" s="6"/>
      <c r="FDG297" s="6"/>
      <c r="FDH297" s="6"/>
      <c r="FDI297" s="6"/>
      <c r="FDJ297" s="6"/>
      <c r="FDK297" s="6"/>
      <c r="FDL297" s="6"/>
      <c r="FDM297" s="6"/>
      <c r="FDN297" s="6"/>
      <c r="FDO297" s="6"/>
      <c r="FDP297" s="6"/>
      <c r="FDQ297" s="6"/>
      <c r="FDR297" s="6"/>
      <c r="FDS297" s="6"/>
      <c r="FDT297" s="6"/>
      <c r="FDU297" s="6"/>
      <c r="FDV297" s="6"/>
      <c r="FDW297" s="6"/>
      <c r="FDX297" s="6"/>
      <c r="FDY297" s="6"/>
      <c r="FDZ297" s="6"/>
      <c r="FEA297" s="6"/>
      <c r="FEB297" s="6"/>
      <c r="FEC297" s="6"/>
      <c r="FED297" s="6"/>
      <c r="FEE297" s="6"/>
      <c r="FEF297" s="6"/>
      <c r="FEG297" s="6"/>
      <c r="FEH297" s="6"/>
      <c r="FEI297" s="6"/>
      <c r="FEJ297" s="6"/>
      <c r="FEK297" s="6"/>
      <c r="FEL297" s="6"/>
      <c r="FEM297" s="6"/>
      <c r="FEN297" s="6"/>
      <c r="FEO297" s="6"/>
      <c r="FEP297" s="6"/>
      <c r="FEQ297" s="6"/>
      <c r="FER297" s="6"/>
      <c r="FES297" s="6"/>
      <c r="FET297" s="6"/>
      <c r="FEU297" s="6"/>
      <c r="FEV297" s="6"/>
      <c r="FEW297" s="6"/>
      <c r="FEX297" s="6"/>
      <c r="FEY297" s="6"/>
      <c r="FEZ297" s="6"/>
      <c r="FFA297" s="6"/>
      <c r="FFB297" s="6"/>
      <c r="FFC297" s="6"/>
      <c r="FFD297" s="6"/>
      <c r="FFE297" s="6"/>
      <c r="FFF297" s="6"/>
      <c r="FFG297" s="6"/>
      <c r="FFH297" s="6"/>
      <c r="FFI297" s="6"/>
      <c r="FFJ297" s="6"/>
      <c r="FFK297" s="6"/>
      <c r="FFL297" s="6"/>
      <c r="FFM297" s="6"/>
      <c r="FFN297" s="6"/>
      <c r="FFO297" s="6"/>
      <c r="FFP297" s="6"/>
      <c r="FFQ297" s="6"/>
      <c r="FFR297" s="6"/>
      <c r="FFS297" s="6"/>
      <c r="FFT297" s="6"/>
      <c r="FFU297" s="6"/>
      <c r="FFV297" s="6"/>
      <c r="FFW297" s="6"/>
      <c r="FFX297" s="6"/>
      <c r="FFY297" s="6"/>
      <c r="FFZ297" s="6"/>
      <c r="FGA297" s="6"/>
      <c r="FGB297" s="6"/>
      <c r="FGC297" s="6"/>
      <c r="FGD297" s="6"/>
      <c r="FGE297" s="6"/>
      <c r="FGF297" s="6"/>
      <c r="FGG297" s="6"/>
      <c r="FGH297" s="6"/>
      <c r="FGI297" s="6"/>
      <c r="FGJ297" s="6"/>
      <c r="FGK297" s="6"/>
      <c r="FGL297" s="6"/>
      <c r="FGM297" s="6"/>
      <c r="FGN297" s="6"/>
      <c r="FGO297" s="6"/>
      <c r="FGP297" s="6"/>
      <c r="FGQ297" s="6"/>
      <c r="FGR297" s="6"/>
      <c r="FGS297" s="6"/>
      <c r="FGT297" s="6"/>
      <c r="FGU297" s="6"/>
      <c r="FGV297" s="6"/>
      <c r="FGW297" s="6"/>
      <c r="FGX297" s="6"/>
      <c r="FGY297" s="6"/>
      <c r="FGZ297" s="6"/>
      <c r="FHA297" s="6"/>
      <c r="FHB297" s="6"/>
      <c r="FHC297" s="6"/>
      <c r="FHD297" s="6"/>
      <c r="FHE297" s="6"/>
      <c r="FHF297" s="6"/>
      <c r="FHG297" s="6"/>
      <c r="FHH297" s="6"/>
      <c r="FHI297" s="6"/>
      <c r="FHJ297" s="6"/>
      <c r="FHK297" s="6"/>
      <c r="FHL297" s="6"/>
      <c r="FHM297" s="6"/>
      <c r="FHN297" s="6"/>
      <c r="FHO297" s="6"/>
      <c r="FHP297" s="6"/>
      <c r="FHQ297" s="6"/>
      <c r="FHR297" s="6"/>
      <c r="FHS297" s="6"/>
      <c r="FHT297" s="6"/>
      <c r="FHU297" s="6"/>
      <c r="FHV297" s="6"/>
      <c r="FHW297" s="6"/>
      <c r="FHX297" s="6"/>
      <c r="FHY297" s="6"/>
      <c r="FHZ297" s="6"/>
      <c r="FIA297" s="6"/>
      <c r="FIB297" s="6"/>
      <c r="FIC297" s="6"/>
      <c r="FID297" s="6"/>
      <c r="FIE297" s="6"/>
      <c r="FIF297" s="6"/>
      <c r="FIG297" s="6"/>
      <c r="FIH297" s="6"/>
      <c r="FII297" s="6"/>
      <c r="FIJ297" s="6"/>
      <c r="FIK297" s="6"/>
      <c r="FIL297" s="6"/>
      <c r="FIM297" s="6"/>
      <c r="FIN297" s="6"/>
      <c r="FIO297" s="6"/>
      <c r="FIP297" s="6"/>
      <c r="FIQ297" s="6"/>
      <c r="FIR297" s="6"/>
      <c r="FIS297" s="6"/>
      <c r="FIT297" s="6"/>
      <c r="FIU297" s="6"/>
      <c r="FIV297" s="6"/>
      <c r="FIW297" s="6"/>
      <c r="FIX297" s="6"/>
      <c r="FIY297" s="6"/>
      <c r="FIZ297" s="6"/>
      <c r="FJA297" s="6"/>
      <c r="FJB297" s="6"/>
      <c r="FJC297" s="6"/>
      <c r="FJD297" s="6"/>
      <c r="FJE297" s="6"/>
      <c r="FJF297" s="6"/>
      <c r="FJG297" s="6"/>
      <c r="FJH297" s="6"/>
      <c r="FJI297" s="6"/>
      <c r="FJJ297" s="6"/>
      <c r="FJK297" s="6"/>
      <c r="FJL297" s="6"/>
      <c r="FJM297" s="6"/>
      <c r="FJN297" s="6"/>
      <c r="FJO297" s="6"/>
      <c r="FJP297" s="6"/>
      <c r="FJQ297" s="6"/>
      <c r="FJR297" s="6"/>
      <c r="FJS297" s="6"/>
      <c r="FJT297" s="6"/>
      <c r="FJU297" s="6"/>
      <c r="FJV297" s="6"/>
      <c r="FJW297" s="6"/>
      <c r="FJX297" s="6"/>
      <c r="FJY297" s="6"/>
      <c r="FJZ297" s="6"/>
      <c r="FKA297" s="6"/>
      <c r="FKB297" s="6"/>
      <c r="FKC297" s="6"/>
      <c r="FKD297" s="6"/>
      <c r="FKE297" s="6"/>
      <c r="FKF297" s="6"/>
      <c r="FKG297" s="6"/>
      <c r="FKH297" s="6"/>
      <c r="FKI297" s="6"/>
      <c r="FKJ297" s="6"/>
      <c r="FKK297" s="6"/>
      <c r="FKL297" s="6"/>
      <c r="FKM297" s="6"/>
      <c r="FKN297" s="6"/>
      <c r="FKO297" s="6"/>
      <c r="FKP297" s="6"/>
      <c r="FKQ297" s="6"/>
      <c r="FKR297" s="6"/>
      <c r="FKS297" s="6"/>
      <c r="FKT297" s="6"/>
      <c r="FKU297" s="6"/>
      <c r="FKV297" s="6"/>
      <c r="FKW297" s="6"/>
      <c r="FKX297" s="6"/>
      <c r="FKY297" s="6"/>
      <c r="FKZ297" s="6"/>
      <c r="FLA297" s="6"/>
      <c r="FLB297" s="6"/>
      <c r="FLC297" s="6"/>
      <c r="FLD297" s="6"/>
      <c r="FLE297" s="6"/>
      <c r="FLF297" s="6"/>
      <c r="FLG297" s="6"/>
      <c r="FLH297" s="6"/>
      <c r="FLI297" s="6"/>
      <c r="FLJ297" s="6"/>
      <c r="FLK297" s="6"/>
      <c r="FLL297" s="6"/>
      <c r="FLM297" s="6"/>
      <c r="FLN297" s="6"/>
      <c r="FLO297" s="6"/>
      <c r="FLP297" s="6"/>
      <c r="FLQ297" s="6"/>
      <c r="FLR297" s="6"/>
      <c r="FLS297" s="6"/>
      <c r="FLT297" s="6"/>
      <c r="FLU297" s="6"/>
      <c r="FLV297" s="6"/>
      <c r="FLW297" s="6"/>
      <c r="FLX297" s="6"/>
      <c r="FLY297" s="6"/>
      <c r="FLZ297" s="6"/>
      <c r="FMA297" s="6"/>
      <c r="FMB297" s="6"/>
      <c r="FMC297" s="6"/>
      <c r="FMD297" s="6"/>
      <c r="FME297" s="6"/>
      <c r="FMF297" s="6"/>
      <c r="FMG297" s="6"/>
      <c r="FMH297" s="6"/>
      <c r="FMI297" s="6"/>
      <c r="FMJ297" s="6"/>
      <c r="FMK297" s="6"/>
      <c r="FML297" s="6"/>
      <c r="FMM297" s="6"/>
      <c r="FMN297" s="6"/>
      <c r="FMO297" s="6"/>
      <c r="FMP297" s="6"/>
      <c r="FMQ297" s="6"/>
      <c r="FMR297" s="6"/>
      <c r="FMS297" s="6"/>
      <c r="FMT297" s="6"/>
      <c r="FMU297" s="6"/>
      <c r="FMV297" s="6"/>
      <c r="FMW297" s="6"/>
      <c r="FMX297" s="6"/>
      <c r="FMY297" s="6"/>
      <c r="FMZ297" s="6"/>
      <c r="FNA297" s="6"/>
      <c r="FNB297" s="6"/>
      <c r="FNC297" s="6"/>
      <c r="FND297" s="6"/>
      <c r="FNE297" s="6"/>
      <c r="FNF297" s="6"/>
      <c r="FNG297" s="6"/>
      <c r="FNH297" s="6"/>
      <c r="FNI297" s="6"/>
      <c r="FNJ297" s="6"/>
      <c r="FNK297" s="6"/>
      <c r="FNL297" s="6"/>
      <c r="FNM297" s="6"/>
      <c r="FNN297" s="6"/>
      <c r="FNO297" s="6"/>
      <c r="FNP297" s="6"/>
      <c r="FNQ297" s="6"/>
      <c r="FNR297" s="6"/>
      <c r="FNS297" s="6"/>
      <c r="FNT297" s="6"/>
      <c r="FNU297" s="6"/>
      <c r="FNV297" s="6"/>
      <c r="FNW297" s="6"/>
      <c r="FNX297" s="6"/>
      <c r="FNY297" s="6"/>
      <c r="FNZ297" s="6"/>
      <c r="FOA297" s="6"/>
      <c r="FOB297" s="6"/>
      <c r="FOC297" s="6"/>
      <c r="FOD297" s="6"/>
      <c r="FOE297" s="6"/>
      <c r="FOF297" s="6"/>
      <c r="FOG297" s="6"/>
      <c r="FOH297" s="6"/>
      <c r="FOI297" s="6"/>
      <c r="FOJ297" s="6"/>
      <c r="FOK297" s="6"/>
      <c r="FOL297" s="6"/>
      <c r="FOM297" s="6"/>
      <c r="FON297" s="6"/>
      <c r="FOO297" s="6"/>
      <c r="FOP297" s="6"/>
      <c r="FOQ297" s="6"/>
      <c r="FOR297" s="6"/>
      <c r="FOS297" s="6"/>
      <c r="FOT297" s="6"/>
      <c r="FOU297" s="6"/>
      <c r="FOV297" s="6"/>
      <c r="FOW297" s="6"/>
      <c r="FOX297" s="6"/>
      <c r="FOY297" s="6"/>
      <c r="FOZ297" s="6"/>
      <c r="FPA297" s="6"/>
      <c r="FPB297" s="6"/>
      <c r="FPC297" s="6"/>
      <c r="FPD297" s="6"/>
      <c r="FPE297" s="6"/>
      <c r="FPF297" s="6"/>
      <c r="FPG297" s="6"/>
      <c r="FPH297" s="6"/>
      <c r="FPI297" s="6"/>
      <c r="FPJ297" s="6"/>
      <c r="FPK297" s="6"/>
      <c r="FPL297" s="6"/>
      <c r="FPM297" s="6"/>
      <c r="FPN297" s="6"/>
      <c r="FPO297" s="6"/>
      <c r="FPP297" s="6"/>
      <c r="FPQ297" s="6"/>
      <c r="FPR297" s="6"/>
      <c r="FPS297" s="6"/>
      <c r="FPT297" s="6"/>
      <c r="FPU297" s="6"/>
      <c r="FPV297" s="6"/>
      <c r="FPW297" s="6"/>
      <c r="FPX297" s="6"/>
      <c r="FPY297" s="6"/>
      <c r="FPZ297" s="6"/>
      <c r="FQA297" s="6"/>
      <c r="FQB297" s="6"/>
      <c r="FQC297" s="6"/>
      <c r="FQD297" s="6"/>
      <c r="FQE297" s="6"/>
      <c r="FQF297" s="6"/>
      <c r="FQG297" s="6"/>
      <c r="FQH297" s="6"/>
      <c r="FQI297" s="6"/>
      <c r="FQJ297" s="6"/>
      <c r="FQK297" s="6"/>
      <c r="FQL297" s="6"/>
      <c r="FQM297" s="6"/>
      <c r="FQN297" s="6"/>
      <c r="FQO297" s="6"/>
      <c r="FQP297" s="6"/>
      <c r="FQQ297" s="6"/>
      <c r="FQR297" s="6"/>
      <c r="FQS297" s="6"/>
      <c r="FQT297" s="6"/>
      <c r="FQU297" s="6"/>
      <c r="FQV297" s="6"/>
      <c r="FQW297" s="6"/>
      <c r="FQX297" s="6"/>
      <c r="FQY297" s="6"/>
      <c r="FQZ297" s="6"/>
      <c r="FRA297" s="6"/>
      <c r="FRB297" s="6"/>
      <c r="FRC297" s="6"/>
      <c r="FRD297" s="6"/>
      <c r="FRE297" s="6"/>
      <c r="FRF297" s="6"/>
      <c r="FRG297" s="6"/>
      <c r="FRH297" s="6"/>
      <c r="FRI297" s="6"/>
      <c r="FRJ297" s="6"/>
      <c r="FRK297" s="6"/>
      <c r="FRL297" s="6"/>
      <c r="FRM297" s="6"/>
      <c r="FRN297" s="6"/>
      <c r="FRO297" s="6"/>
      <c r="FRP297" s="6"/>
      <c r="FRQ297" s="6"/>
      <c r="FRR297" s="6"/>
      <c r="FRS297" s="6"/>
      <c r="FRT297" s="6"/>
      <c r="FRU297" s="6"/>
      <c r="FRV297" s="6"/>
      <c r="FRW297" s="6"/>
      <c r="FRX297" s="6"/>
      <c r="FRY297" s="6"/>
      <c r="FRZ297" s="6"/>
      <c r="FSA297" s="6"/>
      <c r="FSB297" s="6"/>
      <c r="FSC297" s="6"/>
      <c r="FSD297" s="6"/>
      <c r="FSE297" s="6"/>
      <c r="FSF297" s="6"/>
      <c r="FSG297" s="6"/>
      <c r="FSH297" s="6"/>
      <c r="FSI297" s="6"/>
      <c r="FSJ297" s="6"/>
      <c r="FSK297" s="6"/>
      <c r="FSL297" s="6"/>
      <c r="FSM297" s="6"/>
      <c r="FSN297" s="6"/>
      <c r="FSO297" s="6"/>
      <c r="FSP297" s="6"/>
      <c r="FSQ297" s="6"/>
      <c r="FSR297" s="6"/>
      <c r="FSS297" s="6"/>
      <c r="FST297" s="6"/>
      <c r="FSU297" s="6"/>
      <c r="FSV297" s="6"/>
      <c r="FSW297" s="6"/>
      <c r="FSX297" s="6"/>
      <c r="FSY297" s="6"/>
      <c r="FSZ297" s="6"/>
      <c r="FTA297" s="6"/>
      <c r="FTB297" s="6"/>
      <c r="FTC297" s="6"/>
      <c r="FTD297" s="6"/>
      <c r="FTE297" s="6"/>
      <c r="FTF297" s="6"/>
      <c r="FTG297" s="6"/>
      <c r="FTH297" s="6"/>
      <c r="FTI297" s="6"/>
      <c r="FTJ297" s="6"/>
      <c r="FTK297" s="6"/>
      <c r="FTL297" s="6"/>
      <c r="FTM297" s="6"/>
      <c r="FTN297" s="6"/>
      <c r="FTO297" s="6"/>
      <c r="FTP297" s="6"/>
      <c r="FTQ297" s="6"/>
      <c r="FTR297" s="6"/>
      <c r="FTS297" s="6"/>
      <c r="FTT297" s="6"/>
      <c r="FTU297" s="6"/>
      <c r="FTV297" s="6"/>
      <c r="FTW297" s="6"/>
      <c r="FTX297" s="6"/>
      <c r="FTY297" s="6"/>
      <c r="FTZ297" s="6"/>
      <c r="FUA297" s="6"/>
      <c r="FUB297" s="6"/>
      <c r="FUC297" s="6"/>
      <c r="FUD297" s="6"/>
      <c r="FUE297" s="6"/>
      <c r="FUF297" s="6"/>
      <c r="FUG297" s="6"/>
      <c r="FUH297" s="6"/>
      <c r="FUI297" s="6"/>
      <c r="FUJ297" s="6"/>
      <c r="FUK297" s="6"/>
      <c r="FUL297" s="6"/>
      <c r="FUM297" s="6"/>
      <c r="FUN297" s="6"/>
      <c r="FUO297" s="6"/>
      <c r="FUP297" s="6"/>
      <c r="FUQ297" s="6"/>
      <c r="FUR297" s="6"/>
      <c r="FUS297" s="6"/>
      <c r="FUT297" s="6"/>
      <c r="FUU297" s="6"/>
      <c r="FUV297" s="6"/>
      <c r="FUW297" s="6"/>
      <c r="FUX297" s="6"/>
      <c r="FUY297" s="6"/>
      <c r="FUZ297" s="6"/>
      <c r="FVA297" s="6"/>
      <c r="FVB297" s="6"/>
      <c r="FVC297" s="6"/>
      <c r="FVD297" s="6"/>
      <c r="FVE297" s="6"/>
      <c r="FVF297" s="6"/>
      <c r="FVG297" s="6"/>
      <c r="FVH297" s="6"/>
      <c r="FVI297" s="6"/>
      <c r="FVJ297" s="6"/>
      <c r="FVK297" s="6"/>
      <c r="FVL297" s="6"/>
      <c r="FVM297" s="6"/>
      <c r="FVN297" s="6"/>
      <c r="FVO297" s="6"/>
      <c r="FVP297" s="6"/>
      <c r="FVQ297" s="6"/>
      <c r="FVR297" s="6"/>
      <c r="FVS297" s="6"/>
      <c r="FVT297" s="6"/>
      <c r="FVU297" s="6"/>
      <c r="FVV297" s="6"/>
      <c r="FVW297" s="6"/>
      <c r="FVX297" s="6"/>
      <c r="FVY297" s="6"/>
      <c r="FVZ297" s="6"/>
      <c r="FWA297" s="6"/>
      <c r="FWB297" s="6"/>
      <c r="FWC297" s="6"/>
      <c r="FWD297" s="6"/>
      <c r="FWE297" s="6"/>
      <c r="FWF297" s="6"/>
      <c r="FWG297" s="6"/>
      <c r="FWH297" s="6"/>
      <c r="FWI297" s="6"/>
      <c r="FWJ297" s="6"/>
      <c r="FWK297" s="6"/>
      <c r="FWL297" s="6"/>
      <c r="FWM297" s="6"/>
      <c r="FWN297" s="6"/>
      <c r="FWO297" s="6"/>
      <c r="FWP297" s="6"/>
      <c r="FWQ297" s="6"/>
      <c r="FWR297" s="6"/>
      <c r="FWS297" s="6"/>
      <c r="FWT297" s="6"/>
      <c r="FWU297" s="6"/>
      <c r="FWV297" s="6"/>
      <c r="FWW297" s="6"/>
      <c r="FWX297" s="6"/>
      <c r="FWY297" s="6"/>
      <c r="FWZ297" s="6"/>
      <c r="FXA297" s="6"/>
      <c r="FXB297" s="6"/>
      <c r="FXC297" s="6"/>
      <c r="FXD297" s="6"/>
      <c r="FXE297" s="6"/>
      <c r="FXF297" s="6"/>
      <c r="FXG297" s="6"/>
      <c r="FXH297" s="6"/>
      <c r="FXI297" s="6"/>
      <c r="FXJ297" s="6"/>
      <c r="FXK297" s="6"/>
      <c r="FXL297" s="6"/>
      <c r="FXM297" s="6"/>
      <c r="FXN297" s="6"/>
      <c r="FXO297" s="6"/>
      <c r="FXP297" s="6"/>
      <c r="FXQ297" s="6"/>
      <c r="FXR297" s="6"/>
      <c r="FXS297" s="6"/>
      <c r="FXT297" s="6"/>
      <c r="FXU297" s="6"/>
      <c r="FXV297" s="6"/>
      <c r="FXW297" s="6"/>
      <c r="FXX297" s="6"/>
      <c r="FXY297" s="6"/>
      <c r="FXZ297" s="6"/>
      <c r="FYA297" s="6"/>
      <c r="FYB297" s="6"/>
      <c r="FYC297" s="6"/>
      <c r="FYD297" s="6"/>
      <c r="FYE297" s="6"/>
      <c r="FYF297" s="6"/>
      <c r="FYG297" s="6"/>
      <c r="FYH297" s="6"/>
      <c r="FYI297" s="6"/>
      <c r="FYJ297" s="6"/>
      <c r="FYK297" s="6"/>
      <c r="FYL297" s="6"/>
      <c r="FYM297" s="6"/>
      <c r="FYN297" s="6"/>
      <c r="FYO297" s="6"/>
      <c r="FYP297" s="6"/>
      <c r="FYQ297" s="6"/>
      <c r="FYR297" s="6"/>
      <c r="FYS297" s="6"/>
      <c r="FYT297" s="6"/>
      <c r="FYU297" s="6"/>
      <c r="FYV297" s="6"/>
      <c r="FYW297" s="6"/>
      <c r="FYX297" s="6"/>
      <c r="FYY297" s="6"/>
      <c r="FYZ297" s="6"/>
      <c r="FZA297" s="6"/>
      <c r="FZB297" s="6"/>
      <c r="FZC297" s="6"/>
      <c r="FZD297" s="6"/>
      <c r="FZE297" s="6"/>
      <c r="FZF297" s="6"/>
      <c r="FZG297" s="6"/>
      <c r="FZH297" s="6"/>
      <c r="FZI297" s="6"/>
      <c r="FZJ297" s="6"/>
      <c r="FZK297" s="6"/>
      <c r="FZL297" s="6"/>
      <c r="FZM297" s="6"/>
      <c r="FZN297" s="6"/>
      <c r="FZO297" s="6"/>
      <c r="FZP297" s="6"/>
      <c r="FZQ297" s="6"/>
      <c r="FZR297" s="6"/>
      <c r="FZS297" s="6"/>
      <c r="FZT297" s="6"/>
      <c r="FZU297" s="6"/>
      <c r="FZV297" s="6"/>
      <c r="FZW297" s="6"/>
      <c r="FZX297" s="6"/>
      <c r="FZY297" s="6"/>
      <c r="FZZ297" s="6"/>
      <c r="GAA297" s="6"/>
      <c r="GAB297" s="6"/>
      <c r="GAC297" s="6"/>
      <c r="GAD297" s="6"/>
      <c r="GAE297" s="6"/>
      <c r="GAF297" s="6"/>
      <c r="GAG297" s="6"/>
      <c r="GAH297" s="6"/>
      <c r="GAI297" s="6"/>
      <c r="GAJ297" s="6"/>
      <c r="GAK297" s="6"/>
      <c r="GAL297" s="6"/>
      <c r="GAM297" s="6"/>
      <c r="GAN297" s="6"/>
      <c r="GAO297" s="6"/>
      <c r="GAP297" s="6"/>
      <c r="GAQ297" s="6"/>
      <c r="GAR297" s="6"/>
      <c r="GAS297" s="6"/>
      <c r="GAT297" s="6"/>
      <c r="GAU297" s="6"/>
      <c r="GAV297" s="6"/>
      <c r="GAW297" s="6"/>
      <c r="GAX297" s="6"/>
      <c r="GAY297" s="6"/>
      <c r="GAZ297" s="6"/>
      <c r="GBA297" s="6"/>
      <c r="GBB297" s="6"/>
      <c r="GBC297" s="6"/>
      <c r="GBD297" s="6"/>
      <c r="GBE297" s="6"/>
      <c r="GBF297" s="6"/>
      <c r="GBG297" s="6"/>
      <c r="GBH297" s="6"/>
      <c r="GBI297" s="6"/>
      <c r="GBJ297" s="6"/>
      <c r="GBK297" s="6"/>
      <c r="GBL297" s="6"/>
      <c r="GBM297" s="6"/>
      <c r="GBN297" s="6"/>
      <c r="GBO297" s="6"/>
      <c r="GBP297" s="6"/>
      <c r="GBQ297" s="6"/>
      <c r="GBR297" s="6"/>
      <c r="GBS297" s="6"/>
      <c r="GBT297" s="6"/>
      <c r="GBU297" s="6"/>
      <c r="GBV297" s="6"/>
      <c r="GBW297" s="6"/>
      <c r="GBX297" s="6"/>
      <c r="GBY297" s="6"/>
      <c r="GBZ297" s="6"/>
      <c r="GCA297" s="6"/>
      <c r="GCB297" s="6"/>
      <c r="GCC297" s="6"/>
      <c r="GCD297" s="6"/>
      <c r="GCE297" s="6"/>
      <c r="GCF297" s="6"/>
      <c r="GCG297" s="6"/>
      <c r="GCH297" s="6"/>
      <c r="GCI297" s="6"/>
      <c r="GCJ297" s="6"/>
      <c r="GCK297" s="6"/>
      <c r="GCL297" s="6"/>
      <c r="GCM297" s="6"/>
      <c r="GCN297" s="6"/>
      <c r="GCO297" s="6"/>
      <c r="GCP297" s="6"/>
      <c r="GCQ297" s="6"/>
      <c r="GCR297" s="6"/>
      <c r="GCS297" s="6"/>
      <c r="GCT297" s="6"/>
      <c r="GCU297" s="6"/>
      <c r="GCV297" s="6"/>
      <c r="GCW297" s="6"/>
      <c r="GCX297" s="6"/>
      <c r="GCY297" s="6"/>
      <c r="GCZ297" s="6"/>
      <c r="GDA297" s="6"/>
      <c r="GDB297" s="6"/>
      <c r="GDC297" s="6"/>
      <c r="GDD297" s="6"/>
      <c r="GDE297" s="6"/>
      <c r="GDF297" s="6"/>
      <c r="GDG297" s="6"/>
      <c r="GDH297" s="6"/>
      <c r="GDI297" s="6"/>
      <c r="GDJ297" s="6"/>
      <c r="GDK297" s="6"/>
      <c r="GDL297" s="6"/>
      <c r="GDM297" s="6"/>
      <c r="GDN297" s="6"/>
      <c r="GDO297" s="6"/>
      <c r="GDP297" s="6"/>
      <c r="GDQ297" s="6"/>
      <c r="GDR297" s="6"/>
      <c r="GDS297" s="6"/>
      <c r="GDT297" s="6"/>
      <c r="GDU297" s="6"/>
      <c r="GDV297" s="6"/>
      <c r="GDW297" s="6"/>
      <c r="GDX297" s="6"/>
      <c r="GDY297" s="6"/>
      <c r="GDZ297" s="6"/>
      <c r="GEA297" s="6"/>
      <c r="GEB297" s="6"/>
      <c r="GEC297" s="6"/>
      <c r="GED297" s="6"/>
      <c r="GEE297" s="6"/>
      <c r="GEF297" s="6"/>
      <c r="GEG297" s="6"/>
      <c r="GEH297" s="6"/>
      <c r="GEI297" s="6"/>
      <c r="GEJ297" s="6"/>
      <c r="GEK297" s="6"/>
      <c r="GEL297" s="6"/>
      <c r="GEM297" s="6"/>
      <c r="GEN297" s="6"/>
      <c r="GEO297" s="6"/>
      <c r="GEP297" s="6"/>
      <c r="GEQ297" s="6"/>
      <c r="GER297" s="6"/>
      <c r="GES297" s="6"/>
      <c r="GET297" s="6"/>
      <c r="GEU297" s="6"/>
      <c r="GEV297" s="6"/>
      <c r="GEW297" s="6"/>
      <c r="GEX297" s="6"/>
      <c r="GEY297" s="6"/>
      <c r="GEZ297" s="6"/>
      <c r="GFA297" s="6"/>
      <c r="GFB297" s="6"/>
      <c r="GFC297" s="6"/>
      <c r="GFD297" s="6"/>
      <c r="GFE297" s="6"/>
      <c r="GFF297" s="6"/>
      <c r="GFG297" s="6"/>
      <c r="GFH297" s="6"/>
      <c r="GFI297" s="6"/>
      <c r="GFJ297" s="6"/>
      <c r="GFK297" s="6"/>
      <c r="GFL297" s="6"/>
      <c r="GFM297" s="6"/>
      <c r="GFN297" s="6"/>
      <c r="GFO297" s="6"/>
      <c r="GFP297" s="6"/>
      <c r="GFQ297" s="6"/>
      <c r="GFR297" s="6"/>
      <c r="GFS297" s="6"/>
      <c r="GFT297" s="6"/>
      <c r="GFU297" s="6"/>
      <c r="GFV297" s="6"/>
      <c r="GFW297" s="6"/>
      <c r="GFX297" s="6"/>
      <c r="GFY297" s="6"/>
      <c r="GFZ297" s="6"/>
      <c r="GGA297" s="6"/>
      <c r="GGB297" s="6"/>
      <c r="GGC297" s="6"/>
      <c r="GGD297" s="6"/>
      <c r="GGE297" s="6"/>
      <c r="GGF297" s="6"/>
      <c r="GGG297" s="6"/>
      <c r="GGH297" s="6"/>
      <c r="GGI297" s="6"/>
      <c r="GGJ297" s="6"/>
      <c r="GGK297" s="6"/>
      <c r="GGL297" s="6"/>
      <c r="GGM297" s="6"/>
      <c r="GGN297" s="6"/>
      <c r="GGO297" s="6"/>
      <c r="GGP297" s="6"/>
      <c r="GGQ297" s="6"/>
      <c r="GGR297" s="6"/>
      <c r="GGS297" s="6"/>
      <c r="GGT297" s="6"/>
      <c r="GGU297" s="6"/>
      <c r="GGV297" s="6"/>
      <c r="GGW297" s="6"/>
      <c r="GGX297" s="6"/>
      <c r="GGY297" s="6"/>
      <c r="GGZ297" s="6"/>
      <c r="GHA297" s="6"/>
      <c r="GHB297" s="6"/>
      <c r="GHC297" s="6"/>
      <c r="GHD297" s="6"/>
      <c r="GHE297" s="6"/>
      <c r="GHF297" s="6"/>
      <c r="GHG297" s="6"/>
      <c r="GHH297" s="6"/>
      <c r="GHI297" s="6"/>
      <c r="GHJ297" s="6"/>
      <c r="GHK297" s="6"/>
      <c r="GHL297" s="6"/>
      <c r="GHM297" s="6"/>
      <c r="GHN297" s="6"/>
      <c r="GHO297" s="6"/>
      <c r="GHP297" s="6"/>
      <c r="GHQ297" s="6"/>
      <c r="GHR297" s="6"/>
      <c r="GHS297" s="6"/>
      <c r="GHT297" s="6"/>
      <c r="GHU297" s="6"/>
      <c r="GHV297" s="6"/>
      <c r="GHW297" s="6"/>
      <c r="GHX297" s="6"/>
      <c r="GHY297" s="6"/>
      <c r="GHZ297" s="6"/>
      <c r="GIA297" s="6"/>
      <c r="GIB297" s="6"/>
      <c r="GIC297" s="6"/>
      <c r="GID297" s="6"/>
      <c r="GIE297" s="6"/>
      <c r="GIF297" s="6"/>
      <c r="GIG297" s="6"/>
      <c r="GIH297" s="6"/>
      <c r="GII297" s="6"/>
      <c r="GIJ297" s="6"/>
      <c r="GIK297" s="6"/>
      <c r="GIL297" s="6"/>
      <c r="GIM297" s="6"/>
      <c r="GIN297" s="6"/>
      <c r="GIO297" s="6"/>
      <c r="GIP297" s="6"/>
      <c r="GIQ297" s="6"/>
      <c r="GIR297" s="6"/>
      <c r="GIS297" s="6"/>
      <c r="GIT297" s="6"/>
      <c r="GIU297" s="6"/>
      <c r="GIV297" s="6"/>
      <c r="GIW297" s="6"/>
      <c r="GIX297" s="6"/>
      <c r="GIY297" s="6"/>
      <c r="GIZ297" s="6"/>
      <c r="GJA297" s="6"/>
      <c r="GJB297" s="6"/>
      <c r="GJC297" s="6"/>
      <c r="GJD297" s="6"/>
      <c r="GJE297" s="6"/>
      <c r="GJF297" s="6"/>
      <c r="GJG297" s="6"/>
      <c r="GJH297" s="6"/>
      <c r="GJI297" s="6"/>
      <c r="GJJ297" s="6"/>
      <c r="GJK297" s="6"/>
      <c r="GJL297" s="6"/>
      <c r="GJM297" s="6"/>
      <c r="GJN297" s="6"/>
      <c r="GJO297" s="6"/>
      <c r="GJP297" s="6"/>
      <c r="GJQ297" s="6"/>
      <c r="GJR297" s="6"/>
      <c r="GJS297" s="6"/>
      <c r="GJT297" s="6"/>
      <c r="GJU297" s="6"/>
      <c r="GJV297" s="6"/>
      <c r="GJW297" s="6"/>
      <c r="GJX297" s="6"/>
      <c r="GJY297" s="6"/>
      <c r="GJZ297" s="6"/>
      <c r="GKA297" s="6"/>
      <c r="GKB297" s="6"/>
      <c r="GKC297" s="6"/>
      <c r="GKD297" s="6"/>
      <c r="GKE297" s="6"/>
      <c r="GKF297" s="6"/>
      <c r="GKG297" s="6"/>
      <c r="GKH297" s="6"/>
      <c r="GKI297" s="6"/>
      <c r="GKJ297" s="6"/>
      <c r="GKK297" s="6"/>
      <c r="GKL297" s="6"/>
      <c r="GKM297" s="6"/>
      <c r="GKN297" s="6"/>
      <c r="GKO297" s="6"/>
      <c r="GKP297" s="6"/>
      <c r="GKQ297" s="6"/>
      <c r="GKR297" s="6"/>
      <c r="GKS297" s="6"/>
      <c r="GKT297" s="6"/>
      <c r="GKU297" s="6"/>
      <c r="GKV297" s="6"/>
      <c r="GKW297" s="6"/>
      <c r="GKX297" s="6"/>
      <c r="GKY297" s="6"/>
      <c r="GKZ297" s="6"/>
      <c r="GLA297" s="6"/>
      <c r="GLB297" s="6"/>
      <c r="GLC297" s="6"/>
      <c r="GLD297" s="6"/>
      <c r="GLE297" s="6"/>
      <c r="GLF297" s="6"/>
      <c r="GLG297" s="6"/>
      <c r="GLH297" s="6"/>
      <c r="GLI297" s="6"/>
      <c r="GLJ297" s="6"/>
      <c r="GLK297" s="6"/>
      <c r="GLL297" s="6"/>
      <c r="GLM297" s="6"/>
      <c r="GLN297" s="6"/>
      <c r="GLO297" s="6"/>
      <c r="GLP297" s="6"/>
      <c r="GLQ297" s="6"/>
      <c r="GLR297" s="6"/>
      <c r="GLS297" s="6"/>
      <c r="GLT297" s="6"/>
      <c r="GLU297" s="6"/>
      <c r="GLV297" s="6"/>
      <c r="GLW297" s="6"/>
      <c r="GLX297" s="6"/>
      <c r="GLY297" s="6"/>
      <c r="GLZ297" s="6"/>
      <c r="GMA297" s="6"/>
      <c r="GMB297" s="6"/>
      <c r="GMC297" s="6"/>
      <c r="GMD297" s="6"/>
      <c r="GME297" s="6"/>
      <c r="GMF297" s="6"/>
      <c r="GMG297" s="6"/>
      <c r="GMH297" s="6"/>
      <c r="GMI297" s="6"/>
      <c r="GMJ297" s="6"/>
      <c r="GMK297" s="6"/>
      <c r="GML297" s="6"/>
      <c r="GMM297" s="6"/>
      <c r="GMN297" s="6"/>
      <c r="GMO297" s="6"/>
      <c r="GMP297" s="6"/>
      <c r="GMQ297" s="6"/>
      <c r="GMR297" s="6"/>
      <c r="GMS297" s="6"/>
      <c r="GMT297" s="6"/>
      <c r="GMU297" s="6"/>
      <c r="GMV297" s="6"/>
      <c r="GMW297" s="6"/>
      <c r="GMX297" s="6"/>
      <c r="GMY297" s="6"/>
      <c r="GMZ297" s="6"/>
      <c r="GNA297" s="6"/>
      <c r="GNB297" s="6"/>
      <c r="GNC297" s="6"/>
      <c r="GND297" s="6"/>
      <c r="GNE297" s="6"/>
      <c r="GNF297" s="6"/>
      <c r="GNG297" s="6"/>
      <c r="GNH297" s="6"/>
      <c r="GNI297" s="6"/>
      <c r="GNJ297" s="6"/>
      <c r="GNK297" s="6"/>
      <c r="GNL297" s="6"/>
      <c r="GNM297" s="6"/>
      <c r="GNN297" s="6"/>
      <c r="GNO297" s="6"/>
      <c r="GNP297" s="6"/>
      <c r="GNQ297" s="6"/>
      <c r="GNR297" s="6"/>
      <c r="GNS297" s="6"/>
      <c r="GNT297" s="6"/>
      <c r="GNU297" s="6"/>
      <c r="GNV297" s="6"/>
      <c r="GNW297" s="6"/>
      <c r="GNX297" s="6"/>
      <c r="GNY297" s="6"/>
      <c r="GNZ297" s="6"/>
      <c r="GOA297" s="6"/>
      <c r="GOB297" s="6"/>
      <c r="GOC297" s="6"/>
      <c r="GOD297" s="6"/>
      <c r="GOE297" s="6"/>
      <c r="GOF297" s="6"/>
      <c r="GOG297" s="6"/>
      <c r="GOH297" s="6"/>
      <c r="GOI297" s="6"/>
      <c r="GOJ297" s="6"/>
      <c r="GOK297" s="6"/>
      <c r="GOL297" s="6"/>
      <c r="GOM297" s="6"/>
      <c r="GON297" s="6"/>
      <c r="GOO297" s="6"/>
      <c r="GOP297" s="6"/>
      <c r="GOQ297" s="6"/>
      <c r="GOR297" s="6"/>
      <c r="GOS297" s="6"/>
      <c r="GOT297" s="6"/>
      <c r="GOU297" s="6"/>
      <c r="GOV297" s="6"/>
      <c r="GOW297" s="6"/>
      <c r="GOX297" s="6"/>
      <c r="GOY297" s="6"/>
      <c r="GOZ297" s="6"/>
      <c r="GPA297" s="6"/>
      <c r="GPB297" s="6"/>
      <c r="GPC297" s="6"/>
      <c r="GPD297" s="6"/>
      <c r="GPE297" s="6"/>
      <c r="GPF297" s="6"/>
      <c r="GPG297" s="6"/>
      <c r="GPH297" s="6"/>
      <c r="GPI297" s="6"/>
      <c r="GPJ297" s="6"/>
      <c r="GPK297" s="6"/>
      <c r="GPL297" s="6"/>
      <c r="GPM297" s="6"/>
      <c r="GPN297" s="6"/>
      <c r="GPO297" s="6"/>
      <c r="GPP297" s="6"/>
      <c r="GPQ297" s="6"/>
      <c r="GPR297" s="6"/>
      <c r="GPS297" s="6"/>
      <c r="GPT297" s="6"/>
      <c r="GPU297" s="6"/>
      <c r="GPV297" s="6"/>
      <c r="GPW297" s="6"/>
      <c r="GPX297" s="6"/>
      <c r="GPY297" s="6"/>
      <c r="GPZ297" s="6"/>
      <c r="GQA297" s="6"/>
      <c r="GQB297" s="6"/>
      <c r="GQC297" s="6"/>
      <c r="GQD297" s="6"/>
      <c r="GQE297" s="6"/>
      <c r="GQF297" s="6"/>
      <c r="GQG297" s="6"/>
      <c r="GQH297" s="6"/>
      <c r="GQI297" s="6"/>
      <c r="GQJ297" s="6"/>
      <c r="GQK297" s="6"/>
      <c r="GQL297" s="6"/>
      <c r="GQM297" s="6"/>
      <c r="GQN297" s="6"/>
      <c r="GQO297" s="6"/>
      <c r="GQP297" s="6"/>
      <c r="GQQ297" s="6"/>
      <c r="GQR297" s="6"/>
      <c r="GQS297" s="6"/>
      <c r="GQT297" s="6"/>
      <c r="GQU297" s="6"/>
      <c r="GQV297" s="6"/>
      <c r="GQW297" s="6"/>
      <c r="GQX297" s="6"/>
      <c r="GQY297" s="6"/>
      <c r="GQZ297" s="6"/>
      <c r="GRA297" s="6"/>
      <c r="GRB297" s="6"/>
      <c r="GRC297" s="6"/>
      <c r="GRD297" s="6"/>
      <c r="GRE297" s="6"/>
      <c r="GRF297" s="6"/>
      <c r="GRG297" s="6"/>
      <c r="GRH297" s="6"/>
      <c r="GRI297" s="6"/>
      <c r="GRJ297" s="6"/>
      <c r="GRK297" s="6"/>
      <c r="GRL297" s="6"/>
      <c r="GRM297" s="6"/>
      <c r="GRN297" s="6"/>
      <c r="GRO297" s="6"/>
      <c r="GRP297" s="6"/>
      <c r="GRQ297" s="6"/>
      <c r="GRR297" s="6"/>
      <c r="GRS297" s="6"/>
      <c r="GRT297" s="6"/>
      <c r="GRU297" s="6"/>
      <c r="GRV297" s="6"/>
      <c r="GRW297" s="6"/>
      <c r="GRX297" s="6"/>
      <c r="GRY297" s="6"/>
      <c r="GRZ297" s="6"/>
      <c r="GSA297" s="6"/>
      <c r="GSB297" s="6"/>
      <c r="GSC297" s="6"/>
      <c r="GSD297" s="6"/>
      <c r="GSE297" s="6"/>
      <c r="GSF297" s="6"/>
      <c r="GSG297" s="6"/>
      <c r="GSH297" s="6"/>
      <c r="GSI297" s="6"/>
      <c r="GSJ297" s="6"/>
      <c r="GSK297" s="6"/>
      <c r="GSL297" s="6"/>
      <c r="GSM297" s="6"/>
      <c r="GSN297" s="6"/>
      <c r="GSO297" s="6"/>
      <c r="GSP297" s="6"/>
      <c r="GSQ297" s="6"/>
      <c r="GSR297" s="6"/>
      <c r="GSS297" s="6"/>
      <c r="GST297" s="6"/>
      <c r="GSU297" s="6"/>
      <c r="GSV297" s="6"/>
      <c r="GSW297" s="6"/>
      <c r="GSX297" s="6"/>
      <c r="GSY297" s="6"/>
      <c r="GSZ297" s="6"/>
      <c r="GTA297" s="6"/>
      <c r="GTB297" s="6"/>
      <c r="GTC297" s="6"/>
      <c r="GTD297" s="6"/>
      <c r="GTE297" s="6"/>
      <c r="GTF297" s="6"/>
      <c r="GTG297" s="6"/>
      <c r="GTH297" s="6"/>
      <c r="GTI297" s="6"/>
      <c r="GTJ297" s="6"/>
      <c r="GTK297" s="6"/>
      <c r="GTL297" s="6"/>
      <c r="GTM297" s="6"/>
      <c r="GTN297" s="6"/>
      <c r="GTO297" s="6"/>
      <c r="GTP297" s="6"/>
      <c r="GTQ297" s="6"/>
      <c r="GTR297" s="6"/>
      <c r="GTS297" s="6"/>
      <c r="GTT297" s="6"/>
      <c r="GTU297" s="6"/>
      <c r="GTV297" s="6"/>
      <c r="GTW297" s="6"/>
      <c r="GTX297" s="6"/>
      <c r="GTY297" s="6"/>
      <c r="GTZ297" s="6"/>
      <c r="GUA297" s="6"/>
      <c r="GUB297" s="6"/>
      <c r="GUC297" s="6"/>
      <c r="GUD297" s="6"/>
      <c r="GUE297" s="6"/>
      <c r="GUF297" s="6"/>
      <c r="GUG297" s="6"/>
      <c r="GUH297" s="6"/>
      <c r="GUI297" s="6"/>
      <c r="GUJ297" s="6"/>
      <c r="GUK297" s="6"/>
      <c r="GUL297" s="6"/>
      <c r="GUM297" s="6"/>
      <c r="GUN297" s="6"/>
      <c r="GUO297" s="6"/>
      <c r="GUP297" s="6"/>
      <c r="GUQ297" s="6"/>
      <c r="GUR297" s="6"/>
      <c r="GUS297" s="6"/>
      <c r="GUT297" s="6"/>
      <c r="GUU297" s="6"/>
      <c r="GUV297" s="6"/>
      <c r="GUW297" s="6"/>
      <c r="GUX297" s="6"/>
      <c r="GUY297" s="6"/>
      <c r="GUZ297" s="6"/>
      <c r="GVA297" s="6"/>
      <c r="GVB297" s="6"/>
      <c r="GVC297" s="6"/>
      <c r="GVD297" s="6"/>
      <c r="GVE297" s="6"/>
      <c r="GVF297" s="6"/>
      <c r="GVG297" s="6"/>
      <c r="GVH297" s="6"/>
      <c r="GVI297" s="6"/>
      <c r="GVJ297" s="6"/>
      <c r="GVK297" s="6"/>
      <c r="GVL297" s="6"/>
      <c r="GVM297" s="6"/>
      <c r="GVN297" s="6"/>
      <c r="GVO297" s="6"/>
      <c r="GVP297" s="6"/>
      <c r="GVQ297" s="6"/>
      <c r="GVR297" s="6"/>
      <c r="GVS297" s="6"/>
      <c r="GVT297" s="6"/>
      <c r="GVU297" s="6"/>
      <c r="GVV297" s="6"/>
      <c r="GVW297" s="6"/>
      <c r="GVX297" s="6"/>
      <c r="GVY297" s="6"/>
      <c r="GVZ297" s="6"/>
      <c r="GWA297" s="6"/>
      <c r="GWB297" s="6"/>
      <c r="GWC297" s="6"/>
      <c r="GWD297" s="6"/>
      <c r="GWE297" s="6"/>
      <c r="GWF297" s="6"/>
      <c r="GWG297" s="6"/>
      <c r="GWH297" s="6"/>
      <c r="GWI297" s="6"/>
      <c r="GWJ297" s="6"/>
      <c r="GWK297" s="6"/>
      <c r="GWL297" s="6"/>
      <c r="GWM297" s="6"/>
      <c r="GWN297" s="6"/>
      <c r="GWO297" s="6"/>
      <c r="GWP297" s="6"/>
      <c r="GWQ297" s="6"/>
      <c r="GWR297" s="6"/>
      <c r="GWS297" s="6"/>
      <c r="GWT297" s="6"/>
      <c r="GWU297" s="6"/>
      <c r="GWV297" s="6"/>
      <c r="GWW297" s="6"/>
      <c r="GWX297" s="6"/>
      <c r="GWY297" s="6"/>
      <c r="GWZ297" s="6"/>
      <c r="GXA297" s="6"/>
      <c r="GXB297" s="6"/>
      <c r="GXC297" s="6"/>
      <c r="GXD297" s="6"/>
      <c r="GXE297" s="6"/>
      <c r="GXF297" s="6"/>
      <c r="GXG297" s="6"/>
      <c r="GXH297" s="6"/>
      <c r="GXI297" s="6"/>
      <c r="GXJ297" s="6"/>
      <c r="GXK297" s="6"/>
      <c r="GXL297" s="6"/>
      <c r="GXM297" s="6"/>
      <c r="GXN297" s="6"/>
      <c r="GXO297" s="6"/>
      <c r="GXP297" s="6"/>
      <c r="GXQ297" s="6"/>
      <c r="GXR297" s="6"/>
      <c r="GXS297" s="6"/>
      <c r="GXT297" s="6"/>
      <c r="GXU297" s="6"/>
      <c r="GXV297" s="6"/>
      <c r="GXW297" s="6"/>
      <c r="GXX297" s="6"/>
      <c r="GXY297" s="6"/>
      <c r="GXZ297" s="6"/>
      <c r="GYA297" s="6"/>
      <c r="GYB297" s="6"/>
      <c r="GYC297" s="6"/>
      <c r="GYD297" s="6"/>
      <c r="GYE297" s="6"/>
      <c r="GYF297" s="6"/>
      <c r="GYG297" s="6"/>
      <c r="GYH297" s="6"/>
      <c r="GYI297" s="6"/>
      <c r="GYJ297" s="6"/>
      <c r="GYK297" s="6"/>
      <c r="GYL297" s="6"/>
      <c r="GYM297" s="6"/>
      <c r="GYN297" s="6"/>
      <c r="GYO297" s="6"/>
      <c r="GYP297" s="6"/>
      <c r="GYQ297" s="6"/>
      <c r="GYR297" s="6"/>
      <c r="GYS297" s="6"/>
      <c r="GYT297" s="6"/>
      <c r="GYU297" s="6"/>
      <c r="GYV297" s="6"/>
      <c r="GYW297" s="6"/>
      <c r="GYX297" s="6"/>
      <c r="GYY297" s="6"/>
      <c r="GYZ297" s="6"/>
      <c r="GZA297" s="6"/>
      <c r="GZB297" s="6"/>
      <c r="GZC297" s="6"/>
      <c r="GZD297" s="6"/>
      <c r="GZE297" s="6"/>
      <c r="GZF297" s="6"/>
      <c r="GZG297" s="6"/>
      <c r="GZH297" s="6"/>
      <c r="GZI297" s="6"/>
      <c r="GZJ297" s="6"/>
      <c r="GZK297" s="6"/>
      <c r="GZL297" s="6"/>
      <c r="GZM297" s="6"/>
      <c r="GZN297" s="6"/>
      <c r="GZO297" s="6"/>
      <c r="GZP297" s="6"/>
      <c r="GZQ297" s="6"/>
      <c r="GZR297" s="6"/>
      <c r="GZS297" s="6"/>
      <c r="GZT297" s="6"/>
      <c r="GZU297" s="6"/>
      <c r="GZV297" s="6"/>
      <c r="GZW297" s="6"/>
      <c r="GZX297" s="6"/>
      <c r="GZY297" s="6"/>
      <c r="GZZ297" s="6"/>
      <c r="HAA297" s="6"/>
      <c r="HAB297" s="6"/>
      <c r="HAC297" s="6"/>
      <c r="HAD297" s="6"/>
      <c r="HAE297" s="6"/>
      <c r="HAF297" s="6"/>
      <c r="HAG297" s="6"/>
      <c r="HAH297" s="6"/>
      <c r="HAI297" s="6"/>
      <c r="HAJ297" s="6"/>
      <c r="HAK297" s="6"/>
      <c r="HAL297" s="6"/>
      <c r="HAM297" s="6"/>
      <c r="HAN297" s="6"/>
      <c r="HAO297" s="6"/>
      <c r="HAP297" s="6"/>
      <c r="HAQ297" s="6"/>
      <c r="HAR297" s="6"/>
      <c r="HAS297" s="6"/>
      <c r="HAT297" s="6"/>
      <c r="HAU297" s="6"/>
      <c r="HAV297" s="6"/>
      <c r="HAW297" s="6"/>
      <c r="HAX297" s="6"/>
      <c r="HAY297" s="6"/>
      <c r="HAZ297" s="6"/>
      <c r="HBA297" s="6"/>
      <c r="HBB297" s="6"/>
      <c r="HBC297" s="6"/>
      <c r="HBD297" s="6"/>
      <c r="HBE297" s="6"/>
      <c r="HBF297" s="6"/>
      <c r="HBG297" s="6"/>
      <c r="HBH297" s="6"/>
      <c r="HBI297" s="6"/>
      <c r="HBJ297" s="6"/>
      <c r="HBK297" s="6"/>
      <c r="HBL297" s="6"/>
      <c r="HBM297" s="6"/>
      <c r="HBN297" s="6"/>
      <c r="HBO297" s="6"/>
      <c r="HBP297" s="6"/>
      <c r="HBQ297" s="6"/>
      <c r="HBR297" s="6"/>
      <c r="HBS297" s="6"/>
      <c r="HBT297" s="6"/>
      <c r="HBU297" s="6"/>
      <c r="HBV297" s="6"/>
      <c r="HBW297" s="6"/>
      <c r="HBX297" s="6"/>
      <c r="HBY297" s="6"/>
      <c r="HBZ297" s="6"/>
      <c r="HCA297" s="6"/>
      <c r="HCB297" s="6"/>
      <c r="HCC297" s="6"/>
      <c r="HCD297" s="6"/>
      <c r="HCE297" s="6"/>
      <c r="HCF297" s="6"/>
      <c r="HCG297" s="6"/>
      <c r="HCH297" s="6"/>
      <c r="HCI297" s="6"/>
      <c r="HCJ297" s="6"/>
      <c r="HCK297" s="6"/>
      <c r="HCL297" s="6"/>
      <c r="HCM297" s="6"/>
      <c r="HCN297" s="6"/>
      <c r="HCO297" s="6"/>
      <c r="HCP297" s="6"/>
      <c r="HCQ297" s="6"/>
      <c r="HCR297" s="6"/>
      <c r="HCS297" s="6"/>
      <c r="HCT297" s="6"/>
      <c r="HCU297" s="6"/>
      <c r="HCV297" s="6"/>
      <c r="HCW297" s="6"/>
      <c r="HCX297" s="6"/>
      <c r="HCY297" s="6"/>
      <c r="HCZ297" s="6"/>
      <c r="HDA297" s="6"/>
      <c r="HDB297" s="6"/>
      <c r="HDC297" s="6"/>
      <c r="HDD297" s="6"/>
      <c r="HDE297" s="6"/>
      <c r="HDF297" s="6"/>
      <c r="HDG297" s="6"/>
      <c r="HDH297" s="6"/>
      <c r="HDI297" s="6"/>
      <c r="HDJ297" s="6"/>
      <c r="HDK297" s="6"/>
      <c r="HDL297" s="6"/>
      <c r="HDM297" s="6"/>
      <c r="HDN297" s="6"/>
      <c r="HDO297" s="6"/>
      <c r="HDP297" s="6"/>
      <c r="HDQ297" s="6"/>
      <c r="HDR297" s="6"/>
      <c r="HDS297" s="6"/>
      <c r="HDT297" s="6"/>
      <c r="HDU297" s="6"/>
      <c r="HDV297" s="6"/>
      <c r="HDW297" s="6"/>
      <c r="HDX297" s="6"/>
      <c r="HDY297" s="6"/>
      <c r="HDZ297" s="6"/>
      <c r="HEA297" s="6"/>
      <c r="HEB297" s="6"/>
      <c r="HEC297" s="6"/>
      <c r="HED297" s="6"/>
      <c r="HEE297" s="6"/>
      <c r="HEF297" s="6"/>
      <c r="HEG297" s="6"/>
      <c r="HEH297" s="6"/>
      <c r="HEI297" s="6"/>
      <c r="HEJ297" s="6"/>
      <c r="HEK297" s="6"/>
      <c r="HEL297" s="6"/>
      <c r="HEM297" s="6"/>
      <c r="HEN297" s="6"/>
      <c r="HEO297" s="6"/>
      <c r="HEP297" s="6"/>
      <c r="HEQ297" s="6"/>
      <c r="HER297" s="6"/>
      <c r="HES297" s="6"/>
      <c r="HET297" s="6"/>
      <c r="HEU297" s="6"/>
      <c r="HEV297" s="6"/>
      <c r="HEW297" s="6"/>
      <c r="HEX297" s="6"/>
      <c r="HEY297" s="6"/>
      <c r="HEZ297" s="6"/>
      <c r="HFA297" s="6"/>
      <c r="HFB297" s="6"/>
      <c r="HFC297" s="6"/>
      <c r="HFD297" s="6"/>
      <c r="HFE297" s="6"/>
      <c r="HFF297" s="6"/>
      <c r="HFG297" s="6"/>
      <c r="HFH297" s="6"/>
      <c r="HFI297" s="6"/>
      <c r="HFJ297" s="6"/>
      <c r="HFK297" s="6"/>
      <c r="HFL297" s="6"/>
      <c r="HFM297" s="6"/>
      <c r="HFN297" s="6"/>
      <c r="HFO297" s="6"/>
      <c r="HFP297" s="6"/>
      <c r="HFQ297" s="6"/>
      <c r="HFR297" s="6"/>
      <c r="HFS297" s="6"/>
      <c r="HFT297" s="6"/>
      <c r="HFU297" s="6"/>
      <c r="HFV297" s="6"/>
      <c r="HFW297" s="6"/>
      <c r="HFX297" s="6"/>
      <c r="HFY297" s="6"/>
      <c r="HFZ297" s="6"/>
      <c r="HGA297" s="6"/>
      <c r="HGB297" s="6"/>
      <c r="HGC297" s="6"/>
      <c r="HGD297" s="6"/>
      <c r="HGE297" s="6"/>
      <c r="HGF297" s="6"/>
      <c r="HGG297" s="6"/>
      <c r="HGH297" s="6"/>
      <c r="HGI297" s="6"/>
      <c r="HGJ297" s="6"/>
      <c r="HGK297" s="6"/>
      <c r="HGL297" s="6"/>
      <c r="HGM297" s="6"/>
      <c r="HGN297" s="6"/>
      <c r="HGO297" s="6"/>
      <c r="HGP297" s="6"/>
      <c r="HGQ297" s="6"/>
      <c r="HGR297" s="6"/>
      <c r="HGS297" s="6"/>
      <c r="HGT297" s="6"/>
      <c r="HGU297" s="6"/>
      <c r="HGV297" s="6"/>
      <c r="HGW297" s="6"/>
      <c r="HGX297" s="6"/>
      <c r="HGY297" s="6"/>
      <c r="HGZ297" s="6"/>
      <c r="HHA297" s="6"/>
      <c r="HHB297" s="6"/>
      <c r="HHC297" s="6"/>
      <c r="HHD297" s="6"/>
      <c r="HHE297" s="6"/>
      <c r="HHF297" s="6"/>
      <c r="HHG297" s="6"/>
      <c r="HHH297" s="6"/>
      <c r="HHI297" s="6"/>
      <c r="HHJ297" s="6"/>
      <c r="HHK297" s="6"/>
      <c r="HHL297" s="6"/>
      <c r="HHM297" s="6"/>
      <c r="HHN297" s="6"/>
      <c r="HHO297" s="6"/>
      <c r="HHP297" s="6"/>
      <c r="HHQ297" s="6"/>
      <c r="HHR297" s="6"/>
      <c r="HHS297" s="6"/>
      <c r="HHT297" s="6"/>
      <c r="HHU297" s="6"/>
      <c r="HHV297" s="6"/>
      <c r="HHW297" s="6"/>
      <c r="HHX297" s="6"/>
      <c r="HHY297" s="6"/>
      <c r="HHZ297" s="6"/>
      <c r="HIA297" s="6"/>
      <c r="HIB297" s="6"/>
      <c r="HIC297" s="6"/>
      <c r="HID297" s="6"/>
      <c r="HIE297" s="6"/>
      <c r="HIF297" s="6"/>
      <c r="HIG297" s="6"/>
      <c r="HIH297" s="6"/>
      <c r="HII297" s="6"/>
      <c r="HIJ297" s="6"/>
      <c r="HIK297" s="6"/>
      <c r="HIL297" s="6"/>
      <c r="HIM297" s="6"/>
      <c r="HIN297" s="6"/>
      <c r="HIO297" s="6"/>
      <c r="HIP297" s="6"/>
      <c r="HIQ297" s="6"/>
      <c r="HIR297" s="6"/>
      <c r="HIS297" s="6"/>
      <c r="HIT297" s="6"/>
      <c r="HIU297" s="6"/>
      <c r="HIV297" s="6"/>
      <c r="HIW297" s="6"/>
      <c r="HIX297" s="6"/>
      <c r="HIY297" s="6"/>
      <c r="HIZ297" s="6"/>
      <c r="HJA297" s="6"/>
      <c r="HJB297" s="6"/>
      <c r="HJC297" s="6"/>
      <c r="HJD297" s="6"/>
      <c r="HJE297" s="6"/>
      <c r="HJF297" s="6"/>
      <c r="HJG297" s="6"/>
      <c r="HJH297" s="6"/>
      <c r="HJI297" s="6"/>
      <c r="HJJ297" s="6"/>
      <c r="HJK297" s="6"/>
      <c r="HJL297" s="6"/>
      <c r="HJM297" s="6"/>
      <c r="HJN297" s="6"/>
      <c r="HJO297" s="6"/>
      <c r="HJP297" s="6"/>
      <c r="HJQ297" s="6"/>
      <c r="HJR297" s="6"/>
      <c r="HJS297" s="6"/>
      <c r="HJT297" s="6"/>
      <c r="HJU297" s="6"/>
      <c r="HJV297" s="6"/>
      <c r="HJW297" s="6"/>
      <c r="HJX297" s="6"/>
      <c r="HJY297" s="6"/>
      <c r="HJZ297" s="6"/>
      <c r="HKA297" s="6"/>
      <c r="HKB297" s="6"/>
      <c r="HKC297" s="6"/>
      <c r="HKD297" s="6"/>
      <c r="HKE297" s="6"/>
      <c r="HKF297" s="6"/>
      <c r="HKG297" s="6"/>
      <c r="HKH297" s="6"/>
      <c r="HKI297" s="6"/>
      <c r="HKJ297" s="6"/>
      <c r="HKK297" s="6"/>
      <c r="HKL297" s="6"/>
      <c r="HKM297" s="6"/>
      <c r="HKN297" s="6"/>
      <c r="HKO297" s="6"/>
      <c r="HKP297" s="6"/>
      <c r="HKQ297" s="6"/>
      <c r="HKR297" s="6"/>
      <c r="HKS297" s="6"/>
      <c r="HKT297" s="6"/>
      <c r="HKU297" s="6"/>
      <c r="HKV297" s="6"/>
      <c r="HKW297" s="6"/>
      <c r="HKX297" s="6"/>
      <c r="HKY297" s="6"/>
      <c r="HKZ297" s="6"/>
      <c r="HLA297" s="6"/>
      <c r="HLB297" s="6"/>
      <c r="HLC297" s="6"/>
      <c r="HLD297" s="6"/>
      <c r="HLE297" s="6"/>
      <c r="HLF297" s="6"/>
      <c r="HLG297" s="6"/>
      <c r="HLH297" s="6"/>
      <c r="HLI297" s="6"/>
      <c r="HLJ297" s="6"/>
      <c r="HLK297" s="6"/>
      <c r="HLL297" s="6"/>
      <c r="HLM297" s="6"/>
      <c r="HLN297" s="6"/>
      <c r="HLO297" s="6"/>
      <c r="HLP297" s="6"/>
      <c r="HLQ297" s="6"/>
      <c r="HLR297" s="6"/>
      <c r="HLS297" s="6"/>
      <c r="HLT297" s="6"/>
      <c r="HLU297" s="6"/>
      <c r="HLV297" s="6"/>
      <c r="HLW297" s="6"/>
      <c r="HLX297" s="6"/>
      <c r="HLY297" s="6"/>
      <c r="HLZ297" s="6"/>
      <c r="HMA297" s="6"/>
      <c r="HMB297" s="6"/>
      <c r="HMC297" s="6"/>
      <c r="HMD297" s="6"/>
      <c r="HME297" s="6"/>
      <c r="HMF297" s="6"/>
      <c r="HMG297" s="6"/>
      <c r="HMH297" s="6"/>
      <c r="HMI297" s="6"/>
      <c r="HMJ297" s="6"/>
      <c r="HMK297" s="6"/>
      <c r="HML297" s="6"/>
      <c r="HMM297" s="6"/>
      <c r="HMN297" s="6"/>
      <c r="HMO297" s="6"/>
      <c r="HMP297" s="6"/>
      <c r="HMQ297" s="6"/>
      <c r="HMR297" s="6"/>
      <c r="HMS297" s="6"/>
      <c r="HMT297" s="6"/>
      <c r="HMU297" s="6"/>
      <c r="HMV297" s="6"/>
      <c r="HMW297" s="6"/>
      <c r="HMX297" s="6"/>
      <c r="HMY297" s="6"/>
      <c r="HMZ297" s="6"/>
      <c r="HNA297" s="6"/>
      <c r="HNB297" s="6"/>
      <c r="HNC297" s="6"/>
      <c r="HND297" s="6"/>
      <c r="HNE297" s="6"/>
      <c r="HNF297" s="6"/>
      <c r="HNG297" s="6"/>
      <c r="HNH297" s="6"/>
      <c r="HNI297" s="6"/>
      <c r="HNJ297" s="6"/>
      <c r="HNK297" s="6"/>
      <c r="HNL297" s="6"/>
      <c r="HNM297" s="6"/>
      <c r="HNN297" s="6"/>
      <c r="HNO297" s="6"/>
      <c r="HNP297" s="6"/>
      <c r="HNQ297" s="6"/>
      <c r="HNR297" s="6"/>
      <c r="HNS297" s="6"/>
      <c r="HNT297" s="6"/>
      <c r="HNU297" s="6"/>
      <c r="HNV297" s="6"/>
      <c r="HNW297" s="6"/>
      <c r="HNX297" s="6"/>
      <c r="HNY297" s="6"/>
      <c r="HNZ297" s="6"/>
      <c r="HOA297" s="6"/>
      <c r="HOB297" s="6"/>
      <c r="HOC297" s="6"/>
      <c r="HOD297" s="6"/>
      <c r="HOE297" s="6"/>
      <c r="HOF297" s="6"/>
      <c r="HOG297" s="6"/>
      <c r="HOH297" s="6"/>
      <c r="HOI297" s="6"/>
      <c r="HOJ297" s="6"/>
      <c r="HOK297" s="6"/>
      <c r="HOL297" s="6"/>
      <c r="HOM297" s="6"/>
      <c r="HON297" s="6"/>
      <c r="HOO297" s="6"/>
      <c r="HOP297" s="6"/>
      <c r="HOQ297" s="6"/>
      <c r="HOR297" s="6"/>
      <c r="HOS297" s="6"/>
      <c r="HOT297" s="6"/>
      <c r="HOU297" s="6"/>
      <c r="HOV297" s="6"/>
      <c r="HOW297" s="6"/>
      <c r="HOX297" s="6"/>
      <c r="HOY297" s="6"/>
      <c r="HOZ297" s="6"/>
      <c r="HPA297" s="6"/>
      <c r="HPB297" s="6"/>
      <c r="HPC297" s="6"/>
      <c r="HPD297" s="6"/>
      <c r="HPE297" s="6"/>
      <c r="HPF297" s="6"/>
      <c r="HPG297" s="6"/>
      <c r="HPH297" s="6"/>
      <c r="HPI297" s="6"/>
      <c r="HPJ297" s="6"/>
      <c r="HPK297" s="6"/>
      <c r="HPL297" s="6"/>
      <c r="HPM297" s="6"/>
      <c r="HPN297" s="6"/>
      <c r="HPO297" s="6"/>
      <c r="HPP297" s="6"/>
      <c r="HPQ297" s="6"/>
      <c r="HPR297" s="6"/>
      <c r="HPS297" s="6"/>
      <c r="HPT297" s="6"/>
      <c r="HPU297" s="6"/>
      <c r="HPV297" s="6"/>
      <c r="HPW297" s="6"/>
      <c r="HPX297" s="6"/>
      <c r="HPY297" s="6"/>
      <c r="HPZ297" s="6"/>
      <c r="HQA297" s="6"/>
      <c r="HQB297" s="6"/>
      <c r="HQC297" s="6"/>
      <c r="HQD297" s="6"/>
      <c r="HQE297" s="6"/>
      <c r="HQF297" s="6"/>
      <c r="HQG297" s="6"/>
      <c r="HQH297" s="6"/>
      <c r="HQI297" s="6"/>
      <c r="HQJ297" s="6"/>
      <c r="HQK297" s="6"/>
      <c r="HQL297" s="6"/>
      <c r="HQM297" s="6"/>
      <c r="HQN297" s="6"/>
      <c r="HQO297" s="6"/>
      <c r="HQP297" s="6"/>
      <c r="HQQ297" s="6"/>
      <c r="HQR297" s="6"/>
      <c r="HQS297" s="6"/>
      <c r="HQT297" s="6"/>
      <c r="HQU297" s="6"/>
      <c r="HQV297" s="6"/>
      <c r="HQW297" s="6"/>
      <c r="HQX297" s="6"/>
      <c r="HQY297" s="6"/>
      <c r="HQZ297" s="6"/>
      <c r="HRA297" s="6"/>
      <c r="HRB297" s="6"/>
      <c r="HRC297" s="6"/>
      <c r="HRD297" s="6"/>
      <c r="HRE297" s="6"/>
      <c r="HRF297" s="6"/>
      <c r="HRG297" s="6"/>
      <c r="HRH297" s="6"/>
      <c r="HRI297" s="6"/>
      <c r="HRJ297" s="6"/>
      <c r="HRK297" s="6"/>
      <c r="HRL297" s="6"/>
      <c r="HRM297" s="6"/>
      <c r="HRN297" s="6"/>
      <c r="HRO297" s="6"/>
      <c r="HRP297" s="6"/>
      <c r="HRQ297" s="6"/>
      <c r="HRR297" s="6"/>
      <c r="HRS297" s="6"/>
      <c r="HRT297" s="6"/>
      <c r="HRU297" s="6"/>
      <c r="HRV297" s="6"/>
      <c r="HRW297" s="6"/>
      <c r="HRX297" s="6"/>
      <c r="HRY297" s="6"/>
      <c r="HRZ297" s="6"/>
      <c r="HSA297" s="6"/>
      <c r="HSB297" s="6"/>
      <c r="HSC297" s="6"/>
      <c r="HSD297" s="6"/>
      <c r="HSE297" s="6"/>
      <c r="HSF297" s="6"/>
      <c r="HSG297" s="6"/>
      <c r="HSH297" s="6"/>
      <c r="HSI297" s="6"/>
      <c r="HSJ297" s="6"/>
      <c r="HSK297" s="6"/>
      <c r="HSL297" s="6"/>
      <c r="HSM297" s="6"/>
      <c r="HSN297" s="6"/>
      <c r="HSO297" s="6"/>
      <c r="HSP297" s="6"/>
      <c r="HSQ297" s="6"/>
      <c r="HSR297" s="6"/>
      <c r="HSS297" s="6"/>
      <c r="HST297" s="6"/>
      <c r="HSU297" s="6"/>
      <c r="HSV297" s="6"/>
      <c r="HSW297" s="6"/>
      <c r="HSX297" s="6"/>
      <c r="HSY297" s="6"/>
      <c r="HSZ297" s="6"/>
      <c r="HTA297" s="6"/>
      <c r="HTB297" s="6"/>
      <c r="HTC297" s="6"/>
      <c r="HTD297" s="6"/>
      <c r="HTE297" s="6"/>
      <c r="HTF297" s="6"/>
      <c r="HTG297" s="6"/>
      <c r="HTH297" s="6"/>
      <c r="HTI297" s="6"/>
      <c r="HTJ297" s="6"/>
      <c r="HTK297" s="6"/>
      <c r="HTL297" s="6"/>
      <c r="HTM297" s="6"/>
      <c r="HTN297" s="6"/>
      <c r="HTO297" s="6"/>
      <c r="HTP297" s="6"/>
      <c r="HTQ297" s="6"/>
      <c r="HTR297" s="6"/>
      <c r="HTS297" s="6"/>
      <c r="HTT297" s="6"/>
      <c r="HTU297" s="6"/>
      <c r="HTV297" s="6"/>
      <c r="HTW297" s="6"/>
      <c r="HTX297" s="6"/>
      <c r="HTY297" s="6"/>
      <c r="HTZ297" s="6"/>
      <c r="HUA297" s="6"/>
      <c r="HUB297" s="6"/>
      <c r="HUC297" s="6"/>
      <c r="HUD297" s="6"/>
      <c r="HUE297" s="6"/>
      <c r="HUF297" s="6"/>
      <c r="HUG297" s="6"/>
      <c r="HUH297" s="6"/>
      <c r="HUI297" s="6"/>
      <c r="HUJ297" s="6"/>
      <c r="HUK297" s="6"/>
      <c r="HUL297" s="6"/>
      <c r="HUM297" s="6"/>
      <c r="HUN297" s="6"/>
      <c r="HUO297" s="6"/>
      <c r="HUP297" s="6"/>
      <c r="HUQ297" s="6"/>
      <c r="HUR297" s="6"/>
      <c r="HUS297" s="6"/>
      <c r="HUT297" s="6"/>
      <c r="HUU297" s="6"/>
      <c r="HUV297" s="6"/>
      <c r="HUW297" s="6"/>
      <c r="HUX297" s="6"/>
      <c r="HUY297" s="6"/>
      <c r="HUZ297" s="6"/>
      <c r="HVA297" s="6"/>
      <c r="HVB297" s="6"/>
      <c r="HVC297" s="6"/>
      <c r="HVD297" s="6"/>
      <c r="HVE297" s="6"/>
      <c r="HVF297" s="6"/>
      <c r="HVG297" s="6"/>
      <c r="HVH297" s="6"/>
      <c r="HVI297" s="6"/>
      <c r="HVJ297" s="6"/>
      <c r="HVK297" s="6"/>
      <c r="HVL297" s="6"/>
      <c r="HVM297" s="6"/>
      <c r="HVN297" s="6"/>
      <c r="HVO297" s="6"/>
      <c r="HVP297" s="6"/>
      <c r="HVQ297" s="6"/>
      <c r="HVR297" s="6"/>
      <c r="HVS297" s="6"/>
      <c r="HVT297" s="6"/>
      <c r="HVU297" s="6"/>
      <c r="HVV297" s="6"/>
      <c r="HVW297" s="6"/>
      <c r="HVX297" s="6"/>
      <c r="HVY297" s="6"/>
      <c r="HVZ297" s="6"/>
      <c r="HWA297" s="6"/>
      <c r="HWB297" s="6"/>
      <c r="HWC297" s="6"/>
      <c r="HWD297" s="6"/>
      <c r="HWE297" s="6"/>
      <c r="HWF297" s="6"/>
      <c r="HWG297" s="6"/>
      <c r="HWH297" s="6"/>
      <c r="HWI297" s="6"/>
      <c r="HWJ297" s="6"/>
      <c r="HWK297" s="6"/>
      <c r="HWL297" s="6"/>
      <c r="HWM297" s="6"/>
      <c r="HWN297" s="6"/>
      <c r="HWO297" s="6"/>
      <c r="HWP297" s="6"/>
      <c r="HWQ297" s="6"/>
      <c r="HWR297" s="6"/>
      <c r="HWS297" s="6"/>
      <c r="HWT297" s="6"/>
      <c r="HWU297" s="6"/>
      <c r="HWV297" s="6"/>
      <c r="HWW297" s="6"/>
      <c r="HWX297" s="6"/>
      <c r="HWY297" s="6"/>
      <c r="HWZ297" s="6"/>
      <c r="HXA297" s="6"/>
      <c r="HXB297" s="6"/>
      <c r="HXC297" s="6"/>
      <c r="HXD297" s="6"/>
      <c r="HXE297" s="6"/>
      <c r="HXF297" s="6"/>
      <c r="HXG297" s="6"/>
      <c r="HXH297" s="6"/>
      <c r="HXI297" s="6"/>
      <c r="HXJ297" s="6"/>
      <c r="HXK297" s="6"/>
      <c r="HXL297" s="6"/>
      <c r="HXM297" s="6"/>
      <c r="HXN297" s="6"/>
      <c r="HXO297" s="6"/>
      <c r="HXP297" s="6"/>
      <c r="HXQ297" s="6"/>
      <c r="HXR297" s="6"/>
      <c r="HXS297" s="6"/>
      <c r="HXT297" s="6"/>
      <c r="HXU297" s="6"/>
      <c r="HXV297" s="6"/>
      <c r="HXW297" s="6"/>
      <c r="HXX297" s="6"/>
      <c r="HXY297" s="6"/>
      <c r="HXZ297" s="6"/>
      <c r="HYA297" s="6"/>
      <c r="HYB297" s="6"/>
      <c r="HYC297" s="6"/>
      <c r="HYD297" s="6"/>
      <c r="HYE297" s="6"/>
      <c r="HYF297" s="6"/>
      <c r="HYG297" s="6"/>
      <c r="HYH297" s="6"/>
      <c r="HYI297" s="6"/>
      <c r="HYJ297" s="6"/>
      <c r="HYK297" s="6"/>
      <c r="HYL297" s="6"/>
      <c r="HYM297" s="6"/>
      <c r="HYN297" s="6"/>
      <c r="HYO297" s="6"/>
      <c r="HYP297" s="6"/>
      <c r="HYQ297" s="6"/>
      <c r="HYR297" s="6"/>
      <c r="HYS297" s="6"/>
      <c r="HYT297" s="6"/>
      <c r="HYU297" s="6"/>
      <c r="HYV297" s="6"/>
      <c r="HYW297" s="6"/>
      <c r="HYX297" s="6"/>
      <c r="HYY297" s="6"/>
      <c r="HYZ297" s="6"/>
      <c r="HZA297" s="6"/>
      <c r="HZB297" s="6"/>
      <c r="HZC297" s="6"/>
      <c r="HZD297" s="6"/>
      <c r="HZE297" s="6"/>
      <c r="HZF297" s="6"/>
      <c r="HZG297" s="6"/>
      <c r="HZH297" s="6"/>
      <c r="HZI297" s="6"/>
      <c r="HZJ297" s="6"/>
      <c r="HZK297" s="6"/>
      <c r="HZL297" s="6"/>
      <c r="HZM297" s="6"/>
      <c r="HZN297" s="6"/>
      <c r="HZO297" s="6"/>
      <c r="HZP297" s="6"/>
      <c r="HZQ297" s="6"/>
      <c r="HZR297" s="6"/>
      <c r="HZS297" s="6"/>
      <c r="HZT297" s="6"/>
      <c r="HZU297" s="6"/>
      <c r="HZV297" s="6"/>
      <c r="HZW297" s="6"/>
      <c r="HZX297" s="6"/>
      <c r="HZY297" s="6"/>
      <c r="HZZ297" s="6"/>
      <c r="IAA297" s="6"/>
      <c r="IAB297" s="6"/>
      <c r="IAC297" s="6"/>
      <c r="IAD297" s="6"/>
      <c r="IAE297" s="6"/>
      <c r="IAF297" s="6"/>
      <c r="IAG297" s="6"/>
      <c r="IAH297" s="6"/>
      <c r="IAI297" s="6"/>
      <c r="IAJ297" s="6"/>
      <c r="IAK297" s="6"/>
      <c r="IAL297" s="6"/>
      <c r="IAM297" s="6"/>
      <c r="IAN297" s="6"/>
      <c r="IAO297" s="6"/>
      <c r="IAP297" s="6"/>
      <c r="IAQ297" s="6"/>
      <c r="IAR297" s="6"/>
      <c r="IAS297" s="6"/>
      <c r="IAT297" s="6"/>
      <c r="IAU297" s="6"/>
      <c r="IAV297" s="6"/>
      <c r="IAW297" s="6"/>
      <c r="IAX297" s="6"/>
      <c r="IAY297" s="6"/>
      <c r="IAZ297" s="6"/>
      <c r="IBA297" s="6"/>
      <c r="IBB297" s="6"/>
      <c r="IBC297" s="6"/>
      <c r="IBD297" s="6"/>
      <c r="IBE297" s="6"/>
      <c r="IBF297" s="6"/>
      <c r="IBG297" s="6"/>
      <c r="IBH297" s="6"/>
      <c r="IBI297" s="6"/>
      <c r="IBJ297" s="6"/>
      <c r="IBK297" s="6"/>
      <c r="IBL297" s="6"/>
      <c r="IBM297" s="6"/>
      <c r="IBN297" s="6"/>
      <c r="IBO297" s="6"/>
      <c r="IBP297" s="6"/>
      <c r="IBQ297" s="6"/>
      <c r="IBR297" s="6"/>
      <c r="IBS297" s="6"/>
      <c r="IBT297" s="6"/>
      <c r="IBU297" s="6"/>
      <c r="IBV297" s="6"/>
      <c r="IBW297" s="6"/>
      <c r="IBX297" s="6"/>
      <c r="IBY297" s="6"/>
      <c r="IBZ297" s="6"/>
      <c r="ICA297" s="6"/>
      <c r="ICB297" s="6"/>
      <c r="ICC297" s="6"/>
      <c r="ICD297" s="6"/>
      <c r="ICE297" s="6"/>
      <c r="ICF297" s="6"/>
      <c r="ICG297" s="6"/>
      <c r="ICH297" s="6"/>
      <c r="ICI297" s="6"/>
      <c r="ICJ297" s="6"/>
      <c r="ICK297" s="6"/>
      <c r="ICL297" s="6"/>
      <c r="ICM297" s="6"/>
      <c r="ICN297" s="6"/>
      <c r="ICO297" s="6"/>
      <c r="ICP297" s="6"/>
      <c r="ICQ297" s="6"/>
      <c r="ICR297" s="6"/>
      <c r="ICS297" s="6"/>
      <c r="ICT297" s="6"/>
      <c r="ICU297" s="6"/>
      <c r="ICV297" s="6"/>
      <c r="ICW297" s="6"/>
      <c r="ICX297" s="6"/>
      <c r="ICY297" s="6"/>
      <c r="ICZ297" s="6"/>
      <c r="IDA297" s="6"/>
      <c r="IDB297" s="6"/>
      <c r="IDC297" s="6"/>
      <c r="IDD297" s="6"/>
      <c r="IDE297" s="6"/>
      <c r="IDF297" s="6"/>
      <c r="IDG297" s="6"/>
      <c r="IDH297" s="6"/>
      <c r="IDI297" s="6"/>
      <c r="IDJ297" s="6"/>
      <c r="IDK297" s="6"/>
      <c r="IDL297" s="6"/>
      <c r="IDM297" s="6"/>
      <c r="IDN297" s="6"/>
      <c r="IDO297" s="6"/>
      <c r="IDP297" s="6"/>
      <c r="IDQ297" s="6"/>
      <c r="IDR297" s="6"/>
      <c r="IDS297" s="6"/>
      <c r="IDT297" s="6"/>
      <c r="IDU297" s="6"/>
      <c r="IDV297" s="6"/>
      <c r="IDW297" s="6"/>
      <c r="IDX297" s="6"/>
      <c r="IDY297" s="6"/>
      <c r="IDZ297" s="6"/>
      <c r="IEA297" s="6"/>
      <c r="IEB297" s="6"/>
      <c r="IEC297" s="6"/>
      <c r="IED297" s="6"/>
      <c r="IEE297" s="6"/>
      <c r="IEF297" s="6"/>
      <c r="IEG297" s="6"/>
      <c r="IEH297" s="6"/>
      <c r="IEI297" s="6"/>
      <c r="IEJ297" s="6"/>
      <c r="IEK297" s="6"/>
      <c r="IEL297" s="6"/>
      <c r="IEM297" s="6"/>
      <c r="IEN297" s="6"/>
      <c r="IEO297" s="6"/>
      <c r="IEP297" s="6"/>
      <c r="IEQ297" s="6"/>
      <c r="IER297" s="6"/>
      <c r="IES297" s="6"/>
      <c r="IET297" s="6"/>
      <c r="IEU297" s="6"/>
      <c r="IEV297" s="6"/>
      <c r="IEW297" s="6"/>
      <c r="IEX297" s="6"/>
      <c r="IEY297" s="6"/>
      <c r="IEZ297" s="6"/>
      <c r="IFA297" s="6"/>
      <c r="IFB297" s="6"/>
      <c r="IFC297" s="6"/>
      <c r="IFD297" s="6"/>
      <c r="IFE297" s="6"/>
      <c r="IFF297" s="6"/>
      <c r="IFG297" s="6"/>
      <c r="IFH297" s="6"/>
      <c r="IFI297" s="6"/>
      <c r="IFJ297" s="6"/>
      <c r="IFK297" s="6"/>
      <c r="IFL297" s="6"/>
      <c r="IFM297" s="6"/>
      <c r="IFN297" s="6"/>
      <c r="IFO297" s="6"/>
      <c r="IFP297" s="6"/>
      <c r="IFQ297" s="6"/>
      <c r="IFR297" s="6"/>
      <c r="IFS297" s="6"/>
      <c r="IFT297" s="6"/>
      <c r="IFU297" s="6"/>
      <c r="IFV297" s="6"/>
      <c r="IFW297" s="6"/>
      <c r="IFX297" s="6"/>
      <c r="IFY297" s="6"/>
      <c r="IFZ297" s="6"/>
      <c r="IGA297" s="6"/>
      <c r="IGB297" s="6"/>
      <c r="IGC297" s="6"/>
      <c r="IGD297" s="6"/>
      <c r="IGE297" s="6"/>
      <c r="IGF297" s="6"/>
      <c r="IGG297" s="6"/>
      <c r="IGH297" s="6"/>
      <c r="IGI297" s="6"/>
      <c r="IGJ297" s="6"/>
      <c r="IGK297" s="6"/>
      <c r="IGL297" s="6"/>
      <c r="IGM297" s="6"/>
      <c r="IGN297" s="6"/>
      <c r="IGO297" s="6"/>
      <c r="IGP297" s="6"/>
      <c r="IGQ297" s="6"/>
      <c r="IGR297" s="6"/>
      <c r="IGS297" s="6"/>
      <c r="IGT297" s="6"/>
      <c r="IGU297" s="6"/>
      <c r="IGV297" s="6"/>
      <c r="IGW297" s="6"/>
      <c r="IGX297" s="6"/>
      <c r="IGY297" s="6"/>
      <c r="IGZ297" s="6"/>
      <c r="IHA297" s="6"/>
      <c r="IHB297" s="6"/>
      <c r="IHC297" s="6"/>
      <c r="IHD297" s="6"/>
      <c r="IHE297" s="6"/>
      <c r="IHF297" s="6"/>
      <c r="IHG297" s="6"/>
      <c r="IHH297" s="6"/>
      <c r="IHI297" s="6"/>
      <c r="IHJ297" s="6"/>
      <c r="IHK297" s="6"/>
      <c r="IHL297" s="6"/>
      <c r="IHM297" s="6"/>
      <c r="IHN297" s="6"/>
      <c r="IHO297" s="6"/>
      <c r="IHP297" s="6"/>
      <c r="IHQ297" s="6"/>
      <c r="IHR297" s="6"/>
      <c r="IHS297" s="6"/>
      <c r="IHT297" s="6"/>
      <c r="IHU297" s="6"/>
      <c r="IHV297" s="6"/>
      <c r="IHW297" s="6"/>
      <c r="IHX297" s="6"/>
      <c r="IHY297" s="6"/>
      <c r="IHZ297" s="6"/>
      <c r="IIA297" s="6"/>
      <c r="IIB297" s="6"/>
      <c r="IIC297" s="6"/>
      <c r="IID297" s="6"/>
      <c r="IIE297" s="6"/>
      <c r="IIF297" s="6"/>
      <c r="IIG297" s="6"/>
      <c r="IIH297" s="6"/>
      <c r="III297" s="6"/>
      <c r="IIJ297" s="6"/>
      <c r="IIK297" s="6"/>
      <c r="IIL297" s="6"/>
      <c r="IIM297" s="6"/>
      <c r="IIN297" s="6"/>
      <c r="IIO297" s="6"/>
      <c r="IIP297" s="6"/>
      <c r="IIQ297" s="6"/>
      <c r="IIR297" s="6"/>
      <c r="IIS297" s="6"/>
      <c r="IIT297" s="6"/>
      <c r="IIU297" s="6"/>
      <c r="IIV297" s="6"/>
      <c r="IIW297" s="6"/>
      <c r="IIX297" s="6"/>
      <c r="IIY297" s="6"/>
      <c r="IIZ297" s="6"/>
      <c r="IJA297" s="6"/>
      <c r="IJB297" s="6"/>
      <c r="IJC297" s="6"/>
      <c r="IJD297" s="6"/>
      <c r="IJE297" s="6"/>
      <c r="IJF297" s="6"/>
      <c r="IJG297" s="6"/>
      <c r="IJH297" s="6"/>
      <c r="IJI297" s="6"/>
      <c r="IJJ297" s="6"/>
      <c r="IJK297" s="6"/>
      <c r="IJL297" s="6"/>
      <c r="IJM297" s="6"/>
      <c r="IJN297" s="6"/>
      <c r="IJO297" s="6"/>
      <c r="IJP297" s="6"/>
      <c r="IJQ297" s="6"/>
      <c r="IJR297" s="6"/>
      <c r="IJS297" s="6"/>
      <c r="IJT297" s="6"/>
      <c r="IJU297" s="6"/>
      <c r="IJV297" s="6"/>
      <c r="IJW297" s="6"/>
      <c r="IJX297" s="6"/>
      <c r="IJY297" s="6"/>
      <c r="IJZ297" s="6"/>
      <c r="IKA297" s="6"/>
      <c r="IKB297" s="6"/>
      <c r="IKC297" s="6"/>
      <c r="IKD297" s="6"/>
      <c r="IKE297" s="6"/>
      <c r="IKF297" s="6"/>
      <c r="IKG297" s="6"/>
      <c r="IKH297" s="6"/>
      <c r="IKI297" s="6"/>
      <c r="IKJ297" s="6"/>
      <c r="IKK297" s="6"/>
      <c r="IKL297" s="6"/>
      <c r="IKM297" s="6"/>
      <c r="IKN297" s="6"/>
      <c r="IKO297" s="6"/>
      <c r="IKP297" s="6"/>
      <c r="IKQ297" s="6"/>
      <c r="IKR297" s="6"/>
      <c r="IKS297" s="6"/>
      <c r="IKT297" s="6"/>
      <c r="IKU297" s="6"/>
      <c r="IKV297" s="6"/>
      <c r="IKW297" s="6"/>
      <c r="IKX297" s="6"/>
      <c r="IKY297" s="6"/>
      <c r="IKZ297" s="6"/>
      <c r="ILA297" s="6"/>
      <c r="ILB297" s="6"/>
      <c r="ILC297" s="6"/>
      <c r="ILD297" s="6"/>
      <c r="ILE297" s="6"/>
      <c r="ILF297" s="6"/>
      <c r="ILG297" s="6"/>
      <c r="ILH297" s="6"/>
      <c r="ILI297" s="6"/>
      <c r="ILJ297" s="6"/>
      <c r="ILK297" s="6"/>
      <c r="ILL297" s="6"/>
      <c r="ILM297" s="6"/>
      <c r="ILN297" s="6"/>
      <c r="ILO297" s="6"/>
      <c r="ILP297" s="6"/>
      <c r="ILQ297" s="6"/>
      <c r="ILR297" s="6"/>
      <c r="ILS297" s="6"/>
      <c r="ILT297" s="6"/>
      <c r="ILU297" s="6"/>
      <c r="ILV297" s="6"/>
      <c r="ILW297" s="6"/>
      <c r="ILX297" s="6"/>
      <c r="ILY297" s="6"/>
      <c r="ILZ297" s="6"/>
      <c r="IMA297" s="6"/>
      <c r="IMB297" s="6"/>
      <c r="IMC297" s="6"/>
      <c r="IMD297" s="6"/>
      <c r="IME297" s="6"/>
      <c r="IMF297" s="6"/>
      <c r="IMG297" s="6"/>
      <c r="IMH297" s="6"/>
      <c r="IMI297" s="6"/>
      <c r="IMJ297" s="6"/>
      <c r="IMK297" s="6"/>
      <c r="IML297" s="6"/>
      <c r="IMM297" s="6"/>
      <c r="IMN297" s="6"/>
      <c r="IMO297" s="6"/>
      <c r="IMP297" s="6"/>
      <c r="IMQ297" s="6"/>
      <c r="IMR297" s="6"/>
      <c r="IMS297" s="6"/>
      <c r="IMT297" s="6"/>
      <c r="IMU297" s="6"/>
      <c r="IMV297" s="6"/>
      <c r="IMW297" s="6"/>
      <c r="IMX297" s="6"/>
      <c r="IMY297" s="6"/>
      <c r="IMZ297" s="6"/>
      <c r="INA297" s="6"/>
      <c r="INB297" s="6"/>
      <c r="INC297" s="6"/>
      <c r="IND297" s="6"/>
      <c r="INE297" s="6"/>
      <c r="INF297" s="6"/>
      <c r="ING297" s="6"/>
      <c r="INH297" s="6"/>
      <c r="INI297" s="6"/>
      <c r="INJ297" s="6"/>
      <c r="INK297" s="6"/>
      <c r="INL297" s="6"/>
      <c r="INM297" s="6"/>
      <c r="INN297" s="6"/>
      <c r="INO297" s="6"/>
      <c r="INP297" s="6"/>
      <c r="INQ297" s="6"/>
      <c r="INR297" s="6"/>
      <c r="INS297" s="6"/>
      <c r="INT297" s="6"/>
      <c r="INU297" s="6"/>
      <c r="INV297" s="6"/>
      <c r="INW297" s="6"/>
      <c r="INX297" s="6"/>
      <c r="INY297" s="6"/>
      <c r="INZ297" s="6"/>
      <c r="IOA297" s="6"/>
      <c r="IOB297" s="6"/>
      <c r="IOC297" s="6"/>
      <c r="IOD297" s="6"/>
      <c r="IOE297" s="6"/>
      <c r="IOF297" s="6"/>
      <c r="IOG297" s="6"/>
      <c r="IOH297" s="6"/>
      <c r="IOI297" s="6"/>
      <c r="IOJ297" s="6"/>
      <c r="IOK297" s="6"/>
      <c r="IOL297" s="6"/>
      <c r="IOM297" s="6"/>
      <c r="ION297" s="6"/>
      <c r="IOO297" s="6"/>
      <c r="IOP297" s="6"/>
      <c r="IOQ297" s="6"/>
      <c r="IOR297" s="6"/>
      <c r="IOS297" s="6"/>
      <c r="IOT297" s="6"/>
      <c r="IOU297" s="6"/>
      <c r="IOV297" s="6"/>
      <c r="IOW297" s="6"/>
      <c r="IOX297" s="6"/>
      <c r="IOY297" s="6"/>
      <c r="IOZ297" s="6"/>
      <c r="IPA297" s="6"/>
      <c r="IPB297" s="6"/>
      <c r="IPC297" s="6"/>
      <c r="IPD297" s="6"/>
      <c r="IPE297" s="6"/>
      <c r="IPF297" s="6"/>
      <c r="IPG297" s="6"/>
      <c r="IPH297" s="6"/>
      <c r="IPI297" s="6"/>
      <c r="IPJ297" s="6"/>
      <c r="IPK297" s="6"/>
      <c r="IPL297" s="6"/>
      <c r="IPM297" s="6"/>
      <c r="IPN297" s="6"/>
      <c r="IPO297" s="6"/>
      <c r="IPP297" s="6"/>
      <c r="IPQ297" s="6"/>
      <c r="IPR297" s="6"/>
      <c r="IPS297" s="6"/>
      <c r="IPT297" s="6"/>
      <c r="IPU297" s="6"/>
      <c r="IPV297" s="6"/>
      <c r="IPW297" s="6"/>
      <c r="IPX297" s="6"/>
      <c r="IPY297" s="6"/>
      <c r="IPZ297" s="6"/>
      <c r="IQA297" s="6"/>
      <c r="IQB297" s="6"/>
      <c r="IQC297" s="6"/>
      <c r="IQD297" s="6"/>
      <c r="IQE297" s="6"/>
      <c r="IQF297" s="6"/>
      <c r="IQG297" s="6"/>
      <c r="IQH297" s="6"/>
      <c r="IQI297" s="6"/>
      <c r="IQJ297" s="6"/>
      <c r="IQK297" s="6"/>
      <c r="IQL297" s="6"/>
      <c r="IQM297" s="6"/>
      <c r="IQN297" s="6"/>
      <c r="IQO297" s="6"/>
      <c r="IQP297" s="6"/>
      <c r="IQQ297" s="6"/>
      <c r="IQR297" s="6"/>
      <c r="IQS297" s="6"/>
      <c r="IQT297" s="6"/>
      <c r="IQU297" s="6"/>
      <c r="IQV297" s="6"/>
      <c r="IQW297" s="6"/>
      <c r="IQX297" s="6"/>
      <c r="IQY297" s="6"/>
      <c r="IQZ297" s="6"/>
      <c r="IRA297" s="6"/>
      <c r="IRB297" s="6"/>
      <c r="IRC297" s="6"/>
      <c r="IRD297" s="6"/>
      <c r="IRE297" s="6"/>
      <c r="IRF297" s="6"/>
      <c r="IRG297" s="6"/>
      <c r="IRH297" s="6"/>
      <c r="IRI297" s="6"/>
      <c r="IRJ297" s="6"/>
      <c r="IRK297" s="6"/>
      <c r="IRL297" s="6"/>
      <c r="IRM297" s="6"/>
      <c r="IRN297" s="6"/>
      <c r="IRO297" s="6"/>
      <c r="IRP297" s="6"/>
      <c r="IRQ297" s="6"/>
      <c r="IRR297" s="6"/>
      <c r="IRS297" s="6"/>
      <c r="IRT297" s="6"/>
      <c r="IRU297" s="6"/>
      <c r="IRV297" s="6"/>
      <c r="IRW297" s="6"/>
      <c r="IRX297" s="6"/>
      <c r="IRY297" s="6"/>
      <c r="IRZ297" s="6"/>
      <c r="ISA297" s="6"/>
      <c r="ISB297" s="6"/>
      <c r="ISC297" s="6"/>
      <c r="ISD297" s="6"/>
      <c r="ISE297" s="6"/>
      <c r="ISF297" s="6"/>
      <c r="ISG297" s="6"/>
      <c r="ISH297" s="6"/>
      <c r="ISI297" s="6"/>
      <c r="ISJ297" s="6"/>
      <c r="ISK297" s="6"/>
      <c r="ISL297" s="6"/>
      <c r="ISM297" s="6"/>
      <c r="ISN297" s="6"/>
      <c r="ISO297" s="6"/>
      <c r="ISP297" s="6"/>
      <c r="ISQ297" s="6"/>
      <c r="ISR297" s="6"/>
      <c r="ISS297" s="6"/>
      <c r="IST297" s="6"/>
      <c r="ISU297" s="6"/>
      <c r="ISV297" s="6"/>
      <c r="ISW297" s="6"/>
      <c r="ISX297" s="6"/>
      <c r="ISY297" s="6"/>
      <c r="ISZ297" s="6"/>
      <c r="ITA297" s="6"/>
      <c r="ITB297" s="6"/>
      <c r="ITC297" s="6"/>
      <c r="ITD297" s="6"/>
      <c r="ITE297" s="6"/>
      <c r="ITF297" s="6"/>
      <c r="ITG297" s="6"/>
      <c r="ITH297" s="6"/>
      <c r="ITI297" s="6"/>
      <c r="ITJ297" s="6"/>
      <c r="ITK297" s="6"/>
      <c r="ITL297" s="6"/>
      <c r="ITM297" s="6"/>
      <c r="ITN297" s="6"/>
      <c r="ITO297" s="6"/>
      <c r="ITP297" s="6"/>
      <c r="ITQ297" s="6"/>
      <c r="ITR297" s="6"/>
      <c r="ITS297" s="6"/>
      <c r="ITT297" s="6"/>
      <c r="ITU297" s="6"/>
      <c r="ITV297" s="6"/>
      <c r="ITW297" s="6"/>
      <c r="ITX297" s="6"/>
      <c r="ITY297" s="6"/>
      <c r="ITZ297" s="6"/>
      <c r="IUA297" s="6"/>
      <c r="IUB297" s="6"/>
      <c r="IUC297" s="6"/>
      <c r="IUD297" s="6"/>
      <c r="IUE297" s="6"/>
      <c r="IUF297" s="6"/>
      <c r="IUG297" s="6"/>
      <c r="IUH297" s="6"/>
      <c r="IUI297" s="6"/>
      <c r="IUJ297" s="6"/>
      <c r="IUK297" s="6"/>
      <c r="IUL297" s="6"/>
      <c r="IUM297" s="6"/>
      <c r="IUN297" s="6"/>
      <c r="IUO297" s="6"/>
      <c r="IUP297" s="6"/>
      <c r="IUQ297" s="6"/>
      <c r="IUR297" s="6"/>
      <c r="IUS297" s="6"/>
      <c r="IUT297" s="6"/>
      <c r="IUU297" s="6"/>
      <c r="IUV297" s="6"/>
      <c r="IUW297" s="6"/>
      <c r="IUX297" s="6"/>
      <c r="IUY297" s="6"/>
      <c r="IUZ297" s="6"/>
      <c r="IVA297" s="6"/>
      <c r="IVB297" s="6"/>
      <c r="IVC297" s="6"/>
      <c r="IVD297" s="6"/>
      <c r="IVE297" s="6"/>
      <c r="IVF297" s="6"/>
      <c r="IVG297" s="6"/>
      <c r="IVH297" s="6"/>
      <c r="IVI297" s="6"/>
      <c r="IVJ297" s="6"/>
      <c r="IVK297" s="6"/>
      <c r="IVL297" s="6"/>
      <c r="IVM297" s="6"/>
      <c r="IVN297" s="6"/>
      <c r="IVO297" s="6"/>
      <c r="IVP297" s="6"/>
      <c r="IVQ297" s="6"/>
      <c r="IVR297" s="6"/>
      <c r="IVS297" s="6"/>
      <c r="IVT297" s="6"/>
      <c r="IVU297" s="6"/>
      <c r="IVV297" s="6"/>
      <c r="IVW297" s="6"/>
      <c r="IVX297" s="6"/>
      <c r="IVY297" s="6"/>
      <c r="IVZ297" s="6"/>
      <c r="IWA297" s="6"/>
      <c r="IWB297" s="6"/>
      <c r="IWC297" s="6"/>
      <c r="IWD297" s="6"/>
      <c r="IWE297" s="6"/>
      <c r="IWF297" s="6"/>
      <c r="IWG297" s="6"/>
      <c r="IWH297" s="6"/>
      <c r="IWI297" s="6"/>
      <c r="IWJ297" s="6"/>
      <c r="IWK297" s="6"/>
      <c r="IWL297" s="6"/>
      <c r="IWM297" s="6"/>
      <c r="IWN297" s="6"/>
      <c r="IWO297" s="6"/>
      <c r="IWP297" s="6"/>
      <c r="IWQ297" s="6"/>
      <c r="IWR297" s="6"/>
      <c r="IWS297" s="6"/>
      <c r="IWT297" s="6"/>
      <c r="IWU297" s="6"/>
      <c r="IWV297" s="6"/>
      <c r="IWW297" s="6"/>
      <c r="IWX297" s="6"/>
      <c r="IWY297" s="6"/>
      <c r="IWZ297" s="6"/>
      <c r="IXA297" s="6"/>
      <c r="IXB297" s="6"/>
      <c r="IXC297" s="6"/>
      <c r="IXD297" s="6"/>
      <c r="IXE297" s="6"/>
      <c r="IXF297" s="6"/>
      <c r="IXG297" s="6"/>
      <c r="IXH297" s="6"/>
      <c r="IXI297" s="6"/>
      <c r="IXJ297" s="6"/>
      <c r="IXK297" s="6"/>
      <c r="IXL297" s="6"/>
      <c r="IXM297" s="6"/>
      <c r="IXN297" s="6"/>
      <c r="IXO297" s="6"/>
      <c r="IXP297" s="6"/>
      <c r="IXQ297" s="6"/>
      <c r="IXR297" s="6"/>
      <c r="IXS297" s="6"/>
      <c r="IXT297" s="6"/>
      <c r="IXU297" s="6"/>
      <c r="IXV297" s="6"/>
      <c r="IXW297" s="6"/>
      <c r="IXX297" s="6"/>
      <c r="IXY297" s="6"/>
      <c r="IXZ297" s="6"/>
      <c r="IYA297" s="6"/>
      <c r="IYB297" s="6"/>
      <c r="IYC297" s="6"/>
      <c r="IYD297" s="6"/>
      <c r="IYE297" s="6"/>
      <c r="IYF297" s="6"/>
      <c r="IYG297" s="6"/>
      <c r="IYH297" s="6"/>
      <c r="IYI297" s="6"/>
      <c r="IYJ297" s="6"/>
      <c r="IYK297" s="6"/>
      <c r="IYL297" s="6"/>
      <c r="IYM297" s="6"/>
      <c r="IYN297" s="6"/>
      <c r="IYO297" s="6"/>
      <c r="IYP297" s="6"/>
      <c r="IYQ297" s="6"/>
      <c r="IYR297" s="6"/>
      <c r="IYS297" s="6"/>
      <c r="IYT297" s="6"/>
      <c r="IYU297" s="6"/>
      <c r="IYV297" s="6"/>
      <c r="IYW297" s="6"/>
      <c r="IYX297" s="6"/>
      <c r="IYY297" s="6"/>
      <c r="IYZ297" s="6"/>
      <c r="IZA297" s="6"/>
      <c r="IZB297" s="6"/>
      <c r="IZC297" s="6"/>
      <c r="IZD297" s="6"/>
      <c r="IZE297" s="6"/>
      <c r="IZF297" s="6"/>
      <c r="IZG297" s="6"/>
      <c r="IZH297" s="6"/>
      <c r="IZI297" s="6"/>
      <c r="IZJ297" s="6"/>
      <c r="IZK297" s="6"/>
      <c r="IZL297" s="6"/>
      <c r="IZM297" s="6"/>
      <c r="IZN297" s="6"/>
      <c r="IZO297" s="6"/>
      <c r="IZP297" s="6"/>
      <c r="IZQ297" s="6"/>
      <c r="IZR297" s="6"/>
      <c r="IZS297" s="6"/>
      <c r="IZT297" s="6"/>
      <c r="IZU297" s="6"/>
      <c r="IZV297" s="6"/>
      <c r="IZW297" s="6"/>
      <c r="IZX297" s="6"/>
      <c r="IZY297" s="6"/>
      <c r="IZZ297" s="6"/>
      <c r="JAA297" s="6"/>
      <c r="JAB297" s="6"/>
      <c r="JAC297" s="6"/>
      <c r="JAD297" s="6"/>
      <c r="JAE297" s="6"/>
      <c r="JAF297" s="6"/>
      <c r="JAG297" s="6"/>
      <c r="JAH297" s="6"/>
      <c r="JAI297" s="6"/>
      <c r="JAJ297" s="6"/>
      <c r="JAK297" s="6"/>
      <c r="JAL297" s="6"/>
      <c r="JAM297" s="6"/>
      <c r="JAN297" s="6"/>
      <c r="JAO297" s="6"/>
      <c r="JAP297" s="6"/>
      <c r="JAQ297" s="6"/>
      <c r="JAR297" s="6"/>
      <c r="JAS297" s="6"/>
      <c r="JAT297" s="6"/>
      <c r="JAU297" s="6"/>
      <c r="JAV297" s="6"/>
      <c r="JAW297" s="6"/>
      <c r="JAX297" s="6"/>
      <c r="JAY297" s="6"/>
      <c r="JAZ297" s="6"/>
      <c r="JBA297" s="6"/>
      <c r="JBB297" s="6"/>
      <c r="JBC297" s="6"/>
      <c r="JBD297" s="6"/>
      <c r="JBE297" s="6"/>
      <c r="JBF297" s="6"/>
      <c r="JBG297" s="6"/>
      <c r="JBH297" s="6"/>
      <c r="JBI297" s="6"/>
      <c r="JBJ297" s="6"/>
      <c r="JBK297" s="6"/>
      <c r="JBL297" s="6"/>
      <c r="JBM297" s="6"/>
      <c r="JBN297" s="6"/>
      <c r="JBO297" s="6"/>
      <c r="JBP297" s="6"/>
      <c r="JBQ297" s="6"/>
      <c r="JBR297" s="6"/>
      <c r="JBS297" s="6"/>
      <c r="JBT297" s="6"/>
      <c r="JBU297" s="6"/>
      <c r="JBV297" s="6"/>
      <c r="JBW297" s="6"/>
      <c r="JBX297" s="6"/>
      <c r="JBY297" s="6"/>
      <c r="JBZ297" s="6"/>
      <c r="JCA297" s="6"/>
      <c r="JCB297" s="6"/>
      <c r="JCC297" s="6"/>
      <c r="JCD297" s="6"/>
      <c r="JCE297" s="6"/>
      <c r="JCF297" s="6"/>
      <c r="JCG297" s="6"/>
      <c r="JCH297" s="6"/>
      <c r="JCI297" s="6"/>
      <c r="JCJ297" s="6"/>
      <c r="JCK297" s="6"/>
      <c r="JCL297" s="6"/>
      <c r="JCM297" s="6"/>
      <c r="JCN297" s="6"/>
      <c r="JCO297" s="6"/>
      <c r="JCP297" s="6"/>
      <c r="JCQ297" s="6"/>
      <c r="JCR297" s="6"/>
      <c r="JCS297" s="6"/>
      <c r="JCT297" s="6"/>
      <c r="JCU297" s="6"/>
      <c r="JCV297" s="6"/>
      <c r="JCW297" s="6"/>
      <c r="JCX297" s="6"/>
      <c r="JCY297" s="6"/>
      <c r="JCZ297" s="6"/>
      <c r="JDA297" s="6"/>
      <c r="JDB297" s="6"/>
      <c r="JDC297" s="6"/>
      <c r="JDD297" s="6"/>
      <c r="JDE297" s="6"/>
      <c r="JDF297" s="6"/>
      <c r="JDG297" s="6"/>
      <c r="JDH297" s="6"/>
      <c r="JDI297" s="6"/>
      <c r="JDJ297" s="6"/>
      <c r="JDK297" s="6"/>
      <c r="JDL297" s="6"/>
      <c r="JDM297" s="6"/>
      <c r="JDN297" s="6"/>
      <c r="JDO297" s="6"/>
      <c r="JDP297" s="6"/>
      <c r="JDQ297" s="6"/>
      <c r="JDR297" s="6"/>
      <c r="JDS297" s="6"/>
      <c r="JDT297" s="6"/>
      <c r="JDU297" s="6"/>
      <c r="JDV297" s="6"/>
      <c r="JDW297" s="6"/>
      <c r="JDX297" s="6"/>
      <c r="JDY297" s="6"/>
      <c r="JDZ297" s="6"/>
      <c r="JEA297" s="6"/>
      <c r="JEB297" s="6"/>
      <c r="JEC297" s="6"/>
      <c r="JED297" s="6"/>
      <c r="JEE297" s="6"/>
      <c r="JEF297" s="6"/>
      <c r="JEG297" s="6"/>
      <c r="JEH297" s="6"/>
      <c r="JEI297" s="6"/>
      <c r="JEJ297" s="6"/>
      <c r="JEK297" s="6"/>
      <c r="JEL297" s="6"/>
      <c r="JEM297" s="6"/>
      <c r="JEN297" s="6"/>
      <c r="JEO297" s="6"/>
      <c r="JEP297" s="6"/>
      <c r="JEQ297" s="6"/>
      <c r="JER297" s="6"/>
      <c r="JES297" s="6"/>
      <c r="JET297" s="6"/>
      <c r="JEU297" s="6"/>
      <c r="JEV297" s="6"/>
      <c r="JEW297" s="6"/>
      <c r="JEX297" s="6"/>
      <c r="JEY297" s="6"/>
      <c r="JEZ297" s="6"/>
      <c r="JFA297" s="6"/>
      <c r="JFB297" s="6"/>
      <c r="JFC297" s="6"/>
      <c r="JFD297" s="6"/>
      <c r="JFE297" s="6"/>
      <c r="JFF297" s="6"/>
      <c r="JFG297" s="6"/>
      <c r="JFH297" s="6"/>
      <c r="JFI297" s="6"/>
      <c r="JFJ297" s="6"/>
      <c r="JFK297" s="6"/>
      <c r="JFL297" s="6"/>
      <c r="JFM297" s="6"/>
      <c r="JFN297" s="6"/>
      <c r="JFO297" s="6"/>
      <c r="JFP297" s="6"/>
      <c r="JFQ297" s="6"/>
      <c r="JFR297" s="6"/>
      <c r="JFS297" s="6"/>
      <c r="JFT297" s="6"/>
      <c r="JFU297" s="6"/>
      <c r="JFV297" s="6"/>
      <c r="JFW297" s="6"/>
      <c r="JFX297" s="6"/>
      <c r="JFY297" s="6"/>
      <c r="JFZ297" s="6"/>
      <c r="JGA297" s="6"/>
      <c r="JGB297" s="6"/>
      <c r="JGC297" s="6"/>
      <c r="JGD297" s="6"/>
      <c r="JGE297" s="6"/>
      <c r="JGF297" s="6"/>
      <c r="JGG297" s="6"/>
      <c r="JGH297" s="6"/>
      <c r="JGI297" s="6"/>
      <c r="JGJ297" s="6"/>
      <c r="JGK297" s="6"/>
      <c r="JGL297" s="6"/>
      <c r="JGM297" s="6"/>
      <c r="JGN297" s="6"/>
      <c r="JGO297" s="6"/>
      <c r="JGP297" s="6"/>
      <c r="JGQ297" s="6"/>
      <c r="JGR297" s="6"/>
      <c r="JGS297" s="6"/>
      <c r="JGT297" s="6"/>
      <c r="JGU297" s="6"/>
      <c r="JGV297" s="6"/>
      <c r="JGW297" s="6"/>
      <c r="JGX297" s="6"/>
      <c r="JGY297" s="6"/>
      <c r="JGZ297" s="6"/>
      <c r="JHA297" s="6"/>
      <c r="JHB297" s="6"/>
      <c r="JHC297" s="6"/>
      <c r="JHD297" s="6"/>
      <c r="JHE297" s="6"/>
      <c r="JHF297" s="6"/>
      <c r="JHG297" s="6"/>
      <c r="JHH297" s="6"/>
      <c r="JHI297" s="6"/>
      <c r="JHJ297" s="6"/>
      <c r="JHK297" s="6"/>
      <c r="JHL297" s="6"/>
      <c r="JHM297" s="6"/>
      <c r="JHN297" s="6"/>
      <c r="JHO297" s="6"/>
      <c r="JHP297" s="6"/>
      <c r="JHQ297" s="6"/>
      <c r="JHR297" s="6"/>
      <c r="JHS297" s="6"/>
      <c r="JHT297" s="6"/>
      <c r="JHU297" s="6"/>
      <c r="JHV297" s="6"/>
      <c r="JHW297" s="6"/>
      <c r="JHX297" s="6"/>
      <c r="JHY297" s="6"/>
      <c r="JHZ297" s="6"/>
      <c r="JIA297" s="6"/>
      <c r="JIB297" s="6"/>
      <c r="JIC297" s="6"/>
      <c r="JID297" s="6"/>
      <c r="JIE297" s="6"/>
      <c r="JIF297" s="6"/>
      <c r="JIG297" s="6"/>
      <c r="JIH297" s="6"/>
      <c r="JII297" s="6"/>
      <c r="JIJ297" s="6"/>
      <c r="JIK297" s="6"/>
      <c r="JIL297" s="6"/>
      <c r="JIM297" s="6"/>
      <c r="JIN297" s="6"/>
      <c r="JIO297" s="6"/>
      <c r="JIP297" s="6"/>
      <c r="JIQ297" s="6"/>
      <c r="JIR297" s="6"/>
      <c r="JIS297" s="6"/>
      <c r="JIT297" s="6"/>
      <c r="JIU297" s="6"/>
      <c r="JIV297" s="6"/>
      <c r="JIW297" s="6"/>
      <c r="JIX297" s="6"/>
      <c r="JIY297" s="6"/>
      <c r="JIZ297" s="6"/>
      <c r="JJA297" s="6"/>
      <c r="JJB297" s="6"/>
      <c r="JJC297" s="6"/>
      <c r="JJD297" s="6"/>
      <c r="JJE297" s="6"/>
      <c r="JJF297" s="6"/>
      <c r="JJG297" s="6"/>
      <c r="JJH297" s="6"/>
      <c r="JJI297" s="6"/>
      <c r="JJJ297" s="6"/>
      <c r="JJK297" s="6"/>
      <c r="JJL297" s="6"/>
      <c r="JJM297" s="6"/>
      <c r="JJN297" s="6"/>
      <c r="JJO297" s="6"/>
      <c r="JJP297" s="6"/>
      <c r="JJQ297" s="6"/>
      <c r="JJR297" s="6"/>
      <c r="JJS297" s="6"/>
      <c r="JJT297" s="6"/>
      <c r="JJU297" s="6"/>
      <c r="JJV297" s="6"/>
      <c r="JJW297" s="6"/>
      <c r="JJX297" s="6"/>
      <c r="JJY297" s="6"/>
      <c r="JJZ297" s="6"/>
      <c r="JKA297" s="6"/>
      <c r="JKB297" s="6"/>
      <c r="JKC297" s="6"/>
      <c r="JKD297" s="6"/>
      <c r="JKE297" s="6"/>
      <c r="JKF297" s="6"/>
      <c r="JKG297" s="6"/>
      <c r="JKH297" s="6"/>
      <c r="JKI297" s="6"/>
      <c r="JKJ297" s="6"/>
      <c r="JKK297" s="6"/>
      <c r="JKL297" s="6"/>
      <c r="JKM297" s="6"/>
      <c r="JKN297" s="6"/>
      <c r="JKO297" s="6"/>
      <c r="JKP297" s="6"/>
      <c r="JKQ297" s="6"/>
      <c r="JKR297" s="6"/>
      <c r="JKS297" s="6"/>
      <c r="JKT297" s="6"/>
      <c r="JKU297" s="6"/>
      <c r="JKV297" s="6"/>
      <c r="JKW297" s="6"/>
      <c r="JKX297" s="6"/>
      <c r="JKY297" s="6"/>
      <c r="JKZ297" s="6"/>
      <c r="JLA297" s="6"/>
      <c r="JLB297" s="6"/>
      <c r="JLC297" s="6"/>
      <c r="JLD297" s="6"/>
      <c r="JLE297" s="6"/>
      <c r="JLF297" s="6"/>
      <c r="JLG297" s="6"/>
      <c r="JLH297" s="6"/>
      <c r="JLI297" s="6"/>
      <c r="JLJ297" s="6"/>
      <c r="JLK297" s="6"/>
      <c r="JLL297" s="6"/>
      <c r="JLM297" s="6"/>
      <c r="JLN297" s="6"/>
      <c r="JLO297" s="6"/>
      <c r="JLP297" s="6"/>
      <c r="JLQ297" s="6"/>
      <c r="JLR297" s="6"/>
      <c r="JLS297" s="6"/>
      <c r="JLT297" s="6"/>
      <c r="JLU297" s="6"/>
      <c r="JLV297" s="6"/>
      <c r="JLW297" s="6"/>
      <c r="JLX297" s="6"/>
      <c r="JLY297" s="6"/>
      <c r="JLZ297" s="6"/>
      <c r="JMA297" s="6"/>
      <c r="JMB297" s="6"/>
      <c r="JMC297" s="6"/>
      <c r="JMD297" s="6"/>
      <c r="JME297" s="6"/>
      <c r="JMF297" s="6"/>
      <c r="JMG297" s="6"/>
      <c r="JMH297" s="6"/>
      <c r="JMI297" s="6"/>
      <c r="JMJ297" s="6"/>
      <c r="JMK297" s="6"/>
      <c r="JML297" s="6"/>
      <c r="JMM297" s="6"/>
      <c r="JMN297" s="6"/>
      <c r="JMO297" s="6"/>
      <c r="JMP297" s="6"/>
      <c r="JMQ297" s="6"/>
      <c r="JMR297" s="6"/>
      <c r="JMS297" s="6"/>
      <c r="JMT297" s="6"/>
      <c r="JMU297" s="6"/>
      <c r="JMV297" s="6"/>
      <c r="JMW297" s="6"/>
      <c r="JMX297" s="6"/>
      <c r="JMY297" s="6"/>
      <c r="JMZ297" s="6"/>
      <c r="JNA297" s="6"/>
      <c r="JNB297" s="6"/>
      <c r="JNC297" s="6"/>
      <c r="JND297" s="6"/>
      <c r="JNE297" s="6"/>
      <c r="JNF297" s="6"/>
      <c r="JNG297" s="6"/>
      <c r="JNH297" s="6"/>
      <c r="JNI297" s="6"/>
      <c r="JNJ297" s="6"/>
      <c r="JNK297" s="6"/>
      <c r="JNL297" s="6"/>
      <c r="JNM297" s="6"/>
      <c r="JNN297" s="6"/>
      <c r="JNO297" s="6"/>
      <c r="JNP297" s="6"/>
      <c r="JNQ297" s="6"/>
      <c r="JNR297" s="6"/>
      <c r="JNS297" s="6"/>
      <c r="JNT297" s="6"/>
      <c r="JNU297" s="6"/>
      <c r="JNV297" s="6"/>
      <c r="JNW297" s="6"/>
      <c r="JNX297" s="6"/>
      <c r="JNY297" s="6"/>
      <c r="JNZ297" s="6"/>
      <c r="JOA297" s="6"/>
      <c r="JOB297" s="6"/>
      <c r="JOC297" s="6"/>
      <c r="JOD297" s="6"/>
      <c r="JOE297" s="6"/>
      <c r="JOF297" s="6"/>
      <c r="JOG297" s="6"/>
      <c r="JOH297" s="6"/>
      <c r="JOI297" s="6"/>
      <c r="JOJ297" s="6"/>
      <c r="JOK297" s="6"/>
      <c r="JOL297" s="6"/>
      <c r="JOM297" s="6"/>
      <c r="JON297" s="6"/>
      <c r="JOO297" s="6"/>
      <c r="JOP297" s="6"/>
      <c r="JOQ297" s="6"/>
      <c r="JOR297" s="6"/>
      <c r="JOS297" s="6"/>
      <c r="JOT297" s="6"/>
      <c r="JOU297" s="6"/>
      <c r="JOV297" s="6"/>
      <c r="JOW297" s="6"/>
      <c r="JOX297" s="6"/>
      <c r="JOY297" s="6"/>
      <c r="JOZ297" s="6"/>
      <c r="JPA297" s="6"/>
      <c r="JPB297" s="6"/>
      <c r="JPC297" s="6"/>
      <c r="JPD297" s="6"/>
      <c r="JPE297" s="6"/>
      <c r="JPF297" s="6"/>
      <c r="JPG297" s="6"/>
      <c r="JPH297" s="6"/>
      <c r="JPI297" s="6"/>
      <c r="JPJ297" s="6"/>
      <c r="JPK297" s="6"/>
      <c r="JPL297" s="6"/>
      <c r="JPM297" s="6"/>
      <c r="JPN297" s="6"/>
      <c r="JPO297" s="6"/>
      <c r="JPP297" s="6"/>
      <c r="JPQ297" s="6"/>
      <c r="JPR297" s="6"/>
      <c r="JPS297" s="6"/>
      <c r="JPT297" s="6"/>
      <c r="JPU297" s="6"/>
      <c r="JPV297" s="6"/>
      <c r="JPW297" s="6"/>
      <c r="JPX297" s="6"/>
      <c r="JPY297" s="6"/>
      <c r="JPZ297" s="6"/>
      <c r="JQA297" s="6"/>
      <c r="JQB297" s="6"/>
      <c r="JQC297" s="6"/>
      <c r="JQD297" s="6"/>
      <c r="JQE297" s="6"/>
      <c r="JQF297" s="6"/>
      <c r="JQG297" s="6"/>
      <c r="JQH297" s="6"/>
      <c r="JQI297" s="6"/>
      <c r="JQJ297" s="6"/>
      <c r="JQK297" s="6"/>
      <c r="JQL297" s="6"/>
      <c r="JQM297" s="6"/>
      <c r="JQN297" s="6"/>
      <c r="JQO297" s="6"/>
      <c r="JQP297" s="6"/>
      <c r="JQQ297" s="6"/>
      <c r="JQR297" s="6"/>
      <c r="JQS297" s="6"/>
      <c r="JQT297" s="6"/>
      <c r="JQU297" s="6"/>
      <c r="JQV297" s="6"/>
      <c r="JQW297" s="6"/>
      <c r="JQX297" s="6"/>
      <c r="JQY297" s="6"/>
      <c r="JQZ297" s="6"/>
      <c r="JRA297" s="6"/>
      <c r="JRB297" s="6"/>
      <c r="JRC297" s="6"/>
      <c r="JRD297" s="6"/>
      <c r="JRE297" s="6"/>
      <c r="JRF297" s="6"/>
      <c r="JRG297" s="6"/>
      <c r="JRH297" s="6"/>
      <c r="JRI297" s="6"/>
      <c r="JRJ297" s="6"/>
      <c r="JRK297" s="6"/>
      <c r="JRL297" s="6"/>
      <c r="JRM297" s="6"/>
      <c r="JRN297" s="6"/>
      <c r="JRO297" s="6"/>
      <c r="JRP297" s="6"/>
      <c r="JRQ297" s="6"/>
      <c r="JRR297" s="6"/>
      <c r="JRS297" s="6"/>
      <c r="JRT297" s="6"/>
      <c r="JRU297" s="6"/>
      <c r="JRV297" s="6"/>
      <c r="JRW297" s="6"/>
      <c r="JRX297" s="6"/>
      <c r="JRY297" s="6"/>
      <c r="JRZ297" s="6"/>
      <c r="JSA297" s="6"/>
      <c r="JSB297" s="6"/>
      <c r="JSC297" s="6"/>
      <c r="JSD297" s="6"/>
      <c r="JSE297" s="6"/>
      <c r="JSF297" s="6"/>
      <c r="JSG297" s="6"/>
      <c r="JSH297" s="6"/>
      <c r="JSI297" s="6"/>
      <c r="JSJ297" s="6"/>
      <c r="JSK297" s="6"/>
      <c r="JSL297" s="6"/>
      <c r="JSM297" s="6"/>
      <c r="JSN297" s="6"/>
      <c r="JSO297" s="6"/>
      <c r="JSP297" s="6"/>
      <c r="JSQ297" s="6"/>
      <c r="JSR297" s="6"/>
      <c r="JSS297" s="6"/>
      <c r="JST297" s="6"/>
      <c r="JSU297" s="6"/>
      <c r="JSV297" s="6"/>
      <c r="JSW297" s="6"/>
      <c r="JSX297" s="6"/>
      <c r="JSY297" s="6"/>
      <c r="JSZ297" s="6"/>
      <c r="JTA297" s="6"/>
      <c r="JTB297" s="6"/>
      <c r="JTC297" s="6"/>
      <c r="JTD297" s="6"/>
      <c r="JTE297" s="6"/>
      <c r="JTF297" s="6"/>
      <c r="JTG297" s="6"/>
      <c r="JTH297" s="6"/>
      <c r="JTI297" s="6"/>
      <c r="JTJ297" s="6"/>
      <c r="JTK297" s="6"/>
      <c r="JTL297" s="6"/>
      <c r="JTM297" s="6"/>
      <c r="JTN297" s="6"/>
      <c r="JTO297" s="6"/>
      <c r="JTP297" s="6"/>
      <c r="JTQ297" s="6"/>
      <c r="JTR297" s="6"/>
      <c r="JTS297" s="6"/>
      <c r="JTT297" s="6"/>
      <c r="JTU297" s="6"/>
      <c r="JTV297" s="6"/>
      <c r="JTW297" s="6"/>
      <c r="JTX297" s="6"/>
      <c r="JTY297" s="6"/>
      <c r="JTZ297" s="6"/>
      <c r="JUA297" s="6"/>
      <c r="JUB297" s="6"/>
      <c r="JUC297" s="6"/>
      <c r="JUD297" s="6"/>
      <c r="JUE297" s="6"/>
      <c r="JUF297" s="6"/>
      <c r="JUG297" s="6"/>
      <c r="JUH297" s="6"/>
      <c r="JUI297" s="6"/>
      <c r="JUJ297" s="6"/>
      <c r="JUK297" s="6"/>
      <c r="JUL297" s="6"/>
      <c r="JUM297" s="6"/>
      <c r="JUN297" s="6"/>
      <c r="JUO297" s="6"/>
      <c r="JUP297" s="6"/>
      <c r="JUQ297" s="6"/>
      <c r="JUR297" s="6"/>
      <c r="JUS297" s="6"/>
      <c r="JUT297" s="6"/>
      <c r="JUU297" s="6"/>
      <c r="JUV297" s="6"/>
      <c r="JUW297" s="6"/>
      <c r="JUX297" s="6"/>
      <c r="JUY297" s="6"/>
      <c r="JUZ297" s="6"/>
      <c r="JVA297" s="6"/>
      <c r="JVB297" s="6"/>
      <c r="JVC297" s="6"/>
      <c r="JVD297" s="6"/>
      <c r="JVE297" s="6"/>
      <c r="JVF297" s="6"/>
      <c r="JVG297" s="6"/>
      <c r="JVH297" s="6"/>
      <c r="JVI297" s="6"/>
      <c r="JVJ297" s="6"/>
      <c r="JVK297" s="6"/>
      <c r="JVL297" s="6"/>
      <c r="JVM297" s="6"/>
      <c r="JVN297" s="6"/>
      <c r="JVO297" s="6"/>
      <c r="JVP297" s="6"/>
      <c r="JVQ297" s="6"/>
      <c r="JVR297" s="6"/>
      <c r="JVS297" s="6"/>
      <c r="JVT297" s="6"/>
      <c r="JVU297" s="6"/>
      <c r="JVV297" s="6"/>
      <c r="JVW297" s="6"/>
      <c r="JVX297" s="6"/>
      <c r="JVY297" s="6"/>
      <c r="JVZ297" s="6"/>
      <c r="JWA297" s="6"/>
      <c r="JWB297" s="6"/>
      <c r="JWC297" s="6"/>
      <c r="JWD297" s="6"/>
      <c r="JWE297" s="6"/>
      <c r="JWF297" s="6"/>
      <c r="JWG297" s="6"/>
      <c r="JWH297" s="6"/>
      <c r="JWI297" s="6"/>
      <c r="JWJ297" s="6"/>
      <c r="JWK297" s="6"/>
      <c r="JWL297" s="6"/>
      <c r="JWM297" s="6"/>
      <c r="JWN297" s="6"/>
      <c r="JWO297" s="6"/>
      <c r="JWP297" s="6"/>
      <c r="JWQ297" s="6"/>
      <c r="JWR297" s="6"/>
      <c r="JWS297" s="6"/>
      <c r="JWT297" s="6"/>
      <c r="JWU297" s="6"/>
      <c r="JWV297" s="6"/>
      <c r="JWW297" s="6"/>
      <c r="JWX297" s="6"/>
      <c r="JWY297" s="6"/>
      <c r="JWZ297" s="6"/>
      <c r="JXA297" s="6"/>
      <c r="JXB297" s="6"/>
      <c r="JXC297" s="6"/>
      <c r="JXD297" s="6"/>
      <c r="JXE297" s="6"/>
      <c r="JXF297" s="6"/>
      <c r="JXG297" s="6"/>
      <c r="JXH297" s="6"/>
      <c r="JXI297" s="6"/>
      <c r="JXJ297" s="6"/>
      <c r="JXK297" s="6"/>
      <c r="JXL297" s="6"/>
      <c r="JXM297" s="6"/>
      <c r="JXN297" s="6"/>
      <c r="JXO297" s="6"/>
      <c r="JXP297" s="6"/>
      <c r="JXQ297" s="6"/>
      <c r="JXR297" s="6"/>
      <c r="JXS297" s="6"/>
      <c r="JXT297" s="6"/>
      <c r="JXU297" s="6"/>
      <c r="JXV297" s="6"/>
      <c r="JXW297" s="6"/>
      <c r="JXX297" s="6"/>
      <c r="JXY297" s="6"/>
      <c r="JXZ297" s="6"/>
      <c r="JYA297" s="6"/>
      <c r="JYB297" s="6"/>
      <c r="JYC297" s="6"/>
      <c r="JYD297" s="6"/>
      <c r="JYE297" s="6"/>
      <c r="JYF297" s="6"/>
      <c r="JYG297" s="6"/>
      <c r="JYH297" s="6"/>
      <c r="JYI297" s="6"/>
      <c r="JYJ297" s="6"/>
      <c r="JYK297" s="6"/>
      <c r="JYL297" s="6"/>
      <c r="JYM297" s="6"/>
      <c r="JYN297" s="6"/>
      <c r="JYO297" s="6"/>
      <c r="JYP297" s="6"/>
      <c r="JYQ297" s="6"/>
      <c r="JYR297" s="6"/>
      <c r="JYS297" s="6"/>
      <c r="JYT297" s="6"/>
      <c r="JYU297" s="6"/>
      <c r="JYV297" s="6"/>
      <c r="JYW297" s="6"/>
      <c r="JYX297" s="6"/>
      <c r="JYY297" s="6"/>
      <c r="JYZ297" s="6"/>
      <c r="JZA297" s="6"/>
      <c r="JZB297" s="6"/>
      <c r="JZC297" s="6"/>
      <c r="JZD297" s="6"/>
      <c r="JZE297" s="6"/>
      <c r="JZF297" s="6"/>
      <c r="JZG297" s="6"/>
      <c r="JZH297" s="6"/>
      <c r="JZI297" s="6"/>
      <c r="JZJ297" s="6"/>
      <c r="JZK297" s="6"/>
      <c r="JZL297" s="6"/>
      <c r="JZM297" s="6"/>
      <c r="JZN297" s="6"/>
      <c r="JZO297" s="6"/>
      <c r="JZP297" s="6"/>
      <c r="JZQ297" s="6"/>
      <c r="JZR297" s="6"/>
      <c r="JZS297" s="6"/>
      <c r="JZT297" s="6"/>
      <c r="JZU297" s="6"/>
      <c r="JZV297" s="6"/>
      <c r="JZW297" s="6"/>
      <c r="JZX297" s="6"/>
      <c r="JZY297" s="6"/>
      <c r="JZZ297" s="6"/>
      <c r="KAA297" s="6"/>
      <c r="KAB297" s="6"/>
      <c r="KAC297" s="6"/>
      <c r="KAD297" s="6"/>
      <c r="KAE297" s="6"/>
      <c r="KAF297" s="6"/>
      <c r="KAG297" s="6"/>
      <c r="KAH297" s="6"/>
      <c r="KAI297" s="6"/>
      <c r="KAJ297" s="6"/>
      <c r="KAK297" s="6"/>
      <c r="KAL297" s="6"/>
      <c r="KAM297" s="6"/>
      <c r="KAN297" s="6"/>
      <c r="KAO297" s="6"/>
      <c r="KAP297" s="6"/>
      <c r="KAQ297" s="6"/>
      <c r="KAR297" s="6"/>
      <c r="KAS297" s="6"/>
      <c r="KAT297" s="6"/>
      <c r="KAU297" s="6"/>
      <c r="KAV297" s="6"/>
      <c r="KAW297" s="6"/>
      <c r="KAX297" s="6"/>
      <c r="KAY297" s="6"/>
      <c r="KAZ297" s="6"/>
      <c r="KBA297" s="6"/>
      <c r="KBB297" s="6"/>
      <c r="KBC297" s="6"/>
      <c r="KBD297" s="6"/>
      <c r="KBE297" s="6"/>
      <c r="KBF297" s="6"/>
      <c r="KBG297" s="6"/>
      <c r="KBH297" s="6"/>
      <c r="KBI297" s="6"/>
      <c r="KBJ297" s="6"/>
      <c r="KBK297" s="6"/>
      <c r="KBL297" s="6"/>
      <c r="KBM297" s="6"/>
      <c r="KBN297" s="6"/>
      <c r="KBO297" s="6"/>
      <c r="KBP297" s="6"/>
      <c r="KBQ297" s="6"/>
      <c r="KBR297" s="6"/>
      <c r="KBS297" s="6"/>
      <c r="KBT297" s="6"/>
      <c r="KBU297" s="6"/>
      <c r="KBV297" s="6"/>
      <c r="KBW297" s="6"/>
      <c r="KBX297" s="6"/>
      <c r="KBY297" s="6"/>
      <c r="KBZ297" s="6"/>
      <c r="KCA297" s="6"/>
      <c r="KCB297" s="6"/>
      <c r="KCC297" s="6"/>
      <c r="KCD297" s="6"/>
      <c r="KCE297" s="6"/>
      <c r="KCF297" s="6"/>
      <c r="KCG297" s="6"/>
      <c r="KCH297" s="6"/>
      <c r="KCI297" s="6"/>
      <c r="KCJ297" s="6"/>
      <c r="KCK297" s="6"/>
      <c r="KCL297" s="6"/>
      <c r="KCM297" s="6"/>
      <c r="KCN297" s="6"/>
      <c r="KCO297" s="6"/>
      <c r="KCP297" s="6"/>
      <c r="KCQ297" s="6"/>
      <c r="KCR297" s="6"/>
      <c r="KCS297" s="6"/>
      <c r="KCT297" s="6"/>
      <c r="KCU297" s="6"/>
      <c r="KCV297" s="6"/>
      <c r="KCW297" s="6"/>
      <c r="KCX297" s="6"/>
      <c r="KCY297" s="6"/>
      <c r="KCZ297" s="6"/>
      <c r="KDA297" s="6"/>
      <c r="KDB297" s="6"/>
      <c r="KDC297" s="6"/>
      <c r="KDD297" s="6"/>
      <c r="KDE297" s="6"/>
      <c r="KDF297" s="6"/>
      <c r="KDG297" s="6"/>
      <c r="KDH297" s="6"/>
      <c r="KDI297" s="6"/>
      <c r="KDJ297" s="6"/>
      <c r="KDK297" s="6"/>
      <c r="KDL297" s="6"/>
      <c r="KDM297" s="6"/>
      <c r="KDN297" s="6"/>
      <c r="KDO297" s="6"/>
      <c r="KDP297" s="6"/>
      <c r="KDQ297" s="6"/>
      <c r="KDR297" s="6"/>
      <c r="KDS297" s="6"/>
      <c r="KDT297" s="6"/>
      <c r="KDU297" s="6"/>
      <c r="KDV297" s="6"/>
      <c r="KDW297" s="6"/>
      <c r="KDX297" s="6"/>
      <c r="KDY297" s="6"/>
      <c r="KDZ297" s="6"/>
      <c r="KEA297" s="6"/>
      <c r="KEB297" s="6"/>
      <c r="KEC297" s="6"/>
      <c r="KED297" s="6"/>
      <c r="KEE297" s="6"/>
      <c r="KEF297" s="6"/>
      <c r="KEG297" s="6"/>
      <c r="KEH297" s="6"/>
      <c r="KEI297" s="6"/>
      <c r="KEJ297" s="6"/>
      <c r="KEK297" s="6"/>
      <c r="KEL297" s="6"/>
      <c r="KEM297" s="6"/>
      <c r="KEN297" s="6"/>
      <c r="KEO297" s="6"/>
      <c r="KEP297" s="6"/>
      <c r="KEQ297" s="6"/>
      <c r="KER297" s="6"/>
      <c r="KES297" s="6"/>
      <c r="KET297" s="6"/>
      <c r="KEU297" s="6"/>
      <c r="KEV297" s="6"/>
      <c r="KEW297" s="6"/>
      <c r="KEX297" s="6"/>
      <c r="KEY297" s="6"/>
      <c r="KEZ297" s="6"/>
      <c r="KFA297" s="6"/>
      <c r="KFB297" s="6"/>
      <c r="KFC297" s="6"/>
      <c r="KFD297" s="6"/>
      <c r="KFE297" s="6"/>
      <c r="KFF297" s="6"/>
      <c r="KFG297" s="6"/>
      <c r="KFH297" s="6"/>
      <c r="KFI297" s="6"/>
      <c r="KFJ297" s="6"/>
      <c r="KFK297" s="6"/>
      <c r="KFL297" s="6"/>
      <c r="KFM297" s="6"/>
      <c r="KFN297" s="6"/>
      <c r="KFO297" s="6"/>
      <c r="KFP297" s="6"/>
      <c r="KFQ297" s="6"/>
      <c r="KFR297" s="6"/>
      <c r="KFS297" s="6"/>
      <c r="KFT297" s="6"/>
      <c r="KFU297" s="6"/>
      <c r="KFV297" s="6"/>
      <c r="KFW297" s="6"/>
      <c r="KFX297" s="6"/>
      <c r="KFY297" s="6"/>
      <c r="KFZ297" s="6"/>
      <c r="KGA297" s="6"/>
      <c r="KGB297" s="6"/>
      <c r="KGC297" s="6"/>
      <c r="KGD297" s="6"/>
      <c r="KGE297" s="6"/>
      <c r="KGF297" s="6"/>
      <c r="KGG297" s="6"/>
      <c r="KGH297" s="6"/>
      <c r="KGI297" s="6"/>
      <c r="KGJ297" s="6"/>
      <c r="KGK297" s="6"/>
      <c r="KGL297" s="6"/>
      <c r="KGM297" s="6"/>
      <c r="KGN297" s="6"/>
      <c r="KGO297" s="6"/>
      <c r="KGP297" s="6"/>
      <c r="KGQ297" s="6"/>
      <c r="KGR297" s="6"/>
      <c r="KGS297" s="6"/>
      <c r="KGT297" s="6"/>
      <c r="KGU297" s="6"/>
      <c r="KGV297" s="6"/>
      <c r="KGW297" s="6"/>
      <c r="KGX297" s="6"/>
      <c r="KGY297" s="6"/>
      <c r="KGZ297" s="6"/>
      <c r="KHA297" s="6"/>
      <c r="KHB297" s="6"/>
      <c r="KHC297" s="6"/>
      <c r="KHD297" s="6"/>
      <c r="KHE297" s="6"/>
      <c r="KHF297" s="6"/>
      <c r="KHG297" s="6"/>
      <c r="KHH297" s="6"/>
      <c r="KHI297" s="6"/>
      <c r="KHJ297" s="6"/>
      <c r="KHK297" s="6"/>
      <c r="KHL297" s="6"/>
      <c r="KHM297" s="6"/>
      <c r="KHN297" s="6"/>
      <c r="KHO297" s="6"/>
      <c r="KHP297" s="6"/>
      <c r="KHQ297" s="6"/>
      <c r="KHR297" s="6"/>
      <c r="KHS297" s="6"/>
      <c r="KHT297" s="6"/>
      <c r="KHU297" s="6"/>
      <c r="KHV297" s="6"/>
      <c r="KHW297" s="6"/>
      <c r="KHX297" s="6"/>
      <c r="KHY297" s="6"/>
      <c r="KHZ297" s="6"/>
      <c r="KIA297" s="6"/>
      <c r="KIB297" s="6"/>
      <c r="KIC297" s="6"/>
      <c r="KID297" s="6"/>
      <c r="KIE297" s="6"/>
      <c r="KIF297" s="6"/>
      <c r="KIG297" s="6"/>
      <c r="KIH297" s="6"/>
      <c r="KII297" s="6"/>
      <c r="KIJ297" s="6"/>
      <c r="KIK297" s="6"/>
      <c r="KIL297" s="6"/>
      <c r="KIM297" s="6"/>
      <c r="KIN297" s="6"/>
      <c r="KIO297" s="6"/>
      <c r="KIP297" s="6"/>
      <c r="KIQ297" s="6"/>
      <c r="KIR297" s="6"/>
      <c r="KIS297" s="6"/>
      <c r="KIT297" s="6"/>
      <c r="KIU297" s="6"/>
      <c r="KIV297" s="6"/>
      <c r="KIW297" s="6"/>
      <c r="KIX297" s="6"/>
      <c r="KIY297" s="6"/>
      <c r="KIZ297" s="6"/>
      <c r="KJA297" s="6"/>
      <c r="KJB297" s="6"/>
      <c r="KJC297" s="6"/>
      <c r="KJD297" s="6"/>
      <c r="KJE297" s="6"/>
      <c r="KJF297" s="6"/>
      <c r="KJG297" s="6"/>
      <c r="KJH297" s="6"/>
      <c r="KJI297" s="6"/>
      <c r="KJJ297" s="6"/>
      <c r="KJK297" s="6"/>
      <c r="KJL297" s="6"/>
      <c r="KJM297" s="6"/>
      <c r="KJN297" s="6"/>
      <c r="KJO297" s="6"/>
      <c r="KJP297" s="6"/>
      <c r="KJQ297" s="6"/>
      <c r="KJR297" s="6"/>
      <c r="KJS297" s="6"/>
      <c r="KJT297" s="6"/>
      <c r="KJU297" s="6"/>
      <c r="KJV297" s="6"/>
      <c r="KJW297" s="6"/>
      <c r="KJX297" s="6"/>
      <c r="KJY297" s="6"/>
      <c r="KJZ297" s="6"/>
      <c r="KKA297" s="6"/>
      <c r="KKB297" s="6"/>
      <c r="KKC297" s="6"/>
      <c r="KKD297" s="6"/>
      <c r="KKE297" s="6"/>
      <c r="KKF297" s="6"/>
      <c r="KKG297" s="6"/>
      <c r="KKH297" s="6"/>
      <c r="KKI297" s="6"/>
      <c r="KKJ297" s="6"/>
      <c r="KKK297" s="6"/>
      <c r="KKL297" s="6"/>
      <c r="KKM297" s="6"/>
      <c r="KKN297" s="6"/>
      <c r="KKO297" s="6"/>
      <c r="KKP297" s="6"/>
      <c r="KKQ297" s="6"/>
      <c r="KKR297" s="6"/>
      <c r="KKS297" s="6"/>
      <c r="KKT297" s="6"/>
      <c r="KKU297" s="6"/>
      <c r="KKV297" s="6"/>
      <c r="KKW297" s="6"/>
      <c r="KKX297" s="6"/>
      <c r="KKY297" s="6"/>
      <c r="KKZ297" s="6"/>
      <c r="KLA297" s="6"/>
      <c r="KLB297" s="6"/>
      <c r="KLC297" s="6"/>
      <c r="KLD297" s="6"/>
      <c r="KLE297" s="6"/>
      <c r="KLF297" s="6"/>
      <c r="KLG297" s="6"/>
      <c r="KLH297" s="6"/>
      <c r="KLI297" s="6"/>
      <c r="KLJ297" s="6"/>
      <c r="KLK297" s="6"/>
      <c r="KLL297" s="6"/>
      <c r="KLM297" s="6"/>
      <c r="KLN297" s="6"/>
      <c r="KLO297" s="6"/>
      <c r="KLP297" s="6"/>
      <c r="KLQ297" s="6"/>
      <c r="KLR297" s="6"/>
      <c r="KLS297" s="6"/>
      <c r="KLT297" s="6"/>
      <c r="KLU297" s="6"/>
      <c r="KLV297" s="6"/>
      <c r="KLW297" s="6"/>
      <c r="KLX297" s="6"/>
      <c r="KLY297" s="6"/>
      <c r="KLZ297" s="6"/>
      <c r="KMA297" s="6"/>
      <c r="KMB297" s="6"/>
      <c r="KMC297" s="6"/>
      <c r="KMD297" s="6"/>
      <c r="KME297" s="6"/>
      <c r="KMF297" s="6"/>
      <c r="KMG297" s="6"/>
      <c r="KMH297" s="6"/>
      <c r="KMI297" s="6"/>
      <c r="KMJ297" s="6"/>
      <c r="KMK297" s="6"/>
      <c r="KML297" s="6"/>
      <c r="KMM297" s="6"/>
      <c r="KMN297" s="6"/>
      <c r="KMO297" s="6"/>
      <c r="KMP297" s="6"/>
      <c r="KMQ297" s="6"/>
      <c r="KMR297" s="6"/>
      <c r="KMS297" s="6"/>
      <c r="KMT297" s="6"/>
      <c r="KMU297" s="6"/>
      <c r="KMV297" s="6"/>
      <c r="KMW297" s="6"/>
      <c r="KMX297" s="6"/>
      <c r="KMY297" s="6"/>
      <c r="KMZ297" s="6"/>
      <c r="KNA297" s="6"/>
      <c r="KNB297" s="6"/>
      <c r="KNC297" s="6"/>
      <c r="KND297" s="6"/>
      <c r="KNE297" s="6"/>
      <c r="KNF297" s="6"/>
      <c r="KNG297" s="6"/>
      <c r="KNH297" s="6"/>
      <c r="KNI297" s="6"/>
      <c r="KNJ297" s="6"/>
      <c r="KNK297" s="6"/>
      <c r="KNL297" s="6"/>
      <c r="KNM297" s="6"/>
      <c r="KNN297" s="6"/>
      <c r="KNO297" s="6"/>
      <c r="KNP297" s="6"/>
      <c r="KNQ297" s="6"/>
      <c r="KNR297" s="6"/>
      <c r="KNS297" s="6"/>
      <c r="KNT297" s="6"/>
      <c r="KNU297" s="6"/>
      <c r="KNV297" s="6"/>
      <c r="KNW297" s="6"/>
      <c r="KNX297" s="6"/>
      <c r="KNY297" s="6"/>
      <c r="KNZ297" s="6"/>
      <c r="KOA297" s="6"/>
      <c r="KOB297" s="6"/>
      <c r="KOC297" s="6"/>
      <c r="KOD297" s="6"/>
      <c r="KOE297" s="6"/>
      <c r="KOF297" s="6"/>
      <c r="KOG297" s="6"/>
      <c r="KOH297" s="6"/>
      <c r="KOI297" s="6"/>
      <c r="KOJ297" s="6"/>
      <c r="KOK297" s="6"/>
      <c r="KOL297" s="6"/>
      <c r="KOM297" s="6"/>
      <c r="KON297" s="6"/>
      <c r="KOO297" s="6"/>
      <c r="KOP297" s="6"/>
      <c r="KOQ297" s="6"/>
      <c r="KOR297" s="6"/>
      <c r="KOS297" s="6"/>
      <c r="KOT297" s="6"/>
      <c r="KOU297" s="6"/>
      <c r="KOV297" s="6"/>
      <c r="KOW297" s="6"/>
      <c r="KOX297" s="6"/>
      <c r="KOY297" s="6"/>
      <c r="KOZ297" s="6"/>
      <c r="KPA297" s="6"/>
      <c r="KPB297" s="6"/>
      <c r="KPC297" s="6"/>
      <c r="KPD297" s="6"/>
      <c r="KPE297" s="6"/>
      <c r="KPF297" s="6"/>
      <c r="KPG297" s="6"/>
      <c r="KPH297" s="6"/>
      <c r="KPI297" s="6"/>
      <c r="KPJ297" s="6"/>
      <c r="KPK297" s="6"/>
      <c r="KPL297" s="6"/>
      <c r="KPM297" s="6"/>
      <c r="KPN297" s="6"/>
      <c r="KPO297" s="6"/>
      <c r="KPP297" s="6"/>
      <c r="KPQ297" s="6"/>
      <c r="KPR297" s="6"/>
      <c r="KPS297" s="6"/>
      <c r="KPT297" s="6"/>
      <c r="KPU297" s="6"/>
      <c r="KPV297" s="6"/>
      <c r="KPW297" s="6"/>
      <c r="KPX297" s="6"/>
      <c r="KPY297" s="6"/>
      <c r="KPZ297" s="6"/>
      <c r="KQA297" s="6"/>
      <c r="KQB297" s="6"/>
      <c r="KQC297" s="6"/>
      <c r="KQD297" s="6"/>
      <c r="KQE297" s="6"/>
      <c r="KQF297" s="6"/>
      <c r="KQG297" s="6"/>
      <c r="KQH297" s="6"/>
      <c r="KQI297" s="6"/>
      <c r="KQJ297" s="6"/>
      <c r="KQK297" s="6"/>
      <c r="KQL297" s="6"/>
      <c r="KQM297" s="6"/>
      <c r="KQN297" s="6"/>
      <c r="KQO297" s="6"/>
      <c r="KQP297" s="6"/>
      <c r="KQQ297" s="6"/>
      <c r="KQR297" s="6"/>
      <c r="KQS297" s="6"/>
      <c r="KQT297" s="6"/>
      <c r="KQU297" s="6"/>
      <c r="KQV297" s="6"/>
      <c r="KQW297" s="6"/>
      <c r="KQX297" s="6"/>
      <c r="KQY297" s="6"/>
      <c r="KQZ297" s="6"/>
      <c r="KRA297" s="6"/>
      <c r="KRB297" s="6"/>
      <c r="KRC297" s="6"/>
      <c r="KRD297" s="6"/>
      <c r="KRE297" s="6"/>
      <c r="KRF297" s="6"/>
      <c r="KRG297" s="6"/>
      <c r="KRH297" s="6"/>
      <c r="KRI297" s="6"/>
      <c r="KRJ297" s="6"/>
      <c r="KRK297" s="6"/>
      <c r="KRL297" s="6"/>
      <c r="KRM297" s="6"/>
      <c r="KRN297" s="6"/>
      <c r="KRO297" s="6"/>
      <c r="KRP297" s="6"/>
      <c r="KRQ297" s="6"/>
      <c r="KRR297" s="6"/>
      <c r="KRS297" s="6"/>
      <c r="KRT297" s="6"/>
      <c r="KRU297" s="6"/>
      <c r="KRV297" s="6"/>
      <c r="KRW297" s="6"/>
      <c r="KRX297" s="6"/>
      <c r="KRY297" s="6"/>
      <c r="KRZ297" s="6"/>
      <c r="KSA297" s="6"/>
      <c r="KSB297" s="6"/>
      <c r="KSC297" s="6"/>
      <c r="KSD297" s="6"/>
      <c r="KSE297" s="6"/>
      <c r="KSF297" s="6"/>
      <c r="KSG297" s="6"/>
      <c r="KSH297" s="6"/>
      <c r="KSI297" s="6"/>
      <c r="KSJ297" s="6"/>
      <c r="KSK297" s="6"/>
      <c r="KSL297" s="6"/>
      <c r="KSM297" s="6"/>
      <c r="KSN297" s="6"/>
      <c r="KSO297" s="6"/>
      <c r="KSP297" s="6"/>
      <c r="KSQ297" s="6"/>
      <c r="KSR297" s="6"/>
      <c r="KSS297" s="6"/>
      <c r="KST297" s="6"/>
      <c r="KSU297" s="6"/>
      <c r="KSV297" s="6"/>
      <c r="KSW297" s="6"/>
      <c r="KSX297" s="6"/>
      <c r="KSY297" s="6"/>
      <c r="KSZ297" s="6"/>
      <c r="KTA297" s="6"/>
      <c r="KTB297" s="6"/>
      <c r="KTC297" s="6"/>
      <c r="KTD297" s="6"/>
      <c r="KTE297" s="6"/>
      <c r="KTF297" s="6"/>
      <c r="KTG297" s="6"/>
      <c r="KTH297" s="6"/>
      <c r="KTI297" s="6"/>
      <c r="KTJ297" s="6"/>
      <c r="KTK297" s="6"/>
      <c r="KTL297" s="6"/>
      <c r="KTM297" s="6"/>
      <c r="KTN297" s="6"/>
      <c r="KTO297" s="6"/>
      <c r="KTP297" s="6"/>
      <c r="KTQ297" s="6"/>
      <c r="KTR297" s="6"/>
      <c r="KTS297" s="6"/>
      <c r="KTT297" s="6"/>
      <c r="KTU297" s="6"/>
      <c r="KTV297" s="6"/>
      <c r="KTW297" s="6"/>
      <c r="KTX297" s="6"/>
      <c r="KTY297" s="6"/>
      <c r="KTZ297" s="6"/>
      <c r="KUA297" s="6"/>
      <c r="KUB297" s="6"/>
      <c r="KUC297" s="6"/>
      <c r="KUD297" s="6"/>
      <c r="KUE297" s="6"/>
      <c r="KUF297" s="6"/>
      <c r="KUG297" s="6"/>
      <c r="KUH297" s="6"/>
      <c r="KUI297" s="6"/>
      <c r="KUJ297" s="6"/>
      <c r="KUK297" s="6"/>
      <c r="KUL297" s="6"/>
      <c r="KUM297" s="6"/>
      <c r="KUN297" s="6"/>
      <c r="KUO297" s="6"/>
      <c r="KUP297" s="6"/>
      <c r="KUQ297" s="6"/>
      <c r="KUR297" s="6"/>
      <c r="KUS297" s="6"/>
      <c r="KUT297" s="6"/>
      <c r="KUU297" s="6"/>
      <c r="KUV297" s="6"/>
      <c r="KUW297" s="6"/>
      <c r="KUX297" s="6"/>
      <c r="KUY297" s="6"/>
      <c r="KUZ297" s="6"/>
      <c r="KVA297" s="6"/>
      <c r="KVB297" s="6"/>
      <c r="KVC297" s="6"/>
      <c r="KVD297" s="6"/>
      <c r="KVE297" s="6"/>
      <c r="KVF297" s="6"/>
      <c r="KVG297" s="6"/>
      <c r="KVH297" s="6"/>
      <c r="KVI297" s="6"/>
      <c r="KVJ297" s="6"/>
      <c r="KVK297" s="6"/>
      <c r="KVL297" s="6"/>
      <c r="KVM297" s="6"/>
      <c r="KVN297" s="6"/>
      <c r="KVO297" s="6"/>
      <c r="KVP297" s="6"/>
      <c r="KVQ297" s="6"/>
      <c r="KVR297" s="6"/>
      <c r="KVS297" s="6"/>
      <c r="KVT297" s="6"/>
      <c r="KVU297" s="6"/>
      <c r="KVV297" s="6"/>
      <c r="KVW297" s="6"/>
      <c r="KVX297" s="6"/>
      <c r="KVY297" s="6"/>
      <c r="KVZ297" s="6"/>
      <c r="KWA297" s="6"/>
      <c r="KWB297" s="6"/>
      <c r="KWC297" s="6"/>
      <c r="KWD297" s="6"/>
      <c r="KWE297" s="6"/>
      <c r="KWF297" s="6"/>
      <c r="KWG297" s="6"/>
      <c r="KWH297" s="6"/>
      <c r="KWI297" s="6"/>
      <c r="KWJ297" s="6"/>
      <c r="KWK297" s="6"/>
      <c r="KWL297" s="6"/>
      <c r="KWM297" s="6"/>
      <c r="KWN297" s="6"/>
      <c r="KWO297" s="6"/>
      <c r="KWP297" s="6"/>
      <c r="KWQ297" s="6"/>
      <c r="KWR297" s="6"/>
      <c r="KWS297" s="6"/>
      <c r="KWT297" s="6"/>
      <c r="KWU297" s="6"/>
      <c r="KWV297" s="6"/>
      <c r="KWW297" s="6"/>
      <c r="KWX297" s="6"/>
      <c r="KWY297" s="6"/>
      <c r="KWZ297" s="6"/>
      <c r="KXA297" s="6"/>
      <c r="KXB297" s="6"/>
      <c r="KXC297" s="6"/>
      <c r="KXD297" s="6"/>
      <c r="KXE297" s="6"/>
      <c r="KXF297" s="6"/>
      <c r="KXG297" s="6"/>
      <c r="KXH297" s="6"/>
      <c r="KXI297" s="6"/>
      <c r="KXJ297" s="6"/>
      <c r="KXK297" s="6"/>
      <c r="KXL297" s="6"/>
      <c r="KXM297" s="6"/>
      <c r="KXN297" s="6"/>
      <c r="KXO297" s="6"/>
      <c r="KXP297" s="6"/>
      <c r="KXQ297" s="6"/>
      <c r="KXR297" s="6"/>
      <c r="KXS297" s="6"/>
      <c r="KXT297" s="6"/>
      <c r="KXU297" s="6"/>
      <c r="KXV297" s="6"/>
      <c r="KXW297" s="6"/>
      <c r="KXX297" s="6"/>
      <c r="KXY297" s="6"/>
      <c r="KXZ297" s="6"/>
      <c r="KYA297" s="6"/>
      <c r="KYB297" s="6"/>
      <c r="KYC297" s="6"/>
      <c r="KYD297" s="6"/>
      <c r="KYE297" s="6"/>
      <c r="KYF297" s="6"/>
      <c r="KYG297" s="6"/>
      <c r="KYH297" s="6"/>
      <c r="KYI297" s="6"/>
      <c r="KYJ297" s="6"/>
      <c r="KYK297" s="6"/>
      <c r="KYL297" s="6"/>
      <c r="KYM297" s="6"/>
      <c r="KYN297" s="6"/>
      <c r="KYO297" s="6"/>
      <c r="KYP297" s="6"/>
      <c r="KYQ297" s="6"/>
      <c r="KYR297" s="6"/>
      <c r="KYS297" s="6"/>
      <c r="KYT297" s="6"/>
      <c r="KYU297" s="6"/>
      <c r="KYV297" s="6"/>
      <c r="KYW297" s="6"/>
      <c r="KYX297" s="6"/>
      <c r="KYY297" s="6"/>
      <c r="KYZ297" s="6"/>
      <c r="KZA297" s="6"/>
      <c r="KZB297" s="6"/>
      <c r="KZC297" s="6"/>
      <c r="KZD297" s="6"/>
      <c r="KZE297" s="6"/>
      <c r="KZF297" s="6"/>
      <c r="KZG297" s="6"/>
      <c r="KZH297" s="6"/>
      <c r="KZI297" s="6"/>
      <c r="KZJ297" s="6"/>
      <c r="KZK297" s="6"/>
      <c r="KZL297" s="6"/>
      <c r="KZM297" s="6"/>
      <c r="KZN297" s="6"/>
      <c r="KZO297" s="6"/>
      <c r="KZP297" s="6"/>
      <c r="KZQ297" s="6"/>
      <c r="KZR297" s="6"/>
      <c r="KZS297" s="6"/>
      <c r="KZT297" s="6"/>
      <c r="KZU297" s="6"/>
      <c r="KZV297" s="6"/>
      <c r="KZW297" s="6"/>
      <c r="KZX297" s="6"/>
      <c r="KZY297" s="6"/>
      <c r="KZZ297" s="6"/>
      <c r="LAA297" s="6"/>
      <c r="LAB297" s="6"/>
      <c r="LAC297" s="6"/>
      <c r="LAD297" s="6"/>
      <c r="LAE297" s="6"/>
      <c r="LAF297" s="6"/>
      <c r="LAG297" s="6"/>
      <c r="LAH297" s="6"/>
      <c r="LAI297" s="6"/>
      <c r="LAJ297" s="6"/>
      <c r="LAK297" s="6"/>
      <c r="LAL297" s="6"/>
      <c r="LAM297" s="6"/>
      <c r="LAN297" s="6"/>
      <c r="LAO297" s="6"/>
      <c r="LAP297" s="6"/>
      <c r="LAQ297" s="6"/>
      <c r="LAR297" s="6"/>
      <c r="LAS297" s="6"/>
      <c r="LAT297" s="6"/>
      <c r="LAU297" s="6"/>
      <c r="LAV297" s="6"/>
      <c r="LAW297" s="6"/>
      <c r="LAX297" s="6"/>
      <c r="LAY297" s="6"/>
      <c r="LAZ297" s="6"/>
      <c r="LBA297" s="6"/>
      <c r="LBB297" s="6"/>
      <c r="LBC297" s="6"/>
      <c r="LBD297" s="6"/>
      <c r="LBE297" s="6"/>
      <c r="LBF297" s="6"/>
      <c r="LBG297" s="6"/>
      <c r="LBH297" s="6"/>
      <c r="LBI297" s="6"/>
      <c r="LBJ297" s="6"/>
      <c r="LBK297" s="6"/>
      <c r="LBL297" s="6"/>
      <c r="LBM297" s="6"/>
      <c r="LBN297" s="6"/>
      <c r="LBO297" s="6"/>
      <c r="LBP297" s="6"/>
      <c r="LBQ297" s="6"/>
      <c r="LBR297" s="6"/>
      <c r="LBS297" s="6"/>
      <c r="LBT297" s="6"/>
      <c r="LBU297" s="6"/>
      <c r="LBV297" s="6"/>
      <c r="LBW297" s="6"/>
      <c r="LBX297" s="6"/>
      <c r="LBY297" s="6"/>
      <c r="LBZ297" s="6"/>
      <c r="LCA297" s="6"/>
      <c r="LCB297" s="6"/>
      <c r="LCC297" s="6"/>
      <c r="LCD297" s="6"/>
      <c r="LCE297" s="6"/>
      <c r="LCF297" s="6"/>
      <c r="LCG297" s="6"/>
      <c r="LCH297" s="6"/>
      <c r="LCI297" s="6"/>
      <c r="LCJ297" s="6"/>
      <c r="LCK297" s="6"/>
      <c r="LCL297" s="6"/>
      <c r="LCM297" s="6"/>
      <c r="LCN297" s="6"/>
      <c r="LCO297" s="6"/>
      <c r="LCP297" s="6"/>
      <c r="LCQ297" s="6"/>
      <c r="LCR297" s="6"/>
      <c r="LCS297" s="6"/>
      <c r="LCT297" s="6"/>
      <c r="LCU297" s="6"/>
      <c r="LCV297" s="6"/>
      <c r="LCW297" s="6"/>
      <c r="LCX297" s="6"/>
      <c r="LCY297" s="6"/>
      <c r="LCZ297" s="6"/>
      <c r="LDA297" s="6"/>
      <c r="LDB297" s="6"/>
      <c r="LDC297" s="6"/>
      <c r="LDD297" s="6"/>
      <c r="LDE297" s="6"/>
      <c r="LDF297" s="6"/>
      <c r="LDG297" s="6"/>
      <c r="LDH297" s="6"/>
      <c r="LDI297" s="6"/>
      <c r="LDJ297" s="6"/>
      <c r="LDK297" s="6"/>
      <c r="LDL297" s="6"/>
      <c r="LDM297" s="6"/>
      <c r="LDN297" s="6"/>
      <c r="LDO297" s="6"/>
      <c r="LDP297" s="6"/>
      <c r="LDQ297" s="6"/>
      <c r="LDR297" s="6"/>
      <c r="LDS297" s="6"/>
      <c r="LDT297" s="6"/>
      <c r="LDU297" s="6"/>
      <c r="LDV297" s="6"/>
      <c r="LDW297" s="6"/>
      <c r="LDX297" s="6"/>
      <c r="LDY297" s="6"/>
      <c r="LDZ297" s="6"/>
      <c r="LEA297" s="6"/>
      <c r="LEB297" s="6"/>
      <c r="LEC297" s="6"/>
      <c r="LED297" s="6"/>
      <c r="LEE297" s="6"/>
      <c r="LEF297" s="6"/>
      <c r="LEG297" s="6"/>
      <c r="LEH297" s="6"/>
      <c r="LEI297" s="6"/>
      <c r="LEJ297" s="6"/>
      <c r="LEK297" s="6"/>
      <c r="LEL297" s="6"/>
      <c r="LEM297" s="6"/>
      <c r="LEN297" s="6"/>
      <c r="LEO297" s="6"/>
      <c r="LEP297" s="6"/>
      <c r="LEQ297" s="6"/>
      <c r="LER297" s="6"/>
      <c r="LES297" s="6"/>
      <c r="LET297" s="6"/>
      <c r="LEU297" s="6"/>
      <c r="LEV297" s="6"/>
      <c r="LEW297" s="6"/>
      <c r="LEX297" s="6"/>
      <c r="LEY297" s="6"/>
      <c r="LEZ297" s="6"/>
      <c r="LFA297" s="6"/>
      <c r="LFB297" s="6"/>
      <c r="LFC297" s="6"/>
      <c r="LFD297" s="6"/>
      <c r="LFE297" s="6"/>
      <c r="LFF297" s="6"/>
      <c r="LFG297" s="6"/>
      <c r="LFH297" s="6"/>
      <c r="LFI297" s="6"/>
      <c r="LFJ297" s="6"/>
      <c r="LFK297" s="6"/>
      <c r="LFL297" s="6"/>
      <c r="LFM297" s="6"/>
      <c r="LFN297" s="6"/>
      <c r="LFO297" s="6"/>
      <c r="LFP297" s="6"/>
      <c r="LFQ297" s="6"/>
      <c r="LFR297" s="6"/>
      <c r="LFS297" s="6"/>
      <c r="LFT297" s="6"/>
      <c r="LFU297" s="6"/>
      <c r="LFV297" s="6"/>
      <c r="LFW297" s="6"/>
      <c r="LFX297" s="6"/>
      <c r="LFY297" s="6"/>
      <c r="LFZ297" s="6"/>
      <c r="LGA297" s="6"/>
      <c r="LGB297" s="6"/>
      <c r="LGC297" s="6"/>
      <c r="LGD297" s="6"/>
      <c r="LGE297" s="6"/>
      <c r="LGF297" s="6"/>
      <c r="LGG297" s="6"/>
      <c r="LGH297" s="6"/>
      <c r="LGI297" s="6"/>
      <c r="LGJ297" s="6"/>
      <c r="LGK297" s="6"/>
      <c r="LGL297" s="6"/>
      <c r="LGM297" s="6"/>
      <c r="LGN297" s="6"/>
      <c r="LGO297" s="6"/>
      <c r="LGP297" s="6"/>
      <c r="LGQ297" s="6"/>
      <c r="LGR297" s="6"/>
      <c r="LGS297" s="6"/>
      <c r="LGT297" s="6"/>
      <c r="LGU297" s="6"/>
      <c r="LGV297" s="6"/>
      <c r="LGW297" s="6"/>
      <c r="LGX297" s="6"/>
      <c r="LGY297" s="6"/>
      <c r="LGZ297" s="6"/>
      <c r="LHA297" s="6"/>
      <c r="LHB297" s="6"/>
      <c r="LHC297" s="6"/>
      <c r="LHD297" s="6"/>
      <c r="LHE297" s="6"/>
      <c r="LHF297" s="6"/>
      <c r="LHG297" s="6"/>
      <c r="LHH297" s="6"/>
      <c r="LHI297" s="6"/>
      <c r="LHJ297" s="6"/>
      <c r="LHK297" s="6"/>
      <c r="LHL297" s="6"/>
      <c r="LHM297" s="6"/>
      <c r="LHN297" s="6"/>
      <c r="LHO297" s="6"/>
      <c r="LHP297" s="6"/>
      <c r="LHQ297" s="6"/>
      <c r="LHR297" s="6"/>
      <c r="LHS297" s="6"/>
      <c r="LHT297" s="6"/>
      <c r="LHU297" s="6"/>
      <c r="LHV297" s="6"/>
      <c r="LHW297" s="6"/>
      <c r="LHX297" s="6"/>
      <c r="LHY297" s="6"/>
      <c r="LHZ297" s="6"/>
      <c r="LIA297" s="6"/>
      <c r="LIB297" s="6"/>
      <c r="LIC297" s="6"/>
      <c r="LID297" s="6"/>
      <c r="LIE297" s="6"/>
      <c r="LIF297" s="6"/>
      <c r="LIG297" s="6"/>
      <c r="LIH297" s="6"/>
      <c r="LII297" s="6"/>
      <c r="LIJ297" s="6"/>
      <c r="LIK297" s="6"/>
      <c r="LIL297" s="6"/>
      <c r="LIM297" s="6"/>
      <c r="LIN297" s="6"/>
      <c r="LIO297" s="6"/>
      <c r="LIP297" s="6"/>
      <c r="LIQ297" s="6"/>
      <c r="LIR297" s="6"/>
      <c r="LIS297" s="6"/>
      <c r="LIT297" s="6"/>
      <c r="LIU297" s="6"/>
      <c r="LIV297" s="6"/>
      <c r="LIW297" s="6"/>
      <c r="LIX297" s="6"/>
      <c r="LIY297" s="6"/>
      <c r="LIZ297" s="6"/>
      <c r="LJA297" s="6"/>
      <c r="LJB297" s="6"/>
      <c r="LJC297" s="6"/>
      <c r="LJD297" s="6"/>
      <c r="LJE297" s="6"/>
      <c r="LJF297" s="6"/>
      <c r="LJG297" s="6"/>
      <c r="LJH297" s="6"/>
      <c r="LJI297" s="6"/>
      <c r="LJJ297" s="6"/>
      <c r="LJK297" s="6"/>
      <c r="LJL297" s="6"/>
      <c r="LJM297" s="6"/>
      <c r="LJN297" s="6"/>
      <c r="LJO297" s="6"/>
      <c r="LJP297" s="6"/>
      <c r="LJQ297" s="6"/>
      <c r="LJR297" s="6"/>
      <c r="LJS297" s="6"/>
      <c r="LJT297" s="6"/>
      <c r="LJU297" s="6"/>
      <c r="LJV297" s="6"/>
      <c r="LJW297" s="6"/>
      <c r="LJX297" s="6"/>
      <c r="LJY297" s="6"/>
      <c r="LJZ297" s="6"/>
      <c r="LKA297" s="6"/>
      <c r="LKB297" s="6"/>
      <c r="LKC297" s="6"/>
      <c r="LKD297" s="6"/>
      <c r="LKE297" s="6"/>
      <c r="LKF297" s="6"/>
      <c r="LKG297" s="6"/>
      <c r="LKH297" s="6"/>
      <c r="LKI297" s="6"/>
      <c r="LKJ297" s="6"/>
      <c r="LKK297" s="6"/>
      <c r="LKL297" s="6"/>
      <c r="LKM297" s="6"/>
      <c r="LKN297" s="6"/>
      <c r="LKO297" s="6"/>
      <c r="LKP297" s="6"/>
      <c r="LKQ297" s="6"/>
      <c r="LKR297" s="6"/>
      <c r="LKS297" s="6"/>
      <c r="LKT297" s="6"/>
      <c r="LKU297" s="6"/>
      <c r="LKV297" s="6"/>
      <c r="LKW297" s="6"/>
      <c r="LKX297" s="6"/>
      <c r="LKY297" s="6"/>
      <c r="LKZ297" s="6"/>
      <c r="LLA297" s="6"/>
      <c r="LLB297" s="6"/>
      <c r="LLC297" s="6"/>
      <c r="LLD297" s="6"/>
      <c r="LLE297" s="6"/>
      <c r="LLF297" s="6"/>
      <c r="LLG297" s="6"/>
      <c r="LLH297" s="6"/>
      <c r="LLI297" s="6"/>
      <c r="LLJ297" s="6"/>
      <c r="LLK297" s="6"/>
      <c r="LLL297" s="6"/>
      <c r="LLM297" s="6"/>
      <c r="LLN297" s="6"/>
      <c r="LLO297" s="6"/>
      <c r="LLP297" s="6"/>
      <c r="LLQ297" s="6"/>
      <c r="LLR297" s="6"/>
      <c r="LLS297" s="6"/>
      <c r="LLT297" s="6"/>
      <c r="LLU297" s="6"/>
      <c r="LLV297" s="6"/>
      <c r="LLW297" s="6"/>
      <c r="LLX297" s="6"/>
      <c r="LLY297" s="6"/>
      <c r="LLZ297" s="6"/>
      <c r="LMA297" s="6"/>
      <c r="LMB297" s="6"/>
      <c r="LMC297" s="6"/>
      <c r="LMD297" s="6"/>
      <c r="LME297" s="6"/>
      <c r="LMF297" s="6"/>
      <c r="LMG297" s="6"/>
      <c r="LMH297" s="6"/>
      <c r="LMI297" s="6"/>
      <c r="LMJ297" s="6"/>
      <c r="LMK297" s="6"/>
      <c r="LML297" s="6"/>
      <c r="LMM297" s="6"/>
      <c r="LMN297" s="6"/>
      <c r="LMO297" s="6"/>
      <c r="LMP297" s="6"/>
      <c r="LMQ297" s="6"/>
      <c r="LMR297" s="6"/>
      <c r="LMS297" s="6"/>
      <c r="LMT297" s="6"/>
      <c r="LMU297" s="6"/>
      <c r="LMV297" s="6"/>
      <c r="LMW297" s="6"/>
      <c r="LMX297" s="6"/>
      <c r="LMY297" s="6"/>
      <c r="LMZ297" s="6"/>
      <c r="LNA297" s="6"/>
      <c r="LNB297" s="6"/>
      <c r="LNC297" s="6"/>
      <c r="LND297" s="6"/>
      <c r="LNE297" s="6"/>
      <c r="LNF297" s="6"/>
      <c r="LNG297" s="6"/>
      <c r="LNH297" s="6"/>
      <c r="LNI297" s="6"/>
      <c r="LNJ297" s="6"/>
      <c r="LNK297" s="6"/>
      <c r="LNL297" s="6"/>
      <c r="LNM297" s="6"/>
      <c r="LNN297" s="6"/>
      <c r="LNO297" s="6"/>
      <c r="LNP297" s="6"/>
      <c r="LNQ297" s="6"/>
      <c r="LNR297" s="6"/>
      <c r="LNS297" s="6"/>
      <c r="LNT297" s="6"/>
      <c r="LNU297" s="6"/>
      <c r="LNV297" s="6"/>
      <c r="LNW297" s="6"/>
      <c r="LNX297" s="6"/>
      <c r="LNY297" s="6"/>
      <c r="LNZ297" s="6"/>
      <c r="LOA297" s="6"/>
      <c r="LOB297" s="6"/>
      <c r="LOC297" s="6"/>
      <c r="LOD297" s="6"/>
      <c r="LOE297" s="6"/>
      <c r="LOF297" s="6"/>
      <c r="LOG297" s="6"/>
      <c r="LOH297" s="6"/>
      <c r="LOI297" s="6"/>
      <c r="LOJ297" s="6"/>
      <c r="LOK297" s="6"/>
      <c r="LOL297" s="6"/>
      <c r="LOM297" s="6"/>
      <c r="LON297" s="6"/>
      <c r="LOO297" s="6"/>
      <c r="LOP297" s="6"/>
      <c r="LOQ297" s="6"/>
      <c r="LOR297" s="6"/>
      <c r="LOS297" s="6"/>
      <c r="LOT297" s="6"/>
      <c r="LOU297" s="6"/>
      <c r="LOV297" s="6"/>
      <c r="LOW297" s="6"/>
      <c r="LOX297" s="6"/>
      <c r="LOY297" s="6"/>
      <c r="LOZ297" s="6"/>
      <c r="LPA297" s="6"/>
      <c r="LPB297" s="6"/>
      <c r="LPC297" s="6"/>
      <c r="LPD297" s="6"/>
      <c r="LPE297" s="6"/>
      <c r="LPF297" s="6"/>
      <c r="LPG297" s="6"/>
      <c r="LPH297" s="6"/>
      <c r="LPI297" s="6"/>
      <c r="LPJ297" s="6"/>
      <c r="LPK297" s="6"/>
      <c r="LPL297" s="6"/>
      <c r="LPM297" s="6"/>
      <c r="LPN297" s="6"/>
      <c r="LPO297" s="6"/>
      <c r="LPP297" s="6"/>
      <c r="LPQ297" s="6"/>
      <c r="LPR297" s="6"/>
      <c r="LPS297" s="6"/>
      <c r="LPT297" s="6"/>
      <c r="LPU297" s="6"/>
      <c r="LPV297" s="6"/>
      <c r="LPW297" s="6"/>
      <c r="LPX297" s="6"/>
      <c r="LPY297" s="6"/>
      <c r="LPZ297" s="6"/>
      <c r="LQA297" s="6"/>
      <c r="LQB297" s="6"/>
      <c r="LQC297" s="6"/>
      <c r="LQD297" s="6"/>
      <c r="LQE297" s="6"/>
      <c r="LQF297" s="6"/>
      <c r="LQG297" s="6"/>
      <c r="LQH297" s="6"/>
      <c r="LQI297" s="6"/>
      <c r="LQJ297" s="6"/>
      <c r="LQK297" s="6"/>
      <c r="LQL297" s="6"/>
      <c r="LQM297" s="6"/>
      <c r="LQN297" s="6"/>
      <c r="LQO297" s="6"/>
      <c r="LQP297" s="6"/>
      <c r="LQQ297" s="6"/>
      <c r="LQR297" s="6"/>
      <c r="LQS297" s="6"/>
      <c r="LQT297" s="6"/>
      <c r="LQU297" s="6"/>
      <c r="LQV297" s="6"/>
      <c r="LQW297" s="6"/>
      <c r="LQX297" s="6"/>
      <c r="LQY297" s="6"/>
      <c r="LQZ297" s="6"/>
      <c r="LRA297" s="6"/>
      <c r="LRB297" s="6"/>
      <c r="LRC297" s="6"/>
      <c r="LRD297" s="6"/>
      <c r="LRE297" s="6"/>
      <c r="LRF297" s="6"/>
      <c r="LRG297" s="6"/>
      <c r="LRH297" s="6"/>
      <c r="LRI297" s="6"/>
      <c r="LRJ297" s="6"/>
      <c r="LRK297" s="6"/>
      <c r="LRL297" s="6"/>
      <c r="LRM297" s="6"/>
      <c r="LRN297" s="6"/>
      <c r="LRO297" s="6"/>
      <c r="LRP297" s="6"/>
      <c r="LRQ297" s="6"/>
      <c r="LRR297" s="6"/>
      <c r="LRS297" s="6"/>
      <c r="LRT297" s="6"/>
      <c r="LRU297" s="6"/>
      <c r="LRV297" s="6"/>
      <c r="LRW297" s="6"/>
      <c r="LRX297" s="6"/>
      <c r="LRY297" s="6"/>
      <c r="LRZ297" s="6"/>
      <c r="LSA297" s="6"/>
      <c r="LSB297" s="6"/>
      <c r="LSC297" s="6"/>
      <c r="LSD297" s="6"/>
      <c r="LSE297" s="6"/>
      <c r="LSF297" s="6"/>
      <c r="LSG297" s="6"/>
      <c r="LSH297" s="6"/>
      <c r="LSI297" s="6"/>
      <c r="LSJ297" s="6"/>
      <c r="LSK297" s="6"/>
      <c r="LSL297" s="6"/>
      <c r="LSM297" s="6"/>
      <c r="LSN297" s="6"/>
      <c r="LSO297" s="6"/>
      <c r="LSP297" s="6"/>
      <c r="LSQ297" s="6"/>
      <c r="LSR297" s="6"/>
      <c r="LSS297" s="6"/>
      <c r="LST297" s="6"/>
      <c r="LSU297" s="6"/>
      <c r="LSV297" s="6"/>
      <c r="LSW297" s="6"/>
      <c r="LSX297" s="6"/>
      <c r="LSY297" s="6"/>
      <c r="LSZ297" s="6"/>
      <c r="LTA297" s="6"/>
      <c r="LTB297" s="6"/>
      <c r="LTC297" s="6"/>
      <c r="LTD297" s="6"/>
      <c r="LTE297" s="6"/>
      <c r="LTF297" s="6"/>
      <c r="LTG297" s="6"/>
      <c r="LTH297" s="6"/>
      <c r="LTI297" s="6"/>
      <c r="LTJ297" s="6"/>
      <c r="LTK297" s="6"/>
      <c r="LTL297" s="6"/>
      <c r="LTM297" s="6"/>
      <c r="LTN297" s="6"/>
      <c r="LTO297" s="6"/>
      <c r="LTP297" s="6"/>
      <c r="LTQ297" s="6"/>
      <c r="LTR297" s="6"/>
      <c r="LTS297" s="6"/>
      <c r="LTT297" s="6"/>
      <c r="LTU297" s="6"/>
      <c r="LTV297" s="6"/>
      <c r="LTW297" s="6"/>
      <c r="LTX297" s="6"/>
      <c r="LTY297" s="6"/>
      <c r="LTZ297" s="6"/>
      <c r="LUA297" s="6"/>
      <c r="LUB297" s="6"/>
      <c r="LUC297" s="6"/>
      <c r="LUD297" s="6"/>
      <c r="LUE297" s="6"/>
      <c r="LUF297" s="6"/>
      <c r="LUG297" s="6"/>
      <c r="LUH297" s="6"/>
      <c r="LUI297" s="6"/>
      <c r="LUJ297" s="6"/>
      <c r="LUK297" s="6"/>
      <c r="LUL297" s="6"/>
      <c r="LUM297" s="6"/>
      <c r="LUN297" s="6"/>
      <c r="LUO297" s="6"/>
      <c r="LUP297" s="6"/>
      <c r="LUQ297" s="6"/>
      <c r="LUR297" s="6"/>
      <c r="LUS297" s="6"/>
      <c r="LUT297" s="6"/>
      <c r="LUU297" s="6"/>
      <c r="LUV297" s="6"/>
      <c r="LUW297" s="6"/>
      <c r="LUX297" s="6"/>
      <c r="LUY297" s="6"/>
      <c r="LUZ297" s="6"/>
      <c r="LVA297" s="6"/>
      <c r="LVB297" s="6"/>
      <c r="LVC297" s="6"/>
      <c r="LVD297" s="6"/>
      <c r="LVE297" s="6"/>
      <c r="LVF297" s="6"/>
      <c r="LVG297" s="6"/>
      <c r="LVH297" s="6"/>
      <c r="LVI297" s="6"/>
      <c r="LVJ297" s="6"/>
      <c r="LVK297" s="6"/>
      <c r="LVL297" s="6"/>
      <c r="LVM297" s="6"/>
      <c r="LVN297" s="6"/>
      <c r="LVO297" s="6"/>
      <c r="LVP297" s="6"/>
      <c r="LVQ297" s="6"/>
      <c r="LVR297" s="6"/>
      <c r="LVS297" s="6"/>
      <c r="LVT297" s="6"/>
      <c r="LVU297" s="6"/>
      <c r="LVV297" s="6"/>
      <c r="LVW297" s="6"/>
      <c r="LVX297" s="6"/>
      <c r="LVY297" s="6"/>
      <c r="LVZ297" s="6"/>
      <c r="LWA297" s="6"/>
      <c r="LWB297" s="6"/>
      <c r="LWC297" s="6"/>
      <c r="LWD297" s="6"/>
      <c r="LWE297" s="6"/>
      <c r="LWF297" s="6"/>
      <c r="LWG297" s="6"/>
      <c r="LWH297" s="6"/>
      <c r="LWI297" s="6"/>
      <c r="LWJ297" s="6"/>
      <c r="LWK297" s="6"/>
      <c r="LWL297" s="6"/>
      <c r="LWM297" s="6"/>
      <c r="LWN297" s="6"/>
      <c r="LWO297" s="6"/>
      <c r="LWP297" s="6"/>
      <c r="LWQ297" s="6"/>
      <c r="LWR297" s="6"/>
      <c r="LWS297" s="6"/>
      <c r="LWT297" s="6"/>
      <c r="LWU297" s="6"/>
      <c r="LWV297" s="6"/>
      <c r="LWW297" s="6"/>
      <c r="LWX297" s="6"/>
      <c r="LWY297" s="6"/>
      <c r="LWZ297" s="6"/>
      <c r="LXA297" s="6"/>
      <c r="LXB297" s="6"/>
      <c r="LXC297" s="6"/>
      <c r="LXD297" s="6"/>
      <c r="LXE297" s="6"/>
      <c r="LXF297" s="6"/>
      <c r="LXG297" s="6"/>
      <c r="LXH297" s="6"/>
      <c r="LXI297" s="6"/>
      <c r="LXJ297" s="6"/>
      <c r="LXK297" s="6"/>
      <c r="LXL297" s="6"/>
      <c r="LXM297" s="6"/>
      <c r="LXN297" s="6"/>
      <c r="LXO297" s="6"/>
      <c r="LXP297" s="6"/>
      <c r="LXQ297" s="6"/>
      <c r="LXR297" s="6"/>
      <c r="LXS297" s="6"/>
      <c r="LXT297" s="6"/>
      <c r="LXU297" s="6"/>
      <c r="LXV297" s="6"/>
      <c r="LXW297" s="6"/>
      <c r="LXX297" s="6"/>
      <c r="LXY297" s="6"/>
      <c r="LXZ297" s="6"/>
      <c r="LYA297" s="6"/>
      <c r="LYB297" s="6"/>
      <c r="LYC297" s="6"/>
      <c r="LYD297" s="6"/>
      <c r="LYE297" s="6"/>
      <c r="LYF297" s="6"/>
      <c r="LYG297" s="6"/>
      <c r="LYH297" s="6"/>
      <c r="LYI297" s="6"/>
      <c r="LYJ297" s="6"/>
      <c r="LYK297" s="6"/>
      <c r="LYL297" s="6"/>
      <c r="LYM297" s="6"/>
      <c r="LYN297" s="6"/>
      <c r="LYO297" s="6"/>
      <c r="LYP297" s="6"/>
      <c r="LYQ297" s="6"/>
      <c r="LYR297" s="6"/>
      <c r="LYS297" s="6"/>
      <c r="LYT297" s="6"/>
      <c r="LYU297" s="6"/>
      <c r="LYV297" s="6"/>
      <c r="LYW297" s="6"/>
      <c r="LYX297" s="6"/>
      <c r="LYY297" s="6"/>
      <c r="LYZ297" s="6"/>
      <c r="LZA297" s="6"/>
      <c r="LZB297" s="6"/>
      <c r="LZC297" s="6"/>
      <c r="LZD297" s="6"/>
      <c r="LZE297" s="6"/>
      <c r="LZF297" s="6"/>
      <c r="LZG297" s="6"/>
      <c r="LZH297" s="6"/>
      <c r="LZI297" s="6"/>
      <c r="LZJ297" s="6"/>
      <c r="LZK297" s="6"/>
      <c r="LZL297" s="6"/>
      <c r="LZM297" s="6"/>
      <c r="LZN297" s="6"/>
      <c r="LZO297" s="6"/>
      <c r="LZP297" s="6"/>
      <c r="LZQ297" s="6"/>
      <c r="LZR297" s="6"/>
      <c r="LZS297" s="6"/>
      <c r="LZT297" s="6"/>
      <c r="LZU297" s="6"/>
      <c r="LZV297" s="6"/>
      <c r="LZW297" s="6"/>
      <c r="LZX297" s="6"/>
      <c r="LZY297" s="6"/>
      <c r="LZZ297" s="6"/>
      <c r="MAA297" s="6"/>
      <c r="MAB297" s="6"/>
      <c r="MAC297" s="6"/>
      <c r="MAD297" s="6"/>
      <c r="MAE297" s="6"/>
      <c r="MAF297" s="6"/>
      <c r="MAG297" s="6"/>
      <c r="MAH297" s="6"/>
      <c r="MAI297" s="6"/>
      <c r="MAJ297" s="6"/>
      <c r="MAK297" s="6"/>
      <c r="MAL297" s="6"/>
      <c r="MAM297" s="6"/>
      <c r="MAN297" s="6"/>
      <c r="MAO297" s="6"/>
      <c r="MAP297" s="6"/>
      <c r="MAQ297" s="6"/>
      <c r="MAR297" s="6"/>
      <c r="MAS297" s="6"/>
      <c r="MAT297" s="6"/>
      <c r="MAU297" s="6"/>
      <c r="MAV297" s="6"/>
      <c r="MAW297" s="6"/>
      <c r="MAX297" s="6"/>
      <c r="MAY297" s="6"/>
      <c r="MAZ297" s="6"/>
      <c r="MBA297" s="6"/>
      <c r="MBB297" s="6"/>
      <c r="MBC297" s="6"/>
      <c r="MBD297" s="6"/>
      <c r="MBE297" s="6"/>
      <c r="MBF297" s="6"/>
      <c r="MBG297" s="6"/>
      <c r="MBH297" s="6"/>
      <c r="MBI297" s="6"/>
      <c r="MBJ297" s="6"/>
      <c r="MBK297" s="6"/>
      <c r="MBL297" s="6"/>
      <c r="MBM297" s="6"/>
      <c r="MBN297" s="6"/>
      <c r="MBO297" s="6"/>
      <c r="MBP297" s="6"/>
      <c r="MBQ297" s="6"/>
      <c r="MBR297" s="6"/>
      <c r="MBS297" s="6"/>
      <c r="MBT297" s="6"/>
      <c r="MBU297" s="6"/>
      <c r="MBV297" s="6"/>
      <c r="MBW297" s="6"/>
      <c r="MBX297" s="6"/>
      <c r="MBY297" s="6"/>
      <c r="MBZ297" s="6"/>
      <c r="MCA297" s="6"/>
      <c r="MCB297" s="6"/>
      <c r="MCC297" s="6"/>
      <c r="MCD297" s="6"/>
      <c r="MCE297" s="6"/>
      <c r="MCF297" s="6"/>
      <c r="MCG297" s="6"/>
      <c r="MCH297" s="6"/>
      <c r="MCI297" s="6"/>
      <c r="MCJ297" s="6"/>
      <c r="MCK297" s="6"/>
      <c r="MCL297" s="6"/>
      <c r="MCM297" s="6"/>
      <c r="MCN297" s="6"/>
      <c r="MCO297" s="6"/>
      <c r="MCP297" s="6"/>
      <c r="MCQ297" s="6"/>
      <c r="MCR297" s="6"/>
      <c r="MCS297" s="6"/>
      <c r="MCT297" s="6"/>
      <c r="MCU297" s="6"/>
      <c r="MCV297" s="6"/>
      <c r="MCW297" s="6"/>
      <c r="MCX297" s="6"/>
      <c r="MCY297" s="6"/>
      <c r="MCZ297" s="6"/>
      <c r="MDA297" s="6"/>
      <c r="MDB297" s="6"/>
      <c r="MDC297" s="6"/>
      <c r="MDD297" s="6"/>
      <c r="MDE297" s="6"/>
      <c r="MDF297" s="6"/>
      <c r="MDG297" s="6"/>
      <c r="MDH297" s="6"/>
      <c r="MDI297" s="6"/>
      <c r="MDJ297" s="6"/>
      <c r="MDK297" s="6"/>
      <c r="MDL297" s="6"/>
      <c r="MDM297" s="6"/>
      <c r="MDN297" s="6"/>
      <c r="MDO297" s="6"/>
      <c r="MDP297" s="6"/>
      <c r="MDQ297" s="6"/>
      <c r="MDR297" s="6"/>
      <c r="MDS297" s="6"/>
      <c r="MDT297" s="6"/>
      <c r="MDU297" s="6"/>
      <c r="MDV297" s="6"/>
      <c r="MDW297" s="6"/>
      <c r="MDX297" s="6"/>
      <c r="MDY297" s="6"/>
      <c r="MDZ297" s="6"/>
      <c r="MEA297" s="6"/>
      <c r="MEB297" s="6"/>
      <c r="MEC297" s="6"/>
      <c r="MED297" s="6"/>
      <c r="MEE297" s="6"/>
      <c r="MEF297" s="6"/>
      <c r="MEG297" s="6"/>
      <c r="MEH297" s="6"/>
      <c r="MEI297" s="6"/>
      <c r="MEJ297" s="6"/>
      <c r="MEK297" s="6"/>
      <c r="MEL297" s="6"/>
      <c r="MEM297" s="6"/>
      <c r="MEN297" s="6"/>
      <c r="MEO297" s="6"/>
      <c r="MEP297" s="6"/>
      <c r="MEQ297" s="6"/>
      <c r="MER297" s="6"/>
      <c r="MES297" s="6"/>
      <c r="MET297" s="6"/>
      <c r="MEU297" s="6"/>
      <c r="MEV297" s="6"/>
      <c r="MEW297" s="6"/>
      <c r="MEX297" s="6"/>
      <c r="MEY297" s="6"/>
      <c r="MEZ297" s="6"/>
      <c r="MFA297" s="6"/>
      <c r="MFB297" s="6"/>
      <c r="MFC297" s="6"/>
      <c r="MFD297" s="6"/>
      <c r="MFE297" s="6"/>
      <c r="MFF297" s="6"/>
      <c r="MFG297" s="6"/>
      <c r="MFH297" s="6"/>
      <c r="MFI297" s="6"/>
      <c r="MFJ297" s="6"/>
      <c r="MFK297" s="6"/>
      <c r="MFL297" s="6"/>
      <c r="MFM297" s="6"/>
      <c r="MFN297" s="6"/>
      <c r="MFO297" s="6"/>
      <c r="MFP297" s="6"/>
      <c r="MFQ297" s="6"/>
      <c r="MFR297" s="6"/>
      <c r="MFS297" s="6"/>
      <c r="MFT297" s="6"/>
      <c r="MFU297" s="6"/>
      <c r="MFV297" s="6"/>
      <c r="MFW297" s="6"/>
      <c r="MFX297" s="6"/>
      <c r="MFY297" s="6"/>
      <c r="MFZ297" s="6"/>
      <c r="MGA297" s="6"/>
      <c r="MGB297" s="6"/>
      <c r="MGC297" s="6"/>
      <c r="MGD297" s="6"/>
      <c r="MGE297" s="6"/>
      <c r="MGF297" s="6"/>
      <c r="MGG297" s="6"/>
      <c r="MGH297" s="6"/>
      <c r="MGI297" s="6"/>
      <c r="MGJ297" s="6"/>
      <c r="MGK297" s="6"/>
      <c r="MGL297" s="6"/>
      <c r="MGM297" s="6"/>
      <c r="MGN297" s="6"/>
      <c r="MGO297" s="6"/>
      <c r="MGP297" s="6"/>
      <c r="MGQ297" s="6"/>
      <c r="MGR297" s="6"/>
      <c r="MGS297" s="6"/>
      <c r="MGT297" s="6"/>
      <c r="MGU297" s="6"/>
      <c r="MGV297" s="6"/>
      <c r="MGW297" s="6"/>
      <c r="MGX297" s="6"/>
      <c r="MGY297" s="6"/>
      <c r="MGZ297" s="6"/>
      <c r="MHA297" s="6"/>
      <c r="MHB297" s="6"/>
      <c r="MHC297" s="6"/>
      <c r="MHD297" s="6"/>
      <c r="MHE297" s="6"/>
      <c r="MHF297" s="6"/>
      <c r="MHG297" s="6"/>
      <c r="MHH297" s="6"/>
      <c r="MHI297" s="6"/>
      <c r="MHJ297" s="6"/>
      <c r="MHK297" s="6"/>
      <c r="MHL297" s="6"/>
      <c r="MHM297" s="6"/>
      <c r="MHN297" s="6"/>
      <c r="MHO297" s="6"/>
      <c r="MHP297" s="6"/>
      <c r="MHQ297" s="6"/>
      <c r="MHR297" s="6"/>
      <c r="MHS297" s="6"/>
      <c r="MHT297" s="6"/>
      <c r="MHU297" s="6"/>
      <c r="MHV297" s="6"/>
      <c r="MHW297" s="6"/>
      <c r="MHX297" s="6"/>
      <c r="MHY297" s="6"/>
      <c r="MHZ297" s="6"/>
      <c r="MIA297" s="6"/>
      <c r="MIB297" s="6"/>
      <c r="MIC297" s="6"/>
      <c r="MID297" s="6"/>
      <c r="MIE297" s="6"/>
      <c r="MIF297" s="6"/>
      <c r="MIG297" s="6"/>
      <c r="MIH297" s="6"/>
      <c r="MII297" s="6"/>
      <c r="MIJ297" s="6"/>
      <c r="MIK297" s="6"/>
      <c r="MIL297" s="6"/>
      <c r="MIM297" s="6"/>
      <c r="MIN297" s="6"/>
      <c r="MIO297" s="6"/>
      <c r="MIP297" s="6"/>
      <c r="MIQ297" s="6"/>
      <c r="MIR297" s="6"/>
      <c r="MIS297" s="6"/>
      <c r="MIT297" s="6"/>
      <c r="MIU297" s="6"/>
      <c r="MIV297" s="6"/>
      <c r="MIW297" s="6"/>
      <c r="MIX297" s="6"/>
      <c r="MIY297" s="6"/>
      <c r="MIZ297" s="6"/>
      <c r="MJA297" s="6"/>
      <c r="MJB297" s="6"/>
      <c r="MJC297" s="6"/>
      <c r="MJD297" s="6"/>
      <c r="MJE297" s="6"/>
      <c r="MJF297" s="6"/>
      <c r="MJG297" s="6"/>
      <c r="MJH297" s="6"/>
      <c r="MJI297" s="6"/>
      <c r="MJJ297" s="6"/>
      <c r="MJK297" s="6"/>
      <c r="MJL297" s="6"/>
      <c r="MJM297" s="6"/>
      <c r="MJN297" s="6"/>
      <c r="MJO297" s="6"/>
      <c r="MJP297" s="6"/>
      <c r="MJQ297" s="6"/>
      <c r="MJR297" s="6"/>
      <c r="MJS297" s="6"/>
      <c r="MJT297" s="6"/>
      <c r="MJU297" s="6"/>
      <c r="MJV297" s="6"/>
      <c r="MJW297" s="6"/>
      <c r="MJX297" s="6"/>
      <c r="MJY297" s="6"/>
      <c r="MJZ297" s="6"/>
      <c r="MKA297" s="6"/>
      <c r="MKB297" s="6"/>
      <c r="MKC297" s="6"/>
      <c r="MKD297" s="6"/>
      <c r="MKE297" s="6"/>
      <c r="MKF297" s="6"/>
      <c r="MKG297" s="6"/>
      <c r="MKH297" s="6"/>
      <c r="MKI297" s="6"/>
      <c r="MKJ297" s="6"/>
      <c r="MKK297" s="6"/>
      <c r="MKL297" s="6"/>
      <c r="MKM297" s="6"/>
      <c r="MKN297" s="6"/>
      <c r="MKO297" s="6"/>
      <c r="MKP297" s="6"/>
      <c r="MKQ297" s="6"/>
      <c r="MKR297" s="6"/>
      <c r="MKS297" s="6"/>
      <c r="MKT297" s="6"/>
      <c r="MKU297" s="6"/>
      <c r="MKV297" s="6"/>
      <c r="MKW297" s="6"/>
      <c r="MKX297" s="6"/>
      <c r="MKY297" s="6"/>
      <c r="MKZ297" s="6"/>
      <c r="MLA297" s="6"/>
      <c r="MLB297" s="6"/>
      <c r="MLC297" s="6"/>
      <c r="MLD297" s="6"/>
      <c r="MLE297" s="6"/>
      <c r="MLF297" s="6"/>
      <c r="MLG297" s="6"/>
      <c r="MLH297" s="6"/>
      <c r="MLI297" s="6"/>
      <c r="MLJ297" s="6"/>
      <c r="MLK297" s="6"/>
      <c r="MLL297" s="6"/>
      <c r="MLM297" s="6"/>
      <c r="MLN297" s="6"/>
      <c r="MLO297" s="6"/>
      <c r="MLP297" s="6"/>
      <c r="MLQ297" s="6"/>
      <c r="MLR297" s="6"/>
      <c r="MLS297" s="6"/>
      <c r="MLT297" s="6"/>
      <c r="MLU297" s="6"/>
      <c r="MLV297" s="6"/>
      <c r="MLW297" s="6"/>
      <c r="MLX297" s="6"/>
      <c r="MLY297" s="6"/>
      <c r="MLZ297" s="6"/>
      <c r="MMA297" s="6"/>
      <c r="MMB297" s="6"/>
      <c r="MMC297" s="6"/>
      <c r="MMD297" s="6"/>
      <c r="MME297" s="6"/>
      <c r="MMF297" s="6"/>
      <c r="MMG297" s="6"/>
      <c r="MMH297" s="6"/>
      <c r="MMI297" s="6"/>
      <c r="MMJ297" s="6"/>
      <c r="MMK297" s="6"/>
      <c r="MML297" s="6"/>
      <c r="MMM297" s="6"/>
      <c r="MMN297" s="6"/>
      <c r="MMO297" s="6"/>
      <c r="MMP297" s="6"/>
      <c r="MMQ297" s="6"/>
      <c r="MMR297" s="6"/>
      <c r="MMS297" s="6"/>
      <c r="MMT297" s="6"/>
      <c r="MMU297" s="6"/>
      <c r="MMV297" s="6"/>
      <c r="MMW297" s="6"/>
      <c r="MMX297" s="6"/>
      <c r="MMY297" s="6"/>
      <c r="MMZ297" s="6"/>
      <c r="MNA297" s="6"/>
      <c r="MNB297" s="6"/>
      <c r="MNC297" s="6"/>
      <c r="MND297" s="6"/>
      <c r="MNE297" s="6"/>
      <c r="MNF297" s="6"/>
      <c r="MNG297" s="6"/>
      <c r="MNH297" s="6"/>
      <c r="MNI297" s="6"/>
      <c r="MNJ297" s="6"/>
      <c r="MNK297" s="6"/>
      <c r="MNL297" s="6"/>
      <c r="MNM297" s="6"/>
      <c r="MNN297" s="6"/>
      <c r="MNO297" s="6"/>
      <c r="MNP297" s="6"/>
      <c r="MNQ297" s="6"/>
      <c r="MNR297" s="6"/>
      <c r="MNS297" s="6"/>
      <c r="MNT297" s="6"/>
      <c r="MNU297" s="6"/>
      <c r="MNV297" s="6"/>
      <c r="MNW297" s="6"/>
      <c r="MNX297" s="6"/>
      <c r="MNY297" s="6"/>
      <c r="MNZ297" s="6"/>
      <c r="MOA297" s="6"/>
      <c r="MOB297" s="6"/>
      <c r="MOC297" s="6"/>
      <c r="MOD297" s="6"/>
      <c r="MOE297" s="6"/>
      <c r="MOF297" s="6"/>
      <c r="MOG297" s="6"/>
      <c r="MOH297" s="6"/>
      <c r="MOI297" s="6"/>
      <c r="MOJ297" s="6"/>
      <c r="MOK297" s="6"/>
      <c r="MOL297" s="6"/>
      <c r="MOM297" s="6"/>
      <c r="MON297" s="6"/>
      <c r="MOO297" s="6"/>
      <c r="MOP297" s="6"/>
      <c r="MOQ297" s="6"/>
      <c r="MOR297" s="6"/>
      <c r="MOS297" s="6"/>
      <c r="MOT297" s="6"/>
      <c r="MOU297" s="6"/>
      <c r="MOV297" s="6"/>
      <c r="MOW297" s="6"/>
      <c r="MOX297" s="6"/>
      <c r="MOY297" s="6"/>
      <c r="MOZ297" s="6"/>
      <c r="MPA297" s="6"/>
      <c r="MPB297" s="6"/>
      <c r="MPC297" s="6"/>
      <c r="MPD297" s="6"/>
      <c r="MPE297" s="6"/>
      <c r="MPF297" s="6"/>
      <c r="MPG297" s="6"/>
      <c r="MPH297" s="6"/>
      <c r="MPI297" s="6"/>
      <c r="MPJ297" s="6"/>
      <c r="MPK297" s="6"/>
      <c r="MPL297" s="6"/>
      <c r="MPM297" s="6"/>
      <c r="MPN297" s="6"/>
      <c r="MPO297" s="6"/>
      <c r="MPP297" s="6"/>
      <c r="MPQ297" s="6"/>
      <c r="MPR297" s="6"/>
      <c r="MPS297" s="6"/>
      <c r="MPT297" s="6"/>
      <c r="MPU297" s="6"/>
      <c r="MPV297" s="6"/>
      <c r="MPW297" s="6"/>
      <c r="MPX297" s="6"/>
      <c r="MPY297" s="6"/>
      <c r="MPZ297" s="6"/>
      <c r="MQA297" s="6"/>
      <c r="MQB297" s="6"/>
      <c r="MQC297" s="6"/>
      <c r="MQD297" s="6"/>
      <c r="MQE297" s="6"/>
      <c r="MQF297" s="6"/>
      <c r="MQG297" s="6"/>
      <c r="MQH297" s="6"/>
      <c r="MQI297" s="6"/>
      <c r="MQJ297" s="6"/>
      <c r="MQK297" s="6"/>
      <c r="MQL297" s="6"/>
      <c r="MQM297" s="6"/>
      <c r="MQN297" s="6"/>
      <c r="MQO297" s="6"/>
      <c r="MQP297" s="6"/>
      <c r="MQQ297" s="6"/>
      <c r="MQR297" s="6"/>
      <c r="MQS297" s="6"/>
      <c r="MQT297" s="6"/>
      <c r="MQU297" s="6"/>
      <c r="MQV297" s="6"/>
      <c r="MQW297" s="6"/>
      <c r="MQX297" s="6"/>
      <c r="MQY297" s="6"/>
      <c r="MQZ297" s="6"/>
      <c r="MRA297" s="6"/>
      <c r="MRB297" s="6"/>
      <c r="MRC297" s="6"/>
      <c r="MRD297" s="6"/>
      <c r="MRE297" s="6"/>
      <c r="MRF297" s="6"/>
      <c r="MRG297" s="6"/>
      <c r="MRH297" s="6"/>
      <c r="MRI297" s="6"/>
      <c r="MRJ297" s="6"/>
      <c r="MRK297" s="6"/>
      <c r="MRL297" s="6"/>
      <c r="MRM297" s="6"/>
      <c r="MRN297" s="6"/>
      <c r="MRO297" s="6"/>
      <c r="MRP297" s="6"/>
      <c r="MRQ297" s="6"/>
      <c r="MRR297" s="6"/>
      <c r="MRS297" s="6"/>
      <c r="MRT297" s="6"/>
      <c r="MRU297" s="6"/>
      <c r="MRV297" s="6"/>
      <c r="MRW297" s="6"/>
      <c r="MRX297" s="6"/>
      <c r="MRY297" s="6"/>
      <c r="MRZ297" s="6"/>
      <c r="MSA297" s="6"/>
      <c r="MSB297" s="6"/>
      <c r="MSC297" s="6"/>
      <c r="MSD297" s="6"/>
      <c r="MSE297" s="6"/>
      <c r="MSF297" s="6"/>
      <c r="MSG297" s="6"/>
      <c r="MSH297" s="6"/>
      <c r="MSI297" s="6"/>
      <c r="MSJ297" s="6"/>
      <c r="MSK297" s="6"/>
      <c r="MSL297" s="6"/>
      <c r="MSM297" s="6"/>
      <c r="MSN297" s="6"/>
      <c r="MSO297" s="6"/>
      <c r="MSP297" s="6"/>
      <c r="MSQ297" s="6"/>
      <c r="MSR297" s="6"/>
      <c r="MSS297" s="6"/>
      <c r="MST297" s="6"/>
      <c r="MSU297" s="6"/>
      <c r="MSV297" s="6"/>
      <c r="MSW297" s="6"/>
      <c r="MSX297" s="6"/>
      <c r="MSY297" s="6"/>
      <c r="MSZ297" s="6"/>
      <c r="MTA297" s="6"/>
      <c r="MTB297" s="6"/>
      <c r="MTC297" s="6"/>
      <c r="MTD297" s="6"/>
      <c r="MTE297" s="6"/>
      <c r="MTF297" s="6"/>
      <c r="MTG297" s="6"/>
      <c r="MTH297" s="6"/>
      <c r="MTI297" s="6"/>
      <c r="MTJ297" s="6"/>
      <c r="MTK297" s="6"/>
      <c r="MTL297" s="6"/>
      <c r="MTM297" s="6"/>
      <c r="MTN297" s="6"/>
      <c r="MTO297" s="6"/>
      <c r="MTP297" s="6"/>
      <c r="MTQ297" s="6"/>
      <c r="MTR297" s="6"/>
      <c r="MTS297" s="6"/>
      <c r="MTT297" s="6"/>
      <c r="MTU297" s="6"/>
      <c r="MTV297" s="6"/>
      <c r="MTW297" s="6"/>
      <c r="MTX297" s="6"/>
      <c r="MTY297" s="6"/>
      <c r="MTZ297" s="6"/>
      <c r="MUA297" s="6"/>
      <c r="MUB297" s="6"/>
      <c r="MUC297" s="6"/>
      <c r="MUD297" s="6"/>
      <c r="MUE297" s="6"/>
      <c r="MUF297" s="6"/>
      <c r="MUG297" s="6"/>
      <c r="MUH297" s="6"/>
      <c r="MUI297" s="6"/>
      <c r="MUJ297" s="6"/>
      <c r="MUK297" s="6"/>
      <c r="MUL297" s="6"/>
      <c r="MUM297" s="6"/>
      <c r="MUN297" s="6"/>
      <c r="MUO297" s="6"/>
      <c r="MUP297" s="6"/>
      <c r="MUQ297" s="6"/>
      <c r="MUR297" s="6"/>
      <c r="MUS297" s="6"/>
      <c r="MUT297" s="6"/>
      <c r="MUU297" s="6"/>
      <c r="MUV297" s="6"/>
      <c r="MUW297" s="6"/>
      <c r="MUX297" s="6"/>
      <c r="MUY297" s="6"/>
      <c r="MUZ297" s="6"/>
      <c r="MVA297" s="6"/>
      <c r="MVB297" s="6"/>
      <c r="MVC297" s="6"/>
      <c r="MVD297" s="6"/>
      <c r="MVE297" s="6"/>
      <c r="MVF297" s="6"/>
      <c r="MVG297" s="6"/>
      <c r="MVH297" s="6"/>
      <c r="MVI297" s="6"/>
      <c r="MVJ297" s="6"/>
      <c r="MVK297" s="6"/>
      <c r="MVL297" s="6"/>
      <c r="MVM297" s="6"/>
      <c r="MVN297" s="6"/>
      <c r="MVO297" s="6"/>
      <c r="MVP297" s="6"/>
      <c r="MVQ297" s="6"/>
      <c r="MVR297" s="6"/>
      <c r="MVS297" s="6"/>
      <c r="MVT297" s="6"/>
      <c r="MVU297" s="6"/>
      <c r="MVV297" s="6"/>
      <c r="MVW297" s="6"/>
      <c r="MVX297" s="6"/>
      <c r="MVY297" s="6"/>
      <c r="MVZ297" s="6"/>
      <c r="MWA297" s="6"/>
      <c r="MWB297" s="6"/>
      <c r="MWC297" s="6"/>
      <c r="MWD297" s="6"/>
      <c r="MWE297" s="6"/>
      <c r="MWF297" s="6"/>
      <c r="MWG297" s="6"/>
      <c r="MWH297" s="6"/>
      <c r="MWI297" s="6"/>
      <c r="MWJ297" s="6"/>
      <c r="MWK297" s="6"/>
      <c r="MWL297" s="6"/>
      <c r="MWM297" s="6"/>
      <c r="MWN297" s="6"/>
      <c r="MWO297" s="6"/>
      <c r="MWP297" s="6"/>
      <c r="MWQ297" s="6"/>
      <c r="MWR297" s="6"/>
      <c r="MWS297" s="6"/>
      <c r="MWT297" s="6"/>
      <c r="MWU297" s="6"/>
      <c r="MWV297" s="6"/>
      <c r="MWW297" s="6"/>
      <c r="MWX297" s="6"/>
      <c r="MWY297" s="6"/>
      <c r="MWZ297" s="6"/>
      <c r="MXA297" s="6"/>
      <c r="MXB297" s="6"/>
      <c r="MXC297" s="6"/>
      <c r="MXD297" s="6"/>
      <c r="MXE297" s="6"/>
      <c r="MXF297" s="6"/>
      <c r="MXG297" s="6"/>
      <c r="MXH297" s="6"/>
      <c r="MXI297" s="6"/>
      <c r="MXJ297" s="6"/>
      <c r="MXK297" s="6"/>
      <c r="MXL297" s="6"/>
      <c r="MXM297" s="6"/>
      <c r="MXN297" s="6"/>
      <c r="MXO297" s="6"/>
      <c r="MXP297" s="6"/>
      <c r="MXQ297" s="6"/>
      <c r="MXR297" s="6"/>
      <c r="MXS297" s="6"/>
      <c r="MXT297" s="6"/>
      <c r="MXU297" s="6"/>
      <c r="MXV297" s="6"/>
      <c r="MXW297" s="6"/>
      <c r="MXX297" s="6"/>
      <c r="MXY297" s="6"/>
      <c r="MXZ297" s="6"/>
      <c r="MYA297" s="6"/>
      <c r="MYB297" s="6"/>
      <c r="MYC297" s="6"/>
      <c r="MYD297" s="6"/>
      <c r="MYE297" s="6"/>
      <c r="MYF297" s="6"/>
      <c r="MYG297" s="6"/>
      <c r="MYH297" s="6"/>
      <c r="MYI297" s="6"/>
      <c r="MYJ297" s="6"/>
      <c r="MYK297" s="6"/>
      <c r="MYL297" s="6"/>
      <c r="MYM297" s="6"/>
      <c r="MYN297" s="6"/>
      <c r="MYO297" s="6"/>
      <c r="MYP297" s="6"/>
      <c r="MYQ297" s="6"/>
      <c r="MYR297" s="6"/>
      <c r="MYS297" s="6"/>
      <c r="MYT297" s="6"/>
      <c r="MYU297" s="6"/>
      <c r="MYV297" s="6"/>
      <c r="MYW297" s="6"/>
      <c r="MYX297" s="6"/>
      <c r="MYY297" s="6"/>
      <c r="MYZ297" s="6"/>
      <c r="MZA297" s="6"/>
      <c r="MZB297" s="6"/>
      <c r="MZC297" s="6"/>
      <c r="MZD297" s="6"/>
      <c r="MZE297" s="6"/>
      <c r="MZF297" s="6"/>
      <c r="MZG297" s="6"/>
      <c r="MZH297" s="6"/>
      <c r="MZI297" s="6"/>
      <c r="MZJ297" s="6"/>
      <c r="MZK297" s="6"/>
      <c r="MZL297" s="6"/>
      <c r="MZM297" s="6"/>
      <c r="MZN297" s="6"/>
      <c r="MZO297" s="6"/>
      <c r="MZP297" s="6"/>
      <c r="MZQ297" s="6"/>
      <c r="MZR297" s="6"/>
      <c r="MZS297" s="6"/>
      <c r="MZT297" s="6"/>
      <c r="MZU297" s="6"/>
      <c r="MZV297" s="6"/>
      <c r="MZW297" s="6"/>
      <c r="MZX297" s="6"/>
      <c r="MZY297" s="6"/>
      <c r="MZZ297" s="6"/>
      <c r="NAA297" s="6"/>
      <c r="NAB297" s="6"/>
      <c r="NAC297" s="6"/>
      <c r="NAD297" s="6"/>
      <c r="NAE297" s="6"/>
      <c r="NAF297" s="6"/>
      <c r="NAG297" s="6"/>
      <c r="NAH297" s="6"/>
      <c r="NAI297" s="6"/>
      <c r="NAJ297" s="6"/>
      <c r="NAK297" s="6"/>
      <c r="NAL297" s="6"/>
      <c r="NAM297" s="6"/>
      <c r="NAN297" s="6"/>
      <c r="NAO297" s="6"/>
      <c r="NAP297" s="6"/>
      <c r="NAQ297" s="6"/>
      <c r="NAR297" s="6"/>
      <c r="NAS297" s="6"/>
      <c r="NAT297" s="6"/>
      <c r="NAU297" s="6"/>
      <c r="NAV297" s="6"/>
      <c r="NAW297" s="6"/>
      <c r="NAX297" s="6"/>
      <c r="NAY297" s="6"/>
      <c r="NAZ297" s="6"/>
      <c r="NBA297" s="6"/>
      <c r="NBB297" s="6"/>
      <c r="NBC297" s="6"/>
      <c r="NBD297" s="6"/>
      <c r="NBE297" s="6"/>
      <c r="NBF297" s="6"/>
      <c r="NBG297" s="6"/>
      <c r="NBH297" s="6"/>
      <c r="NBI297" s="6"/>
      <c r="NBJ297" s="6"/>
      <c r="NBK297" s="6"/>
      <c r="NBL297" s="6"/>
      <c r="NBM297" s="6"/>
      <c r="NBN297" s="6"/>
      <c r="NBO297" s="6"/>
      <c r="NBP297" s="6"/>
      <c r="NBQ297" s="6"/>
      <c r="NBR297" s="6"/>
      <c r="NBS297" s="6"/>
      <c r="NBT297" s="6"/>
      <c r="NBU297" s="6"/>
      <c r="NBV297" s="6"/>
      <c r="NBW297" s="6"/>
      <c r="NBX297" s="6"/>
      <c r="NBY297" s="6"/>
      <c r="NBZ297" s="6"/>
      <c r="NCA297" s="6"/>
      <c r="NCB297" s="6"/>
      <c r="NCC297" s="6"/>
      <c r="NCD297" s="6"/>
      <c r="NCE297" s="6"/>
      <c r="NCF297" s="6"/>
      <c r="NCG297" s="6"/>
      <c r="NCH297" s="6"/>
      <c r="NCI297" s="6"/>
      <c r="NCJ297" s="6"/>
      <c r="NCK297" s="6"/>
      <c r="NCL297" s="6"/>
      <c r="NCM297" s="6"/>
      <c r="NCN297" s="6"/>
      <c r="NCO297" s="6"/>
      <c r="NCP297" s="6"/>
      <c r="NCQ297" s="6"/>
      <c r="NCR297" s="6"/>
      <c r="NCS297" s="6"/>
      <c r="NCT297" s="6"/>
      <c r="NCU297" s="6"/>
      <c r="NCV297" s="6"/>
      <c r="NCW297" s="6"/>
      <c r="NCX297" s="6"/>
      <c r="NCY297" s="6"/>
      <c r="NCZ297" s="6"/>
      <c r="NDA297" s="6"/>
      <c r="NDB297" s="6"/>
      <c r="NDC297" s="6"/>
      <c r="NDD297" s="6"/>
      <c r="NDE297" s="6"/>
      <c r="NDF297" s="6"/>
      <c r="NDG297" s="6"/>
      <c r="NDH297" s="6"/>
      <c r="NDI297" s="6"/>
      <c r="NDJ297" s="6"/>
      <c r="NDK297" s="6"/>
      <c r="NDL297" s="6"/>
      <c r="NDM297" s="6"/>
      <c r="NDN297" s="6"/>
      <c r="NDO297" s="6"/>
      <c r="NDP297" s="6"/>
      <c r="NDQ297" s="6"/>
      <c r="NDR297" s="6"/>
      <c r="NDS297" s="6"/>
      <c r="NDT297" s="6"/>
      <c r="NDU297" s="6"/>
      <c r="NDV297" s="6"/>
      <c r="NDW297" s="6"/>
      <c r="NDX297" s="6"/>
      <c r="NDY297" s="6"/>
      <c r="NDZ297" s="6"/>
      <c r="NEA297" s="6"/>
      <c r="NEB297" s="6"/>
      <c r="NEC297" s="6"/>
      <c r="NED297" s="6"/>
      <c r="NEE297" s="6"/>
      <c r="NEF297" s="6"/>
      <c r="NEG297" s="6"/>
      <c r="NEH297" s="6"/>
      <c r="NEI297" s="6"/>
      <c r="NEJ297" s="6"/>
      <c r="NEK297" s="6"/>
      <c r="NEL297" s="6"/>
      <c r="NEM297" s="6"/>
      <c r="NEN297" s="6"/>
      <c r="NEO297" s="6"/>
      <c r="NEP297" s="6"/>
      <c r="NEQ297" s="6"/>
      <c r="NER297" s="6"/>
      <c r="NES297" s="6"/>
      <c r="NET297" s="6"/>
      <c r="NEU297" s="6"/>
      <c r="NEV297" s="6"/>
      <c r="NEW297" s="6"/>
      <c r="NEX297" s="6"/>
      <c r="NEY297" s="6"/>
      <c r="NEZ297" s="6"/>
      <c r="NFA297" s="6"/>
      <c r="NFB297" s="6"/>
      <c r="NFC297" s="6"/>
      <c r="NFD297" s="6"/>
      <c r="NFE297" s="6"/>
      <c r="NFF297" s="6"/>
      <c r="NFG297" s="6"/>
      <c r="NFH297" s="6"/>
      <c r="NFI297" s="6"/>
      <c r="NFJ297" s="6"/>
      <c r="NFK297" s="6"/>
      <c r="NFL297" s="6"/>
      <c r="NFM297" s="6"/>
      <c r="NFN297" s="6"/>
      <c r="NFO297" s="6"/>
      <c r="NFP297" s="6"/>
      <c r="NFQ297" s="6"/>
      <c r="NFR297" s="6"/>
      <c r="NFS297" s="6"/>
      <c r="NFT297" s="6"/>
      <c r="NFU297" s="6"/>
      <c r="NFV297" s="6"/>
      <c r="NFW297" s="6"/>
      <c r="NFX297" s="6"/>
      <c r="NFY297" s="6"/>
      <c r="NFZ297" s="6"/>
      <c r="NGA297" s="6"/>
      <c r="NGB297" s="6"/>
      <c r="NGC297" s="6"/>
      <c r="NGD297" s="6"/>
      <c r="NGE297" s="6"/>
      <c r="NGF297" s="6"/>
      <c r="NGG297" s="6"/>
      <c r="NGH297" s="6"/>
      <c r="NGI297" s="6"/>
      <c r="NGJ297" s="6"/>
      <c r="NGK297" s="6"/>
      <c r="NGL297" s="6"/>
      <c r="NGM297" s="6"/>
      <c r="NGN297" s="6"/>
      <c r="NGO297" s="6"/>
      <c r="NGP297" s="6"/>
      <c r="NGQ297" s="6"/>
      <c r="NGR297" s="6"/>
      <c r="NGS297" s="6"/>
      <c r="NGT297" s="6"/>
      <c r="NGU297" s="6"/>
      <c r="NGV297" s="6"/>
      <c r="NGW297" s="6"/>
      <c r="NGX297" s="6"/>
      <c r="NGY297" s="6"/>
      <c r="NGZ297" s="6"/>
      <c r="NHA297" s="6"/>
      <c r="NHB297" s="6"/>
      <c r="NHC297" s="6"/>
      <c r="NHD297" s="6"/>
      <c r="NHE297" s="6"/>
      <c r="NHF297" s="6"/>
      <c r="NHG297" s="6"/>
      <c r="NHH297" s="6"/>
      <c r="NHI297" s="6"/>
      <c r="NHJ297" s="6"/>
      <c r="NHK297" s="6"/>
      <c r="NHL297" s="6"/>
      <c r="NHM297" s="6"/>
      <c r="NHN297" s="6"/>
      <c r="NHO297" s="6"/>
      <c r="NHP297" s="6"/>
      <c r="NHQ297" s="6"/>
      <c r="NHR297" s="6"/>
      <c r="NHS297" s="6"/>
      <c r="NHT297" s="6"/>
      <c r="NHU297" s="6"/>
      <c r="NHV297" s="6"/>
      <c r="NHW297" s="6"/>
      <c r="NHX297" s="6"/>
      <c r="NHY297" s="6"/>
      <c r="NHZ297" s="6"/>
      <c r="NIA297" s="6"/>
      <c r="NIB297" s="6"/>
      <c r="NIC297" s="6"/>
      <c r="NID297" s="6"/>
      <c r="NIE297" s="6"/>
      <c r="NIF297" s="6"/>
      <c r="NIG297" s="6"/>
      <c r="NIH297" s="6"/>
      <c r="NII297" s="6"/>
      <c r="NIJ297" s="6"/>
      <c r="NIK297" s="6"/>
      <c r="NIL297" s="6"/>
      <c r="NIM297" s="6"/>
      <c r="NIN297" s="6"/>
      <c r="NIO297" s="6"/>
      <c r="NIP297" s="6"/>
      <c r="NIQ297" s="6"/>
      <c r="NIR297" s="6"/>
      <c r="NIS297" s="6"/>
      <c r="NIT297" s="6"/>
      <c r="NIU297" s="6"/>
      <c r="NIV297" s="6"/>
      <c r="NIW297" s="6"/>
      <c r="NIX297" s="6"/>
      <c r="NIY297" s="6"/>
      <c r="NIZ297" s="6"/>
      <c r="NJA297" s="6"/>
      <c r="NJB297" s="6"/>
      <c r="NJC297" s="6"/>
      <c r="NJD297" s="6"/>
      <c r="NJE297" s="6"/>
      <c r="NJF297" s="6"/>
      <c r="NJG297" s="6"/>
      <c r="NJH297" s="6"/>
      <c r="NJI297" s="6"/>
      <c r="NJJ297" s="6"/>
      <c r="NJK297" s="6"/>
      <c r="NJL297" s="6"/>
      <c r="NJM297" s="6"/>
      <c r="NJN297" s="6"/>
      <c r="NJO297" s="6"/>
      <c r="NJP297" s="6"/>
      <c r="NJQ297" s="6"/>
      <c r="NJR297" s="6"/>
      <c r="NJS297" s="6"/>
      <c r="NJT297" s="6"/>
      <c r="NJU297" s="6"/>
      <c r="NJV297" s="6"/>
      <c r="NJW297" s="6"/>
      <c r="NJX297" s="6"/>
      <c r="NJY297" s="6"/>
      <c r="NJZ297" s="6"/>
      <c r="NKA297" s="6"/>
      <c r="NKB297" s="6"/>
      <c r="NKC297" s="6"/>
      <c r="NKD297" s="6"/>
      <c r="NKE297" s="6"/>
      <c r="NKF297" s="6"/>
      <c r="NKG297" s="6"/>
      <c r="NKH297" s="6"/>
      <c r="NKI297" s="6"/>
      <c r="NKJ297" s="6"/>
      <c r="NKK297" s="6"/>
      <c r="NKL297" s="6"/>
      <c r="NKM297" s="6"/>
      <c r="NKN297" s="6"/>
      <c r="NKO297" s="6"/>
      <c r="NKP297" s="6"/>
      <c r="NKQ297" s="6"/>
      <c r="NKR297" s="6"/>
      <c r="NKS297" s="6"/>
      <c r="NKT297" s="6"/>
      <c r="NKU297" s="6"/>
      <c r="NKV297" s="6"/>
      <c r="NKW297" s="6"/>
      <c r="NKX297" s="6"/>
      <c r="NKY297" s="6"/>
      <c r="NKZ297" s="6"/>
      <c r="NLA297" s="6"/>
      <c r="NLB297" s="6"/>
      <c r="NLC297" s="6"/>
      <c r="NLD297" s="6"/>
      <c r="NLE297" s="6"/>
      <c r="NLF297" s="6"/>
      <c r="NLG297" s="6"/>
      <c r="NLH297" s="6"/>
      <c r="NLI297" s="6"/>
      <c r="NLJ297" s="6"/>
      <c r="NLK297" s="6"/>
      <c r="NLL297" s="6"/>
      <c r="NLM297" s="6"/>
      <c r="NLN297" s="6"/>
      <c r="NLO297" s="6"/>
      <c r="NLP297" s="6"/>
      <c r="NLQ297" s="6"/>
      <c r="NLR297" s="6"/>
      <c r="NLS297" s="6"/>
      <c r="NLT297" s="6"/>
      <c r="NLU297" s="6"/>
      <c r="NLV297" s="6"/>
      <c r="NLW297" s="6"/>
      <c r="NLX297" s="6"/>
      <c r="NLY297" s="6"/>
      <c r="NLZ297" s="6"/>
      <c r="NMA297" s="6"/>
      <c r="NMB297" s="6"/>
      <c r="NMC297" s="6"/>
      <c r="NMD297" s="6"/>
      <c r="NME297" s="6"/>
      <c r="NMF297" s="6"/>
      <c r="NMG297" s="6"/>
      <c r="NMH297" s="6"/>
      <c r="NMI297" s="6"/>
      <c r="NMJ297" s="6"/>
      <c r="NMK297" s="6"/>
      <c r="NML297" s="6"/>
      <c r="NMM297" s="6"/>
      <c r="NMN297" s="6"/>
      <c r="NMO297" s="6"/>
      <c r="NMP297" s="6"/>
      <c r="NMQ297" s="6"/>
      <c r="NMR297" s="6"/>
      <c r="NMS297" s="6"/>
      <c r="NMT297" s="6"/>
      <c r="NMU297" s="6"/>
      <c r="NMV297" s="6"/>
      <c r="NMW297" s="6"/>
      <c r="NMX297" s="6"/>
      <c r="NMY297" s="6"/>
      <c r="NMZ297" s="6"/>
      <c r="NNA297" s="6"/>
      <c r="NNB297" s="6"/>
      <c r="NNC297" s="6"/>
      <c r="NND297" s="6"/>
      <c r="NNE297" s="6"/>
      <c r="NNF297" s="6"/>
      <c r="NNG297" s="6"/>
      <c r="NNH297" s="6"/>
      <c r="NNI297" s="6"/>
      <c r="NNJ297" s="6"/>
      <c r="NNK297" s="6"/>
      <c r="NNL297" s="6"/>
      <c r="NNM297" s="6"/>
      <c r="NNN297" s="6"/>
      <c r="NNO297" s="6"/>
      <c r="NNP297" s="6"/>
      <c r="NNQ297" s="6"/>
      <c r="NNR297" s="6"/>
      <c r="NNS297" s="6"/>
      <c r="NNT297" s="6"/>
      <c r="NNU297" s="6"/>
      <c r="NNV297" s="6"/>
      <c r="NNW297" s="6"/>
      <c r="NNX297" s="6"/>
      <c r="NNY297" s="6"/>
      <c r="NNZ297" s="6"/>
      <c r="NOA297" s="6"/>
      <c r="NOB297" s="6"/>
      <c r="NOC297" s="6"/>
      <c r="NOD297" s="6"/>
      <c r="NOE297" s="6"/>
      <c r="NOF297" s="6"/>
      <c r="NOG297" s="6"/>
      <c r="NOH297" s="6"/>
      <c r="NOI297" s="6"/>
      <c r="NOJ297" s="6"/>
      <c r="NOK297" s="6"/>
      <c r="NOL297" s="6"/>
      <c r="NOM297" s="6"/>
      <c r="NON297" s="6"/>
      <c r="NOO297" s="6"/>
      <c r="NOP297" s="6"/>
      <c r="NOQ297" s="6"/>
      <c r="NOR297" s="6"/>
      <c r="NOS297" s="6"/>
      <c r="NOT297" s="6"/>
      <c r="NOU297" s="6"/>
      <c r="NOV297" s="6"/>
      <c r="NOW297" s="6"/>
      <c r="NOX297" s="6"/>
      <c r="NOY297" s="6"/>
      <c r="NOZ297" s="6"/>
      <c r="NPA297" s="6"/>
      <c r="NPB297" s="6"/>
      <c r="NPC297" s="6"/>
      <c r="NPD297" s="6"/>
      <c r="NPE297" s="6"/>
      <c r="NPF297" s="6"/>
      <c r="NPG297" s="6"/>
      <c r="NPH297" s="6"/>
      <c r="NPI297" s="6"/>
      <c r="NPJ297" s="6"/>
      <c r="NPK297" s="6"/>
      <c r="NPL297" s="6"/>
      <c r="NPM297" s="6"/>
      <c r="NPN297" s="6"/>
      <c r="NPO297" s="6"/>
      <c r="NPP297" s="6"/>
      <c r="NPQ297" s="6"/>
      <c r="NPR297" s="6"/>
      <c r="NPS297" s="6"/>
      <c r="NPT297" s="6"/>
      <c r="NPU297" s="6"/>
      <c r="NPV297" s="6"/>
      <c r="NPW297" s="6"/>
      <c r="NPX297" s="6"/>
      <c r="NPY297" s="6"/>
      <c r="NPZ297" s="6"/>
      <c r="NQA297" s="6"/>
      <c r="NQB297" s="6"/>
      <c r="NQC297" s="6"/>
      <c r="NQD297" s="6"/>
      <c r="NQE297" s="6"/>
      <c r="NQF297" s="6"/>
      <c r="NQG297" s="6"/>
      <c r="NQH297" s="6"/>
      <c r="NQI297" s="6"/>
      <c r="NQJ297" s="6"/>
      <c r="NQK297" s="6"/>
      <c r="NQL297" s="6"/>
      <c r="NQM297" s="6"/>
      <c r="NQN297" s="6"/>
      <c r="NQO297" s="6"/>
      <c r="NQP297" s="6"/>
      <c r="NQQ297" s="6"/>
      <c r="NQR297" s="6"/>
      <c r="NQS297" s="6"/>
      <c r="NQT297" s="6"/>
      <c r="NQU297" s="6"/>
      <c r="NQV297" s="6"/>
      <c r="NQW297" s="6"/>
      <c r="NQX297" s="6"/>
      <c r="NQY297" s="6"/>
      <c r="NQZ297" s="6"/>
      <c r="NRA297" s="6"/>
      <c r="NRB297" s="6"/>
      <c r="NRC297" s="6"/>
      <c r="NRD297" s="6"/>
      <c r="NRE297" s="6"/>
      <c r="NRF297" s="6"/>
      <c r="NRG297" s="6"/>
      <c r="NRH297" s="6"/>
      <c r="NRI297" s="6"/>
      <c r="NRJ297" s="6"/>
      <c r="NRK297" s="6"/>
      <c r="NRL297" s="6"/>
      <c r="NRM297" s="6"/>
      <c r="NRN297" s="6"/>
      <c r="NRO297" s="6"/>
      <c r="NRP297" s="6"/>
      <c r="NRQ297" s="6"/>
      <c r="NRR297" s="6"/>
      <c r="NRS297" s="6"/>
      <c r="NRT297" s="6"/>
      <c r="NRU297" s="6"/>
      <c r="NRV297" s="6"/>
      <c r="NRW297" s="6"/>
      <c r="NRX297" s="6"/>
      <c r="NRY297" s="6"/>
      <c r="NRZ297" s="6"/>
      <c r="NSA297" s="6"/>
      <c r="NSB297" s="6"/>
      <c r="NSC297" s="6"/>
      <c r="NSD297" s="6"/>
      <c r="NSE297" s="6"/>
      <c r="NSF297" s="6"/>
      <c r="NSG297" s="6"/>
      <c r="NSH297" s="6"/>
      <c r="NSI297" s="6"/>
      <c r="NSJ297" s="6"/>
      <c r="NSK297" s="6"/>
      <c r="NSL297" s="6"/>
      <c r="NSM297" s="6"/>
      <c r="NSN297" s="6"/>
      <c r="NSO297" s="6"/>
      <c r="NSP297" s="6"/>
      <c r="NSQ297" s="6"/>
      <c r="NSR297" s="6"/>
      <c r="NSS297" s="6"/>
      <c r="NST297" s="6"/>
      <c r="NSU297" s="6"/>
      <c r="NSV297" s="6"/>
      <c r="NSW297" s="6"/>
      <c r="NSX297" s="6"/>
      <c r="NSY297" s="6"/>
      <c r="NSZ297" s="6"/>
      <c r="NTA297" s="6"/>
      <c r="NTB297" s="6"/>
      <c r="NTC297" s="6"/>
      <c r="NTD297" s="6"/>
      <c r="NTE297" s="6"/>
      <c r="NTF297" s="6"/>
      <c r="NTG297" s="6"/>
      <c r="NTH297" s="6"/>
      <c r="NTI297" s="6"/>
      <c r="NTJ297" s="6"/>
      <c r="NTK297" s="6"/>
      <c r="NTL297" s="6"/>
      <c r="NTM297" s="6"/>
      <c r="NTN297" s="6"/>
      <c r="NTO297" s="6"/>
      <c r="NTP297" s="6"/>
      <c r="NTQ297" s="6"/>
      <c r="NTR297" s="6"/>
      <c r="NTS297" s="6"/>
      <c r="NTT297" s="6"/>
      <c r="NTU297" s="6"/>
      <c r="NTV297" s="6"/>
      <c r="NTW297" s="6"/>
      <c r="NTX297" s="6"/>
      <c r="NTY297" s="6"/>
      <c r="NTZ297" s="6"/>
      <c r="NUA297" s="6"/>
      <c r="NUB297" s="6"/>
      <c r="NUC297" s="6"/>
      <c r="NUD297" s="6"/>
      <c r="NUE297" s="6"/>
      <c r="NUF297" s="6"/>
      <c r="NUG297" s="6"/>
      <c r="NUH297" s="6"/>
      <c r="NUI297" s="6"/>
      <c r="NUJ297" s="6"/>
      <c r="NUK297" s="6"/>
      <c r="NUL297" s="6"/>
      <c r="NUM297" s="6"/>
      <c r="NUN297" s="6"/>
      <c r="NUO297" s="6"/>
      <c r="NUP297" s="6"/>
      <c r="NUQ297" s="6"/>
      <c r="NUR297" s="6"/>
      <c r="NUS297" s="6"/>
      <c r="NUT297" s="6"/>
      <c r="NUU297" s="6"/>
      <c r="NUV297" s="6"/>
      <c r="NUW297" s="6"/>
      <c r="NUX297" s="6"/>
      <c r="NUY297" s="6"/>
      <c r="NUZ297" s="6"/>
      <c r="NVA297" s="6"/>
      <c r="NVB297" s="6"/>
      <c r="NVC297" s="6"/>
      <c r="NVD297" s="6"/>
      <c r="NVE297" s="6"/>
      <c r="NVF297" s="6"/>
      <c r="NVG297" s="6"/>
      <c r="NVH297" s="6"/>
      <c r="NVI297" s="6"/>
      <c r="NVJ297" s="6"/>
      <c r="NVK297" s="6"/>
      <c r="NVL297" s="6"/>
      <c r="NVM297" s="6"/>
      <c r="NVN297" s="6"/>
      <c r="NVO297" s="6"/>
      <c r="NVP297" s="6"/>
      <c r="NVQ297" s="6"/>
      <c r="NVR297" s="6"/>
      <c r="NVS297" s="6"/>
      <c r="NVT297" s="6"/>
      <c r="NVU297" s="6"/>
      <c r="NVV297" s="6"/>
      <c r="NVW297" s="6"/>
      <c r="NVX297" s="6"/>
      <c r="NVY297" s="6"/>
      <c r="NVZ297" s="6"/>
      <c r="NWA297" s="6"/>
      <c r="NWB297" s="6"/>
      <c r="NWC297" s="6"/>
      <c r="NWD297" s="6"/>
      <c r="NWE297" s="6"/>
      <c r="NWF297" s="6"/>
      <c r="NWG297" s="6"/>
      <c r="NWH297" s="6"/>
      <c r="NWI297" s="6"/>
      <c r="NWJ297" s="6"/>
      <c r="NWK297" s="6"/>
      <c r="NWL297" s="6"/>
      <c r="NWM297" s="6"/>
      <c r="NWN297" s="6"/>
      <c r="NWO297" s="6"/>
      <c r="NWP297" s="6"/>
      <c r="NWQ297" s="6"/>
      <c r="NWR297" s="6"/>
      <c r="NWS297" s="6"/>
      <c r="NWT297" s="6"/>
      <c r="NWU297" s="6"/>
      <c r="NWV297" s="6"/>
      <c r="NWW297" s="6"/>
      <c r="NWX297" s="6"/>
      <c r="NWY297" s="6"/>
      <c r="NWZ297" s="6"/>
      <c r="NXA297" s="6"/>
      <c r="NXB297" s="6"/>
      <c r="NXC297" s="6"/>
      <c r="NXD297" s="6"/>
      <c r="NXE297" s="6"/>
      <c r="NXF297" s="6"/>
      <c r="NXG297" s="6"/>
      <c r="NXH297" s="6"/>
      <c r="NXI297" s="6"/>
      <c r="NXJ297" s="6"/>
      <c r="NXK297" s="6"/>
      <c r="NXL297" s="6"/>
      <c r="NXM297" s="6"/>
      <c r="NXN297" s="6"/>
      <c r="NXO297" s="6"/>
      <c r="NXP297" s="6"/>
      <c r="NXQ297" s="6"/>
      <c r="NXR297" s="6"/>
      <c r="NXS297" s="6"/>
      <c r="NXT297" s="6"/>
      <c r="NXU297" s="6"/>
      <c r="NXV297" s="6"/>
      <c r="NXW297" s="6"/>
      <c r="NXX297" s="6"/>
      <c r="NXY297" s="6"/>
      <c r="NXZ297" s="6"/>
      <c r="NYA297" s="6"/>
      <c r="NYB297" s="6"/>
      <c r="NYC297" s="6"/>
      <c r="NYD297" s="6"/>
      <c r="NYE297" s="6"/>
      <c r="NYF297" s="6"/>
      <c r="NYG297" s="6"/>
      <c r="NYH297" s="6"/>
      <c r="NYI297" s="6"/>
      <c r="NYJ297" s="6"/>
      <c r="NYK297" s="6"/>
      <c r="NYL297" s="6"/>
      <c r="NYM297" s="6"/>
      <c r="NYN297" s="6"/>
      <c r="NYO297" s="6"/>
      <c r="NYP297" s="6"/>
      <c r="NYQ297" s="6"/>
      <c r="NYR297" s="6"/>
      <c r="NYS297" s="6"/>
      <c r="NYT297" s="6"/>
      <c r="NYU297" s="6"/>
      <c r="NYV297" s="6"/>
      <c r="NYW297" s="6"/>
      <c r="NYX297" s="6"/>
      <c r="NYY297" s="6"/>
      <c r="NYZ297" s="6"/>
      <c r="NZA297" s="6"/>
      <c r="NZB297" s="6"/>
      <c r="NZC297" s="6"/>
      <c r="NZD297" s="6"/>
      <c r="NZE297" s="6"/>
      <c r="NZF297" s="6"/>
      <c r="NZG297" s="6"/>
      <c r="NZH297" s="6"/>
      <c r="NZI297" s="6"/>
      <c r="NZJ297" s="6"/>
      <c r="NZK297" s="6"/>
      <c r="NZL297" s="6"/>
      <c r="NZM297" s="6"/>
      <c r="NZN297" s="6"/>
      <c r="NZO297" s="6"/>
      <c r="NZP297" s="6"/>
      <c r="NZQ297" s="6"/>
      <c r="NZR297" s="6"/>
      <c r="NZS297" s="6"/>
      <c r="NZT297" s="6"/>
      <c r="NZU297" s="6"/>
      <c r="NZV297" s="6"/>
      <c r="NZW297" s="6"/>
      <c r="NZX297" s="6"/>
      <c r="NZY297" s="6"/>
      <c r="NZZ297" s="6"/>
      <c r="OAA297" s="6"/>
      <c r="OAB297" s="6"/>
      <c r="OAC297" s="6"/>
      <c r="OAD297" s="6"/>
      <c r="OAE297" s="6"/>
      <c r="OAF297" s="6"/>
      <c r="OAG297" s="6"/>
      <c r="OAH297" s="6"/>
      <c r="OAI297" s="6"/>
      <c r="OAJ297" s="6"/>
      <c r="OAK297" s="6"/>
      <c r="OAL297" s="6"/>
      <c r="OAM297" s="6"/>
      <c r="OAN297" s="6"/>
      <c r="OAO297" s="6"/>
      <c r="OAP297" s="6"/>
      <c r="OAQ297" s="6"/>
      <c r="OAR297" s="6"/>
      <c r="OAS297" s="6"/>
      <c r="OAT297" s="6"/>
      <c r="OAU297" s="6"/>
      <c r="OAV297" s="6"/>
      <c r="OAW297" s="6"/>
      <c r="OAX297" s="6"/>
      <c r="OAY297" s="6"/>
      <c r="OAZ297" s="6"/>
      <c r="OBA297" s="6"/>
      <c r="OBB297" s="6"/>
      <c r="OBC297" s="6"/>
      <c r="OBD297" s="6"/>
      <c r="OBE297" s="6"/>
      <c r="OBF297" s="6"/>
      <c r="OBG297" s="6"/>
      <c r="OBH297" s="6"/>
      <c r="OBI297" s="6"/>
      <c r="OBJ297" s="6"/>
      <c r="OBK297" s="6"/>
      <c r="OBL297" s="6"/>
      <c r="OBM297" s="6"/>
      <c r="OBN297" s="6"/>
      <c r="OBO297" s="6"/>
      <c r="OBP297" s="6"/>
      <c r="OBQ297" s="6"/>
      <c r="OBR297" s="6"/>
      <c r="OBS297" s="6"/>
      <c r="OBT297" s="6"/>
      <c r="OBU297" s="6"/>
      <c r="OBV297" s="6"/>
      <c r="OBW297" s="6"/>
      <c r="OBX297" s="6"/>
      <c r="OBY297" s="6"/>
      <c r="OBZ297" s="6"/>
      <c r="OCA297" s="6"/>
      <c r="OCB297" s="6"/>
      <c r="OCC297" s="6"/>
      <c r="OCD297" s="6"/>
      <c r="OCE297" s="6"/>
      <c r="OCF297" s="6"/>
      <c r="OCG297" s="6"/>
      <c r="OCH297" s="6"/>
      <c r="OCI297" s="6"/>
      <c r="OCJ297" s="6"/>
      <c r="OCK297" s="6"/>
      <c r="OCL297" s="6"/>
      <c r="OCM297" s="6"/>
      <c r="OCN297" s="6"/>
      <c r="OCO297" s="6"/>
      <c r="OCP297" s="6"/>
      <c r="OCQ297" s="6"/>
      <c r="OCR297" s="6"/>
      <c r="OCS297" s="6"/>
      <c r="OCT297" s="6"/>
      <c r="OCU297" s="6"/>
      <c r="OCV297" s="6"/>
      <c r="OCW297" s="6"/>
      <c r="OCX297" s="6"/>
      <c r="OCY297" s="6"/>
      <c r="OCZ297" s="6"/>
      <c r="ODA297" s="6"/>
      <c r="ODB297" s="6"/>
      <c r="ODC297" s="6"/>
      <c r="ODD297" s="6"/>
      <c r="ODE297" s="6"/>
      <c r="ODF297" s="6"/>
      <c r="ODG297" s="6"/>
      <c r="ODH297" s="6"/>
      <c r="ODI297" s="6"/>
      <c r="ODJ297" s="6"/>
      <c r="ODK297" s="6"/>
      <c r="ODL297" s="6"/>
      <c r="ODM297" s="6"/>
      <c r="ODN297" s="6"/>
      <c r="ODO297" s="6"/>
      <c r="ODP297" s="6"/>
      <c r="ODQ297" s="6"/>
      <c r="ODR297" s="6"/>
      <c r="ODS297" s="6"/>
      <c r="ODT297" s="6"/>
      <c r="ODU297" s="6"/>
      <c r="ODV297" s="6"/>
      <c r="ODW297" s="6"/>
      <c r="ODX297" s="6"/>
      <c r="ODY297" s="6"/>
      <c r="ODZ297" s="6"/>
      <c r="OEA297" s="6"/>
      <c r="OEB297" s="6"/>
      <c r="OEC297" s="6"/>
      <c r="OED297" s="6"/>
      <c r="OEE297" s="6"/>
      <c r="OEF297" s="6"/>
      <c r="OEG297" s="6"/>
      <c r="OEH297" s="6"/>
      <c r="OEI297" s="6"/>
      <c r="OEJ297" s="6"/>
      <c r="OEK297" s="6"/>
      <c r="OEL297" s="6"/>
      <c r="OEM297" s="6"/>
      <c r="OEN297" s="6"/>
      <c r="OEO297" s="6"/>
      <c r="OEP297" s="6"/>
      <c r="OEQ297" s="6"/>
      <c r="OER297" s="6"/>
      <c r="OES297" s="6"/>
      <c r="OET297" s="6"/>
      <c r="OEU297" s="6"/>
      <c r="OEV297" s="6"/>
      <c r="OEW297" s="6"/>
      <c r="OEX297" s="6"/>
      <c r="OEY297" s="6"/>
      <c r="OEZ297" s="6"/>
      <c r="OFA297" s="6"/>
      <c r="OFB297" s="6"/>
      <c r="OFC297" s="6"/>
      <c r="OFD297" s="6"/>
      <c r="OFE297" s="6"/>
      <c r="OFF297" s="6"/>
      <c r="OFG297" s="6"/>
      <c r="OFH297" s="6"/>
      <c r="OFI297" s="6"/>
      <c r="OFJ297" s="6"/>
      <c r="OFK297" s="6"/>
      <c r="OFL297" s="6"/>
      <c r="OFM297" s="6"/>
      <c r="OFN297" s="6"/>
      <c r="OFO297" s="6"/>
      <c r="OFP297" s="6"/>
      <c r="OFQ297" s="6"/>
      <c r="OFR297" s="6"/>
      <c r="OFS297" s="6"/>
      <c r="OFT297" s="6"/>
      <c r="OFU297" s="6"/>
      <c r="OFV297" s="6"/>
      <c r="OFW297" s="6"/>
      <c r="OFX297" s="6"/>
      <c r="OFY297" s="6"/>
      <c r="OFZ297" s="6"/>
      <c r="OGA297" s="6"/>
      <c r="OGB297" s="6"/>
      <c r="OGC297" s="6"/>
      <c r="OGD297" s="6"/>
      <c r="OGE297" s="6"/>
      <c r="OGF297" s="6"/>
      <c r="OGG297" s="6"/>
      <c r="OGH297" s="6"/>
      <c r="OGI297" s="6"/>
      <c r="OGJ297" s="6"/>
      <c r="OGK297" s="6"/>
      <c r="OGL297" s="6"/>
      <c r="OGM297" s="6"/>
      <c r="OGN297" s="6"/>
      <c r="OGO297" s="6"/>
      <c r="OGP297" s="6"/>
      <c r="OGQ297" s="6"/>
      <c r="OGR297" s="6"/>
      <c r="OGS297" s="6"/>
      <c r="OGT297" s="6"/>
      <c r="OGU297" s="6"/>
      <c r="OGV297" s="6"/>
      <c r="OGW297" s="6"/>
      <c r="OGX297" s="6"/>
      <c r="OGY297" s="6"/>
      <c r="OGZ297" s="6"/>
      <c r="OHA297" s="6"/>
      <c r="OHB297" s="6"/>
      <c r="OHC297" s="6"/>
      <c r="OHD297" s="6"/>
      <c r="OHE297" s="6"/>
      <c r="OHF297" s="6"/>
      <c r="OHG297" s="6"/>
      <c r="OHH297" s="6"/>
      <c r="OHI297" s="6"/>
      <c r="OHJ297" s="6"/>
      <c r="OHK297" s="6"/>
      <c r="OHL297" s="6"/>
      <c r="OHM297" s="6"/>
      <c r="OHN297" s="6"/>
      <c r="OHO297" s="6"/>
      <c r="OHP297" s="6"/>
      <c r="OHQ297" s="6"/>
      <c r="OHR297" s="6"/>
      <c r="OHS297" s="6"/>
      <c r="OHT297" s="6"/>
      <c r="OHU297" s="6"/>
      <c r="OHV297" s="6"/>
      <c r="OHW297" s="6"/>
      <c r="OHX297" s="6"/>
      <c r="OHY297" s="6"/>
      <c r="OHZ297" s="6"/>
      <c r="OIA297" s="6"/>
      <c r="OIB297" s="6"/>
      <c r="OIC297" s="6"/>
      <c r="OID297" s="6"/>
      <c r="OIE297" s="6"/>
      <c r="OIF297" s="6"/>
      <c r="OIG297" s="6"/>
      <c r="OIH297" s="6"/>
      <c r="OII297" s="6"/>
      <c r="OIJ297" s="6"/>
      <c r="OIK297" s="6"/>
      <c r="OIL297" s="6"/>
      <c r="OIM297" s="6"/>
      <c r="OIN297" s="6"/>
      <c r="OIO297" s="6"/>
      <c r="OIP297" s="6"/>
      <c r="OIQ297" s="6"/>
      <c r="OIR297" s="6"/>
      <c r="OIS297" s="6"/>
      <c r="OIT297" s="6"/>
      <c r="OIU297" s="6"/>
      <c r="OIV297" s="6"/>
      <c r="OIW297" s="6"/>
      <c r="OIX297" s="6"/>
      <c r="OIY297" s="6"/>
      <c r="OIZ297" s="6"/>
      <c r="OJA297" s="6"/>
      <c r="OJB297" s="6"/>
      <c r="OJC297" s="6"/>
      <c r="OJD297" s="6"/>
      <c r="OJE297" s="6"/>
      <c r="OJF297" s="6"/>
      <c r="OJG297" s="6"/>
      <c r="OJH297" s="6"/>
      <c r="OJI297" s="6"/>
      <c r="OJJ297" s="6"/>
      <c r="OJK297" s="6"/>
      <c r="OJL297" s="6"/>
      <c r="OJM297" s="6"/>
      <c r="OJN297" s="6"/>
      <c r="OJO297" s="6"/>
      <c r="OJP297" s="6"/>
      <c r="OJQ297" s="6"/>
      <c r="OJR297" s="6"/>
      <c r="OJS297" s="6"/>
      <c r="OJT297" s="6"/>
      <c r="OJU297" s="6"/>
      <c r="OJV297" s="6"/>
      <c r="OJW297" s="6"/>
      <c r="OJX297" s="6"/>
      <c r="OJY297" s="6"/>
      <c r="OJZ297" s="6"/>
      <c r="OKA297" s="6"/>
      <c r="OKB297" s="6"/>
      <c r="OKC297" s="6"/>
      <c r="OKD297" s="6"/>
      <c r="OKE297" s="6"/>
      <c r="OKF297" s="6"/>
      <c r="OKG297" s="6"/>
      <c r="OKH297" s="6"/>
      <c r="OKI297" s="6"/>
      <c r="OKJ297" s="6"/>
      <c r="OKK297" s="6"/>
      <c r="OKL297" s="6"/>
      <c r="OKM297" s="6"/>
      <c r="OKN297" s="6"/>
      <c r="OKO297" s="6"/>
      <c r="OKP297" s="6"/>
      <c r="OKQ297" s="6"/>
      <c r="OKR297" s="6"/>
      <c r="OKS297" s="6"/>
      <c r="OKT297" s="6"/>
      <c r="OKU297" s="6"/>
      <c r="OKV297" s="6"/>
      <c r="OKW297" s="6"/>
      <c r="OKX297" s="6"/>
      <c r="OKY297" s="6"/>
      <c r="OKZ297" s="6"/>
      <c r="OLA297" s="6"/>
      <c r="OLB297" s="6"/>
      <c r="OLC297" s="6"/>
      <c r="OLD297" s="6"/>
      <c r="OLE297" s="6"/>
      <c r="OLF297" s="6"/>
      <c r="OLG297" s="6"/>
      <c r="OLH297" s="6"/>
      <c r="OLI297" s="6"/>
      <c r="OLJ297" s="6"/>
      <c r="OLK297" s="6"/>
      <c r="OLL297" s="6"/>
      <c r="OLM297" s="6"/>
      <c r="OLN297" s="6"/>
      <c r="OLO297" s="6"/>
      <c r="OLP297" s="6"/>
      <c r="OLQ297" s="6"/>
      <c r="OLR297" s="6"/>
      <c r="OLS297" s="6"/>
      <c r="OLT297" s="6"/>
      <c r="OLU297" s="6"/>
      <c r="OLV297" s="6"/>
      <c r="OLW297" s="6"/>
      <c r="OLX297" s="6"/>
      <c r="OLY297" s="6"/>
      <c r="OLZ297" s="6"/>
      <c r="OMA297" s="6"/>
      <c r="OMB297" s="6"/>
      <c r="OMC297" s="6"/>
      <c r="OMD297" s="6"/>
      <c r="OME297" s="6"/>
      <c r="OMF297" s="6"/>
      <c r="OMG297" s="6"/>
      <c r="OMH297" s="6"/>
      <c r="OMI297" s="6"/>
      <c r="OMJ297" s="6"/>
      <c r="OMK297" s="6"/>
      <c r="OML297" s="6"/>
      <c r="OMM297" s="6"/>
      <c r="OMN297" s="6"/>
      <c r="OMO297" s="6"/>
      <c r="OMP297" s="6"/>
      <c r="OMQ297" s="6"/>
      <c r="OMR297" s="6"/>
      <c r="OMS297" s="6"/>
      <c r="OMT297" s="6"/>
      <c r="OMU297" s="6"/>
      <c r="OMV297" s="6"/>
      <c r="OMW297" s="6"/>
      <c r="OMX297" s="6"/>
      <c r="OMY297" s="6"/>
      <c r="OMZ297" s="6"/>
      <c r="ONA297" s="6"/>
      <c r="ONB297" s="6"/>
      <c r="ONC297" s="6"/>
      <c r="OND297" s="6"/>
      <c r="ONE297" s="6"/>
      <c r="ONF297" s="6"/>
      <c r="ONG297" s="6"/>
      <c r="ONH297" s="6"/>
      <c r="ONI297" s="6"/>
      <c r="ONJ297" s="6"/>
      <c r="ONK297" s="6"/>
      <c r="ONL297" s="6"/>
      <c r="ONM297" s="6"/>
      <c r="ONN297" s="6"/>
      <c r="ONO297" s="6"/>
      <c r="ONP297" s="6"/>
      <c r="ONQ297" s="6"/>
      <c r="ONR297" s="6"/>
      <c r="ONS297" s="6"/>
      <c r="ONT297" s="6"/>
      <c r="ONU297" s="6"/>
      <c r="ONV297" s="6"/>
      <c r="ONW297" s="6"/>
      <c r="ONX297" s="6"/>
      <c r="ONY297" s="6"/>
      <c r="ONZ297" s="6"/>
      <c r="OOA297" s="6"/>
      <c r="OOB297" s="6"/>
      <c r="OOC297" s="6"/>
      <c r="OOD297" s="6"/>
      <c r="OOE297" s="6"/>
      <c r="OOF297" s="6"/>
      <c r="OOG297" s="6"/>
      <c r="OOH297" s="6"/>
      <c r="OOI297" s="6"/>
      <c r="OOJ297" s="6"/>
      <c r="OOK297" s="6"/>
      <c r="OOL297" s="6"/>
      <c r="OOM297" s="6"/>
      <c r="OON297" s="6"/>
      <c r="OOO297" s="6"/>
      <c r="OOP297" s="6"/>
      <c r="OOQ297" s="6"/>
      <c r="OOR297" s="6"/>
      <c r="OOS297" s="6"/>
      <c r="OOT297" s="6"/>
      <c r="OOU297" s="6"/>
      <c r="OOV297" s="6"/>
      <c r="OOW297" s="6"/>
      <c r="OOX297" s="6"/>
      <c r="OOY297" s="6"/>
      <c r="OOZ297" s="6"/>
      <c r="OPA297" s="6"/>
      <c r="OPB297" s="6"/>
      <c r="OPC297" s="6"/>
      <c r="OPD297" s="6"/>
      <c r="OPE297" s="6"/>
      <c r="OPF297" s="6"/>
      <c r="OPG297" s="6"/>
      <c r="OPH297" s="6"/>
      <c r="OPI297" s="6"/>
      <c r="OPJ297" s="6"/>
      <c r="OPK297" s="6"/>
      <c r="OPL297" s="6"/>
      <c r="OPM297" s="6"/>
      <c r="OPN297" s="6"/>
      <c r="OPO297" s="6"/>
      <c r="OPP297" s="6"/>
      <c r="OPQ297" s="6"/>
      <c r="OPR297" s="6"/>
      <c r="OPS297" s="6"/>
      <c r="OPT297" s="6"/>
      <c r="OPU297" s="6"/>
      <c r="OPV297" s="6"/>
      <c r="OPW297" s="6"/>
      <c r="OPX297" s="6"/>
      <c r="OPY297" s="6"/>
      <c r="OPZ297" s="6"/>
      <c r="OQA297" s="6"/>
      <c r="OQB297" s="6"/>
      <c r="OQC297" s="6"/>
      <c r="OQD297" s="6"/>
      <c r="OQE297" s="6"/>
      <c r="OQF297" s="6"/>
      <c r="OQG297" s="6"/>
      <c r="OQH297" s="6"/>
      <c r="OQI297" s="6"/>
      <c r="OQJ297" s="6"/>
      <c r="OQK297" s="6"/>
      <c r="OQL297" s="6"/>
      <c r="OQM297" s="6"/>
      <c r="OQN297" s="6"/>
      <c r="OQO297" s="6"/>
      <c r="OQP297" s="6"/>
      <c r="OQQ297" s="6"/>
      <c r="OQR297" s="6"/>
      <c r="OQS297" s="6"/>
      <c r="OQT297" s="6"/>
      <c r="OQU297" s="6"/>
      <c r="OQV297" s="6"/>
      <c r="OQW297" s="6"/>
      <c r="OQX297" s="6"/>
      <c r="OQY297" s="6"/>
      <c r="OQZ297" s="6"/>
      <c r="ORA297" s="6"/>
      <c r="ORB297" s="6"/>
      <c r="ORC297" s="6"/>
      <c r="ORD297" s="6"/>
      <c r="ORE297" s="6"/>
      <c r="ORF297" s="6"/>
      <c r="ORG297" s="6"/>
      <c r="ORH297" s="6"/>
      <c r="ORI297" s="6"/>
      <c r="ORJ297" s="6"/>
      <c r="ORK297" s="6"/>
      <c r="ORL297" s="6"/>
      <c r="ORM297" s="6"/>
      <c r="ORN297" s="6"/>
      <c r="ORO297" s="6"/>
      <c r="ORP297" s="6"/>
      <c r="ORQ297" s="6"/>
      <c r="ORR297" s="6"/>
      <c r="ORS297" s="6"/>
      <c r="ORT297" s="6"/>
      <c r="ORU297" s="6"/>
      <c r="ORV297" s="6"/>
      <c r="ORW297" s="6"/>
      <c r="ORX297" s="6"/>
      <c r="ORY297" s="6"/>
      <c r="ORZ297" s="6"/>
      <c r="OSA297" s="6"/>
      <c r="OSB297" s="6"/>
      <c r="OSC297" s="6"/>
      <c r="OSD297" s="6"/>
      <c r="OSE297" s="6"/>
      <c r="OSF297" s="6"/>
      <c r="OSG297" s="6"/>
      <c r="OSH297" s="6"/>
      <c r="OSI297" s="6"/>
      <c r="OSJ297" s="6"/>
      <c r="OSK297" s="6"/>
      <c r="OSL297" s="6"/>
      <c r="OSM297" s="6"/>
      <c r="OSN297" s="6"/>
      <c r="OSO297" s="6"/>
      <c r="OSP297" s="6"/>
      <c r="OSQ297" s="6"/>
      <c r="OSR297" s="6"/>
      <c r="OSS297" s="6"/>
      <c r="OST297" s="6"/>
      <c r="OSU297" s="6"/>
      <c r="OSV297" s="6"/>
      <c r="OSW297" s="6"/>
      <c r="OSX297" s="6"/>
      <c r="OSY297" s="6"/>
      <c r="OSZ297" s="6"/>
      <c r="OTA297" s="6"/>
      <c r="OTB297" s="6"/>
      <c r="OTC297" s="6"/>
      <c r="OTD297" s="6"/>
      <c r="OTE297" s="6"/>
      <c r="OTF297" s="6"/>
      <c r="OTG297" s="6"/>
      <c r="OTH297" s="6"/>
      <c r="OTI297" s="6"/>
      <c r="OTJ297" s="6"/>
      <c r="OTK297" s="6"/>
      <c r="OTL297" s="6"/>
      <c r="OTM297" s="6"/>
      <c r="OTN297" s="6"/>
      <c r="OTO297" s="6"/>
      <c r="OTP297" s="6"/>
      <c r="OTQ297" s="6"/>
      <c r="OTR297" s="6"/>
      <c r="OTS297" s="6"/>
      <c r="OTT297" s="6"/>
      <c r="OTU297" s="6"/>
      <c r="OTV297" s="6"/>
      <c r="OTW297" s="6"/>
      <c r="OTX297" s="6"/>
      <c r="OTY297" s="6"/>
      <c r="OTZ297" s="6"/>
      <c r="OUA297" s="6"/>
      <c r="OUB297" s="6"/>
      <c r="OUC297" s="6"/>
      <c r="OUD297" s="6"/>
      <c r="OUE297" s="6"/>
      <c r="OUF297" s="6"/>
      <c r="OUG297" s="6"/>
      <c r="OUH297" s="6"/>
      <c r="OUI297" s="6"/>
      <c r="OUJ297" s="6"/>
      <c r="OUK297" s="6"/>
      <c r="OUL297" s="6"/>
      <c r="OUM297" s="6"/>
      <c r="OUN297" s="6"/>
      <c r="OUO297" s="6"/>
      <c r="OUP297" s="6"/>
      <c r="OUQ297" s="6"/>
      <c r="OUR297" s="6"/>
      <c r="OUS297" s="6"/>
      <c r="OUT297" s="6"/>
      <c r="OUU297" s="6"/>
      <c r="OUV297" s="6"/>
      <c r="OUW297" s="6"/>
      <c r="OUX297" s="6"/>
      <c r="OUY297" s="6"/>
      <c r="OUZ297" s="6"/>
      <c r="OVA297" s="6"/>
      <c r="OVB297" s="6"/>
      <c r="OVC297" s="6"/>
      <c r="OVD297" s="6"/>
      <c r="OVE297" s="6"/>
      <c r="OVF297" s="6"/>
      <c r="OVG297" s="6"/>
      <c r="OVH297" s="6"/>
      <c r="OVI297" s="6"/>
      <c r="OVJ297" s="6"/>
      <c r="OVK297" s="6"/>
      <c r="OVL297" s="6"/>
      <c r="OVM297" s="6"/>
      <c r="OVN297" s="6"/>
      <c r="OVO297" s="6"/>
      <c r="OVP297" s="6"/>
      <c r="OVQ297" s="6"/>
      <c r="OVR297" s="6"/>
      <c r="OVS297" s="6"/>
      <c r="OVT297" s="6"/>
      <c r="OVU297" s="6"/>
      <c r="OVV297" s="6"/>
      <c r="OVW297" s="6"/>
      <c r="OVX297" s="6"/>
      <c r="OVY297" s="6"/>
      <c r="OVZ297" s="6"/>
      <c r="OWA297" s="6"/>
      <c r="OWB297" s="6"/>
      <c r="OWC297" s="6"/>
      <c r="OWD297" s="6"/>
      <c r="OWE297" s="6"/>
      <c r="OWF297" s="6"/>
      <c r="OWG297" s="6"/>
      <c r="OWH297" s="6"/>
      <c r="OWI297" s="6"/>
      <c r="OWJ297" s="6"/>
      <c r="OWK297" s="6"/>
      <c r="OWL297" s="6"/>
      <c r="OWM297" s="6"/>
      <c r="OWN297" s="6"/>
      <c r="OWO297" s="6"/>
      <c r="OWP297" s="6"/>
      <c r="OWQ297" s="6"/>
      <c r="OWR297" s="6"/>
      <c r="OWS297" s="6"/>
      <c r="OWT297" s="6"/>
      <c r="OWU297" s="6"/>
      <c r="OWV297" s="6"/>
      <c r="OWW297" s="6"/>
      <c r="OWX297" s="6"/>
      <c r="OWY297" s="6"/>
      <c r="OWZ297" s="6"/>
      <c r="OXA297" s="6"/>
      <c r="OXB297" s="6"/>
      <c r="OXC297" s="6"/>
      <c r="OXD297" s="6"/>
      <c r="OXE297" s="6"/>
      <c r="OXF297" s="6"/>
      <c r="OXG297" s="6"/>
      <c r="OXH297" s="6"/>
      <c r="OXI297" s="6"/>
      <c r="OXJ297" s="6"/>
      <c r="OXK297" s="6"/>
      <c r="OXL297" s="6"/>
      <c r="OXM297" s="6"/>
      <c r="OXN297" s="6"/>
      <c r="OXO297" s="6"/>
      <c r="OXP297" s="6"/>
      <c r="OXQ297" s="6"/>
      <c r="OXR297" s="6"/>
      <c r="OXS297" s="6"/>
      <c r="OXT297" s="6"/>
      <c r="OXU297" s="6"/>
      <c r="OXV297" s="6"/>
      <c r="OXW297" s="6"/>
      <c r="OXX297" s="6"/>
      <c r="OXY297" s="6"/>
      <c r="OXZ297" s="6"/>
      <c r="OYA297" s="6"/>
      <c r="OYB297" s="6"/>
      <c r="OYC297" s="6"/>
      <c r="OYD297" s="6"/>
      <c r="OYE297" s="6"/>
      <c r="OYF297" s="6"/>
      <c r="OYG297" s="6"/>
      <c r="OYH297" s="6"/>
      <c r="OYI297" s="6"/>
      <c r="OYJ297" s="6"/>
      <c r="OYK297" s="6"/>
      <c r="OYL297" s="6"/>
      <c r="OYM297" s="6"/>
      <c r="OYN297" s="6"/>
      <c r="OYO297" s="6"/>
      <c r="OYP297" s="6"/>
      <c r="OYQ297" s="6"/>
      <c r="OYR297" s="6"/>
      <c r="OYS297" s="6"/>
      <c r="OYT297" s="6"/>
      <c r="OYU297" s="6"/>
      <c r="OYV297" s="6"/>
      <c r="OYW297" s="6"/>
      <c r="OYX297" s="6"/>
      <c r="OYY297" s="6"/>
      <c r="OYZ297" s="6"/>
      <c r="OZA297" s="6"/>
      <c r="OZB297" s="6"/>
      <c r="OZC297" s="6"/>
      <c r="OZD297" s="6"/>
      <c r="OZE297" s="6"/>
      <c r="OZF297" s="6"/>
      <c r="OZG297" s="6"/>
      <c r="OZH297" s="6"/>
      <c r="OZI297" s="6"/>
      <c r="OZJ297" s="6"/>
      <c r="OZK297" s="6"/>
      <c r="OZL297" s="6"/>
      <c r="OZM297" s="6"/>
      <c r="OZN297" s="6"/>
      <c r="OZO297" s="6"/>
      <c r="OZP297" s="6"/>
      <c r="OZQ297" s="6"/>
      <c r="OZR297" s="6"/>
      <c r="OZS297" s="6"/>
      <c r="OZT297" s="6"/>
      <c r="OZU297" s="6"/>
      <c r="OZV297" s="6"/>
      <c r="OZW297" s="6"/>
      <c r="OZX297" s="6"/>
      <c r="OZY297" s="6"/>
      <c r="OZZ297" s="6"/>
      <c r="PAA297" s="6"/>
      <c r="PAB297" s="6"/>
      <c r="PAC297" s="6"/>
      <c r="PAD297" s="6"/>
      <c r="PAE297" s="6"/>
      <c r="PAF297" s="6"/>
      <c r="PAG297" s="6"/>
      <c r="PAH297" s="6"/>
      <c r="PAI297" s="6"/>
      <c r="PAJ297" s="6"/>
      <c r="PAK297" s="6"/>
      <c r="PAL297" s="6"/>
      <c r="PAM297" s="6"/>
      <c r="PAN297" s="6"/>
      <c r="PAO297" s="6"/>
      <c r="PAP297" s="6"/>
      <c r="PAQ297" s="6"/>
      <c r="PAR297" s="6"/>
      <c r="PAS297" s="6"/>
      <c r="PAT297" s="6"/>
      <c r="PAU297" s="6"/>
      <c r="PAV297" s="6"/>
      <c r="PAW297" s="6"/>
      <c r="PAX297" s="6"/>
      <c r="PAY297" s="6"/>
      <c r="PAZ297" s="6"/>
      <c r="PBA297" s="6"/>
      <c r="PBB297" s="6"/>
      <c r="PBC297" s="6"/>
      <c r="PBD297" s="6"/>
      <c r="PBE297" s="6"/>
      <c r="PBF297" s="6"/>
      <c r="PBG297" s="6"/>
      <c r="PBH297" s="6"/>
      <c r="PBI297" s="6"/>
      <c r="PBJ297" s="6"/>
      <c r="PBK297" s="6"/>
      <c r="PBL297" s="6"/>
      <c r="PBM297" s="6"/>
      <c r="PBN297" s="6"/>
      <c r="PBO297" s="6"/>
      <c r="PBP297" s="6"/>
      <c r="PBQ297" s="6"/>
      <c r="PBR297" s="6"/>
      <c r="PBS297" s="6"/>
      <c r="PBT297" s="6"/>
      <c r="PBU297" s="6"/>
      <c r="PBV297" s="6"/>
      <c r="PBW297" s="6"/>
      <c r="PBX297" s="6"/>
      <c r="PBY297" s="6"/>
      <c r="PBZ297" s="6"/>
      <c r="PCA297" s="6"/>
      <c r="PCB297" s="6"/>
      <c r="PCC297" s="6"/>
      <c r="PCD297" s="6"/>
      <c r="PCE297" s="6"/>
      <c r="PCF297" s="6"/>
      <c r="PCG297" s="6"/>
      <c r="PCH297" s="6"/>
      <c r="PCI297" s="6"/>
      <c r="PCJ297" s="6"/>
      <c r="PCK297" s="6"/>
      <c r="PCL297" s="6"/>
      <c r="PCM297" s="6"/>
      <c r="PCN297" s="6"/>
      <c r="PCO297" s="6"/>
      <c r="PCP297" s="6"/>
      <c r="PCQ297" s="6"/>
      <c r="PCR297" s="6"/>
      <c r="PCS297" s="6"/>
      <c r="PCT297" s="6"/>
      <c r="PCU297" s="6"/>
      <c r="PCV297" s="6"/>
      <c r="PCW297" s="6"/>
      <c r="PCX297" s="6"/>
      <c r="PCY297" s="6"/>
      <c r="PCZ297" s="6"/>
      <c r="PDA297" s="6"/>
      <c r="PDB297" s="6"/>
      <c r="PDC297" s="6"/>
      <c r="PDD297" s="6"/>
      <c r="PDE297" s="6"/>
      <c r="PDF297" s="6"/>
      <c r="PDG297" s="6"/>
      <c r="PDH297" s="6"/>
      <c r="PDI297" s="6"/>
      <c r="PDJ297" s="6"/>
      <c r="PDK297" s="6"/>
      <c r="PDL297" s="6"/>
      <c r="PDM297" s="6"/>
      <c r="PDN297" s="6"/>
      <c r="PDO297" s="6"/>
      <c r="PDP297" s="6"/>
      <c r="PDQ297" s="6"/>
      <c r="PDR297" s="6"/>
      <c r="PDS297" s="6"/>
      <c r="PDT297" s="6"/>
      <c r="PDU297" s="6"/>
      <c r="PDV297" s="6"/>
      <c r="PDW297" s="6"/>
      <c r="PDX297" s="6"/>
      <c r="PDY297" s="6"/>
      <c r="PDZ297" s="6"/>
      <c r="PEA297" s="6"/>
      <c r="PEB297" s="6"/>
      <c r="PEC297" s="6"/>
      <c r="PED297" s="6"/>
      <c r="PEE297" s="6"/>
      <c r="PEF297" s="6"/>
      <c r="PEG297" s="6"/>
      <c r="PEH297" s="6"/>
      <c r="PEI297" s="6"/>
      <c r="PEJ297" s="6"/>
      <c r="PEK297" s="6"/>
      <c r="PEL297" s="6"/>
      <c r="PEM297" s="6"/>
      <c r="PEN297" s="6"/>
      <c r="PEO297" s="6"/>
      <c r="PEP297" s="6"/>
      <c r="PEQ297" s="6"/>
      <c r="PER297" s="6"/>
      <c r="PES297" s="6"/>
      <c r="PET297" s="6"/>
      <c r="PEU297" s="6"/>
      <c r="PEV297" s="6"/>
      <c r="PEW297" s="6"/>
      <c r="PEX297" s="6"/>
      <c r="PEY297" s="6"/>
      <c r="PEZ297" s="6"/>
      <c r="PFA297" s="6"/>
      <c r="PFB297" s="6"/>
      <c r="PFC297" s="6"/>
      <c r="PFD297" s="6"/>
      <c r="PFE297" s="6"/>
      <c r="PFF297" s="6"/>
      <c r="PFG297" s="6"/>
      <c r="PFH297" s="6"/>
      <c r="PFI297" s="6"/>
      <c r="PFJ297" s="6"/>
      <c r="PFK297" s="6"/>
      <c r="PFL297" s="6"/>
      <c r="PFM297" s="6"/>
      <c r="PFN297" s="6"/>
      <c r="PFO297" s="6"/>
      <c r="PFP297" s="6"/>
      <c r="PFQ297" s="6"/>
      <c r="PFR297" s="6"/>
      <c r="PFS297" s="6"/>
      <c r="PFT297" s="6"/>
      <c r="PFU297" s="6"/>
      <c r="PFV297" s="6"/>
      <c r="PFW297" s="6"/>
      <c r="PFX297" s="6"/>
      <c r="PFY297" s="6"/>
      <c r="PFZ297" s="6"/>
      <c r="PGA297" s="6"/>
      <c r="PGB297" s="6"/>
      <c r="PGC297" s="6"/>
      <c r="PGD297" s="6"/>
      <c r="PGE297" s="6"/>
      <c r="PGF297" s="6"/>
      <c r="PGG297" s="6"/>
      <c r="PGH297" s="6"/>
      <c r="PGI297" s="6"/>
      <c r="PGJ297" s="6"/>
      <c r="PGK297" s="6"/>
      <c r="PGL297" s="6"/>
      <c r="PGM297" s="6"/>
      <c r="PGN297" s="6"/>
      <c r="PGO297" s="6"/>
      <c r="PGP297" s="6"/>
      <c r="PGQ297" s="6"/>
      <c r="PGR297" s="6"/>
      <c r="PGS297" s="6"/>
      <c r="PGT297" s="6"/>
      <c r="PGU297" s="6"/>
      <c r="PGV297" s="6"/>
      <c r="PGW297" s="6"/>
      <c r="PGX297" s="6"/>
      <c r="PGY297" s="6"/>
      <c r="PGZ297" s="6"/>
      <c r="PHA297" s="6"/>
      <c r="PHB297" s="6"/>
      <c r="PHC297" s="6"/>
      <c r="PHD297" s="6"/>
      <c r="PHE297" s="6"/>
      <c r="PHF297" s="6"/>
      <c r="PHG297" s="6"/>
      <c r="PHH297" s="6"/>
      <c r="PHI297" s="6"/>
      <c r="PHJ297" s="6"/>
      <c r="PHK297" s="6"/>
      <c r="PHL297" s="6"/>
      <c r="PHM297" s="6"/>
      <c r="PHN297" s="6"/>
      <c r="PHO297" s="6"/>
      <c r="PHP297" s="6"/>
      <c r="PHQ297" s="6"/>
      <c r="PHR297" s="6"/>
      <c r="PHS297" s="6"/>
      <c r="PHT297" s="6"/>
      <c r="PHU297" s="6"/>
      <c r="PHV297" s="6"/>
      <c r="PHW297" s="6"/>
      <c r="PHX297" s="6"/>
      <c r="PHY297" s="6"/>
      <c r="PHZ297" s="6"/>
      <c r="PIA297" s="6"/>
      <c r="PIB297" s="6"/>
      <c r="PIC297" s="6"/>
      <c r="PID297" s="6"/>
      <c r="PIE297" s="6"/>
      <c r="PIF297" s="6"/>
      <c r="PIG297" s="6"/>
      <c r="PIH297" s="6"/>
      <c r="PII297" s="6"/>
      <c r="PIJ297" s="6"/>
      <c r="PIK297" s="6"/>
      <c r="PIL297" s="6"/>
      <c r="PIM297" s="6"/>
      <c r="PIN297" s="6"/>
      <c r="PIO297" s="6"/>
      <c r="PIP297" s="6"/>
      <c r="PIQ297" s="6"/>
      <c r="PIR297" s="6"/>
      <c r="PIS297" s="6"/>
      <c r="PIT297" s="6"/>
      <c r="PIU297" s="6"/>
      <c r="PIV297" s="6"/>
      <c r="PIW297" s="6"/>
      <c r="PIX297" s="6"/>
      <c r="PIY297" s="6"/>
      <c r="PIZ297" s="6"/>
      <c r="PJA297" s="6"/>
      <c r="PJB297" s="6"/>
      <c r="PJC297" s="6"/>
      <c r="PJD297" s="6"/>
      <c r="PJE297" s="6"/>
      <c r="PJF297" s="6"/>
      <c r="PJG297" s="6"/>
      <c r="PJH297" s="6"/>
      <c r="PJI297" s="6"/>
      <c r="PJJ297" s="6"/>
      <c r="PJK297" s="6"/>
      <c r="PJL297" s="6"/>
      <c r="PJM297" s="6"/>
      <c r="PJN297" s="6"/>
      <c r="PJO297" s="6"/>
      <c r="PJP297" s="6"/>
      <c r="PJQ297" s="6"/>
      <c r="PJR297" s="6"/>
      <c r="PJS297" s="6"/>
      <c r="PJT297" s="6"/>
      <c r="PJU297" s="6"/>
      <c r="PJV297" s="6"/>
      <c r="PJW297" s="6"/>
      <c r="PJX297" s="6"/>
      <c r="PJY297" s="6"/>
      <c r="PJZ297" s="6"/>
      <c r="PKA297" s="6"/>
      <c r="PKB297" s="6"/>
      <c r="PKC297" s="6"/>
      <c r="PKD297" s="6"/>
      <c r="PKE297" s="6"/>
      <c r="PKF297" s="6"/>
      <c r="PKG297" s="6"/>
      <c r="PKH297" s="6"/>
      <c r="PKI297" s="6"/>
      <c r="PKJ297" s="6"/>
      <c r="PKK297" s="6"/>
      <c r="PKL297" s="6"/>
      <c r="PKM297" s="6"/>
      <c r="PKN297" s="6"/>
      <c r="PKO297" s="6"/>
      <c r="PKP297" s="6"/>
      <c r="PKQ297" s="6"/>
      <c r="PKR297" s="6"/>
      <c r="PKS297" s="6"/>
      <c r="PKT297" s="6"/>
      <c r="PKU297" s="6"/>
      <c r="PKV297" s="6"/>
      <c r="PKW297" s="6"/>
      <c r="PKX297" s="6"/>
      <c r="PKY297" s="6"/>
      <c r="PKZ297" s="6"/>
      <c r="PLA297" s="6"/>
      <c r="PLB297" s="6"/>
      <c r="PLC297" s="6"/>
      <c r="PLD297" s="6"/>
      <c r="PLE297" s="6"/>
      <c r="PLF297" s="6"/>
      <c r="PLG297" s="6"/>
      <c r="PLH297" s="6"/>
      <c r="PLI297" s="6"/>
      <c r="PLJ297" s="6"/>
      <c r="PLK297" s="6"/>
      <c r="PLL297" s="6"/>
      <c r="PLM297" s="6"/>
      <c r="PLN297" s="6"/>
      <c r="PLO297" s="6"/>
      <c r="PLP297" s="6"/>
      <c r="PLQ297" s="6"/>
      <c r="PLR297" s="6"/>
      <c r="PLS297" s="6"/>
      <c r="PLT297" s="6"/>
      <c r="PLU297" s="6"/>
      <c r="PLV297" s="6"/>
      <c r="PLW297" s="6"/>
      <c r="PLX297" s="6"/>
      <c r="PLY297" s="6"/>
      <c r="PLZ297" s="6"/>
      <c r="PMA297" s="6"/>
      <c r="PMB297" s="6"/>
      <c r="PMC297" s="6"/>
      <c r="PMD297" s="6"/>
      <c r="PME297" s="6"/>
      <c r="PMF297" s="6"/>
      <c r="PMG297" s="6"/>
      <c r="PMH297" s="6"/>
      <c r="PMI297" s="6"/>
      <c r="PMJ297" s="6"/>
      <c r="PMK297" s="6"/>
      <c r="PML297" s="6"/>
      <c r="PMM297" s="6"/>
      <c r="PMN297" s="6"/>
      <c r="PMO297" s="6"/>
      <c r="PMP297" s="6"/>
      <c r="PMQ297" s="6"/>
      <c r="PMR297" s="6"/>
      <c r="PMS297" s="6"/>
      <c r="PMT297" s="6"/>
      <c r="PMU297" s="6"/>
      <c r="PMV297" s="6"/>
      <c r="PMW297" s="6"/>
      <c r="PMX297" s="6"/>
      <c r="PMY297" s="6"/>
      <c r="PMZ297" s="6"/>
      <c r="PNA297" s="6"/>
      <c r="PNB297" s="6"/>
      <c r="PNC297" s="6"/>
      <c r="PND297" s="6"/>
      <c r="PNE297" s="6"/>
      <c r="PNF297" s="6"/>
      <c r="PNG297" s="6"/>
      <c r="PNH297" s="6"/>
      <c r="PNI297" s="6"/>
      <c r="PNJ297" s="6"/>
      <c r="PNK297" s="6"/>
      <c r="PNL297" s="6"/>
      <c r="PNM297" s="6"/>
      <c r="PNN297" s="6"/>
      <c r="PNO297" s="6"/>
      <c r="PNP297" s="6"/>
      <c r="PNQ297" s="6"/>
      <c r="PNR297" s="6"/>
      <c r="PNS297" s="6"/>
      <c r="PNT297" s="6"/>
      <c r="PNU297" s="6"/>
      <c r="PNV297" s="6"/>
      <c r="PNW297" s="6"/>
      <c r="PNX297" s="6"/>
      <c r="PNY297" s="6"/>
      <c r="PNZ297" s="6"/>
      <c r="POA297" s="6"/>
      <c r="POB297" s="6"/>
      <c r="POC297" s="6"/>
      <c r="POD297" s="6"/>
      <c r="POE297" s="6"/>
      <c r="POF297" s="6"/>
      <c r="POG297" s="6"/>
      <c r="POH297" s="6"/>
      <c r="POI297" s="6"/>
      <c r="POJ297" s="6"/>
      <c r="POK297" s="6"/>
      <c r="POL297" s="6"/>
      <c r="POM297" s="6"/>
      <c r="PON297" s="6"/>
      <c r="POO297" s="6"/>
      <c r="POP297" s="6"/>
      <c r="POQ297" s="6"/>
      <c r="POR297" s="6"/>
      <c r="POS297" s="6"/>
      <c r="POT297" s="6"/>
      <c r="POU297" s="6"/>
      <c r="POV297" s="6"/>
      <c r="POW297" s="6"/>
      <c r="POX297" s="6"/>
      <c r="POY297" s="6"/>
      <c r="POZ297" s="6"/>
      <c r="PPA297" s="6"/>
      <c r="PPB297" s="6"/>
      <c r="PPC297" s="6"/>
      <c r="PPD297" s="6"/>
      <c r="PPE297" s="6"/>
      <c r="PPF297" s="6"/>
      <c r="PPG297" s="6"/>
      <c r="PPH297" s="6"/>
      <c r="PPI297" s="6"/>
      <c r="PPJ297" s="6"/>
      <c r="PPK297" s="6"/>
      <c r="PPL297" s="6"/>
      <c r="PPM297" s="6"/>
      <c r="PPN297" s="6"/>
      <c r="PPO297" s="6"/>
      <c r="PPP297" s="6"/>
      <c r="PPQ297" s="6"/>
      <c r="PPR297" s="6"/>
      <c r="PPS297" s="6"/>
      <c r="PPT297" s="6"/>
      <c r="PPU297" s="6"/>
      <c r="PPV297" s="6"/>
      <c r="PPW297" s="6"/>
      <c r="PPX297" s="6"/>
      <c r="PPY297" s="6"/>
      <c r="PPZ297" s="6"/>
      <c r="PQA297" s="6"/>
      <c r="PQB297" s="6"/>
      <c r="PQC297" s="6"/>
      <c r="PQD297" s="6"/>
      <c r="PQE297" s="6"/>
      <c r="PQF297" s="6"/>
      <c r="PQG297" s="6"/>
      <c r="PQH297" s="6"/>
      <c r="PQI297" s="6"/>
      <c r="PQJ297" s="6"/>
      <c r="PQK297" s="6"/>
      <c r="PQL297" s="6"/>
      <c r="PQM297" s="6"/>
      <c r="PQN297" s="6"/>
      <c r="PQO297" s="6"/>
      <c r="PQP297" s="6"/>
      <c r="PQQ297" s="6"/>
      <c r="PQR297" s="6"/>
      <c r="PQS297" s="6"/>
      <c r="PQT297" s="6"/>
      <c r="PQU297" s="6"/>
      <c r="PQV297" s="6"/>
      <c r="PQW297" s="6"/>
      <c r="PQX297" s="6"/>
      <c r="PQY297" s="6"/>
      <c r="PQZ297" s="6"/>
      <c r="PRA297" s="6"/>
      <c r="PRB297" s="6"/>
      <c r="PRC297" s="6"/>
      <c r="PRD297" s="6"/>
      <c r="PRE297" s="6"/>
      <c r="PRF297" s="6"/>
      <c r="PRG297" s="6"/>
      <c r="PRH297" s="6"/>
      <c r="PRI297" s="6"/>
      <c r="PRJ297" s="6"/>
      <c r="PRK297" s="6"/>
      <c r="PRL297" s="6"/>
      <c r="PRM297" s="6"/>
      <c r="PRN297" s="6"/>
      <c r="PRO297" s="6"/>
      <c r="PRP297" s="6"/>
      <c r="PRQ297" s="6"/>
      <c r="PRR297" s="6"/>
      <c r="PRS297" s="6"/>
      <c r="PRT297" s="6"/>
      <c r="PRU297" s="6"/>
      <c r="PRV297" s="6"/>
      <c r="PRW297" s="6"/>
      <c r="PRX297" s="6"/>
      <c r="PRY297" s="6"/>
      <c r="PRZ297" s="6"/>
      <c r="PSA297" s="6"/>
      <c r="PSB297" s="6"/>
      <c r="PSC297" s="6"/>
      <c r="PSD297" s="6"/>
      <c r="PSE297" s="6"/>
      <c r="PSF297" s="6"/>
      <c r="PSG297" s="6"/>
      <c r="PSH297" s="6"/>
      <c r="PSI297" s="6"/>
      <c r="PSJ297" s="6"/>
      <c r="PSK297" s="6"/>
      <c r="PSL297" s="6"/>
      <c r="PSM297" s="6"/>
      <c r="PSN297" s="6"/>
      <c r="PSO297" s="6"/>
      <c r="PSP297" s="6"/>
      <c r="PSQ297" s="6"/>
      <c r="PSR297" s="6"/>
      <c r="PSS297" s="6"/>
      <c r="PST297" s="6"/>
      <c r="PSU297" s="6"/>
      <c r="PSV297" s="6"/>
      <c r="PSW297" s="6"/>
      <c r="PSX297" s="6"/>
      <c r="PSY297" s="6"/>
      <c r="PSZ297" s="6"/>
      <c r="PTA297" s="6"/>
      <c r="PTB297" s="6"/>
      <c r="PTC297" s="6"/>
      <c r="PTD297" s="6"/>
      <c r="PTE297" s="6"/>
      <c r="PTF297" s="6"/>
      <c r="PTG297" s="6"/>
      <c r="PTH297" s="6"/>
      <c r="PTI297" s="6"/>
      <c r="PTJ297" s="6"/>
      <c r="PTK297" s="6"/>
      <c r="PTL297" s="6"/>
      <c r="PTM297" s="6"/>
      <c r="PTN297" s="6"/>
      <c r="PTO297" s="6"/>
      <c r="PTP297" s="6"/>
      <c r="PTQ297" s="6"/>
      <c r="PTR297" s="6"/>
      <c r="PTS297" s="6"/>
      <c r="PTT297" s="6"/>
      <c r="PTU297" s="6"/>
      <c r="PTV297" s="6"/>
      <c r="PTW297" s="6"/>
      <c r="PTX297" s="6"/>
      <c r="PTY297" s="6"/>
      <c r="PTZ297" s="6"/>
      <c r="PUA297" s="6"/>
      <c r="PUB297" s="6"/>
      <c r="PUC297" s="6"/>
      <c r="PUD297" s="6"/>
      <c r="PUE297" s="6"/>
      <c r="PUF297" s="6"/>
      <c r="PUG297" s="6"/>
      <c r="PUH297" s="6"/>
      <c r="PUI297" s="6"/>
      <c r="PUJ297" s="6"/>
      <c r="PUK297" s="6"/>
      <c r="PUL297" s="6"/>
      <c r="PUM297" s="6"/>
      <c r="PUN297" s="6"/>
      <c r="PUO297" s="6"/>
      <c r="PUP297" s="6"/>
      <c r="PUQ297" s="6"/>
      <c r="PUR297" s="6"/>
      <c r="PUS297" s="6"/>
      <c r="PUT297" s="6"/>
      <c r="PUU297" s="6"/>
      <c r="PUV297" s="6"/>
      <c r="PUW297" s="6"/>
      <c r="PUX297" s="6"/>
      <c r="PUY297" s="6"/>
      <c r="PUZ297" s="6"/>
      <c r="PVA297" s="6"/>
      <c r="PVB297" s="6"/>
      <c r="PVC297" s="6"/>
      <c r="PVD297" s="6"/>
      <c r="PVE297" s="6"/>
      <c r="PVF297" s="6"/>
      <c r="PVG297" s="6"/>
      <c r="PVH297" s="6"/>
      <c r="PVI297" s="6"/>
      <c r="PVJ297" s="6"/>
      <c r="PVK297" s="6"/>
      <c r="PVL297" s="6"/>
      <c r="PVM297" s="6"/>
      <c r="PVN297" s="6"/>
      <c r="PVO297" s="6"/>
      <c r="PVP297" s="6"/>
      <c r="PVQ297" s="6"/>
      <c r="PVR297" s="6"/>
      <c r="PVS297" s="6"/>
      <c r="PVT297" s="6"/>
      <c r="PVU297" s="6"/>
      <c r="PVV297" s="6"/>
      <c r="PVW297" s="6"/>
      <c r="PVX297" s="6"/>
      <c r="PVY297" s="6"/>
      <c r="PVZ297" s="6"/>
      <c r="PWA297" s="6"/>
      <c r="PWB297" s="6"/>
      <c r="PWC297" s="6"/>
      <c r="PWD297" s="6"/>
      <c r="PWE297" s="6"/>
      <c r="PWF297" s="6"/>
      <c r="PWG297" s="6"/>
      <c r="PWH297" s="6"/>
      <c r="PWI297" s="6"/>
      <c r="PWJ297" s="6"/>
      <c r="PWK297" s="6"/>
      <c r="PWL297" s="6"/>
      <c r="PWM297" s="6"/>
      <c r="PWN297" s="6"/>
      <c r="PWO297" s="6"/>
      <c r="PWP297" s="6"/>
      <c r="PWQ297" s="6"/>
      <c r="PWR297" s="6"/>
      <c r="PWS297" s="6"/>
      <c r="PWT297" s="6"/>
      <c r="PWU297" s="6"/>
      <c r="PWV297" s="6"/>
      <c r="PWW297" s="6"/>
      <c r="PWX297" s="6"/>
      <c r="PWY297" s="6"/>
      <c r="PWZ297" s="6"/>
      <c r="PXA297" s="6"/>
      <c r="PXB297" s="6"/>
      <c r="PXC297" s="6"/>
      <c r="PXD297" s="6"/>
      <c r="PXE297" s="6"/>
      <c r="PXF297" s="6"/>
      <c r="PXG297" s="6"/>
      <c r="PXH297" s="6"/>
      <c r="PXI297" s="6"/>
      <c r="PXJ297" s="6"/>
      <c r="PXK297" s="6"/>
      <c r="PXL297" s="6"/>
      <c r="PXM297" s="6"/>
      <c r="PXN297" s="6"/>
      <c r="PXO297" s="6"/>
      <c r="PXP297" s="6"/>
      <c r="PXQ297" s="6"/>
      <c r="PXR297" s="6"/>
      <c r="PXS297" s="6"/>
      <c r="PXT297" s="6"/>
      <c r="PXU297" s="6"/>
      <c r="PXV297" s="6"/>
      <c r="PXW297" s="6"/>
      <c r="PXX297" s="6"/>
      <c r="PXY297" s="6"/>
      <c r="PXZ297" s="6"/>
      <c r="PYA297" s="6"/>
      <c r="PYB297" s="6"/>
      <c r="PYC297" s="6"/>
      <c r="PYD297" s="6"/>
      <c r="PYE297" s="6"/>
      <c r="PYF297" s="6"/>
      <c r="PYG297" s="6"/>
      <c r="PYH297" s="6"/>
      <c r="PYI297" s="6"/>
      <c r="PYJ297" s="6"/>
      <c r="PYK297" s="6"/>
      <c r="PYL297" s="6"/>
      <c r="PYM297" s="6"/>
      <c r="PYN297" s="6"/>
      <c r="PYO297" s="6"/>
      <c r="PYP297" s="6"/>
      <c r="PYQ297" s="6"/>
      <c r="PYR297" s="6"/>
      <c r="PYS297" s="6"/>
      <c r="PYT297" s="6"/>
      <c r="PYU297" s="6"/>
      <c r="PYV297" s="6"/>
      <c r="PYW297" s="6"/>
      <c r="PYX297" s="6"/>
      <c r="PYY297" s="6"/>
      <c r="PYZ297" s="6"/>
      <c r="PZA297" s="6"/>
      <c r="PZB297" s="6"/>
      <c r="PZC297" s="6"/>
      <c r="PZD297" s="6"/>
      <c r="PZE297" s="6"/>
      <c r="PZF297" s="6"/>
      <c r="PZG297" s="6"/>
      <c r="PZH297" s="6"/>
      <c r="PZI297" s="6"/>
      <c r="PZJ297" s="6"/>
      <c r="PZK297" s="6"/>
      <c r="PZL297" s="6"/>
      <c r="PZM297" s="6"/>
      <c r="PZN297" s="6"/>
      <c r="PZO297" s="6"/>
      <c r="PZP297" s="6"/>
      <c r="PZQ297" s="6"/>
      <c r="PZR297" s="6"/>
      <c r="PZS297" s="6"/>
      <c r="PZT297" s="6"/>
      <c r="PZU297" s="6"/>
      <c r="PZV297" s="6"/>
      <c r="PZW297" s="6"/>
      <c r="PZX297" s="6"/>
      <c r="PZY297" s="6"/>
      <c r="PZZ297" s="6"/>
      <c r="QAA297" s="6"/>
      <c r="QAB297" s="6"/>
      <c r="QAC297" s="6"/>
      <c r="QAD297" s="6"/>
      <c r="QAE297" s="6"/>
      <c r="QAF297" s="6"/>
      <c r="QAG297" s="6"/>
      <c r="QAH297" s="6"/>
      <c r="QAI297" s="6"/>
      <c r="QAJ297" s="6"/>
      <c r="QAK297" s="6"/>
      <c r="QAL297" s="6"/>
      <c r="QAM297" s="6"/>
      <c r="QAN297" s="6"/>
      <c r="QAO297" s="6"/>
      <c r="QAP297" s="6"/>
      <c r="QAQ297" s="6"/>
      <c r="QAR297" s="6"/>
      <c r="QAS297" s="6"/>
      <c r="QAT297" s="6"/>
      <c r="QAU297" s="6"/>
      <c r="QAV297" s="6"/>
      <c r="QAW297" s="6"/>
      <c r="QAX297" s="6"/>
      <c r="QAY297" s="6"/>
      <c r="QAZ297" s="6"/>
      <c r="QBA297" s="6"/>
      <c r="QBB297" s="6"/>
      <c r="QBC297" s="6"/>
      <c r="QBD297" s="6"/>
      <c r="QBE297" s="6"/>
      <c r="QBF297" s="6"/>
      <c r="QBG297" s="6"/>
      <c r="QBH297" s="6"/>
      <c r="QBI297" s="6"/>
      <c r="QBJ297" s="6"/>
      <c r="QBK297" s="6"/>
      <c r="QBL297" s="6"/>
      <c r="QBM297" s="6"/>
      <c r="QBN297" s="6"/>
      <c r="QBO297" s="6"/>
      <c r="QBP297" s="6"/>
      <c r="QBQ297" s="6"/>
      <c r="QBR297" s="6"/>
      <c r="QBS297" s="6"/>
      <c r="QBT297" s="6"/>
      <c r="QBU297" s="6"/>
      <c r="QBV297" s="6"/>
      <c r="QBW297" s="6"/>
      <c r="QBX297" s="6"/>
      <c r="QBY297" s="6"/>
      <c r="QBZ297" s="6"/>
      <c r="QCA297" s="6"/>
      <c r="QCB297" s="6"/>
      <c r="QCC297" s="6"/>
      <c r="QCD297" s="6"/>
      <c r="QCE297" s="6"/>
      <c r="QCF297" s="6"/>
      <c r="QCG297" s="6"/>
      <c r="QCH297" s="6"/>
      <c r="QCI297" s="6"/>
      <c r="QCJ297" s="6"/>
      <c r="QCK297" s="6"/>
      <c r="QCL297" s="6"/>
      <c r="QCM297" s="6"/>
      <c r="QCN297" s="6"/>
      <c r="QCO297" s="6"/>
      <c r="QCP297" s="6"/>
      <c r="QCQ297" s="6"/>
      <c r="QCR297" s="6"/>
      <c r="QCS297" s="6"/>
      <c r="QCT297" s="6"/>
      <c r="QCU297" s="6"/>
      <c r="QCV297" s="6"/>
      <c r="QCW297" s="6"/>
      <c r="QCX297" s="6"/>
      <c r="QCY297" s="6"/>
      <c r="QCZ297" s="6"/>
      <c r="QDA297" s="6"/>
      <c r="QDB297" s="6"/>
      <c r="QDC297" s="6"/>
      <c r="QDD297" s="6"/>
      <c r="QDE297" s="6"/>
      <c r="QDF297" s="6"/>
      <c r="QDG297" s="6"/>
      <c r="QDH297" s="6"/>
      <c r="QDI297" s="6"/>
      <c r="QDJ297" s="6"/>
      <c r="QDK297" s="6"/>
      <c r="QDL297" s="6"/>
      <c r="QDM297" s="6"/>
      <c r="QDN297" s="6"/>
      <c r="QDO297" s="6"/>
      <c r="QDP297" s="6"/>
      <c r="QDQ297" s="6"/>
      <c r="QDR297" s="6"/>
      <c r="QDS297" s="6"/>
      <c r="QDT297" s="6"/>
      <c r="QDU297" s="6"/>
      <c r="QDV297" s="6"/>
      <c r="QDW297" s="6"/>
      <c r="QDX297" s="6"/>
      <c r="QDY297" s="6"/>
      <c r="QDZ297" s="6"/>
      <c r="QEA297" s="6"/>
      <c r="QEB297" s="6"/>
      <c r="QEC297" s="6"/>
      <c r="QED297" s="6"/>
      <c r="QEE297" s="6"/>
      <c r="QEF297" s="6"/>
      <c r="QEG297" s="6"/>
      <c r="QEH297" s="6"/>
      <c r="QEI297" s="6"/>
      <c r="QEJ297" s="6"/>
      <c r="QEK297" s="6"/>
      <c r="QEL297" s="6"/>
      <c r="QEM297" s="6"/>
      <c r="QEN297" s="6"/>
      <c r="QEO297" s="6"/>
      <c r="QEP297" s="6"/>
      <c r="QEQ297" s="6"/>
      <c r="QER297" s="6"/>
      <c r="QES297" s="6"/>
      <c r="QET297" s="6"/>
      <c r="QEU297" s="6"/>
      <c r="QEV297" s="6"/>
      <c r="QEW297" s="6"/>
      <c r="QEX297" s="6"/>
      <c r="QEY297" s="6"/>
      <c r="QEZ297" s="6"/>
      <c r="QFA297" s="6"/>
      <c r="QFB297" s="6"/>
      <c r="QFC297" s="6"/>
      <c r="QFD297" s="6"/>
      <c r="QFE297" s="6"/>
      <c r="QFF297" s="6"/>
      <c r="QFG297" s="6"/>
      <c r="QFH297" s="6"/>
      <c r="QFI297" s="6"/>
      <c r="QFJ297" s="6"/>
      <c r="QFK297" s="6"/>
      <c r="QFL297" s="6"/>
      <c r="QFM297" s="6"/>
      <c r="QFN297" s="6"/>
      <c r="QFO297" s="6"/>
      <c r="QFP297" s="6"/>
      <c r="QFQ297" s="6"/>
      <c r="QFR297" s="6"/>
      <c r="QFS297" s="6"/>
      <c r="QFT297" s="6"/>
      <c r="QFU297" s="6"/>
      <c r="QFV297" s="6"/>
      <c r="QFW297" s="6"/>
      <c r="QFX297" s="6"/>
      <c r="QFY297" s="6"/>
      <c r="QFZ297" s="6"/>
      <c r="QGA297" s="6"/>
      <c r="QGB297" s="6"/>
      <c r="QGC297" s="6"/>
      <c r="QGD297" s="6"/>
      <c r="QGE297" s="6"/>
      <c r="QGF297" s="6"/>
      <c r="QGG297" s="6"/>
      <c r="QGH297" s="6"/>
      <c r="QGI297" s="6"/>
      <c r="QGJ297" s="6"/>
      <c r="QGK297" s="6"/>
      <c r="QGL297" s="6"/>
      <c r="QGM297" s="6"/>
      <c r="QGN297" s="6"/>
      <c r="QGO297" s="6"/>
      <c r="QGP297" s="6"/>
      <c r="QGQ297" s="6"/>
      <c r="QGR297" s="6"/>
      <c r="QGS297" s="6"/>
      <c r="QGT297" s="6"/>
      <c r="QGU297" s="6"/>
      <c r="QGV297" s="6"/>
      <c r="QGW297" s="6"/>
      <c r="QGX297" s="6"/>
      <c r="QGY297" s="6"/>
      <c r="QGZ297" s="6"/>
      <c r="QHA297" s="6"/>
      <c r="QHB297" s="6"/>
      <c r="QHC297" s="6"/>
      <c r="QHD297" s="6"/>
      <c r="QHE297" s="6"/>
      <c r="QHF297" s="6"/>
      <c r="QHG297" s="6"/>
      <c r="QHH297" s="6"/>
      <c r="QHI297" s="6"/>
      <c r="QHJ297" s="6"/>
      <c r="QHK297" s="6"/>
      <c r="QHL297" s="6"/>
      <c r="QHM297" s="6"/>
      <c r="QHN297" s="6"/>
      <c r="QHO297" s="6"/>
      <c r="QHP297" s="6"/>
      <c r="QHQ297" s="6"/>
      <c r="QHR297" s="6"/>
      <c r="QHS297" s="6"/>
      <c r="QHT297" s="6"/>
      <c r="QHU297" s="6"/>
      <c r="QHV297" s="6"/>
      <c r="QHW297" s="6"/>
      <c r="QHX297" s="6"/>
      <c r="QHY297" s="6"/>
      <c r="QHZ297" s="6"/>
      <c r="QIA297" s="6"/>
      <c r="QIB297" s="6"/>
      <c r="QIC297" s="6"/>
      <c r="QID297" s="6"/>
      <c r="QIE297" s="6"/>
      <c r="QIF297" s="6"/>
      <c r="QIG297" s="6"/>
      <c r="QIH297" s="6"/>
      <c r="QII297" s="6"/>
      <c r="QIJ297" s="6"/>
      <c r="QIK297" s="6"/>
      <c r="QIL297" s="6"/>
      <c r="QIM297" s="6"/>
      <c r="QIN297" s="6"/>
      <c r="QIO297" s="6"/>
      <c r="QIP297" s="6"/>
      <c r="QIQ297" s="6"/>
      <c r="QIR297" s="6"/>
      <c r="QIS297" s="6"/>
      <c r="QIT297" s="6"/>
      <c r="QIU297" s="6"/>
      <c r="QIV297" s="6"/>
      <c r="QIW297" s="6"/>
      <c r="QIX297" s="6"/>
      <c r="QIY297" s="6"/>
      <c r="QIZ297" s="6"/>
      <c r="QJA297" s="6"/>
      <c r="QJB297" s="6"/>
      <c r="QJC297" s="6"/>
      <c r="QJD297" s="6"/>
      <c r="QJE297" s="6"/>
      <c r="QJF297" s="6"/>
      <c r="QJG297" s="6"/>
      <c r="QJH297" s="6"/>
      <c r="QJI297" s="6"/>
      <c r="QJJ297" s="6"/>
      <c r="QJK297" s="6"/>
      <c r="QJL297" s="6"/>
      <c r="QJM297" s="6"/>
      <c r="QJN297" s="6"/>
      <c r="QJO297" s="6"/>
      <c r="QJP297" s="6"/>
      <c r="QJQ297" s="6"/>
      <c r="QJR297" s="6"/>
      <c r="QJS297" s="6"/>
      <c r="QJT297" s="6"/>
      <c r="QJU297" s="6"/>
      <c r="QJV297" s="6"/>
      <c r="QJW297" s="6"/>
      <c r="QJX297" s="6"/>
      <c r="QJY297" s="6"/>
      <c r="QJZ297" s="6"/>
      <c r="QKA297" s="6"/>
      <c r="QKB297" s="6"/>
      <c r="QKC297" s="6"/>
      <c r="QKD297" s="6"/>
      <c r="QKE297" s="6"/>
      <c r="QKF297" s="6"/>
      <c r="QKG297" s="6"/>
      <c r="QKH297" s="6"/>
      <c r="QKI297" s="6"/>
      <c r="QKJ297" s="6"/>
      <c r="QKK297" s="6"/>
      <c r="QKL297" s="6"/>
      <c r="QKM297" s="6"/>
      <c r="QKN297" s="6"/>
      <c r="QKO297" s="6"/>
      <c r="QKP297" s="6"/>
      <c r="QKQ297" s="6"/>
      <c r="QKR297" s="6"/>
      <c r="QKS297" s="6"/>
      <c r="QKT297" s="6"/>
      <c r="QKU297" s="6"/>
      <c r="QKV297" s="6"/>
      <c r="QKW297" s="6"/>
      <c r="QKX297" s="6"/>
      <c r="QKY297" s="6"/>
      <c r="QKZ297" s="6"/>
      <c r="QLA297" s="6"/>
      <c r="QLB297" s="6"/>
      <c r="QLC297" s="6"/>
      <c r="QLD297" s="6"/>
      <c r="QLE297" s="6"/>
      <c r="QLF297" s="6"/>
      <c r="QLG297" s="6"/>
      <c r="QLH297" s="6"/>
      <c r="QLI297" s="6"/>
      <c r="QLJ297" s="6"/>
      <c r="QLK297" s="6"/>
      <c r="QLL297" s="6"/>
      <c r="QLM297" s="6"/>
      <c r="QLN297" s="6"/>
      <c r="QLO297" s="6"/>
      <c r="QLP297" s="6"/>
      <c r="QLQ297" s="6"/>
      <c r="QLR297" s="6"/>
      <c r="QLS297" s="6"/>
      <c r="QLT297" s="6"/>
      <c r="QLU297" s="6"/>
      <c r="QLV297" s="6"/>
      <c r="QLW297" s="6"/>
      <c r="QLX297" s="6"/>
      <c r="QLY297" s="6"/>
      <c r="QLZ297" s="6"/>
      <c r="QMA297" s="6"/>
      <c r="QMB297" s="6"/>
      <c r="QMC297" s="6"/>
      <c r="QMD297" s="6"/>
      <c r="QME297" s="6"/>
      <c r="QMF297" s="6"/>
      <c r="QMG297" s="6"/>
      <c r="QMH297" s="6"/>
      <c r="QMI297" s="6"/>
      <c r="QMJ297" s="6"/>
      <c r="QMK297" s="6"/>
      <c r="QML297" s="6"/>
      <c r="QMM297" s="6"/>
      <c r="QMN297" s="6"/>
      <c r="QMO297" s="6"/>
      <c r="QMP297" s="6"/>
      <c r="QMQ297" s="6"/>
      <c r="QMR297" s="6"/>
      <c r="QMS297" s="6"/>
      <c r="QMT297" s="6"/>
      <c r="QMU297" s="6"/>
      <c r="QMV297" s="6"/>
      <c r="QMW297" s="6"/>
      <c r="QMX297" s="6"/>
      <c r="QMY297" s="6"/>
      <c r="QMZ297" s="6"/>
      <c r="QNA297" s="6"/>
      <c r="QNB297" s="6"/>
      <c r="QNC297" s="6"/>
      <c r="QND297" s="6"/>
      <c r="QNE297" s="6"/>
      <c r="QNF297" s="6"/>
      <c r="QNG297" s="6"/>
      <c r="QNH297" s="6"/>
      <c r="QNI297" s="6"/>
      <c r="QNJ297" s="6"/>
      <c r="QNK297" s="6"/>
      <c r="QNL297" s="6"/>
      <c r="QNM297" s="6"/>
      <c r="QNN297" s="6"/>
      <c r="QNO297" s="6"/>
      <c r="QNP297" s="6"/>
      <c r="QNQ297" s="6"/>
      <c r="QNR297" s="6"/>
      <c r="QNS297" s="6"/>
      <c r="QNT297" s="6"/>
      <c r="QNU297" s="6"/>
      <c r="QNV297" s="6"/>
      <c r="QNW297" s="6"/>
      <c r="QNX297" s="6"/>
      <c r="QNY297" s="6"/>
      <c r="QNZ297" s="6"/>
      <c r="QOA297" s="6"/>
      <c r="QOB297" s="6"/>
      <c r="QOC297" s="6"/>
      <c r="QOD297" s="6"/>
      <c r="QOE297" s="6"/>
      <c r="QOF297" s="6"/>
      <c r="QOG297" s="6"/>
      <c r="QOH297" s="6"/>
      <c r="QOI297" s="6"/>
      <c r="QOJ297" s="6"/>
      <c r="QOK297" s="6"/>
      <c r="QOL297" s="6"/>
      <c r="QOM297" s="6"/>
      <c r="QON297" s="6"/>
      <c r="QOO297" s="6"/>
      <c r="QOP297" s="6"/>
      <c r="QOQ297" s="6"/>
      <c r="QOR297" s="6"/>
      <c r="QOS297" s="6"/>
      <c r="QOT297" s="6"/>
      <c r="QOU297" s="6"/>
      <c r="QOV297" s="6"/>
      <c r="QOW297" s="6"/>
      <c r="QOX297" s="6"/>
      <c r="QOY297" s="6"/>
      <c r="QOZ297" s="6"/>
      <c r="QPA297" s="6"/>
      <c r="QPB297" s="6"/>
      <c r="QPC297" s="6"/>
      <c r="QPD297" s="6"/>
      <c r="QPE297" s="6"/>
      <c r="QPF297" s="6"/>
      <c r="QPG297" s="6"/>
      <c r="QPH297" s="6"/>
      <c r="QPI297" s="6"/>
      <c r="QPJ297" s="6"/>
      <c r="QPK297" s="6"/>
      <c r="QPL297" s="6"/>
      <c r="QPM297" s="6"/>
      <c r="QPN297" s="6"/>
      <c r="QPO297" s="6"/>
      <c r="QPP297" s="6"/>
      <c r="QPQ297" s="6"/>
      <c r="QPR297" s="6"/>
      <c r="QPS297" s="6"/>
      <c r="QPT297" s="6"/>
      <c r="QPU297" s="6"/>
      <c r="QPV297" s="6"/>
      <c r="QPW297" s="6"/>
      <c r="QPX297" s="6"/>
      <c r="QPY297" s="6"/>
      <c r="QPZ297" s="6"/>
      <c r="QQA297" s="6"/>
      <c r="QQB297" s="6"/>
      <c r="QQC297" s="6"/>
      <c r="QQD297" s="6"/>
      <c r="QQE297" s="6"/>
      <c r="QQF297" s="6"/>
      <c r="QQG297" s="6"/>
      <c r="QQH297" s="6"/>
      <c r="QQI297" s="6"/>
      <c r="QQJ297" s="6"/>
      <c r="QQK297" s="6"/>
      <c r="QQL297" s="6"/>
      <c r="QQM297" s="6"/>
      <c r="QQN297" s="6"/>
      <c r="QQO297" s="6"/>
      <c r="QQP297" s="6"/>
      <c r="QQQ297" s="6"/>
      <c r="QQR297" s="6"/>
      <c r="QQS297" s="6"/>
      <c r="QQT297" s="6"/>
      <c r="QQU297" s="6"/>
      <c r="QQV297" s="6"/>
      <c r="QQW297" s="6"/>
      <c r="QQX297" s="6"/>
      <c r="QQY297" s="6"/>
      <c r="QQZ297" s="6"/>
      <c r="QRA297" s="6"/>
      <c r="QRB297" s="6"/>
      <c r="QRC297" s="6"/>
      <c r="QRD297" s="6"/>
      <c r="QRE297" s="6"/>
      <c r="QRF297" s="6"/>
      <c r="QRG297" s="6"/>
      <c r="QRH297" s="6"/>
      <c r="QRI297" s="6"/>
      <c r="QRJ297" s="6"/>
      <c r="QRK297" s="6"/>
      <c r="QRL297" s="6"/>
      <c r="QRM297" s="6"/>
      <c r="QRN297" s="6"/>
      <c r="QRO297" s="6"/>
      <c r="QRP297" s="6"/>
      <c r="QRQ297" s="6"/>
      <c r="QRR297" s="6"/>
      <c r="QRS297" s="6"/>
      <c r="QRT297" s="6"/>
      <c r="QRU297" s="6"/>
      <c r="QRV297" s="6"/>
      <c r="QRW297" s="6"/>
      <c r="QRX297" s="6"/>
      <c r="QRY297" s="6"/>
      <c r="QRZ297" s="6"/>
      <c r="QSA297" s="6"/>
      <c r="QSB297" s="6"/>
      <c r="QSC297" s="6"/>
      <c r="QSD297" s="6"/>
      <c r="QSE297" s="6"/>
      <c r="QSF297" s="6"/>
      <c r="QSG297" s="6"/>
      <c r="QSH297" s="6"/>
      <c r="QSI297" s="6"/>
      <c r="QSJ297" s="6"/>
      <c r="QSK297" s="6"/>
      <c r="QSL297" s="6"/>
      <c r="QSM297" s="6"/>
      <c r="QSN297" s="6"/>
      <c r="QSO297" s="6"/>
      <c r="QSP297" s="6"/>
      <c r="QSQ297" s="6"/>
      <c r="QSR297" s="6"/>
      <c r="QSS297" s="6"/>
      <c r="QST297" s="6"/>
      <c r="QSU297" s="6"/>
      <c r="QSV297" s="6"/>
      <c r="QSW297" s="6"/>
      <c r="QSX297" s="6"/>
      <c r="QSY297" s="6"/>
      <c r="QSZ297" s="6"/>
      <c r="QTA297" s="6"/>
      <c r="QTB297" s="6"/>
      <c r="QTC297" s="6"/>
      <c r="QTD297" s="6"/>
      <c r="QTE297" s="6"/>
      <c r="QTF297" s="6"/>
      <c r="QTG297" s="6"/>
      <c r="QTH297" s="6"/>
      <c r="QTI297" s="6"/>
      <c r="QTJ297" s="6"/>
      <c r="QTK297" s="6"/>
      <c r="QTL297" s="6"/>
      <c r="QTM297" s="6"/>
      <c r="QTN297" s="6"/>
      <c r="QTO297" s="6"/>
      <c r="QTP297" s="6"/>
      <c r="QTQ297" s="6"/>
      <c r="QTR297" s="6"/>
      <c r="QTS297" s="6"/>
      <c r="QTT297" s="6"/>
      <c r="QTU297" s="6"/>
      <c r="QTV297" s="6"/>
      <c r="QTW297" s="6"/>
      <c r="QTX297" s="6"/>
      <c r="QTY297" s="6"/>
      <c r="QTZ297" s="6"/>
      <c r="QUA297" s="6"/>
      <c r="QUB297" s="6"/>
      <c r="QUC297" s="6"/>
      <c r="QUD297" s="6"/>
      <c r="QUE297" s="6"/>
      <c r="QUF297" s="6"/>
      <c r="QUG297" s="6"/>
      <c r="QUH297" s="6"/>
      <c r="QUI297" s="6"/>
      <c r="QUJ297" s="6"/>
      <c r="QUK297" s="6"/>
      <c r="QUL297" s="6"/>
      <c r="QUM297" s="6"/>
      <c r="QUN297" s="6"/>
      <c r="QUO297" s="6"/>
      <c r="QUP297" s="6"/>
      <c r="QUQ297" s="6"/>
      <c r="QUR297" s="6"/>
      <c r="QUS297" s="6"/>
      <c r="QUT297" s="6"/>
      <c r="QUU297" s="6"/>
      <c r="QUV297" s="6"/>
      <c r="QUW297" s="6"/>
      <c r="QUX297" s="6"/>
      <c r="QUY297" s="6"/>
      <c r="QUZ297" s="6"/>
      <c r="QVA297" s="6"/>
      <c r="QVB297" s="6"/>
      <c r="QVC297" s="6"/>
      <c r="QVD297" s="6"/>
      <c r="QVE297" s="6"/>
      <c r="QVF297" s="6"/>
      <c r="QVG297" s="6"/>
      <c r="QVH297" s="6"/>
      <c r="QVI297" s="6"/>
      <c r="QVJ297" s="6"/>
      <c r="QVK297" s="6"/>
      <c r="QVL297" s="6"/>
      <c r="QVM297" s="6"/>
      <c r="QVN297" s="6"/>
      <c r="QVO297" s="6"/>
      <c r="QVP297" s="6"/>
      <c r="QVQ297" s="6"/>
      <c r="QVR297" s="6"/>
      <c r="QVS297" s="6"/>
      <c r="QVT297" s="6"/>
      <c r="QVU297" s="6"/>
      <c r="QVV297" s="6"/>
      <c r="QVW297" s="6"/>
      <c r="QVX297" s="6"/>
      <c r="QVY297" s="6"/>
      <c r="QVZ297" s="6"/>
      <c r="QWA297" s="6"/>
      <c r="QWB297" s="6"/>
      <c r="QWC297" s="6"/>
      <c r="QWD297" s="6"/>
      <c r="QWE297" s="6"/>
      <c r="QWF297" s="6"/>
      <c r="QWG297" s="6"/>
      <c r="QWH297" s="6"/>
      <c r="QWI297" s="6"/>
      <c r="QWJ297" s="6"/>
      <c r="QWK297" s="6"/>
      <c r="QWL297" s="6"/>
      <c r="QWM297" s="6"/>
      <c r="QWN297" s="6"/>
      <c r="QWO297" s="6"/>
      <c r="QWP297" s="6"/>
      <c r="QWQ297" s="6"/>
      <c r="QWR297" s="6"/>
      <c r="QWS297" s="6"/>
      <c r="QWT297" s="6"/>
      <c r="QWU297" s="6"/>
      <c r="QWV297" s="6"/>
      <c r="QWW297" s="6"/>
      <c r="QWX297" s="6"/>
      <c r="QWY297" s="6"/>
      <c r="QWZ297" s="6"/>
      <c r="QXA297" s="6"/>
      <c r="QXB297" s="6"/>
      <c r="QXC297" s="6"/>
      <c r="QXD297" s="6"/>
      <c r="QXE297" s="6"/>
      <c r="QXF297" s="6"/>
      <c r="QXG297" s="6"/>
      <c r="QXH297" s="6"/>
      <c r="QXI297" s="6"/>
      <c r="QXJ297" s="6"/>
      <c r="QXK297" s="6"/>
      <c r="QXL297" s="6"/>
      <c r="QXM297" s="6"/>
      <c r="QXN297" s="6"/>
      <c r="QXO297" s="6"/>
      <c r="QXP297" s="6"/>
      <c r="QXQ297" s="6"/>
      <c r="QXR297" s="6"/>
      <c r="QXS297" s="6"/>
      <c r="QXT297" s="6"/>
      <c r="QXU297" s="6"/>
      <c r="QXV297" s="6"/>
      <c r="QXW297" s="6"/>
      <c r="QXX297" s="6"/>
      <c r="QXY297" s="6"/>
      <c r="QXZ297" s="6"/>
      <c r="QYA297" s="6"/>
      <c r="QYB297" s="6"/>
      <c r="QYC297" s="6"/>
      <c r="QYD297" s="6"/>
      <c r="QYE297" s="6"/>
      <c r="QYF297" s="6"/>
      <c r="QYG297" s="6"/>
      <c r="QYH297" s="6"/>
      <c r="QYI297" s="6"/>
      <c r="QYJ297" s="6"/>
      <c r="QYK297" s="6"/>
      <c r="QYL297" s="6"/>
      <c r="QYM297" s="6"/>
      <c r="QYN297" s="6"/>
      <c r="QYO297" s="6"/>
      <c r="QYP297" s="6"/>
      <c r="QYQ297" s="6"/>
      <c r="QYR297" s="6"/>
      <c r="QYS297" s="6"/>
      <c r="QYT297" s="6"/>
      <c r="QYU297" s="6"/>
      <c r="QYV297" s="6"/>
      <c r="QYW297" s="6"/>
      <c r="QYX297" s="6"/>
      <c r="QYY297" s="6"/>
      <c r="QYZ297" s="6"/>
      <c r="QZA297" s="6"/>
      <c r="QZB297" s="6"/>
      <c r="QZC297" s="6"/>
      <c r="QZD297" s="6"/>
      <c r="QZE297" s="6"/>
      <c r="QZF297" s="6"/>
      <c r="QZG297" s="6"/>
      <c r="QZH297" s="6"/>
      <c r="QZI297" s="6"/>
      <c r="QZJ297" s="6"/>
      <c r="QZK297" s="6"/>
      <c r="QZL297" s="6"/>
      <c r="QZM297" s="6"/>
      <c r="QZN297" s="6"/>
      <c r="QZO297" s="6"/>
      <c r="QZP297" s="6"/>
      <c r="QZQ297" s="6"/>
      <c r="QZR297" s="6"/>
      <c r="QZS297" s="6"/>
      <c r="QZT297" s="6"/>
      <c r="QZU297" s="6"/>
      <c r="QZV297" s="6"/>
      <c r="QZW297" s="6"/>
      <c r="QZX297" s="6"/>
      <c r="QZY297" s="6"/>
      <c r="QZZ297" s="6"/>
      <c r="RAA297" s="6"/>
      <c r="RAB297" s="6"/>
      <c r="RAC297" s="6"/>
      <c r="RAD297" s="6"/>
      <c r="RAE297" s="6"/>
      <c r="RAF297" s="6"/>
      <c r="RAG297" s="6"/>
      <c r="RAH297" s="6"/>
      <c r="RAI297" s="6"/>
      <c r="RAJ297" s="6"/>
      <c r="RAK297" s="6"/>
      <c r="RAL297" s="6"/>
      <c r="RAM297" s="6"/>
      <c r="RAN297" s="6"/>
      <c r="RAO297" s="6"/>
      <c r="RAP297" s="6"/>
      <c r="RAQ297" s="6"/>
      <c r="RAR297" s="6"/>
      <c r="RAS297" s="6"/>
      <c r="RAT297" s="6"/>
      <c r="RAU297" s="6"/>
      <c r="RAV297" s="6"/>
      <c r="RAW297" s="6"/>
      <c r="RAX297" s="6"/>
      <c r="RAY297" s="6"/>
      <c r="RAZ297" s="6"/>
      <c r="RBA297" s="6"/>
      <c r="RBB297" s="6"/>
      <c r="RBC297" s="6"/>
      <c r="RBD297" s="6"/>
      <c r="RBE297" s="6"/>
      <c r="RBF297" s="6"/>
      <c r="RBG297" s="6"/>
      <c r="RBH297" s="6"/>
      <c r="RBI297" s="6"/>
      <c r="RBJ297" s="6"/>
      <c r="RBK297" s="6"/>
      <c r="RBL297" s="6"/>
      <c r="RBM297" s="6"/>
      <c r="RBN297" s="6"/>
      <c r="RBO297" s="6"/>
      <c r="RBP297" s="6"/>
      <c r="RBQ297" s="6"/>
      <c r="RBR297" s="6"/>
      <c r="RBS297" s="6"/>
      <c r="RBT297" s="6"/>
      <c r="RBU297" s="6"/>
      <c r="RBV297" s="6"/>
      <c r="RBW297" s="6"/>
      <c r="RBX297" s="6"/>
      <c r="RBY297" s="6"/>
      <c r="RBZ297" s="6"/>
      <c r="RCA297" s="6"/>
      <c r="RCB297" s="6"/>
      <c r="RCC297" s="6"/>
      <c r="RCD297" s="6"/>
      <c r="RCE297" s="6"/>
      <c r="RCF297" s="6"/>
      <c r="RCG297" s="6"/>
      <c r="RCH297" s="6"/>
      <c r="RCI297" s="6"/>
      <c r="RCJ297" s="6"/>
      <c r="RCK297" s="6"/>
      <c r="RCL297" s="6"/>
      <c r="RCM297" s="6"/>
      <c r="RCN297" s="6"/>
      <c r="RCO297" s="6"/>
      <c r="RCP297" s="6"/>
      <c r="RCQ297" s="6"/>
      <c r="RCR297" s="6"/>
      <c r="RCS297" s="6"/>
      <c r="RCT297" s="6"/>
      <c r="RCU297" s="6"/>
      <c r="RCV297" s="6"/>
      <c r="RCW297" s="6"/>
      <c r="RCX297" s="6"/>
      <c r="RCY297" s="6"/>
      <c r="RCZ297" s="6"/>
      <c r="RDA297" s="6"/>
      <c r="RDB297" s="6"/>
      <c r="RDC297" s="6"/>
      <c r="RDD297" s="6"/>
      <c r="RDE297" s="6"/>
      <c r="RDF297" s="6"/>
      <c r="RDG297" s="6"/>
      <c r="RDH297" s="6"/>
      <c r="RDI297" s="6"/>
      <c r="RDJ297" s="6"/>
      <c r="RDK297" s="6"/>
      <c r="RDL297" s="6"/>
      <c r="RDM297" s="6"/>
      <c r="RDN297" s="6"/>
      <c r="RDO297" s="6"/>
      <c r="RDP297" s="6"/>
      <c r="RDQ297" s="6"/>
      <c r="RDR297" s="6"/>
      <c r="RDS297" s="6"/>
      <c r="RDT297" s="6"/>
      <c r="RDU297" s="6"/>
      <c r="RDV297" s="6"/>
      <c r="RDW297" s="6"/>
      <c r="RDX297" s="6"/>
      <c r="RDY297" s="6"/>
      <c r="RDZ297" s="6"/>
      <c r="REA297" s="6"/>
      <c r="REB297" s="6"/>
      <c r="REC297" s="6"/>
      <c r="RED297" s="6"/>
      <c r="REE297" s="6"/>
      <c r="REF297" s="6"/>
      <c r="REG297" s="6"/>
      <c r="REH297" s="6"/>
      <c r="REI297" s="6"/>
      <c r="REJ297" s="6"/>
      <c r="REK297" s="6"/>
      <c r="REL297" s="6"/>
      <c r="REM297" s="6"/>
      <c r="REN297" s="6"/>
      <c r="REO297" s="6"/>
      <c r="REP297" s="6"/>
      <c r="REQ297" s="6"/>
      <c r="RER297" s="6"/>
      <c r="RES297" s="6"/>
      <c r="RET297" s="6"/>
      <c r="REU297" s="6"/>
      <c r="REV297" s="6"/>
      <c r="REW297" s="6"/>
      <c r="REX297" s="6"/>
      <c r="REY297" s="6"/>
      <c r="REZ297" s="6"/>
      <c r="RFA297" s="6"/>
      <c r="RFB297" s="6"/>
      <c r="RFC297" s="6"/>
      <c r="RFD297" s="6"/>
      <c r="RFE297" s="6"/>
      <c r="RFF297" s="6"/>
      <c r="RFG297" s="6"/>
      <c r="RFH297" s="6"/>
      <c r="RFI297" s="6"/>
      <c r="RFJ297" s="6"/>
      <c r="RFK297" s="6"/>
      <c r="RFL297" s="6"/>
      <c r="RFM297" s="6"/>
      <c r="RFN297" s="6"/>
      <c r="RFO297" s="6"/>
      <c r="RFP297" s="6"/>
      <c r="RFQ297" s="6"/>
      <c r="RFR297" s="6"/>
      <c r="RFS297" s="6"/>
      <c r="RFT297" s="6"/>
      <c r="RFU297" s="6"/>
      <c r="RFV297" s="6"/>
      <c r="RFW297" s="6"/>
      <c r="RFX297" s="6"/>
      <c r="RFY297" s="6"/>
      <c r="RFZ297" s="6"/>
      <c r="RGA297" s="6"/>
      <c r="RGB297" s="6"/>
      <c r="RGC297" s="6"/>
      <c r="RGD297" s="6"/>
      <c r="RGE297" s="6"/>
      <c r="RGF297" s="6"/>
      <c r="RGG297" s="6"/>
      <c r="RGH297" s="6"/>
      <c r="RGI297" s="6"/>
      <c r="RGJ297" s="6"/>
      <c r="RGK297" s="6"/>
      <c r="RGL297" s="6"/>
      <c r="RGM297" s="6"/>
      <c r="RGN297" s="6"/>
      <c r="RGO297" s="6"/>
      <c r="RGP297" s="6"/>
      <c r="RGQ297" s="6"/>
      <c r="RGR297" s="6"/>
      <c r="RGS297" s="6"/>
      <c r="RGT297" s="6"/>
      <c r="RGU297" s="6"/>
      <c r="RGV297" s="6"/>
      <c r="RGW297" s="6"/>
      <c r="RGX297" s="6"/>
      <c r="RGY297" s="6"/>
      <c r="RGZ297" s="6"/>
      <c r="RHA297" s="6"/>
      <c r="RHB297" s="6"/>
      <c r="RHC297" s="6"/>
      <c r="RHD297" s="6"/>
      <c r="RHE297" s="6"/>
      <c r="RHF297" s="6"/>
      <c r="RHG297" s="6"/>
      <c r="RHH297" s="6"/>
      <c r="RHI297" s="6"/>
      <c r="RHJ297" s="6"/>
      <c r="RHK297" s="6"/>
      <c r="RHL297" s="6"/>
      <c r="RHM297" s="6"/>
      <c r="RHN297" s="6"/>
      <c r="RHO297" s="6"/>
      <c r="RHP297" s="6"/>
      <c r="RHQ297" s="6"/>
      <c r="RHR297" s="6"/>
      <c r="RHS297" s="6"/>
      <c r="RHT297" s="6"/>
      <c r="RHU297" s="6"/>
      <c r="RHV297" s="6"/>
      <c r="RHW297" s="6"/>
      <c r="RHX297" s="6"/>
      <c r="RHY297" s="6"/>
      <c r="RHZ297" s="6"/>
      <c r="RIA297" s="6"/>
      <c r="RIB297" s="6"/>
      <c r="RIC297" s="6"/>
      <c r="RID297" s="6"/>
      <c r="RIE297" s="6"/>
      <c r="RIF297" s="6"/>
      <c r="RIG297" s="6"/>
      <c r="RIH297" s="6"/>
      <c r="RII297" s="6"/>
      <c r="RIJ297" s="6"/>
      <c r="RIK297" s="6"/>
      <c r="RIL297" s="6"/>
      <c r="RIM297" s="6"/>
      <c r="RIN297" s="6"/>
      <c r="RIO297" s="6"/>
      <c r="RIP297" s="6"/>
      <c r="RIQ297" s="6"/>
      <c r="RIR297" s="6"/>
      <c r="RIS297" s="6"/>
      <c r="RIT297" s="6"/>
      <c r="RIU297" s="6"/>
      <c r="RIV297" s="6"/>
      <c r="RIW297" s="6"/>
      <c r="RIX297" s="6"/>
      <c r="RIY297" s="6"/>
      <c r="RIZ297" s="6"/>
      <c r="RJA297" s="6"/>
      <c r="RJB297" s="6"/>
      <c r="RJC297" s="6"/>
      <c r="RJD297" s="6"/>
      <c r="RJE297" s="6"/>
      <c r="RJF297" s="6"/>
      <c r="RJG297" s="6"/>
      <c r="RJH297" s="6"/>
      <c r="RJI297" s="6"/>
      <c r="RJJ297" s="6"/>
      <c r="RJK297" s="6"/>
      <c r="RJL297" s="6"/>
      <c r="RJM297" s="6"/>
      <c r="RJN297" s="6"/>
      <c r="RJO297" s="6"/>
      <c r="RJP297" s="6"/>
      <c r="RJQ297" s="6"/>
      <c r="RJR297" s="6"/>
      <c r="RJS297" s="6"/>
      <c r="RJT297" s="6"/>
      <c r="RJU297" s="6"/>
      <c r="RJV297" s="6"/>
      <c r="RJW297" s="6"/>
      <c r="RJX297" s="6"/>
      <c r="RJY297" s="6"/>
      <c r="RJZ297" s="6"/>
      <c r="RKA297" s="6"/>
      <c r="RKB297" s="6"/>
      <c r="RKC297" s="6"/>
      <c r="RKD297" s="6"/>
      <c r="RKE297" s="6"/>
      <c r="RKF297" s="6"/>
      <c r="RKG297" s="6"/>
      <c r="RKH297" s="6"/>
      <c r="RKI297" s="6"/>
      <c r="RKJ297" s="6"/>
      <c r="RKK297" s="6"/>
      <c r="RKL297" s="6"/>
      <c r="RKM297" s="6"/>
      <c r="RKN297" s="6"/>
      <c r="RKO297" s="6"/>
      <c r="RKP297" s="6"/>
      <c r="RKQ297" s="6"/>
      <c r="RKR297" s="6"/>
      <c r="RKS297" s="6"/>
      <c r="RKT297" s="6"/>
      <c r="RKU297" s="6"/>
      <c r="RKV297" s="6"/>
      <c r="RKW297" s="6"/>
      <c r="RKX297" s="6"/>
      <c r="RKY297" s="6"/>
      <c r="RKZ297" s="6"/>
      <c r="RLA297" s="6"/>
      <c r="RLB297" s="6"/>
      <c r="RLC297" s="6"/>
      <c r="RLD297" s="6"/>
      <c r="RLE297" s="6"/>
      <c r="RLF297" s="6"/>
      <c r="RLG297" s="6"/>
      <c r="RLH297" s="6"/>
      <c r="RLI297" s="6"/>
      <c r="RLJ297" s="6"/>
      <c r="RLK297" s="6"/>
      <c r="RLL297" s="6"/>
      <c r="RLM297" s="6"/>
      <c r="RLN297" s="6"/>
      <c r="RLO297" s="6"/>
      <c r="RLP297" s="6"/>
      <c r="RLQ297" s="6"/>
      <c r="RLR297" s="6"/>
      <c r="RLS297" s="6"/>
      <c r="RLT297" s="6"/>
      <c r="RLU297" s="6"/>
      <c r="RLV297" s="6"/>
      <c r="RLW297" s="6"/>
      <c r="RLX297" s="6"/>
      <c r="RLY297" s="6"/>
      <c r="RLZ297" s="6"/>
      <c r="RMA297" s="6"/>
      <c r="RMB297" s="6"/>
      <c r="RMC297" s="6"/>
      <c r="RMD297" s="6"/>
      <c r="RME297" s="6"/>
      <c r="RMF297" s="6"/>
      <c r="RMG297" s="6"/>
      <c r="RMH297" s="6"/>
      <c r="RMI297" s="6"/>
      <c r="RMJ297" s="6"/>
      <c r="RMK297" s="6"/>
      <c r="RML297" s="6"/>
      <c r="RMM297" s="6"/>
      <c r="RMN297" s="6"/>
      <c r="RMO297" s="6"/>
      <c r="RMP297" s="6"/>
      <c r="RMQ297" s="6"/>
      <c r="RMR297" s="6"/>
      <c r="RMS297" s="6"/>
      <c r="RMT297" s="6"/>
      <c r="RMU297" s="6"/>
      <c r="RMV297" s="6"/>
      <c r="RMW297" s="6"/>
      <c r="RMX297" s="6"/>
      <c r="RMY297" s="6"/>
      <c r="RMZ297" s="6"/>
      <c r="RNA297" s="6"/>
      <c r="RNB297" s="6"/>
      <c r="RNC297" s="6"/>
      <c r="RND297" s="6"/>
      <c r="RNE297" s="6"/>
      <c r="RNF297" s="6"/>
      <c r="RNG297" s="6"/>
      <c r="RNH297" s="6"/>
      <c r="RNI297" s="6"/>
      <c r="RNJ297" s="6"/>
      <c r="RNK297" s="6"/>
      <c r="RNL297" s="6"/>
      <c r="RNM297" s="6"/>
      <c r="RNN297" s="6"/>
      <c r="RNO297" s="6"/>
      <c r="RNP297" s="6"/>
      <c r="RNQ297" s="6"/>
      <c r="RNR297" s="6"/>
      <c r="RNS297" s="6"/>
      <c r="RNT297" s="6"/>
      <c r="RNU297" s="6"/>
      <c r="RNV297" s="6"/>
      <c r="RNW297" s="6"/>
      <c r="RNX297" s="6"/>
      <c r="RNY297" s="6"/>
      <c r="RNZ297" s="6"/>
      <c r="ROA297" s="6"/>
      <c r="ROB297" s="6"/>
      <c r="ROC297" s="6"/>
      <c r="ROD297" s="6"/>
      <c r="ROE297" s="6"/>
      <c r="ROF297" s="6"/>
      <c r="ROG297" s="6"/>
      <c r="ROH297" s="6"/>
      <c r="ROI297" s="6"/>
      <c r="ROJ297" s="6"/>
      <c r="ROK297" s="6"/>
      <c r="ROL297" s="6"/>
      <c r="ROM297" s="6"/>
      <c r="RON297" s="6"/>
      <c r="ROO297" s="6"/>
      <c r="ROP297" s="6"/>
      <c r="ROQ297" s="6"/>
      <c r="ROR297" s="6"/>
      <c r="ROS297" s="6"/>
      <c r="ROT297" s="6"/>
      <c r="ROU297" s="6"/>
      <c r="ROV297" s="6"/>
      <c r="ROW297" s="6"/>
      <c r="ROX297" s="6"/>
      <c r="ROY297" s="6"/>
      <c r="ROZ297" s="6"/>
      <c r="RPA297" s="6"/>
      <c r="RPB297" s="6"/>
      <c r="RPC297" s="6"/>
      <c r="RPD297" s="6"/>
      <c r="RPE297" s="6"/>
      <c r="RPF297" s="6"/>
      <c r="RPG297" s="6"/>
      <c r="RPH297" s="6"/>
      <c r="RPI297" s="6"/>
      <c r="RPJ297" s="6"/>
      <c r="RPK297" s="6"/>
      <c r="RPL297" s="6"/>
      <c r="RPM297" s="6"/>
      <c r="RPN297" s="6"/>
      <c r="RPO297" s="6"/>
      <c r="RPP297" s="6"/>
      <c r="RPQ297" s="6"/>
      <c r="RPR297" s="6"/>
      <c r="RPS297" s="6"/>
      <c r="RPT297" s="6"/>
      <c r="RPU297" s="6"/>
      <c r="RPV297" s="6"/>
      <c r="RPW297" s="6"/>
      <c r="RPX297" s="6"/>
      <c r="RPY297" s="6"/>
      <c r="RPZ297" s="6"/>
      <c r="RQA297" s="6"/>
      <c r="RQB297" s="6"/>
      <c r="RQC297" s="6"/>
      <c r="RQD297" s="6"/>
      <c r="RQE297" s="6"/>
      <c r="RQF297" s="6"/>
      <c r="RQG297" s="6"/>
      <c r="RQH297" s="6"/>
      <c r="RQI297" s="6"/>
      <c r="RQJ297" s="6"/>
      <c r="RQK297" s="6"/>
      <c r="RQL297" s="6"/>
      <c r="RQM297" s="6"/>
      <c r="RQN297" s="6"/>
      <c r="RQO297" s="6"/>
      <c r="RQP297" s="6"/>
      <c r="RQQ297" s="6"/>
      <c r="RQR297" s="6"/>
      <c r="RQS297" s="6"/>
      <c r="RQT297" s="6"/>
      <c r="RQU297" s="6"/>
      <c r="RQV297" s="6"/>
      <c r="RQW297" s="6"/>
      <c r="RQX297" s="6"/>
      <c r="RQY297" s="6"/>
      <c r="RQZ297" s="6"/>
      <c r="RRA297" s="6"/>
      <c r="RRB297" s="6"/>
      <c r="RRC297" s="6"/>
      <c r="RRD297" s="6"/>
      <c r="RRE297" s="6"/>
      <c r="RRF297" s="6"/>
      <c r="RRG297" s="6"/>
      <c r="RRH297" s="6"/>
      <c r="RRI297" s="6"/>
      <c r="RRJ297" s="6"/>
      <c r="RRK297" s="6"/>
      <c r="RRL297" s="6"/>
      <c r="RRM297" s="6"/>
      <c r="RRN297" s="6"/>
      <c r="RRO297" s="6"/>
      <c r="RRP297" s="6"/>
      <c r="RRQ297" s="6"/>
      <c r="RRR297" s="6"/>
      <c r="RRS297" s="6"/>
      <c r="RRT297" s="6"/>
      <c r="RRU297" s="6"/>
      <c r="RRV297" s="6"/>
      <c r="RRW297" s="6"/>
      <c r="RRX297" s="6"/>
      <c r="RRY297" s="6"/>
      <c r="RRZ297" s="6"/>
      <c r="RSA297" s="6"/>
      <c r="RSB297" s="6"/>
      <c r="RSC297" s="6"/>
      <c r="RSD297" s="6"/>
      <c r="RSE297" s="6"/>
      <c r="RSF297" s="6"/>
      <c r="RSG297" s="6"/>
      <c r="RSH297" s="6"/>
      <c r="RSI297" s="6"/>
      <c r="RSJ297" s="6"/>
      <c r="RSK297" s="6"/>
      <c r="RSL297" s="6"/>
      <c r="RSM297" s="6"/>
      <c r="RSN297" s="6"/>
      <c r="RSO297" s="6"/>
      <c r="RSP297" s="6"/>
      <c r="RSQ297" s="6"/>
      <c r="RSR297" s="6"/>
      <c r="RSS297" s="6"/>
      <c r="RST297" s="6"/>
      <c r="RSU297" s="6"/>
      <c r="RSV297" s="6"/>
      <c r="RSW297" s="6"/>
      <c r="RSX297" s="6"/>
      <c r="RSY297" s="6"/>
      <c r="RSZ297" s="6"/>
      <c r="RTA297" s="6"/>
      <c r="RTB297" s="6"/>
      <c r="RTC297" s="6"/>
      <c r="RTD297" s="6"/>
      <c r="RTE297" s="6"/>
      <c r="RTF297" s="6"/>
      <c r="RTG297" s="6"/>
      <c r="RTH297" s="6"/>
      <c r="RTI297" s="6"/>
      <c r="RTJ297" s="6"/>
      <c r="RTK297" s="6"/>
      <c r="RTL297" s="6"/>
      <c r="RTM297" s="6"/>
      <c r="RTN297" s="6"/>
      <c r="RTO297" s="6"/>
      <c r="RTP297" s="6"/>
      <c r="RTQ297" s="6"/>
      <c r="RTR297" s="6"/>
      <c r="RTS297" s="6"/>
      <c r="RTT297" s="6"/>
      <c r="RTU297" s="6"/>
      <c r="RTV297" s="6"/>
      <c r="RTW297" s="6"/>
      <c r="RTX297" s="6"/>
      <c r="RTY297" s="6"/>
      <c r="RTZ297" s="6"/>
      <c r="RUA297" s="6"/>
      <c r="RUB297" s="6"/>
      <c r="RUC297" s="6"/>
      <c r="RUD297" s="6"/>
      <c r="RUE297" s="6"/>
      <c r="RUF297" s="6"/>
      <c r="RUG297" s="6"/>
      <c r="RUH297" s="6"/>
      <c r="RUI297" s="6"/>
      <c r="RUJ297" s="6"/>
      <c r="RUK297" s="6"/>
      <c r="RUL297" s="6"/>
      <c r="RUM297" s="6"/>
      <c r="RUN297" s="6"/>
      <c r="RUO297" s="6"/>
      <c r="RUP297" s="6"/>
      <c r="RUQ297" s="6"/>
      <c r="RUR297" s="6"/>
      <c r="RUS297" s="6"/>
      <c r="RUT297" s="6"/>
      <c r="RUU297" s="6"/>
      <c r="RUV297" s="6"/>
      <c r="RUW297" s="6"/>
      <c r="RUX297" s="6"/>
      <c r="RUY297" s="6"/>
      <c r="RUZ297" s="6"/>
      <c r="RVA297" s="6"/>
      <c r="RVB297" s="6"/>
      <c r="RVC297" s="6"/>
      <c r="RVD297" s="6"/>
      <c r="RVE297" s="6"/>
      <c r="RVF297" s="6"/>
      <c r="RVG297" s="6"/>
      <c r="RVH297" s="6"/>
      <c r="RVI297" s="6"/>
      <c r="RVJ297" s="6"/>
      <c r="RVK297" s="6"/>
      <c r="RVL297" s="6"/>
      <c r="RVM297" s="6"/>
      <c r="RVN297" s="6"/>
      <c r="RVO297" s="6"/>
      <c r="RVP297" s="6"/>
      <c r="RVQ297" s="6"/>
      <c r="RVR297" s="6"/>
      <c r="RVS297" s="6"/>
      <c r="RVT297" s="6"/>
      <c r="RVU297" s="6"/>
      <c r="RVV297" s="6"/>
      <c r="RVW297" s="6"/>
      <c r="RVX297" s="6"/>
      <c r="RVY297" s="6"/>
      <c r="RVZ297" s="6"/>
      <c r="RWA297" s="6"/>
      <c r="RWB297" s="6"/>
      <c r="RWC297" s="6"/>
      <c r="RWD297" s="6"/>
      <c r="RWE297" s="6"/>
      <c r="RWF297" s="6"/>
      <c r="RWG297" s="6"/>
      <c r="RWH297" s="6"/>
      <c r="RWI297" s="6"/>
      <c r="RWJ297" s="6"/>
      <c r="RWK297" s="6"/>
      <c r="RWL297" s="6"/>
      <c r="RWM297" s="6"/>
      <c r="RWN297" s="6"/>
      <c r="RWO297" s="6"/>
      <c r="RWP297" s="6"/>
      <c r="RWQ297" s="6"/>
      <c r="RWR297" s="6"/>
      <c r="RWS297" s="6"/>
      <c r="RWT297" s="6"/>
      <c r="RWU297" s="6"/>
      <c r="RWV297" s="6"/>
      <c r="RWW297" s="6"/>
      <c r="RWX297" s="6"/>
      <c r="RWY297" s="6"/>
      <c r="RWZ297" s="6"/>
      <c r="RXA297" s="6"/>
      <c r="RXB297" s="6"/>
      <c r="RXC297" s="6"/>
      <c r="RXD297" s="6"/>
      <c r="RXE297" s="6"/>
      <c r="RXF297" s="6"/>
      <c r="RXG297" s="6"/>
      <c r="RXH297" s="6"/>
      <c r="RXI297" s="6"/>
      <c r="RXJ297" s="6"/>
      <c r="RXK297" s="6"/>
      <c r="RXL297" s="6"/>
      <c r="RXM297" s="6"/>
      <c r="RXN297" s="6"/>
      <c r="RXO297" s="6"/>
      <c r="RXP297" s="6"/>
      <c r="RXQ297" s="6"/>
      <c r="RXR297" s="6"/>
      <c r="RXS297" s="6"/>
      <c r="RXT297" s="6"/>
      <c r="RXU297" s="6"/>
      <c r="RXV297" s="6"/>
      <c r="RXW297" s="6"/>
      <c r="RXX297" s="6"/>
      <c r="RXY297" s="6"/>
      <c r="RXZ297" s="6"/>
      <c r="RYA297" s="6"/>
      <c r="RYB297" s="6"/>
      <c r="RYC297" s="6"/>
      <c r="RYD297" s="6"/>
      <c r="RYE297" s="6"/>
      <c r="RYF297" s="6"/>
      <c r="RYG297" s="6"/>
      <c r="RYH297" s="6"/>
      <c r="RYI297" s="6"/>
      <c r="RYJ297" s="6"/>
      <c r="RYK297" s="6"/>
      <c r="RYL297" s="6"/>
      <c r="RYM297" s="6"/>
      <c r="RYN297" s="6"/>
      <c r="RYO297" s="6"/>
      <c r="RYP297" s="6"/>
      <c r="RYQ297" s="6"/>
      <c r="RYR297" s="6"/>
      <c r="RYS297" s="6"/>
      <c r="RYT297" s="6"/>
      <c r="RYU297" s="6"/>
      <c r="RYV297" s="6"/>
      <c r="RYW297" s="6"/>
      <c r="RYX297" s="6"/>
      <c r="RYY297" s="6"/>
      <c r="RYZ297" s="6"/>
      <c r="RZA297" s="6"/>
      <c r="RZB297" s="6"/>
      <c r="RZC297" s="6"/>
      <c r="RZD297" s="6"/>
      <c r="RZE297" s="6"/>
      <c r="RZF297" s="6"/>
      <c r="RZG297" s="6"/>
      <c r="RZH297" s="6"/>
      <c r="RZI297" s="6"/>
      <c r="RZJ297" s="6"/>
      <c r="RZK297" s="6"/>
      <c r="RZL297" s="6"/>
      <c r="RZM297" s="6"/>
      <c r="RZN297" s="6"/>
      <c r="RZO297" s="6"/>
      <c r="RZP297" s="6"/>
      <c r="RZQ297" s="6"/>
      <c r="RZR297" s="6"/>
      <c r="RZS297" s="6"/>
      <c r="RZT297" s="6"/>
      <c r="RZU297" s="6"/>
      <c r="RZV297" s="6"/>
      <c r="RZW297" s="6"/>
      <c r="RZX297" s="6"/>
      <c r="RZY297" s="6"/>
      <c r="RZZ297" s="6"/>
      <c r="SAA297" s="6"/>
      <c r="SAB297" s="6"/>
      <c r="SAC297" s="6"/>
      <c r="SAD297" s="6"/>
      <c r="SAE297" s="6"/>
      <c r="SAF297" s="6"/>
      <c r="SAG297" s="6"/>
      <c r="SAH297" s="6"/>
      <c r="SAI297" s="6"/>
      <c r="SAJ297" s="6"/>
      <c r="SAK297" s="6"/>
      <c r="SAL297" s="6"/>
      <c r="SAM297" s="6"/>
      <c r="SAN297" s="6"/>
      <c r="SAO297" s="6"/>
      <c r="SAP297" s="6"/>
      <c r="SAQ297" s="6"/>
      <c r="SAR297" s="6"/>
      <c r="SAS297" s="6"/>
      <c r="SAT297" s="6"/>
      <c r="SAU297" s="6"/>
      <c r="SAV297" s="6"/>
      <c r="SAW297" s="6"/>
      <c r="SAX297" s="6"/>
      <c r="SAY297" s="6"/>
      <c r="SAZ297" s="6"/>
      <c r="SBA297" s="6"/>
      <c r="SBB297" s="6"/>
      <c r="SBC297" s="6"/>
      <c r="SBD297" s="6"/>
      <c r="SBE297" s="6"/>
      <c r="SBF297" s="6"/>
      <c r="SBG297" s="6"/>
      <c r="SBH297" s="6"/>
      <c r="SBI297" s="6"/>
      <c r="SBJ297" s="6"/>
      <c r="SBK297" s="6"/>
      <c r="SBL297" s="6"/>
      <c r="SBM297" s="6"/>
      <c r="SBN297" s="6"/>
      <c r="SBO297" s="6"/>
      <c r="SBP297" s="6"/>
      <c r="SBQ297" s="6"/>
      <c r="SBR297" s="6"/>
      <c r="SBS297" s="6"/>
      <c r="SBT297" s="6"/>
      <c r="SBU297" s="6"/>
      <c r="SBV297" s="6"/>
      <c r="SBW297" s="6"/>
      <c r="SBX297" s="6"/>
      <c r="SBY297" s="6"/>
      <c r="SBZ297" s="6"/>
      <c r="SCA297" s="6"/>
      <c r="SCB297" s="6"/>
      <c r="SCC297" s="6"/>
      <c r="SCD297" s="6"/>
      <c r="SCE297" s="6"/>
      <c r="SCF297" s="6"/>
      <c r="SCG297" s="6"/>
      <c r="SCH297" s="6"/>
      <c r="SCI297" s="6"/>
      <c r="SCJ297" s="6"/>
      <c r="SCK297" s="6"/>
      <c r="SCL297" s="6"/>
      <c r="SCM297" s="6"/>
      <c r="SCN297" s="6"/>
      <c r="SCO297" s="6"/>
      <c r="SCP297" s="6"/>
      <c r="SCQ297" s="6"/>
      <c r="SCR297" s="6"/>
      <c r="SCS297" s="6"/>
      <c r="SCT297" s="6"/>
      <c r="SCU297" s="6"/>
      <c r="SCV297" s="6"/>
      <c r="SCW297" s="6"/>
      <c r="SCX297" s="6"/>
      <c r="SCY297" s="6"/>
      <c r="SCZ297" s="6"/>
      <c r="SDA297" s="6"/>
      <c r="SDB297" s="6"/>
      <c r="SDC297" s="6"/>
      <c r="SDD297" s="6"/>
      <c r="SDE297" s="6"/>
      <c r="SDF297" s="6"/>
      <c r="SDG297" s="6"/>
      <c r="SDH297" s="6"/>
      <c r="SDI297" s="6"/>
      <c r="SDJ297" s="6"/>
      <c r="SDK297" s="6"/>
      <c r="SDL297" s="6"/>
      <c r="SDM297" s="6"/>
      <c r="SDN297" s="6"/>
      <c r="SDO297" s="6"/>
      <c r="SDP297" s="6"/>
      <c r="SDQ297" s="6"/>
      <c r="SDR297" s="6"/>
      <c r="SDS297" s="6"/>
      <c r="SDT297" s="6"/>
      <c r="SDU297" s="6"/>
      <c r="SDV297" s="6"/>
      <c r="SDW297" s="6"/>
      <c r="SDX297" s="6"/>
      <c r="SDY297" s="6"/>
      <c r="SDZ297" s="6"/>
      <c r="SEA297" s="6"/>
      <c r="SEB297" s="6"/>
      <c r="SEC297" s="6"/>
      <c r="SED297" s="6"/>
      <c r="SEE297" s="6"/>
      <c r="SEF297" s="6"/>
      <c r="SEG297" s="6"/>
      <c r="SEH297" s="6"/>
      <c r="SEI297" s="6"/>
      <c r="SEJ297" s="6"/>
      <c r="SEK297" s="6"/>
      <c r="SEL297" s="6"/>
      <c r="SEM297" s="6"/>
      <c r="SEN297" s="6"/>
      <c r="SEO297" s="6"/>
      <c r="SEP297" s="6"/>
      <c r="SEQ297" s="6"/>
      <c r="SER297" s="6"/>
      <c r="SES297" s="6"/>
      <c r="SET297" s="6"/>
      <c r="SEU297" s="6"/>
      <c r="SEV297" s="6"/>
      <c r="SEW297" s="6"/>
      <c r="SEX297" s="6"/>
      <c r="SEY297" s="6"/>
      <c r="SEZ297" s="6"/>
      <c r="SFA297" s="6"/>
      <c r="SFB297" s="6"/>
      <c r="SFC297" s="6"/>
      <c r="SFD297" s="6"/>
      <c r="SFE297" s="6"/>
      <c r="SFF297" s="6"/>
      <c r="SFG297" s="6"/>
      <c r="SFH297" s="6"/>
      <c r="SFI297" s="6"/>
      <c r="SFJ297" s="6"/>
      <c r="SFK297" s="6"/>
      <c r="SFL297" s="6"/>
      <c r="SFM297" s="6"/>
      <c r="SFN297" s="6"/>
      <c r="SFO297" s="6"/>
      <c r="SFP297" s="6"/>
      <c r="SFQ297" s="6"/>
      <c r="SFR297" s="6"/>
      <c r="SFS297" s="6"/>
      <c r="SFT297" s="6"/>
      <c r="SFU297" s="6"/>
      <c r="SFV297" s="6"/>
      <c r="SFW297" s="6"/>
      <c r="SFX297" s="6"/>
      <c r="SFY297" s="6"/>
      <c r="SFZ297" s="6"/>
      <c r="SGA297" s="6"/>
      <c r="SGB297" s="6"/>
      <c r="SGC297" s="6"/>
      <c r="SGD297" s="6"/>
      <c r="SGE297" s="6"/>
      <c r="SGF297" s="6"/>
      <c r="SGG297" s="6"/>
      <c r="SGH297" s="6"/>
      <c r="SGI297" s="6"/>
      <c r="SGJ297" s="6"/>
      <c r="SGK297" s="6"/>
      <c r="SGL297" s="6"/>
      <c r="SGM297" s="6"/>
      <c r="SGN297" s="6"/>
      <c r="SGO297" s="6"/>
      <c r="SGP297" s="6"/>
      <c r="SGQ297" s="6"/>
      <c r="SGR297" s="6"/>
      <c r="SGS297" s="6"/>
      <c r="SGT297" s="6"/>
      <c r="SGU297" s="6"/>
      <c r="SGV297" s="6"/>
      <c r="SGW297" s="6"/>
      <c r="SGX297" s="6"/>
      <c r="SGY297" s="6"/>
      <c r="SGZ297" s="6"/>
      <c r="SHA297" s="6"/>
      <c r="SHB297" s="6"/>
      <c r="SHC297" s="6"/>
      <c r="SHD297" s="6"/>
      <c r="SHE297" s="6"/>
      <c r="SHF297" s="6"/>
      <c r="SHG297" s="6"/>
      <c r="SHH297" s="6"/>
      <c r="SHI297" s="6"/>
      <c r="SHJ297" s="6"/>
      <c r="SHK297" s="6"/>
      <c r="SHL297" s="6"/>
      <c r="SHM297" s="6"/>
      <c r="SHN297" s="6"/>
      <c r="SHO297" s="6"/>
      <c r="SHP297" s="6"/>
      <c r="SHQ297" s="6"/>
      <c r="SHR297" s="6"/>
      <c r="SHS297" s="6"/>
      <c r="SHT297" s="6"/>
      <c r="SHU297" s="6"/>
      <c r="SHV297" s="6"/>
      <c r="SHW297" s="6"/>
      <c r="SHX297" s="6"/>
      <c r="SHY297" s="6"/>
      <c r="SHZ297" s="6"/>
      <c r="SIA297" s="6"/>
      <c r="SIB297" s="6"/>
      <c r="SIC297" s="6"/>
      <c r="SID297" s="6"/>
      <c r="SIE297" s="6"/>
      <c r="SIF297" s="6"/>
      <c r="SIG297" s="6"/>
      <c r="SIH297" s="6"/>
      <c r="SII297" s="6"/>
      <c r="SIJ297" s="6"/>
      <c r="SIK297" s="6"/>
      <c r="SIL297" s="6"/>
      <c r="SIM297" s="6"/>
      <c r="SIN297" s="6"/>
      <c r="SIO297" s="6"/>
      <c r="SIP297" s="6"/>
      <c r="SIQ297" s="6"/>
      <c r="SIR297" s="6"/>
      <c r="SIS297" s="6"/>
      <c r="SIT297" s="6"/>
      <c r="SIU297" s="6"/>
      <c r="SIV297" s="6"/>
      <c r="SIW297" s="6"/>
      <c r="SIX297" s="6"/>
      <c r="SIY297" s="6"/>
      <c r="SIZ297" s="6"/>
      <c r="SJA297" s="6"/>
      <c r="SJB297" s="6"/>
      <c r="SJC297" s="6"/>
      <c r="SJD297" s="6"/>
      <c r="SJE297" s="6"/>
      <c r="SJF297" s="6"/>
      <c r="SJG297" s="6"/>
      <c r="SJH297" s="6"/>
      <c r="SJI297" s="6"/>
      <c r="SJJ297" s="6"/>
      <c r="SJK297" s="6"/>
      <c r="SJL297" s="6"/>
      <c r="SJM297" s="6"/>
      <c r="SJN297" s="6"/>
      <c r="SJO297" s="6"/>
      <c r="SJP297" s="6"/>
      <c r="SJQ297" s="6"/>
      <c r="SJR297" s="6"/>
      <c r="SJS297" s="6"/>
      <c r="SJT297" s="6"/>
      <c r="SJU297" s="6"/>
      <c r="SJV297" s="6"/>
      <c r="SJW297" s="6"/>
      <c r="SJX297" s="6"/>
      <c r="SJY297" s="6"/>
      <c r="SJZ297" s="6"/>
      <c r="SKA297" s="6"/>
      <c r="SKB297" s="6"/>
      <c r="SKC297" s="6"/>
      <c r="SKD297" s="6"/>
      <c r="SKE297" s="6"/>
      <c r="SKF297" s="6"/>
      <c r="SKG297" s="6"/>
      <c r="SKH297" s="6"/>
      <c r="SKI297" s="6"/>
      <c r="SKJ297" s="6"/>
      <c r="SKK297" s="6"/>
      <c r="SKL297" s="6"/>
      <c r="SKM297" s="6"/>
      <c r="SKN297" s="6"/>
      <c r="SKO297" s="6"/>
      <c r="SKP297" s="6"/>
      <c r="SKQ297" s="6"/>
      <c r="SKR297" s="6"/>
      <c r="SKS297" s="6"/>
      <c r="SKT297" s="6"/>
      <c r="SKU297" s="6"/>
      <c r="SKV297" s="6"/>
      <c r="SKW297" s="6"/>
      <c r="SKX297" s="6"/>
      <c r="SKY297" s="6"/>
      <c r="SKZ297" s="6"/>
      <c r="SLA297" s="6"/>
      <c r="SLB297" s="6"/>
      <c r="SLC297" s="6"/>
      <c r="SLD297" s="6"/>
      <c r="SLE297" s="6"/>
      <c r="SLF297" s="6"/>
      <c r="SLG297" s="6"/>
      <c r="SLH297" s="6"/>
      <c r="SLI297" s="6"/>
      <c r="SLJ297" s="6"/>
      <c r="SLK297" s="6"/>
      <c r="SLL297" s="6"/>
      <c r="SLM297" s="6"/>
      <c r="SLN297" s="6"/>
      <c r="SLO297" s="6"/>
      <c r="SLP297" s="6"/>
      <c r="SLQ297" s="6"/>
      <c r="SLR297" s="6"/>
      <c r="SLS297" s="6"/>
      <c r="SLT297" s="6"/>
      <c r="SLU297" s="6"/>
      <c r="SLV297" s="6"/>
      <c r="SLW297" s="6"/>
      <c r="SLX297" s="6"/>
      <c r="SLY297" s="6"/>
      <c r="SLZ297" s="6"/>
      <c r="SMA297" s="6"/>
      <c r="SMB297" s="6"/>
      <c r="SMC297" s="6"/>
      <c r="SMD297" s="6"/>
      <c r="SME297" s="6"/>
      <c r="SMF297" s="6"/>
      <c r="SMG297" s="6"/>
      <c r="SMH297" s="6"/>
      <c r="SMI297" s="6"/>
      <c r="SMJ297" s="6"/>
      <c r="SMK297" s="6"/>
      <c r="SML297" s="6"/>
      <c r="SMM297" s="6"/>
      <c r="SMN297" s="6"/>
      <c r="SMO297" s="6"/>
      <c r="SMP297" s="6"/>
      <c r="SMQ297" s="6"/>
      <c r="SMR297" s="6"/>
      <c r="SMS297" s="6"/>
      <c r="SMT297" s="6"/>
      <c r="SMU297" s="6"/>
      <c r="SMV297" s="6"/>
      <c r="SMW297" s="6"/>
      <c r="SMX297" s="6"/>
      <c r="SMY297" s="6"/>
      <c r="SMZ297" s="6"/>
      <c r="SNA297" s="6"/>
      <c r="SNB297" s="6"/>
      <c r="SNC297" s="6"/>
      <c r="SND297" s="6"/>
      <c r="SNE297" s="6"/>
      <c r="SNF297" s="6"/>
      <c r="SNG297" s="6"/>
      <c r="SNH297" s="6"/>
      <c r="SNI297" s="6"/>
      <c r="SNJ297" s="6"/>
      <c r="SNK297" s="6"/>
      <c r="SNL297" s="6"/>
      <c r="SNM297" s="6"/>
      <c r="SNN297" s="6"/>
      <c r="SNO297" s="6"/>
      <c r="SNP297" s="6"/>
      <c r="SNQ297" s="6"/>
      <c r="SNR297" s="6"/>
      <c r="SNS297" s="6"/>
      <c r="SNT297" s="6"/>
      <c r="SNU297" s="6"/>
      <c r="SNV297" s="6"/>
      <c r="SNW297" s="6"/>
      <c r="SNX297" s="6"/>
      <c r="SNY297" s="6"/>
      <c r="SNZ297" s="6"/>
      <c r="SOA297" s="6"/>
      <c r="SOB297" s="6"/>
      <c r="SOC297" s="6"/>
      <c r="SOD297" s="6"/>
      <c r="SOE297" s="6"/>
      <c r="SOF297" s="6"/>
      <c r="SOG297" s="6"/>
      <c r="SOH297" s="6"/>
      <c r="SOI297" s="6"/>
      <c r="SOJ297" s="6"/>
      <c r="SOK297" s="6"/>
      <c r="SOL297" s="6"/>
      <c r="SOM297" s="6"/>
      <c r="SON297" s="6"/>
      <c r="SOO297" s="6"/>
      <c r="SOP297" s="6"/>
      <c r="SOQ297" s="6"/>
      <c r="SOR297" s="6"/>
      <c r="SOS297" s="6"/>
      <c r="SOT297" s="6"/>
      <c r="SOU297" s="6"/>
      <c r="SOV297" s="6"/>
      <c r="SOW297" s="6"/>
      <c r="SOX297" s="6"/>
      <c r="SOY297" s="6"/>
      <c r="SOZ297" s="6"/>
      <c r="SPA297" s="6"/>
      <c r="SPB297" s="6"/>
      <c r="SPC297" s="6"/>
      <c r="SPD297" s="6"/>
      <c r="SPE297" s="6"/>
      <c r="SPF297" s="6"/>
      <c r="SPG297" s="6"/>
      <c r="SPH297" s="6"/>
      <c r="SPI297" s="6"/>
      <c r="SPJ297" s="6"/>
      <c r="SPK297" s="6"/>
      <c r="SPL297" s="6"/>
      <c r="SPM297" s="6"/>
      <c r="SPN297" s="6"/>
      <c r="SPO297" s="6"/>
      <c r="SPP297" s="6"/>
      <c r="SPQ297" s="6"/>
      <c r="SPR297" s="6"/>
      <c r="SPS297" s="6"/>
      <c r="SPT297" s="6"/>
      <c r="SPU297" s="6"/>
      <c r="SPV297" s="6"/>
      <c r="SPW297" s="6"/>
      <c r="SPX297" s="6"/>
      <c r="SPY297" s="6"/>
      <c r="SPZ297" s="6"/>
      <c r="SQA297" s="6"/>
      <c r="SQB297" s="6"/>
      <c r="SQC297" s="6"/>
      <c r="SQD297" s="6"/>
      <c r="SQE297" s="6"/>
      <c r="SQF297" s="6"/>
      <c r="SQG297" s="6"/>
      <c r="SQH297" s="6"/>
      <c r="SQI297" s="6"/>
      <c r="SQJ297" s="6"/>
      <c r="SQK297" s="6"/>
      <c r="SQL297" s="6"/>
      <c r="SQM297" s="6"/>
      <c r="SQN297" s="6"/>
      <c r="SQO297" s="6"/>
      <c r="SQP297" s="6"/>
      <c r="SQQ297" s="6"/>
      <c r="SQR297" s="6"/>
      <c r="SQS297" s="6"/>
      <c r="SQT297" s="6"/>
      <c r="SQU297" s="6"/>
      <c r="SQV297" s="6"/>
      <c r="SQW297" s="6"/>
      <c r="SQX297" s="6"/>
      <c r="SQY297" s="6"/>
      <c r="SQZ297" s="6"/>
      <c r="SRA297" s="6"/>
      <c r="SRB297" s="6"/>
      <c r="SRC297" s="6"/>
      <c r="SRD297" s="6"/>
      <c r="SRE297" s="6"/>
      <c r="SRF297" s="6"/>
      <c r="SRG297" s="6"/>
      <c r="SRH297" s="6"/>
      <c r="SRI297" s="6"/>
      <c r="SRJ297" s="6"/>
      <c r="SRK297" s="6"/>
      <c r="SRL297" s="6"/>
      <c r="SRM297" s="6"/>
      <c r="SRN297" s="6"/>
      <c r="SRO297" s="6"/>
      <c r="SRP297" s="6"/>
      <c r="SRQ297" s="6"/>
      <c r="SRR297" s="6"/>
      <c r="SRS297" s="6"/>
      <c r="SRT297" s="6"/>
      <c r="SRU297" s="6"/>
      <c r="SRV297" s="6"/>
      <c r="SRW297" s="6"/>
      <c r="SRX297" s="6"/>
      <c r="SRY297" s="6"/>
      <c r="SRZ297" s="6"/>
      <c r="SSA297" s="6"/>
      <c r="SSB297" s="6"/>
      <c r="SSC297" s="6"/>
      <c r="SSD297" s="6"/>
      <c r="SSE297" s="6"/>
      <c r="SSF297" s="6"/>
      <c r="SSG297" s="6"/>
      <c r="SSH297" s="6"/>
      <c r="SSI297" s="6"/>
      <c r="SSJ297" s="6"/>
      <c r="SSK297" s="6"/>
      <c r="SSL297" s="6"/>
      <c r="SSM297" s="6"/>
      <c r="SSN297" s="6"/>
      <c r="SSO297" s="6"/>
      <c r="SSP297" s="6"/>
      <c r="SSQ297" s="6"/>
      <c r="SSR297" s="6"/>
      <c r="SSS297" s="6"/>
      <c r="SST297" s="6"/>
      <c r="SSU297" s="6"/>
      <c r="SSV297" s="6"/>
      <c r="SSW297" s="6"/>
      <c r="SSX297" s="6"/>
      <c r="SSY297" s="6"/>
      <c r="SSZ297" s="6"/>
      <c r="STA297" s="6"/>
      <c r="STB297" s="6"/>
      <c r="STC297" s="6"/>
      <c r="STD297" s="6"/>
      <c r="STE297" s="6"/>
      <c r="STF297" s="6"/>
      <c r="STG297" s="6"/>
      <c r="STH297" s="6"/>
      <c r="STI297" s="6"/>
      <c r="STJ297" s="6"/>
      <c r="STK297" s="6"/>
      <c r="STL297" s="6"/>
      <c r="STM297" s="6"/>
      <c r="STN297" s="6"/>
      <c r="STO297" s="6"/>
      <c r="STP297" s="6"/>
      <c r="STQ297" s="6"/>
      <c r="STR297" s="6"/>
      <c r="STS297" s="6"/>
      <c r="STT297" s="6"/>
      <c r="STU297" s="6"/>
      <c r="STV297" s="6"/>
      <c r="STW297" s="6"/>
      <c r="STX297" s="6"/>
      <c r="STY297" s="6"/>
      <c r="STZ297" s="6"/>
      <c r="SUA297" s="6"/>
      <c r="SUB297" s="6"/>
      <c r="SUC297" s="6"/>
      <c r="SUD297" s="6"/>
      <c r="SUE297" s="6"/>
      <c r="SUF297" s="6"/>
      <c r="SUG297" s="6"/>
      <c r="SUH297" s="6"/>
      <c r="SUI297" s="6"/>
      <c r="SUJ297" s="6"/>
      <c r="SUK297" s="6"/>
      <c r="SUL297" s="6"/>
      <c r="SUM297" s="6"/>
      <c r="SUN297" s="6"/>
      <c r="SUO297" s="6"/>
      <c r="SUP297" s="6"/>
      <c r="SUQ297" s="6"/>
      <c r="SUR297" s="6"/>
      <c r="SUS297" s="6"/>
      <c r="SUT297" s="6"/>
      <c r="SUU297" s="6"/>
      <c r="SUV297" s="6"/>
      <c r="SUW297" s="6"/>
      <c r="SUX297" s="6"/>
      <c r="SUY297" s="6"/>
      <c r="SUZ297" s="6"/>
      <c r="SVA297" s="6"/>
      <c r="SVB297" s="6"/>
      <c r="SVC297" s="6"/>
      <c r="SVD297" s="6"/>
      <c r="SVE297" s="6"/>
      <c r="SVF297" s="6"/>
      <c r="SVG297" s="6"/>
      <c r="SVH297" s="6"/>
      <c r="SVI297" s="6"/>
      <c r="SVJ297" s="6"/>
      <c r="SVK297" s="6"/>
      <c r="SVL297" s="6"/>
      <c r="SVM297" s="6"/>
      <c r="SVN297" s="6"/>
      <c r="SVO297" s="6"/>
      <c r="SVP297" s="6"/>
      <c r="SVQ297" s="6"/>
      <c r="SVR297" s="6"/>
      <c r="SVS297" s="6"/>
      <c r="SVT297" s="6"/>
      <c r="SVU297" s="6"/>
      <c r="SVV297" s="6"/>
      <c r="SVW297" s="6"/>
      <c r="SVX297" s="6"/>
      <c r="SVY297" s="6"/>
      <c r="SVZ297" s="6"/>
      <c r="SWA297" s="6"/>
      <c r="SWB297" s="6"/>
      <c r="SWC297" s="6"/>
      <c r="SWD297" s="6"/>
      <c r="SWE297" s="6"/>
      <c r="SWF297" s="6"/>
      <c r="SWG297" s="6"/>
      <c r="SWH297" s="6"/>
      <c r="SWI297" s="6"/>
      <c r="SWJ297" s="6"/>
      <c r="SWK297" s="6"/>
      <c r="SWL297" s="6"/>
      <c r="SWM297" s="6"/>
      <c r="SWN297" s="6"/>
      <c r="SWO297" s="6"/>
      <c r="SWP297" s="6"/>
      <c r="SWQ297" s="6"/>
      <c r="SWR297" s="6"/>
      <c r="SWS297" s="6"/>
      <c r="SWT297" s="6"/>
      <c r="SWU297" s="6"/>
      <c r="SWV297" s="6"/>
      <c r="SWW297" s="6"/>
      <c r="SWX297" s="6"/>
      <c r="SWY297" s="6"/>
      <c r="SWZ297" s="6"/>
      <c r="SXA297" s="6"/>
      <c r="SXB297" s="6"/>
      <c r="SXC297" s="6"/>
      <c r="SXD297" s="6"/>
      <c r="SXE297" s="6"/>
      <c r="SXF297" s="6"/>
      <c r="SXG297" s="6"/>
      <c r="SXH297" s="6"/>
      <c r="SXI297" s="6"/>
      <c r="SXJ297" s="6"/>
      <c r="SXK297" s="6"/>
      <c r="SXL297" s="6"/>
      <c r="SXM297" s="6"/>
      <c r="SXN297" s="6"/>
      <c r="SXO297" s="6"/>
      <c r="SXP297" s="6"/>
      <c r="SXQ297" s="6"/>
      <c r="SXR297" s="6"/>
      <c r="SXS297" s="6"/>
      <c r="SXT297" s="6"/>
      <c r="SXU297" s="6"/>
      <c r="SXV297" s="6"/>
      <c r="SXW297" s="6"/>
      <c r="SXX297" s="6"/>
      <c r="SXY297" s="6"/>
      <c r="SXZ297" s="6"/>
      <c r="SYA297" s="6"/>
      <c r="SYB297" s="6"/>
      <c r="SYC297" s="6"/>
      <c r="SYD297" s="6"/>
      <c r="SYE297" s="6"/>
      <c r="SYF297" s="6"/>
      <c r="SYG297" s="6"/>
      <c r="SYH297" s="6"/>
      <c r="SYI297" s="6"/>
      <c r="SYJ297" s="6"/>
      <c r="SYK297" s="6"/>
      <c r="SYL297" s="6"/>
      <c r="SYM297" s="6"/>
      <c r="SYN297" s="6"/>
      <c r="SYO297" s="6"/>
      <c r="SYP297" s="6"/>
      <c r="SYQ297" s="6"/>
      <c r="SYR297" s="6"/>
      <c r="SYS297" s="6"/>
      <c r="SYT297" s="6"/>
      <c r="SYU297" s="6"/>
      <c r="SYV297" s="6"/>
      <c r="SYW297" s="6"/>
      <c r="SYX297" s="6"/>
      <c r="SYY297" s="6"/>
      <c r="SYZ297" s="6"/>
      <c r="SZA297" s="6"/>
      <c r="SZB297" s="6"/>
      <c r="SZC297" s="6"/>
      <c r="SZD297" s="6"/>
      <c r="SZE297" s="6"/>
      <c r="SZF297" s="6"/>
      <c r="SZG297" s="6"/>
      <c r="SZH297" s="6"/>
      <c r="SZI297" s="6"/>
      <c r="SZJ297" s="6"/>
      <c r="SZK297" s="6"/>
      <c r="SZL297" s="6"/>
      <c r="SZM297" s="6"/>
      <c r="SZN297" s="6"/>
      <c r="SZO297" s="6"/>
      <c r="SZP297" s="6"/>
      <c r="SZQ297" s="6"/>
      <c r="SZR297" s="6"/>
      <c r="SZS297" s="6"/>
      <c r="SZT297" s="6"/>
      <c r="SZU297" s="6"/>
      <c r="SZV297" s="6"/>
      <c r="SZW297" s="6"/>
      <c r="SZX297" s="6"/>
      <c r="SZY297" s="6"/>
      <c r="SZZ297" s="6"/>
      <c r="TAA297" s="6"/>
      <c r="TAB297" s="6"/>
      <c r="TAC297" s="6"/>
      <c r="TAD297" s="6"/>
      <c r="TAE297" s="6"/>
      <c r="TAF297" s="6"/>
      <c r="TAG297" s="6"/>
      <c r="TAH297" s="6"/>
      <c r="TAI297" s="6"/>
      <c r="TAJ297" s="6"/>
      <c r="TAK297" s="6"/>
      <c r="TAL297" s="6"/>
      <c r="TAM297" s="6"/>
      <c r="TAN297" s="6"/>
      <c r="TAO297" s="6"/>
      <c r="TAP297" s="6"/>
      <c r="TAQ297" s="6"/>
      <c r="TAR297" s="6"/>
      <c r="TAS297" s="6"/>
      <c r="TAT297" s="6"/>
      <c r="TAU297" s="6"/>
      <c r="TAV297" s="6"/>
      <c r="TAW297" s="6"/>
      <c r="TAX297" s="6"/>
      <c r="TAY297" s="6"/>
      <c r="TAZ297" s="6"/>
      <c r="TBA297" s="6"/>
      <c r="TBB297" s="6"/>
      <c r="TBC297" s="6"/>
      <c r="TBD297" s="6"/>
      <c r="TBE297" s="6"/>
      <c r="TBF297" s="6"/>
      <c r="TBG297" s="6"/>
      <c r="TBH297" s="6"/>
      <c r="TBI297" s="6"/>
      <c r="TBJ297" s="6"/>
      <c r="TBK297" s="6"/>
      <c r="TBL297" s="6"/>
      <c r="TBM297" s="6"/>
      <c r="TBN297" s="6"/>
      <c r="TBO297" s="6"/>
      <c r="TBP297" s="6"/>
      <c r="TBQ297" s="6"/>
      <c r="TBR297" s="6"/>
      <c r="TBS297" s="6"/>
      <c r="TBT297" s="6"/>
      <c r="TBU297" s="6"/>
      <c r="TBV297" s="6"/>
      <c r="TBW297" s="6"/>
      <c r="TBX297" s="6"/>
      <c r="TBY297" s="6"/>
      <c r="TBZ297" s="6"/>
      <c r="TCA297" s="6"/>
      <c r="TCB297" s="6"/>
      <c r="TCC297" s="6"/>
      <c r="TCD297" s="6"/>
      <c r="TCE297" s="6"/>
      <c r="TCF297" s="6"/>
      <c r="TCG297" s="6"/>
      <c r="TCH297" s="6"/>
      <c r="TCI297" s="6"/>
      <c r="TCJ297" s="6"/>
      <c r="TCK297" s="6"/>
      <c r="TCL297" s="6"/>
      <c r="TCM297" s="6"/>
      <c r="TCN297" s="6"/>
      <c r="TCO297" s="6"/>
      <c r="TCP297" s="6"/>
      <c r="TCQ297" s="6"/>
      <c r="TCR297" s="6"/>
      <c r="TCS297" s="6"/>
      <c r="TCT297" s="6"/>
      <c r="TCU297" s="6"/>
      <c r="TCV297" s="6"/>
      <c r="TCW297" s="6"/>
      <c r="TCX297" s="6"/>
      <c r="TCY297" s="6"/>
      <c r="TCZ297" s="6"/>
      <c r="TDA297" s="6"/>
      <c r="TDB297" s="6"/>
      <c r="TDC297" s="6"/>
      <c r="TDD297" s="6"/>
      <c r="TDE297" s="6"/>
      <c r="TDF297" s="6"/>
      <c r="TDG297" s="6"/>
      <c r="TDH297" s="6"/>
      <c r="TDI297" s="6"/>
      <c r="TDJ297" s="6"/>
      <c r="TDK297" s="6"/>
      <c r="TDL297" s="6"/>
      <c r="TDM297" s="6"/>
      <c r="TDN297" s="6"/>
      <c r="TDO297" s="6"/>
      <c r="TDP297" s="6"/>
      <c r="TDQ297" s="6"/>
      <c r="TDR297" s="6"/>
      <c r="TDS297" s="6"/>
      <c r="TDT297" s="6"/>
      <c r="TDU297" s="6"/>
      <c r="TDV297" s="6"/>
      <c r="TDW297" s="6"/>
      <c r="TDX297" s="6"/>
      <c r="TDY297" s="6"/>
      <c r="TDZ297" s="6"/>
      <c r="TEA297" s="6"/>
      <c r="TEB297" s="6"/>
      <c r="TEC297" s="6"/>
      <c r="TED297" s="6"/>
      <c r="TEE297" s="6"/>
      <c r="TEF297" s="6"/>
      <c r="TEG297" s="6"/>
      <c r="TEH297" s="6"/>
      <c r="TEI297" s="6"/>
      <c r="TEJ297" s="6"/>
      <c r="TEK297" s="6"/>
      <c r="TEL297" s="6"/>
      <c r="TEM297" s="6"/>
      <c r="TEN297" s="6"/>
      <c r="TEO297" s="6"/>
      <c r="TEP297" s="6"/>
      <c r="TEQ297" s="6"/>
      <c r="TER297" s="6"/>
      <c r="TES297" s="6"/>
      <c r="TET297" s="6"/>
      <c r="TEU297" s="6"/>
      <c r="TEV297" s="6"/>
      <c r="TEW297" s="6"/>
      <c r="TEX297" s="6"/>
      <c r="TEY297" s="6"/>
      <c r="TEZ297" s="6"/>
      <c r="TFA297" s="6"/>
      <c r="TFB297" s="6"/>
      <c r="TFC297" s="6"/>
      <c r="TFD297" s="6"/>
      <c r="TFE297" s="6"/>
      <c r="TFF297" s="6"/>
      <c r="TFG297" s="6"/>
      <c r="TFH297" s="6"/>
      <c r="TFI297" s="6"/>
      <c r="TFJ297" s="6"/>
      <c r="TFK297" s="6"/>
      <c r="TFL297" s="6"/>
      <c r="TFM297" s="6"/>
      <c r="TFN297" s="6"/>
      <c r="TFO297" s="6"/>
      <c r="TFP297" s="6"/>
      <c r="TFQ297" s="6"/>
      <c r="TFR297" s="6"/>
      <c r="TFS297" s="6"/>
      <c r="TFT297" s="6"/>
      <c r="TFU297" s="6"/>
      <c r="TFV297" s="6"/>
      <c r="TFW297" s="6"/>
      <c r="TFX297" s="6"/>
      <c r="TFY297" s="6"/>
      <c r="TFZ297" s="6"/>
      <c r="TGA297" s="6"/>
      <c r="TGB297" s="6"/>
      <c r="TGC297" s="6"/>
      <c r="TGD297" s="6"/>
      <c r="TGE297" s="6"/>
      <c r="TGF297" s="6"/>
      <c r="TGG297" s="6"/>
      <c r="TGH297" s="6"/>
      <c r="TGI297" s="6"/>
      <c r="TGJ297" s="6"/>
      <c r="TGK297" s="6"/>
      <c r="TGL297" s="6"/>
      <c r="TGM297" s="6"/>
      <c r="TGN297" s="6"/>
      <c r="TGO297" s="6"/>
      <c r="TGP297" s="6"/>
      <c r="TGQ297" s="6"/>
      <c r="TGR297" s="6"/>
      <c r="TGS297" s="6"/>
      <c r="TGT297" s="6"/>
      <c r="TGU297" s="6"/>
      <c r="TGV297" s="6"/>
      <c r="TGW297" s="6"/>
      <c r="TGX297" s="6"/>
      <c r="TGY297" s="6"/>
      <c r="TGZ297" s="6"/>
      <c r="THA297" s="6"/>
      <c r="THB297" s="6"/>
      <c r="THC297" s="6"/>
      <c r="THD297" s="6"/>
      <c r="THE297" s="6"/>
      <c r="THF297" s="6"/>
      <c r="THG297" s="6"/>
      <c r="THH297" s="6"/>
      <c r="THI297" s="6"/>
      <c r="THJ297" s="6"/>
      <c r="THK297" s="6"/>
      <c r="THL297" s="6"/>
      <c r="THM297" s="6"/>
      <c r="THN297" s="6"/>
      <c r="THO297" s="6"/>
      <c r="THP297" s="6"/>
      <c r="THQ297" s="6"/>
      <c r="THR297" s="6"/>
      <c r="THS297" s="6"/>
      <c r="THT297" s="6"/>
      <c r="THU297" s="6"/>
      <c r="THV297" s="6"/>
      <c r="THW297" s="6"/>
      <c r="THX297" s="6"/>
      <c r="THY297" s="6"/>
      <c r="THZ297" s="6"/>
      <c r="TIA297" s="6"/>
      <c r="TIB297" s="6"/>
      <c r="TIC297" s="6"/>
      <c r="TID297" s="6"/>
      <c r="TIE297" s="6"/>
      <c r="TIF297" s="6"/>
      <c r="TIG297" s="6"/>
      <c r="TIH297" s="6"/>
      <c r="TII297" s="6"/>
      <c r="TIJ297" s="6"/>
      <c r="TIK297" s="6"/>
      <c r="TIL297" s="6"/>
      <c r="TIM297" s="6"/>
      <c r="TIN297" s="6"/>
      <c r="TIO297" s="6"/>
      <c r="TIP297" s="6"/>
      <c r="TIQ297" s="6"/>
      <c r="TIR297" s="6"/>
      <c r="TIS297" s="6"/>
      <c r="TIT297" s="6"/>
      <c r="TIU297" s="6"/>
      <c r="TIV297" s="6"/>
      <c r="TIW297" s="6"/>
      <c r="TIX297" s="6"/>
      <c r="TIY297" s="6"/>
      <c r="TIZ297" s="6"/>
      <c r="TJA297" s="6"/>
      <c r="TJB297" s="6"/>
      <c r="TJC297" s="6"/>
      <c r="TJD297" s="6"/>
      <c r="TJE297" s="6"/>
      <c r="TJF297" s="6"/>
      <c r="TJG297" s="6"/>
      <c r="TJH297" s="6"/>
      <c r="TJI297" s="6"/>
      <c r="TJJ297" s="6"/>
      <c r="TJK297" s="6"/>
      <c r="TJL297" s="6"/>
      <c r="TJM297" s="6"/>
      <c r="TJN297" s="6"/>
      <c r="TJO297" s="6"/>
      <c r="TJP297" s="6"/>
      <c r="TJQ297" s="6"/>
      <c r="TJR297" s="6"/>
      <c r="TJS297" s="6"/>
      <c r="TJT297" s="6"/>
      <c r="TJU297" s="6"/>
      <c r="TJV297" s="6"/>
      <c r="TJW297" s="6"/>
      <c r="TJX297" s="6"/>
      <c r="TJY297" s="6"/>
      <c r="TJZ297" s="6"/>
      <c r="TKA297" s="6"/>
      <c r="TKB297" s="6"/>
      <c r="TKC297" s="6"/>
      <c r="TKD297" s="6"/>
      <c r="TKE297" s="6"/>
      <c r="TKF297" s="6"/>
      <c r="TKG297" s="6"/>
      <c r="TKH297" s="6"/>
      <c r="TKI297" s="6"/>
      <c r="TKJ297" s="6"/>
      <c r="TKK297" s="6"/>
      <c r="TKL297" s="6"/>
      <c r="TKM297" s="6"/>
      <c r="TKN297" s="6"/>
      <c r="TKO297" s="6"/>
      <c r="TKP297" s="6"/>
      <c r="TKQ297" s="6"/>
      <c r="TKR297" s="6"/>
      <c r="TKS297" s="6"/>
      <c r="TKT297" s="6"/>
      <c r="TKU297" s="6"/>
      <c r="TKV297" s="6"/>
      <c r="TKW297" s="6"/>
      <c r="TKX297" s="6"/>
      <c r="TKY297" s="6"/>
      <c r="TKZ297" s="6"/>
      <c r="TLA297" s="6"/>
      <c r="TLB297" s="6"/>
      <c r="TLC297" s="6"/>
      <c r="TLD297" s="6"/>
      <c r="TLE297" s="6"/>
      <c r="TLF297" s="6"/>
      <c r="TLG297" s="6"/>
      <c r="TLH297" s="6"/>
      <c r="TLI297" s="6"/>
      <c r="TLJ297" s="6"/>
      <c r="TLK297" s="6"/>
      <c r="TLL297" s="6"/>
      <c r="TLM297" s="6"/>
      <c r="TLN297" s="6"/>
      <c r="TLO297" s="6"/>
      <c r="TLP297" s="6"/>
      <c r="TLQ297" s="6"/>
      <c r="TLR297" s="6"/>
      <c r="TLS297" s="6"/>
      <c r="TLT297" s="6"/>
      <c r="TLU297" s="6"/>
      <c r="TLV297" s="6"/>
      <c r="TLW297" s="6"/>
      <c r="TLX297" s="6"/>
      <c r="TLY297" s="6"/>
      <c r="TLZ297" s="6"/>
      <c r="TMA297" s="6"/>
      <c r="TMB297" s="6"/>
      <c r="TMC297" s="6"/>
      <c r="TMD297" s="6"/>
      <c r="TME297" s="6"/>
      <c r="TMF297" s="6"/>
      <c r="TMG297" s="6"/>
      <c r="TMH297" s="6"/>
      <c r="TMI297" s="6"/>
      <c r="TMJ297" s="6"/>
      <c r="TMK297" s="6"/>
      <c r="TML297" s="6"/>
      <c r="TMM297" s="6"/>
      <c r="TMN297" s="6"/>
      <c r="TMO297" s="6"/>
      <c r="TMP297" s="6"/>
      <c r="TMQ297" s="6"/>
      <c r="TMR297" s="6"/>
      <c r="TMS297" s="6"/>
      <c r="TMT297" s="6"/>
      <c r="TMU297" s="6"/>
      <c r="TMV297" s="6"/>
      <c r="TMW297" s="6"/>
      <c r="TMX297" s="6"/>
      <c r="TMY297" s="6"/>
      <c r="TMZ297" s="6"/>
      <c r="TNA297" s="6"/>
      <c r="TNB297" s="6"/>
      <c r="TNC297" s="6"/>
      <c r="TND297" s="6"/>
      <c r="TNE297" s="6"/>
      <c r="TNF297" s="6"/>
      <c r="TNG297" s="6"/>
      <c r="TNH297" s="6"/>
      <c r="TNI297" s="6"/>
      <c r="TNJ297" s="6"/>
      <c r="TNK297" s="6"/>
      <c r="TNL297" s="6"/>
      <c r="TNM297" s="6"/>
      <c r="TNN297" s="6"/>
      <c r="TNO297" s="6"/>
      <c r="TNP297" s="6"/>
      <c r="TNQ297" s="6"/>
      <c r="TNR297" s="6"/>
      <c r="TNS297" s="6"/>
      <c r="TNT297" s="6"/>
      <c r="TNU297" s="6"/>
      <c r="TNV297" s="6"/>
      <c r="TNW297" s="6"/>
      <c r="TNX297" s="6"/>
      <c r="TNY297" s="6"/>
      <c r="TNZ297" s="6"/>
      <c r="TOA297" s="6"/>
      <c r="TOB297" s="6"/>
      <c r="TOC297" s="6"/>
      <c r="TOD297" s="6"/>
      <c r="TOE297" s="6"/>
      <c r="TOF297" s="6"/>
      <c r="TOG297" s="6"/>
      <c r="TOH297" s="6"/>
      <c r="TOI297" s="6"/>
      <c r="TOJ297" s="6"/>
      <c r="TOK297" s="6"/>
      <c r="TOL297" s="6"/>
      <c r="TOM297" s="6"/>
      <c r="TON297" s="6"/>
      <c r="TOO297" s="6"/>
      <c r="TOP297" s="6"/>
      <c r="TOQ297" s="6"/>
      <c r="TOR297" s="6"/>
      <c r="TOS297" s="6"/>
      <c r="TOT297" s="6"/>
      <c r="TOU297" s="6"/>
      <c r="TOV297" s="6"/>
      <c r="TOW297" s="6"/>
      <c r="TOX297" s="6"/>
      <c r="TOY297" s="6"/>
      <c r="TOZ297" s="6"/>
      <c r="TPA297" s="6"/>
      <c r="TPB297" s="6"/>
      <c r="TPC297" s="6"/>
      <c r="TPD297" s="6"/>
      <c r="TPE297" s="6"/>
      <c r="TPF297" s="6"/>
      <c r="TPG297" s="6"/>
      <c r="TPH297" s="6"/>
      <c r="TPI297" s="6"/>
      <c r="TPJ297" s="6"/>
      <c r="TPK297" s="6"/>
      <c r="TPL297" s="6"/>
      <c r="TPM297" s="6"/>
      <c r="TPN297" s="6"/>
      <c r="TPO297" s="6"/>
      <c r="TPP297" s="6"/>
      <c r="TPQ297" s="6"/>
      <c r="TPR297" s="6"/>
      <c r="TPS297" s="6"/>
      <c r="TPT297" s="6"/>
      <c r="TPU297" s="6"/>
      <c r="TPV297" s="6"/>
      <c r="TPW297" s="6"/>
      <c r="TPX297" s="6"/>
      <c r="TPY297" s="6"/>
      <c r="TPZ297" s="6"/>
      <c r="TQA297" s="6"/>
      <c r="TQB297" s="6"/>
      <c r="TQC297" s="6"/>
      <c r="TQD297" s="6"/>
      <c r="TQE297" s="6"/>
      <c r="TQF297" s="6"/>
      <c r="TQG297" s="6"/>
      <c r="TQH297" s="6"/>
      <c r="TQI297" s="6"/>
      <c r="TQJ297" s="6"/>
      <c r="TQK297" s="6"/>
      <c r="TQL297" s="6"/>
      <c r="TQM297" s="6"/>
      <c r="TQN297" s="6"/>
      <c r="TQO297" s="6"/>
      <c r="TQP297" s="6"/>
      <c r="TQQ297" s="6"/>
      <c r="TQR297" s="6"/>
      <c r="TQS297" s="6"/>
      <c r="TQT297" s="6"/>
      <c r="TQU297" s="6"/>
      <c r="TQV297" s="6"/>
      <c r="TQW297" s="6"/>
      <c r="TQX297" s="6"/>
      <c r="TQY297" s="6"/>
      <c r="TQZ297" s="6"/>
      <c r="TRA297" s="6"/>
      <c r="TRB297" s="6"/>
      <c r="TRC297" s="6"/>
      <c r="TRD297" s="6"/>
      <c r="TRE297" s="6"/>
      <c r="TRF297" s="6"/>
      <c r="TRG297" s="6"/>
      <c r="TRH297" s="6"/>
      <c r="TRI297" s="6"/>
      <c r="TRJ297" s="6"/>
      <c r="TRK297" s="6"/>
      <c r="TRL297" s="6"/>
      <c r="TRM297" s="6"/>
      <c r="TRN297" s="6"/>
      <c r="TRO297" s="6"/>
      <c r="TRP297" s="6"/>
      <c r="TRQ297" s="6"/>
      <c r="TRR297" s="6"/>
      <c r="TRS297" s="6"/>
      <c r="TRT297" s="6"/>
      <c r="TRU297" s="6"/>
      <c r="TRV297" s="6"/>
      <c r="TRW297" s="6"/>
      <c r="TRX297" s="6"/>
      <c r="TRY297" s="6"/>
      <c r="TRZ297" s="6"/>
      <c r="TSA297" s="6"/>
      <c r="TSB297" s="6"/>
      <c r="TSC297" s="6"/>
      <c r="TSD297" s="6"/>
      <c r="TSE297" s="6"/>
      <c r="TSF297" s="6"/>
      <c r="TSG297" s="6"/>
      <c r="TSH297" s="6"/>
      <c r="TSI297" s="6"/>
      <c r="TSJ297" s="6"/>
      <c r="TSK297" s="6"/>
      <c r="TSL297" s="6"/>
      <c r="TSM297" s="6"/>
      <c r="TSN297" s="6"/>
      <c r="TSO297" s="6"/>
      <c r="TSP297" s="6"/>
      <c r="TSQ297" s="6"/>
      <c r="TSR297" s="6"/>
      <c r="TSS297" s="6"/>
      <c r="TST297" s="6"/>
      <c r="TSU297" s="6"/>
      <c r="TSV297" s="6"/>
      <c r="TSW297" s="6"/>
      <c r="TSX297" s="6"/>
      <c r="TSY297" s="6"/>
      <c r="TSZ297" s="6"/>
      <c r="TTA297" s="6"/>
      <c r="TTB297" s="6"/>
      <c r="TTC297" s="6"/>
      <c r="TTD297" s="6"/>
      <c r="TTE297" s="6"/>
      <c r="TTF297" s="6"/>
      <c r="TTG297" s="6"/>
      <c r="TTH297" s="6"/>
      <c r="TTI297" s="6"/>
      <c r="TTJ297" s="6"/>
      <c r="TTK297" s="6"/>
      <c r="TTL297" s="6"/>
      <c r="TTM297" s="6"/>
      <c r="TTN297" s="6"/>
      <c r="TTO297" s="6"/>
      <c r="TTP297" s="6"/>
      <c r="TTQ297" s="6"/>
      <c r="TTR297" s="6"/>
      <c r="TTS297" s="6"/>
      <c r="TTT297" s="6"/>
      <c r="TTU297" s="6"/>
      <c r="TTV297" s="6"/>
      <c r="TTW297" s="6"/>
      <c r="TTX297" s="6"/>
      <c r="TTY297" s="6"/>
      <c r="TTZ297" s="6"/>
      <c r="TUA297" s="6"/>
      <c r="TUB297" s="6"/>
      <c r="TUC297" s="6"/>
      <c r="TUD297" s="6"/>
      <c r="TUE297" s="6"/>
      <c r="TUF297" s="6"/>
      <c r="TUG297" s="6"/>
      <c r="TUH297" s="6"/>
      <c r="TUI297" s="6"/>
      <c r="TUJ297" s="6"/>
      <c r="TUK297" s="6"/>
      <c r="TUL297" s="6"/>
      <c r="TUM297" s="6"/>
      <c r="TUN297" s="6"/>
      <c r="TUO297" s="6"/>
      <c r="TUP297" s="6"/>
      <c r="TUQ297" s="6"/>
      <c r="TUR297" s="6"/>
      <c r="TUS297" s="6"/>
      <c r="TUT297" s="6"/>
      <c r="TUU297" s="6"/>
      <c r="TUV297" s="6"/>
      <c r="TUW297" s="6"/>
      <c r="TUX297" s="6"/>
      <c r="TUY297" s="6"/>
      <c r="TUZ297" s="6"/>
      <c r="TVA297" s="6"/>
      <c r="TVB297" s="6"/>
      <c r="TVC297" s="6"/>
      <c r="TVD297" s="6"/>
      <c r="TVE297" s="6"/>
      <c r="TVF297" s="6"/>
      <c r="TVG297" s="6"/>
      <c r="TVH297" s="6"/>
      <c r="TVI297" s="6"/>
      <c r="TVJ297" s="6"/>
      <c r="TVK297" s="6"/>
      <c r="TVL297" s="6"/>
      <c r="TVM297" s="6"/>
      <c r="TVN297" s="6"/>
      <c r="TVO297" s="6"/>
      <c r="TVP297" s="6"/>
      <c r="TVQ297" s="6"/>
      <c r="TVR297" s="6"/>
      <c r="TVS297" s="6"/>
      <c r="TVT297" s="6"/>
      <c r="TVU297" s="6"/>
      <c r="TVV297" s="6"/>
      <c r="TVW297" s="6"/>
      <c r="TVX297" s="6"/>
      <c r="TVY297" s="6"/>
      <c r="TVZ297" s="6"/>
      <c r="TWA297" s="6"/>
      <c r="TWB297" s="6"/>
      <c r="TWC297" s="6"/>
      <c r="TWD297" s="6"/>
      <c r="TWE297" s="6"/>
      <c r="TWF297" s="6"/>
      <c r="TWG297" s="6"/>
      <c r="TWH297" s="6"/>
      <c r="TWI297" s="6"/>
      <c r="TWJ297" s="6"/>
      <c r="TWK297" s="6"/>
      <c r="TWL297" s="6"/>
      <c r="TWM297" s="6"/>
      <c r="TWN297" s="6"/>
      <c r="TWO297" s="6"/>
      <c r="TWP297" s="6"/>
      <c r="TWQ297" s="6"/>
      <c r="TWR297" s="6"/>
      <c r="TWS297" s="6"/>
      <c r="TWT297" s="6"/>
      <c r="TWU297" s="6"/>
      <c r="TWV297" s="6"/>
      <c r="TWW297" s="6"/>
      <c r="TWX297" s="6"/>
      <c r="TWY297" s="6"/>
      <c r="TWZ297" s="6"/>
      <c r="TXA297" s="6"/>
      <c r="TXB297" s="6"/>
      <c r="TXC297" s="6"/>
      <c r="TXD297" s="6"/>
      <c r="TXE297" s="6"/>
      <c r="TXF297" s="6"/>
      <c r="TXG297" s="6"/>
      <c r="TXH297" s="6"/>
      <c r="TXI297" s="6"/>
      <c r="TXJ297" s="6"/>
      <c r="TXK297" s="6"/>
      <c r="TXL297" s="6"/>
      <c r="TXM297" s="6"/>
      <c r="TXN297" s="6"/>
      <c r="TXO297" s="6"/>
      <c r="TXP297" s="6"/>
      <c r="TXQ297" s="6"/>
      <c r="TXR297" s="6"/>
      <c r="TXS297" s="6"/>
      <c r="TXT297" s="6"/>
      <c r="TXU297" s="6"/>
      <c r="TXV297" s="6"/>
      <c r="TXW297" s="6"/>
      <c r="TXX297" s="6"/>
      <c r="TXY297" s="6"/>
      <c r="TXZ297" s="6"/>
      <c r="TYA297" s="6"/>
      <c r="TYB297" s="6"/>
      <c r="TYC297" s="6"/>
      <c r="TYD297" s="6"/>
      <c r="TYE297" s="6"/>
      <c r="TYF297" s="6"/>
      <c r="TYG297" s="6"/>
      <c r="TYH297" s="6"/>
      <c r="TYI297" s="6"/>
      <c r="TYJ297" s="6"/>
      <c r="TYK297" s="6"/>
      <c r="TYL297" s="6"/>
      <c r="TYM297" s="6"/>
      <c r="TYN297" s="6"/>
      <c r="TYO297" s="6"/>
      <c r="TYP297" s="6"/>
      <c r="TYQ297" s="6"/>
      <c r="TYR297" s="6"/>
      <c r="TYS297" s="6"/>
      <c r="TYT297" s="6"/>
      <c r="TYU297" s="6"/>
      <c r="TYV297" s="6"/>
      <c r="TYW297" s="6"/>
      <c r="TYX297" s="6"/>
      <c r="TYY297" s="6"/>
      <c r="TYZ297" s="6"/>
      <c r="TZA297" s="6"/>
      <c r="TZB297" s="6"/>
      <c r="TZC297" s="6"/>
      <c r="TZD297" s="6"/>
      <c r="TZE297" s="6"/>
      <c r="TZF297" s="6"/>
      <c r="TZG297" s="6"/>
      <c r="TZH297" s="6"/>
      <c r="TZI297" s="6"/>
      <c r="TZJ297" s="6"/>
      <c r="TZK297" s="6"/>
      <c r="TZL297" s="6"/>
      <c r="TZM297" s="6"/>
      <c r="TZN297" s="6"/>
      <c r="TZO297" s="6"/>
      <c r="TZP297" s="6"/>
      <c r="TZQ297" s="6"/>
      <c r="TZR297" s="6"/>
      <c r="TZS297" s="6"/>
      <c r="TZT297" s="6"/>
      <c r="TZU297" s="6"/>
      <c r="TZV297" s="6"/>
      <c r="TZW297" s="6"/>
      <c r="TZX297" s="6"/>
      <c r="TZY297" s="6"/>
      <c r="TZZ297" s="6"/>
      <c r="UAA297" s="6"/>
      <c r="UAB297" s="6"/>
      <c r="UAC297" s="6"/>
      <c r="UAD297" s="6"/>
      <c r="UAE297" s="6"/>
      <c r="UAF297" s="6"/>
      <c r="UAG297" s="6"/>
      <c r="UAH297" s="6"/>
      <c r="UAI297" s="6"/>
      <c r="UAJ297" s="6"/>
      <c r="UAK297" s="6"/>
      <c r="UAL297" s="6"/>
      <c r="UAM297" s="6"/>
      <c r="UAN297" s="6"/>
      <c r="UAO297" s="6"/>
      <c r="UAP297" s="6"/>
      <c r="UAQ297" s="6"/>
      <c r="UAR297" s="6"/>
      <c r="UAS297" s="6"/>
      <c r="UAT297" s="6"/>
      <c r="UAU297" s="6"/>
      <c r="UAV297" s="6"/>
      <c r="UAW297" s="6"/>
      <c r="UAX297" s="6"/>
      <c r="UAY297" s="6"/>
      <c r="UAZ297" s="6"/>
      <c r="UBA297" s="6"/>
      <c r="UBB297" s="6"/>
      <c r="UBC297" s="6"/>
      <c r="UBD297" s="6"/>
      <c r="UBE297" s="6"/>
      <c r="UBF297" s="6"/>
      <c r="UBG297" s="6"/>
      <c r="UBH297" s="6"/>
      <c r="UBI297" s="6"/>
      <c r="UBJ297" s="6"/>
      <c r="UBK297" s="6"/>
      <c r="UBL297" s="6"/>
      <c r="UBM297" s="6"/>
      <c r="UBN297" s="6"/>
      <c r="UBO297" s="6"/>
      <c r="UBP297" s="6"/>
      <c r="UBQ297" s="6"/>
      <c r="UBR297" s="6"/>
      <c r="UBS297" s="6"/>
      <c r="UBT297" s="6"/>
      <c r="UBU297" s="6"/>
      <c r="UBV297" s="6"/>
      <c r="UBW297" s="6"/>
      <c r="UBX297" s="6"/>
      <c r="UBY297" s="6"/>
      <c r="UBZ297" s="6"/>
      <c r="UCA297" s="6"/>
      <c r="UCB297" s="6"/>
      <c r="UCC297" s="6"/>
      <c r="UCD297" s="6"/>
      <c r="UCE297" s="6"/>
      <c r="UCF297" s="6"/>
      <c r="UCG297" s="6"/>
      <c r="UCH297" s="6"/>
      <c r="UCI297" s="6"/>
      <c r="UCJ297" s="6"/>
      <c r="UCK297" s="6"/>
      <c r="UCL297" s="6"/>
      <c r="UCM297" s="6"/>
      <c r="UCN297" s="6"/>
      <c r="UCO297" s="6"/>
      <c r="UCP297" s="6"/>
      <c r="UCQ297" s="6"/>
      <c r="UCR297" s="6"/>
      <c r="UCS297" s="6"/>
      <c r="UCT297" s="6"/>
      <c r="UCU297" s="6"/>
      <c r="UCV297" s="6"/>
      <c r="UCW297" s="6"/>
      <c r="UCX297" s="6"/>
      <c r="UCY297" s="6"/>
      <c r="UCZ297" s="6"/>
      <c r="UDA297" s="6"/>
      <c r="UDB297" s="6"/>
      <c r="UDC297" s="6"/>
      <c r="UDD297" s="6"/>
      <c r="UDE297" s="6"/>
      <c r="UDF297" s="6"/>
      <c r="UDG297" s="6"/>
      <c r="UDH297" s="6"/>
      <c r="UDI297" s="6"/>
      <c r="UDJ297" s="6"/>
      <c r="UDK297" s="6"/>
      <c r="UDL297" s="6"/>
      <c r="UDM297" s="6"/>
      <c r="UDN297" s="6"/>
      <c r="UDO297" s="6"/>
      <c r="UDP297" s="6"/>
      <c r="UDQ297" s="6"/>
      <c r="UDR297" s="6"/>
      <c r="UDS297" s="6"/>
      <c r="UDT297" s="6"/>
      <c r="UDU297" s="6"/>
      <c r="UDV297" s="6"/>
      <c r="UDW297" s="6"/>
      <c r="UDX297" s="6"/>
      <c r="UDY297" s="6"/>
      <c r="UDZ297" s="6"/>
      <c r="UEA297" s="6"/>
      <c r="UEB297" s="6"/>
      <c r="UEC297" s="6"/>
      <c r="UED297" s="6"/>
      <c r="UEE297" s="6"/>
      <c r="UEF297" s="6"/>
      <c r="UEG297" s="6"/>
      <c r="UEH297" s="6"/>
      <c r="UEI297" s="6"/>
      <c r="UEJ297" s="6"/>
      <c r="UEK297" s="6"/>
      <c r="UEL297" s="6"/>
      <c r="UEM297" s="6"/>
      <c r="UEN297" s="6"/>
      <c r="UEO297" s="6"/>
      <c r="UEP297" s="6"/>
      <c r="UEQ297" s="6"/>
      <c r="UER297" s="6"/>
      <c r="UES297" s="6"/>
      <c r="UET297" s="6"/>
      <c r="UEU297" s="6"/>
      <c r="UEV297" s="6"/>
      <c r="UEW297" s="6"/>
      <c r="UEX297" s="6"/>
      <c r="UEY297" s="6"/>
      <c r="UEZ297" s="6"/>
      <c r="UFA297" s="6"/>
      <c r="UFB297" s="6"/>
      <c r="UFC297" s="6"/>
      <c r="UFD297" s="6"/>
      <c r="UFE297" s="6"/>
      <c r="UFF297" s="6"/>
      <c r="UFG297" s="6"/>
      <c r="UFH297" s="6"/>
      <c r="UFI297" s="6"/>
      <c r="UFJ297" s="6"/>
      <c r="UFK297" s="6"/>
      <c r="UFL297" s="6"/>
      <c r="UFM297" s="6"/>
      <c r="UFN297" s="6"/>
      <c r="UFO297" s="6"/>
      <c r="UFP297" s="6"/>
      <c r="UFQ297" s="6"/>
      <c r="UFR297" s="6"/>
      <c r="UFS297" s="6"/>
      <c r="UFT297" s="6"/>
      <c r="UFU297" s="6"/>
      <c r="UFV297" s="6"/>
      <c r="UFW297" s="6"/>
      <c r="UFX297" s="6"/>
      <c r="UFY297" s="6"/>
      <c r="UFZ297" s="6"/>
      <c r="UGA297" s="6"/>
      <c r="UGB297" s="6"/>
      <c r="UGC297" s="6"/>
      <c r="UGD297" s="6"/>
      <c r="UGE297" s="6"/>
      <c r="UGF297" s="6"/>
      <c r="UGG297" s="6"/>
      <c r="UGH297" s="6"/>
      <c r="UGI297" s="6"/>
      <c r="UGJ297" s="6"/>
      <c r="UGK297" s="6"/>
      <c r="UGL297" s="6"/>
      <c r="UGM297" s="6"/>
      <c r="UGN297" s="6"/>
      <c r="UGO297" s="6"/>
      <c r="UGP297" s="6"/>
      <c r="UGQ297" s="6"/>
      <c r="UGR297" s="6"/>
      <c r="UGS297" s="6"/>
      <c r="UGT297" s="6"/>
      <c r="UGU297" s="6"/>
      <c r="UGV297" s="6"/>
      <c r="UGW297" s="6"/>
      <c r="UGX297" s="6"/>
      <c r="UGY297" s="6"/>
      <c r="UGZ297" s="6"/>
      <c r="UHA297" s="6"/>
      <c r="UHB297" s="6"/>
      <c r="UHC297" s="6"/>
      <c r="UHD297" s="6"/>
      <c r="UHE297" s="6"/>
      <c r="UHF297" s="6"/>
      <c r="UHG297" s="6"/>
      <c r="UHH297" s="6"/>
      <c r="UHI297" s="6"/>
      <c r="UHJ297" s="6"/>
      <c r="UHK297" s="6"/>
      <c r="UHL297" s="6"/>
      <c r="UHM297" s="6"/>
      <c r="UHN297" s="6"/>
      <c r="UHO297" s="6"/>
      <c r="UHP297" s="6"/>
      <c r="UHQ297" s="6"/>
      <c r="UHR297" s="6"/>
      <c r="UHS297" s="6"/>
      <c r="UHT297" s="6"/>
      <c r="UHU297" s="6"/>
      <c r="UHV297" s="6"/>
      <c r="UHW297" s="6"/>
      <c r="UHX297" s="6"/>
      <c r="UHY297" s="6"/>
      <c r="UHZ297" s="6"/>
      <c r="UIA297" s="6"/>
      <c r="UIB297" s="6"/>
      <c r="UIC297" s="6"/>
      <c r="UID297" s="6"/>
      <c r="UIE297" s="6"/>
      <c r="UIF297" s="6"/>
      <c r="UIG297" s="6"/>
      <c r="UIH297" s="6"/>
      <c r="UII297" s="6"/>
      <c r="UIJ297" s="6"/>
      <c r="UIK297" s="6"/>
      <c r="UIL297" s="6"/>
      <c r="UIM297" s="6"/>
      <c r="UIN297" s="6"/>
      <c r="UIO297" s="6"/>
      <c r="UIP297" s="6"/>
      <c r="UIQ297" s="6"/>
      <c r="UIR297" s="6"/>
      <c r="UIS297" s="6"/>
      <c r="UIT297" s="6"/>
      <c r="UIU297" s="6"/>
      <c r="UIV297" s="6"/>
      <c r="UIW297" s="6"/>
      <c r="UIX297" s="6"/>
      <c r="UIY297" s="6"/>
      <c r="UIZ297" s="6"/>
      <c r="UJA297" s="6"/>
      <c r="UJB297" s="6"/>
      <c r="UJC297" s="6"/>
      <c r="UJD297" s="6"/>
      <c r="UJE297" s="6"/>
      <c r="UJF297" s="6"/>
      <c r="UJG297" s="6"/>
      <c r="UJH297" s="6"/>
      <c r="UJI297" s="6"/>
      <c r="UJJ297" s="6"/>
      <c r="UJK297" s="6"/>
      <c r="UJL297" s="6"/>
      <c r="UJM297" s="6"/>
      <c r="UJN297" s="6"/>
      <c r="UJO297" s="6"/>
      <c r="UJP297" s="6"/>
      <c r="UJQ297" s="6"/>
      <c r="UJR297" s="6"/>
      <c r="UJS297" s="6"/>
      <c r="UJT297" s="6"/>
      <c r="UJU297" s="6"/>
      <c r="UJV297" s="6"/>
      <c r="UJW297" s="6"/>
      <c r="UJX297" s="6"/>
      <c r="UJY297" s="6"/>
      <c r="UJZ297" s="6"/>
      <c r="UKA297" s="6"/>
      <c r="UKB297" s="6"/>
      <c r="UKC297" s="6"/>
      <c r="UKD297" s="6"/>
      <c r="UKE297" s="6"/>
      <c r="UKF297" s="6"/>
      <c r="UKG297" s="6"/>
      <c r="UKH297" s="6"/>
      <c r="UKI297" s="6"/>
      <c r="UKJ297" s="6"/>
      <c r="UKK297" s="6"/>
      <c r="UKL297" s="6"/>
      <c r="UKM297" s="6"/>
      <c r="UKN297" s="6"/>
      <c r="UKO297" s="6"/>
      <c r="UKP297" s="6"/>
      <c r="UKQ297" s="6"/>
      <c r="UKR297" s="6"/>
      <c r="UKS297" s="6"/>
      <c r="UKT297" s="6"/>
      <c r="UKU297" s="6"/>
      <c r="UKV297" s="6"/>
      <c r="UKW297" s="6"/>
      <c r="UKX297" s="6"/>
      <c r="UKY297" s="6"/>
      <c r="UKZ297" s="6"/>
      <c r="ULA297" s="6"/>
      <c r="ULB297" s="6"/>
      <c r="ULC297" s="6"/>
      <c r="ULD297" s="6"/>
      <c r="ULE297" s="6"/>
      <c r="ULF297" s="6"/>
      <c r="ULG297" s="6"/>
      <c r="ULH297" s="6"/>
      <c r="ULI297" s="6"/>
      <c r="ULJ297" s="6"/>
      <c r="ULK297" s="6"/>
      <c r="ULL297" s="6"/>
      <c r="ULM297" s="6"/>
      <c r="ULN297" s="6"/>
      <c r="ULO297" s="6"/>
      <c r="ULP297" s="6"/>
      <c r="ULQ297" s="6"/>
      <c r="ULR297" s="6"/>
      <c r="ULS297" s="6"/>
      <c r="ULT297" s="6"/>
      <c r="ULU297" s="6"/>
      <c r="ULV297" s="6"/>
      <c r="ULW297" s="6"/>
      <c r="ULX297" s="6"/>
      <c r="ULY297" s="6"/>
      <c r="ULZ297" s="6"/>
      <c r="UMA297" s="6"/>
      <c r="UMB297" s="6"/>
      <c r="UMC297" s="6"/>
      <c r="UMD297" s="6"/>
      <c r="UME297" s="6"/>
      <c r="UMF297" s="6"/>
      <c r="UMG297" s="6"/>
      <c r="UMH297" s="6"/>
      <c r="UMI297" s="6"/>
      <c r="UMJ297" s="6"/>
      <c r="UMK297" s="6"/>
      <c r="UML297" s="6"/>
      <c r="UMM297" s="6"/>
      <c r="UMN297" s="6"/>
      <c r="UMO297" s="6"/>
      <c r="UMP297" s="6"/>
      <c r="UMQ297" s="6"/>
      <c r="UMR297" s="6"/>
      <c r="UMS297" s="6"/>
      <c r="UMT297" s="6"/>
      <c r="UMU297" s="6"/>
      <c r="UMV297" s="6"/>
      <c r="UMW297" s="6"/>
      <c r="UMX297" s="6"/>
      <c r="UMY297" s="6"/>
      <c r="UMZ297" s="6"/>
      <c r="UNA297" s="6"/>
      <c r="UNB297" s="6"/>
      <c r="UNC297" s="6"/>
      <c r="UND297" s="6"/>
      <c r="UNE297" s="6"/>
      <c r="UNF297" s="6"/>
      <c r="UNG297" s="6"/>
      <c r="UNH297" s="6"/>
      <c r="UNI297" s="6"/>
      <c r="UNJ297" s="6"/>
      <c r="UNK297" s="6"/>
      <c r="UNL297" s="6"/>
      <c r="UNM297" s="6"/>
      <c r="UNN297" s="6"/>
      <c r="UNO297" s="6"/>
      <c r="UNP297" s="6"/>
      <c r="UNQ297" s="6"/>
      <c r="UNR297" s="6"/>
      <c r="UNS297" s="6"/>
      <c r="UNT297" s="6"/>
      <c r="UNU297" s="6"/>
      <c r="UNV297" s="6"/>
      <c r="UNW297" s="6"/>
      <c r="UNX297" s="6"/>
      <c r="UNY297" s="6"/>
      <c r="UNZ297" s="6"/>
      <c r="UOA297" s="6"/>
      <c r="UOB297" s="6"/>
      <c r="UOC297" s="6"/>
      <c r="UOD297" s="6"/>
      <c r="UOE297" s="6"/>
      <c r="UOF297" s="6"/>
      <c r="UOG297" s="6"/>
      <c r="UOH297" s="6"/>
      <c r="UOI297" s="6"/>
      <c r="UOJ297" s="6"/>
      <c r="UOK297" s="6"/>
      <c r="UOL297" s="6"/>
      <c r="UOM297" s="6"/>
      <c r="UON297" s="6"/>
      <c r="UOO297" s="6"/>
      <c r="UOP297" s="6"/>
      <c r="UOQ297" s="6"/>
      <c r="UOR297" s="6"/>
      <c r="UOS297" s="6"/>
      <c r="UOT297" s="6"/>
      <c r="UOU297" s="6"/>
      <c r="UOV297" s="6"/>
      <c r="UOW297" s="6"/>
      <c r="UOX297" s="6"/>
      <c r="UOY297" s="6"/>
      <c r="UOZ297" s="6"/>
      <c r="UPA297" s="6"/>
      <c r="UPB297" s="6"/>
      <c r="UPC297" s="6"/>
      <c r="UPD297" s="6"/>
      <c r="UPE297" s="6"/>
      <c r="UPF297" s="6"/>
      <c r="UPG297" s="6"/>
      <c r="UPH297" s="6"/>
      <c r="UPI297" s="6"/>
      <c r="UPJ297" s="6"/>
      <c r="UPK297" s="6"/>
      <c r="UPL297" s="6"/>
      <c r="UPM297" s="6"/>
      <c r="UPN297" s="6"/>
      <c r="UPO297" s="6"/>
      <c r="UPP297" s="6"/>
      <c r="UPQ297" s="6"/>
      <c r="UPR297" s="6"/>
      <c r="UPS297" s="6"/>
      <c r="UPT297" s="6"/>
      <c r="UPU297" s="6"/>
      <c r="UPV297" s="6"/>
      <c r="UPW297" s="6"/>
      <c r="UPX297" s="6"/>
      <c r="UPY297" s="6"/>
      <c r="UPZ297" s="6"/>
      <c r="UQA297" s="6"/>
      <c r="UQB297" s="6"/>
      <c r="UQC297" s="6"/>
      <c r="UQD297" s="6"/>
      <c r="UQE297" s="6"/>
      <c r="UQF297" s="6"/>
      <c r="UQG297" s="6"/>
      <c r="UQH297" s="6"/>
      <c r="UQI297" s="6"/>
      <c r="UQJ297" s="6"/>
      <c r="UQK297" s="6"/>
      <c r="UQL297" s="6"/>
      <c r="UQM297" s="6"/>
      <c r="UQN297" s="6"/>
      <c r="UQO297" s="6"/>
      <c r="UQP297" s="6"/>
      <c r="UQQ297" s="6"/>
      <c r="UQR297" s="6"/>
      <c r="UQS297" s="6"/>
      <c r="UQT297" s="6"/>
      <c r="UQU297" s="6"/>
      <c r="UQV297" s="6"/>
      <c r="UQW297" s="6"/>
      <c r="UQX297" s="6"/>
      <c r="UQY297" s="6"/>
      <c r="UQZ297" s="6"/>
      <c r="URA297" s="6"/>
      <c r="URB297" s="6"/>
      <c r="URC297" s="6"/>
      <c r="URD297" s="6"/>
      <c r="URE297" s="6"/>
      <c r="URF297" s="6"/>
      <c r="URG297" s="6"/>
      <c r="URH297" s="6"/>
      <c r="URI297" s="6"/>
      <c r="URJ297" s="6"/>
      <c r="URK297" s="6"/>
      <c r="URL297" s="6"/>
      <c r="URM297" s="6"/>
      <c r="URN297" s="6"/>
      <c r="URO297" s="6"/>
      <c r="URP297" s="6"/>
      <c r="URQ297" s="6"/>
      <c r="URR297" s="6"/>
      <c r="URS297" s="6"/>
      <c r="URT297" s="6"/>
      <c r="URU297" s="6"/>
      <c r="URV297" s="6"/>
      <c r="URW297" s="6"/>
      <c r="URX297" s="6"/>
      <c r="URY297" s="6"/>
      <c r="URZ297" s="6"/>
      <c r="USA297" s="6"/>
      <c r="USB297" s="6"/>
      <c r="USC297" s="6"/>
      <c r="USD297" s="6"/>
      <c r="USE297" s="6"/>
      <c r="USF297" s="6"/>
      <c r="USG297" s="6"/>
      <c r="USH297" s="6"/>
      <c r="USI297" s="6"/>
      <c r="USJ297" s="6"/>
      <c r="USK297" s="6"/>
      <c r="USL297" s="6"/>
      <c r="USM297" s="6"/>
      <c r="USN297" s="6"/>
      <c r="USO297" s="6"/>
      <c r="USP297" s="6"/>
      <c r="USQ297" s="6"/>
      <c r="USR297" s="6"/>
      <c r="USS297" s="6"/>
      <c r="UST297" s="6"/>
      <c r="USU297" s="6"/>
      <c r="USV297" s="6"/>
      <c r="USW297" s="6"/>
      <c r="USX297" s="6"/>
      <c r="USY297" s="6"/>
      <c r="USZ297" s="6"/>
      <c r="UTA297" s="6"/>
      <c r="UTB297" s="6"/>
      <c r="UTC297" s="6"/>
      <c r="UTD297" s="6"/>
      <c r="UTE297" s="6"/>
      <c r="UTF297" s="6"/>
      <c r="UTG297" s="6"/>
      <c r="UTH297" s="6"/>
      <c r="UTI297" s="6"/>
      <c r="UTJ297" s="6"/>
      <c r="UTK297" s="6"/>
      <c r="UTL297" s="6"/>
      <c r="UTM297" s="6"/>
      <c r="UTN297" s="6"/>
      <c r="UTO297" s="6"/>
      <c r="UTP297" s="6"/>
      <c r="UTQ297" s="6"/>
      <c r="UTR297" s="6"/>
      <c r="UTS297" s="6"/>
      <c r="UTT297" s="6"/>
      <c r="UTU297" s="6"/>
      <c r="UTV297" s="6"/>
      <c r="UTW297" s="6"/>
      <c r="UTX297" s="6"/>
      <c r="UTY297" s="6"/>
      <c r="UTZ297" s="6"/>
      <c r="UUA297" s="6"/>
      <c r="UUB297" s="6"/>
      <c r="UUC297" s="6"/>
      <c r="UUD297" s="6"/>
      <c r="UUE297" s="6"/>
      <c r="UUF297" s="6"/>
      <c r="UUG297" s="6"/>
      <c r="UUH297" s="6"/>
      <c r="UUI297" s="6"/>
      <c r="UUJ297" s="6"/>
      <c r="UUK297" s="6"/>
      <c r="UUL297" s="6"/>
      <c r="UUM297" s="6"/>
      <c r="UUN297" s="6"/>
      <c r="UUO297" s="6"/>
      <c r="UUP297" s="6"/>
      <c r="UUQ297" s="6"/>
      <c r="UUR297" s="6"/>
      <c r="UUS297" s="6"/>
      <c r="UUT297" s="6"/>
      <c r="UUU297" s="6"/>
      <c r="UUV297" s="6"/>
      <c r="UUW297" s="6"/>
      <c r="UUX297" s="6"/>
      <c r="UUY297" s="6"/>
      <c r="UUZ297" s="6"/>
      <c r="UVA297" s="6"/>
      <c r="UVB297" s="6"/>
      <c r="UVC297" s="6"/>
      <c r="UVD297" s="6"/>
      <c r="UVE297" s="6"/>
      <c r="UVF297" s="6"/>
      <c r="UVG297" s="6"/>
      <c r="UVH297" s="6"/>
      <c r="UVI297" s="6"/>
      <c r="UVJ297" s="6"/>
      <c r="UVK297" s="6"/>
      <c r="UVL297" s="6"/>
      <c r="UVM297" s="6"/>
      <c r="UVN297" s="6"/>
      <c r="UVO297" s="6"/>
      <c r="UVP297" s="6"/>
      <c r="UVQ297" s="6"/>
      <c r="UVR297" s="6"/>
      <c r="UVS297" s="6"/>
      <c r="UVT297" s="6"/>
      <c r="UVU297" s="6"/>
      <c r="UVV297" s="6"/>
      <c r="UVW297" s="6"/>
      <c r="UVX297" s="6"/>
      <c r="UVY297" s="6"/>
      <c r="UVZ297" s="6"/>
      <c r="UWA297" s="6"/>
      <c r="UWB297" s="6"/>
      <c r="UWC297" s="6"/>
      <c r="UWD297" s="6"/>
      <c r="UWE297" s="6"/>
      <c r="UWF297" s="6"/>
      <c r="UWG297" s="6"/>
      <c r="UWH297" s="6"/>
      <c r="UWI297" s="6"/>
      <c r="UWJ297" s="6"/>
      <c r="UWK297" s="6"/>
      <c r="UWL297" s="6"/>
      <c r="UWM297" s="6"/>
      <c r="UWN297" s="6"/>
      <c r="UWO297" s="6"/>
      <c r="UWP297" s="6"/>
      <c r="UWQ297" s="6"/>
      <c r="UWR297" s="6"/>
      <c r="UWS297" s="6"/>
      <c r="UWT297" s="6"/>
      <c r="UWU297" s="6"/>
      <c r="UWV297" s="6"/>
      <c r="UWW297" s="6"/>
      <c r="UWX297" s="6"/>
      <c r="UWY297" s="6"/>
      <c r="UWZ297" s="6"/>
      <c r="UXA297" s="6"/>
      <c r="UXB297" s="6"/>
      <c r="UXC297" s="6"/>
      <c r="UXD297" s="6"/>
      <c r="UXE297" s="6"/>
      <c r="UXF297" s="6"/>
      <c r="UXG297" s="6"/>
      <c r="UXH297" s="6"/>
      <c r="UXI297" s="6"/>
      <c r="UXJ297" s="6"/>
      <c r="UXK297" s="6"/>
      <c r="UXL297" s="6"/>
      <c r="UXM297" s="6"/>
      <c r="UXN297" s="6"/>
      <c r="UXO297" s="6"/>
      <c r="UXP297" s="6"/>
      <c r="UXQ297" s="6"/>
      <c r="UXR297" s="6"/>
      <c r="UXS297" s="6"/>
      <c r="UXT297" s="6"/>
      <c r="UXU297" s="6"/>
      <c r="UXV297" s="6"/>
      <c r="UXW297" s="6"/>
      <c r="UXX297" s="6"/>
      <c r="UXY297" s="6"/>
      <c r="UXZ297" s="6"/>
      <c r="UYA297" s="6"/>
      <c r="UYB297" s="6"/>
      <c r="UYC297" s="6"/>
      <c r="UYD297" s="6"/>
      <c r="UYE297" s="6"/>
      <c r="UYF297" s="6"/>
      <c r="UYG297" s="6"/>
      <c r="UYH297" s="6"/>
      <c r="UYI297" s="6"/>
      <c r="UYJ297" s="6"/>
      <c r="UYK297" s="6"/>
      <c r="UYL297" s="6"/>
      <c r="UYM297" s="6"/>
      <c r="UYN297" s="6"/>
      <c r="UYO297" s="6"/>
      <c r="UYP297" s="6"/>
      <c r="UYQ297" s="6"/>
      <c r="UYR297" s="6"/>
      <c r="UYS297" s="6"/>
      <c r="UYT297" s="6"/>
      <c r="UYU297" s="6"/>
      <c r="UYV297" s="6"/>
      <c r="UYW297" s="6"/>
      <c r="UYX297" s="6"/>
      <c r="UYY297" s="6"/>
      <c r="UYZ297" s="6"/>
      <c r="UZA297" s="6"/>
      <c r="UZB297" s="6"/>
      <c r="UZC297" s="6"/>
      <c r="UZD297" s="6"/>
      <c r="UZE297" s="6"/>
      <c r="UZF297" s="6"/>
      <c r="UZG297" s="6"/>
      <c r="UZH297" s="6"/>
      <c r="UZI297" s="6"/>
      <c r="UZJ297" s="6"/>
      <c r="UZK297" s="6"/>
      <c r="UZL297" s="6"/>
      <c r="UZM297" s="6"/>
      <c r="UZN297" s="6"/>
      <c r="UZO297" s="6"/>
      <c r="UZP297" s="6"/>
      <c r="UZQ297" s="6"/>
      <c r="UZR297" s="6"/>
      <c r="UZS297" s="6"/>
      <c r="UZT297" s="6"/>
      <c r="UZU297" s="6"/>
      <c r="UZV297" s="6"/>
      <c r="UZW297" s="6"/>
      <c r="UZX297" s="6"/>
      <c r="UZY297" s="6"/>
      <c r="UZZ297" s="6"/>
      <c r="VAA297" s="6"/>
      <c r="VAB297" s="6"/>
      <c r="VAC297" s="6"/>
      <c r="VAD297" s="6"/>
      <c r="VAE297" s="6"/>
      <c r="VAF297" s="6"/>
      <c r="VAG297" s="6"/>
      <c r="VAH297" s="6"/>
      <c r="VAI297" s="6"/>
      <c r="VAJ297" s="6"/>
      <c r="VAK297" s="6"/>
      <c r="VAL297" s="6"/>
      <c r="VAM297" s="6"/>
      <c r="VAN297" s="6"/>
      <c r="VAO297" s="6"/>
      <c r="VAP297" s="6"/>
      <c r="VAQ297" s="6"/>
      <c r="VAR297" s="6"/>
      <c r="VAS297" s="6"/>
      <c r="VAT297" s="6"/>
      <c r="VAU297" s="6"/>
      <c r="VAV297" s="6"/>
      <c r="VAW297" s="6"/>
      <c r="VAX297" s="6"/>
      <c r="VAY297" s="6"/>
      <c r="VAZ297" s="6"/>
      <c r="VBA297" s="6"/>
      <c r="VBB297" s="6"/>
      <c r="VBC297" s="6"/>
      <c r="VBD297" s="6"/>
      <c r="VBE297" s="6"/>
      <c r="VBF297" s="6"/>
      <c r="VBG297" s="6"/>
      <c r="VBH297" s="6"/>
      <c r="VBI297" s="6"/>
      <c r="VBJ297" s="6"/>
      <c r="VBK297" s="6"/>
      <c r="VBL297" s="6"/>
      <c r="VBM297" s="6"/>
      <c r="VBN297" s="6"/>
      <c r="VBO297" s="6"/>
      <c r="VBP297" s="6"/>
      <c r="VBQ297" s="6"/>
      <c r="VBR297" s="6"/>
      <c r="VBS297" s="6"/>
      <c r="VBT297" s="6"/>
      <c r="VBU297" s="6"/>
      <c r="VBV297" s="6"/>
      <c r="VBW297" s="6"/>
      <c r="VBX297" s="6"/>
      <c r="VBY297" s="6"/>
      <c r="VBZ297" s="6"/>
      <c r="VCA297" s="6"/>
      <c r="VCB297" s="6"/>
      <c r="VCC297" s="6"/>
      <c r="VCD297" s="6"/>
      <c r="VCE297" s="6"/>
      <c r="VCF297" s="6"/>
      <c r="VCG297" s="6"/>
      <c r="VCH297" s="6"/>
      <c r="VCI297" s="6"/>
      <c r="VCJ297" s="6"/>
      <c r="VCK297" s="6"/>
      <c r="VCL297" s="6"/>
      <c r="VCM297" s="6"/>
      <c r="VCN297" s="6"/>
      <c r="VCO297" s="6"/>
      <c r="VCP297" s="6"/>
      <c r="VCQ297" s="6"/>
      <c r="VCR297" s="6"/>
      <c r="VCS297" s="6"/>
      <c r="VCT297" s="6"/>
      <c r="VCU297" s="6"/>
      <c r="VCV297" s="6"/>
      <c r="VCW297" s="6"/>
      <c r="VCX297" s="6"/>
      <c r="VCY297" s="6"/>
      <c r="VCZ297" s="6"/>
      <c r="VDA297" s="6"/>
      <c r="VDB297" s="6"/>
      <c r="VDC297" s="6"/>
      <c r="VDD297" s="6"/>
      <c r="VDE297" s="6"/>
      <c r="VDF297" s="6"/>
      <c r="VDG297" s="6"/>
      <c r="VDH297" s="6"/>
      <c r="VDI297" s="6"/>
      <c r="VDJ297" s="6"/>
      <c r="VDK297" s="6"/>
      <c r="VDL297" s="6"/>
      <c r="VDM297" s="6"/>
      <c r="VDN297" s="6"/>
      <c r="VDO297" s="6"/>
      <c r="VDP297" s="6"/>
      <c r="VDQ297" s="6"/>
      <c r="VDR297" s="6"/>
      <c r="VDS297" s="6"/>
      <c r="VDT297" s="6"/>
      <c r="VDU297" s="6"/>
      <c r="VDV297" s="6"/>
      <c r="VDW297" s="6"/>
      <c r="VDX297" s="6"/>
      <c r="VDY297" s="6"/>
      <c r="VDZ297" s="6"/>
      <c r="VEA297" s="6"/>
      <c r="VEB297" s="6"/>
      <c r="VEC297" s="6"/>
      <c r="VED297" s="6"/>
      <c r="VEE297" s="6"/>
      <c r="VEF297" s="6"/>
      <c r="VEG297" s="6"/>
      <c r="VEH297" s="6"/>
      <c r="VEI297" s="6"/>
      <c r="VEJ297" s="6"/>
      <c r="VEK297" s="6"/>
      <c r="VEL297" s="6"/>
      <c r="VEM297" s="6"/>
      <c r="VEN297" s="6"/>
      <c r="VEO297" s="6"/>
      <c r="VEP297" s="6"/>
      <c r="VEQ297" s="6"/>
      <c r="VER297" s="6"/>
      <c r="VES297" s="6"/>
      <c r="VET297" s="6"/>
      <c r="VEU297" s="6"/>
      <c r="VEV297" s="6"/>
      <c r="VEW297" s="6"/>
      <c r="VEX297" s="6"/>
      <c r="VEY297" s="6"/>
      <c r="VEZ297" s="6"/>
      <c r="VFA297" s="6"/>
      <c r="VFB297" s="6"/>
      <c r="VFC297" s="6"/>
      <c r="VFD297" s="6"/>
      <c r="VFE297" s="6"/>
      <c r="VFF297" s="6"/>
      <c r="VFG297" s="6"/>
      <c r="VFH297" s="6"/>
      <c r="VFI297" s="6"/>
      <c r="VFJ297" s="6"/>
      <c r="VFK297" s="6"/>
      <c r="VFL297" s="6"/>
      <c r="VFM297" s="6"/>
      <c r="VFN297" s="6"/>
      <c r="VFO297" s="6"/>
      <c r="VFP297" s="6"/>
      <c r="VFQ297" s="6"/>
      <c r="VFR297" s="6"/>
      <c r="VFS297" s="6"/>
      <c r="VFT297" s="6"/>
      <c r="VFU297" s="6"/>
      <c r="VFV297" s="6"/>
      <c r="VFW297" s="6"/>
      <c r="VFX297" s="6"/>
      <c r="VFY297" s="6"/>
      <c r="VFZ297" s="6"/>
      <c r="VGA297" s="6"/>
      <c r="VGB297" s="6"/>
      <c r="VGC297" s="6"/>
      <c r="VGD297" s="6"/>
      <c r="VGE297" s="6"/>
      <c r="VGF297" s="6"/>
      <c r="VGG297" s="6"/>
      <c r="VGH297" s="6"/>
      <c r="VGI297" s="6"/>
      <c r="VGJ297" s="6"/>
      <c r="VGK297" s="6"/>
      <c r="VGL297" s="6"/>
      <c r="VGM297" s="6"/>
      <c r="VGN297" s="6"/>
      <c r="VGO297" s="6"/>
      <c r="VGP297" s="6"/>
      <c r="VGQ297" s="6"/>
      <c r="VGR297" s="6"/>
      <c r="VGS297" s="6"/>
      <c r="VGT297" s="6"/>
      <c r="VGU297" s="6"/>
      <c r="VGV297" s="6"/>
      <c r="VGW297" s="6"/>
      <c r="VGX297" s="6"/>
      <c r="VGY297" s="6"/>
      <c r="VGZ297" s="6"/>
      <c r="VHA297" s="6"/>
      <c r="VHB297" s="6"/>
      <c r="VHC297" s="6"/>
      <c r="VHD297" s="6"/>
      <c r="VHE297" s="6"/>
      <c r="VHF297" s="6"/>
      <c r="VHG297" s="6"/>
      <c r="VHH297" s="6"/>
      <c r="VHI297" s="6"/>
      <c r="VHJ297" s="6"/>
      <c r="VHK297" s="6"/>
      <c r="VHL297" s="6"/>
      <c r="VHM297" s="6"/>
      <c r="VHN297" s="6"/>
      <c r="VHO297" s="6"/>
      <c r="VHP297" s="6"/>
      <c r="VHQ297" s="6"/>
      <c r="VHR297" s="6"/>
      <c r="VHS297" s="6"/>
      <c r="VHT297" s="6"/>
      <c r="VHU297" s="6"/>
      <c r="VHV297" s="6"/>
      <c r="VHW297" s="6"/>
      <c r="VHX297" s="6"/>
      <c r="VHY297" s="6"/>
      <c r="VHZ297" s="6"/>
      <c r="VIA297" s="6"/>
      <c r="VIB297" s="6"/>
      <c r="VIC297" s="6"/>
      <c r="VID297" s="6"/>
      <c r="VIE297" s="6"/>
      <c r="VIF297" s="6"/>
      <c r="VIG297" s="6"/>
      <c r="VIH297" s="6"/>
      <c r="VII297" s="6"/>
      <c r="VIJ297" s="6"/>
      <c r="VIK297" s="6"/>
      <c r="VIL297" s="6"/>
      <c r="VIM297" s="6"/>
      <c r="VIN297" s="6"/>
      <c r="VIO297" s="6"/>
      <c r="VIP297" s="6"/>
      <c r="VIQ297" s="6"/>
      <c r="VIR297" s="6"/>
      <c r="VIS297" s="6"/>
      <c r="VIT297" s="6"/>
      <c r="VIU297" s="6"/>
      <c r="VIV297" s="6"/>
      <c r="VIW297" s="6"/>
      <c r="VIX297" s="6"/>
      <c r="VIY297" s="6"/>
      <c r="VIZ297" s="6"/>
      <c r="VJA297" s="6"/>
      <c r="VJB297" s="6"/>
      <c r="VJC297" s="6"/>
      <c r="VJD297" s="6"/>
      <c r="VJE297" s="6"/>
      <c r="VJF297" s="6"/>
      <c r="VJG297" s="6"/>
      <c r="VJH297" s="6"/>
      <c r="VJI297" s="6"/>
      <c r="VJJ297" s="6"/>
      <c r="VJK297" s="6"/>
      <c r="VJL297" s="6"/>
      <c r="VJM297" s="6"/>
      <c r="VJN297" s="6"/>
      <c r="VJO297" s="6"/>
      <c r="VJP297" s="6"/>
      <c r="VJQ297" s="6"/>
      <c r="VJR297" s="6"/>
      <c r="VJS297" s="6"/>
      <c r="VJT297" s="6"/>
      <c r="VJU297" s="6"/>
      <c r="VJV297" s="6"/>
      <c r="VJW297" s="6"/>
      <c r="VJX297" s="6"/>
      <c r="VJY297" s="6"/>
      <c r="VJZ297" s="6"/>
      <c r="VKA297" s="6"/>
      <c r="VKB297" s="6"/>
      <c r="VKC297" s="6"/>
      <c r="VKD297" s="6"/>
      <c r="VKE297" s="6"/>
      <c r="VKF297" s="6"/>
      <c r="VKG297" s="6"/>
      <c r="VKH297" s="6"/>
      <c r="VKI297" s="6"/>
      <c r="VKJ297" s="6"/>
      <c r="VKK297" s="6"/>
      <c r="VKL297" s="6"/>
      <c r="VKM297" s="6"/>
      <c r="VKN297" s="6"/>
      <c r="VKO297" s="6"/>
      <c r="VKP297" s="6"/>
      <c r="VKQ297" s="6"/>
      <c r="VKR297" s="6"/>
      <c r="VKS297" s="6"/>
      <c r="VKT297" s="6"/>
      <c r="VKU297" s="6"/>
      <c r="VKV297" s="6"/>
      <c r="VKW297" s="6"/>
      <c r="VKX297" s="6"/>
      <c r="VKY297" s="6"/>
      <c r="VKZ297" s="6"/>
      <c r="VLA297" s="6"/>
      <c r="VLB297" s="6"/>
      <c r="VLC297" s="6"/>
      <c r="VLD297" s="6"/>
      <c r="VLE297" s="6"/>
      <c r="VLF297" s="6"/>
      <c r="VLG297" s="6"/>
      <c r="VLH297" s="6"/>
      <c r="VLI297" s="6"/>
      <c r="VLJ297" s="6"/>
      <c r="VLK297" s="6"/>
      <c r="VLL297" s="6"/>
      <c r="VLM297" s="6"/>
      <c r="VLN297" s="6"/>
      <c r="VLO297" s="6"/>
      <c r="VLP297" s="6"/>
      <c r="VLQ297" s="6"/>
      <c r="VLR297" s="6"/>
      <c r="VLS297" s="6"/>
      <c r="VLT297" s="6"/>
      <c r="VLU297" s="6"/>
      <c r="VLV297" s="6"/>
      <c r="VLW297" s="6"/>
      <c r="VLX297" s="6"/>
      <c r="VLY297" s="6"/>
      <c r="VLZ297" s="6"/>
      <c r="VMA297" s="6"/>
      <c r="VMB297" s="6"/>
      <c r="VMC297" s="6"/>
      <c r="VMD297" s="6"/>
      <c r="VME297" s="6"/>
      <c r="VMF297" s="6"/>
      <c r="VMG297" s="6"/>
      <c r="VMH297" s="6"/>
      <c r="VMI297" s="6"/>
      <c r="VMJ297" s="6"/>
      <c r="VMK297" s="6"/>
      <c r="VML297" s="6"/>
      <c r="VMM297" s="6"/>
      <c r="VMN297" s="6"/>
      <c r="VMO297" s="6"/>
      <c r="VMP297" s="6"/>
      <c r="VMQ297" s="6"/>
      <c r="VMR297" s="6"/>
      <c r="VMS297" s="6"/>
      <c r="VMT297" s="6"/>
      <c r="VMU297" s="6"/>
      <c r="VMV297" s="6"/>
      <c r="VMW297" s="6"/>
      <c r="VMX297" s="6"/>
      <c r="VMY297" s="6"/>
      <c r="VMZ297" s="6"/>
      <c r="VNA297" s="6"/>
      <c r="VNB297" s="6"/>
      <c r="VNC297" s="6"/>
      <c r="VND297" s="6"/>
      <c r="VNE297" s="6"/>
      <c r="VNF297" s="6"/>
      <c r="VNG297" s="6"/>
      <c r="VNH297" s="6"/>
      <c r="VNI297" s="6"/>
      <c r="VNJ297" s="6"/>
      <c r="VNK297" s="6"/>
      <c r="VNL297" s="6"/>
      <c r="VNM297" s="6"/>
      <c r="VNN297" s="6"/>
      <c r="VNO297" s="6"/>
      <c r="VNP297" s="6"/>
      <c r="VNQ297" s="6"/>
      <c r="VNR297" s="6"/>
      <c r="VNS297" s="6"/>
      <c r="VNT297" s="6"/>
      <c r="VNU297" s="6"/>
      <c r="VNV297" s="6"/>
      <c r="VNW297" s="6"/>
      <c r="VNX297" s="6"/>
      <c r="VNY297" s="6"/>
      <c r="VNZ297" s="6"/>
      <c r="VOA297" s="6"/>
      <c r="VOB297" s="6"/>
      <c r="VOC297" s="6"/>
      <c r="VOD297" s="6"/>
      <c r="VOE297" s="6"/>
      <c r="VOF297" s="6"/>
      <c r="VOG297" s="6"/>
      <c r="VOH297" s="6"/>
      <c r="VOI297" s="6"/>
      <c r="VOJ297" s="6"/>
      <c r="VOK297" s="6"/>
      <c r="VOL297" s="6"/>
      <c r="VOM297" s="6"/>
      <c r="VON297" s="6"/>
      <c r="VOO297" s="6"/>
      <c r="VOP297" s="6"/>
      <c r="VOQ297" s="6"/>
      <c r="VOR297" s="6"/>
      <c r="VOS297" s="6"/>
      <c r="VOT297" s="6"/>
      <c r="VOU297" s="6"/>
      <c r="VOV297" s="6"/>
      <c r="VOW297" s="6"/>
      <c r="VOX297" s="6"/>
      <c r="VOY297" s="6"/>
      <c r="VOZ297" s="6"/>
      <c r="VPA297" s="6"/>
      <c r="VPB297" s="6"/>
      <c r="VPC297" s="6"/>
      <c r="VPD297" s="6"/>
      <c r="VPE297" s="6"/>
      <c r="VPF297" s="6"/>
      <c r="VPG297" s="6"/>
      <c r="VPH297" s="6"/>
      <c r="VPI297" s="6"/>
      <c r="VPJ297" s="6"/>
      <c r="VPK297" s="6"/>
      <c r="VPL297" s="6"/>
      <c r="VPM297" s="6"/>
      <c r="VPN297" s="6"/>
      <c r="VPO297" s="6"/>
      <c r="VPP297" s="6"/>
      <c r="VPQ297" s="6"/>
      <c r="VPR297" s="6"/>
      <c r="VPS297" s="6"/>
      <c r="VPT297" s="6"/>
      <c r="VPU297" s="6"/>
      <c r="VPV297" s="6"/>
      <c r="VPW297" s="6"/>
      <c r="VPX297" s="6"/>
      <c r="VPY297" s="6"/>
      <c r="VPZ297" s="6"/>
      <c r="VQA297" s="6"/>
      <c r="VQB297" s="6"/>
      <c r="VQC297" s="6"/>
      <c r="VQD297" s="6"/>
      <c r="VQE297" s="6"/>
      <c r="VQF297" s="6"/>
      <c r="VQG297" s="6"/>
      <c r="VQH297" s="6"/>
      <c r="VQI297" s="6"/>
      <c r="VQJ297" s="6"/>
      <c r="VQK297" s="6"/>
      <c r="VQL297" s="6"/>
      <c r="VQM297" s="6"/>
      <c r="VQN297" s="6"/>
      <c r="VQO297" s="6"/>
      <c r="VQP297" s="6"/>
      <c r="VQQ297" s="6"/>
      <c r="VQR297" s="6"/>
      <c r="VQS297" s="6"/>
      <c r="VQT297" s="6"/>
      <c r="VQU297" s="6"/>
      <c r="VQV297" s="6"/>
      <c r="VQW297" s="6"/>
      <c r="VQX297" s="6"/>
      <c r="VQY297" s="6"/>
      <c r="VQZ297" s="6"/>
      <c r="VRA297" s="6"/>
      <c r="VRB297" s="6"/>
      <c r="VRC297" s="6"/>
      <c r="VRD297" s="6"/>
      <c r="VRE297" s="6"/>
      <c r="VRF297" s="6"/>
      <c r="VRG297" s="6"/>
      <c r="VRH297" s="6"/>
      <c r="VRI297" s="6"/>
      <c r="VRJ297" s="6"/>
      <c r="VRK297" s="6"/>
      <c r="VRL297" s="6"/>
      <c r="VRM297" s="6"/>
      <c r="VRN297" s="6"/>
      <c r="VRO297" s="6"/>
      <c r="VRP297" s="6"/>
      <c r="VRQ297" s="6"/>
      <c r="VRR297" s="6"/>
      <c r="VRS297" s="6"/>
      <c r="VRT297" s="6"/>
      <c r="VRU297" s="6"/>
      <c r="VRV297" s="6"/>
      <c r="VRW297" s="6"/>
      <c r="VRX297" s="6"/>
      <c r="VRY297" s="6"/>
      <c r="VRZ297" s="6"/>
      <c r="VSA297" s="6"/>
      <c r="VSB297" s="6"/>
      <c r="VSC297" s="6"/>
      <c r="VSD297" s="6"/>
      <c r="VSE297" s="6"/>
      <c r="VSF297" s="6"/>
      <c r="VSG297" s="6"/>
      <c r="VSH297" s="6"/>
      <c r="VSI297" s="6"/>
      <c r="VSJ297" s="6"/>
      <c r="VSK297" s="6"/>
      <c r="VSL297" s="6"/>
      <c r="VSM297" s="6"/>
      <c r="VSN297" s="6"/>
      <c r="VSO297" s="6"/>
      <c r="VSP297" s="6"/>
      <c r="VSQ297" s="6"/>
      <c r="VSR297" s="6"/>
      <c r="VSS297" s="6"/>
      <c r="VST297" s="6"/>
      <c r="VSU297" s="6"/>
      <c r="VSV297" s="6"/>
      <c r="VSW297" s="6"/>
      <c r="VSX297" s="6"/>
      <c r="VSY297" s="6"/>
      <c r="VSZ297" s="6"/>
      <c r="VTA297" s="6"/>
      <c r="VTB297" s="6"/>
      <c r="VTC297" s="6"/>
      <c r="VTD297" s="6"/>
      <c r="VTE297" s="6"/>
      <c r="VTF297" s="6"/>
      <c r="VTG297" s="6"/>
      <c r="VTH297" s="6"/>
      <c r="VTI297" s="6"/>
      <c r="VTJ297" s="6"/>
      <c r="VTK297" s="6"/>
      <c r="VTL297" s="6"/>
      <c r="VTM297" s="6"/>
      <c r="VTN297" s="6"/>
      <c r="VTO297" s="6"/>
      <c r="VTP297" s="6"/>
      <c r="VTQ297" s="6"/>
      <c r="VTR297" s="6"/>
      <c r="VTS297" s="6"/>
      <c r="VTT297" s="6"/>
      <c r="VTU297" s="6"/>
      <c r="VTV297" s="6"/>
      <c r="VTW297" s="6"/>
      <c r="VTX297" s="6"/>
      <c r="VTY297" s="6"/>
      <c r="VTZ297" s="6"/>
      <c r="VUA297" s="6"/>
      <c r="VUB297" s="6"/>
      <c r="VUC297" s="6"/>
      <c r="VUD297" s="6"/>
      <c r="VUE297" s="6"/>
      <c r="VUF297" s="6"/>
      <c r="VUG297" s="6"/>
      <c r="VUH297" s="6"/>
      <c r="VUI297" s="6"/>
      <c r="VUJ297" s="6"/>
      <c r="VUK297" s="6"/>
      <c r="VUL297" s="6"/>
      <c r="VUM297" s="6"/>
      <c r="VUN297" s="6"/>
      <c r="VUO297" s="6"/>
      <c r="VUP297" s="6"/>
      <c r="VUQ297" s="6"/>
      <c r="VUR297" s="6"/>
      <c r="VUS297" s="6"/>
      <c r="VUT297" s="6"/>
      <c r="VUU297" s="6"/>
      <c r="VUV297" s="6"/>
      <c r="VUW297" s="6"/>
      <c r="VUX297" s="6"/>
      <c r="VUY297" s="6"/>
      <c r="VUZ297" s="6"/>
      <c r="VVA297" s="6"/>
      <c r="VVB297" s="6"/>
      <c r="VVC297" s="6"/>
      <c r="VVD297" s="6"/>
      <c r="VVE297" s="6"/>
      <c r="VVF297" s="6"/>
      <c r="VVG297" s="6"/>
      <c r="VVH297" s="6"/>
      <c r="VVI297" s="6"/>
      <c r="VVJ297" s="6"/>
      <c r="VVK297" s="6"/>
      <c r="VVL297" s="6"/>
      <c r="VVM297" s="6"/>
      <c r="VVN297" s="6"/>
      <c r="VVO297" s="6"/>
      <c r="VVP297" s="6"/>
      <c r="VVQ297" s="6"/>
      <c r="VVR297" s="6"/>
      <c r="VVS297" s="6"/>
      <c r="VVT297" s="6"/>
      <c r="VVU297" s="6"/>
      <c r="VVV297" s="6"/>
      <c r="VVW297" s="6"/>
      <c r="VVX297" s="6"/>
      <c r="VVY297" s="6"/>
      <c r="VVZ297" s="6"/>
      <c r="VWA297" s="6"/>
      <c r="VWB297" s="6"/>
      <c r="VWC297" s="6"/>
      <c r="VWD297" s="6"/>
      <c r="VWE297" s="6"/>
      <c r="VWF297" s="6"/>
      <c r="VWG297" s="6"/>
      <c r="VWH297" s="6"/>
      <c r="VWI297" s="6"/>
      <c r="VWJ297" s="6"/>
      <c r="VWK297" s="6"/>
      <c r="VWL297" s="6"/>
      <c r="VWM297" s="6"/>
      <c r="VWN297" s="6"/>
      <c r="VWO297" s="6"/>
      <c r="VWP297" s="6"/>
      <c r="VWQ297" s="6"/>
      <c r="VWR297" s="6"/>
      <c r="VWS297" s="6"/>
      <c r="VWT297" s="6"/>
      <c r="VWU297" s="6"/>
      <c r="VWV297" s="6"/>
      <c r="VWW297" s="6"/>
      <c r="VWX297" s="6"/>
      <c r="VWY297" s="6"/>
      <c r="VWZ297" s="6"/>
      <c r="VXA297" s="6"/>
      <c r="VXB297" s="6"/>
      <c r="VXC297" s="6"/>
      <c r="VXD297" s="6"/>
      <c r="VXE297" s="6"/>
      <c r="VXF297" s="6"/>
      <c r="VXG297" s="6"/>
      <c r="VXH297" s="6"/>
      <c r="VXI297" s="6"/>
      <c r="VXJ297" s="6"/>
      <c r="VXK297" s="6"/>
      <c r="VXL297" s="6"/>
      <c r="VXM297" s="6"/>
      <c r="VXN297" s="6"/>
      <c r="VXO297" s="6"/>
      <c r="VXP297" s="6"/>
      <c r="VXQ297" s="6"/>
      <c r="VXR297" s="6"/>
      <c r="VXS297" s="6"/>
      <c r="VXT297" s="6"/>
      <c r="VXU297" s="6"/>
      <c r="VXV297" s="6"/>
      <c r="VXW297" s="6"/>
      <c r="VXX297" s="6"/>
      <c r="VXY297" s="6"/>
      <c r="VXZ297" s="6"/>
      <c r="VYA297" s="6"/>
      <c r="VYB297" s="6"/>
      <c r="VYC297" s="6"/>
      <c r="VYD297" s="6"/>
      <c r="VYE297" s="6"/>
      <c r="VYF297" s="6"/>
      <c r="VYG297" s="6"/>
      <c r="VYH297" s="6"/>
      <c r="VYI297" s="6"/>
      <c r="VYJ297" s="6"/>
      <c r="VYK297" s="6"/>
      <c r="VYL297" s="6"/>
      <c r="VYM297" s="6"/>
      <c r="VYN297" s="6"/>
      <c r="VYO297" s="6"/>
      <c r="VYP297" s="6"/>
      <c r="VYQ297" s="6"/>
      <c r="VYR297" s="6"/>
      <c r="VYS297" s="6"/>
      <c r="VYT297" s="6"/>
      <c r="VYU297" s="6"/>
      <c r="VYV297" s="6"/>
      <c r="VYW297" s="6"/>
      <c r="VYX297" s="6"/>
      <c r="VYY297" s="6"/>
      <c r="VYZ297" s="6"/>
      <c r="VZA297" s="6"/>
      <c r="VZB297" s="6"/>
      <c r="VZC297" s="6"/>
      <c r="VZD297" s="6"/>
      <c r="VZE297" s="6"/>
      <c r="VZF297" s="6"/>
      <c r="VZG297" s="6"/>
      <c r="VZH297" s="6"/>
      <c r="VZI297" s="6"/>
      <c r="VZJ297" s="6"/>
      <c r="VZK297" s="6"/>
      <c r="VZL297" s="6"/>
      <c r="VZM297" s="6"/>
      <c r="VZN297" s="6"/>
      <c r="VZO297" s="6"/>
      <c r="VZP297" s="6"/>
      <c r="VZQ297" s="6"/>
      <c r="VZR297" s="6"/>
      <c r="VZS297" s="6"/>
      <c r="VZT297" s="6"/>
      <c r="VZU297" s="6"/>
      <c r="VZV297" s="6"/>
      <c r="VZW297" s="6"/>
      <c r="VZX297" s="6"/>
      <c r="VZY297" s="6"/>
      <c r="VZZ297" s="6"/>
      <c r="WAA297" s="6"/>
      <c r="WAB297" s="6"/>
      <c r="WAC297" s="6"/>
      <c r="WAD297" s="6"/>
      <c r="WAE297" s="6"/>
      <c r="WAF297" s="6"/>
      <c r="WAG297" s="6"/>
      <c r="WAH297" s="6"/>
      <c r="WAI297" s="6"/>
      <c r="WAJ297" s="6"/>
      <c r="WAK297" s="6"/>
      <c r="WAL297" s="6"/>
      <c r="WAM297" s="6"/>
      <c r="WAN297" s="6"/>
      <c r="WAO297" s="6"/>
      <c r="WAP297" s="6"/>
      <c r="WAQ297" s="6"/>
      <c r="WAR297" s="6"/>
      <c r="WAS297" s="6"/>
      <c r="WAT297" s="6"/>
      <c r="WAU297" s="6"/>
      <c r="WAV297" s="6"/>
      <c r="WAW297" s="6"/>
      <c r="WAX297" s="6"/>
      <c r="WAY297" s="6"/>
      <c r="WAZ297" s="6"/>
      <c r="WBA297" s="6"/>
      <c r="WBB297" s="6"/>
      <c r="WBC297" s="6"/>
      <c r="WBD297" s="6"/>
      <c r="WBE297" s="6"/>
      <c r="WBF297" s="6"/>
      <c r="WBG297" s="6"/>
      <c r="WBH297" s="6"/>
      <c r="WBI297" s="6"/>
      <c r="WBJ297" s="6"/>
      <c r="WBK297" s="6"/>
      <c r="WBL297" s="6"/>
      <c r="WBM297" s="6"/>
      <c r="WBN297" s="6"/>
      <c r="WBO297" s="6"/>
      <c r="WBP297" s="6"/>
      <c r="WBQ297" s="6"/>
      <c r="WBR297" s="6"/>
      <c r="WBS297" s="6"/>
      <c r="WBT297" s="6"/>
      <c r="WBU297" s="6"/>
      <c r="WBV297" s="6"/>
      <c r="WBW297" s="6"/>
      <c r="WBX297" s="6"/>
      <c r="WBY297" s="6"/>
      <c r="WBZ297" s="6"/>
      <c r="WCA297" s="6"/>
      <c r="WCB297" s="6"/>
      <c r="WCC297" s="6"/>
      <c r="WCD297" s="6"/>
      <c r="WCE297" s="6"/>
      <c r="WCF297" s="6"/>
      <c r="WCG297" s="6"/>
      <c r="WCH297" s="6"/>
      <c r="WCI297" s="6"/>
      <c r="WCJ297" s="6"/>
      <c r="WCK297" s="6"/>
      <c r="WCL297" s="6"/>
      <c r="WCM297" s="6"/>
      <c r="WCN297" s="6"/>
      <c r="WCO297" s="6"/>
      <c r="WCP297" s="6"/>
      <c r="WCQ297" s="6"/>
      <c r="WCR297" s="6"/>
      <c r="WCS297" s="6"/>
      <c r="WCT297" s="6"/>
      <c r="WCU297" s="6"/>
      <c r="WCV297" s="6"/>
      <c r="WCW297" s="6"/>
      <c r="WCX297" s="6"/>
      <c r="WCY297" s="6"/>
      <c r="WCZ297" s="6"/>
      <c r="WDA297" s="6"/>
      <c r="WDB297" s="6"/>
      <c r="WDC297" s="6"/>
      <c r="WDD297" s="6"/>
      <c r="WDE297" s="6"/>
      <c r="WDF297" s="6"/>
      <c r="WDG297" s="6"/>
      <c r="WDH297" s="6"/>
      <c r="WDI297" s="6"/>
      <c r="WDJ297" s="6"/>
      <c r="WDK297" s="6"/>
      <c r="WDL297" s="6"/>
      <c r="WDM297" s="6"/>
      <c r="WDN297" s="6"/>
      <c r="WDO297" s="6"/>
      <c r="WDP297" s="6"/>
      <c r="WDQ297" s="6"/>
      <c r="WDR297" s="6"/>
      <c r="WDS297" s="6"/>
      <c r="WDT297" s="6"/>
      <c r="WDU297" s="6"/>
      <c r="WDV297" s="6"/>
      <c r="WDW297" s="6"/>
      <c r="WDX297" s="6"/>
      <c r="WDY297" s="6"/>
      <c r="WDZ297" s="6"/>
      <c r="WEA297" s="6"/>
      <c r="WEB297" s="6"/>
      <c r="WEC297" s="6"/>
      <c r="WED297" s="6"/>
      <c r="WEE297" s="6"/>
      <c r="WEF297" s="6"/>
      <c r="WEG297" s="6"/>
      <c r="WEH297" s="6"/>
      <c r="WEI297" s="6"/>
      <c r="WEJ297" s="6"/>
      <c r="WEK297" s="6"/>
      <c r="WEL297" s="6"/>
      <c r="WEM297" s="6"/>
      <c r="WEN297" s="6"/>
      <c r="WEO297" s="6"/>
      <c r="WEP297" s="6"/>
      <c r="WEQ297" s="6"/>
      <c r="WER297" s="6"/>
      <c r="WES297" s="6"/>
      <c r="WET297" s="6"/>
      <c r="WEU297" s="6"/>
      <c r="WEV297" s="6"/>
      <c r="WEW297" s="6"/>
      <c r="WEX297" s="6"/>
      <c r="WEY297" s="6"/>
      <c r="WEZ297" s="6"/>
      <c r="WFA297" s="6"/>
      <c r="WFB297" s="6"/>
      <c r="WFC297" s="6"/>
      <c r="WFD297" s="6"/>
      <c r="WFE297" s="6"/>
      <c r="WFF297" s="6"/>
      <c r="WFG297" s="6"/>
      <c r="WFH297" s="6"/>
      <c r="WFI297" s="6"/>
      <c r="WFJ297" s="6"/>
      <c r="WFK297" s="6"/>
      <c r="WFL297" s="6"/>
      <c r="WFM297" s="6"/>
      <c r="WFN297" s="6"/>
      <c r="WFO297" s="6"/>
      <c r="WFP297" s="6"/>
      <c r="WFQ297" s="6"/>
      <c r="WFR297" s="6"/>
      <c r="WFS297" s="6"/>
      <c r="WFT297" s="6"/>
      <c r="WFU297" s="6"/>
      <c r="WFV297" s="6"/>
      <c r="WFW297" s="6"/>
      <c r="WFX297" s="6"/>
      <c r="WFY297" s="6"/>
      <c r="WFZ297" s="6"/>
      <c r="WGA297" s="6"/>
      <c r="WGB297" s="6"/>
      <c r="WGC297" s="6"/>
      <c r="WGD297" s="6"/>
      <c r="WGE297" s="6"/>
      <c r="WGF297" s="6"/>
      <c r="WGG297" s="6"/>
      <c r="WGH297" s="6"/>
      <c r="WGI297" s="6"/>
      <c r="WGJ297" s="6"/>
      <c r="WGK297" s="6"/>
      <c r="WGL297" s="6"/>
      <c r="WGM297" s="6"/>
      <c r="WGN297" s="6"/>
      <c r="WGO297" s="6"/>
      <c r="WGP297" s="6"/>
      <c r="WGQ297" s="6"/>
      <c r="WGR297" s="6"/>
      <c r="WGS297" s="6"/>
      <c r="WGT297" s="6"/>
      <c r="WGU297" s="6"/>
      <c r="WGV297" s="6"/>
      <c r="WGW297" s="6"/>
      <c r="WGX297" s="6"/>
      <c r="WGY297" s="6"/>
      <c r="WGZ297" s="6"/>
      <c r="WHA297" s="6"/>
      <c r="WHB297" s="6"/>
      <c r="WHC297" s="6"/>
      <c r="WHD297" s="6"/>
      <c r="WHE297" s="6"/>
      <c r="WHF297" s="6"/>
      <c r="WHG297" s="6"/>
      <c r="WHH297" s="6"/>
      <c r="WHI297" s="6"/>
      <c r="WHJ297" s="6"/>
      <c r="WHK297" s="6"/>
      <c r="WHL297" s="6"/>
      <c r="WHM297" s="6"/>
      <c r="WHN297" s="6"/>
      <c r="WHO297" s="6"/>
      <c r="WHP297" s="6"/>
      <c r="WHQ297" s="6"/>
      <c r="WHR297" s="6"/>
      <c r="WHS297" s="6"/>
      <c r="WHT297" s="6"/>
      <c r="WHU297" s="6"/>
      <c r="WHV297" s="6"/>
      <c r="WHW297" s="6"/>
      <c r="WHX297" s="6"/>
      <c r="WHY297" s="6"/>
      <c r="WHZ297" s="6"/>
      <c r="WIA297" s="6"/>
      <c r="WIB297" s="6"/>
      <c r="WIC297" s="6"/>
      <c r="WID297" s="6"/>
      <c r="WIE297" s="6"/>
      <c r="WIF297" s="6"/>
      <c r="WIG297" s="6"/>
      <c r="WIH297" s="6"/>
      <c r="WII297" s="6"/>
      <c r="WIJ297" s="6"/>
      <c r="WIK297" s="6"/>
      <c r="WIL297" s="6"/>
      <c r="WIM297" s="6"/>
      <c r="WIN297" s="6"/>
      <c r="WIO297" s="6"/>
      <c r="WIP297" s="6"/>
      <c r="WIQ297" s="6"/>
      <c r="WIR297" s="6"/>
      <c r="WIS297" s="6"/>
      <c r="WIT297" s="6"/>
      <c r="WIU297" s="6"/>
      <c r="WIV297" s="6"/>
      <c r="WIW297" s="6"/>
      <c r="WIX297" s="6"/>
      <c r="WIY297" s="6"/>
      <c r="WIZ297" s="6"/>
      <c r="WJA297" s="6"/>
      <c r="WJB297" s="6"/>
      <c r="WJC297" s="6"/>
      <c r="WJD297" s="6"/>
      <c r="WJE297" s="6"/>
      <c r="WJF297" s="6"/>
      <c r="WJG297" s="6"/>
      <c r="WJH297" s="6"/>
      <c r="WJI297" s="6"/>
      <c r="WJJ297" s="6"/>
      <c r="WJK297" s="6"/>
      <c r="WJL297" s="6"/>
      <c r="WJM297" s="6"/>
      <c r="WJN297" s="6"/>
      <c r="WJO297" s="6"/>
      <c r="WJP297" s="6"/>
      <c r="WJQ297" s="6"/>
      <c r="WJR297" s="6"/>
      <c r="WJS297" s="6"/>
      <c r="WJT297" s="6"/>
      <c r="WJU297" s="6"/>
      <c r="WJV297" s="6"/>
      <c r="WJW297" s="6"/>
      <c r="WJX297" s="6"/>
      <c r="WJY297" s="6"/>
      <c r="WJZ297" s="6"/>
      <c r="WKA297" s="6"/>
      <c r="WKB297" s="6"/>
      <c r="WKC297" s="6"/>
      <c r="WKD297" s="6"/>
      <c r="WKE297" s="6"/>
      <c r="WKF297" s="6"/>
      <c r="WKG297" s="6"/>
      <c r="WKH297" s="6"/>
      <c r="WKI297" s="6"/>
      <c r="WKJ297" s="6"/>
      <c r="WKK297" s="6"/>
      <c r="WKL297" s="6"/>
      <c r="WKM297" s="6"/>
      <c r="WKN297" s="6"/>
      <c r="WKO297" s="6"/>
      <c r="WKP297" s="6"/>
      <c r="WKQ297" s="6"/>
      <c r="WKR297" s="6"/>
      <c r="WKS297" s="6"/>
      <c r="WKT297" s="6"/>
      <c r="WKU297" s="6"/>
      <c r="WKV297" s="6"/>
      <c r="WKW297" s="6"/>
      <c r="WKX297" s="6"/>
      <c r="WKY297" s="6"/>
      <c r="WKZ297" s="6"/>
      <c r="WLA297" s="6"/>
      <c r="WLB297" s="6"/>
      <c r="WLC297" s="6"/>
      <c r="WLD297" s="6"/>
      <c r="WLE297" s="6"/>
      <c r="WLF297" s="6"/>
      <c r="WLG297" s="6"/>
      <c r="WLH297" s="6"/>
      <c r="WLI297" s="6"/>
      <c r="WLJ297" s="6"/>
      <c r="WLK297" s="6"/>
      <c r="WLL297" s="6"/>
      <c r="WLM297" s="6"/>
      <c r="WLN297" s="6"/>
      <c r="WLO297" s="6"/>
      <c r="WLP297" s="6"/>
      <c r="WLQ297" s="6"/>
      <c r="WLR297" s="6"/>
      <c r="WLS297" s="6"/>
      <c r="WLT297" s="6"/>
      <c r="WLU297" s="6"/>
      <c r="WLV297" s="6"/>
      <c r="WLW297" s="6"/>
      <c r="WLX297" s="6"/>
      <c r="WLY297" s="6"/>
      <c r="WLZ297" s="6"/>
      <c r="WMA297" s="6"/>
      <c r="WMB297" s="6"/>
      <c r="WMC297" s="6"/>
      <c r="WMD297" s="6"/>
      <c r="WME297" s="6"/>
      <c r="WMF297" s="6"/>
      <c r="WMG297" s="6"/>
      <c r="WMH297" s="6"/>
      <c r="WMI297" s="6"/>
      <c r="WMJ297" s="6"/>
      <c r="WMK297" s="6"/>
      <c r="WML297" s="6"/>
      <c r="WMM297" s="6"/>
      <c r="WMN297" s="6"/>
      <c r="WMO297" s="6"/>
      <c r="WMP297" s="6"/>
      <c r="WMQ297" s="6"/>
      <c r="WMR297" s="6"/>
      <c r="WMS297" s="6"/>
      <c r="WMT297" s="6"/>
      <c r="WMU297" s="6"/>
      <c r="WMV297" s="6"/>
      <c r="WMW297" s="6"/>
      <c r="WMX297" s="6"/>
      <c r="WMY297" s="6"/>
      <c r="WMZ297" s="6"/>
      <c r="WNA297" s="6"/>
      <c r="WNB297" s="6"/>
      <c r="WNC297" s="6"/>
      <c r="WND297" s="6"/>
      <c r="WNE297" s="6"/>
      <c r="WNF297" s="6"/>
      <c r="WNG297" s="6"/>
      <c r="WNH297" s="6"/>
      <c r="WNI297" s="6"/>
      <c r="WNJ297" s="6"/>
      <c r="WNK297" s="6"/>
      <c r="WNL297" s="6"/>
      <c r="WNM297" s="6"/>
      <c r="WNN297" s="6"/>
      <c r="WNO297" s="6"/>
      <c r="WNP297" s="6"/>
      <c r="WNQ297" s="6"/>
      <c r="WNR297" s="6"/>
      <c r="WNS297" s="6"/>
      <c r="WNT297" s="6"/>
      <c r="WNU297" s="6"/>
      <c r="WNV297" s="6"/>
      <c r="WNW297" s="6"/>
      <c r="WNX297" s="6"/>
      <c r="WNY297" s="6"/>
      <c r="WNZ297" s="6"/>
      <c r="WOA297" s="6"/>
      <c r="WOB297" s="6"/>
      <c r="WOC297" s="6"/>
      <c r="WOD297" s="6"/>
      <c r="WOE297" s="6"/>
      <c r="WOF297" s="6"/>
      <c r="WOG297" s="6"/>
      <c r="WOH297" s="6"/>
      <c r="WOI297" s="6"/>
      <c r="WOJ297" s="6"/>
      <c r="WOK297" s="6"/>
      <c r="WOL297" s="6"/>
      <c r="WOM297" s="6"/>
      <c r="WON297" s="6"/>
      <c r="WOO297" s="6"/>
      <c r="WOP297" s="6"/>
      <c r="WOQ297" s="6"/>
      <c r="WOR297" s="6"/>
      <c r="WOS297" s="6"/>
      <c r="WOT297" s="6"/>
      <c r="WOU297" s="6"/>
      <c r="WOV297" s="6"/>
      <c r="WOW297" s="6"/>
      <c r="WOX297" s="6"/>
      <c r="WOY297" s="6"/>
      <c r="WOZ297" s="6"/>
      <c r="WPA297" s="6"/>
      <c r="WPB297" s="6"/>
      <c r="WPC297" s="6"/>
      <c r="WPD297" s="6"/>
      <c r="WPE297" s="6"/>
      <c r="WPF297" s="6"/>
      <c r="WPG297" s="6"/>
      <c r="WPH297" s="6"/>
      <c r="WPI297" s="6"/>
      <c r="WPJ297" s="6"/>
      <c r="WPK297" s="6"/>
      <c r="WPL297" s="6"/>
      <c r="WPM297" s="6"/>
      <c r="WPN297" s="6"/>
      <c r="WPO297" s="6"/>
      <c r="WPP297" s="6"/>
      <c r="WPQ297" s="6"/>
      <c r="WPR297" s="6"/>
      <c r="WPS297" s="6"/>
      <c r="WPT297" s="6"/>
      <c r="WPU297" s="6"/>
      <c r="WPV297" s="6"/>
      <c r="WPW297" s="6"/>
      <c r="WPX297" s="6"/>
      <c r="WPY297" s="6"/>
      <c r="WPZ297" s="6"/>
      <c r="WQA297" s="6"/>
      <c r="WQB297" s="6"/>
      <c r="WQC297" s="6"/>
      <c r="WQD297" s="6"/>
      <c r="WQE297" s="6"/>
      <c r="WQF297" s="6"/>
      <c r="WQG297" s="6"/>
      <c r="WQH297" s="6"/>
      <c r="WQI297" s="6"/>
      <c r="WQJ297" s="6"/>
      <c r="WQK297" s="6"/>
      <c r="WQL297" s="6"/>
      <c r="WQM297" s="6"/>
      <c r="WQN297" s="6"/>
      <c r="WQO297" s="6"/>
      <c r="WQP297" s="6"/>
      <c r="WQQ297" s="6"/>
      <c r="WQR297" s="6"/>
      <c r="WQS297" s="6"/>
      <c r="WQT297" s="6"/>
      <c r="WQU297" s="6"/>
      <c r="WQV297" s="6"/>
      <c r="WQW297" s="6"/>
      <c r="WQX297" s="6"/>
      <c r="WQY297" s="6"/>
      <c r="WQZ297" s="6"/>
      <c r="WRA297" s="6"/>
      <c r="WRB297" s="6"/>
      <c r="WRC297" s="6"/>
      <c r="WRD297" s="6"/>
      <c r="WRE297" s="6"/>
      <c r="WRF297" s="6"/>
      <c r="WRG297" s="6"/>
      <c r="WRH297" s="6"/>
      <c r="WRI297" s="6"/>
      <c r="WRJ297" s="6"/>
      <c r="WRK297" s="6"/>
      <c r="WRL297" s="6"/>
      <c r="WRM297" s="6"/>
      <c r="WRN297" s="6"/>
      <c r="WRO297" s="6"/>
      <c r="WRP297" s="6"/>
      <c r="WRQ297" s="6"/>
      <c r="WRR297" s="6"/>
      <c r="WRS297" s="6"/>
      <c r="WRT297" s="6"/>
      <c r="WRU297" s="6"/>
      <c r="WRV297" s="6"/>
      <c r="WRW297" s="6"/>
      <c r="WRX297" s="6"/>
      <c r="WRY297" s="6"/>
      <c r="WRZ297" s="6"/>
      <c r="WSA297" s="6"/>
      <c r="WSB297" s="6"/>
      <c r="WSC297" s="6"/>
      <c r="WSD297" s="6"/>
      <c r="WSE297" s="6"/>
      <c r="WSF297" s="6"/>
      <c r="WSG297" s="6"/>
      <c r="WSH297" s="6"/>
      <c r="WSI297" s="6"/>
      <c r="WSJ297" s="6"/>
      <c r="WSK297" s="6"/>
      <c r="WSL297" s="6"/>
      <c r="WSM297" s="6"/>
      <c r="WSN297" s="6"/>
      <c r="WSO297" s="6"/>
      <c r="WSP297" s="6"/>
      <c r="WSQ297" s="6"/>
      <c r="WSR297" s="6"/>
      <c r="WSS297" s="6"/>
      <c r="WST297" s="6"/>
      <c r="WSU297" s="6"/>
      <c r="WSV297" s="6"/>
      <c r="WSW297" s="6"/>
      <c r="WSX297" s="6"/>
      <c r="WSY297" s="6"/>
      <c r="WSZ297" s="6"/>
      <c r="WTA297" s="6"/>
      <c r="WTB297" s="6"/>
      <c r="WTC297" s="6"/>
      <c r="WTD297" s="6"/>
      <c r="WTE297" s="6"/>
      <c r="WTF297" s="6"/>
      <c r="WTG297" s="6"/>
      <c r="WTH297" s="6"/>
      <c r="WTI297" s="6"/>
      <c r="WTJ297" s="6"/>
      <c r="WTK297" s="6"/>
      <c r="WTL297" s="6"/>
      <c r="WTM297" s="6"/>
      <c r="WTN297" s="6"/>
      <c r="WTO297" s="6"/>
      <c r="WTP297" s="6"/>
      <c r="WTQ297" s="6"/>
      <c r="WTR297" s="6"/>
      <c r="WTS297" s="6"/>
      <c r="WTT297" s="6"/>
      <c r="WTU297" s="6"/>
      <c r="WTV297" s="6"/>
      <c r="WTW297" s="6"/>
      <c r="WTX297" s="6"/>
      <c r="WTY297" s="6"/>
      <c r="WTZ297" s="6"/>
      <c r="WUA297" s="6"/>
      <c r="WUB297" s="6"/>
      <c r="WUC297" s="6"/>
      <c r="WUD297" s="6"/>
      <c r="WUE297" s="6"/>
      <c r="WUF297" s="6"/>
      <c r="WUG297" s="6"/>
      <c r="WUH297" s="6"/>
      <c r="WUI297" s="6"/>
      <c r="WUJ297" s="6"/>
      <c r="WUK297" s="6"/>
      <c r="WUL297" s="6"/>
      <c r="WUM297" s="6"/>
      <c r="WUN297" s="6"/>
      <c r="WUO297" s="6"/>
      <c r="WUP297" s="6"/>
      <c r="WUQ297" s="6"/>
      <c r="WUR297" s="6"/>
      <c r="WUS297" s="6"/>
      <c r="WUT297" s="6"/>
      <c r="WUU297" s="6"/>
      <c r="WUV297" s="6"/>
      <c r="WUW297" s="6"/>
      <c r="WUX297" s="6"/>
      <c r="WUY297" s="6"/>
      <c r="WUZ297" s="6"/>
      <c r="WVA297" s="6"/>
      <c r="WVB297" s="6"/>
      <c r="WVC297" s="6"/>
      <c r="WVD297" s="6"/>
      <c r="WVE297" s="6"/>
      <c r="WVF297" s="6"/>
      <c r="WVG297" s="6"/>
      <c r="WVH297" s="6"/>
      <c r="WVI297" s="6"/>
      <c r="WVJ297" s="6"/>
      <c r="WVK297" s="6"/>
      <c r="WVL297" s="6"/>
      <c r="WVM297" s="6"/>
      <c r="WVN297" s="6"/>
      <c r="WVO297" s="6"/>
      <c r="WVP297" s="6"/>
      <c r="WVQ297" s="6"/>
      <c r="WVR297" s="6"/>
      <c r="WVS297" s="6"/>
      <c r="WVT297" s="6"/>
      <c r="WVU297" s="6"/>
      <c r="WVV297" s="6"/>
      <c r="WVW297" s="6"/>
      <c r="WVX297" s="6"/>
      <c r="WVY297" s="6"/>
      <c r="WVZ297" s="6"/>
      <c r="WWA297" s="6"/>
      <c r="WWB297" s="6"/>
      <c r="WWC297" s="6"/>
      <c r="WWD297" s="6"/>
      <c r="WWE297" s="6"/>
      <c r="WWF297" s="6"/>
      <c r="WWG297" s="6"/>
      <c r="WWH297" s="6"/>
      <c r="WWI297" s="6"/>
      <c r="WWJ297" s="6"/>
      <c r="WWK297" s="6"/>
      <c r="WWL297" s="6"/>
      <c r="WWM297" s="6"/>
      <c r="WWN297" s="6"/>
      <c r="WWO297" s="6"/>
      <c r="WWP297" s="6"/>
      <c r="WWQ297" s="6"/>
      <c r="WWR297" s="6"/>
      <c r="WWS297" s="6"/>
      <c r="WWT297" s="6"/>
      <c r="WWU297" s="6"/>
      <c r="WWV297" s="6"/>
      <c r="WWW297" s="6"/>
      <c r="WWX297" s="6"/>
      <c r="WWY297" s="6"/>
      <c r="WWZ297" s="6"/>
      <c r="WXA297" s="6"/>
      <c r="WXB297" s="6"/>
      <c r="WXC297" s="6"/>
      <c r="WXD297" s="6"/>
      <c r="WXE297" s="6"/>
      <c r="WXF297" s="6"/>
      <c r="WXG297" s="6"/>
      <c r="WXH297" s="6"/>
      <c r="WXI297" s="6"/>
      <c r="WXJ297" s="6"/>
      <c r="WXK297" s="6"/>
      <c r="WXL297" s="6"/>
      <c r="WXM297" s="6"/>
      <c r="WXN297" s="6"/>
      <c r="WXO297" s="6"/>
      <c r="WXP297" s="6"/>
      <c r="WXQ297" s="6"/>
      <c r="WXR297" s="6"/>
      <c r="WXS297" s="6"/>
      <c r="WXT297" s="6"/>
      <c r="WXU297" s="6"/>
      <c r="WXV297" s="6"/>
      <c r="WXW297" s="6"/>
      <c r="WXX297" s="6"/>
      <c r="WXY297" s="6"/>
      <c r="WXZ297" s="6"/>
      <c r="WYA297" s="6"/>
      <c r="WYB297" s="6"/>
      <c r="WYC297" s="6"/>
      <c r="WYD297" s="6"/>
      <c r="WYE297" s="6"/>
      <c r="WYF297" s="6"/>
      <c r="WYG297" s="6"/>
      <c r="WYH297" s="6"/>
      <c r="WYI297" s="6"/>
      <c r="WYJ297" s="6"/>
      <c r="WYK297" s="6"/>
      <c r="WYL297" s="6"/>
      <c r="WYM297" s="6"/>
      <c r="WYN297" s="6"/>
      <c r="WYO297" s="6"/>
      <c r="WYP297" s="6"/>
      <c r="WYQ297" s="6"/>
      <c r="WYR297" s="6"/>
      <c r="WYS297" s="6"/>
      <c r="WYT297" s="6"/>
      <c r="WYU297" s="6"/>
      <c r="WYV297" s="6"/>
      <c r="WYW297" s="6"/>
      <c r="WYX297" s="6"/>
      <c r="WYY297" s="6"/>
      <c r="WYZ297" s="6"/>
      <c r="WZA297" s="6"/>
      <c r="WZB297" s="6"/>
      <c r="WZC297" s="6"/>
      <c r="WZD297" s="6"/>
      <c r="WZE297" s="6"/>
      <c r="WZF297" s="6"/>
      <c r="WZG297" s="6"/>
      <c r="WZH297" s="6"/>
      <c r="WZI297" s="6"/>
      <c r="WZJ297" s="6"/>
      <c r="WZK297" s="6"/>
      <c r="WZL297" s="6"/>
      <c r="WZM297" s="6"/>
      <c r="WZN297" s="6"/>
      <c r="WZO297" s="6"/>
      <c r="WZP297" s="6"/>
      <c r="WZQ297" s="6"/>
      <c r="WZR297" s="6"/>
      <c r="WZS297" s="6"/>
      <c r="WZT297" s="6"/>
      <c r="WZU297" s="6"/>
      <c r="WZV297" s="6"/>
      <c r="WZW297" s="6"/>
      <c r="WZX297" s="6"/>
      <c r="WZY297" s="6"/>
      <c r="WZZ297" s="6"/>
      <c r="XAA297" s="6"/>
      <c r="XAB297" s="6"/>
      <c r="XAC297" s="6"/>
      <c r="XAD297" s="6"/>
      <c r="XAE297" s="6"/>
      <c r="XAF297" s="6"/>
      <c r="XAG297" s="6"/>
      <c r="XAH297" s="6"/>
      <c r="XAI297" s="6"/>
      <c r="XAJ297" s="6"/>
      <c r="XAK297" s="6"/>
      <c r="XAL297" s="6"/>
      <c r="XAM297" s="6"/>
      <c r="XAN297" s="6"/>
      <c r="XAO297" s="6"/>
      <c r="XAP297" s="6"/>
      <c r="XAQ297" s="6"/>
      <c r="XAR297" s="6"/>
      <c r="XAS297" s="6"/>
      <c r="XAT297" s="6"/>
      <c r="XAU297" s="6"/>
      <c r="XAV297" s="6"/>
      <c r="XAW297" s="6"/>
      <c r="XAX297" s="6"/>
      <c r="XAY297" s="6"/>
      <c r="XAZ297" s="6"/>
      <c r="XBA297" s="6"/>
      <c r="XBB297" s="6"/>
      <c r="XBC297" s="6"/>
      <c r="XBD297" s="6"/>
      <c r="XBE297" s="6"/>
      <c r="XBF297" s="6"/>
      <c r="XBG297" s="6"/>
      <c r="XBH297" s="6"/>
      <c r="XBI297" s="6"/>
      <c r="XBJ297" s="6"/>
      <c r="XBK297" s="6"/>
      <c r="XBL297" s="6"/>
      <c r="XBM297" s="6"/>
      <c r="XBN297" s="6"/>
      <c r="XBO297" s="6"/>
      <c r="XBP297" s="6"/>
      <c r="XBQ297" s="6"/>
      <c r="XBR297" s="6"/>
      <c r="XBS297" s="6"/>
      <c r="XBT297" s="6"/>
      <c r="XBU297" s="6"/>
      <c r="XBV297" s="6"/>
      <c r="XBW297" s="6"/>
      <c r="XBX297" s="6"/>
      <c r="XBY297" s="6"/>
      <c r="XBZ297" s="6"/>
      <c r="XCA297" s="6"/>
      <c r="XCB297" s="6"/>
      <c r="XCC297" s="6"/>
      <c r="XCD297" s="6"/>
      <c r="XCE297" s="6"/>
      <c r="XCF297" s="6"/>
      <c r="XCG297" s="6"/>
      <c r="XCH297" s="6"/>
      <c r="XCI297" s="6"/>
      <c r="XCJ297" s="6"/>
      <c r="XCK297" s="6"/>
      <c r="XCL297" s="6"/>
      <c r="XCM297" s="6"/>
      <c r="XCN297" s="6"/>
      <c r="XCO297" s="6"/>
      <c r="XCP297" s="6"/>
      <c r="XCQ297" s="6"/>
      <c r="XCR297" s="6"/>
      <c r="XCS297" s="6"/>
      <c r="XCT297" s="6"/>
      <c r="XCU297" s="6"/>
      <c r="XCV297" s="6"/>
      <c r="XCW297" s="6"/>
      <c r="XCX297" s="6"/>
      <c r="XCY297" s="6"/>
      <c r="XCZ297" s="6"/>
      <c r="XDA297" s="6"/>
      <c r="XDB297" s="6"/>
    </row>
    <row r="298" spans="1:16330" s="2" customFormat="1">
      <c r="A298" s="146">
        <v>63908</v>
      </c>
      <c r="B298" s="146">
        <v>2630</v>
      </c>
      <c r="C298" s="146">
        <v>608</v>
      </c>
      <c r="D298" s="147">
        <v>64385</v>
      </c>
      <c r="E298" s="148">
        <f t="shared" si="438"/>
        <v>2639.7850000000003</v>
      </c>
      <c r="F298" s="149">
        <f t="shared" si="439"/>
        <v>607.15055000000007</v>
      </c>
      <c r="G298" s="150">
        <v>25</v>
      </c>
      <c r="H298" s="150">
        <f t="shared" si="440"/>
        <v>3299.7312500000003</v>
      </c>
      <c r="I298" s="150">
        <f t="shared" si="441"/>
        <v>758.93818750000014</v>
      </c>
      <c r="J298" s="150">
        <f t="shared" si="442"/>
        <v>3959.6775000000007</v>
      </c>
      <c r="K298" s="150">
        <f t="shared" si="443"/>
        <v>910.7258250000001</v>
      </c>
      <c r="L298" s="150">
        <v>8</v>
      </c>
      <c r="M298" s="151">
        <v>9</v>
      </c>
      <c r="N298" s="152">
        <v>11</v>
      </c>
      <c r="O298" s="169" t="s">
        <v>396</v>
      </c>
      <c r="P298" s="8"/>
      <c r="Q298" s="8"/>
      <c r="R298" s="169" t="s">
        <v>51</v>
      </c>
      <c r="S298" s="186"/>
      <c r="T298" s="181" t="e">
        <f>VLOOKUP(P298,'[3]Monitor Schedule'!$A:$J,10,FALSE)</f>
        <v>#N/A</v>
      </c>
      <c r="U298" s="186"/>
      <c r="V298" s="181" t="e">
        <f>VLOOKUP(P298,'[3]Monitor Schedule'!$A:$K,11,FALSE)</f>
        <v>#N/A</v>
      </c>
      <c r="W298" s="181"/>
      <c r="X298" s="8" t="e">
        <f>VLOOKUP(P298,[4]ocr_assessors_for_ror!$B:$E,4,FALSE)</f>
        <v>#N/A</v>
      </c>
      <c r="Y298" s="170">
        <f>Y296-Y297</f>
        <v>0</v>
      </c>
      <c r="Z298" s="170">
        <f t="shared" ref="Z298:BX298" si="447">Z296-Z297</f>
        <v>1</v>
      </c>
      <c r="AA298" s="170">
        <f t="shared" si="447"/>
        <v>2</v>
      </c>
      <c r="AB298" s="170">
        <f t="shared" si="447"/>
        <v>0</v>
      </c>
      <c r="AC298" s="170">
        <f t="shared" si="447"/>
        <v>0</v>
      </c>
      <c r="AD298" s="170">
        <f t="shared" si="447"/>
        <v>0</v>
      </c>
      <c r="AE298" s="170">
        <f t="shared" si="447"/>
        <v>0</v>
      </c>
      <c r="AF298" s="170">
        <f t="shared" si="447"/>
        <v>0</v>
      </c>
      <c r="AG298" s="170">
        <f t="shared" si="447"/>
        <v>0</v>
      </c>
      <c r="AH298" s="170">
        <f t="shared" si="447"/>
        <v>1</v>
      </c>
      <c r="AI298" s="170">
        <f t="shared" si="447"/>
        <v>0</v>
      </c>
      <c r="AJ298" s="170">
        <f t="shared" si="447"/>
        <v>1</v>
      </c>
      <c r="AK298" s="170">
        <f t="shared" si="447"/>
        <v>2</v>
      </c>
      <c r="AL298" s="170">
        <f t="shared" si="447"/>
        <v>1</v>
      </c>
      <c r="AM298" s="170">
        <f t="shared" si="447"/>
        <v>2</v>
      </c>
      <c r="AN298" s="170">
        <f t="shared" si="447"/>
        <v>1</v>
      </c>
      <c r="AO298" s="170">
        <f t="shared" si="447"/>
        <v>3</v>
      </c>
      <c r="AP298" s="170">
        <f t="shared" si="447"/>
        <v>2</v>
      </c>
      <c r="AQ298" s="170">
        <f t="shared" si="447"/>
        <v>1</v>
      </c>
      <c r="AR298" s="170">
        <f t="shared" si="447"/>
        <v>1</v>
      </c>
      <c r="AS298" s="170">
        <f t="shared" si="447"/>
        <v>1</v>
      </c>
      <c r="AT298" s="170">
        <f t="shared" si="447"/>
        <v>1</v>
      </c>
      <c r="AU298" s="170">
        <f t="shared" si="447"/>
        <v>0</v>
      </c>
      <c r="AV298" s="170">
        <f t="shared" si="447"/>
        <v>1</v>
      </c>
      <c r="AW298" s="170">
        <f t="shared" si="447"/>
        <v>1</v>
      </c>
      <c r="AX298" s="170">
        <f t="shared" si="447"/>
        <v>0</v>
      </c>
      <c r="AY298" s="171">
        <f t="shared" si="447"/>
        <v>-1</v>
      </c>
      <c r="AZ298" s="170">
        <f t="shared" si="447"/>
        <v>0</v>
      </c>
      <c r="BA298" s="170">
        <f t="shared" si="447"/>
        <v>1</v>
      </c>
      <c r="BB298" s="170">
        <f t="shared" si="447"/>
        <v>0</v>
      </c>
      <c r="BC298" s="170">
        <f t="shared" si="447"/>
        <v>0</v>
      </c>
      <c r="BD298" s="170">
        <f t="shared" si="447"/>
        <v>1</v>
      </c>
      <c r="BE298" s="170">
        <f t="shared" si="447"/>
        <v>1</v>
      </c>
      <c r="BF298" s="171">
        <f t="shared" si="447"/>
        <v>-1</v>
      </c>
      <c r="BG298" s="171">
        <f t="shared" si="447"/>
        <v>-1</v>
      </c>
      <c r="BH298" s="170">
        <f t="shared" si="447"/>
        <v>0</v>
      </c>
      <c r="BI298" s="170">
        <f t="shared" si="447"/>
        <v>0</v>
      </c>
      <c r="BJ298" s="170">
        <f t="shared" si="447"/>
        <v>1</v>
      </c>
      <c r="BK298" s="170">
        <f t="shared" si="447"/>
        <v>1</v>
      </c>
      <c r="BL298" s="170">
        <f t="shared" si="447"/>
        <v>1</v>
      </c>
      <c r="BM298" s="170">
        <f t="shared" si="447"/>
        <v>0</v>
      </c>
      <c r="BN298" s="170">
        <f t="shared" si="447"/>
        <v>1</v>
      </c>
      <c r="BO298" s="170">
        <f t="shared" si="447"/>
        <v>2</v>
      </c>
      <c r="BP298" s="170">
        <f t="shared" si="447"/>
        <v>2</v>
      </c>
      <c r="BQ298" s="170">
        <f t="shared" si="447"/>
        <v>2</v>
      </c>
      <c r="BR298" s="170">
        <f t="shared" si="447"/>
        <v>0</v>
      </c>
      <c r="BS298" s="170">
        <f t="shared" si="447"/>
        <v>0</v>
      </c>
      <c r="BT298" s="170">
        <f t="shared" si="447"/>
        <v>1</v>
      </c>
      <c r="BU298" s="170">
        <f t="shared" si="447"/>
        <v>1</v>
      </c>
      <c r="BV298" s="170">
        <f t="shared" si="447"/>
        <v>1</v>
      </c>
      <c r="BW298" s="170">
        <f t="shared" si="447"/>
        <v>1</v>
      </c>
      <c r="BX298" s="170">
        <f t="shared" si="447"/>
        <v>0</v>
      </c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 s="6"/>
      <c r="QS298" s="6"/>
      <c r="QT298" s="6"/>
      <c r="QU298" s="6"/>
      <c r="QV298" s="6"/>
      <c r="QW298" s="6"/>
      <c r="QX298" s="6"/>
      <c r="QY298" s="6"/>
      <c r="QZ298" s="6"/>
      <c r="RA298" s="6"/>
      <c r="RB298" s="6"/>
      <c r="RC298" s="6"/>
      <c r="RD298" s="6"/>
      <c r="RE298" s="6"/>
      <c r="RF298" s="6"/>
      <c r="RG298" s="6"/>
      <c r="RH298" s="6"/>
      <c r="RI298" s="6"/>
      <c r="RJ298" s="6"/>
      <c r="RK298" s="6"/>
      <c r="RL298" s="6"/>
      <c r="RM298" s="6"/>
      <c r="RN298" s="6"/>
      <c r="RO298" s="6"/>
      <c r="RP298" s="6"/>
      <c r="RQ298" s="6"/>
      <c r="RR298" s="6"/>
      <c r="RS298" s="6"/>
      <c r="RT298" s="6"/>
      <c r="RU298" s="6"/>
      <c r="RV298" s="6"/>
      <c r="RW298" s="6"/>
      <c r="RX298" s="6"/>
      <c r="RY298" s="6"/>
      <c r="RZ298" s="6"/>
      <c r="SA298" s="6"/>
      <c r="SB298" s="6"/>
      <c r="SC298" s="6"/>
      <c r="SD298" s="6"/>
      <c r="SE298" s="6"/>
      <c r="SF298" s="6"/>
      <c r="SG298" s="6"/>
      <c r="SH298" s="6"/>
      <c r="SI298" s="6"/>
      <c r="SJ298" s="6"/>
      <c r="SK298" s="6"/>
      <c r="SL298" s="6"/>
      <c r="SM298" s="6"/>
      <c r="SN298" s="6"/>
      <c r="SO298" s="6"/>
      <c r="SP298" s="6"/>
      <c r="SQ298" s="6"/>
      <c r="SR298" s="6"/>
      <c r="SS298" s="6"/>
      <c r="ST298" s="6"/>
      <c r="SU298" s="6"/>
      <c r="SV298" s="6"/>
      <c r="SW298" s="6"/>
      <c r="SX298" s="6"/>
      <c r="SY298" s="6"/>
      <c r="SZ298" s="6"/>
      <c r="TA298" s="6"/>
      <c r="TB298" s="6"/>
      <c r="TC298" s="6"/>
      <c r="TD298" s="6"/>
      <c r="TE298" s="6"/>
      <c r="TF298" s="6"/>
      <c r="TG298" s="6"/>
      <c r="TH298" s="6"/>
      <c r="TI298" s="6"/>
      <c r="TJ298" s="6"/>
      <c r="TK298" s="6"/>
      <c r="TL298" s="6"/>
      <c r="TM298" s="6"/>
      <c r="TN298" s="6"/>
      <c r="TO298" s="6"/>
      <c r="TP298" s="6"/>
      <c r="TQ298" s="6"/>
      <c r="TR298" s="6"/>
      <c r="TS298" s="6"/>
      <c r="TT298" s="6"/>
      <c r="TU298" s="6"/>
      <c r="TV298" s="6"/>
      <c r="TW298" s="6"/>
      <c r="TX298" s="6"/>
      <c r="TY298" s="6"/>
      <c r="TZ298" s="6"/>
      <c r="UA298" s="6"/>
      <c r="UB298" s="6"/>
      <c r="UC298" s="6"/>
      <c r="UD298" s="6"/>
      <c r="UE298" s="6"/>
      <c r="UF298" s="6"/>
      <c r="UG298" s="6"/>
      <c r="UH298" s="6"/>
      <c r="UI298" s="6"/>
      <c r="UJ298" s="6"/>
      <c r="UK298" s="6"/>
      <c r="UL298" s="6"/>
      <c r="UM298" s="6"/>
      <c r="UN298" s="6"/>
      <c r="UO298" s="6"/>
      <c r="UP298" s="6"/>
      <c r="UQ298" s="6"/>
      <c r="UR298" s="6"/>
      <c r="US298" s="6"/>
      <c r="UT298" s="6"/>
      <c r="UU298" s="6"/>
      <c r="UV298" s="6"/>
      <c r="UW298" s="6"/>
      <c r="UX298" s="6"/>
      <c r="UY298" s="6"/>
      <c r="UZ298" s="6"/>
      <c r="VA298" s="6"/>
      <c r="VB298" s="6"/>
      <c r="VC298" s="6"/>
      <c r="VD298" s="6"/>
      <c r="VE298" s="6"/>
      <c r="VF298" s="6"/>
      <c r="VG298" s="6"/>
      <c r="VH298" s="6"/>
      <c r="VI298" s="6"/>
      <c r="VJ298" s="6"/>
      <c r="VK298" s="6"/>
      <c r="VL298" s="6"/>
      <c r="VM298" s="6"/>
      <c r="VN298" s="6"/>
      <c r="VO298" s="6"/>
      <c r="VP298" s="6"/>
      <c r="VQ298" s="6"/>
      <c r="VR298" s="6"/>
      <c r="VS298" s="6"/>
      <c r="VT298" s="6"/>
      <c r="VU298" s="6"/>
      <c r="VV298" s="6"/>
      <c r="VW298" s="6"/>
      <c r="VX298" s="6"/>
      <c r="VY298" s="6"/>
      <c r="VZ298" s="6"/>
      <c r="WA298" s="6"/>
      <c r="WB298" s="6"/>
      <c r="WC298" s="6"/>
      <c r="WD298" s="6"/>
      <c r="WE298" s="6"/>
      <c r="WF298" s="6"/>
      <c r="WG298" s="6"/>
      <c r="WH298" s="6"/>
      <c r="WI298" s="6"/>
      <c r="WJ298" s="6"/>
      <c r="WK298" s="6"/>
      <c r="WL298" s="6"/>
      <c r="WM298" s="6"/>
      <c r="WN298" s="6"/>
      <c r="WO298" s="6"/>
      <c r="WP298" s="6"/>
      <c r="WQ298" s="6"/>
      <c r="WR298" s="6"/>
      <c r="WS298" s="6"/>
      <c r="WT298" s="6"/>
      <c r="WU298" s="6"/>
      <c r="WV298" s="6"/>
      <c r="WW298" s="6"/>
      <c r="WX298" s="6"/>
      <c r="WY298" s="6"/>
      <c r="WZ298" s="6"/>
      <c r="XA298" s="6"/>
      <c r="XB298" s="6"/>
      <c r="XC298" s="6"/>
      <c r="XD298" s="6"/>
      <c r="XE298" s="6"/>
      <c r="XF298" s="6"/>
      <c r="XG298" s="6"/>
      <c r="XH298" s="6"/>
      <c r="XI298" s="6"/>
      <c r="XJ298" s="6"/>
      <c r="XK298" s="6"/>
      <c r="XL298" s="6"/>
      <c r="XM298" s="6"/>
      <c r="XN298" s="6"/>
      <c r="XO298" s="6"/>
      <c r="XP298" s="6"/>
      <c r="XQ298" s="6"/>
      <c r="XR298" s="6"/>
      <c r="XS298" s="6"/>
      <c r="XT298" s="6"/>
      <c r="XU298" s="6"/>
      <c r="XV298" s="6"/>
      <c r="XW298" s="6"/>
      <c r="XX298" s="6"/>
      <c r="XY298" s="6"/>
      <c r="XZ298" s="6"/>
      <c r="YA298" s="6"/>
      <c r="YB298" s="6"/>
      <c r="YC298" s="6"/>
      <c r="YD298" s="6"/>
      <c r="YE298" s="6"/>
      <c r="YF298" s="6"/>
      <c r="YG298" s="6"/>
      <c r="YH298" s="6"/>
      <c r="YI298" s="6"/>
      <c r="YJ298" s="6"/>
      <c r="YK298" s="6"/>
      <c r="YL298" s="6"/>
      <c r="YM298" s="6"/>
      <c r="YN298" s="6"/>
      <c r="YO298" s="6"/>
      <c r="YP298" s="6"/>
      <c r="YQ298" s="6"/>
      <c r="YR298" s="6"/>
      <c r="YS298" s="6"/>
      <c r="YT298" s="6"/>
      <c r="YU298" s="6"/>
      <c r="YV298" s="6"/>
      <c r="YW298" s="6"/>
      <c r="YX298" s="6"/>
      <c r="YY298" s="6"/>
      <c r="YZ298" s="6"/>
      <c r="ZA298" s="6"/>
      <c r="ZB298" s="6"/>
      <c r="ZC298" s="6"/>
      <c r="ZD298" s="6"/>
      <c r="ZE298" s="6"/>
      <c r="ZF298" s="6"/>
      <c r="ZG298" s="6"/>
      <c r="ZH298" s="6"/>
      <c r="ZI298" s="6"/>
      <c r="ZJ298" s="6"/>
      <c r="ZK298" s="6"/>
      <c r="ZL298" s="6"/>
      <c r="ZM298" s="6"/>
      <c r="ZN298" s="6"/>
      <c r="ZO298" s="6"/>
      <c r="ZP298" s="6"/>
      <c r="ZQ298" s="6"/>
      <c r="ZR298" s="6"/>
      <c r="ZS298" s="6"/>
      <c r="ZT298" s="6"/>
      <c r="ZU298" s="6"/>
      <c r="ZV298" s="6"/>
      <c r="ZW298" s="6"/>
      <c r="ZX298" s="6"/>
      <c r="ZY298" s="6"/>
      <c r="ZZ298" s="6"/>
      <c r="AAA298" s="6"/>
      <c r="AAB298" s="6"/>
      <c r="AAC298" s="6"/>
      <c r="AAD298" s="6"/>
      <c r="AAE298" s="6"/>
      <c r="AAF298" s="6"/>
      <c r="AAG298" s="6"/>
      <c r="AAH298" s="6"/>
      <c r="AAI298" s="6"/>
      <c r="AAJ298" s="6"/>
      <c r="AAK298" s="6"/>
      <c r="AAL298" s="6"/>
      <c r="AAM298" s="6"/>
      <c r="AAN298" s="6"/>
      <c r="AAO298" s="6"/>
      <c r="AAP298" s="6"/>
      <c r="AAQ298" s="6"/>
      <c r="AAR298" s="6"/>
      <c r="AAS298" s="6"/>
      <c r="AAT298" s="6"/>
      <c r="AAU298" s="6"/>
      <c r="AAV298" s="6"/>
      <c r="AAW298" s="6"/>
      <c r="AAX298" s="6"/>
      <c r="AAY298" s="6"/>
      <c r="AAZ298" s="6"/>
      <c r="ABA298" s="6"/>
      <c r="ABB298" s="6"/>
      <c r="ABC298" s="6"/>
      <c r="ABD298" s="6"/>
      <c r="ABE298" s="6"/>
      <c r="ABF298" s="6"/>
      <c r="ABG298" s="6"/>
      <c r="ABH298" s="6"/>
      <c r="ABI298" s="6"/>
      <c r="ABJ298" s="6"/>
      <c r="ABK298" s="6"/>
      <c r="ABL298" s="6"/>
      <c r="ABM298" s="6"/>
      <c r="ABN298" s="6"/>
      <c r="ABO298" s="6"/>
      <c r="ABP298" s="6"/>
      <c r="ABQ298" s="6"/>
      <c r="ABR298" s="6"/>
      <c r="ABS298" s="6"/>
      <c r="ABT298" s="6"/>
      <c r="ABU298" s="6"/>
      <c r="ABV298" s="6"/>
      <c r="ABW298" s="6"/>
      <c r="ABX298" s="6"/>
      <c r="ABY298" s="6"/>
      <c r="ABZ298" s="6"/>
      <c r="ACA298" s="6"/>
      <c r="ACB298" s="6"/>
      <c r="ACC298" s="6"/>
      <c r="ACD298" s="6"/>
      <c r="ACE298" s="6"/>
      <c r="ACF298" s="6"/>
      <c r="ACG298" s="6"/>
      <c r="ACH298" s="6"/>
      <c r="ACI298" s="6"/>
      <c r="ACJ298" s="6"/>
      <c r="ACK298" s="6"/>
      <c r="ACL298" s="6"/>
      <c r="ACM298" s="6"/>
      <c r="ACN298" s="6"/>
      <c r="ACO298" s="6"/>
      <c r="ACP298" s="6"/>
      <c r="ACQ298" s="6"/>
      <c r="ACR298" s="6"/>
      <c r="ACS298" s="6"/>
      <c r="ACT298" s="6"/>
      <c r="ACU298" s="6"/>
      <c r="ACV298" s="6"/>
      <c r="ACW298" s="6"/>
      <c r="ACX298" s="6"/>
      <c r="ACY298" s="6"/>
      <c r="ACZ298" s="6"/>
      <c r="ADA298" s="6"/>
      <c r="ADB298" s="6"/>
      <c r="ADC298" s="6"/>
      <c r="ADD298" s="6"/>
      <c r="ADE298" s="6"/>
      <c r="ADF298" s="6"/>
      <c r="ADG298" s="6"/>
      <c r="ADH298" s="6"/>
      <c r="ADI298" s="6"/>
      <c r="ADJ298" s="6"/>
      <c r="ADK298" s="6"/>
      <c r="ADL298" s="6"/>
      <c r="ADM298" s="6"/>
      <c r="ADN298" s="6"/>
      <c r="ADO298" s="6"/>
      <c r="ADP298" s="6"/>
      <c r="ADQ298" s="6"/>
      <c r="ADR298" s="6"/>
      <c r="ADS298" s="6"/>
      <c r="ADT298" s="6"/>
      <c r="ADU298" s="6"/>
      <c r="ADV298" s="6"/>
      <c r="ADW298" s="6"/>
      <c r="ADX298" s="6"/>
      <c r="ADY298" s="6"/>
      <c r="ADZ298" s="6"/>
      <c r="AEA298" s="6"/>
      <c r="AEB298" s="6"/>
      <c r="AEC298" s="6"/>
      <c r="AED298" s="6"/>
      <c r="AEE298" s="6"/>
      <c r="AEF298" s="6"/>
      <c r="AEG298" s="6"/>
      <c r="AEH298" s="6"/>
      <c r="AEI298" s="6"/>
      <c r="AEJ298" s="6"/>
      <c r="AEK298" s="6"/>
      <c r="AEL298" s="6"/>
      <c r="AEM298" s="6"/>
      <c r="AEN298" s="6"/>
      <c r="AEO298" s="6"/>
      <c r="AEP298" s="6"/>
      <c r="AEQ298" s="6"/>
      <c r="AER298" s="6"/>
      <c r="AES298" s="6"/>
      <c r="AET298" s="6"/>
      <c r="AEU298" s="6"/>
      <c r="AEV298" s="6"/>
      <c r="AEW298" s="6"/>
      <c r="AEX298" s="6"/>
      <c r="AEY298" s="6"/>
      <c r="AEZ298" s="6"/>
      <c r="AFA298" s="6"/>
      <c r="AFB298" s="6"/>
      <c r="AFC298" s="6"/>
      <c r="AFD298" s="6"/>
      <c r="AFE298" s="6"/>
      <c r="AFF298" s="6"/>
      <c r="AFG298" s="6"/>
      <c r="AFH298" s="6"/>
      <c r="AFI298" s="6"/>
      <c r="AFJ298" s="6"/>
      <c r="AFK298" s="6"/>
      <c r="AFL298" s="6"/>
      <c r="AFM298" s="6"/>
      <c r="AFN298" s="6"/>
      <c r="AFO298" s="6"/>
      <c r="AFP298" s="6"/>
      <c r="AFQ298" s="6"/>
      <c r="AFR298" s="6"/>
      <c r="AFS298" s="6"/>
      <c r="AFT298" s="6"/>
      <c r="AFU298" s="6"/>
      <c r="AFV298" s="6"/>
      <c r="AFW298" s="6"/>
      <c r="AFX298" s="6"/>
      <c r="AFY298" s="6"/>
      <c r="AFZ298" s="6"/>
      <c r="AGA298" s="6"/>
      <c r="AGB298" s="6"/>
      <c r="AGC298" s="6"/>
      <c r="AGD298" s="6"/>
      <c r="AGE298" s="6"/>
      <c r="AGF298" s="6"/>
      <c r="AGG298" s="6"/>
      <c r="AGH298" s="6"/>
      <c r="AGI298" s="6"/>
      <c r="AGJ298" s="6"/>
      <c r="AGK298" s="6"/>
      <c r="AGL298" s="6"/>
      <c r="AGM298" s="6"/>
      <c r="AGN298" s="6"/>
      <c r="AGO298" s="6"/>
      <c r="AGP298" s="6"/>
      <c r="AGQ298" s="6"/>
      <c r="AGR298" s="6"/>
      <c r="AGS298" s="6"/>
      <c r="AGT298" s="6"/>
      <c r="AGU298" s="6"/>
      <c r="AGV298" s="6"/>
      <c r="AGW298" s="6"/>
      <c r="AGX298" s="6"/>
      <c r="AGY298" s="6"/>
      <c r="AGZ298" s="6"/>
      <c r="AHA298" s="6"/>
      <c r="AHB298" s="6"/>
      <c r="AHC298" s="6"/>
      <c r="AHD298" s="6"/>
      <c r="AHE298" s="6"/>
      <c r="AHF298" s="6"/>
      <c r="AHG298" s="6"/>
      <c r="AHH298" s="6"/>
      <c r="AHI298" s="6"/>
      <c r="AHJ298" s="6"/>
      <c r="AHK298" s="6"/>
      <c r="AHL298" s="6"/>
      <c r="AHM298" s="6"/>
      <c r="AHN298" s="6"/>
      <c r="AHO298" s="6"/>
      <c r="AHP298" s="6"/>
      <c r="AHQ298" s="6"/>
      <c r="AHR298" s="6"/>
      <c r="AHS298" s="6"/>
      <c r="AHT298" s="6"/>
      <c r="AHU298" s="6"/>
      <c r="AHV298" s="6"/>
      <c r="AHW298" s="6"/>
      <c r="AHX298" s="6"/>
      <c r="AHY298" s="6"/>
      <c r="AHZ298" s="6"/>
      <c r="AIA298" s="6"/>
      <c r="AIB298" s="6"/>
      <c r="AIC298" s="6"/>
      <c r="AID298" s="6"/>
      <c r="AIE298" s="6"/>
      <c r="AIF298" s="6"/>
      <c r="AIG298" s="6"/>
      <c r="AIH298" s="6"/>
      <c r="AII298" s="6"/>
      <c r="AIJ298" s="6"/>
      <c r="AIK298" s="6"/>
      <c r="AIL298" s="6"/>
      <c r="AIM298" s="6"/>
      <c r="AIN298" s="6"/>
      <c r="AIO298" s="6"/>
      <c r="AIP298" s="6"/>
      <c r="AIQ298" s="6"/>
      <c r="AIR298" s="6"/>
      <c r="AIS298" s="6"/>
      <c r="AIT298" s="6"/>
      <c r="AIU298" s="6"/>
      <c r="AIV298" s="6"/>
      <c r="AIW298" s="6"/>
      <c r="AIX298" s="6"/>
      <c r="AIY298" s="6"/>
      <c r="AIZ298" s="6"/>
      <c r="AJA298" s="6"/>
      <c r="AJB298" s="6"/>
      <c r="AJC298" s="6"/>
      <c r="AJD298" s="6"/>
      <c r="AJE298" s="6"/>
      <c r="AJF298" s="6"/>
      <c r="AJG298" s="6"/>
      <c r="AJH298" s="6"/>
      <c r="AJI298" s="6"/>
      <c r="AJJ298" s="6"/>
      <c r="AJK298" s="6"/>
      <c r="AJL298" s="6"/>
      <c r="AJM298" s="6"/>
      <c r="AJN298" s="6"/>
      <c r="AJO298" s="6"/>
      <c r="AJP298" s="6"/>
      <c r="AJQ298" s="6"/>
      <c r="AJR298" s="6"/>
      <c r="AJS298" s="6"/>
      <c r="AJT298" s="6"/>
      <c r="AJU298" s="6"/>
      <c r="AJV298" s="6"/>
      <c r="AJW298" s="6"/>
      <c r="AJX298" s="6"/>
      <c r="AJY298" s="6"/>
      <c r="AJZ298" s="6"/>
      <c r="AKA298" s="6"/>
      <c r="AKB298" s="6"/>
      <c r="AKC298" s="6"/>
      <c r="AKD298" s="6"/>
      <c r="AKE298" s="6"/>
      <c r="AKF298" s="6"/>
      <c r="AKG298" s="6"/>
      <c r="AKH298" s="6"/>
      <c r="AKI298" s="6"/>
      <c r="AKJ298" s="6"/>
      <c r="AKK298" s="6"/>
      <c r="AKL298" s="6"/>
      <c r="AKM298" s="6"/>
      <c r="AKN298" s="6"/>
      <c r="AKO298" s="6"/>
      <c r="AKP298" s="6"/>
      <c r="AKQ298" s="6"/>
      <c r="AKR298" s="6"/>
      <c r="AKS298" s="6"/>
      <c r="AKT298" s="6"/>
      <c r="AKU298" s="6"/>
      <c r="AKV298" s="6"/>
      <c r="AKW298" s="6"/>
      <c r="AKX298" s="6"/>
      <c r="AKY298" s="6"/>
      <c r="AKZ298" s="6"/>
      <c r="ALA298" s="6"/>
      <c r="ALB298" s="6"/>
      <c r="ALC298" s="6"/>
      <c r="ALD298" s="6"/>
      <c r="ALE298" s="6"/>
      <c r="ALF298" s="6"/>
      <c r="ALG298" s="6"/>
      <c r="ALH298" s="6"/>
      <c r="ALI298" s="6"/>
      <c r="ALJ298" s="6"/>
      <c r="ALK298" s="6"/>
      <c r="ALL298" s="6"/>
      <c r="ALM298" s="6"/>
      <c r="ALN298" s="6"/>
      <c r="ALO298" s="6"/>
      <c r="ALP298" s="6"/>
      <c r="ALQ298" s="6"/>
      <c r="ALR298" s="6"/>
      <c r="ALS298" s="6"/>
      <c r="ALT298" s="6"/>
      <c r="ALU298" s="6"/>
      <c r="ALV298" s="6"/>
      <c r="ALW298" s="6"/>
      <c r="ALX298" s="6"/>
      <c r="ALY298" s="6"/>
      <c r="ALZ298" s="6"/>
      <c r="AMA298" s="6"/>
      <c r="AMB298" s="6"/>
      <c r="AMC298" s="6"/>
      <c r="AMD298" s="6"/>
      <c r="AME298" s="6"/>
      <c r="AMF298" s="6"/>
      <c r="AMG298" s="6"/>
      <c r="AMH298" s="6"/>
      <c r="AMI298" s="6"/>
      <c r="AMJ298" s="6"/>
      <c r="AMK298" s="6"/>
      <c r="AML298" s="6"/>
      <c r="AMM298" s="6"/>
      <c r="AMN298" s="6"/>
      <c r="AMO298" s="6"/>
      <c r="AMP298" s="6"/>
      <c r="AMQ298" s="6"/>
      <c r="AMR298" s="6"/>
      <c r="AMS298" s="6"/>
      <c r="AMT298" s="6"/>
      <c r="AMU298" s="6"/>
      <c r="AMV298" s="6"/>
      <c r="AMW298" s="6"/>
      <c r="AMX298" s="6"/>
      <c r="AMY298" s="6"/>
      <c r="AMZ298" s="6"/>
      <c r="ANA298" s="6"/>
      <c r="ANB298" s="6"/>
      <c r="ANC298" s="6"/>
      <c r="AND298" s="6"/>
      <c r="ANE298" s="6"/>
      <c r="ANF298" s="6"/>
      <c r="ANG298" s="6"/>
      <c r="ANH298" s="6"/>
      <c r="ANI298" s="6"/>
      <c r="ANJ298" s="6"/>
      <c r="ANK298" s="6"/>
      <c r="ANL298" s="6"/>
      <c r="ANM298" s="6"/>
      <c r="ANN298" s="6"/>
      <c r="ANO298" s="6"/>
      <c r="ANP298" s="6"/>
      <c r="ANQ298" s="6"/>
      <c r="ANR298" s="6"/>
      <c r="ANS298" s="6"/>
      <c r="ANT298" s="6"/>
      <c r="ANU298" s="6"/>
      <c r="ANV298" s="6"/>
      <c r="ANW298" s="6"/>
      <c r="ANX298" s="6"/>
      <c r="ANY298" s="6"/>
      <c r="ANZ298" s="6"/>
      <c r="AOA298" s="6"/>
      <c r="AOB298" s="6"/>
      <c r="AOC298" s="6"/>
      <c r="AOD298" s="6"/>
      <c r="AOE298" s="6"/>
      <c r="AOF298" s="6"/>
      <c r="AOG298" s="6"/>
      <c r="AOH298" s="6"/>
      <c r="AOI298" s="6"/>
      <c r="AOJ298" s="6"/>
      <c r="AOK298" s="6"/>
      <c r="AOL298" s="6"/>
      <c r="AOM298" s="6"/>
      <c r="AON298" s="6"/>
      <c r="AOO298" s="6"/>
      <c r="AOP298" s="6"/>
      <c r="AOQ298" s="6"/>
      <c r="AOR298" s="6"/>
      <c r="AOS298" s="6"/>
      <c r="AOT298" s="6"/>
      <c r="AOU298" s="6"/>
      <c r="AOV298" s="6"/>
      <c r="AOW298" s="6"/>
      <c r="AOX298" s="6"/>
      <c r="AOY298" s="6"/>
      <c r="AOZ298" s="6"/>
      <c r="APA298" s="6"/>
      <c r="APB298" s="6"/>
      <c r="APC298" s="6"/>
      <c r="APD298" s="6"/>
      <c r="APE298" s="6"/>
      <c r="APF298" s="6"/>
      <c r="APG298" s="6"/>
      <c r="APH298" s="6"/>
      <c r="API298" s="6"/>
      <c r="APJ298" s="6"/>
      <c r="APK298" s="6"/>
      <c r="APL298" s="6"/>
      <c r="APM298" s="6"/>
      <c r="APN298" s="6"/>
      <c r="APO298" s="6"/>
      <c r="APP298" s="6"/>
      <c r="APQ298" s="6"/>
      <c r="APR298" s="6"/>
      <c r="APS298" s="6"/>
      <c r="APT298" s="6"/>
      <c r="APU298" s="6"/>
      <c r="APV298" s="6"/>
      <c r="APW298" s="6"/>
      <c r="APX298" s="6"/>
      <c r="APY298" s="6"/>
      <c r="APZ298" s="6"/>
      <c r="AQA298" s="6"/>
      <c r="AQB298" s="6"/>
      <c r="AQC298" s="6"/>
      <c r="AQD298" s="6"/>
      <c r="AQE298" s="6"/>
      <c r="AQF298" s="6"/>
      <c r="AQG298" s="6"/>
      <c r="AQH298" s="6"/>
      <c r="AQI298" s="6"/>
      <c r="AQJ298" s="6"/>
      <c r="AQK298" s="6"/>
      <c r="AQL298" s="6"/>
      <c r="AQM298" s="6"/>
      <c r="AQN298" s="6"/>
      <c r="AQO298" s="6"/>
      <c r="AQP298" s="6"/>
      <c r="AQQ298" s="6"/>
      <c r="AQR298" s="6"/>
      <c r="AQS298" s="6"/>
      <c r="AQT298" s="6"/>
      <c r="AQU298" s="6"/>
      <c r="AQV298" s="6"/>
      <c r="AQW298" s="6"/>
      <c r="AQX298" s="6"/>
      <c r="AQY298" s="6"/>
      <c r="AQZ298" s="6"/>
      <c r="ARA298" s="6"/>
      <c r="ARB298" s="6"/>
      <c r="ARC298" s="6"/>
      <c r="ARD298" s="6"/>
      <c r="ARE298" s="6"/>
      <c r="ARF298" s="6"/>
      <c r="ARG298" s="6"/>
      <c r="ARH298" s="6"/>
      <c r="ARI298" s="6"/>
      <c r="ARJ298" s="6"/>
      <c r="ARK298" s="6"/>
      <c r="ARL298" s="6"/>
      <c r="ARM298" s="6"/>
      <c r="ARN298" s="6"/>
      <c r="ARO298" s="6"/>
      <c r="ARP298" s="6"/>
      <c r="ARQ298" s="6"/>
      <c r="ARR298" s="6"/>
      <c r="ARS298" s="6"/>
      <c r="ART298" s="6"/>
      <c r="ARU298" s="6"/>
      <c r="ARV298" s="6"/>
      <c r="ARW298" s="6"/>
      <c r="ARX298" s="6"/>
      <c r="ARY298" s="6"/>
      <c r="ARZ298" s="6"/>
      <c r="ASA298" s="6"/>
      <c r="ASB298" s="6"/>
      <c r="ASC298" s="6"/>
      <c r="ASD298" s="6"/>
      <c r="ASE298" s="6"/>
      <c r="ASF298" s="6"/>
      <c r="ASG298" s="6"/>
      <c r="ASH298" s="6"/>
      <c r="ASI298" s="6"/>
      <c r="ASJ298" s="6"/>
      <c r="ASK298" s="6"/>
      <c r="ASL298" s="6"/>
      <c r="ASM298" s="6"/>
      <c r="ASN298" s="6"/>
      <c r="ASO298" s="6"/>
      <c r="ASP298" s="6"/>
      <c r="ASQ298" s="6"/>
      <c r="ASR298" s="6"/>
      <c r="ASS298" s="6"/>
      <c r="AST298" s="6"/>
      <c r="ASU298" s="6"/>
      <c r="ASV298" s="6"/>
      <c r="ASW298" s="6"/>
      <c r="ASX298" s="6"/>
      <c r="ASY298" s="6"/>
      <c r="ASZ298" s="6"/>
      <c r="ATA298" s="6"/>
      <c r="ATB298" s="6"/>
      <c r="ATC298" s="6"/>
      <c r="ATD298" s="6"/>
      <c r="ATE298" s="6"/>
      <c r="ATF298" s="6"/>
      <c r="ATG298" s="6"/>
      <c r="ATH298" s="6"/>
      <c r="ATI298" s="6"/>
      <c r="ATJ298" s="6"/>
      <c r="ATK298" s="6"/>
      <c r="ATL298" s="6"/>
      <c r="ATM298" s="6"/>
      <c r="ATN298" s="6"/>
      <c r="ATO298" s="6"/>
      <c r="ATP298" s="6"/>
      <c r="ATQ298" s="6"/>
      <c r="ATR298" s="6"/>
      <c r="ATS298" s="6"/>
      <c r="ATT298" s="6"/>
      <c r="ATU298" s="6"/>
      <c r="ATV298" s="6"/>
      <c r="ATW298" s="6"/>
      <c r="ATX298" s="6"/>
      <c r="ATY298" s="6"/>
      <c r="ATZ298" s="6"/>
      <c r="AUA298" s="6"/>
      <c r="AUB298" s="6"/>
      <c r="AUC298" s="6"/>
      <c r="AUD298" s="6"/>
      <c r="AUE298" s="6"/>
      <c r="AUF298" s="6"/>
      <c r="AUG298" s="6"/>
      <c r="AUH298" s="6"/>
      <c r="AUI298" s="6"/>
      <c r="AUJ298" s="6"/>
      <c r="AUK298" s="6"/>
      <c r="AUL298" s="6"/>
      <c r="AUM298" s="6"/>
      <c r="AUN298" s="6"/>
      <c r="AUO298" s="6"/>
      <c r="AUP298" s="6"/>
      <c r="AUQ298" s="6"/>
      <c r="AUR298" s="6"/>
      <c r="AUS298" s="6"/>
      <c r="AUT298" s="6"/>
      <c r="AUU298" s="6"/>
      <c r="AUV298" s="6"/>
      <c r="AUW298" s="6"/>
      <c r="AUX298" s="6"/>
      <c r="AUY298" s="6"/>
      <c r="AUZ298" s="6"/>
      <c r="AVA298" s="6"/>
      <c r="AVB298" s="6"/>
      <c r="AVC298" s="6"/>
      <c r="AVD298" s="6"/>
      <c r="AVE298" s="6"/>
      <c r="AVF298" s="6"/>
      <c r="AVG298" s="6"/>
      <c r="AVH298" s="6"/>
      <c r="AVI298" s="6"/>
      <c r="AVJ298" s="6"/>
      <c r="AVK298" s="6"/>
      <c r="AVL298" s="6"/>
      <c r="AVM298" s="6"/>
      <c r="AVN298" s="6"/>
      <c r="AVO298" s="6"/>
      <c r="AVP298" s="6"/>
      <c r="AVQ298" s="6"/>
      <c r="AVR298" s="6"/>
      <c r="AVS298" s="6"/>
      <c r="AVT298" s="6"/>
      <c r="AVU298" s="6"/>
      <c r="AVV298" s="6"/>
      <c r="AVW298" s="6"/>
      <c r="AVX298" s="6"/>
      <c r="AVY298" s="6"/>
      <c r="AVZ298" s="6"/>
      <c r="AWA298" s="6"/>
      <c r="AWB298" s="6"/>
      <c r="AWC298" s="6"/>
      <c r="AWD298" s="6"/>
      <c r="AWE298" s="6"/>
      <c r="AWF298" s="6"/>
      <c r="AWG298" s="6"/>
      <c r="AWH298" s="6"/>
      <c r="AWI298" s="6"/>
      <c r="AWJ298" s="6"/>
      <c r="AWK298" s="6"/>
      <c r="AWL298" s="6"/>
      <c r="AWM298" s="6"/>
      <c r="AWN298" s="6"/>
      <c r="AWO298" s="6"/>
      <c r="AWP298" s="6"/>
      <c r="AWQ298" s="6"/>
      <c r="AWR298" s="6"/>
      <c r="AWS298" s="6"/>
      <c r="AWT298" s="6"/>
      <c r="AWU298" s="6"/>
      <c r="AWV298" s="6"/>
      <c r="AWW298" s="6"/>
      <c r="AWX298" s="6"/>
      <c r="AWY298" s="6"/>
      <c r="AWZ298" s="6"/>
      <c r="AXA298" s="6"/>
      <c r="AXB298" s="6"/>
      <c r="AXC298" s="6"/>
      <c r="AXD298" s="6"/>
      <c r="AXE298" s="6"/>
      <c r="AXF298" s="6"/>
      <c r="AXG298" s="6"/>
      <c r="AXH298" s="6"/>
      <c r="AXI298" s="6"/>
      <c r="AXJ298" s="6"/>
      <c r="AXK298" s="6"/>
      <c r="AXL298" s="6"/>
      <c r="AXM298" s="6"/>
      <c r="AXN298" s="6"/>
      <c r="AXO298" s="6"/>
      <c r="AXP298" s="6"/>
      <c r="AXQ298" s="6"/>
      <c r="AXR298" s="6"/>
      <c r="AXS298" s="6"/>
      <c r="AXT298" s="6"/>
      <c r="AXU298" s="6"/>
      <c r="AXV298" s="6"/>
      <c r="AXW298" s="6"/>
      <c r="AXX298" s="6"/>
      <c r="AXY298" s="6"/>
      <c r="AXZ298" s="6"/>
      <c r="AYA298" s="6"/>
      <c r="AYB298" s="6"/>
      <c r="AYC298" s="6"/>
      <c r="AYD298" s="6"/>
      <c r="AYE298" s="6"/>
      <c r="AYF298" s="6"/>
      <c r="AYG298" s="6"/>
      <c r="AYH298" s="6"/>
      <c r="AYI298" s="6"/>
      <c r="AYJ298" s="6"/>
      <c r="AYK298" s="6"/>
      <c r="AYL298" s="6"/>
      <c r="AYM298" s="6"/>
      <c r="AYN298" s="6"/>
      <c r="AYO298" s="6"/>
      <c r="AYP298" s="6"/>
      <c r="AYQ298" s="6"/>
      <c r="AYR298" s="6"/>
      <c r="AYS298" s="6"/>
      <c r="AYT298" s="6"/>
      <c r="AYU298" s="6"/>
      <c r="AYV298" s="6"/>
      <c r="AYW298" s="6"/>
      <c r="AYX298" s="6"/>
      <c r="AYY298" s="6"/>
      <c r="AYZ298" s="6"/>
      <c r="AZA298" s="6"/>
      <c r="AZB298" s="6"/>
      <c r="AZC298" s="6"/>
      <c r="AZD298" s="6"/>
      <c r="AZE298" s="6"/>
      <c r="AZF298" s="6"/>
      <c r="AZG298" s="6"/>
      <c r="AZH298" s="6"/>
      <c r="AZI298" s="6"/>
      <c r="AZJ298" s="6"/>
      <c r="AZK298" s="6"/>
      <c r="AZL298" s="6"/>
      <c r="AZM298" s="6"/>
      <c r="AZN298" s="6"/>
      <c r="AZO298" s="6"/>
      <c r="AZP298" s="6"/>
      <c r="AZQ298" s="6"/>
      <c r="AZR298" s="6"/>
      <c r="AZS298" s="6"/>
      <c r="AZT298" s="6"/>
      <c r="AZU298" s="6"/>
      <c r="AZV298" s="6"/>
      <c r="AZW298" s="6"/>
      <c r="AZX298" s="6"/>
      <c r="AZY298" s="6"/>
      <c r="AZZ298" s="6"/>
      <c r="BAA298" s="6"/>
      <c r="BAB298" s="6"/>
      <c r="BAC298" s="6"/>
      <c r="BAD298" s="6"/>
      <c r="BAE298" s="6"/>
      <c r="BAF298" s="6"/>
      <c r="BAG298" s="6"/>
      <c r="BAH298" s="6"/>
      <c r="BAI298" s="6"/>
      <c r="BAJ298" s="6"/>
      <c r="BAK298" s="6"/>
      <c r="BAL298" s="6"/>
      <c r="BAM298" s="6"/>
      <c r="BAN298" s="6"/>
      <c r="BAO298" s="6"/>
      <c r="BAP298" s="6"/>
      <c r="BAQ298" s="6"/>
      <c r="BAR298" s="6"/>
      <c r="BAS298" s="6"/>
      <c r="BAT298" s="6"/>
      <c r="BAU298" s="6"/>
      <c r="BAV298" s="6"/>
      <c r="BAW298" s="6"/>
      <c r="BAX298" s="6"/>
      <c r="BAY298" s="6"/>
      <c r="BAZ298" s="6"/>
      <c r="BBA298" s="6"/>
      <c r="BBB298" s="6"/>
      <c r="BBC298" s="6"/>
      <c r="BBD298" s="6"/>
      <c r="BBE298" s="6"/>
      <c r="BBF298" s="6"/>
      <c r="BBG298" s="6"/>
      <c r="BBH298" s="6"/>
      <c r="BBI298" s="6"/>
      <c r="BBJ298" s="6"/>
      <c r="BBK298" s="6"/>
      <c r="BBL298" s="6"/>
      <c r="BBM298" s="6"/>
      <c r="BBN298" s="6"/>
      <c r="BBO298" s="6"/>
      <c r="BBP298" s="6"/>
      <c r="BBQ298" s="6"/>
      <c r="BBR298" s="6"/>
      <c r="BBS298" s="6"/>
      <c r="BBT298" s="6"/>
      <c r="BBU298" s="6"/>
      <c r="BBV298" s="6"/>
      <c r="BBW298" s="6"/>
      <c r="BBX298" s="6"/>
      <c r="BBY298" s="6"/>
      <c r="BBZ298" s="6"/>
      <c r="BCA298" s="6"/>
      <c r="BCB298" s="6"/>
      <c r="BCC298" s="6"/>
      <c r="BCD298" s="6"/>
      <c r="BCE298" s="6"/>
      <c r="BCF298" s="6"/>
      <c r="BCG298" s="6"/>
      <c r="BCH298" s="6"/>
      <c r="BCI298" s="6"/>
      <c r="BCJ298" s="6"/>
      <c r="BCK298" s="6"/>
      <c r="BCL298" s="6"/>
      <c r="BCM298" s="6"/>
      <c r="BCN298" s="6"/>
      <c r="BCO298" s="6"/>
      <c r="BCP298" s="6"/>
      <c r="BCQ298" s="6"/>
      <c r="BCR298" s="6"/>
      <c r="BCS298" s="6"/>
      <c r="BCT298" s="6"/>
      <c r="BCU298" s="6"/>
      <c r="BCV298" s="6"/>
      <c r="BCW298" s="6"/>
      <c r="BCX298" s="6"/>
      <c r="BCY298" s="6"/>
      <c r="BCZ298" s="6"/>
      <c r="BDA298" s="6"/>
      <c r="BDB298" s="6"/>
      <c r="BDC298" s="6"/>
      <c r="BDD298" s="6"/>
      <c r="BDE298" s="6"/>
      <c r="BDF298" s="6"/>
      <c r="BDG298" s="6"/>
      <c r="BDH298" s="6"/>
      <c r="BDI298" s="6"/>
      <c r="BDJ298" s="6"/>
      <c r="BDK298" s="6"/>
      <c r="BDL298" s="6"/>
      <c r="BDM298" s="6"/>
      <c r="BDN298" s="6"/>
      <c r="BDO298" s="6"/>
      <c r="BDP298" s="6"/>
      <c r="BDQ298" s="6"/>
      <c r="BDR298" s="6"/>
      <c r="BDS298" s="6"/>
      <c r="BDT298" s="6"/>
      <c r="BDU298" s="6"/>
      <c r="BDV298" s="6"/>
      <c r="BDW298" s="6"/>
      <c r="BDX298" s="6"/>
      <c r="BDY298" s="6"/>
      <c r="BDZ298" s="6"/>
      <c r="BEA298" s="6"/>
      <c r="BEB298" s="6"/>
      <c r="BEC298" s="6"/>
      <c r="BED298" s="6"/>
      <c r="BEE298" s="6"/>
      <c r="BEF298" s="6"/>
      <c r="BEG298" s="6"/>
      <c r="BEH298" s="6"/>
      <c r="BEI298" s="6"/>
      <c r="BEJ298" s="6"/>
      <c r="BEK298" s="6"/>
      <c r="BEL298" s="6"/>
      <c r="BEM298" s="6"/>
      <c r="BEN298" s="6"/>
      <c r="BEO298" s="6"/>
      <c r="BEP298" s="6"/>
      <c r="BEQ298" s="6"/>
      <c r="BER298" s="6"/>
      <c r="BES298" s="6"/>
      <c r="BET298" s="6"/>
      <c r="BEU298" s="6"/>
      <c r="BEV298" s="6"/>
      <c r="BEW298" s="6"/>
      <c r="BEX298" s="6"/>
      <c r="BEY298" s="6"/>
      <c r="BEZ298" s="6"/>
      <c r="BFA298" s="6"/>
      <c r="BFB298" s="6"/>
      <c r="BFC298" s="6"/>
      <c r="BFD298" s="6"/>
      <c r="BFE298" s="6"/>
      <c r="BFF298" s="6"/>
      <c r="BFG298" s="6"/>
      <c r="BFH298" s="6"/>
      <c r="BFI298" s="6"/>
      <c r="BFJ298" s="6"/>
      <c r="BFK298" s="6"/>
      <c r="BFL298" s="6"/>
      <c r="BFM298" s="6"/>
      <c r="BFN298" s="6"/>
      <c r="BFO298" s="6"/>
      <c r="BFP298" s="6"/>
      <c r="BFQ298" s="6"/>
      <c r="BFR298" s="6"/>
      <c r="BFS298" s="6"/>
      <c r="BFT298" s="6"/>
      <c r="BFU298" s="6"/>
      <c r="BFV298" s="6"/>
      <c r="BFW298" s="6"/>
      <c r="BFX298" s="6"/>
      <c r="BFY298" s="6"/>
      <c r="BFZ298" s="6"/>
      <c r="BGA298" s="6"/>
      <c r="BGB298" s="6"/>
      <c r="BGC298" s="6"/>
      <c r="BGD298" s="6"/>
      <c r="BGE298" s="6"/>
      <c r="BGF298" s="6"/>
      <c r="BGG298" s="6"/>
      <c r="BGH298" s="6"/>
      <c r="BGI298" s="6"/>
      <c r="BGJ298" s="6"/>
      <c r="BGK298" s="6"/>
      <c r="BGL298" s="6"/>
      <c r="BGM298" s="6"/>
      <c r="BGN298" s="6"/>
      <c r="BGO298" s="6"/>
      <c r="BGP298" s="6"/>
      <c r="BGQ298" s="6"/>
      <c r="BGR298" s="6"/>
      <c r="BGS298" s="6"/>
      <c r="BGT298" s="6"/>
      <c r="BGU298" s="6"/>
      <c r="BGV298" s="6"/>
      <c r="BGW298" s="6"/>
      <c r="BGX298" s="6"/>
      <c r="BGY298" s="6"/>
      <c r="BGZ298" s="6"/>
      <c r="BHA298" s="6"/>
      <c r="BHB298" s="6"/>
      <c r="BHC298" s="6"/>
      <c r="BHD298" s="6"/>
      <c r="BHE298" s="6"/>
      <c r="BHF298" s="6"/>
      <c r="BHG298" s="6"/>
      <c r="BHH298" s="6"/>
      <c r="BHI298" s="6"/>
      <c r="BHJ298" s="6"/>
      <c r="BHK298" s="6"/>
      <c r="BHL298" s="6"/>
      <c r="BHM298" s="6"/>
      <c r="BHN298" s="6"/>
      <c r="BHO298" s="6"/>
      <c r="BHP298" s="6"/>
      <c r="BHQ298" s="6"/>
      <c r="BHR298" s="6"/>
      <c r="BHS298" s="6"/>
      <c r="BHT298" s="6"/>
      <c r="BHU298" s="6"/>
      <c r="BHV298" s="6"/>
      <c r="BHW298" s="6"/>
      <c r="BHX298" s="6"/>
      <c r="BHY298" s="6"/>
      <c r="BHZ298" s="6"/>
      <c r="BIA298" s="6"/>
      <c r="BIB298" s="6"/>
      <c r="BIC298" s="6"/>
      <c r="BID298" s="6"/>
      <c r="BIE298" s="6"/>
      <c r="BIF298" s="6"/>
      <c r="BIG298" s="6"/>
      <c r="BIH298" s="6"/>
      <c r="BII298" s="6"/>
      <c r="BIJ298" s="6"/>
      <c r="BIK298" s="6"/>
      <c r="BIL298" s="6"/>
      <c r="BIM298" s="6"/>
      <c r="BIN298" s="6"/>
      <c r="BIO298" s="6"/>
      <c r="BIP298" s="6"/>
      <c r="BIQ298" s="6"/>
      <c r="BIR298" s="6"/>
      <c r="BIS298" s="6"/>
      <c r="BIT298" s="6"/>
      <c r="BIU298" s="6"/>
      <c r="BIV298" s="6"/>
      <c r="BIW298" s="6"/>
      <c r="BIX298" s="6"/>
      <c r="BIY298" s="6"/>
      <c r="BIZ298" s="6"/>
      <c r="BJA298" s="6"/>
      <c r="BJB298" s="6"/>
      <c r="BJC298" s="6"/>
      <c r="BJD298" s="6"/>
      <c r="BJE298" s="6"/>
      <c r="BJF298" s="6"/>
      <c r="BJG298" s="6"/>
      <c r="BJH298" s="6"/>
      <c r="BJI298" s="6"/>
      <c r="BJJ298" s="6"/>
      <c r="BJK298" s="6"/>
      <c r="BJL298" s="6"/>
      <c r="BJM298" s="6"/>
      <c r="BJN298" s="6"/>
      <c r="BJO298" s="6"/>
      <c r="BJP298" s="6"/>
      <c r="BJQ298" s="6"/>
      <c r="BJR298" s="6"/>
      <c r="BJS298" s="6"/>
      <c r="BJT298" s="6"/>
      <c r="BJU298" s="6"/>
      <c r="BJV298" s="6"/>
      <c r="BJW298" s="6"/>
      <c r="BJX298" s="6"/>
      <c r="BJY298" s="6"/>
      <c r="BJZ298" s="6"/>
      <c r="BKA298" s="6"/>
      <c r="BKB298" s="6"/>
      <c r="BKC298" s="6"/>
      <c r="BKD298" s="6"/>
      <c r="BKE298" s="6"/>
      <c r="BKF298" s="6"/>
      <c r="BKG298" s="6"/>
      <c r="BKH298" s="6"/>
      <c r="BKI298" s="6"/>
      <c r="BKJ298" s="6"/>
      <c r="BKK298" s="6"/>
      <c r="BKL298" s="6"/>
      <c r="BKM298" s="6"/>
      <c r="BKN298" s="6"/>
      <c r="BKO298" s="6"/>
      <c r="BKP298" s="6"/>
      <c r="BKQ298" s="6"/>
      <c r="BKR298" s="6"/>
      <c r="BKS298" s="6"/>
      <c r="BKT298" s="6"/>
      <c r="BKU298" s="6"/>
      <c r="BKV298" s="6"/>
      <c r="BKW298" s="6"/>
      <c r="BKX298" s="6"/>
      <c r="BKY298" s="6"/>
      <c r="BKZ298" s="6"/>
      <c r="BLA298" s="6"/>
      <c r="BLB298" s="6"/>
      <c r="BLC298" s="6"/>
      <c r="BLD298" s="6"/>
      <c r="BLE298" s="6"/>
      <c r="BLF298" s="6"/>
      <c r="BLG298" s="6"/>
      <c r="BLH298" s="6"/>
      <c r="BLI298" s="6"/>
      <c r="BLJ298" s="6"/>
      <c r="BLK298" s="6"/>
      <c r="BLL298" s="6"/>
      <c r="BLM298" s="6"/>
      <c r="BLN298" s="6"/>
      <c r="BLO298" s="6"/>
      <c r="BLP298" s="6"/>
      <c r="BLQ298" s="6"/>
      <c r="BLR298" s="6"/>
      <c r="BLS298" s="6"/>
      <c r="BLT298" s="6"/>
      <c r="BLU298" s="6"/>
      <c r="BLV298" s="6"/>
      <c r="BLW298" s="6"/>
      <c r="BLX298" s="6"/>
      <c r="BLY298" s="6"/>
      <c r="BLZ298" s="6"/>
      <c r="BMA298" s="6"/>
      <c r="BMB298" s="6"/>
      <c r="BMC298" s="6"/>
      <c r="BMD298" s="6"/>
      <c r="BME298" s="6"/>
      <c r="BMF298" s="6"/>
      <c r="BMG298" s="6"/>
      <c r="BMH298" s="6"/>
      <c r="BMI298" s="6"/>
      <c r="BMJ298" s="6"/>
      <c r="BMK298" s="6"/>
      <c r="BML298" s="6"/>
      <c r="BMM298" s="6"/>
      <c r="BMN298" s="6"/>
      <c r="BMO298" s="6"/>
      <c r="BMP298" s="6"/>
      <c r="BMQ298" s="6"/>
      <c r="BMR298" s="6"/>
      <c r="BMS298" s="6"/>
      <c r="BMT298" s="6"/>
      <c r="BMU298" s="6"/>
      <c r="BMV298" s="6"/>
      <c r="BMW298" s="6"/>
      <c r="BMX298" s="6"/>
      <c r="BMY298" s="6"/>
      <c r="BMZ298" s="6"/>
      <c r="BNA298" s="6"/>
      <c r="BNB298" s="6"/>
      <c r="BNC298" s="6"/>
      <c r="BND298" s="6"/>
      <c r="BNE298" s="6"/>
      <c r="BNF298" s="6"/>
      <c r="BNG298" s="6"/>
      <c r="BNH298" s="6"/>
      <c r="BNI298" s="6"/>
      <c r="BNJ298" s="6"/>
      <c r="BNK298" s="6"/>
      <c r="BNL298" s="6"/>
      <c r="BNM298" s="6"/>
      <c r="BNN298" s="6"/>
      <c r="BNO298" s="6"/>
      <c r="BNP298" s="6"/>
      <c r="BNQ298" s="6"/>
      <c r="BNR298" s="6"/>
      <c r="BNS298" s="6"/>
      <c r="BNT298" s="6"/>
      <c r="BNU298" s="6"/>
      <c r="BNV298" s="6"/>
      <c r="BNW298" s="6"/>
      <c r="BNX298" s="6"/>
      <c r="BNY298" s="6"/>
      <c r="BNZ298" s="6"/>
      <c r="BOA298" s="6"/>
      <c r="BOB298" s="6"/>
      <c r="BOC298" s="6"/>
      <c r="BOD298" s="6"/>
      <c r="BOE298" s="6"/>
      <c r="BOF298" s="6"/>
      <c r="BOG298" s="6"/>
      <c r="BOH298" s="6"/>
      <c r="BOI298" s="6"/>
      <c r="BOJ298" s="6"/>
      <c r="BOK298" s="6"/>
      <c r="BOL298" s="6"/>
      <c r="BOM298" s="6"/>
      <c r="BON298" s="6"/>
      <c r="BOO298" s="6"/>
      <c r="BOP298" s="6"/>
      <c r="BOQ298" s="6"/>
      <c r="BOR298" s="6"/>
      <c r="BOS298" s="6"/>
      <c r="BOT298" s="6"/>
      <c r="BOU298" s="6"/>
      <c r="BOV298" s="6"/>
      <c r="BOW298" s="6"/>
      <c r="BOX298" s="6"/>
      <c r="BOY298" s="6"/>
      <c r="BOZ298" s="6"/>
      <c r="BPA298" s="6"/>
      <c r="BPB298" s="6"/>
      <c r="BPC298" s="6"/>
      <c r="BPD298" s="6"/>
      <c r="BPE298" s="6"/>
      <c r="BPF298" s="6"/>
      <c r="BPG298" s="6"/>
      <c r="BPH298" s="6"/>
      <c r="BPI298" s="6"/>
      <c r="BPJ298" s="6"/>
      <c r="BPK298" s="6"/>
      <c r="BPL298" s="6"/>
      <c r="BPM298" s="6"/>
      <c r="BPN298" s="6"/>
      <c r="BPO298" s="6"/>
      <c r="BPP298" s="6"/>
      <c r="BPQ298" s="6"/>
      <c r="BPR298" s="6"/>
      <c r="BPS298" s="6"/>
      <c r="BPT298" s="6"/>
      <c r="BPU298" s="6"/>
      <c r="BPV298" s="6"/>
      <c r="BPW298" s="6"/>
      <c r="BPX298" s="6"/>
      <c r="BPY298" s="6"/>
      <c r="BPZ298" s="6"/>
      <c r="BQA298" s="6"/>
      <c r="BQB298" s="6"/>
      <c r="BQC298" s="6"/>
      <c r="BQD298" s="6"/>
      <c r="BQE298" s="6"/>
      <c r="BQF298" s="6"/>
      <c r="BQG298" s="6"/>
      <c r="BQH298" s="6"/>
      <c r="BQI298" s="6"/>
      <c r="BQJ298" s="6"/>
      <c r="BQK298" s="6"/>
      <c r="BQL298" s="6"/>
      <c r="BQM298" s="6"/>
      <c r="BQN298" s="6"/>
      <c r="BQO298" s="6"/>
      <c r="BQP298" s="6"/>
      <c r="BQQ298" s="6"/>
      <c r="BQR298" s="6"/>
      <c r="BQS298" s="6"/>
      <c r="BQT298" s="6"/>
      <c r="BQU298" s="6"/>
      <c r="BQV298" s="6"/>
      <c r="BQW298" s="6"/>
      <c r="BQX298" s="6"/>
      <c r="BQY298" s="6"/>
      <c r="BQZ298" s="6"/>
      <c r="BRA298" s="6"/>
      <c r="BRB298" s="6"/>
      <c r="BRC298" s="6"/>
      <c r="BRD298" s="6"/>
      <c r="BRE298" s="6"/>
      <c r="BRF298" s="6"/>
      <c r="BRG298" s="6"/>
      <c r="BRH298" s="6"/>
      <c r="BRI298" s="6"/>
      <c r="BRJ298" s="6"/>
      <c r="BRK298" s="6"/>
      <c r="BRL298" s="6"/>
      <c r="BRM298" s="6"/>
      <c r="BRN298" s="6"/>
      <c r="BRO298" s="6"/>
      <c r="BRP298" s="6"/>
      <c r="BRQ298" s="6"/>
      <c r="BRR298" s="6"/>
      <c r="BRS298" s="6"/>
      <c r="BRT298" s="6"/>
      <c r="BRU298" s="6"/>
      <c r="BRV298" s="6"/>
      <c r="BRW298" s="6"/>
      <c r="BRX298" s="6"/>
      <c r="BRY298" s="6"/>
      <c r="BRZ298" s="6"/>
      <c r="BSA298" s="6"/>
      <c r="BSB298" s="6"/>
      <c r="BSC298" s="6"/>
      <c r="BSD298" s="6"/>
      <c r="BSE298" s="6"/>
      <c r="BSF298" s="6"/>
      <c r="BSG298" s="6"/>
      <c r="BSH298" s="6"/>
      <c r="BSI298" s="6"/>
      <c r="BSJ298" s="6"/>
      <c r="BSK298" s="6"/>
      <c r="BSL298" s="6"/>
      <c r="BSM298" s="6"/>
      <c r="BSN298" s="6"/>
      <c r="BSO298" s="6"/>
      <c r="BSP298" s="6"/>
      <c r="BSQ298" s="6"/>
      <c r="BSR298" s="6"/>
      <c r="BSS298" s="6"/>
      <c r="BST298" s="6"/>
      <c r="BSU298" s="6"/>
      <c r="BSV298" s="6"/>
      <c r="BSW298" s="6"/>
      <c r="BSX298" s="6"/>
      <c r="BSY298" s="6"/>
      <c r="BSZ298" s="6"/>
      <c r="BTA298" s="6"/>
      <c r="BTB298" s="6"/>
      <c r="BTC298" s="6"/>
      <c r="BTD298" s="6"/>
      <c r="BTE298" s="6"/>
      <c r="BTF298" s="6"/>
      <c r="BTG298" s="6"/>
      <c r="BTH298" s="6"/>
      <c r="BTI298" s="6"/>
      <c r="BTJ298" s="6"/>
      <c r="BTK298" s="6"/>
      <c r="BTL298" s="6"/>
      <c r="BTM298" s="6"/>
      <c r="BTN298" s="6"/>
      <c r="BTO298" s="6"/>
      <c r="BTP298" s="6"/>
      <c r="BTQ298" s="6"/>
      <c r="BTR298" s="6"/>
      <c r="BTS298" s="6"/>
      <c r="BTT298" s="6"/>
      <c r="BTU298" s="6"/>
      <c r="BTV298" s="6"/>
      <c r="BTW298" s="6"/>
      <c r="BTX298" s="6"/>
      <c r="BTY298" s="6"/>
      <c r="BTZ298" s="6"/>
      <c r="BUA298" s="6"/>
      <c r="BUB298" s="6"/>
      <c r="BUC298" s="6"/>
      <c r="BUD298" s="6"/>
      <c r="BUE298" s="6"/>
      <c r="BUF298" s="6"/>
      <c r="BUG298" s="6"/>
      <c r="BUH298" s="6"/>
      <c r="BUI298" s="6"/>
      <c r="BUJ298" s="6"/>
      <c r="BUK298" s="6"/>
      <c r="BUL298" s="6"/>
      <c r="BUM298" s="6"/>
      <c r="BUN298" s="6"/>
      <c r="BUO298" s="6"/>
      <c r="BUP298" s="6"/>
      <c r="BUQ298" s="6"/>
      <c r="BUR298" s="6"/>
      <c r="BUS298" s="6"/>
      <c r="BUT298" s="6"/>
      <c r="BUU298" s="6"/>
      <c r="BUV298" s="6"/>
      <c r="BUW298" s="6"/>
      <c r="BUX298" s="6"/>
      <c r="BUY298" s="6"/>
      <c r="BUZ298" s="6"/>
      <c r="BVA298" s="6"/>
      <c r="BVB298" s="6"/>
      <c r="BVC298" s="6"/>
      <c r="BVD298" s="6"/>
      <c r="BVE298" s="6"/>
      <c r="BVF298" s="6"/>
      <c r="BVG298" s="6"/>
      <c r="BVH298" s="6"/>
      <c r="BVI298" s="6"/>
      <c r="BVJ298" s="6"/>
      <c r="BVK298" s="6"/>
      <c r="BVL298" s="6"/>
      <c r="BVM298" s="6"/>
      <c r="BVN298" s="6"/>
      <c r="BVO298" s="6"/>
      <c r="BVP298" s="6"/>
      <c r="BVQ298" s="6"/>
      <c r="BVR298" s="6"/>
      <c r="BVS298" s="6"/>
      <c r="BVT298" s="6"/>
      <c r="BVU298" s="6"/>
      <c r="BVV298" s="6"/>
      <c r="BVW298" s="6"/>
      <c r="BVX298" s="6"/>
      <c r="BVY298" s="6"/>
      <c r="BVZ298" s="6"/>
      <c r="BWA298" s="6"/>
      <c r="BWB298" s="6"/>
      <c r="BWC298" s="6"/>
      <c r="BWD298" s="6"/>
      <c r="BWE298" s="6"/>
      <c r="BWF298" s="6"/>
      <c r="BWG298" s="6"/>
      <c r="BWH298" s="6"/>
      <c r="BWI298" s="6"/>
      <c r="BWJ298" s="6"/>
      <c r="BWK298" s="6"/>
      <c r="BWL298" s="6"/>
      <c r="BWM298" s="6"/>
      <c r="BWN298" s="6"/>
      <c r="BWO298" s="6"/>
      <c r="BWP298" s="6"/>
      <c r="BWQ298" s="6"/>
      <c r="BWR298" s="6"/>
      <c r="BWS298" s="6"/>
      <c r="BWT298" s="6"/>
      <c r="BWU298" s="6"/>
      <c r="BWV298" s="6"/>
      <c r="BWW298" s="6"/>
      <c r="BWX298" s="6"/>
      <c r="BWY298" s="6"/>
      <c r="BWZ298" s="6"/>
      <c r="BXA298" s="6"/>
      <c r="BXB298" s="6"/>
      <c r="BXC298" s="6"/>
      <c r="BXD298" s="6"/>
      <c r="BXE298" s="6"/>
      <c r="BXF298" s="6"/>
      <c r="BXG298" s="6"/>
      <c r="BXH298" s="6"/>
      <c r="BXI298" s="6"/>
      <c r="BXJ298" s="6"/>
      <c r="BXK298" s="6"/>
      <c r="BXL298" s="6"/>
      <c r="BXM298" s="6"/>
      <c r="BXN298" s="6"/>
      <c r="BXO298" s="6"/>
      <c r="BXP298" s="6"/>
      <c r="BXQ298" s="6"/>
      <c r="BXR298" s="6"/>
      <c r="BXS298" s="6"/>
      <c r="BXT298" s="6"/>
      <c r="BXU298" s="6"/>
      <c r="BXV298" s="6"/>
      <c r="BXW298" s="6"/>
      <c r="BXX298" s="6"/>
      <c r="BXY298" s="6"/>
      <c r="BXZ298" s="6"/>
      <c r="BYA298" s="6"/>
      <c r="BYB298" s="6"/>
      <c r="BYC298" s="6"/>
      <c r="BYD298" s="6"/>
      <c r="BYE298" s="6"/>
      <c r="BYF298" s="6"/>
      <c r="BYG298" s="6"/>
      <c r="BYH298" s="6"/>
      <c r="BYI298" s="6"/>
      <c r="BYJ298" s="6"/>
      <c r="BYK298" s="6"/>
      <c r="BYL298" s="6"/>
      <c r="BYM298" s="6"/>
      <c r="BYN298" s="6"/>
      <c r="BYO298" s="6"/>
      <c r="BYP298" s="6"/>
      <c r="BYQ298" s="6"/>
      <c r="BYR298" s="6"/>
      <c r="BYS298" s="6"/>
      <c r="BYT298" s="6"/>
      <c r="BYU298" s="6"/>
      <c r="BYV298" s="6"/>
      <c r="BYW298" s="6"/>
      <c r="BYX298" s="6"/>
      <c r="BYY298" s="6"/>
      <c r="BYZ298" s="6"/>
      <c r="BZA298" s="6"/>
      <c r="BZB298" s="6"/>
      <c r="BZC298" s="6"/>
      <c r="BZD298" s="6"/>
      <c r="BZE298" s="6"/>
      <c r="BZF298" s="6"/>
      <c r="BZG298" s="6"/>
      <c r="BZH298" s="6"/>
      <c r="BZI298" s="6"/>
      <c r="BZJ298" s="6"/>
      <c r="BZK298" s="6"/>
      <c r="BZL298" s="6"/>
      <c r="BZM298" s="6"/>
      <c r="BZN298" s="6"/>
      <c r="BZO298" s="6"/>
      <c r="BZP298" s="6"/>
      <c r="BZQ298" s="6"/>
      <c r="BZR298" s="6"/>
      <c r="BZS298" s="6"/>
      <c r="BZT298" s="6"/>
      <c r="BZU298" s="6"/>
      <c r="BZV298" s="6"/>
      <c r="BZW298" s="6"/>
      <c r="BZX298" s="6"/>
      <c r="BZY298" s="6"/>
      <c r="BZZ298" s="6"/>
      <c r="CAA298" s="6"/>
      <c r="CAB298" s="6"/>
      <c r="CAC298" s="6"/>
      <c r="CAD298" s="6"/>
      <c r="CAE298" s="6"/>
      <c r="CAF298" s="6"/>
      <c r="CAG298" s="6"/>
      <c r="CAH298" s="6"/>
      <c r="CAI298" s="6"/>
      <c r="CAJ298" s="6"/>
      <c r="CAK298" s="6"/>
      <c r="CAL298" s="6"/>
      <c r="CAM298" s="6"/>
      <c r="CAN298" s="6"/>
      <c r="CAO298" s="6"/>
      <c r="CAP298" s="6"/>
      <c r="CAQ298" s="6"/>
      <c r="CAR298" s="6"/>
      <c r="CAS298" s="6"/>
      <c r="CAT298" s="6"/>
      <c r="CAU298" s="6"/>
      <c r="CAV298" s="6"/>
      <c r="CAW298" s="6"/>
      <c r="CAX298" s="6"/>
      <c r="CAY298" s="6"/>
      <c r="CAZ298" s="6"/>
      <c r="CBA298" s="6"/>
      <c r="CBB298" s="6"/>
      <c r="CBC298" s="6"/>
      <c r="CBD298" s="6"/>
      <c r="CBE298" s="6"/>
      <c r="CBF298" s="6"/>
      <c r="CBG298" s="6"/>
      <c r="CBH298" s="6"/>
      <c r="CBI298" s="6"/>
      <c r="CBJ298" s="6"/>
      <c r="CBK298" s="6"/>
      <c r="CBL298" s="6"/>
      <c r="CBM298" s="6"/>
      <c r="CBN298" s="6"/>
      <c r="CBO298" s="6"/>
      <c r="CBP298" s="6"/>
      <c r="CBQ298" s="6"/>
      <c r="CBR298" s="6"/>
      <c r="CBS298" s="6"/>
      <c r="CBT298" s="6"/>
      <c r="CBU298" s="6"/>
      <c r="CBV298" s="6"/>
      <c r="CBW298" s="6"/>
      <c r="CBX298" s="6"/>
      <c r="CBY298" s="6"/>
      <c r="CBZ298" s="6"/>
      <c r="CCA298" s="6"/>
      <c r="CCB298" s="6"/>
      <c r="CCC298" s="6"/>
      <c r="CCD298" s="6"/>
      <c r="CCE298" s="6"/>
      <c r="CCF298" s="6"/>
      <c r="CCG298" s="6"/>
      <c r="CCH298" s="6"/>
      <c r="CCI298" s="6"/>
      <c r="CCJ298" s="6"/>
      <c r="CCK298" s="6"/>
      <c r="CCL298" s="6"/>
      <c r="CCM298" s="6"/>
      <c r="CCN298" s="6"/>
      <c r="CCO298" s="6"/>
      <c r="CCP298" s="6"/>
      <c r="CCQ298" s="6"/>
      <c r="CCR298" s="6"/>
      <c r="CCS298" s="6"/>
      <c r="CCT298" s="6"/>
      <c r="CCU298" s="6"/>
      <c r="CCV298" s="6"/>
      <c r="CCW298" s="6"/>
      <c r="CCX298" s="6"/>
      <c r="CCY298" s="6"/>
      <c r="CCZ298" s="6"/>
      <c r="CDA298" s="6"/>
      <c r="CDB298" s="6"/>
      <c r="CDC298" s="6"/>
      <c r="CDD298" s="6"/>
      <c r="CDE298" s="6"/>
      <c r="CDF298" s="6"/>
      <c r="CDG298" s="6"/>
      <c r="CDH298" s="6"/>
      <c r="CDI298" s="6"/>
      <c r="CDJ298" s="6"/>
      <c r="CDK298" s="6"/>
      <c r="CDL298" s="6"/>
      <c r="CDM298" s="6"/>
      <c r="CDN298" s="6"/>
      <c r="CDO298" s="6"/>
      <c r="CDP298" s="6"/>
      <c r="CDQ298" s="6"/>
      <c r="CDR298" s="6"/>
      <c r="CDS298" s="6"/>
      <c r="CDT298" s="6"/>
      <c r="CDU298" s="6"/>
      <c r="CDV298" s="6"/>
      <c r="CDW298" s="6"/>
      <c r="CDX298" s="6"/>
      <c r="CDY298" s="6"/>
      <c r="CDZ298" s="6"/>
      <c r="CEA298" s="6"/>
      <c r="CEB298" s="6"/>
      <c r="CEC298" s="6"/>
      <c r="CED298" s="6"/>
      <c r="CEE298" s="6"/>
      <c r="CEF298" s="6"/>
      <c r="CEG298" s="6"/>
      <c r="CEH298" s="6"/>
      <c r="CEI298" s="6"/>
      <c r="CEJ298" s="6"/>
      <c r="CEK298" s="6"/>
      <c r="CEL298" s="6"/>
      <c r="CEM298" s="6"/>
      <c r="CEN298" s="6"/>
      <c r="CEO298" s="6"/>
      <c r="CEP298" s="6"/>
      <c r="CEQ298" s="6"/>
      <c r="CER298" s="6"/>
      <c r="CES298" s="6"/>
      <c r="CET298" s="6"/>
      <c r="CEU298" s="6"/>
      <c r="CEV298" s="6"/>
      <c r="CEW298" s="6"/>
      <c r="CEX298" s="6"/>
      <c r="CEY298" s="6"/>
      <c r="CEZ298" s="6"/>
      <c r="CFA298" s="6"/>
      <c r="CFB298" s="6"/>
      <c r="CFC298" s="6"/>
      <c r="CFD298" s="6"/>
      <c r="CFE298" s="6"/>
      <c r="CFF298" s="6"/>
      <c r="CFG298" s="6"/>
      <c r="CFH298" s="6"/>
      <c r="CFI298" s="6"/>
      <c r="CFJ298" s="6"/>
      <c r="CFK298" s="6"/>
      <c r="CFL298" s="6"/>
      <c r="CFM298" s="6"/>
      <c r="CFN298" s="6"/>
      <c r="CFO298" s="6"/>
      <c r="CFP298" s="6"/>
      <c r="CFQ298" s="6"/>
      <c r="CFR298" s="6"/>
      <c r="CFS298" s="6"/>
      <c r="CFT298" s="6"/>
      <c r="CFU298" s="6"/>
      <c r="CFV298" s="6"/>
      <c r="CFW298" s="6"/>
      <c r="CFX298" s="6"/>
      <c r="CFY298" s="6"/>
      <c r="CFZ298" s="6"/>
      <c r="CGA298" s="6"/>
      <c r="CGB298" s="6"/>
      <c r="CGC298" s="6"/>
      <c r="CGD298" s="6"/>
      <c r="CGE298" s="6"/>
      <c r="CGF298" s="6"/>
      <c r="CGG298" s="6"/>
      <c r="CGH298" s="6"/>
      <c r="CGI298" s="6"/>
      <c r="CGJ298" s="6"/>
      <c r="CGK298" s="6"/>
      <c r="CGL298" s="6"/>
      <c r="CGM298" s="6"/>
      <c r="CGN298" s="6"/>
      <c r="CGO298" s="6"/>
      <c r="CGP298" s="6"/>
      <c r="CGQ298" s="6"/>
      <c r="CGR298" s="6"/>
      <c r="CGS298" s="6"/>
      <c r="CGT298" s="6"/>
      <c r="CGU298" s="6"/>
      <c r="CGV298" s="6"/>
      <c r="CGW298" s="6"/>
      <c r="CGX298" s="6"/>
      <c r="CGY298" s="6"/>
      <c r="CGZ298" s="6"/>
      <c r="CHA298" s="6"/>
      <c r="CHB298" s="6"/>
      <c r="CHC298" s="6"/>
      <c r="CHD298" s="6"/>
      <c r="CHE298" s="6"/>
      <c r="CHF298" s="6"/>
      <c r="CHG298" s="6"/>
      <c r="CHH298" s="6"/>
      <c r="CHI298" s="6"/>
      <c r="CHJ298" s="6"/>
      <c r="CHK298" s="6"/>
      <c r="CHL298" s="6"/>
      <c r="CHM298" s="6"/>
      <c r="CHN298" s="6"/>
      <c r="CHO298" s="6"/>
      <c r="CHP298" s="6"/>
      <c r="CHQ298" s="6"/>
      <c r="CHR298" s="6"/>
      <c r="CHS298" s="6"/>
      <c r="CHT298" s="6"/>
      <c r="CHU298" s="6"/>
      <c r="CHV298" s="6"/>
      <c r="CHW298" s="6"/>
      <c r="CHX298" s="6"/>
      <c r="CHY298" s="6"/>
      <c r="CHZ298" s="6"/>
      <c r="CIA298" s="6"/>
      <c r="CIB298" s="6"/>
      <c r="CIC298" s="6"/>
      <c r="CID298" s="6"/>
      <c r="CIE298" s="6"/>
      <c r="CIF298" s="6"/>
      <c r="CIG298" s="6"/>
      <c r="CIH298" s="6"/>
      <c r="CII298" s="6"/>
      <c r="CIJ298" s="6"/>
      <c r="CIK298" s="6"/>
      <c r="CIL298" s="6"/>
      <c r="CIM298" s="6"/>
      <c r="CIN298" s="6"/>
      <c r="CIO298" s="6"/>
      <c r="CIP298" s="6"/>
      <c r="CIQ298" s="6"/>
      <c r="CIR298" s="6"/>
      <c r="CIS298" s="6"/>
      <c r="CIT298" s="6"/>
      <c r="CIU298" s="6"/>
      <c r="CIV298" s="6"/>
      <c r="CIW298" s="6"/>
      <c r="CIX298" s="6"/>
      <c r="CIY298" s="6"/>
      <c r="CIZ298" s="6"/>
      <c r="CJA298" s="6"/>
      <c r="CJB298" s="6"/>
      <c r="CJC298" s="6"/>
      <c r="CJD298" s="6"/>
      <c r="CJE298" s="6"/>
      <c r="CJF298" s="6"/>
      <c r="CJG298" s="6"/>
      <c r="CJH298" s="6"/>
      <c r="CJI298" s="6"/>
      <c r="CJJ298" s="6"/>
      <c r="CJK298" s="6"/>
      <c r="CJL298" s="6"/>
      <c r="CJM298" s="6"/>
      <c r="CJN298" s="6"/>
      <c r="CJO298" s="6"/>
      <c r="CJP298" s="6"/>
      <c r="CJQ298" s="6"/>
      <c r="CJR298" s="6"/>
      <c r="CJS298" s="6"/>
      <c r="CJT298" s="6"/>
      <c r="CJU298" s="6"/>
      <c r="CJV298" s="6"/>
      <c r="CJW298" s="6"/>
      <c r="CJX298" s="6"/>
      <c r="CJY298" s="6"/>
      <c r="CJZ298" s="6"/>
      <c r="CKA298" s="6"/>
      <c r="CKB298" s="6"/>
      <c r="CKC298" s="6"/>
      <c r="CKD298" s="6"/>
      <c r="CKE298" s="6"/>
      <c r="CKF298" s="6"/>
      <c r="CKG298" s="6"/>
      <c r="CKH298" s="6"/>
      <c r="CKI298" s="6"/>
      <c r="CKJ298" s="6"/>
      <c r="CKK298" s="6"/>
      <c r="CKL298" s="6"/>
      <c r="CKM298" s="6"/>
      <c r="CKN298" s="6"/>
      <c r="CKO298" s="6"/>
      <c r="CKP298" s="6"/>
      <c r="CKQ298" s="6"/>
      <c r="CKR298" s="6"/>
      <c r="CKS298" s="6"/>
      <c r="CKT298" s="6"/>
      <c r="CKU298" s="6"/>
      <c r="CKV298" s="6"/>
      <c r="CKW298" s="6"/>
      <c r="CKX298" s="6"/>
      <c r="CKY298" s="6"/>
      <c r="CKZ298" s="6"/>
      <c r="CLA298" s="6"/>
      <c r="CLB298" s="6"/>
      <c r="CLC298" s="6"/>
      <c r="CLD298" s="6"/>
      <c r="CLE298" s="6"/>
      <c r="CLF298" s="6"/>
      <c r="CLG298" s="6"/>
      <c r="CLH298" s="6"/>
      <c r="CLI298" s="6"/>
      <c r="CLJ298" s="6"/>
      <c r="CLK298" s="6"/>
      <c r="CLL298" s="6"/>
      <c r="CLM298" s="6"/>
      <c r="CLN298" s="6"/>
      <c r="CLO298" s="6"/>
      <c r="CLP298" s="6"/>
      <c r="CLQ298" s="6"/>
      <c r="CLR298" s="6"/>
      <c r="CLS298" s="6"/>
      <c r="CLT298" s="6"/>
      <c r="CLU298" s="6"/>
      <c r="CLV298" s="6"/>
      <c r="CLW298" s="6"/>
      <c r="CLX298" s="6"/>
      <c r="CLY298" s="6"/>
      <c r="CLZ298" s="6"/>
      <c r="CMA298" s="6"/>
      <c r="CMB298" s="6"/>
      <c r="CMC298" s="6"/>
      <c r="CMD298" s="6"/>
      <c r="CME298" s="6"/>
      <c r="CMF298" s="6"/>
      <c r="CMG298" s="6"/>
      <c r="CMH298" s="6"/>
      <c r="CMI298" s="6"/>
      <c r="CMJ298" s="6"/>
      <c r="CMK298" s="6"/>
      <c r="CML298" s="6"/>
      <c r="CMM298" s="6"/>
      <c r="CMN298" s="6"/>
      <c r="CMO298" s="6"/>
      <c r="CMP298" s="6"/>
      <c r="CMQ298" s="6"/>
      <c r="CMR298" s="6"/>
      <c r="CMS298" s="6"/>
      <c r="CMT298" s="6"/>
      <c r="CMU298" s="6"/>
      <c r="CMV298" s="6"/>
      <c r="CMW298" s="6"/>
      <c r="CMX298" s="6"/>
      <c r="CMY298" s="6"/>
      <c r="CMZ298" s="6"/>
      <c r="CNA298" s="6"/>
      <c r="CNB298" s="6"/>
      <c r="CNC298" s="6"/>
      <c r="CND298" s="6"/>
      <c r="CNE298" s="6"/>
      <c r="CNF298" s="6"/>
      <c r="CNG298" s="6"/>
      <c r="CNH298" s="6"/>
      <c r="CNI298" s="6"/>
      <c r="CNJ298" s="6"/>
      <c r="CNK298" s="6"/>
      <c r="CNL298" s="6"/>
      <c r="CNM298" s="6"/>
      <c r="CNN298" s="6"/>
      <c r="CNO298" s="6"/>
      <c r="CNP298" s="6"/>
      <c r="CNQ298" s="6"/>
      <c r="CNR298" s="6"/>
      <c r="CNS298" s="6"/>
      <c r="CNT298" s="6"/>
      <c r="CNU298" s="6"/>
      <c r="CNV298" s="6"/>
      <c r="CNW298" s="6"/>
      <c r="CNX298" s="6"/>
      <c r="CNY298" s="6"/>
      <c r="CNZ298" s="6"/>
      <c r="COA298" s="6"/>
      <c r="COB298" s="6"/>
      <c r="COC298" s="6"/>
      <c r="COD298" s="6"/>
      <c r="COE298" s="6"/>
      <c r="COF298" s="6"/>
      <c r="COG298" s="6"/>
      <c r="COH298" s="6"/>
      <c r="COI298" s="6"/>
      <c r="COJ298" s="6"/>
      <c r="COK298" s="6"/>
      <c r="COL298" s="6"/>
      <c r="COM298" s="6"/>
      <c r="CON298" s="6"/>
      <c r="COO298" s="6"/>
      <c r="COP298" s="6"/>
      <c r="COQ298" s="6"/>
      <c r="COR298" s="6"/>
      <c r="COS298" s="6"/>
      <c r="COT298" s="6"/>
      <c r="COU298" s="6"/>
      <c r="COV298" s="6"/>
      <c r="COW298" s="6"/>
      <c r="COX298" s="6"/>
      <c r="COY298" s="6"/>
      <c r="COZ298" s="6"/>
      <c r="CPA298" s="6"/>
      <c r="CPB298" s="6"/>
      <c r="CPC298" s="6"/>
      <c r="CPD298" s="6"/>
      <c r="CPE298" s="6"/>
      <c r="CPF298" s="6"/>
      <c r="CPG298" s="6"/>
      <c r="CPH298" s="6"/>
      <c r="CPI298" s="6"/>
      <c r="CPJ298" s="6"/>
      <c r="CPK298" s="6"/>
      <c r="CPL298" s="6"/>
      <c r="CPM298" s="6"/>
      <c r="CPN298" s="6"/>
      <c r="CPO298" s="6"/>
      <c r="CPP298" s="6"/>
      <c r="CPQ298" s="6"/>
      <c r="CPR298" s="6"/>
      <c r="CPS298" s="6"/>
      <c r="CPT298" s="6"/>
      <c r="CPU298" s="6"/>
      <c r="CPV298" s="6"/>
      <c r="CPW298" s="6"/>
      <c r="CPX298" s="6"/>
      <c r="CPY298" s="6"/>
      <c r="CPZ298" s="6"/>
      <c r="CQA298" s="6"/>
      <c r="CQB298" s="6"/>
      <c r="CQC298" s="6"/>
      <c r="CQD298" s="6"/>
      <c r="CQE298" s="6"/>
      <c r="CQF298" s="6"/>
      <c r="CQG298" s="6"/>
      <c r="CQH298" s="6"/>
      <c r="CQI298" s="6"/>
      <c r="CQJ298" s="6"/>
      <c r="CQK298" s="6"/>
      <c r="CQL298" s="6"/>
      <c r="CQM298" s="6"/>
      <c r="CQN298" s="6"/>
      <c r="CQO298" s="6"/>
      <c r="CQP298" s="6"/>
      <c r="CQQ298" s="6"/>
      <c r="CQR298" s="6"/>
      <c r="CQS298" s="6"/>
      <c r="CQT298" s="6"/>
      <c r="CQU298" s="6"/>
      <c r="CQV298" s="6"/>
      <c r="CQW298" s="6"/>
      <c r="CQX298" s="6"/>
      <c r="CQY298" s="6"/>
      <c r="CQZ298" s="6"/>
      <c r="CRA298" s="6"/>
      <c r="CRB298" s="6"/>
      <c r="CRC298" s="6"/>
      <c r="CRD298" s="6"/>
      <c r="CRE298" s="6"/>
      <c r="CRF298" s="6"/>
      <c r="CRG298" s="6"/>
      <c r="CRH298" s="6"/>
      <c r="CRI298" s="6"/>
      <c r="CRJ298" s="6"/>
      <c r="CRK298" s="6"/>
      <c r="CRL298" s="6"/>
      <c r="CRM298" s="6"/>
      <c r="CRN298" s="6"/>
      <c r="CRO298" s="6"/>
      <c r="CRP298" s="6"/>
      <c r="CRQ298" s="6"/>
      <c r="CRR298" s="6"/>
      <c r="CRS298" s="6"/>
      <c r="CRT298" s="6"/>
      <c r="CRU298" s="6"/>
      <c r="CRV298" s="6"/>
      <c r="CRW298" s="6"/>
      <c r="CRX298" s="6"/>
      <c r="CRY298" s="6"/>
      <c r="CRZ298" s="6"/>
      <c r="CSA298" s="6"/>
      <c r="CSB298" s="6"/>
      <c r="CSC298" s="6"/>
      <c r="CSD298" s="6"/>
      <c r="CSE298" s="6"/>
      <c r="CSF298" s="6"/>
      <c r="CSG298" s="6"/>
      <c r="CSH298" s="6"/>
      <c r="CSI298" s="6"/>
      <c r="CSJ298" s="6"/>
      <c r="CSK298" s="6"/>
      <c r="CSL298" s="6"/>
      <c r="CSM298" s="6"/>
      <c r="CSN298" s="6"/>
      <c r="CSO298" s="6"/>
      <c r="CSP298" s="6"/>
      <c r="CSQ298" s="6"/>
      <c r="CSR298" s="6"/>
      <c r="CSS298" s="6"/>
      <c r="CST298" s="6"/>
      <c r="CSU298" s="6"/>
      <c r="CSV298" s="6"/>
      <c r="CSW298" s="6"/>
      <c r="CSX298" s="6"/>
      <c r="CSY298" s="6"/>
      <c r="CSZ298" s="6"/>
      <c r="CTA298" s="6"/>
      <c r="CTB298" s="6"/>
      <c r="CTC298" s="6"/>
      <c r="CTD298" s="6"/>
      <c r="CTE298" s="6"/>
      <c r="CTF298" s="6"/>
      <c r="CTG298" s="6"/>
      <c r="CTH298" s="6"/>
      <c r="CTI298" s="6"/>
      <c r="CTJ298" s="6"/>
      <c r="CTK298" s="6"/>
      <c r="CTL298" s="6"/>
      <c r="CTM298" s="6"/>
      <c r="CTN298" s="6"/>
      <c r="CTO298" s="6"/>
      <c r="CTP298" s="6"/>
      <c r="CTQ298" s="6"/>
      <c r="CTR298" s="6"/>
      <c r="CTS298" s="6"/>
      <c r="CTT298" s="6"/>
      <c r="CTU298" s="6"/>
      <c r="CTV298" s="6"/>
      <c r="CTW298" s="6"/>
      <c r="CTX298" s="6"/>
      <c r="CTY298" s="6"/>
      <c r="CTZ298" s="6"/>
      <c r="CUA298" s="6"/>
      <c r="CUB298" s="6"/>
      <c r="CUC298" s="6"/>
      <c r="CUD298" s="6"/>
      <c r="CUE298" s="6"/>
      <c r="CUF298" s="6"/>
      <c r="CUG298" s="6"/>
      <c r="CUH298" s="6"/>
      <c r="CUI298" s="6"/>
      <c r="CUJ298" s="6"/>
      <c r="CUK298" s="6"/>
      <c r="CUL298" s="6"/>
      <c r="CUM298" s="6"/>
      <c r="CUN298" s="6"/>
      <c r="CUO298" s="6"/>
      <c r="CUP298" s="6"/>
      <c r="CUQ298" s="6"/>
      <c r="CUR298" s="6"/>
      <c r="CUS298" s="6"/>
      <c r="CUT298" s="6"/>
      <c r="CUU298" s="6"/>
      <c r="CUV298" s="6"/>
      <c r="CUW298" s="6"/>
      <c r="CUX298" s="6"/>
      <c r="CUY298" s="6"/>
      <c r="CUZ298" s="6"/>
      <c r="CVA298" s="6"/>
      <c r="CVB298" s="6"/>
      <c r="CVC298" s="6"/>
      <c r="CVD298" s="6"/>
      <c r="CVE298" s="6"/>
      <c r="CVF298" s="6"/>
      <c r="CVG298" s="6"/>
      <c r="CVH298" s="6"/>
      <c r="CVI298" s="6"/>
      <c r="CVJ298" s="6"/>
      <c r="CVK298" s="6"/>
      <c r="CVL298" s="6"/>
      <c r="CVM298" s="6"/>
      <c r="CVN298" s="6"/>
      <c r="CVO298" s="6"/>
      <c r="CVP298" s="6"/>
      <c r="CVQ298" s="6"/>
      <c r="CVR298" s="6"/>
      <c r="CVS298" s="6"/>
      <c r="CVT298" s="6"/>
      <c r="CVU298" s="6"/>
      <c r="CVV298" s="6"/>
      <c r="CVW298" s="6"/>
      <c r="CVX298" s="6"/>
      <c r="CVY298" s="6"/>
      <c r="CVZ298" s="6"/>
      <c r="CWA298" s="6"/>
      <c r="CWB298" s="6"/>
      <c r="CWC298" s="6"/>
      <c r="CWD298" s="6"/>
      <c r="CWE298" s="6"/>
      <c r="CWF298" s="6"/>
      <c r="CWG298" s="6"/>
      <c r="CWH298" s="6"/>
      <c r="CWI298" s="6"/>
      <c r="CWJ298" s="6"/>
      <c r="CWK298" s="6"/>
      <c r="CWL298" s="6"/>
      <c r="CWM298" s="6"/>
      <c r="CWN298" s="6"/>
      <c r="CWO298" s="6"/>
      <c r="CWP298" s="6"/>
      <c r="CWQ298" s="6"/>
      <c r="CWR298" s="6"/>
      <c r="CWS298" s="6"/>
      <c r="CWT298" s="6"/>
      <c r="CWU298" s="6"/>
      <c r="CWV298" s="6"/>
      <c r="CWW298" s="6"/>
      <c r="CWX298" s="6"/>
      <c r="CWY298" s="6"/>
      <c r="CWZ298" s="6"/>
      <c r="CXA298" s="6"/>
      <c r="CXB298" s="6"/>
      <c r="CXC298" s="6"/>
      <c r="CXD298" s="6"/>
      <c r="CXE298" s="6"/>
      <c r="CXF298" s="6"/>
      <c r="CXG298" s="6"/>
      <c r="CXH298" s="6"/>
      <c r="CXI298" s="6"/>
      <c r="CXJ298" s="6"/>
      <c r="CXK298" s="6"/>
      <c r="CXL298" s="6"/>
      <c r="CXM298" s="6"/>
      <c r="CXN298" s="6"/>
      <c r="CXO298" s="6"/>
      <c r="CXP298" s="6"/>
      <c r="CXQ298" s="6"/>
      <c r="CXR298" s="6"/>
      <c r="CXS298" s="6"/>
      <c r="CXT298" s="6"/>
      <c r="CXU298" s="6"/>
      <c r="CXV298" s="6"/>
      <c r="CXW298" s="6"/>
      <c r="CXX298" s="6"/>
      <c r="CXY298" s="6"/>
      <c r="CXZ298" s="6"/>
      <c r="CYA298" s="6"/>
      <c r="CYB298" s="6"/>
      <c r="CYC298" s="6"/>
      <c r="CYD298" s="6"/>
      <c r="CYE298" s="6"/>
      <c r="CYF298" s="6"/>
      <c r="CYG298" s="6"/>
      <c r="CYH298" s="6"/>
      <c r="CYI298" s="6"/>
      <c r="CYJ298" s="6"/>
      <c r="CYK298" s="6"/>
      <c r="CYL298" s="6"/>
      <c r="CYM298" s="6"/>
      <c r="CYN298" s="6"/>
      <c r="CYO298" s="6"/>
      <c r="CYP298" s="6"/>
      <c r="CYQ298" s="6"/>
      <c r="CYR298" s="6"/>
      <c r="CYS298" s="6"/>
      <c r="CYT298" s="6"/>
      <c r="CYU298" s="6"/>
      <c r="CYV298" s="6"/>
      <c r="CYW298" s="6"/>
      <c r="CYX298" s="6"/>
      <c r="CYY298" s="6"/>
      <c r="CYZ298" s="6"/>
      <c r="CZA298" s="6"/>
      <c r="CZB298" s="6"/>
      <c r="CZC298" s="6"/>
      <c r="CZD298" s="6"/>
      <c r="CZE298" s="6"/>
      <c r="CZF298" s="6"/>
      <c r="CZG298" s="6"/>
      <c r="CZH298" s="6"/>
      <c r="CZI298" s="6"/>
      <c r="CZJ298" s="6"/>
      <c r="CZK298" s="6"/>
      <c r="CZL298" s="6"/>
      <c r="CZM298" s="6"/>
      <c r="CZN298" s="6"/>
      <c r="CZO298" s="6"/>
      <c r="CZP298" s="6"/>
      <c r="CZQ298" s="6"/>
      <c r="CZR298" s="6"/>
      <c r="CZS298" s="6"/>
      <c r="CZT298" s="6"/>
      <c r="CZU298" s="6"/>
      <c r="CZV298" s="6"/>
      <c r="CZW298" s="6"/>
      <c r="CZX298" s="6"/>
      <c r="CZY298" s="6"/>
      <c r="CZZ298" s="6"/>
      <c r="DAA298" s="6"/>
      <c r="DAB298" s="6"/>
      <c r="DAC298" s="6"/>
      <c r="DAD298" s="6"/>
      <c r="DAE298" s="6"/>
      <c r="DAF298" s="6"/>
      <c r="DAG298" s="6"/>
      <c r="DAH298" s="6"/>
      <c r="DAI298" s="6"/>
      <c r="DAJ298" s="6"/>
      <c r="DAK298" s="6"/>
      <c r="DAL298" s="6"/>
      <c r="DAM298" s="6"/>
      <c r="DAN298" s="6"/>
      <c r="DAO298" s="6"/>
      <c r="DAP298" s="6"/>
      <c r="DAQ298" s="6"/>
      <c r="DAR298" s="6"/>
      <c r="DAS298" s="6"/>
      <c r="DAT298" s="6"/>
      <c r="DAU298" s="6"/>
      <c r="DAV298" s="6"/>
      <c r="DAW298" s="6"/>
      <c r="DAX298" s="6"/>
      <c r="DAY298" s="6"/>
      <c r="DAZ298" s="6"/>
      <c r="DBA298" s="6"/>
      <c r="DBB298" s="6"/>
      <c r="DBC298" s="6"/>
      <c r="DBD298" s="6"/>
      <c r="DBE298" s="6"/>
      <c r="DBF298" s="6"/>
      <c r="DBG298" s="6"/>
      <c r="DBH298" s="6"/>
      <c r="DBI298" s="6"/>
      <c r="DBJ298" s="6"/>
      <c r="DBK298" s="6"/>
      <c r="DBL298" s="6"/>
      <c r="DBM298" s="6"/>
      <c r="DBN298" s="6"/>
      <c r="DBO298" s="6"/>
      <c r="DBP298" s="6"/>
      <c r="DBQ298" s="6"/>
      <c r="DBR298" s="6"/>
      <c r="DBS298" s="6"/>
      <c r="DBT298" s="6"/>
      <c r="DBU298" s="6"/>
      <c r="DBV298" s="6"/>
      <c r="DBW298" s="6"/>
      <c r="DBX298" s="6"/>
      <c r="DBY298" s="6"/>
      <c r="DBZ298" s="6"/>
      <c r="DCA298" s="6"/>
      <c r="DCB298" s="6"/>
      <c r="DCC298" s="6"/>
      <c r="DCD298" s="6"/>
      <c r="DCE298" s="6"/>
      <c r="DCF298" s="6"/>
      <c r="DCG298" s="6"/>
      <c r="DCH298" s="6"/>
      <c r="DCI298" s="6"/>
      <c r="DCJ298" s="6"/>
      <c r="DCK298" s="6"/>
      <c r="DCL298" s="6"/>
      <c r="DCM298" s="6"/>
      <c r="DCN298" s="6"/>
      <c r="DCO298" s="6"/>
      <c r="DCP298" s="6"/>
      <c r="DCQ298" s="6"/>
      <c r="DCR298" s="6"/>
      <c r="DCS298" s="6"/>
      <c r="DCT298" s="6"/>
      <c r="DCU298" s="6"/>
      <c r="DCV298" s="6"/>
      <c r="DCW298" s="6"/>
      <c r="DCX298" s="6"/>
      <c r="DCY298" s="6"/>
      <c r="DCZ298" s="6"/>
      <c r="DDA298" s="6"/>
      <c r="DDB298" s="6"/>
      <c r="DDC298" s="6"/>
      <c r="DDD298" s="6"/>
      <c r="DDE298" s="6"/>
      <c r="DDF298" s="6"/>
      <c r="DDG298" s="6"/>
      <c r="DDH298" s="6"/>
      <c r="DDI298" s="6"/>
      <c r="DDJ298" s="6"/>
      <c r="DDK298" s="6"/>
      <c r="DDL298" s="6"/>
      <c r="DDM298" s="6"/>
      <c r="DDN298" s="6"/>
      <c r="DDO298" s="6"/>
      <c r="DDP298" s="6"/>
      <c r="DDQ298" s="6"/>
      <c r="DDR298" s="6"/>
      <c r="DDS298" s="6"/>
      <c r="DDT298" s="6"/>
      <c r="DDU298" s="6"/>
      <c r="DDV298" s="6"/>
      <c r="DDW298" s="6"/>
      <c r="DDX298" s="6"/>
      <c r="DDY298" s="6"/>
      <c r="DDZ298" s="6"/>
      <c r="DEA298" s="6"/>
      <c r="DEB298" s="6"/>
      <c r="DEC298" s="6"/>
      <c r="DED298" s="6"/>
      <c r="DEE298" s="6"/>
      <c r="DEF298" s="6"/>
      <c r="DEG298" s="6"/>
      <c r="DEH298" s="6"/>
      <c r="DEI298" s="6"/>
      <c r="DEJ298" s="6"/>
      <c r="DEK298" s="6"/>
      <c r="DEL298" s="6"/>
      <c r="DEM298" s="6"/>
      <c r="DEN298" s="6"/>
      <c r="DEO298" s="6"/>
      <c r="DEP298" s="6"/>
      <c r="DEQ298" s="6"/>
      <c r="DER298" s="6"/>
      <c r="DES298" s="6"/>
      <c r="DET298" s="6"/>
      <c r="DEU298" s="6"/>
      <c r="DEV298" s="6"/>
      <c r="DEW298" s="6"/>
      <c r="DEX298" s="6"/>
      <c r="DEY298" s="6"/>
      <c r="DEZ298" s="6"/>
      <c r="DFA298" s="6"/>
      <c r="DFB298" s="6"/>
      <c r="DFC298" s="6"/>
      <c r="DFD298" s="6"/>
      <c r="DFE298" s="6"/>
      <c r="DFF298" s="6"/>
      <c r="DFG298" s="6"/>
      <c r="DFH298" s="6"/>
      <c r="DFI298" s="6"/>
      <c r="DFJ298" s="6"/>
      <c r="DFK298" s="6"/>
      <c r="DFL298" s="6"/>
      <c r="DFM298" s="6"/>
      <c r="DFN298" s="6"/>
      <c r="DFO298" s="6"/>
      <c r="DFP298" s="6"/>
      <c r="DFQ298" s="6"/>
      <c r="DFR298" s="6"/>
      <c r="DFS298" s="6"/>
      <c r="DFT298" s="6"/>
      <c r="DFU298" s="6"/>
      <c r="DFV298" s="6"/>
      <c r="DFW298" s="6"/>
      <c r="DFX298" s="6"/>
      <c r="DFY298" s="6"/>
      <c r="DFZ298" s="6"/>
      <c r="DGA298" s="6"/>
      <c r="DGB298" s="6"/>
      <c r="DGC298" s="6"/>
      <c r="DGD298" s="6"/>
      <c r="DGE298" s="6"/>
      <c r="DGF298" s="6"/>
      <c r="DGG298" s="6"/>
      <c r="DGH298" s="6"/>
      <c r="DGI298" s="6"/>
      <c r="DGJ298" s="6"/>
      <c r="DGK298" s="6"/>
      <c r="DGL298" s="6"/>
      <c r="DGM298" s="6"/>
      <c r="DGN298" s="6"/>
      <c r="DGO298" s="6"/>
      <c r="DGP298" s="6"/>
      <c r="DGQ298" s="6"/>
      <c r="DGR298" s="6"/>
      <c r="DGS298" s="6"/>
      <c r="DGT298" s="6"/>
      <c r="DGU298" s="6"/>
      <c r="DGV298" s="6"/>
      <c r="DGW298" s="6"/>
      <c r="DGX298" s="6"/>
      <c r="DGY298" s="6"/>
      <c r="DGZ298" s="6"/>
      <c r="DHA298" s="6"/>
      <c r="DHB298" s="6"/>
      <c r="DHC298" s="6"/>
      <c r="DHD298" s="6"/>
      <c r="DHE298" s="6"/>
      <c r="DHF298" s="6"/>
      <c r="DHG298" s="6"/>
      <c r="DHH298" s="6"/>
      <c r="DHI298" s="6"/>
      <c r="DHJ298" s="6"/>
      <c r="DHK298" s="6"/>
      <c r="DHL298" s="6"/>
      <c r="DHM298" s="6"/>
      <c r="DHN298" s="6"/>
      <c r="DHO298" s="6"/>
      <c r="DHP298" s="6"/>
      <c r="DHQ298" s="6"/>
      <c r="DHR298" s="6"/>
      <c r="DHS298" s="6"/>
      <c r="DHT298" s="6"/>
      <c r="DHU298" s="6"/>
      <c r="DHV298" s="6"/>
      <c r="DHW298" s="6"/>
      <c r="DHX298" s="6"/>
      <c r="DHY298" s="6"/>
      <c r="DHZ298" s="6"/>
      <c r="DIA298" s="6"/>
      <c r="DIB298" s="6"/>
      <c r="DIC298" s="6"/>
      <c r="DID298" s="6"/>
      <c r="DIE298" s="6"/>
      <c r="DIF298" s="6"/>
      <c r="DIG298" s="6"/>
      <c r="DIH298" s="6"/>
      <c r="DII298" s="6"/>
      <c r="DIJ298" s="6"/>
      <c r="DIK298" s="6"/>
      <c r="DIL298" s="6"/>
      <c r="DIM298" s="6"/>
      <c r="DIN298" s="6"/>
      <c r="DIO298" s="6"/>
      <c r="DIP298" s="6"/>
      <c r="DIQ298" s="6"/>
      <c r="DIR298" s="6"/>
      <c r="DIS298" s="6"/>
      <c r="DIT298" s="6"/>
      <c r="DIU298" s="6"/>
      <c r="DIV298" s="6"/>
      <c r="DIW298" s="6"/>
      <c r="DIX298" s="6"/>
      <c r="DIY298" s="6"/>
      <c r="DIZ298" s="6"/>
      <c r="DJA298" s="6"/>
      <c r="DJB298" s="6"/>
      <c r="DJC298" s="6"/>
      <c r="DJD298" s="6"/>
      <c r="DJE298" s="6"/>
      <c r="DJF298" s="6"/>
      <c r="DJG298" s="6"/>
      <c r="DJH298" s="6"/>
      <c r="DJI298" s="6"/>
      <c r="DJJ298" s="6"/>
      <c r="DJK298" s="6"/>
      <c r="DJL298" s="6"/>
      <c r="DJM298" s="6"/>
      <c r="DJN298" s="6"/>
      <c r="DJO298" s="6"/>
      <c r="DJP298" s="6"/>
      <c r="DJQ298" s="6"/>
      <c r="DJR298" s="6"/>
      <c r="DJS298" s="6"/>
      <c r="DJT298" s="6"/>
      <c r="DJU298" s="6"/>
      <c r="DJV298" s="6"/>
      <c r="DJW298" s="6"/>
      <c r="DJX298" s="6"/>
      <c r="DJY298" s="6"/>
      <c r="DJZ298" s="6"/>
      <c r="DKA298" s="6"/>
      <c r="DKB298" s="6"/>
      <c r="DKC298" s="6"/>
      <c r="DKD298" s="6"/>
      <c r="DKE298" s="6"/>
      <c r="DKF298" s="6"/>
      <c r="DKG298" s="6"/>
      <c r="DKH298" s="6"/>
      <c r="DKI298" s="6"/>
      <c r="DKJ298" s="6"/>
      <c r="DKK298" s="6"/>
      <c r="DKL298" s="6"/>
      <c r="DKM298" s="6"/>
      <c r="DKN298" s="6"/>
      <c r="DKO298" s="6"/>
      <c r="DKP298" s="6"/>
      <c r="DKQ298" s="6"/>
      <c r="DKR298" s="6"/>
      <c r="DKS298" s="6"/>
      <c r="DKT298" s="6"/>
      <c r="DKU298" s="6"/>
      <c r="DKV298" s="6"/>
      <c r="DKW298" s="6"/>
      <c r="DKX298" s="6"/>
      <c r="DKY298" s="6"/>
      <c r="DKZ298" s="6"/>
      <c r="DLA298" s="6"/>
      <c r="DLB298" s="6"/>
      <c r="DLC298" s="6"/>
      <c r="DLD298" s="6"/>
      <c r="DLE298" s="6"/>
      <c r="DLF298" s="6"/>
      <c r="DLG298" s="6"/>
      <c r="DLH298" s="6"/>
      <c r="DLI298" s="6"/>
      <c r="DLJ298" s="6"/>
      <c r="DLK298" s="6"/>
      <c r="DLL298" s="6"/>
      <c r="DLM298" s="6"/>
      <c r="DLN298" s="6"/>
      <c r="DLO298" s="6"/>
      <c r="DLP298" s="6"/>
      <c r="DLQ298" s="6"/>
      <c r="DLR298" s="6"/>
      <c r="DLS298" s="6"/>
      <c r="DLT298" s="6"/>
      <c r="DLU298" s="6"/>
      <c r="DLV298" s="6"/>
      <c r="DLW298" s="6"/>
      <c r="DLX298" s="6"/>
      <c r="DLY298" s="6"/>
      <c r="DLZ298" s="6"/>
      <c r="DMA298" s="6"/>
      <c r="DMB298" s="6"/>
      <c r="DMC298" s="6"/>
      <c r="DMD298" s="6"/>
      <c r="DME298" s="6"/>
      <c r="DMF298" s="6"/>
      <c r="DMG298" s="6"/>
      <c r="DMH298" s="6"/>
      <c r="DMI298" s="6"/>
      <c r="DMJ298" s="6"/>
      <c r="DMK298" s="6"/>
      <c r="DML298" s="6"/>
      <c r="DMM298" s="6"/>
      <c r="DMN298" s="6"/>
      <c r="DMO298" s="6"/>
      <c r="DMP298" s="6"/>
      <c r="DMQ298" s="6"/>
      <c r="DMR298" s="6"/>
      <c r="DMS298" s="6"/>
      <c r="DMT298" s="6"/>
      <c r="DMU298" s="6"/>
      <c r="DMV298" s="6"/>
      <c r="DMW298" s="6"/>
      <c r="DMX298" s="6"/>
      <c r="DMY298" s="6"/>
      <c r="DMZ298" s="6"/>
      <c r="DNA298" s="6"/>
      <c r="DNB298" s="6"/>
      <c r="DNC298" s="6"/>
      <c r="DND298" s="6"/>
      <c r="DNE298" s="6"/>
      <c r="DNF298" s="6"/>
      <c r="DNG298" s="6"/>
      <c r="DNH298" s="6"/>
      <c r="DNI298" s="6"/>
      <c r="DNJ298" s="6"/>
      <c r="DNK298" s="6"/>
      <c r="DNL298" s="6"/>
      <c r="DNM298" s="6"/>
      <c r="DNN298" s="6"/>
      <c r="DNO298" s="6"/>
      <c r="DNP298" s="6"/>
      <c r="DNQ298" s="6"/>
      <c r="DNR298" s="6"/>
      <c r="DNS298" s="6"/>
      <c r="DNT298" s="6"/>
      <c r="DNU298" s="6"/>
      <c r="DNV298" s="6"/>
      <c r="DNW298" s="6"/>
      <c r="DNX298" s="6"/>
      <c r="DNY298" s="6"/>
      <c r="DNZ298" s="6"/>
      <c r="DOA298" s="6"/>
      <c r="DOB298" s="6"/>
      <c r="DOC298" s="6"/>
      <c r="DOD298" s="6"/>
      <c r="DOE298" s="6"/>
      <c r="DOF298" s="6"/>
      <c r="DOG298" s="6"/>
      <c r="DOH298" s="6"/>
      <c r="DOI298" s="6"/>
      <c r="DOJ298" s="6"/>
      <c r="DOK298" s="6"/>
      <c r="DOL298" s="6"/>
      <c r="DOM298" s="6"/>
      <c r="DON298" s="6"/>
      <c r="DOO298" s="6"/>
      <c r="DOP298" s="6"/>
      <c r="DOQ298" s="6"/>
      <c r="DOR298" s="6"/>
      <c r="DOS298" s="6"/>
      <c r="DOT298" s="6"/>
      <c r="DOU298" s="6"/>
      <c r="DOV298" s="6"/>
      <c r="DOW298" s="6"/>
      <c r="DOX298" s="6"/>
      <c r="DOY298" s="6"/>
      <c r="DOZ298" s="6"/>
      <c r="DPA298" s="6"/>
      <c r="DPB298" s="6"/>
      <c r="DPC298" s="6"/>
      <c r="DPD298" s="6"/>
      <c r="DPE298" s="6"/>
      <c r="DPF298" s="6"/>
      <c r="DPG298" s="6"/>
      <c r="DPH298" s="6"/>
      <c r="DPI298" s="6"/>
      <c r="DPJ298" s="6"/>
      <c r="DPK298" s="6"/>
      <c r="DPL298" s="6"/>
      <c r="DPM298" s="6"/>
      <c r="DPN298" s="6"/>
      <c r="DPO298" s="6"/>
      <c r="DPP298" s="6"/>
      <c r="DPQ298" s="6"/>
      <c r="DPR298" s="6"/>
      <c r="DPS298" s="6"/>
      <c r="DPT298" s="6"/>
      <c r="DPU298" s="6"/>
      <c r="DPV298" s="6"/>
      <c r="DPW298" s="6"/>
      <c r="DPX298" s="6"/>
      <c r="DPY298" s="6"/>
      <c r="DPZ298" s="6"/>
      <c r="DQA298" s="6"/>
      <c r="DQB298" s="6"/>
      <c r="DQC298" s="6"/>
      <c r="DQD298" s="6"/>
      <c r="DQE298" s="6"/>
      <c r="DQF298" s="6"/>
      <c r="DQG298" s="6"/>
      <c r="DQH298" s="6"/>
      <c r="DQI298" s="6"/>
      <c r="DQJ298" s="6"/>
      <c r="DQK298" s="6"/>
      <c r="DQL298" s="6"/>
      <c r="DQM298" s="6"/>
      <c r="DQN298" s="6"/>
      <c r="DQO298" s="6"/>
      <c r="DQP298" s="6"/>
      <c r="DQQ298" s="6"/>
      <c r="DQR298" s="6"/>
      <c r="DQS298" s="6"/>
      <c r="DQT298" s="6"/>
      <c r="DQU298" s="6"/>
      <c r="DQV298" s="6"/>
      <c r="DQW298" s="6"/>
      <c r="DQX298" s="6"/>
      <c r="DQY298" s="6"/>
      <c r="DQZ298" s="6"/>
      <c r="DRA298" s="6"/>
      <c r="DRB298" s="6"/>
      <c r="DRC298" s="6"/>
      <c r="DRD298" s="6"/>
      <c r="DRE298" s="6"/>
      <c r="DRF298" s="6"/>
      <c r="DRG298" s="6"/>
      <c r="DRH298" s="6"/>
      <c r="DRI298" s="6"/>
      <c r="DRJ298" s="6"/>
      <c r="DRK298" s="6"/>
      <c r="DRL298" s="6"/>
      <c r="DRM298" s="6"/>
      <c r="DRN298" s="6"/>
      <c r="DRO298" s="6"/>
      <c r="DRP298" s="6"/>
      <c r="DRQ298" s="6"/>
      <c r="DRR298" s="6"/>
      <c r="DRS298" s="6"/>
      <c r="DRT298" s="6"/>
      <c r="DRU298" s="6"/>
      <c r="DRV298" s="6"/>
      <c r="DRW298" s="6"/>
      <c r="DRX298" s="6"/>
      <c r="DRY298" s="6"/>
      <c r="DRZ298" s="6"/>
      <c r="DSA298" s="6"/>
      <c r="DSB298" s="6"/>
      <c r="DSC298" s="6"/>
      <c r="DSD298" s="6"/>
      <c r="DSE298" s="6"/>
      <c r="DSF298" s="6"/>
      <c r="DSG298" s="6"/>
      <c r="DSH298" s="6"/>
      <c r="DSI298" s="6"/>
      <c r="DSJ298" s="6"/>
      <c r="DSK298" s="6"/>
      <c r="DSL298" s="6"/>
      <c r="DSM298" s="6"/>
      <c r="DSN298" s="6"/>
      <c r="DSO298" s="6"/>
      <c r="DSP298" s="6"/>
      <c r="DSQ298" s="6"/>
      <c r="DSR298" s="6"/>
      <c r="DSS298" s="6"/>
      <c r="DST298" s="6"/>
      <c r="DSU298" s="6"/>
      <c r="DSV298" s="6"/>
      <c r="DSW298" s="6"/>
      <c r="DSX298" s="6"/>
      <c r="DSY298" s="6"/>
      <c r="DSZ298" s="6"/>
      <c r="DTA298" s="6"/>
      <c r="DTB298" s="6"/>
      <c r="DTC298" s="6"/>
      <c r="DTD298" s="6"/>
      <c r="DTE298" s="6"/>
      <c r="DTF298" s="6"/>
      <c r="DTG298" s="6"/>
      <c r="DTH298" s="6"/>
      <c r="DTI298" s="6"/>
      <c r="DTJ298" s="6"/>
      <c r="DTK298" s="6"/>
      <c r="DTL298" s="6"/>
      <c r="DTM298" s="6"/>
      <c r="DTN298" s="6"/>
      <c r="DTO298" s="6"/>
      <c r="DTP298" s="6"/>
      <c r="DTQ298" s="6"/>
      <c r="DTR298" s="6"/>
      <c r="DTS298" s="6"/>
      <c r="DTT298" s="6"/>
      <c r="DTU298" s="6"/>
      <c r="DTV298" s="6"/>
      <c r="DTW298" s="6"/>
      <c r="DTX298" s="6"/>
      <c r="DTY298" s="6"/>
      <c r="DTZ298" s="6"/>
      <c r="DUA298" s="6"/>
      <c r="DUB298" s="6"/>
      <c r="DUC298" s="6"/>
      <c r="DUD298" s="6"/>
      <c r="DUE298" s="6"/>
      <c r="DUF298" s="6"/>
      <c r="DUG298" s="6"/>
      <c r="DUH298" s="6"/>
      <c r="DUI298" s="6"/>
      <c r="DUJ298" s="6"/>
      <c r="DUK298" s="6"/>
      <c r="DUL298" s="6"/>
      <c r="DUM298" s="6"/>
      <c r="DUN298" s="6"/>
      <c r="DUO298" s="6"/>
      <c r="DUP298" s="6"/>
      <c r="DUQ298" s="6"/>
      <c r="DUR298" s="6"/>
      <c r="DUS298" s="6"/>
      <c r="DUT298" s="6"/>
      <c r="DUU298" s="6"/>
      <c r="DUV298" s="6"/>
      <c r="DUW298" s="6"/>
      <c r="DUX298" s="6"/>
      <c r="DUY298" s="6"/>
      <c r="DUZ298" s="6"/>
      <c r="DVA298" s="6"/>
      <c r="DVB298" s="6"/>
      <c r="DVC298" s="6"/>
      <c r="DVD298" s="6"/>
      <c r="DVE298" s="6"/>
      <c r="DVF298" s="6"/>
      <c r="DVG298" s="6"/>
      <c r="DVH298" s="6"/>
      <c r="DVI298" s="6"/>
      <c r="DVJ298" s="6"/>
      <c r="DVK298" s="6"/>
      <c r="DVL298" s="6"/>
      <c r="DVM298" s="6"/>
      <c r="DVN298" s="6"/>
      <c r="DVO298" s="6"/>
      <c r="DVP298" s="6"/>
      <c r="DVQ298" s="6"/>
      <c r="DVR298" s="6"/>
      <c r="DVS298" s="6"/>
      <c r="DVT298" s="6"/>
      <c r="DVU298" s="6"/>
      <c r="DVV298" s="6"/>
      <c r="DVW298" s="6"/>
      <c r="DVX298" s="6"/>
      <c r="DVY298" s="6"/>
      <c r="DVZ298" s="6"/>
      <c r="DWA298" s="6"/>
      <c r="DWB298" s="6"/>
      <c r="DWC298" s="6"/>
      <c r="DWD298" s="6"/>
      <c r="DWE298" s="6"/>
      <c r="DWF298" s="6"/>
      <c r="DWG298" s="6"/>
      <c r="DWH298" s="6"/>
      <c r="DWI298" s="6"/>
      <c r="DWJ298" s="6"/>
      <c r="DWK298" s="6"/>
      <c r="DWL298" s="6"/>
      <c r="DWM298" s="6"/>
      <c r="DWN298" s="6"/>
      <c r="DWO298" s="6"/>
      <c r="DWP298" s="6"/>
      <c r="DWQ298" s="6"/>
      <c r="DWR298" s="6"/>
      <c r="DWS298" s="6"/>
      <c r="DWT298" s="6"/>
      <c r="DWU298" s="6"/>
      <c r="DWV298" s="6"/>
      <c r="DWW298" s="6"/>
      <c r="DWX298" s="6"/>
      <c r="DWY298" s="6"/>
      <c r="DWZ298" s="6"/>
      <c r="DXA298" s="6"/>
      <c r="DXB298" s="6"/>
      <c r="DXC298" s="6"/>
      <c r="DXD298" s="6"/>
      <c r="DXE298" s="6"/>
      <c r="DXF298" s="6"/>
      <c r="DXG298" s="6"/>
      <c r="DXH298" s="6"/>
      <c r="DXI298" s="6"/>
      <c r="DXJ298" s="6"/>
      <c r="DXK298" s="6"/>
      <c r="DXL298" s="6"/>
      <c r="DXM298" s="6"/>
      <c r="DXN298" s="6"/>
      <c r="DXO298" s="6"/>
      <c r="DXP298" s="6"/>
      <c r="DXQ298" s="6"/>
      <c r="DXR298" s="6"/>
      <c r="DXS298" s="6"/>
      <c r="DXT298" s="6"/>
      <c r="DXU298" s="6"/>
      <c r="DXV298" s="6"/>
      <c r="DXW298" s="6"/>
      <c r="DXX298" s="6"/>
      <c r="DXY298" s="6"/>
      <c r="DXZ298" s="6"/>
      <c r="DYA298" s="6"/>
      <c r="DYB298" s="6"/>
      <c r="DYC298" s="6"/>
      <c r="DYD298" s="6"/>
      <c r="DYE298" s="6"/>
      <c r="DYF298" s="6"/>
      <c r="DYG298" s="6"/>
      <c r="DYH298" s="6"/>
      <c r="DYI298" s="6"/>
      <c r="DYJ298" s="6"/>
      <c r="DYK298" s="6"/>
      <c r="DYL298" s="6"/>
      <c r="DYM298" s="6"/>
      <c r="DYN298" s="6"/>
      <c r="DYO298" s="6"/>
      <c r="DYP298" s="6"/>
      <c r="DYQ298" s="6"/>
      <c r="DYR298" s="6"/>
      <c r="DYS298" s="6"/>
      <c r="DYT298" s="6"/>
      <c r="DYU298" s="6"/>
      <c r="DYV298" s="6"/>
      <c r="DYW298" s="6"/>
      <c r="DYX298" s="6"/>
      <c r="DYY298" s="6"/>
      <c r="DYZ298" s="6"/>
      <c r="DZA298" s="6"/>
      <c r="DZB298" s="6"/>
      <c r="DZC298" s="6"/>
      <c r="DZD298" s="6"/>
      <c r="DZE298" s="6"/>
      <c r="DZF298" s="6"/>
      <c r="DZG298" s="6"/>
      <c r="DZH298" s="6"/>
      <c r="DZI298" s="6"/>
      <c r="DZJ298" s="6"/>
      <c r="DZK298" s="6"/>
      <c r="DZL298" s="6"/>
      <c r="DZM298" s="6"/>
      <c r="DZN298" s="6"/>
      <c r="DZO298" s="6"/>
      <c r="DZP298" s="6"/>
      <c r="DZQ298" s="6"/>
      <c r="DZR298" s="6"/>
      <c r="DZS298" s="6"/>
      <c r="DZT298" s="6"/>
      <c r="DZU298" s="6"/>
      <c r="DZV298" s="6"/>
      <c r="DZW298" s="6"/>
      <c r="DZX298" s="6"/>
      <c r="DZY298" s="6"/>
      <c r="DZZ298" s="6"/>
      <c r="EAA298" s="6"/>
      <c r="EAB298" s="6"/>
      <c r="EAC298" s="6"/>
      <c r="EAD298" s="6"/>
      <c r="EAE298" s="6"/>
      <c r="EAF298" s="6"/>
      <c r="EAG298" s="6"/>
      <c r="EAH298" s="6"/>
      <c r="EAI298" s="6"/>
      <c r="EAJ298" s="6"/>
      <c r="EAK298" s="6"/>
      <c r="EAL298" s="6"/>
      <c r="EAM298" s="6"/>
      <c r="EAN298" s="6"/>
      <c r="EAO298" s="6"/>
      <c r="EAP298" s="6"/>
      <c r="EAQ298" s="6"/>
      <c r="EAR298" s="6"/>
      <c r="EAS298" s="6"/>
      <c r="EAT298" s="6"/>
      <c r="EAU298" s="6"/>
      <c r="EAV298" s="6"/>
      <c r="EAW298" s="6"/>
      <c r="EAX298" s="6"/>
      <c r="EAY298" s="6"/>
      <c r="EAZ298" s="6"/>
      <c r="EBA298" s="6"/>
      <c r="EBB298" s="6"/>
      <c r="EBC298" s="6"/>
      <c r="EBD298" s="6"/>
      <c r="EBE298" s="6"/>
      <c r="EBF298" s="6"/>
      <c r="EBG298" s="6"/>
      <c r="EBH298" s="6"/>
      <c r="EBI298" s="6"/>
      <c r="EBJ298" s="6"/>
      <c r="EBK298" s="6"/>
      <c r="EBL298" s="6"/>
      <c r="EBM298" s="6"/>
      <c r="EBN298" s="6"/>
      <c r="EBO298" s="6"/>
      <c r="EBP298" s="6"/>
      <c r="EBQ298" s="6"/>
      <c r="EBR298" s="6"/>
      <c r="EBS298" s="6"/>
      <c r="EBT298" s="6"/>
      <c r="EBU298" s="6"/>
      <c r="EBV298" s="6"/>
      <c r="EBW298" s="6"/>
      <c r="EBX298" s="6"/>
      <c r="EBY298" s="6"/>
      <c r="EBZ298" s="6"/>
      <c r="ECA298" s="6"/>
      <c r="ECB298" s="6"/>
      <c r="ECC298" s="6"/>
      <c r="ECD298" s="6"/>
      <c r="ECE298" s="6"/>
      <c r="ECF298" s="6"/>
      <c r="ECG298" s="6"/>
      <c r="ECH298" s="6"/>
      <c r="ECI298" s="6"/>
      <c r="ECJ298" s="6"/>
      <c r="ECK298" s="6"/>
      <c r="ECL298" s="6"/>
      <c r="ECM298" s="6"/>
      <c r="ECN298" s="6"/>
      <c r="ECO298" s="6"/>
      <c r="ECP298" s="6"/>
      <c r="ECQ298" s="6"/>
      <c r="ECR298" s="6"/>
      <c r="ECS298" s="6"/>
      <c r="ECT298" s="6"/>
      <c r="ECU298" s="6"/>
      <c r="ECV298" s="6"/>
      <c r="ECW298" s="6"/>
      <c r="ECX298" s="6"/>
      <c r="ECY298" s="6"/>
      <c r="ECZ298" s="6"/>
      <c r="EDA298" s="6"/>
      <c r="EDB298" s="6"/>
      <c r="EDC298" s="6"/>
      <c r="EDD298" s="6"/>
      <c r="EDE298" s="6"/>
      <c r="EDF298" s="6"/>
      <c r="EDG298" s="6"/>
      <c r="EDH298" s="6"/>
      <c r="EDI298" s="6"/>
      <c r="EDJ298" s="6"/>
      <c r="EDK298" s="6"/>
      <c r="EDL298" s="6"/>
      <c r="EDM298" s="6"/>
      <c r="EDN298" s="6"/>
      <c r="EDO298" s="6"/>
      <c r="EDP298" s="6"/>
      <c r="EDQ298" s="6"/>
      <c r="EDR298" s="6"/>
      <c r="EDS298" s="6"/>
      <c r="EDT298" s="6"/>
      <c r="EDU298" s="6"/>
      <c r="EDV298" s="6"/>
      <c r="EDW298" s="6"/>
      <c r="EDX298" s="6"/>
      <c r="EDY298" s="6"/>
      <c r="EDZ298" s="6"/>
      <c r="EEA298" s="6"/>
      <c r="EEB298" s="6"/>
      <c r="EEC298" s="6"/>
      <c r="EED298" s="6"/>
      <c r="EEE298" s="6"/>
      <c r="EEF298" s="6"/>
      <c r="EEG298" s="6"/>
      <c r="EEH298" s="6"/>
      <c r="EEI298" s="6"/>
      <c r="EEJ298" s="6"/>
      <c r="EEK298" s="6"/>
      <c r="EEL298" s="6"/>
      <c r="EEM298" s="6"/>
      <c r="EEN298" s="6"/>
      <c r="EEO298" s="6"/>
      <c r="EEP298" s="6"/>
      <c r="EEQ298" s="6"/>
      <c r="EER298" s="6"/>
      <c r="EES298" s="6"/>
      <c r="EET298" s="6"/>
      <c r="EEU298" s="6"/>
      <c r="EEV298" s="6"/>
      <c r="EEW298" s="6"/>
      <c r="EEX298" s="6"/>
      <c r="EEY298" s="6"/>
      <c r="EEZ298" s="6"/>
      <c r="EFA298" s="6"/>
      <c r="EFB298" s="6"/>
      <c r="EFC298" s="6"/>
      <c r="EFD298" s="6"/>
      <c r="EFE298" s="6"/>
      <c r="EFF298" s="6"/>
      <c r="EFG298" s="6"/>
      <c r="EFH298" s="6"/>
      <c r="EFI298" s="6"/>
      <c r="EFJ298" s="6"/>
      <c r="EFK298" s="6"/>
      <c r="EFL298" s="6"/>
      <c r="EFM298" s="6"/>
      <c r="EFN298" s="6"/>
      <c r="EFO298" s="6"/>
      <c r="EFP298" s="6"/>
      <c r="EFQ298" s="6"/>
      <c r="EFR298" s="6"/>
      <c r="EFS298" s="6"/>
      <c r="EFT298" s="6"/>
      <c r="EFU298" s="6"/>
      <c r="EFV298" s="6"/>
      <c r="EFW298" s="6"/>
      <c r="EFX298" s="6"/>
      <c r="EFY298" s="6"/>
      <c r="EFZ298" s="6"/>
      <c r="EGA298" s="6"/>
      <c r="EGB298" s="6"/>
      <c r="EGC298" s="6"/>
      <c r="EGD298" s="6"/>
      <c r="EGE298" s="6"/>
      <c r="EGF298" s="6"/>
      <c r="EGG298" s="6"/>
      <c r="EGH298" s="6"/>
      <c r="EGI298" s="6"/>
      <c r="EGJ298" s="6"/>
      <c r="EGK298" s="6"/>
      <c r="EGL298" s="6"/>
      <c r="EGM298" s="6"/>
      <c r="EGN298" s="6"/>
      <c r="EGO298" s="6"/>
      <c r="EGP298" s="6"/>
      <c r="EGQ298" s="6"/>
      <c r="EGR298" s="6"/>
      <c r="EGS298" s="6"/>
      <c r="EGT298" s="6"/>
      <c r="EGU298" s="6"/>
      <c r="EGV298" s="6"/>
      <c r="EGW298" s="6"/>
      <c r="EGX298" s="6"/>
      <c r="EGY298" s="6"/>
      <c r="EGZ298" s="6"/>
      <c r="EHA298" s="6"/>
      <c r="EHB298" s="6"/>
      <c r="EHC298" s="6"/>
      <c r="EHD298" s="6"/>
      <c r="EHE298" s="6"/>
      <c r="EHF298" s="6"/>
      <c r="EHG298" s="6"/>
      <c r="EHH298" s="6"/>
      <c r="EHI298" s="6"/>
      <c r="EHJ298" s="6"/>
      <c r="EHK298" s="6"/>
      <c r="EHL298" s="6"/>
      <c r="EHM298" s="6"/>
      <c r="EHN298" s="6"/>
      <c r="EHO298" s="6"/>
      <c r="EHP298" s="6"/>
      <c r="EHQ298" s="6"/>
      <c r="EHR298" s="6"/>
      <c r="EHS298" s="6"/>
      <c r="EHT298" s="6"/>
      <c r="EHU298" s="6"/>
      <c r="EHV298" s="6"/>
      <c r="EHW298" s="6"/>
      <c r="EHX298" s="6"/>
      <c r="EHY298" s="6"/>
      <c r="EHZ298" s="6"/>
      <c r="EIA298" s="6"/>
      <c r="EIB298" s="6"/>
      <c r="EIC298" s="6"/>
      <c r="EID298" s="6"/>
      <c r="EIE298" s="6"/>
      <c r="EIF298" s="6"/>
      <c r="EIG298" s="6"/>
      <c r="EIH298" s="6"/>
      <c r="EII298" s="6"/>
      <c r="EIJ298" s="6"/>
      <c r="EIK298" s="6"/>
      <c r="EIL298" s="6"/>
      <c r="EIM298" s="6"/>
      <c r="EIN298" s="6"/>
      <c r="EIO298" s="6"/>
      <c r="EIP298" s="6"/>
      <c r="EIQ298" s="6"/>
      <c r="EIR298" s="6"/>
      <c r="EIS298" s="6"/>
      <c r="EIT298" s="6"/>
      <c r="EIU298" s="6"/>
      <c r="EIV298" s="6"/>
      <c r="EIW298" s="6"/>
      <c r="EIX298" s="6"/>
      <c r="EIY298" s="6"/>
      <c r="EIZ298" s="6"/>
      <c r="EJA298" s="6"/>
      <c r="EJB298" s="6"/>
      <c r="EJC298" s="6"/>
      <c r="EJD298" s="6"/>
      <c r="EJE298" s="6"/>
      <c r="EJF298" s="6"/>
      <c r="EJG298" s="6"/>
      <c r="EJH298" s="6"/>
      <c r="EJI298" s="6"/>
      <c r="EJJ298" s="6"/>
      <c r="EJK298" s="6"/>
      <c r="EJL298" s="6"/>
      <c r="EJM298" s="6"/>
      <c r="EJN298" s="6"/>
      <c r="EJO298" s="6"/>
      <c r="EJP298" s="6"/>
      <c r="EJQ298" s="6"/>
      <c r="EJR298" s="6"/>
      <c r="EJS298" s="6"/>
      <c r="EJT298" s="6"/>
      <c r="EJU298" s="6"/>
      <c r="EJV298" s="6"/>
      <c r="EJW298" s="6"/>
      <c r="EJX298" s="6"/>
      <c r="EJY298" s="6"/>
      <c r="EJZ298" s="6"/>
      <c r="EKA298" s="6"/>
      <c r="EKB298" s="6"/>
      <c r="EKC298" s="6"/>
      <c r="EKD298" s="6"/>
      <c r="EKE298" s="6"/>
      <c r="EKF298" s="6"/>
      <c r="EKG298" s="6"/>
      <c r="EKH298" s="6"/>
      <c r="EKI298" s="6"/>
      <c r="EKJ298" s="6"/>
      <c r="EKK298" s="6"/>
      <c r="EKL298" s="6"/>
      <c r="EKM298" s="6"/>
      <c r="EKN298" s="6"/>
      <c r="EKO298" s="6"/>
      <c r="EKP298" s="6"/>
      <c r="EKQ298" s="6"/>
      <c r="EKR298" s="6"/>
      <c r="EKS298" s="6"/>
      <c r="EKT298" s="6"/>
      <c r="EKU298" s="6"/>
      <c r="EKV298" s="6"/>
      <c r="EKW298" s="6"/>
      <c r="EKX298" s="6"/>
      <c r="EKY298" s="6"/>
      <c r="EKZ298" s="6"/>
      <c r="ELA298" s="6"/>
      <c r="ELB298" s="6"/>
      <c r="ELC298" s="6"/>
      <c r="ELD298" s="6"/>
      <c r="ELE298" s="6"/>
      <c r="ELF298" s="6"/>
      <c r="ELG298" s="6"/>
      <c r="ELH298" s="6"/>
      <c r="ELI298" s="6"/>
      <c r="ELJ298" s="6"/>
      <c r="ELK298" s="6"/>
      <c r="ELL298" s="6"/>
      <c r="ELM298" s="6"/>
      <c r="ELN298" s="6"/>
      <c r="ELO298" s="6"/>
      <c r="ELP298" s="6"/>
      <c r="ELQ298" s="6"/>
      <c r="ELR298" s="6"/>
      <c r="ELS298" s="6"/>
      <c r="ELT298" s="6"/>
      <c r="ELU298" s="6"/>
      <c r="ELV298" s="6"/>
      <c r="ELW298" s="6"/>
      <c r="ELX298" s="6"/>
      <c r="ELY298" s="6"/>
      <c r="ELZ298" s="6"/>
      <c r="EMA298" s="6"/>
      <c r="EMB298" s="6"/>
      <c r="EMC298" s="6"/>
      <c r="EMD298" s="6"/>
      <c r="EME298" s="6"/>
      <c r="EMF298" s="6"/>
      <c r="EMG298" s="6"/>
      <c r="EMH298" s="6"/>
      <c r="EMI298" s="6"/>
      <c r="EMJ298" s="6"/>
      <c r="EMK298" s="6"/>
      <c r="EML298" s="6"/>
      <c r="EMM298" s="6"/>
      <c r="EMN298" s="6"/>
      <c r="EMO298" s="6"/>
      <c r="EMP298" s="6"/>
      <c r="EMQ298" s="6"/>
      <c r="EMR298" s="6"/>
      <c r="EMS298" s="6"/>
      <c r="EMT298" s="6"/>
      <c r="EMU298" s="6"/>
      <c r="EMV298" s="6"/>
      <c r="EMW298" s="6"/>
      <c r="EMX298" s="6"/>
      <c r="EMY298" s="6"/>
      <c r="EMZ298" s="6"/>
      <c r="ENA298" s="6"/>
      <c r="ENB298" s="6"/>
      <c r="ENC298" s="6"/>
      <c r="END298" s="6"/>
      <c r="ENE298" s="6"/>
      <c r="ENF298" s="6"/>
      <c r="ENG298" s="6"/>
      <c r="ENH298" s="6"/>
      <c r="ENI298" s="6"/>
      <c r="ENJ298" s="6"/>
      <c r="ENK298" s="6"/>
      <c r="ENL298" s="6"/>
      <c r="ENM298" s="6"/>
      <c r="ENN298" s="6"/>
      <c r="ENO298" s="6"/>
      <c r="ENP298" s="6"/>
      <c r="ENQ298" s="6"/>
      <c r="ENR298" s="6"/>
      <c r="ENS298" s="6"/>
      <c r="ENT298" s="6"/>
      <c r="ENU298" s="6"/>
      <c r="ENV298" s="6"/>
      <c r="ENW298" s="6"/>
      <c r="ENX298" s="6"/>
      <c r="ENY298" s="6"/>
      <c r="ENZ298" s="6"/>
      <c r="EOA298" s="6"/>
      <c r="EOB298" s="6"/>
      <c r="EOC298" s="6"/>
      <c r="EOD298" s="6"/>
      <c r="EOE298" s="6"/>
      <c r="EOF298" s="6"/>
      <c r="EOG298" s="6"/>
      <c r="EOH298" s="6"/>
      <c r="EOI298" s="6"/>
      <c r="EOJ298" s="6"/>
      <c r="EOK298" s="6"/>
      <c r="EOL298" s="6"/>
      <c r="EOM298" s="6"/>
      <c r="EON298" s="6"/>
      <c r="EOO298" s="6"/>
      <c r="EOP298" s="6"/>
      <c r="EOQ298" s="6"/>
      <c r="EOR298" s="6"/>
      <c r="EOS298" s="6"/>
      <c r="EOT298" s="6"/>
      <c r="EOU298" s="6"/>
      <c r="EOV298" s="6"/>
      <c r="EOW298" s="6"/>
      <c r="EOX298" s="6"/>
      <c r="EOY298" s="6"/>
      <c r="EOZ298" s="6"/>
      <c r="EPA298" s="6"/>
      <c r="EPB298" s="6"/>
      <c r="EPC298" s="6"/>
      <c r="EPD298" s="6"/>
      <c r="EPE298" s="6"/>
      <c r="EPF298" s="6"/>
      <c r="EPG298" s="6"/>
      <c r="EPH298" s="6"/>
      <c r="EPI298" s="6"/>
      <c r="EPJ298" s="6"/>
      <c r="EPK298" s="6"/>
      <c r="EPL298" s="6"/>
      <c r="EPM298" s="6"/>
      <c r="EPN298" s="6"/>
      <c r="EPO298" s="6"/>
      <c r="EPP298" s="6"/>
      <c r="EPQ298" s="6"/>
      <c r="EPR298" s="6"/>
      <c r="EPS298" s="6"/>
      <c r="EPT298" s="6"/>
      <c r="EPU298" s="6"/>
      <c r="EPV298" s="6"/>
      <c r="EPW298" s="6"/>
      <c r="EPX298" s="6"/>
      <c r="EPY298" s="6"/>
      <c r="EPZ298" s="6"/>
      <c r="EQA298" s="6"/>
      <c r="EQB298" s="6"/>
      <c r="EQC298" s="6"/>
      <c r="EQD298" s="6"/>
      <c r="EQE298" s="6"/>
      <c r="EQF298" s="6"/>
      <c r="EQG298" s="6"/>
      <c r="EQH298" s="6"/>
      <c r="EQI298" s="6"/>
      <c r="EQJ298" s="6"/>
      <c r="EQK298" s="6"/>
      <c r="EQL298" s="6"/>
      <c r="EQM298" s="6"/>
      <c r="EQN298" s="6"/>
      <c r="EQO298" s="6"/>
      <c r="EQP298" s="6"/>
      <c r="EQQ298" s="6"/>
      <c r="EQR298" s="6"/>
      <c r="EQS298" s="6"/>
      <c r="EQT298" s="6"/>
      <c r="EQU298" s="6"/>
      <c r="EQV298" s="6"/>
      <c r="EQW298" s="6"/>
      <c r="EQX298" s="6"/>
      <c r="EQY298" s="6"/>
      <c r="EQZ298" s="6"/>
      <c r="ERA298" s="6"/>
      <c r="ERB298" s="6"/>
      <c r="ERC298" s="6"/>
      <c r="ERD298" s="6"/>
      <c r="ERE298" s="6"/>
      <c r="ERF298" s="6"/>
      <c r="ERG298" s="6"/>
      <c r="ERH298" s="6"/>
      <c r="ERI298" s="6"/>
      <c r="ERJ298" s="6"/>
      <c r="ERK298" s="6"/>
      <c r="ERL298" s="6"/>
      <c r="ERM298" s="6"/>
      <c r="ERN298" s="6"/>
      <c r="ERO298" s="6"/>
      <c r="ERP298" s="6"/>
      <c r="ERQ298" s="6"/>
      <c r="ERR298" s="6"/>
      <c r="ERS298" s="6"/>
      <c r="ERT298" s="6"/>
      <c r="ERU298" s="6"/>
      <c r="ERV298" s="6"/>
      <c r="ERW298" s="6"/>
      <c r="ERX298" s="6"/>
      <c r="ERY298" s="6"/>
      <c r="ERZ298" s="6"/>
      <c r="ESA298" s="6"/>
      <c r="ESB298" s="6"/>
      <c r="ESC298" s="6"/>
      <c r="ESD298" s="6"/>
      <c r="ESE298" s="6"/>
      <c r="ESF298" s="6"/>
      <c r="ESG298" s="6"/>
      <c r="ESH298" s="6"/>
      <c r="ESI298" s="6"/>
      <c r="ESJ298" s="6"/>
      <c r="ESK298" s="6"/>
      <c r="ESL298" s="6"/>
      <c r="ESM298" s="6"/>
      <c r="ESN298" s="6"/>
      <c r="ESO298" s="6"/>
      <c r="ESP298" s="6"/>
      <c r="ESQ298" s="6"/>
      <c r="ESR298" s="6"/>
      <c r="ESS298" s="6"/>
      <c r="EST298" s="6"/>
      <c r="ESU298" s="6"/>
      <c r="ESV298" s="6"/>
      <c r="ESW298" s="6"/>
      <c r="ESX298" s="6"/>
      <c r="ESY298" s="6"/>
      <c r="ESZ298" s="6"/>
      <c r="ETA298" s="6"/>
      <c r="ETB298" s="6"/>
      <c r="ETC298" s="6"/>
      <c r="ETD298" s="6"/>
      <c r="ETE298" s="6"/>
      <c r="ETF298" s="6"/>
      <c r="ETG298" s="6"/>
      <c r="ETH298" s="6"/>
      <c r="ETI298" s="6"/>
      <c r="ETJ298" s="6"/>
      <c r="ETK298" s="6"/>
      <c r="ETL298" s="6"/>
      <c r="ETM298" s="6"/>
      <c r="ETN298" s="6"/>
      <c r="ETO298" s="6"/>
      <c r="ETP298" s="6"/>
      <c r="ETQ298" s="6"/>
      <c r="ETR298" s="6"/>
      <c r="ETS298" s="6"/>
      <c r="ETT298" s="6"/>
      <c r="ETU298" s="6"/>
      <c r="ETV298" s="6"/>
      <c r="ETW298" s="6"/>
      <c r="ETX298" s="6"/>
      <c r="ETY298" s="6"/>
      <c r="ETZ298" s="6"/>
      <c r="EUA298" s="6"/>
      <c r="EUB298" s="6"/>
      <c r="EUC298" s="6"/>
      <c r="EUD298" s="6"/>
      <c r="EUE298" s="6"/>
      <c r="EUF298" s="6"/>
      <c r="EUG298" s="6"/>
      <c r="EUH298" s="6"/>
      <c r="EUI298" s="6"/>
      <c r="EUJ298" s="6"/>
      <c r="EUK298" s="6"/>
      <c r="EUL298" s="6"/>
      <c r="EUM298" s="6"/>
      <c r="EUN298" s="6"/>
      <c r="EUO298" s="6"/>
      <c r="EUP298" s="6"/>
      <c r="EUQ298" s="6"/>
      <c r="EUR298" s="6"/>
      <c r="EUS298" s="6"/>
      <c r="EUT298" s="6"/>
      <c r="EUU298" s="6"/>
      <c r="EUV298" s="6"/>
      <c r="EUW298" s="6"/>
      <c r="EUX298" s="6"/>
      <c r="EUY298" s="6"/>
      <c r="EUZ298" s="6"/>
      <c r="EVA298" s="6"/>
      <c r="EVB298" s="6"/>
      <c r="EVC298" s="6"/>
      <c r="EVD298" s="6"/>
      <c r="EVE298" s="6"/>
      <c r="EVF298" s="6"/>
      <c r="EVG298" s="6"/>
      <c r="EVH298" s="6"/>
      <c r="EVI298" s="6"/>
      <c r="EVJ298" s="6"/>
      <c r="EVK298" s="6"/>
      <c r="EVL298" s="6"/>
      <c r="EVM298" s="6"/>
      <c r="EVN298" s="6"/>
      <c r="EVO298" s="6"/>
      <c r="EVP298" s="6"/>
      <c r="EVQ298" s="6"/>
      <c r="EVR298" s="6"/>
      <c r="EVS298" s="6"/>
      <c r="EVT298" s="6"/>
      <c r="EVU298" s="6"/>
      <c r="EVV298" s="6"/>
      <c r="EVW298" s="6"/>
      <c r="EVX298" s="6"/>
      <c r="EVY298" s="6"/>
      <c r="EVZ298" s="6"/>
      <c r="EWA298" s="6"/>
      <c r="EWB298" s="6"/>
      <c r="EWC298" s="6"/>
      <c r="EWD298" s="6"/>
      <c r="EWE298" s="6"/>
      <c r="EWF298" s="6"/>
      <c r="EWG298" s="6"/>
      <c r="EWH298" s="6"/>
      <c r="EWI298" s="6"/>
      <c r="EWJ298" s="6"/>
      <c r="EWK298" s="6"/>
      <c r="EWL298" s="6"/>
      <c r="EWM298" s="6"/>
      <c r="EWN298" s="6"/>
      <c r="EWO298" s="6"/>
      <c r="EWP298" s="6"/>
      <c r="EWQ298" s="6"/>
      <c r="EWR298" s="6"/>
      <c r="EWS298" s="6"/>
      <c r="EWT298" s="6"/>
      <c r="EWU298" s="6"/>
      <c r="EWV298" s="6"/>
      <c r="EWW298" s="6"/>
      <c r="EWX298" s="6"/>
      <c r="EWY298" s="6"/>
      <c r="EWZ298" s="6"/>
      <c r="EXA298" s="6"/>
      <c r="EXB298" s="6"/>
      <c r="EXC298" s="6"/>
      <c r="EXD298" s="6"/>
      <c r="EXE298" s="6"/>
      <c r="EXF298" s="6"/>
      <c r="EXG298" s="6"/>
      <c r="EXH298" s="6"/>
      <c r="EXI298" s="6"/>
      <c r="EXJ298" s="6"/>
      <c r="EXK298" s="6"/>
      <c r="EXL298" s="6"/>
      <c r="EXM298" s="6"/>
      <c r="EXN298" s="6"/>
      <c r="EXO298" s="6"/>
      <c r="EXP298" s="6"/>
      <c r="EXQ298" s="6"/>
      <c r="EXR298" s="6"/>
      <c r="EXS298" s="6"/>
      <c r="EXT298" s="6"/>
      <c r="EXU298" s="6"/>
      <c r="EXV298" s="6"/>
      <c r="EXW298" s="6"/>
      <c r="EXX298" s="6"/>
      <c r="EXY298" s="6"/>
      <c r="EXZ298" s="6"/>
      <c r="EYA298" s="6"/>
      <c r="EYB298" s="6"/>
      <c r="EYC298" s="6"/>
      <c r="EYD298" s="6"/>
      <c r="EYE298" s="6"/>
      <c r="EYF298" s="6"/>
      <c r="EYG298" s="6"/>
      <c r="EYH298" s="6"/>
      <c r="EYI298" s="6"/>
      <c r="EYJ298" s="6"/>
      <c r="EYK298" s="6"/>
      <c r="EYL298" s="6"/>
      <c r="EYM298" s="6"/>
      <c r="EYN298" s="6"/>
      <c r="EYO298" s="6"/>
      <c r="EYP298" s="6"/>
      <c r="EYQ298" s="6"/>
      <c r="EYR298" s="6"/>
      <c r="EYS298" s="6"/>
      <c r="EYT298" s="6"/>
      <c r="EYU298" s="6"/>
      <c r="EYV298" s="6"/>
      <c r="EYW298" s="6"/>
      <c r="EYX298" s="6"/>
      <c r="EYY298" s="6"/>
      <c r="EYZ298" s="6"/>
      <c r="EZA298" s="6"/>
      <c r="EZB298" s="6"/>
      <c r="EZC298" s="6"/>
      <c r="EZD298" s="6"/>
      <c r="EZE298" s="6"/>
      <c r="EZF298" s="6"/>
      <c r="EZG298" s="6"/>
      <c r="EZH298" s="6"/>
      <c r="EZI298" s="6"/>
      <c r="EZJ298" s="6"/>
      <c r="EZK298" s="6"/>
      <c r="EZL298" s="6"/>
      <c r="EZM298" s="6"/>
      <c r="EZN298" s="6"/>
      <c r="EZO298" s="6"/>
      <c r="EZP298" s="6"/>
      <c r="EZQ298" s="6"/>
      <c r="EZR298" s="6"/>
      <c r="EZS298" s="6"/>
      <c r="EZT298" s="6"/>
      <c r="EZU298" s="6"/>
      <c r="EZV298" s="6"/>
      <c r="EZW298" s="6"/>
      <c r="EZX298" s="6"/>
      <c r="EZY298" s="6"/>
      <c r="EZZ298" s="6"/>
      <c r="FAA298" s="6"/>
      <c r="FAB298" s="6"/>
      <c r="FAC298" s="6"/>
      <c r="FAD298" s="6"/>
      <c r="FAE298" s="6"/>
      <c r="FAF298" s="6"/>
      <c r="FAG298" s="6"/>
      <c r="FAH298" s="6"/>
      <c r="FAI298" s="6"/>
      <c r="FAJ298" s="6"/>
      <c r="FAK298" s="6"/>
      <c r="FAL298" s="6"/>
      <c r="FAM298" s="6"/>
      <c r="FAN298" s="6"/>
      <c r="FAO298" s="6"/>
      <c r="FAP298" s="6"/>
      <c r="FAQ298" s="6"/>
      <c r="FAR298" s="6"/>
      <c r="FAS298" s="6"/>
      <c r="FAT298" s="6"/>
      <c r="FAU298" s="6"/>
      <c r="FAV298" s="6"/>
      <c r="FAW298" s="6"/>
      <c r="FAX298" s="6"/>
      <c r="FAY298" s="6"/>
      <c r="FAZ298" s="6"/>
      <c r="FBA298" s="6"/>
      <c r="FBB298" s="6"/>
      <c r="FBC298" s="6"/>
      <c r="FBD298" s="6"/>
      <c r="FBE298" s="6"/>
      <c r="FBF298" s="6"/>
      <c r="FBG298" s="6"/>
      <c r="FBH298" s="6"/>
      <c r="FBI298" s="6"/>
      <c r="FBJ298" s="6"/>
      <c r="FBK298" s="6"/>
      <c r="FBL298" s="6"/>
      <c r="FBM298" s="6"/>
      <c r="FBN298" s="6"/>
      <c r="FBO298" s="6"/>
      <c r="FBP298" s="6"/>
      <c r="FBQ298" s="6"/>
      <c r="FBR298" s="6"/>
      <c r="FBS298" s="6"/>
      <c r="FBT298" s="6"/>
      <c r="FBU298" s="6"/>
      <c r="FBV298" s="6"/>
      <c r="FBW298" s="6"/>
      <c r="FBX298" s="6"/>
      <c r="FBY298" s="6"/>
      <c r="FBZ298" s="6"/>
      <c r="FCA298" s="6"/>
      <c r="FCB298" s="6"/>
      <c r="FCC298" s="6"/>
      <c r="FCD298" s="6"/>
      <c r="FCE298" s="6"/>
      <c r="FCF298" s="6"/>
      <c r="FCG298" s="6"/>
      <c r="FCH298" s="6"/>
      <c r="FCI298" s="6"/>
      <c r="FCJ298" s="6"/>
      <c r="FCK298" s="6"/>
      <c r="FCL298" s="6"/>
      <c r="FCM298" s="6"/>
      <c r="FCN298" s="6"/>
      <c r="FCO298" s="6"/>
      <c r="FCP298" s="6"/>
      <c r="FCQ298" s="6"/>
      <c r="FCR298" s="6"/>
      <c r="FCS298" s="6"/>
      <c r="FCT298" s="6"/>
      <c r="FCU298" s="6"/>
      <c r="FCV298" s="6"/>
      <c r="FCW298" s="6"/>
      <c r="FCX298" s="6"/>
      <c r="FCY298" s="6"/>
      <c r="FCZ298" s="6"/>
      <c r="FDA298" s="6"/>
      <c r="FDB298" s="6"/>
      <c r="FDC298" s="6"/>
      <c r="FDD298" s="6"/>
      <c r="FDE298" s="6"/>
      <c r="FDF298" s="6"/>
      <c r="FDG298" s="6"/>
      <c r="FDH298" s="6"/>
      <c r="FDI298" s="6"/>
      <c r="FDJ298" s="6"/>
      <c r="FDK298" s="6"/>
      <c r="FDL298" s="6"/>
      <c r="FDM298" s="6"/>
      <c r="FDN298" s="6"/>
      <c r="FDO298" s="6"/>
      <c r="FDP298" s="6"/>
      <c r="FDQ298" s="6"/>
      <c r="FDR298" s="6"/>
      <c r="FDS298" s="6"/>
      <c r="FDT298" s="6"/>
      <c r="FDU298" s="6"/>
      <c r="FDV298" s="6"/>
      <c r="FDW298" s="6"/>
      <c r="FDX298" s="6"/>
      <c r="FDY298" s="6"/>
      <c r="FDZ298" s="6"/>
      <c r="FEA298" s="6"/>
      <c r="FEB298" s="6"/>
      <c r="FEC298" s="6"/>
      <c r="FED298" s="6"/>
      <c r="FEE298" s="6"/>
      <c r="FEF298" s="6"/>
      <c r="FEG298" s="6"/>
      <c r="FEH298" s="6"/>
      <c r="FEI298" s="6"/>
      <c r="FEJ298" s="6"/>
      <c r="FEK298" s="6"/>
      <c r="FEL298" s="6"/>
      <c r="FEM298" s="6"/>
      <c r="FEN298" s="6"/>
      <c r="FEO298" s="6"/>
      <c r="FEP298" s="6"/>
      <c r="FEQ298" s="6"/>
      <c r="FER298" s="6"/>
      <c r="FES298" s="6"/>
      <c r="FET298" s="6"/>
      <c r="FEU298" s="6"/>
      <c r="FEV298" s="6"/>
      <c r="FEW298" s="6"/>
      <c r="FEX298" s="6"/>
      <c r="FEY298" s="6"/>
      <c r="FEZ298" s="6"/>
      <c r="FFA298" s="6"/>
      <c r="FFB298" s="6"/>
      <c r="FFC298" s="6"/>
      <c r="FFD298" s="6"/>
      <c r="FFE298" s="6"/>
      <c r="FFF298" s="6"/>
      <c r="FFG298" s="6"/>
      <c r="FFH298" s="6"/>
      <c r="FFI298" s="6"/>
      <c r="FFJ298" s="6"/>
      <c r="FFK298" s="6"/>
      <c r="FFL298" s="6"/>
      <c r="FFM298" s="6"/>
      <c r="FFN298" s="6"/>
      <c r="FFO298" s="6"/>
      <c r="FFP298" s="6"/>
      <c r="FFQ298" s="6"/>
      <c r="FFR298" s="6"/>
      <c r="FFS298" s="6"/>
      <c r="FFT298" s="6"/>
      <c r="FFU298" s="6"/>
      <c r="FFV298" s="6"/>
      <c r="FFW298" s="6"/>
      <c r="FFX298" s="6"/>
      <c r="FFY298" s="6"/>
      <c r="FFZ298" s="6"/>
      <c r="FGA298" s="6"/>
      <c r="FGB298" s="6"/>
      <c r="FGC298" s="6"/>
      <c r="FGD298" s="6"/>
      <c r="FGE298" s="6"/>
      <c r="FGF298" s="6"/>
      <c r="FGG298" s="6"/>
      <c r="FGH298" s="6"/>
      <c r="FGI298" s="6"/>
      <c r="FGJ298" s="6"/>
      <c r="FGK298" s="6"/>
      <c r="FGL298" s="6"/>
      <c r="FGM298" s="6"/>
      <c r="FGN298" s="6"/>
      <c r="FGO298" s="6"/>
      <c r="FGP298" s="6"/>
      <c r="FGQ298" s="6"/>
      <c r="FGR298" s="6"/>
      <c r="FGS298" s="6"/>
      <c r="FGT298" s="6"/>
      <c r="FGU298" s="6"/>
      <c r="FGV298" s="6"/>
      <c r="FGW298" s="6"/>
      <c r="FGX298" s="6"/>
      <c r="FGY298" s="6"/>
      <c r="FGZ298" s="6"/>
      <c r="FHA298" s="6"/>
      <c r="FHB298" s="6"/>
      <c r="FHC298" s="6"/>
      <c r="FHD298" s="6"/>
      <c r="FHE298" s="6"/>
      <c r="FHF298" s="6"/>
      <c r="FHG298" s="6"/>
      <c r="FHH298" s="6"/>
      <c r="FHI298" s="6"/>
      <c r="FHJ298" s="6"/>
      <c r="FHK298" s="6"/>
      <c r="FHL298" s="6"/>
      <c r="FHM298" s="6"/>
      <c r="FHN298" s="6"/>
      <c r="FHO298" s="6"/>
      <c r="FHP298" s="6"/>
      <c r="FHQ298" s="6"/>
      <c r="FHR298" s="6"/>
      <c r="FHS298" s="6"/>
      <c r="FHT298" s="6"/>
      <c r="FHU298" s="6"/>
      <c r="FHV298" s="6"/>
      <c r="FHW298" s="6"/>
      <c r="FHX298" s="6"/>
      <c r="FHY298" s="6"/>
      <c r="FHZ298" s="6"/>
      <c r="FIA298" s="6"/>
      <c r="FIB298" s="6"/>
      <c r="FIC298" s="6"/>
      <c r="FID298" s="6"/>
      <c r="FIE298" s="6"/>
      <c r="FIF298" s="6"/>
      <c r="FIG298" s="6"/>
      <c r="FIH298" s="6"/>
      <c r="FII298" s="6"/>
      <c r="FIJ298" s="6"/>
      <c r="FIK298" s="6"/>
      <c r="FIL298" s="6"/>
      <c r="FIM298" s="6"/>
      <c r="FIN298" s="6"/>
      <c r="FIO298" s="6"/>
      <c r="FIP298" s="6"/>
      <c r="FIQ298" s="6"/>
      <c r="FIR298" s="6"/>
      <c r="FIS298" s="6"/>
      <c r="FIT298" s="6"/>
      <c r="FIU298" s="6"/>
      <c r="FIV298" s="6"/>
      <c r="FIW298" s="6"/>
      <c r="FIX298" s="6"/>
      <c r="FIY298" s="6"/>
      <c r="FIZ298" s="6"/>
      <c r="FJA298" s="6"/>
      <c r="FJB298" s="6"/>
      <c r="FJC298" s="6"/>
      <c r="FJD298" s="6"/>
      <c r="FJE298" s="6"/>
      <c r="FJF298" s="6"/>
      <c r="FJG298" s="6"/>
      <c r="FJH298" s="6"/>
      <c r="FJI298" s="6"/>
      <c r="FJJ298" s="6"/>
      <c r="FJK298" s="6"/>
      <c r="FJL298" s="6"/>
      <c r="FJM298" s="6"/>
      <c r="FJN298" s="6"/>
      <c r="FJO298" s="6"/>
      <c r="FJP298" s="6"/>
      <c r="FJQ298" s="6"/>
      <c r="FJR298" s="6"/>
      <c r="FJS298" s="6"/>
      <c r="FJT298" s="6"/>
      <c r="FJU298" s="6"/>
      <c r="FJV298" s="6"/>
      <c r="FJW298" s="6"/>
      <c r="FJX298" s="6"/>
      <c r="FJY298" s="6"/>
      <c r="FJZ298" s="6"/>
      <c r="FKA298" s="6"/>
      <c r="FKB298" s="6"/>
      <c r="FKC298" s="6"/>
      <c r="FKD298" s="6"/>
      <c r="FKE298" s="6"/>
      <c r="FKF298" s="6"/>
      <c r="FKG298" s="6"/>
      <c r="FKH298" s="6"/>
      <c r="FKI298" s="6"/>
      <c r="FKJ298" s="6"/>
      <c r="FKK298" s="6"/>
      <c r="FKL298" s="6"/>
      <c r="FKM298" s="6"/>
      <c r="FKN298" s="6"/>
      <c r="FKO298" s="6"/>
      <c r="FKP298" s="6"/>
      <c r="FKQ298" s="6"/>
      <c r="FKR298" s="6"/>
      <c r="FKS298" s="6"/>
      <c r="FKT298" s="6"/>
      <c r="FKU298" s="6"/>
      <c r="FKV298" s="6"/>
      <c r="FKW298" s="6"/>
      <c r="FKX298" s="6"/>
      <c r="FKY298" s="6"/>
      <c r="FKZ298" s="6"/>
      <c r="FLA298" s="6"/>
      <c r="FLB298" s="6"/>
      <c r="FLC298" s="6"/>
      <c r="FLD298" s="6"/>
      <c r="FLE298" s="6"/>
      <c r="FLF298" s="6"/>
      <c r="FLG298" s="6"/>
      <c r="FLH298" s="6"/>
      <c r="FLI298" s="6"/>
      <c r="FLJ298" s="6"/>
      <c r="FLK298" s="6"/>
      <c r="FLL298" s="6"/>
      <c r="FLM298" s="6"/>
      <c r="FLN298" s="6"/>
      <c r="FLO298" s="6"/>
      <c r="FLP298" s="6"/>
      <c r="FLQ298" s="6"/>
      <c r="FLR298" s="6"/>
      <c r="FLS298" s="6"/>
      <c r="FLT298" s="6"/>
      <c r="FLU298" s="6"/>
      <c r="FLV298" s="6"/>
      <c r="FLW298" s="6"/>
      <c r="FLX298" s="6"/>
      <c r="FLY298" s="6"/>
      <c r="FLZ298" s="6"/>
      <c r="FMA298" s="6"/>
      <c r="FMB298" s="6"/>
      <c r="FMC298" s="6"/>
      <c r="FMD298" s="6"/>
      <c r="FME298" s="6"/>
      <c r="FMF298" s="6"/>
      <c r="FMG298" s="6"/>
      <c r="FMH298" s="6"/>
      <c r="FMI298" s="6"/>
      <c r="FMJ298" s="6"/>
      <c r="FMK298" s="6"/>
      <c r="FML298" s="6"/>
      <c r="FMM298" s="6"/>
      <c r="FMN298" s="6"/>
      <c r="FMO298" s="6"/>
      <c r="FMP298" s="6"/>
      <c r="FMQ298" s="6"/>
      <c r="FMR298" s="6"/>
      <c r="FMS298" s="6"/>
      <c r="FMT298" s="6"/>
      <c r="FMU298" s="6"/>
      <c r="FMV298" s="6"/>
      <c r="FMW298" s="6"/>
      <c r="FMX298" s="6"/>
      <c r="FMY298" s="6"/>
      <c r="FMZ298" s="6"/>
      <c r="FNA298" s="6"/>
      <c r="FNB298" s="6"/>
      <c r="FNC298" s="6"/>
      <c r="FND298" s="6"/>
      <c r="FNE298" s="6"/>
      <c r="FNF298" s="6"/>
      <c r="FNG298" s="6"/>
      <c r="FNH298" s="6"/>
      <c r="FNI298" s="6"/>
      <c r="FNJ298" s="6"/>
      <c r="FNK298" s="6"/>
      <c r="FNL298" s="6"/>
      <c r="FNM298" s="6"/>
      <c r="FNN298" s="6"/>
      <c r="FNO298" s="6"/>
      <c r="FNP298" s="6"/>
      <c r="FNQ298" s="6"/>
      <c r="FNR298" s="6"/>
      <c r="FNS298" s="6"/>
      <c r="FNT298" s="6"/>
      <c r="FNU298" s="6"/>
      <c r="FNV298" s="6"/>
      <c r="FNW298" s="6"/>
      <c r="FNX298" s="6"/>
      <c r="FNY298" s="6"/>
      <c r="FNZ298" s="6"/>
      <c r="FOA298" s="6"/>
      <c r="FOB298" s="6"/>
      <c r="FOC298" s="6"/>
      <c r="FOD298" s="6"/>
      <c r="FOE298" s="6"/>
      <c r="FOF298" s="6"/>
      <c r="FOG298" s="6"/>
      <c r="FOH298" s="6"/>
      <c r="FOI298" s="6"/>
      <c r="FOJ298" s="6"/>
      <c r="FOK298" s="6"/>
      <c r="FOL298" s="6"/>
      <c r="FOM298" s="6"/>
      <c r="FON298" s="6"/>
      <c r="FOO298" s="6"/>
      <c r="FOP298" s="6"/>
      <c r="FOQ298" s="6"/>
      <c r="FOR298" s="6"/>
      <c r="FOS298" s="6"/>
      <c r="FOT298" s="6"/>
      <c r="FOU298" s="6"/>
      <c r="FOV298" s="6"/>
      <c r="FOW298" s="6"/>
      <c r="FOX298" s="6"/>
      <c r="FOY298" s="6"/>
      <c r="FOZ298" s="6"/>
      <c r="FPA298" s="6"/>
      <c r="FPB298" s="6"/>
      <c r="FPC298" s="6"/>
      <c r="FPD298" s="6"/>
      <c r="FPE298" s="6"/>
      <c r="FPF298" s="6"/>
      <c r="FPG298" s="6"/>
      <c r="FPH298" s="6"/>
      <c r="FPI298" s="6"/>
      <c r="FPJ298" s="6"/>
      <c r="FPK298" s="6"/>
      <c r="FPL298" s="6"/>
      <c r="FPM298" s="6"/>
      <c r="FPN298" s="6"/>
      <c r="FPO298" s="6"/>
      <c r="FPP298" s="6"/>
      <c r="FPQ298" s="6"/>
      <c r="FPR298" s="6"/>
      <c r="FPS298" s="6"/>
      <c r="FPT298" s="6"/>
      <c r="FPU298" s="6"/>
      <c r="FPV298" s="6"/>
      <c r="FPW298" s="6"/>
      <c r="FPX298" s="6"/>
      <c r="FPY298" s="6"/>
      <c r="FPZ298" s="6"/>
      <c r="FQA298" s="6"/>
      <c r="FQB298" s="6"/>
      <c r="FQC298" s="6"/>
      <c r="FQD298" s="6"/>
      <c r="FQE298" s="6"/>
      <c r="FQF298" s="6"/>
      <c r="FQG298" s="6"/>
      <c r="FQH298" s="6"/>
      <c r="FQI298" s="6"/>
      <c r="FQJ298" s="6"/>
      <c r="FQK298" s="6"/>
      <c r="FQL298" s="6"/>
      <c r="FQM298" s="6"/>
      <c r="FQN298" s="6"/>
      <c r="FQO298" s="6"/>
      <c r="FQP298" s="6"/>
      <c r="FQQ298" s="6"/>
      <c r="FQR298" s="6"/>
      <c r="FQS298" s="6"/>
      <c r="FQT298" s="6"/>
      <c r="FQU298" s="6"/>
      <c r="FQV298" s="6"/>
      <c r="FQW298" s="6"/>
      <c r="FQX298" s="6"/>
      <c r="FQY298" s="6"/>
      <c r="FQZ298" s="6"/>
      <c r="FRA298" s="6"/>
      <c r="FRB298" s="6"/>
      <c r="FRC298" s="6"/>
      <c r="FRD298" s="6"/>
      <c r="FRE298" s="6"/>
      <c r="FRF298" s="6"/>
      <c r="FRG298" s="6"/>
      <c r="FRH298" s="6"/>
      <c r="FRI298" s="6"/>
      <c r="FRJ298" s="6"/>
      <c r="FRK298" s="6"/>
      <c r="FRL298" s="6"/>
      <c r="FRM298" s="6"/>
      <c r="FRN298" s="6"/>
      <c r="FRO298" s="6"/>
      <c r="FRP298" s="6"/>
      <c r="FRQ298" s="6"/>
      <c r="FRR298" s="6"/>
      <c r="FRS298" s="6"/>
      <c r="FRT298" s="6"/>
      <c r="FRU298" s="6"/>
      <c r="FRV298" s="6"/>
      <c r="FRW298" s="6"/>
      <c r="FRX298" s="6"/>
      <c r="FRY298" s="6"/>
      <c r="FRZ298" s="6"/>
      <c r="FSA298" s="6"/>
      <c r="FSB298" s="6"/>
      <c r="FSC298" s="6"/>
      <c r="FSD298" s="6"/>
      <c r="FSE298" s="6"/>
      <c r="FSF298" s="6"/>
      <c r="FSG298" s="6"/>
      <c r="FSH298" s="6"/>
      <c r="FSI298" s="6"/>
      <c r="FSJ298" s="6"/>
      <c r="FSK298" s="6"/>
      <c r="FSL298" s="6"/>
      <c r="FSM298" s="6"/>
      <c r="FSN298" s="6"/>
      <c r="FSO298" s="6"/>
      <c r="FSP298" s="6"/>
      <c r="FSQ298" s="6"/>
      <c r="FSR298" s="6"/>
      <c r="FSS298" s="6"/>
      <c r="FST298" s="6"/>
      <c r="FSU298" s="6"/>
      <c r="FSV298" s="6"/>
      <c r="FSW298" s="6"/>
      <c r="FSX298" s="6"/>
      <c r="FSY298" s="6"/>
      <c r="FSZ298" s="6"/>
      <c r="FTA298" s="6"/>
      <c r="FTB298" s="6"/>
      <c r="FTC298" s="6"/>
      <c r="FTD298" s="6"/>
      <c r="FTE298" s="6"/>
      <c r="FTF298" s="6"/>
      <c r="FTG298" s="6"/>
      <c r="FTH298" s="6"/>
      <c r="FTI298" s="6"/>
      <c r="FTJ298" s="6"/>
      <c r="FTK298" s="6"/>
      <c r="FTL298" s="6"/>
      <c r="FTM298" s="6"/>
      <c r="FTN298" s="6"/>
      <c r="FTO298" s="6"/>
      <c r="FTP298" s="6"/>
      <c r="FTQ298" s="6"/>
      <c r="FTR298" s="6"/>
      <c r="FTS298" s="6"/>
      <c r="FTT298" s="6"/>
      <c r="FTU298" s="6"/>
      <c r="FTV298" s="6"/>
      <c r="FTW298" s="6"/>
      <c r="FTX298" s="6"/>
      <c r="FTY298" s="6"/>
      <c r="FTZ298" s="6"/>
      <c r="FUA298" s="6"/>
      <c r="FUB298" s="6"/>
      <c r="FUC298" s="6"/>
      <c r="FUD298" s="6"/>
      <c r="FUE298" s="6"/>
      <c r="FUF298" s="6"/>
      <c r="FUG298" s="6"/>
      <c r="FUH298" s="6"/>
      <c r="FUI298" s="6"/>
      <c r="FUJ298" s="6"/>
      <c r="FUK298" s="6"/>
      <c r="FUL298" s="6"/>
      <c r="FUM298" s="6"/>
      <c r="FUN298" s="6"/>
      <c r="FUO298" s="6"/>
      <c r="FUP298" s="6"/>
      <c r="FUQ298" s="6"/>
      <c r="FUR298" s="6"/>
      <c r="FUS298" s="6"/>
      <c r="FUT298" s="6"/>
      <c r="FUU298" s="6"/>
      <c r="FUV298" s="6"/>
      <c r="FUW298" s="6"/>
      <c r="FUX298" s="6"/>
      <c r="FUY298" s="6"/>
      <c r="FUZ298" s="6"/>
      <c r="FVA298" s="6"/>
      <c r="FVB298" s="6"/>
      <c r="FVC298" s="6"/>
      <c r="FVD298" s="6"/>
      <c r="FVE298" s="6"/>
      <c r="FVF298" s="6"/>
      <c r="FVG298" s="6"/>
      <c r="FVH298" s="6"/>
      <c r="FVI298" s="6"/>
      <c r="FVJ298" s="6"/>
      <c r="FVK298" s="6"/>
      <c r="FVL298" s="6"/>
      <c r="FVM298" s="6"/>
      <c r="FVN298" s="6"/>
      <c r="FVO298" s="6"/>
      <c r="FVP298" s="6"/>
      <c r="FVQ298" s="6"/>
      <c r="FVR298" s="6"/>
      <c r="FVS298" s="6"/>
      <c r="FVT298" s="6"/>
      <c r="FVU298" s="6"/>
      <c r="FVV298" s="6"/>
      <c r="FVW298" s="6"/>
      <c r="FVX298" s="6"/>
      <c r="FVY298" s="6"/>
      <c r="FVZ298" s="6"/>
      <c r="FWA298" s="6"/>
      <c r="FWB298" s="6"/>
      <c r="FWC298" s="6"/>
      <c r="FWD298" s="6"/>
      <c r="FWE298" s="6"/>
      <c r="FWF298" s="6"/>
      <c r="FWG298" s="6"/>
      <c r="FWH298" s="6"/>
      <c r="FWI298" s="6"/>
      <c r="FWJ298" s="6"/>
      <c r="FWK298" s="6"/>
      <c r="FWL298" s="6"/>
      <c r="FWM298" s="6"/>
      <c r="FWN298" s="6"/>
      <c r="FWO298" s="6"/>
      <c r="FWP298" s="6"/>
      <c r="FWQ298" s="6"/>
      <c r="FWR298" s="6"/>
      <c r="FWS298" s="6"/>
      <c r="FWT298" s="6"/>
      <c r="FWU298" s="6"/>
      <c r="FWV298" s="6"/>
      <c r="FWW298" s="6"/>
      <c r="FWX298" s="6"/>
      <c r="FWY298" s="6"/>
      <c r="FWZ298" s="6"/>
      <c r="FXA298" s="6"/>
      <c r="FXB298" s="6"/>
      <c r="FXC298" s="6"/>
      <c r="FXD298" s="6"/>
      <c r="FXE298" s="6"/>
      <c r="FXF298" s="6"/>
      <c r="FXG298" s="6"/>
      <c r="FXH298" s="6"/>
      <c r="FXI298" s="6"/>
      <c r="FXJ298" s="6"/>
      <c r="FXK298" s="6"/>
      <c r="FXL298" s="6"/>
      <c r="FXM298" s="6"/>
      <c r="FXN298" s="6"/>
      <c r="FXO298" s="6"/>
      <c r="FXP298" s="6"/>
      <c r="FXQ298" s="6"/>
      <c r="FXR298" s="6"/>
      <c r="FXS298" s="6"/>
      <c r="FXT298" s="6"/>
      <c r="FXU298" s="6"/>
      <c r="FXV298" s="6"/>
      <c r="FXW298" s="6"/>
      <c r="FXX298" s="6"/>
      <c r="FXY298" s="6"/>
      <c r="FXZ298" s="6"/>
      <c r="FYA298" s="6"/>
      <c r="FYB298" s="6"/>
      <c r="FYC298" s="6"/>
      <c r="FYD298" s="6"/>
      <c r="FYE298" s="6"/>
      <c r="FYF298" s="6"/>
      <c r="FYG298" s="6"/>
      <c r="FYH298" s="6"/>
      <c r="FYI298" s="6"/>
      <c r="FYJ298" s="6"/>
      <c r="FYK298" s="6"/>
      <c r="FYL298" s="6"/>
      <c r="FYM298" s="6"/>
      <c r="FYN298" s="6"/>
      <c r="FYO298" s="6"/>
      <c r="FYP298" s="6"/>
      <c r="FYQ298" s="6"/>
      <c r="FYR298" s="6"/>
      <c r="FYS298" s="6"/>
      <c r="FYT298" s="6"/>
      <c r="FYU298" s="6"/>
      <c r="FYV298" s="6"/>
      <c r="FYW298" s="6"/>
      <c r="FYX298" s="6"/>
      <c r="FYY298" s="6"/>
      <c r="FYZ298" s="6"/>
      <c r="FZA298" s="6"/>
      <c r="FZB298" s="6"/>
      <c r="FZC298" s="6"/>
      <c r="FZD298" s="6"/>
      <c r="FZE298" s="6"/>
      <c r="FZF298" s="6"/>
      <c r="FZG298" s="6"/>
      <c r="FZH298" s="6"/>
      <c r="FZI298" s="6"/>
      <c r="FZJ298" s="6"/>
      <c r="FZK298" s="6"/>
      <c r="FZL298" s="6"/>
      <c r="FZM298" s="6"/>
      <c r="FZN298" s="6"/>
      <c r="FZO298" s="6"/>
      <c r="FZP298" s="6"/>
      <c r="FZQ298" s="6"/>
      <c r="FZR298" s="6"/>
      <c r="FZS298" s="6"/>
      <c r="FZT298" s="6"/>
      <c r="FZU298" s="6"/>
      <c r="FZV298" s="6"/>
      <c r="FZW298" s="6"/>
      <c r="FZX298" s="6"/>
      <c r="FZY298" s="6"/>
      <c r="FZZ298" s="6"/>
      <c r="GAA298" s="6"/>
      <c r="GAB298" s="6"/>
      <c r="GAC298" s="6"/>
      <c r="GAD298" s="6"/>
      <c r="GAE298" s="6"/>
      <c r="GAF298" s="6"/>
      <c r="GAG298" s="6"/>
      <c r="GAH298" s="6"/>
      <c r="GAI298" s="6"/>
      <c r="GAJ298" s="6"/>
      <c r="GAK298" s="6"/>
      <c r="GAL298" s="6"/>
      <c r="GAM298" s="6"/>
      <c r="GAN298" s="6"/>
      <c r="GAO298" s="6"/>
      <c r="GAP298" s="6"/>
      <c r="GAQ298" s="6"/>
      <c r="GAR298" s="6"/>
      <c r="GAS298" s="6"/>
      <c r="GAT298" s="6"/>
      <c r="GAU298" s="6"/>
      <c r="GAV298" s="6"/>
      <c r="GAW298" s="6"/>
      <c r="GAX298" s="6"/>
      <c r="GAY298" s="6"/>
      <c r="GAZ298" s="6"/>
      <c r="GBA298" s="6"/>
      <c r="GBB298" s="6"/>
      <c r="GBC298" s="6"/>
      <c r="GBD298" s="6"/>
      <c r="GBE298" s="6"/>
      <c r="GBF298" s="6"/>
      <c r="GBG298" s="6"/>
      <c r="GBH298" s="6"/>
      <c r="GBI298" s="6"/>
      <c r="GBJ298" s="6"/>
      <c r="GBK298" s="6"/>
      <c r="GBL298" s="6"/>
      <c r="GBM298" s="6"/>
      <c r="GBN298" s="6"/>
      <c r="GBO298" s="6"/>
      <c r="GBP298" s="6"/>
      <c r="GBQ298" s="6"/>
      <c r="GBR298" s="6"/>
      <c r="GBS298" s="6"/>
      <c r="GBT298" s="6"/>
      <c r="GBU298" s="6"/>
      <c r="GBV298" s="6"/>
      <c r="GBW298" s="6"/>
      <c r="GBX298" s="6"/>
      <c r="GBY298" s="6"/>
      <c r="GBZ298" s="6"/>
      <c r="GCA298" s="6"/>
      <c r="GCB298" s="6"/>
      <c r="GCC298" s="6"/>
      <c r="GCD298" s="6"/>
      <c r="GCE298" s="6"/>
      <c r="GCF298" s="6"/>
      <c r="GCG298" s="6"/>
      <c r="GCH298" s="6"/>
      <c r="GCI298" s="6"/>
      <c r="GCJ298" s="6"/>
      <c r="GCK298" s="6"/>
      <c r="GCL298" s="6"/>
      <c r="GCM298" s="6"/>
      <c r="GCN298" s="6"/>
      <c r="GCO298" s="6"/>
      <c r="GCP298" s="6"/>
      <c r="GCQ298" s="6"/>
      <c r="GCR298" s="6"/>
      <c r="GCS298" s="6"/>
      <c r="GCT298" s="6"/>
      <c r="GCU298" s="6"/>
      <c r="GCV298" s="6"/>
      <c r="GCW298" s="6"/>
      <c r="GCX298" s="6"/>
      <c r="GCY298" s="6"/>
      <c r="GCZ298" s="6"/>
      <c r="GDA298" s="6"/>
      <c r="GDB298" s="6"/>
      <c r="GDC298" s="6"/>
      <c r="GDD298" s="6"/>
      <c r="GDE298" s="6"/>
      <c r="GDF298" s="6"/>
      <c r="GDG298" s="6"/>
      <c r="GDH298" s="6"/>
      <c r="GDI298" s="6"/>
      <c r="GDJ298" s="6"/>
      <c r="GDK298" s="6"/>
      <c r="GDL298" s="6"/>
      <c r="GDM298" s="6"/>
      <c r="GDN298" s="6"/>
      <c r="GDO298" s="6"/>
      <c r="GDP298" s="6"/>
      <c r="GDQ298" s="6"/>
      <c r="GDR298" s="6"/>
      <c r="GDS298" s="6"/>
      <c r="GDT298" s="6"/>
      <c r="GDU298" s="6"/>
      <c r="GDV298" s="6"/>
      <c r="GDW298" s="6"/>
      <c r="GDX298" s="6"/>
      <c r="GDY298" s="6"/>
      <c r="GDZ298" s="6"/>
      <c r="GEA298" s="6"/>
      <c r="GEB298" s="6"/>
      <c r="GEC298" s="6"/>
      <c r="GED298" s="6"/>
      <c r="GEE298" s="6"/>
      <c r="GEF298" s="6"/>
      <c r="GEG298" s="6"/>
      <c r="GEH298" s="6"/>
      <c r="GEI298" s="6"/>
      <c r="GEJ298" s="6"/>
      <c r="GEK298" s="6"/>
      <c r="GEL298" s="6"/>
      <c r="GEM298" s="6"/>
      <c r="GEN298" s="6"/>
      <c r="GEO298" s="6"/>
      <c r="GEP298" s="6"/>
      <c r="GEQ298" s="6"/>
      <c r="GER298" s="6"/>
      <c r="GES298" s="6"/>
      <c r="GET298" s="6"/>
      <c r="GEU298" s="6"/>
      <c r="GEV298" s="6"/>
      <c r="GEW298" s="6"/>
      <c r="GEX298" s="6"/>
      <c r="GEY298" s="6"/>
      <c r="GEZ298" s="6"/>
      <c r="GFA298" s="6"/>
      <c r="GFB298" s="6"/>
      <c r="GFC298" s="6"/>
      <c r="GFD298" s="6"/>
      <c r="GFE298" s="6"/>
      <c r="GFF298" s="6"/>
      <c r="GFG298" s="6"/>
      <c r="GFH298" s="6"/>
      <c r="GFI298" s="6"/>
      <c r="GFJ298" s="6"/>
      <c r="GFK298" s="6"/>
      <c r="GFL298" s="6"/>
      <c r="GFM298" s="6"/>
      <c r="GFN298" s="6"/>
      <c r="GFO298" s="6"/>
      <c r="GFP298" s="6"/>
      <c r="GFQ298" s="6"/>
      <c r="GFR298" s="6"/>
      <c r="GFS298" s="6"/>
      <c r="GFT298" s="6"/>
      <c r="GFU298" s="6"/>
      <c r="GFV298" s="6"/>
      <c r="GFW298" s="6"/>
      <c r="GFX298" s="6"/>
      <c r="GFY298" s="6"/>
      <c r="GFZ298" s="6"/>
      <c r="GGA298" s="6"/>
      <c r="GGB298" s="6"/>
      <c r="GGC298" s="6"/>
      <c r="GGD298" s="6"/>
      <c r="GGE298" s="6"/>
      <c r="GGF298" s="6"/>
      <c r="GGG298" s="6"/>
      <c r="GGH298" s="6"/>
      <c r="GGI298" s="6"/>
      <c r="GGJ298" s="6"/>
      <c r="GGK298" s="6"/>
      <c r="GGL298" s="6"/>
      <c r="GGM298" s="6"/>
      <c r="GGN298" s="6"/>
      <c r="GGO298" s="6"/>
      <c r="GGP298" s="6"/>
      <c r="GGQ298" s="6"/>
      <c r="GGR298" s="6"/>
      <c r="GGS298" s="6"/>
      <c r="GGT298" s="6"/>
      <c r="GGU298" s="6"/>
      <c r="GGV298" s="6"/>
      <c r="GGW298" s="6"/>
      <c r="GGX298" s="6"/>
      <c r="GGY298" s="6"/>
      <c r="GGZ298" s="6"/>
      <c r="GHA298" s="6"/>
      <c r="GHB298" s="6"/>
      <c r="GHC298" s="6"/>
      <c r="GHD298" s="6"/>
      <c r="GHE298" s="6"/>
      <c r="GHF298" s="6"/>
      <c r="GHG298" s="6"/>
      <c r="GHH298" s="6"/>
      <c r="GHI298" s="6"/>
      <c r="GHJ298" s="6"/>
      <c r="GHK298" s="6"/>
      <c r="GHL298" s="6"/>
      <c r="GHM298" s="6"/>
      <c r="GHN298" s="6"/>
      <c r="GHO298" s="6"/>
      <c r="GHP298" s="6"/>
      <c r="GHQ298" s="6"/>
      <c r="GHR298" s="6"/>
      <c r="GHS298" s="6"/>
      <c r="GHT298" s="6"/>
      <c r="GHU298" s="6"/>
      <c r="GHV298" s="6"/>
      <c r="GHW298" s="6"/>
      <c r="GHX298" s="6"/>
      <c r="GHY298" s="6"/>
      <c r="GHZ298" s="6"/>
      <c r="GIA298" s="6"/>
      <c r="GIB298" s="6"/>
      <c r="GIC298" s="6"/>
      <c r="GID298" s="6"/>
      <c r="GIE298" s="6"/>
      <c r="GIF298" s="6"/>
      <c r="GIG298" s="6"/>
      <c r="GIH298" s="6"/>
      <c r="GII298" s="6"/>
      <c r="GIJ298" s="6"/>
      <c r="GIK298" s="6"/>
      <c r="GIL298" s="6"/>
      <c r="GIM298" s="6"/>
      <c r="GIN298" s="6"/>
      <c r="GIO298" s="6"/>
      <c r="GIP298" s="6"/>
      <c r="GIQ298" s="6"/>
      <c r="GIR298" s="6"/>
      <c r="GIS298" s="6"/>
      <c r="GIT298" s="6"/>
      <c r="GIU298" s="6"/>
      <c r="GIV298" s="6"/>
      <c r="GIW298" s="6"/>
      <c r="GIX298" s="6"/>
      <c r="GIY298" s="6"/>
      <c r="GIZ298" s="6"/>
      <c r="GJA298" s="6"/>
      <c r="GJB298" s="6"/>
      <c r="GJC298" s="6"/>
      <c r="GJD298" s="6"/>
      <c r="GJE298" s="6"/>
      <c r="GJF298" s="6"/>
      <c r="GJG298" s="6"/>
      <c r="GJH298" s="6"/>
      <c r="GJI298" s="6"/>
      <c r="GJJ298" s="6"/>
      <c r="GJK298" s="6"/>
      <c r="GJL298" s="6"/>
      <c r="GJM298" s="6"/>
      <c r="GJN298" s="6"/>
      <c r="GJO298" s="6"/>
      <c r="GJP298" s="6"/>
      <c r="GJQ298" s="6"/>
      <c r="GJR298" s="6"/>
      <c r="GJS298" s="6"/>
      <c r="GJT298" s="6"/>
      <c r="GJU298" s="6"/>
      <c r="GJV298" s="6"/>
      <c r="GJW298" s="6"/>
      <c r="GJX298" s="6"/>
      <c r="GJY298" s="6"/>
      <c r="GJZ298" s="6"/>
      <c r="GKA298" s="6"/>
      <c r="GKB298" s="6"/>
      <c r="GKC298" s="6"/>
      <c r="GKD298" s="6"/>
      <c r="GKE298" s="6"/>
      <c r="GKF298" s="6"/>
      <c r="GKG298" s="6"/>
      <c r="GKH298" s="6"/>
      <c r="GKI298" s="6"/>
      <c r="GKJ298" s="6"/>
      <c r="GKK298" s="6"/>
      <c r="GKL298" s="6"/>
      <c r="GKM298" s="6"/>
      <c r="GKN298" s="6"/>
      <c r="GKO298" s="6"/>
      <c r="GKP298" s="6"/>
      <c r="GKQ298" s="6"/>
      <c r="GKR298" s="6"/>
      <c r="GKS298" s="6"/>
      <c r="GKT298" s="6"/>
      <c r="GKU298" s="6"/>
      <c r="GKV298" s="6"/>
      <c r="GKW298" s="6"/>
      <c r="GKX298" s="6"/>
      <c r="GKY298" s="6"/>
      <c r="GKZ298" s="6"/>
      <c r="GLA298" s="6"/>
      <c r="GLB298" s="6"/>
      <c r="GLC298" s="6"/>
      <c r="GLD298" s="6"/>
      <c r="GLE298" s="6"/>
      <c r="GLF298" s="6"/>
      <c r="GLG298" s="6"/>
      <c r="GLH298" s="6"/>
      <c r="GLI298" s="6"/>
      <c r="GLJ298" s="6"/>
      <c r="GLK298" s="6"/>
      <c r="GLL298" s="6"/>
      <c r="GLM298" s="6"/>
      <c r="GLN298" s="6"/>
      <c r="GLO298" s="6"/>
      <c r="GLP298" s="6"/>
      <c r="GLQ298" s="6"/>
      <c r="GLR298" s="6"/>
      <c r="GLS298" s="6"/>
      <c r="GLT298" s="6"/>
      <c r="GLU298" s="6"/>
      <c r="GLV298" s="6"/>
      <c r="GLW298" s="6"/>
      <c r="GLX298" s="6"/>
      <c r="GLY298" s="6"/>
      <c r="GLZ298" s="6"/>
      <c r="GMA298" s="6"/>
      <c r="GMB298" s="6"/>
      <c r="GMC298" s="6"/>
      <c r="GMD298" s="6"/>
      <c r="GME298" s="6"/>
      <c r="GMF298" s="6"/>
      <c r="GMG298" s="6"/>
      <c r="GMH298" s="6"/>
      <c r="GMI298" s="6"/>
      <c r="GMJ298" s="6"/>
      <c r="GMK298" s="6"/>
      <c r="GML298" s="6"/>
      <c r="GMM298" s="6"/>
      <c r="GMN298" s="6"/>
      <c r="GMO298" s="6"/>
      <c r="GMP298" s="6"/>
      <c r="GMQ298" s="6"/>
      <c r="GMR298" s="6"/>
      <c r="GMS298" s="6"/>
      <c r="GMT298" s="6"/>
      <c r="GMU298" s="6"/>
      <c r="GMV298" s="6"/>
      <c r="GMW298" s="6"/>
      <c r="GMX298" s="6"/>
      <c r="GMY298" s="6"/>
      <c r="GMZ298" s="6"/>
      <c r="GNA298" s="6"/>
      <c r="GNB298" s="6"/>
      <c r="GNC298" s="6"/>
      <c r="GND298" s="6"/>
      <c r="GNE298" s="6"/>
      <c r="GNF298" s="6"/>
      <c r="GNG298" s="6"/>
      <c r="GNH298" s="6"/>
      <c r="GNI298" s="6"/>
      <c r="GNJ298" s="6"/>
      <c r="GNK298" s="6"/>
      <c r="GNL298" s="6"/>
      <c r="GNM298" s="6"/>
      <c r="GNN298" s="6"/>
      <c r="GNO298" s="6"/>
      <c r="GNP298" s="6"/>
      <c r="GNQ298" s="6"/>
      <c r="GNR298" s="6"/>
      <c r="GNS298" s="6"/>
      <c r="GNT298" s="6"/>
      <c r="GNU298" s="6"/>
      <c r="GNV298" s="6"/>
      <c r="GNW298" s="6"/>
      <c r="GNX298" s="6"/>
      <c r="GNY298" s="6"/>
      <c r="GNZ298" s="6"/>
      <c r="GOA298" s="6"/>
      <c r="GOB298" s="6"/>
      <c r="GOC298" s="6"/>
      <c r="GOD298" s="6"/>
      <c r="GOE298" s="6"/>
      <c r="GOF298" s="6"/>
      <c r="GOG298" s="6"/>
      <c r="GOH298" s="6"/>
      <c r="GOI298" s="6"/>
      <c r="GOJ298" s="6"/>
      <c r="GOK298" s="6"/>
      <c r="GOL298" s="6"/>
      <c r="GOM298" s="6"/>
      <c r="GON298" s="6"/>
      <c r="GOO298" s="6"/>
      <c r="GOP298" s="6"/>
      <c r="GOQ298" s="6"/>
      <c r="GOR298" s="6"/>
      <c r="GOS298" s="6"/>
      <c r="GOT298" s="6"/>
      <c r="GOU298" s="6"/>
      <c r="GOV298" s="6"/>
      <c r="GOW298" s="6"/>
      <c r="GOX298" s="6"/>
      <c r="GOY298" s="6"/>
      <c r="GOZ298" s="6"/>
      <c r="GPA298" s="6"/>
      <c r="GPB298" s="6"/>
      <c r="GPC298" s="6"/>
      <c r="GPD298" s="6"/>
      <c r="GPE298" s="6"/>
      <c r="GPF298" s="6"/>
      <c r="GPG298" s="6"/>
      <c r="GPH298" s="6"/>
      <c r="GPI298" s="6"/>
      <c r="GPJ298" s="6"/>
      <c r="GPK298" s="6"/>
      <c r="GPL298" s="6"/>
      <c r="GPM298" s="6"/>
      <c r="GPN298" s="6"/>
      <c r="GPO298" s="6"/>
      <c r="GPP298" s="6"/>
      <c r="GPQ298" s="6"/>
      <c r="GPR298" s="6"/>
      <c r="GPS298" s="6"/>
      <c r="GPT298" s="6"/>
      <c r="GPU298" s="6"/>
      <c r="GPV298" s="6"/>
      <c r="GPW298" s="6"/>
      <c r="GPX298" s="6"/>
      <c r="GPY298" s="6"/>
      <c r="GPZ298" s="6"/>
      <c r="GQA298" s="6"/>
      <c r="GQB298" s="6"/>
      <c r="GQC298" s="6"/>
      <c r="GQD298" s="6"/>
      <c r="GQE298" s="6"/>
      <c r="GQF298" s="6"/>
      <c r="GQG298" s="6"/>
      <c r="GQH298" s="6"/>
      <c r="GQI298" s="6"/>
      <c r="GQJ298" s="6"/>
      <c r="GQK298" s="6"/>
      <c r="GQL298" s="6"/>
      <c r="GQM298" s="6"/>
      <c r="GQN298" s="6"/>
      <c r="GQO298" s="6"/>
      <c r="GQP298" s="6"/>
      <c r="GQQ298" s="6"/>
      <c r="GQR298" s="6"/>
      <c r="GQS298" s="6"/>
      <c r="GQT298" s="6"/>
      <c r="GQU298" s="6"/>
      <c r="GQV298" s="6"/>
      <c r="GQW298" s="6"/>
      <c r="GQX298" s="6"/>
      <c r="GQY298" s="6"/>
      <c r="GQZ298" s="6"/>
      <c r="GRA298" s="6"/>
      <c r="GRB298" s="6"/>
      <c r="GRC298" s="6"/>
      <c r="GRD298" s="6"/>
      <c r="GRE298" s="6"/>
      <c r="GRF298" s="6"/>
      <c r="GRG298" s="6"/>
      <c r="GRH298" s="6"/>
      <c r="GRI298" s="6"/>
      <c r="GRJ298" s="6"/>
      <c r="GRK298" s="6"/>
      <c r="GRL298" s="6"/>
      <c r="GRM298" s="6"/>
      <c r="GRN298" s="6"/>
      <c r="GRO298" s="6"/>
      <c r="GRP298" s="6"/>
      <c r="GRQ298" s="6"/>
      <c r="GRR298" s="6"/>
      <c r="GRS298" s="6"/>
      <c r="GRT298" s="6"/>
      <c r="GRU298" s="6"/>
      <c r="GRV298" s="6"/>
      <c r="GRW298" s="6"/>
      <c r="GRX298" s="6"/>
      <c r="GRY298" s="6"/>
      <c r="GRZ298" s="6"/>
      <c r="GSA298" s="6"/>
      <c r="GSB298" s="6"/>
      <c r="GSC298" s="6"/>
      <c r="GSD298" s="6"/>
      <c r="GSE298" s="6"/>
      <c r="GSF298" s="6"/>
      <c r="GSG298" s="6"/>
      <c r="GSH298" s="6"/>
      <c r="GSI298" s="6"/>
      <c r="GSJ298" s="6"/>
      <c r="GSK298" s="6"/>
      <c r="GSL298" s="6"/>
      <c r="GSM298" s="6"/>
      <c r="GSN298" s="6"/>
      <c r="GSO298" s="6"/>
      <c r="GSP298" s="6"/>
      <c r="GSQ298" s="6"/>
      <c r="GSR298" s="6"/>
      <c r="GSS298" s="6"/>
      <c r="GST298" s="6"/>
      <c r="GSU298" s="6"/>
      <c r="GSV298" s="6"/>
      <c r="GSW298" s="6"/>
      <c r="GSX298" s="6"/>
      <c r="GSY298" s="6"/>
      <c r="GSZ298" s="6"/>
      <c r="GTA298" s="6"/>
      <c r="GTB298" s="6"/>
      <c r="GTC298" s="6"/>
      <c r="GTD298" s="6"/>
      <c r="GTE298" s="6"/>
      <c r="GTF298" s="6"/>
      <c r="GTG298" s="6"/>
      <c r="GTH298" s="6"/>
      <c r="GTI298" s="6"/>
      <c r="GTJ298" s="6"/>
      <c r="GTK298" s="6"/>
      <c r="GTL298" s="6"/>
      <c r="GTM298" s="6"/>
      <c r="GTN298" s="6"/>
      <c r="GTO298" s="6"/>
      <c r="GTP298" s="6"/>
      <c r="GTQ298" s="6"/>
      <c r="GTR298" s="6"/>
      <c r="GTS298" s="6"/>
      <c r="GTT298" s="6"/>
      <c r="GTU298" s="6"/>
      <c r="GTV298" s="6"/>
      <c r="GTW298" s="6"/>
      <c r="GTX298" s="6"/>
      <c r="GTY298" s="6"/>
      <c r="GTZ298" s="6"/>
      <c r="GUA298" s="6"/>
      <c r="GUB298" s="6"/>
      <c r="GUC298" s="6"/>
      <c r="GUD298" s="6"/>
      <c r="GUE298" s="6"/>
      <c r="GUF298" s="6"/>
      <c r="GUG298" s="6"/>
      <c r="GUH298" s="6"/>
      <c r="GUI298" s="6"/>
      <c r="GUJ298" s="6"/>
      <c r="GUK298" s="6"/>
      <c r="GUL298" s="6"/>
      <c r="GUM298" s="6"/>
      <c r="GUN298" s="6"/>
      <c r="GUO298" s="6"/>
      <c r="GUP298" s="6"/>
      <c r="GUQ298" s="6"/>
      <c r="GUR298" s="6"/>
      <c r="GUS298" s="6"/>
      <c r="GUT298" s="6"/>
      <c r="GUU298" s="6"/>
      <c r="GUV298" s="6"/>
      <c r="GUW298" s="6"/>
      <c r="GUX298" s="6"/>
      <c r="GUY298" s="6"/>
      <c r="GUZ298" s="6"/>
      <c r="GVA298" s="6"/>
      <c r="GVB298" s="6"/>
      <c r="GVC298" s="6"/>
      <c r="GVD298" s="6"/>
      <c r="GVE298" s="6"/>
      <c r="GVF298" s="6"/>
      <c r="GVG298" s="6"/>
      <c r="GVH298" s="6"/>
      <c r="GVI298" s="6"/>
      <c r="GVJ298" s="6"/>
      <c r="GVK298" s="6"/>
      <c r="GVL298" s="6"/>
      <c r="GVM298" s="6"/>
      <c r="GVN298" s="6"/>
      <c r="GVO298" s="6"/>
      <c r="GVP298" s="6"/>
      <c r="GVQ298" s="6"/>
      <c r="GVR298" s="6"/>
      <c r="GVS298" s="6"/>
      <c r="GVT298" s="6"/>
      <c r="GVU298" s="6"/>
      <c r="GVV298" s="6"/>
      <c r="GVW298" s="6"/>
      <c r="GVX298" s="6"/>
      <c r="GVY298" s="6"/>
      <c r="GVZ298" s="6"/>
      <c r="GWA298" s="6"/>
      <c r="GWB298" s="6"/>
      <c r="GWC298" s="6"/>
      <c r="GWD298" s="6"/>
      <c r="GWE298" s="6"/>
      <c r="GWF298" s="6"/>
      <c r="GWG298" s="6"/>
      <c r="GWH298" s="6"/>
      <c r="GWI298" s="6"/>
      <c r="GWJ298" s="6"/>
      <c r="GWK298" s="6"/>
      <c r="GWL298" s="6"/>
      <c r="GWM298" s="6"/>
      <c r="GWN298" s="6"/>
      <c r="GWO298" s="6"/>
      <c r="GWP298" s="6"/>
      <c r="GWQ298" s="6"/>
      <c r="GWR298" s="6"/>
      <c r="GWS298" s="6"/>
      <c r="GWT298" s="6"/>
      <c r="GWU298" s="6"/>
      <c r="GWV298" s="6"/>
      <c r="GWW298" s="6"/>
      <c r="GWX298" s="6"/>
      <c r="GWY298" s="6"/>
      <c r="GWZ298" s="6"/>
      <c r="GXA298" s="6"/>
      <c r="GXB298" s="6"/>
      <c r="GXC298" s="6"/>
      <c r="GXD298" s="6"/>
      <c r="GXE298" s="6"/>
      <c r="GXF298" s="6"/>
      <c r="GXG298" s="6"/>
      <c r="GXH298" s="6"/>
      <c r="GXI298" s="6"/>
      <c r="GXJ298" s="6"/>
      <c r="GXK298" s="6"/>
      <c r="GXL298" s="6"/>
      <c r="GXM298" s="6"/>
      <c r="GXN298" s="6"/>
      <c r="GXO298" s="6"/>
      <c r="GXP298" s="6"/>
      <c r="GXQ298" s="6"/>
      <c r="GXR298" s="6"/>
      <c r="GXS298" s="6"/>
      <c r="GXT298" s="6"/>
      <c r="GXU298" s="6"/>
      <c r="GXV298" s="6"/>
      <c r="GXW298" s="6"/>
      <c r="GXX298" s="6"/>
      <c r="GXY298" s="6"/>
      <c r="GXZ298" s="6"/>
      <c r="GYA298" s="6"/>
      <c r="GYB298" s="6"/>
      <c r="GYC298" s="6"/>
      <c r="GYD298" s="6"/>
      <c r="GYE298" s="6"/>
      <c r="GYF298" s="6"/>
      <c r="GYG298" s="6"/>
      <c r="GYH298" s="6"/>
      <c r="GYI298" s="6"/>
      <c r="GYJ298" s="6"/>
      <c r="GYK298" s="6"/>
      <c r="GYL298" s="6"/>
      <c r="GYM298" s="6"/>
      <c r="GYN298" s="6"/>
      <c r="GYO298" s="6"/>
      <c r="GYP298" s="6"/>
      <c r="GYQ298" s="6"/>
      <c r="GYR298" s="6"/>
      <c r="GYS298" s="6"/>
      <c r="GYT298" s="6"/>
      <c r="GYU298" s="6"/>
      <c r="GYV298" s="6"/>
      <c r="GYW298" s="6"/>
      <c r="GYX298" s="6"/>
      <c r="GYY298" s="6"/>
      <c r="GYZ298" s="6"/>
      <c r="GZA298" s="6"/>
      <c r="GZB298" s="6"/>
      <c r="GZC298" s="6"/>
      <c r="GZD298" s="6"/>
      <c r="GZE298" s="6"/>
      <c r="GZF298" s="6"/>
      <c r="GZG298" s="6"/>
      <c r="GZH298" s="6"/>
      <c r="GZI298" s="6"/>
      <c r="GZJ298" s="6"/>
      <c r="GZK298" s="6"/>
      <c r="GZL298" s="6"/>
      <c r="GZM298" s="6"/>
      <c r="GZN298" s="6"/>
      <c r="GZO298" s="6"/>
      <c r="GZP298" s="6"/>
      <c r="GZQ298" s="6"/>
      <c r="GZR298" s="6"/>
      <c r="GZS298" s="6"/>
      <c r="GZT298" s="6"/>
      <c r="GZU298" s="6"/>
      <c r="GZV298" s="6"/>
      <c r="GZW298" s="6"/>
      <c r="GZX298" s="6"/>
      <c r="GZY298" s="6"/>
      <c r="GZZ298" s="6"/>
      <c r="HAA298" s="6"/>
      <c r="HAB298" s="6"/>
      <c r="HAC298" s="6"/>
      <c r="HAD298" s="6"/>
      <c r="HAE298" s="6"/>
      <c r="HAF298" s="6"/>
      <c r="HAG298" s="6"/>
      <c r="HAH298" s="6"/>
      <c r="HAI298" s="6"/>
      <c r="HAJ298" s="6"/>
      <c r="HAK298" s="6"/>
      <c r="HAL298" s="6"/>
      <c r="HAM298" s="6"/>
      <c r="HAN298" s="6"/>
      <c r="HAO298" s="6"/>
      <c r="HAP298" s="6"/>
      <c r="HAQ298" s="6"/>
      <c r="HAR298" s="6"/>
      <c r="HAS298" s="6"/>
      <c r="HAT298" s="6"/>
      <c r="HAU298" s="6"/>
      <c r="HAV298" s="6"/>
      <c r="HAW298" s="6"/>
      <c r="HAX298" s="6"/>
      <c r="HAY298" s="6"/>
      <c r="HAZ298" s="6"/>
      <c r="HBA298" s="6"/>
      <c r="HBB298" s="6"/>
      <c r="HBC298" s="6"/>
      <c r="HBD298" s="6"/>
      <c r="HBE298" s="6"/>
      <c r="HBF298" s="6"/>
      <c r="HBG298" s="6"/>
      <c r="HBH298" s="6"/>
      <c r="HBI298" s="6"/>
      <c r="HBJ298" s="6"/>
      <c r="HBK298" s="6"/>
      <c r="HBL298" s="6"/>
      <c r="HBM298" s="6"/>
      <c r="HBN298" s="6"/>
      <c r="HBO298" s="6"/>
      <c r="HBP298" s="6"/>
      <c r="HBQ298" s="6"/>
      <c r="HBR298" s="6"/>
      <c r="HBS298" s="6"/>
      <c r="HBT298" s="6"/>
      <c r="HBU298" s="6"/>
      <c r="HBV298" s="6"/>
      <c r="HBW298" s="6"/>
      <c r="HBX298" s="6"/>
      <c r="HBY298" s="6"/>
      <c r="HBZ298" s="6"/>
      <c r="HCA298" s="6"/>
      <c r="HCB298" s="6"/>
      <c r="HCC298" s="6"/>
      <c r="HCD298" s="6"/>
      <c r="HCE298" s="6"/>
      <c r="HCF298" s="6"/>
      <c r="HCG298" s="6"/>
      <c r="HCH298" s="6"/>
      <c r="HCI298" s="6"/>
      <c r="HCJ298" s="6"/>
      <c r="HCK298" s="6"/>
      <c r="HCL298" s="6"/>
      <c r="HCM298" s="6"/>
      <c r="HCN298" s="6"/>
      <c r="HCO298" s="6"/>
      <c r="HCP298" s="6"/>
      <c r="HCQ298" s="6"/>
      <c r="HCR298" s="6"/>
      <c r="HCS298" s="6"/>
      <c r="HCT298" s="6"/>
      <c r="HCU298" s="6"/>
      <c r="HCV298" s="6"/>
      <c r="HCW298" s="6"/>
      <c r="HCX298" s="6"/>
      <c r="HCY298" s="6"/>
      <c r="HCZ298" s="6"/>
      <c r="HDA298" s="6"/>
      <c r="HDB298" s="6"/>
      <c r="HDC298" s="6"/>
      <c r="HDD298" s="6"/>
      <c r="HDE298" s="6"/>
      <c r="HDF298" s="6"/>
      <c r="HDG298" s="6"/>
      <c r="HDH298" s="6"/>
      <c r="HDI298" s="6"/>
      <c r="HDJ298" s="6"/>
      <c r="HDK298" s="6"/>
      <c r="HDL298" s="6"/>
      <c r="HDM298" s="6"/>
      <c r="HDN298" s="6"/>
      <c r="HDO298" s="6"/>
      <c r="HDP298" s="6"/>
      <c r="HDQ298" s="6"/>
      <c r="HDR298" s="6"/>
      <c r="HDS298" s="6"/>
      <c r="HDT298" s="6"/>
      <c r="HDU298" s="6"/>
      <c r="HDV298" s="6"/>
      <c r="HDW298" s="6"/>
      <c r="HDX298" s="6"/>
      <c r="HDY298" s="6"/>
      <c r="HDZ298" s="6"/>
      <c r="HEA298" s="6"/>
      <c r="HEB298" s="6"/>
      <c r="HEC298" s="6"/>
      <c r="HED298" s="6"/>
      <c r="HEE298" s="6"/>
      <c r="HEF298" s="6"/>
      <c r="HEG298" s="6"/>
      <c r="HEH298" s="6"/>
      <c r="HEI298" s="6"/>
      <c r="HEJ298" s="6"/>
      <c r="HEK298" s="6"/>
      <c r="HEL298" s="6"/>
      <c r="HEM298" s="6"/>
      <c r="HEN298" s="6"/>
      <c r="HEO298" s="6"/>
      <c r="HEP298" s="6"/>
      <c r="HEQ298" s="6"/>
      <c r="HER298" s="6"/>
      <c r="HES298" s="6"/>
      <c r="HET298" s="6"/>
      <c r="HEU298" s="6"/>
      <c r="HEV298" s="6"/>
      <c r="HEW298" s="6"/>
      <c r="HEX298" s="6"/>
      <c r="HEY298" s="6"/>
      <c r="HEZ298" s="6"/>
      <c r="HFA298" s="6"/>
      <c r="HFB298" s="6"/>
      <c r="HFC298" s="6"/>
      <c r="HFD298" s="6"/>
      <c r="HFE298" s="6"/>
      <c r="HFF298" s="6"/>
      <c r="HFG298" s="6"/>
      <c r="HFH298" s="6"/>
      <c r="HFI298" s="6"/>
      <c r="HFJ298" s="6"/>
      <c r="HFK298" s="6"/>
      <c r="HFL298" s="6"/>
      <c r="HFM298" s="6"/>
      <c r="HFN298" s="6"/>
      <c r="HFO298" s="6"/>
      <c r="HFP298" s="6"/>
      <c r="HFQ298" s="6"/>
      <c r="HFR298" s="6"/>
      <c r="HFS298" s="6"/>
      <c r="HFT298" s="6"/>
      <c r="HFU298" s="6"/>
      <c r="HFV298" s="6"/>
      <c r="HFW298" s="6"/>
      <c r="HFX298" s="6"/>
      <c r="HFY298" s="6"/>
      <c r="HFZ298" s="6"/>
      <c r="HGA298" s="6"/>
      <c r="HGB298" s="6"/>
      <c r="HGC298" s="6"/>
      <c r="HGD298" s="6"/>
      <c r="HGE298" s="6"/>
      <c r="HGF298" s="6"/>
      <c r="HGG298" s="6"/>
      <c r="HGH298" s="6"/>
      <c r="HGI298" s="6"/>
      <c r="HGJ298" s="6"/>
      <c r="HGK298" s="6"/>
      <c r="HGL298" s="6"/>
      <c r="HGM298" s="6"/>
      <c r="HGN298" s="6"/>
      <c r="HGO298" s="6"/>
      <c r="HGP298" s="6"/>
      <c r="HGQ298" s="6"/>
      <c r="HGR298" s="6"/>
      <c r="HGS298" s="6"/>
      <c r="HGT298" s="6"/>
      <c r="HGU298" s="6"/>
      <c r="HGV298" s="6"/>
      <c r="HGW298" s="6"/>
      <c r="HGX298" s="6"/>
      <c r="HGY298" s="6"/>
      <c r="HGZ298" s="6"/>
      <c r="HHA298" s="6"/>
      <c r="HHB298" s="6"/>
      <c r="HHC298" s="6"/>
      <c r="HHD298" s="6"/>
      <c r="HHE298" s="6"/>
      <c r="HHF298" s="6"/>
      <c r="HHG298" s="6"/>
      <c r="HHH298" s="6"/>
      <c r="HHI298" s="6"/>
      <c r="HHJ298" s="6"/>
      <c r="HHK298" s="6"/>
      <c r="HHL298" s="6"/>
      <c r="HHM298" s="6"/>
      <c r="HHN298" s="6"/>
      <c r="HHO298" s="6"/>
      <c r="HHP298" s="6"/>
      <c r="HHQ298" s="6"/>
      <c r="HHR298" s="6"/>
      <c r="HHS298" s="6"/>
      <c r="HHT298" s="6"/>
      <c r="HHU298" s="6"/>
      <c r="HHV298" s="6"/>
      <c r="HHW298" s="6"/>
      <c r="HHX298" s="6"/>
      <c r="HHY298" s="6"/>
      <c r="HHZ298" s="6"/>
      <c r="HIA298" s="6"/>
      <c r="HIB298" s="6"/>
      <c r="HIC298" s="6"/>
      <c r="HID298" s="6"/>
      <c r="HIE298" s="6"/>
      <c r="HIF298" s="6"/>
      <c r="HIG298" s="6"/>
      <c r="HIH298" s="6"/>
      <c r="HII298" s="6"/>
      <c r="HIJ298" s="6"/>
      <c r="HIK298" s="6"/>
      <c r="HIL298" s="6"/>
      <c r="HIM298" s="6"/>
      <c r="HIN298" s="6"/>
      <c r="HIO298" s="6"/>
      <c r="HIP298" s="6"/>
      <c r="HIQ298" s="6"/>
      <c r="HIR298" s="6"/>
      <c r="HIS298" s="6"/>
      <c r="HIT298" s="6"/>
      <c r="HIU298" s="6"/>
      <c r="HIV298" s="6"/>
      <c r="HIW298" s="6"/>
      <c r="HIX298" s="6"/>
      <c r="HIY298" s="6"/>
      <c r="HIZ298" s="6"/>
      <c r="HJA298" s="6"/>
      <c r="HJB298" s="6"/>
      <c r="HJC298" s="6"/>
      <c r="HJD298" s="6"/>
      <c r="HJE298" s="6"/>
      <c r="HJF298" s="6"/>
      <c r="HJG298" s="6"/>
      <c r="HJH298" s="6"/>
      <c r="HJI298" s="6"/>
      <c r="HJJ298" s="6"/>
      <c r="HJK298" s="6"/>
      <c r="HJL298" s="6"/>
      <c r="HJM298" s="6"/>
      <c r="HJN298" s="6"/>
      <c r="HJO298" s="6"/>
      <c r="HJP298" s="6"/>
      <c r="HJQ298" s="6"/>
      <c r="HJR298" s="6"/>
      <c r="HJS298" s="6"/>
      <c r="HJT298" s="6"/>
      <c r="HJU298" s="6"/>
      <c r="HJV298" s="6"/>
      <c r="HJW298" s="6"/>
      <c r="HJX298" s="6"/>
      <c r="HJY298" s="6"/>
      <c r="HJZ298" s="6"/>
      <c r="HKA298" s="6"/>
      <c r="HKB298" s="6"/>
      <c r="HKC298" s="6"/>
      <c r="HKD298" s="6"/>
      <c r="HKE298" s="6"/>
      <c r="HKF298" s="6"/>
      <c r="HKG298" s="6"/>
      <c r="HKH298" s="6"/>
      <c r="HKI298" s="6"/>
      <c r="HKJ298" s="6"/>
      <c r="HKK298" s="6"/>
      <c r="HKL298" s="6"/>
      <c r="HKM298" s="6"/>
      <c r="HKN298" s="6"/>
      <c r="HKO298" s="6"/>
      <c r="HKP298" s="6"/>
      <c r="HKQ298" s="6"/>
      <c r="HKR298" s="6"/>
      <c r="HKS298" s="6"/>
      <c r="HKT298" s="6"/>
      <c r="HKU298" s="6"/>
      <c r="HKV298" s="6"/>
      <c r="HKW298" s="6"/>
      <c r="HKX298" s="6"/>
      <c r="HKY298" s="6"/>
      <c r="HKZ298" s="6"/>
      <c r="HLA298" s="6"/>
      <c r="HLB298" s="6"/>
      <c r="HLC298" s="6"/>
      <c r="HLD298" s="6"/>
      <c r="HLE298" s="6"/>
      <c r="HLF298" s="6"/>
      <c r="HLG298" s="6"/>
      <c r="HLH298" s="6"/>
      <c r="HLI298" s="6"/>
      <c r="HLJ298" s="6"/>
      <c r="HLK298" s="6"/>
      <c r="HLL298" s="6"/>
      <c r="HLM298" s="6"/>
      <c r="HLN298" s="6"/>
      <c r="HLO298" s="6"/>
      <c r="HLP298" s="6"/>
      <c r="HLQ298" s="6"/>
      <c r="HLR298" s="6"/>
      <c r="HLS298" s="6"/>
      <c r="HLT298" s="6"/>
      <c r="HLU298" s="6"/>
      <c r="HLV298" s="6"/>
      <c r="HLW298" s="6"/>
      <c r="HLX298" s="6"/>
      <c r="HLY298" s="6"/>
      <c r="HLZ298" s="6"/>
      <c r="HMA298" s="6"/>
      <c r="HMB298" s="6"/>
      <c r="HMC298" s="6"/>
      <c r="HMD298" s="6"/>
      <c r="HME298" s="6"/>
      <c r="HMF298" s="6"/>
      <c r="HMG298" s="6"/>
      <c r="HMH298" s="6"/>
      <c r="HMI298" s="6"/>
      <c r="HMJ298" s="6"/>
      <c r="HMK298" s="6"/>
      <c r="HML298" s="6"/>
      <c r="HMM298" s="6"/>
      <c r="HMN298" s="6"/>
      <c r="HMO298" s="6"/>
      <c r="HMP298" s="6"/>
      <c r="HMQ298" s="6"/>
      <c r="HMR298" s="6"/>
      <c r="HMS298" s="6"/>
      <c r="HMT298" s="6"/>
      <c r="HMU298" s="6"/>
      <c r="HMV298" s="6"/>
      <c r="HMW298" s="6"/>
      <c r="HMX298" s="6"/>
      <c r="HMY298" s="6"/>
      <c r="HMZ298" s="6"/>
      <c r="HNA298" s="6"/>
      <c r="HNB298" s="6"/>
      <c r="HNC298" s="6"/>
      <c r="HND298" s="6"/>
      <c r="HNE298" s="6"/>
      <c r="HNF298" s="6"/>
      <c r="HNG298" s="6"/>
      <c r="HNH298" s="6"/>
      <c r="HNI298" s="6"/>
      <c r="HNJ298" s="6"/>
      <c r="HNK298" s="6"/>
      <c r="HNL298" s="6"/>
      <c r="HNM298" s="6"/>
      <c r="HNN298" s="6"/>
      <c r="HNO298" s="6"/>
      <c r="HNP298" s="6"/>
      <c r="HNQ298" s="6"/>
      <c r="HNR298" s="6"/>
      <c r="HNS298" s="6"/>
      <c r="HNT298" s="6"/>
      <c r="HNU298" s="6"/>
      <c r="HNV298" s="6"/>
      <c r="HNW298" s="6"/>
      <c r="HNX298" s="6"/>
      <c r="HNY298" s="6"/>
      <c r="HNZ298" s="6"/>
      <c r="HOA298" s="6"/>
      <c r="HOB298" s="6"/>
      <c r="HOC298" s="6"/>
      <c r="HOD298" s="6"/>
      <c r="HOE298" s="6"/>
      <c r="HOF298" s="6"/>
      <c r="HOG298" s="6"/>
      <c r="HOH298" s="6"/>
      <c r="HOI298" s="6"/>
      <c r="HOJ298" s="6"/>
      <c r="HOK298" s="6"/>
      <c r="HOL298" s="6"/>
      <c r="HOM298" s="6"/>
      <c r="HON298" s="6"/>
      <c r="HOO298" s="6"/>
      <c r="HOP298" s="6"/>
      <c r="HOQ298" s="6"/>
      <c r="HOR298" s="6"/>
      <c r="HOS298" s="6"/>
      <c r="HOT298" s="6"/>
      <c r="HOU298" s="6"/>
      <c r="HOV298" s="6"/>
      <c r="HOW298" s="6"/>
      <c r="HOX298" s="6"/>
      <c r="HOY298" s="6"/>
      <c r="HOZ298" s="6"/>
      <c r="HPA298" s="6"/>
      <c r="HPB298" s="6"/>
      <c r="HPC298" s="6"/>
      <c r="HPD298" s="6"/>
      <c r="HPE298" s="6"/>
      <c r="HPF298" s="6"/>
      <c r="HPG298" s="6"/>
      <c r="HPH298" s="6"/>
      <c r="HPI298" s="6"/>
      <c r="HPJ298" s="6"/>
      <c r="HPK298" s="6"/>
      <c r="HPL298" s="6"/>
      <c r="HPM298" s="6"/>
      <c r="HPN298" s="6"/>
      <c r="HPO298" s="6"/>
      <c r="HPP298" s="6"/>
      <c r="HPQ298" s="6"/>
      <c r="HPR298" s="6"/>
      <c r="HPS298" s="6"/>
      <c r="HPT298" s="6"/>
      <c r="HPU298" s="6"/>
      <c r="HPV298" s="6"/>
      <c r="HPW298" s="6"/>
      <c r="HPX298" s="6"/>
      <c r="HPY298" s="6"/>
      <c r="HPZ298" s="6"/>
      <c r="HQA298" s="6"/>
      <c r="HQB298" s="6"/>
      <c r="HQC298" s="6"/>
      <c r="HQD298" s="6"/>
      <c r="HQE298" s="6"/>
      <c r="HQF298" s="6"/>
      <c r="HQG298" s="6"/>
      <c r="HQH298" s="6"/>
      <c r="HQI298" s="6"/>
      <c r="HQJ298" s="6"/>
      <c r="HQK298" s="6"/>
      <c r="HQL298" s="6"/>
      <c r="HQM298" s="6"/>
      <c r="HQN298" s="6"/>
      <c r="HQO298" s="6"/>
      <c r="HQP298" s="6"/>
      <c r="HQQ298" s="6"/>
      <c r="HQR298" s="6"/>
      <c r="HQS298" s="6"/>
      <c r="HQT298" s="6"/>
      <c r="HQU298" s="6"/>
      <c r="HQV298" s="6"/>
      <c r="HQW298" s="6"/>
      <c r="HQX298" s="6"/>
      <c r="HQY298" s="6"/>
      <c r="HQZ298" s="6"/>
      <c r="HRA298" s="6"/>
      <c r="HRB298" s="6"/>
      <c r="HRC298" s="6"/>
      <c r="HRD298" s="6"/>
      <c r="HRE298" s="6"/>
      <c r="HRF298" s="6"/>
      <c r="HRG298" s="6"/>
      <c r="HRH298" s="6"/>
      <c r="HRI298" s="6"/>
      <c r="HRJ298" s="6"/>
      <c r="HRK298" s="6"/>
      <c r="HRL298" s="6"/>
      <c r="HRM298" s="6"/>
      <c r="HRN298" s="6"/>
      <c r="HRO298" s="6"/>
      <c r="HRP298" s="6"/>
      <c r="HRQ298" s="6"/>
      <c r="HRR298" s="6"/>
      <c r="HRS298" s="6"/>
      <c r="HRT298" s="6"/>
      <c r="HRU298" s="6"/>
      <c r="HRV298" s="6"/>
      <c r="HRW298" s="6"/>
      <c r="HRX298" s="6"/>
      <c r="HRY298" s="6"/>
      <c r="HRZ298" s="6"/>
      <c r="HSA298" s="6"/>
      <c r="HSB298" s="6"/>
      <c r="HSC298" s="6"/>
      <c r="HSD298" s="6"/>
      <c r="HSE298" s="6"/>
      <c r="HSF298" s="6"/>
      <c r="HSG298" s="6"/>
      <c r="HSH298" s="6"/>
      <c r="HSI298" s="6"/>
      <c r="HSJ298" s="6"/>
      <c r="HSK298" s="6"/>
      <c r="HSL298" s="6"/>
      <c r="HSM298" s="6"/>
      <c r="HSN298" s="6"/>
      <c r="HSO298" s="6"/>
      <c r="HSP298" s="6"/>
      <c r="HSQ298" s="6"/>
      <c r="HSR298" s="6"/>
      <c r="HSS298" s="6"/>
      <c r="HST298" s="6"/>
      <c r="HSU298" s="6"/>
      <c r="HSV298" s="6"/>
      <c r="HSW298" s="6"/>
      <c r="HSX298" s="6"/>
      <c r="HSY298" s="6"/>
      <c r="HSZ298" s="6"/>
      <c r="HTA298" s="6"/>
      <c r="HTB298" s="6"/>
      <c r="HTC298" s="6"/>
      <c r="HTD298" s="6"/>
      <c r="HTE298" s="6"/>
      <c r="HTF298" s="6"/>
      <c r="HTG298" s="6"/>
      <c r="HTH298" s="6"/>
      <c r="HTI298" s="6"/>
      <c r="HTJ298" s="6"/>
      <c r="HTK298" s="6"/>
      <c r="HTL298" s="6"/>
      <c r="HTM298" s="6"/>
      <c r="HTN298" s="6"/>
      <c r="HTO298" s="6"/>
      <c r="HTP298" s="6"/>
      <c r="HTQ298" s="6"/>
      <c r="HTR298" s="6"/>
      <c r="HTS298" s="6"/>
      <c r="HTT298" s="6"/>
      <c r="HTU298" s="6"/>
      <c r="HTV298" s="6"/>
      <c r="HTW298" s="6"/>
      <c r="HTX298" s="6"/>
      <c r="HTY298" s="6"/>
      <c r="HTZ298" s="6"/>
      <c r="HUA298" s="6"/>
      <c r="HUB298" s="6"/>
      <c r="HUC298" s="6"/>
      <c r="HUD298" s="6"/>
      <c r="HUE298" s="6"/>
      <c r="HUF298" s="6"/>
      <c r="HUG298" s="6"/>
      <c r="HUH298" s="6"/>
      <c r="HUI298" s="6"/>
      <c r="HUJ298" s="6"/>
      <c r="HUK298" s="6"/>
      <c r="HUL298" s="6"/>
      <c r="HUM298" s="6"/>
      <c r="HUN298" s="6"/>
      <c r="HUO298" s="6"/>
      <c r="HUP298" s="6"/>
      <c r="HUQ298" s="6"/>
      <c r="HUR298" s="6"/>
      <c r="HUS298" s="6"/>
      <c r="HUT298" s="6"/>
      <c r="HUU298" s="6"/>
      <c r="HUV298" s="6"/>
      <c r="HUW298" s="6"/>
      <c r="HUX298" s="6"/>
      <c r="HUY298" s="6"/>
      <c r="HUZ298" s="6"/>
      <c r="HVA298" s="6"/>
      <c r="HVB298" s="6"/>
      <c r="HVC298" s="6"/>
      <c r="HVD298" s="6"/>
      <c r="HVE298" s="6"/>
      <c r="HVF298" s="6"/>
      <c r="HVG298" s="6"/>
      <c r="HVH298" s="6"/>
      <c r="HVI298" s="6"/>
      <c r="HVJ298" s="6"/>
      <c r="HVK298" s="6"/>
      <c r="HVL298" s="6"/>
      <c r="HVM298" s="6"/>
      <c r="HVN298" s="6"/>
      <c r="HVO298" s="6"/>
      <c r="HVP298" s="6"/>
      <c r="HVQ298" s="6"/>
      <c r="HVR298" s="6"/>
      <c r="HVS298" s="6"/>
      <c r="HVT298" s="6"/>
      <c r="HVU298" s="6"/>
      <c r="HVV298" s="6"/>
      <c r="HVW298" s="6"/>
      <c r="HVX298" s="6"/>
      <c r="HVY298" s="6"/>
      <c r="HVZ298" s="6"/>
      <c r="HWA298" s="6"/>
      <c r="HWB298" s="6"/>
      <c r="HWC298" s="6"/>
      <c r="HWD298" s="6"/>
      <c r="HWE298" s="6"/>
      <c r="HWF298" s="6"/>
      <c r="HWG298" s="6"/>
      <c r="HWH298" s="6"/>
      <c r="HWI298" s="6"/>
      <c r="HWJ298" s="6"/>
      <c r="HWK298" s="6"/>
      <c r="HWL298" s="6"/>
      <c r="HWM298" s="6"/>
      <c r="HWN298" s="6"/>
      <c r="HWO298" s="6"/>
      <c r="HWP298" s="6"/>
      <c r="HWQ298" s="6"/>
      <c r="HWR298" s="6"/>
      <c r="HWS298" s="6"/>
      <c r="HWT298" s="6"/>
      <c r="HWU298" s="6"/>
      <c r="HWV298" s="6"/>
      <c r="HWW298" s="6"/>
      <c r="HWX298" s="6"/>
      <c r="HWY298" s="6"/>
      <c r="HWZ298" s="6"/>
      <c r="HXA298" s="6"/>
      <c r="HXB298" s="6"/>
      <c r="HXC298" s="6"/>
      <c r="HXD298" s="6"/>
      <c r="HXE298" s="6"/>
      <c r="HXF298" s="6"/>
      <c r="HXG298" s="6"/>
      <c r="HXH298" s="6"/>
      <c r="HXI298" s="6"/>
      <c r="HXJ298" s="6"/>
      <c r="HXK298" s="6"/>
      <c r="HXL298" s="6"/>
      <c r="HXM298" s="6"/>
      <c r="HXN298" s="6"/>
      <c r="HXO298" s="6"/>
      <c r="HXP298" s="6"/>
      <c r="HXQ298" s="6"/>
      <c r="HXR298" s="6"/>
      <c r="HXS298" s="6"/>
      <c r="HXT298" s="6"/>
      <c r="HXU298" s="6"/>
      <c r="HXV298" s="6"/>
      <c r="HXW298" s="6"/>
      <c r="HXX298" s="6"/>
      <c r="HXY298" s="6"/>
      <c r="HXZ298" s="6"/>
      <c r="HYA298" s="6"/>
      <c r="HYB298" s="6"/>
      <c r="HYC298" s="6"/>
      <c r="HYD298" s="6"/>
      <c r="HYE298" s="6"/>
      <c r="HYF298" s="6"/>
      <c r="HYG298" s="6"/>
      <c r="HYH298" s="6"/>
      <c r="HYI298" s="6"/>
      <c r="HYJ298" s="6"/>
      <c r="HYK298" s="6"/>
      <c r="HYL298" s="6"/>
      <c r="HYM298" s="6"/>
      <c r="HYN298" s="6"/>
      <c r="HYO298" s="6"/>
      <c r="HYP298" s="6"/>
      <c r="HYQ298" s="6"/>
      <c r="HYR298" s="6"/>
      <c r="HYS298" s="6"/>
      <c r="HYT298" s="6"/>
      <c r="HYU298" s="6"/>
      <c r="HYV298" s="6"/>
      <c r="HYW298" s="6"/>
      <c r="HYX298" s="6"/>
      <c r="HYY298" s="6"/>
      <c r="HYZ298" s="6"/>
      <c r="HZA298" s="6"/>
      <c r="HZB298" s="6"/>
      <c r="HZC298" s="6"/>
      <c r="HZD298" s="6"/>
      <c r="HZE298" s="6"/>
      <c r="HZF298" s="6"/>
      <c r="HZG298" s="6"/>
      <c r="HZH298" s="6"/>
      <c r="HZI298" s="6"/>
      <c r="HZJ298" s="6"/>
      <c r="HZK298" s="6"/>
      <c r="HZL298" s="6"/>
      <c r="HZM298" s="6"/>
      <c r="HZN298" s="6"/>
      <c r="HZO298" s="6"/>
      <c r="HZP298" s="6"/>
      <c r="HZQ298" s="6"/>
      <c r="HZR298" s="6"/>
      <c r="HZS298" s="6"/>
      <c r="HZT298" s="6"/>
      <c r="HZU298" s="6"/>
      <c r="HZV298" s="6"/>
      <c r="HZW298" s="6"/>
      <c r="HZX298" s="6"/>
      <c r="HZY298" s="6"/>
      <c r="HZZ298" s="6"/>
      <c r="IAA298" s="6"/>
      <c r="IAB298" s="6"/>
      <c r="IAC298" s="6"/>
      <c r="IAD298" s="6"/>
      <c r="IAE298" s="6"/>
      <c r="IAF298" s="6"/>
      <c r="IAG298" s="6"/>
      <c r="IAH298" s="6"/>
      <c r="IAI298" s="6"/>
      <c r="IAJ298" s="6"/>
      <c r="IAK298" s="6"/>
      <c r="IAL298" s="6"/>
      <c r="IAM298" s="6"/>
      <c r="IAN298" s="6"/>
      <c r="IAO298" s="6"/>
      <c r="IAP298" s="6"/>
      <c r="IAQ298" s="6"/>
      <c r="IAR298" s="6"/>
      <c r="IAS298" s="6"/>
      <c r="IAT298" s="6"/>
      <c r="IAU298" s="6"/>
      <c r="IAV298" s="6"/>
      <c r="IAW298" s="6"/>
      <c r="IAX298" s="6"/>
      <c r="IAY298" s="6"/>
      <c r="IAZ298" s="6"/>
      <c r="IBA298" s="6"/>
      <c r="IBB298" s="6"/>
      <c r="IBC298" s="6"/>
      <c r="IBD298" s="6"/>
      <c r="IBE298" s="6"/>
      <c r="IBF298" s="6"/>
      <c r="IBG298" s="6"/>
      <c r="IBH298" s="6"/>
      <c r="IBI298" s="6"/>
      <c r="IBJ298" s="6"/>
      <c r="IBK298" s="6"/>
      <c r="IBL298" s="6"/>
      <c r="IBM298" s="6"/>
      <c r="IBN298" s="6"/>
      <c r="IBO298" s="6"/>
      <c r="IBP298" s="6"/>
      <c r="IBQ298" s="6"/>
      <c r="IBR298" s="6"/>
      <c r="IBS298" s="6"/>
      <c r="IBT298" s="6"/>
      <c r="IBU298" s="6"/>
      <c r="IBV298" s="6"/>
      <c r="IBW298" s="6"/>
      <c r="IBX298" s="6"/>
      <c r="IBY298" s="6"/>
      <c r="IBZ298" s="6"/>
      <c r="ICA298" s="6"/>
      <c r="ICB298" s="6"/>
      <c r="ICC298" s="6"/>
      <c r="ICD298" s="6"/>
      <c r="ICE298" s="6"/>
      <c r="ICF298" s="6"/>
      <c r="ICG298" s="6"/>
      <c r="ICH298" s="6"/>
      <c r="ICI298" s="6"/>
      <c r="ICJ298" s="6"/>
      <c r="ICK298" s="6"/>
      <c r="ICL298" s="6"/>
      <c r="ICM298" s="6"/>
      <c r="ICN298" s="6"/>
      <c r="ICO298" s="6"/>
      <c r="ICP298" s="6"/>
      <c r="ICQ298" s="6"/>
      <c r="ICR298" s="6"/>
      <c r="ICS298" s="6"/>
      <c r="ICT298" s="6"/>
      <c r="ICU298" s="6"/>
      <c r="ICV298" s="6"/>
      <c r="ICW298" s="6"/>
      <c r="ICX298" s="6"/>
      <c r="ICY298" s="6"/>
      <c r="ICZ298" s="6"/>
      <c r="IDA298" s="6"/>
      <c r="IDB298" s="6"/>
      <c r="IDC298" s="6"/>
      <c r="IDD298" s="6"/>
      <c r="IDE298" s="6"/>
      <c r="IDF298" s="6"/>
      <c r="IDG298" s="6"/>
      <c r="IDH298" s="6"/>
      <c r="IDI298" s="6"/>
      <c r="IDJ298" s="6"/>
      <c r="IDK298" s="6"/>
      <c r="IDL298" s="6"/>
      <c r="IDM298" s="6"/>
      <c r="IDN298" s="6"/>
      <c r="IDO298" s="6"/>
      <c r="IDP298" s="6"/>
      <c r="IDQ298" s="6"/>
      <c r="IDR298" s="6"/>
      <c r="IDS298" s="6"/>
      <c r="IDT298" s="6"/>
      <c r="IDU298" s="6"/>
      <c r="IDV298" s="6"/>
      <c r="IDW298" s="6"/>
      <c r="IDX298" s="6"/>
      <c r="IDY298" s="6"/>
      <c r="IDZ298" s="6"/>
      <c r="IEA298" s="6"/>
      <c r="IEB298" s="6"/>
      <c r="IEC298" s="6"/>
      <c r="IED298" s="6"/>
      <c r="IEE298" s="6"/>
      <c r="IEF298" s="6"/>
      <c r="IEG298" s="6"/>
      <c r="IEH298" s="6"/>
      <c r="IEI298" s="6"/>
      <c r="IEJ298" s="6"/>
      <c r="IEK298" s="6"/>
      <c r="IEL298" s="6"/>
      <c r="IEM298" s="6"/>
      <c r="IEN298" s="6"/>
      <c r="IEO298" s="6"/>
      <c r="IEP298" s="6"/>
      <c r="IEQ298" s="6"/>
      <c r="IER298" s="6"/>
      <c r="IES298" s="6"/>
      <c r="IET298" s="6"/>
      <c r="IEU298" s="6"/>
      <c r="IEV298" s="6"/>
      <c r="IEW298" s="6"/>
      <c r="IEX298" s="6"/>
      <c r="IEY298" s="6"/>
      <c r="IEZ298" s="6"/>
      <c r="IFA298" s="6"/>
      <c r="IFB298" s="6"/>
      <c r="IFC298" s="6"/>
      <c r="IFD298" s="6"/>
      <c r="IFE298" s="6"/>
      <c r="IFF298" s="6"/>
      <c r="IFG298" s="6"/>
      <c r="IFH298" s="6"/>
      <c r="IFI298" s="6"/>
      <c r="IFJ298" s="6"/>
      <c r="IFK298" s="6"/>
      <c r="IFL298" s="6"/>
      <c r="IFM298" s="6"/>
      <c r="IFN298" s="6"/>
      <c r="IFO298" s="6"/>
      <c r="IFP298" s="6"/>
      <c r="IFQ298" s="6"/>
      <c r="IFR298" s="6"/>
      <c r="IFS298" s="6"/>
      <c r="IFT298" s="6"/>
      <c r="IFU298" s="6"/>
      <c r="IFV298" s="6"/>
      <c r="IFW298" s="6"/>
      <c r="IFX298" s="6"/>
      <c r="IFY298" s="6"/>
      <c r="IFZ298" s="6"/>
      <c r="IGA298" s="6"/>
      <c r="IGB298" s="6"/>
      <c r="IGC298" s="6"/>
      <c r="IGD298" s="6"/>
      <c r="IGE298" s="6"/>
      <c r="IGF298" s="6"/>
      <c r="IGG298" s="6"/>
      <c r="IGH298" s="6"/>
      <c r="IGI298" s="6"/>
      <c r="IGJ298" s="6"/>
      <c r="IGK298" s="6"/>
      <c r="IGL298" s="6"/>
      <c r="IGM298" s="6"/>
      <c r="IGN298" s="6"/>
      <c r="IGO298" s="6"/>
      <c r="IGP298" s="6"/>
      <c r="IGQ298" s="6"/>
      <c r="IGR298" s="6"/>
      <c r="IGS298" s="6"/>
      <c r="IGT298" s="6"/>
      <c r="IGU298" s="6"/>
      <c r="IGV298" s="6"/>
      <c r="IGW298" s="6"/>
      <c r="IGX298" s="6"/>
      <c r="IGY298" s="6"/>
      <c r="IGZ298" s="6"/>
      <c r="IHA298" s="6"/>
      <c r="IHB298" s="6"/>
      <c r="IHC298" s="6"/>
      <c r="IHD298" s="6"/>
      <c r="IHE298" s="6"/>
      <c r="IHF298" s="6"/>
      <c r="IHG298" s="6"/>
      <c r="IHH298" s="6"/>
      <c r="IHI298" s="6"/>
      <c r="IHJ298" s="6"/>
      <c r="IHK298" s="6"/>
      <c r="IHL298" s="6"/>
      <c r="IHM298" s="6"/>
      <c r="IHN298" s="6"/>
      <c r="IHO298" s="6"/>
      <c r="IHP298" s="6"/>
      <c r="IHQ298" s="6"/>
      <c r="IHR298" s="6"/>
      <c r="IHS298" s="6"/>
      <c r="IHT298" s="6"/>
      <c r="IHU298" s="6"/>
      <c r="IHV298" s="6"/>
      <c r="IHW298" s="6"/>
      <c r="IHX298" s="6"/>
      <c r="IHY298" s="6"/>
      <c r="IHZ298" s="6"/>
      <c r="IIA298" s="6"/>
      <c r="IIB298" s="6"/>
      <c r="IIC298" s="6"/>
      <c r="IID298" s="6"/>
      <c r="IIE298" s="6"/>
      <c r="IIF298" s="6"/>
      <c r="IIG298" s="6"/>
      <c r="IIH298" s="6"/>
      <c r="III298" s="6"/>
      <c r="IIJ298" s="6"/>
      <c r="IIK298" s="6"/>
      <c r="IIL298" s="6"/>
      <c r="IIM298" s="6"/>
      <c r="IIN298" s="6"/>
      <c r="IIO298" s="6"/>
      <c r="IIP298" s="6"/>
      <c r="IIQ298" s="6"/>
      <c r="IIR298" s="6"/>
      <c r="IIS298" s="6"/>
      <c r="IIT298" s="6"/>
      <c r="IIU298" s="6"/>
      <c r="IIV298" s="6"/>
      <c r="IIW298" s="6"/>
      <c r="IIX298" s="6"/>
      <c r="IIY298" s="6"/>
      <c r="IIZ298" s="6"/>
      <c r="IJA298" s="6"/>
      <c r="IJB298" s="6"/>
      <c r="IJC298" s="6"/>
      <c r="IJD298" s="6"/>
      <c r="IJE298" s="6"/>
      <c r="IJF298" s="6"/>
      <c r="IJG298" s="6"/>
      <c r="IJH298" s="6"/>
      <c r="IJI298" s="6"/>
      <c r="IJJ298" s="6"/>
      <c r="IJK298" s="6"/>
      <c r="IJL298" s="6"/>
      <c r="IJM298" s="6"/>
      <c r="IJN298" s="6"/>
      <c r="IJO298" s="6"/>
      <c r="IJP298" s="6"/>
      <c r="IJQ298" s="6"/>
      <c r="IJR298" s="6"/>
      <c r="IJS298" s="6"/>
      <c r="IJT298" s="6"/>
      <c r="IJU298" s="6"/>
      <c r="IJV298" s="6"/>
      <c r="IJW298" s="6"/>
      <c r="IJX298" s="6"/>
      <c r="IJY298" s="6"/>
      <c r="IJZ298" s="6"/>
      <c r="IKA298" s="6"/>
      <c r="IKB298" s="6"/>
      <c r="IKC298" s="6"/>
      <c r="IKD298" s="6"/>
      <c r="IKE298" s="6"/>
      <c r="IKF298" s="6"/>
      <c r="IKG298" s="6"/>
      <c r="IKH298" s="6"/>
      <c r="IKI298" s="6"/>
      <c r="IKJ298" s="6"/>
      <c r="IKK298" s="6"/>
      <c r="IKL298" s="6"/>
      <c r="IKM298" s="6"/>
      <c r="IKN298" s="6"/>
      <c r="IKO298" s="6"/>
      <c r="IKP298" s="6"/>
      <c r="IKQ298" s="6"/>
      <c r="IKR298" s="6"/>
      <c r="IKS298" s="6"/>
      <c r="IKT298" s="6"/>
      <c r="IKU298" s="6"/>
      <c r="IKV298" s="6"/>
      <c r="IKW298" s="6"/>
      <c r="IKX298" s="6"/>
      <c r="IKY298" s="6"/>
      <c r="IKZ298" s="6"/>
      <c r="ILA298" s="6"/>
      <c r="ILB298" s="6"/>
      <c r="ILC298" s="6"/>
      <c r="ILD298" s="6"/>
      <c r="ILE298" s="6"/>
      <c r="ILF298" s="6"/>
      <c r="ILG298" s="6"/>
      <c r="ILH298" s="6"/>
      <c r="ILI298" s="6"/>
      <c r="ILJ298" s="6"/>
      <c r="ILK298" s="6"/>
      <c r="ILL298" s="6"/>
      <c r="ILM298" s="6"/>
      <c r="ILN298" s="6"/>
      <c r="ILO298" s="6"/>
      <c r="ILP298" s="6"/>
      <c r="ILQ298" s="6"/>
      <c r="ILR298" s="6"/>
      <c r="ILS298" s="6"/>
      <c r="ILT298" s="6"/>
      <c r="ILU298" s="6"/>
      <c r="ILV298" s="6"/>
      <c r="ILW298" s="6"/>
      <c r="ILX298" s="6"/>
      <c r="ILY298" s="6"/>
      <c r="ILZ298" s="6"/>
      <c r="IMA298" s="6"/>
      <c r="IMB298" s="6"/>
      <c r="IMC298" s="6"/>
      <c r="IMD298" s="6"/>
      <c r="IME298" s="6"/>
      <c r="IMF298" s="6"/>
      <c r="IMG298" s="6"/>
      <c r="IMH298" s="6"/>
      <c r="IMI298" s="6"/>
      <c r="IMJ298" s="6"/>
      <c r="IMK298" s="6"/>
      <c r="IML298" s="6"/>
      <c r="IMM298" s="6"/>
      <c r="IMN298" s="6"/>
      <c r="IMO298" s="6"/>
      <c r="IMP298" s="6"/>
      <c r="IMQ298" s="6"/>
      <c r="IMR298" s="6"/>
      <c r="IMS298" s="6"/>
      <c r="IMT298" s="6"/>
      <c r="IMU298" s="6"/>
      <c r="IMV298" s="6"/>
      <c r="IMW298" s="6"/>
      <c r="IMX298" s="6"/>
      <c r="IMY298" s="6"/>
      <c r="IMZ298" s="6"/>
      <c r="INA298" s="6"/>
      <c r="INB298" s="6"/>
      <c r="INC298" s="6"/>
      <c r="IND298" s="6"/>
      <c r="INE298" s="6"/>
      <c r="INF298" s="6"/>
      <c r="ING298" s="6"/>
      <c r="INH298" s="6"/>
      <c r="INI298" s="6"/>
      <c r="INJ298" s="6"/>
      <c r="INK298" s="6"/>
      <c r="INL298" s="6"/>
      <c r="INM298" s="6"/>
      <c r="INN298" s="6"/>
      <c r="INO298" s="6"/>
      <c r="INP298" s="6"/>
      <c r="INQ298" s="6"/>
      <c r="INR298" s="6"/>
      <c r="INS298" s="6"/>
      <c r="INT298" s="6"/>
      <c r="INU298" s="6"/>
      <c r="INV298" s="6"/>
      <c r="INW298" s="6"/>
      <c r="INX298" s="6"/>
      <c r="INY298" s="6"/>
      <c r="INZ298" s="6"/>
      <c r="IOA298" s="6"/>
      <c r="IOB298" s="6"/>
      <c r="IOC298" s="6"/>
      <c r="IOD298" s="6"/>
      <c r="IOE298" s="6"/>
      <c r="IOF298" s="6"/>
      <c r="IOG298" s="6"/>
      <c r="IOH298" s="6"/>
      <c r="IOI298" s="6"/>
      <c r="IOJ298" s="6"/>
      <c r="IOK298" s="6"/>
      <c r="IOL298" s="6"/>
      <c r="IOM298" s="6"/>
      <c r="ION298" s="6"/>
      <c r="IOO298" s="6"/>
      <c r="IOP298" s="6"/>
      <c r="IOQ298" s="6"/>
      <c r="IOR298" s="6"/>
      <c r="IOS298" s="6"/>
      <c r="IOT298" s="6"/>
      <c r="IOU298" s="6"/>
      <c r="IOV298" s="6"/>
      <c r="IOW298" s="6"/>
      <c r="IOX298" s="6"/>
      <c r="IOY298" s="6"/>
      <c r="IOZ298" s="6"/>
      <c r="IPA298" s="6"/>
      <c r="IPB298" s="6"/>
      <c r="IPC298" s="6"/>
      <c r="IPD298" s="6"/>
      <c r="IPE298" s="6"/>
      <c r="IPF298" s="6"/>
      <c r="IPG298" s="6"/>
      <c r="IPH298" s="6"/>
      <c r="IPI298" s="6"/>
      <c r="IPJ298" s="6"/>
      <c r="IPK298" s="6"/>
      <c r="IPL298" s="6"/>
      <c r="IPM298" s="6"/>
      <c r="IPN298" s="6"/>
      <c r="IPO298" s="6"/>
      <c r="IPP298" s="6"/>
      <c r="IPQ298" s="6"/>
      <c r="IPR298" s="6"/>
      <c r="IPS298" s="6"/>
      <c r="IPT298" s="6"/>
      <c r="IPU298" s="6"/>
      <c r="IPV298" s="6"/>
      <c r="IPW298" s="6"/>
      <c r="IPX298" s="6"/>
      <c r="IPY298" s="6"/>
      <c r="IPZ298" s="6"/>
      <c r="IQA298" s="6"/>
      <c r="IQB298" s="6"/>
      <c r="IQC298" s="6"/>
      <c r="IQD298" s="6"/>
      <c r="IQE298" s="6"/>
      <c r="IQF298" s="6"/>
      <c r="IQG298" s="6"/>
      <c r="IQH298" s="6"/>
      <c r="IQI298" s="6"/>
      <c r="IQJ298" s="6"/>
      <c r="IQK298" s="6"/>
      <c r="IQL298" s="6"/>
      <c r="IQM298" s="6"/>
      <c r="IQN298" s="6"/>
      <c r="IQO298" s="6"/>
      <c r="IQP298" s="6"/>
      <c r="IQQ298" s="6"/>
      <c r="IQR298" s="6"/>
      <c r="IQS298" s="6"/>
      <c r="IQT298" s="6"/>
      <c r="IQU298" s="6"/>
      <c r="IQV298" s="6"/>
      <c r="IQW298" s="6"/>
      <c r="IQX298" s="6"/>
      <c r="IQY298" s="6"/>
      <c r="IQZ298" s="6"/>
      <c r="IRA298" s="6"/>
      <c r="IRB298" s="6"/>
      <c r="IRC298" s="6"/>
      <c r="IRD298" s="6"/>
      <c r="IRE298" s="6"/>
      <c r="IRF298" s="6"/>
      <c r="IRG298" s="6"/>
      <c r="IRH298" s="6"/>
      <c r="IRI298" s="6"/>
      <c r="IRJ298" s="6"/>
      <c r="IRK298" s="6"/>
      <c r="IRL298" s="6"/>
      <c r="IRM298" s="6"/>
      <c r="IRN298" s="6"/>
      <c r="IRO298" s="6"/>
      <c r="IRP298" s="6"/>
      <c r="IRQ298" s="6"/>
      <c r="IRR298" s="6"/>
      <c r="IRS298" s="6"/>
      <c r="IRT298" s="6"/>
      <c r="IRU298" s="6"/>
      <c r="IRV298" s="6"/>
      <c r="IRW298" s="6"/>
      <c r="IRX298" s="6"/>
      <c r="IRY298" s="6"/>
      <c r="IRZ298" s="6"/>
      <c r="ISA298" s="6"/>
      <c r="ISB298" s="6"/>
      <c r="ISC298" s="6"/>
      <c r="ISD298" s="6"/>
      <c r="ISE298" s="6"/>
      <c r="ISF298" s="6"/>
      <c r="ISG298" s="6"/>
      <c r="ISH298" s="6"/>
      <c r="ISI298" s="6"/>
      <c r="ISJ298" s="6"/>
      <c r="ISK298" s="6"/>
      <c r="ISL298" s="6"/>
      <c r="ISM298" s="6"/>
      <c r="ISN298" s="6"/>
      <c r="ISO298" s="6"/>
      <c r="ISP298" s="6"/>
      <c r="ISQ298" s="6"/>
      <c r="ISR298" s="6"/>
      <c r="ISS298" s="6"/>
      <c r="IST298" s="6"/>
      <c r="ISU298" s="6"/>
      <c r="ISV298" s="6"/>
      <c r="ISW298" s="6"/>
      <c r="ISX298" s="6"/>
      <c r="ISY298" s="6"/>
      <c r="ISZ298" s="6"/>
      <c r="ITA298" s="6"/>
      <c r="ITB298" s="6"/>
      <c r="ITC298" s="6"/>
      <c r="ITD298" s="6"/>
      <c r="ITE298" s="6"/>
      <c r="ITF298" s="6"/>
      <c r="ITG298" s="6"/>
      <c r="ITH298" s="6"/>
      <c r="ITI298" s="6"/>
      <c r="ITJ298" s="6"/>
      <c r="ITK298" s="6"/>
      <c r="ITL298" s="6"/>
      <c r="ITM298" s="6"/>
      <c r="ITN298" s="6"/>
      <c r="ITO298" s="6"/>
      <c r="ITP298" s="6"/>
      <c r="ITQ298" s="6"/>
      <c r="ITR298" s="6"/>
      <c r="ITS298" s="6"/>
      <c r="ITT298" s="6"/>
      <c r="ITU298" s="6"/>
      <c r="ITV298" s="6"/>
      <c r="ITW298" s="6"/>
      <c r="ITX298" s="6"/>
      <c r="ITY298" s="6"/>
      <c r="ITZ298" s="6"/>
      <c r="IUA298" s="6"/>
      <c r="IUB298" s="6"/>
      <c r="IUC298" s="6"/>
      <c r="IUD298" s="6"/>
      <c r="IUE298" s="6"/>
      <c r="IUF298" s="6"/>
      <c r="IUG298" s="6"/>
      <c r="IUH298" s="6"/>
      <c r="IUI298" s="6"/>
      <c r="IUJ298" s="6"/>
      <c r="IUK298" s="6"/>
      <c r="IUL298" s="6"/>
      <c r="IUM298" s="6"/>
      <c r="IUN298" s="6"/>
      <c r="IUO298" s="6"/>
      <c r="IUP298" s="6"/>
      <c r="IUQ298" s="6"/>
      <c r="IUR298" s="6"/>
      <c r="IUS298" s="6"/>
      <c r="IUT298" s="6"/>
      <c r="IUU298" s="6"/>
      <c r="IUV298" s="6"/>
      <c r="IUW298" s="6"/>
      <c r="IUX298" s="6"/>
      <c r="IUY298" s="6"/>
      <c r="IUZ298" s="6"/>
      <c r="IVA298" s="6"/>
      <c r="IVB298" s="6"/>
      <c r="IVC298" s="6"/>
      <c r="IVD298" s="6"/>
      <c r="IVE298" s="6"/>
      <c r="IVF298" s="6"/>
      <c r="IVG298" s="6"/>
      <c r="IVH298" s="6"/>
      <c r="IVI298" s="6"/>
      <c r="IVJ298" s="6"/>
      <c r="IVK298" s="6"/>
      <c r="IVL298" s="6"/>
      <c r="IVM298" s="6"/>
      <c r="IVN298" s="6"/>
      <c r="IVO298" s="6"/>
      <c r="IVP298" s="6"/>
      <c r="IVQ298" s="6"/>
      <c r="IVR298" s="6"/>
      <c r="IVS298" s="6"/>
      <c r="IVT298" s="6"/>
      <c r="IVU298" s="6"/>
      <c r="IVV298" s="6"/>
      <c r="IVW298" s="6"/>
      <c r="IVX298" s="6"/>
      <c r="IVY298" s="6"/>
      <c r="IVZ298" s="6"/>
      <c r="IWA298" s="6"/>
      <c r="IWB298" s="6"/>
      <c r="IWC298" s="6"/>
      <c r="IWD298" s="6"/>
      <c r="IWE298" s="6"/>
      <c r="IWF298" s="6"/>
      <c r="IWG298" s="6"/>
      <c r="IWH298" s="6"/>
      <c r="IWI298" s="6"/>
      <c r="IWJ298" s="6"/>
      <c r="IWK298" s="6"/>
      <c r="IWL298" s="6"/>
      <c r="IWM298" s="6"/>
      <c r="IWN298" s="6"/>
      <c r="IWO298" s="6"/>
      <c r="IWP298" s="6"/>
      <c r="IWQ298" s="6"/>
      <c r="IWR298" s="6"/>
      <c r="IWS298" s="6"/>
      <c r="IWT298" s="6"/>
      <c r="IWU298" s="6"/>
      <c r="IWV298" s="6"/>
      <c r="IWW298" s="6"/>
      <c r="IWX298" s="6"/>
      <c r="IWY298" s="6"/>
      <c r="IWZ298" s="6"/>
      <c r="IXA298" s="6"/>
      <c r="IXB298" s="6"/>
      <c r="IXC298" s="6"/>
      <c r="IXD298" s="6"/>
      <c r="IXE298" s="6"/>
      <c r="IXF298" s="6"/>
      <c r="IXG298" s="6"/>
      <c r="IXH298" s="6"/>
      <c r="IXI298" s="6"/>
      <c r="IXJ298" s="6"/>
      <c r="IXK298" s="6"/>
      <c r="IXL298" s="6"/>
      <c r="IXM298" s="6"/>
      <c r="IXN298" s="6"/>
      <c r="IXO298" s="6"/>
      <c r="IXP298" s="6"/>
      <c r="IXQ298" s="6"/>
      <c r="IXR298" s="6"/>
      <c r="IXS298" s="6"/>
      <c r="IXT298" s="6"/>
      <c r="IXU298" s="6"/>
      <c r="IXV298" s="6"/>
      <c r="IXW298" s="6"/>
      <c r="IXX298" s="6"/>
      <c r="IXY298" s="6"/>
      <c r="IXZ298" s="6"/>
      <c r="IYA298" s="6"/>
      <c r="IYB298" s="6"/>
      <c r="IYC298" s="6"/>
      <c r="IYD298" s="6"/>
      <c r="IYE298" s="6"/>
      <c r="IYF298" s="6"/>
      <c r="IYG298" s="6"/>
      <c r="IYH298" s="6"/>
      <c r="IYI298" s="6"/>
      <c r="IYJ298" s="6"/>
      <c r="IYK298" s="6"/>
      <c r="IYL298" s="6"/>
      <c r="IYM298" s="6"/>
      <c r="IYN298" s="6"/>
      <c r="IYO298" s="6"/>
      <c r="IYP298" s="6"/>
      <c r="IYQ298" s="6"/>
      <c r="IYR298" s="6"/>
      <c r="IYS298" s="6"/>
      <c r="IYT298" s="6"/>
      <c r="IYU298" s="6"/>
      <c r="IYV298" s="6"/>
      <c r="IYW298" s="6"/>
      <c r="IYX298" s="6"/>
      <c r="IYY298" s="6"/>
      <c r="IYZ298" s="6"/>
      <c r="IZA298" s="6"/>
      <c r="IZB298" s="6"/>
      <c r="IZC298" s="6"/>
      <c r="IZD298" s="6"/>
      <c r="IZE298" s="6"/>
      <c r="IZF298" s="6"/>
      <c r="IZG298" s="6"/>
      <c r="IZH298" s="6"/>
      <c r="IZI298" s="6"/>
      <c r="IZJ298" s="6"/>
      <c r="IZK298" s="6"/>
      <c r="IZL298" s="6"/>
      <c r="IZM298" s="6"/>
      <c r="IZN298" s="6"/>
      <c r="IZO298" s="6"/>
      <c r="IZP298" s="6"/>
      <c r="IZQ298" s="6"/>
      <c r="IZR298" s="6"/>
      <c r="IZS298" s="6"/>
      <c r="IZT298" s="6"/>
      <c r="IZU298" s="6"/>
      <c r="IZV298" s="6"/>
      <c r="IZW298" s="6"/>
      <c r="IZX298" s="6"/>
      <c r="IZY298" s="6"/>
      <c r="IZZ298" s="6"/>
      <c r="JAA298" s="6"/>
      <c r="JAB298" s="6"/>
      <c r="JAC298" s="6"/>
      <c r="JAD298" s="6"/>
      <c r="JAE298" s="6"/>
      <c r="JAF298" s="6"/>
      <c r="JAG298" s="6"/>
      <c r="JAH298" s="6"/>
      <c r="JAI298" s="6"/>
      <c r="JAJ298" s="6"/>
      <c r="JAK298" s="6"/>
      <c r="JAL298" s="6"/>
      <c r="JAM298" s="6"/>
      <c r="JAN298" s="6"/>
      <c r="JAO298" s="6"/>
      <c r="JAP298" s="6"/>
      <c r="JAQ298" s="6"/>
      <c r="JAR298" s="6"/>
      <c r="JAS298" s="6"/>
      <c r="JAT298" s="6"/>
      <c r="JAU298" s="6"/>
      <c r="JAV298" s="6"/>
      <c r="JAW298" s="6"/>
      <c r="JAX298" s="6"/>
      <c r="JAY298" s="6"/>
      <c r="JAZ298" s="6"/>
      <c r="JBA298" s="6"/>
      <c r="JBB298" s="6"/>
      <c r="JBC298" s="6"/>
      <c r="JBD298" s="6"/>
      <c r="JBE298" s="6"/>
      <c r="JBF298" s="6"/>
      <c r="JBG298" s="6"/>
      <c r="JBH298" s="6"/>
      <c r="JBI298" s="6"/>
      <c r="JBJ298" s="6"/>
      <c r="JBK298" s="6"/>
      <c r="JBL298" s="6"/>
      <c r="JBM298" s="6"/>
      <c r="JBN298" s="6"/>
      <c r="JBO298" s="6"/>
      <c r="JBP298" s="6"/>
      <c r="JBQ298" s="6"/>
      <c r="JBR298" s="6"/>
      <c r="JBS298" s="6"/>
      <c r="JBT298" s="6"/>
      <c r="JBU298" s="6"/>
      <c r="JBV298" s="6"/>
      <c r="JBW298" s="6"/>
      <c r="JBX298" s="6"/>
      <c r="JBY298" s="6"/>
      <c r="JBZ298" s="6"/>
      <c r="JCA298" s="6"/>
      <c r="JCB298" s="6"/>
      <c r="JCC298" s="6"/>
      <c r="JCD298" s="6"/>
      <c r="JCE298" s="6"/>
      <c r="JCF298" s="6"/>
      <c r="JCG298" s="6"/>
      <c r="JCH298" s="6"/>
      <c r="JCI298" s="6"/>
      <c r="JCJ298" s="6"/>
      <c r="JCK298" s="6"/>
      <c r="JCL298" s="6"/>
      <c r="JCM298" s="6"/>
      <c r="JCN298" s="6"/>
      <c r="JCO298" s="6"/>
      <c r="JCP298" s="6"/>
      <c r="JCQ298" s="6"/>
      <c r="JCR298" s="6"/>
      <c r="JCS298" s="6"/>
      <c r="JCT298" s="6"/>
      <c r="JCU298" s="6"/>
      <c r="JCV298" s="6"/>
      <c r="JCW298" s="6"/>
      <c r="JCX298" s="6"/>
      <c r="JCY298" s="6"/>
      <c r="JCZ298" s="6"/>
      <c r="JDA298" s="6"/>
      <c r="JDB298" s="6"/>
      <c r="JDC298" s="6"/>
      <c r="JDD298" s="6"/>
      <c r="JDE298" s="6"/>
      <c r="JDF298" s="6"/>
      <c r="JDG298" s="6"/>
      <c r="JDH298" s="6"/>
      <c r="JDI298" s="6"/>
      <c r="JDJ298" s="6"/>
      <c r="JDK298" s="6"/>
      <c r="JDL298" s="6"/>
      <c r="JDM298" s="6"/>
      <c r="JDN298" s="6"/>
      <c r="JDO298" s="6"/>
      <c r="JDP298" s="6"/>
      <c r="JDQ298" s="6"/>
      <c r="JDR298" s="6"/>
      <c r="JDS298" s="6"/>
      <c r="JDT298" s="6"/>
      <c r="JDU298" s="6"/>
      <c r="JDV298" s="6"/>
      <c r="JDW298" s="6"/>
      <c r="JDX298" s="6"/>
      <c r="JDY298" s="6"/>
      <c r="JDZ298" s="6"/>
      <c r="JEA298" s="6"/>
      <c r="JEB298" s="6"/>
      <c r="JEC298" s="6"/>
      <c r="JED298" s="6"/>
      <c r="JEE298" s="6"/>
      <c r="JEF298" s="6"/>
      <c r="JEG298" s="6"/>
      <c r="JEH298" s="6"/>
      <c r="JEI298" s="6"/>
      <c r="JEJ298" s="6"/>
      <c r="JEK298" s="6"/>
      <c r="JEL298" s="6"/>
      <c r="JEM298" s="6"/>
      <c r="JEN298" s="6"/>
      <c r="JEO298" s="6"/>
      <c r="JEP298" s="6"/>
      <c r="JEQ298" s="6"/>
      <c r="JER298" s="6"/>
      <c r="JES298" s="6"/>
      <c r="JET298" s="6"/>
      <c r="JEU298" s="6"/>
      <c r="JEV298" s="6"/>
      <c r="JEW298" s="6"/>
      <c r="JEX298" s="6"/>
      <c r="JEY298" s="6"/>
      <c r="JEZ298" s="6"/>
      <c r="JFA298" s="6"/>
      <c r="JFB298" s="6"/>
      <c r="JFC298" s="6"/>
      <c r="JFD298" s="6"/>
      <c r="JFE298" s="6"/>
      <c r="JFF298" s="6"/>
      <c r="JFG298" s="6"/>
      <c r="JFH298" s="6"/>
      <c r="JFI298" s="6"/>
      <c r="JFJ298" s="6"/>
      <c r="JFK298" s="6"/>
      <c r="JFL298" s="6"/>
      <c r="JFM298" s="6"/>
      <c r="JFN298" s="6"/>
      <c r="JFO298" s="6"/>
      <c r="JFP298" s="6"/>
      <c r="JFQ298" s="6"/>
      <c r="JFR298" s="6"/>
      <c r="JFS298" s="6"/>
      <c r="JFT298" s="6"/>
      <c r="JFU298" s="6"/>
      <c r="JFV298" s="6"/>
      <c r="JFW298" s="6"/>
      <c r="JFX298" s="6"/>
      <c r="JFY298" s="6"/>
      <c r="JFZ298" s="6"/>
      <c r="JGA298" s="6"/>
      <c r="JGB298" s="6"/>
      <c r="JGC298" s="6"/>
      <c r="JGD298" s="6"/>
      <c r="JGE298" s="6"/>
      <c r="JGF298" s="6"/>
      <c r="JGG298" s="6"/>
      <c r="JGH298" s="6"/>
      <c r="JGI298" s="6"/>
      <c r="JGJ298" s="6"/>
      <c r="JGK298" s="6"/>
      <c r="JGL298" s="6"/>
      <c r="JGM298" s="6"/>
      <c r="JGN298" s="6"/>
      <c r="JGO298" s="6"/>
      <c r="JGP298" s="6"/>
      <c r="JGQ298" s="6"/>
      <c r="JGR298" s="6"/>
      <c r="JGS298" s="6"/>
      <c r="JGT298" s="6"/>
      <c r="JGU298" s="6"/>
      <c r="JGV298" s="6"/>
      <c r="JGW298" s="6"/>
      <c r="JGX298" s="6"/>
      <c r="JGY298" s="6"/>
      <c r="JGZ298" s="6"/>
      <c r="JHA298" s="6"/>
      <c r="JHB298" s="6"/>
      <c r="JHC298" s="6"/>
      <c r="JHD298" s="6"/>
      <c r="JHE298" s="6"/>
      <c r="JHF298" s="6"/>
      <c r="JHG298" s="6"/>
      <c r="JHH298" s="6"/>
      <c r="JHI298" s="6"/>
      <c r="JHJ298" s="6"/>
      <c r="JHK298" s="6"/>
      <c r="JHL298" s="6"/>
      <c r="JHM298" s="6"/>
      <c r="JHN298" s="6"/>
      <c r="JHO298" s="6"/>
      <c r="JHP298" s="6"/>
      <c r="JHQ298" s="6"/>
      <c r="JHR298" s="6"/>
      <c r="JHS298" s="6"/>
      <c r="JHT298" s="6"/>
      <c r="JHU298" s="6"/>
      <c r="JHV298" s="6"/>
      <c r="JHW298" s="6"/>
      <c r="JHX298" s="6"/>
      <c r="JHY298" s="6"/>
      <c r="JHZ298" s="6"/>
      <c r="JIA298" s="6"/>
      <c r="JIB298" s="6"/>
      <c r="JIC298" s="6"/>
      <c r="JID298" s="6"/>
      <c r="JIE298" s="6"/>
      <c r="JIF298" s="6"/>
      <c r="JIG298" s="6"/>
      <c r="JIH298" s="6"/>
      <c r="JII298" s="6"/>
      <c r="JIJ298" s="6"/>
      <c r="JIK298" s="6"/>
      <c r="JIL298" s="6"/>
      <c r="JIM298" s="6"/>
      <c r="JIN298" s="6"/>
      <c r="JIO298" s="6"/>
      <c r="JIP298" s="6"/>
      <c r="JIQ298" s="6"/>
      <c r="JIR298" s="6"/>
      <c r="JIS298" s="6"/>
      <c r="JIT298" s="6"/>
      <c r="JIU298" s="6"/>
      <c r="JIV298" s="6"/>
      <c r="JIW298" s="6"/>
      <c r="JIX298" s="6"/>
      <c r="JIY298" s="6"/>
      <c r="JIZ298" s="6"/>
      <c r="JJA298" s="6"/>
      <c r="JJB298" s="6"/>
      <c r="JJC298" s="6"/>
      <c r="JJD298" s="6"/>
      <c r="JJE298" s="6"/>
      <c r="JJF298" s="6"/>
      <c r="JJG298" s="6"/>
      <c r="JJH298" s="6"/>
      <c r="JJI298" s="6"/>
      <c r="JJJ298" s="6"/>
      <c r="JJK298" s="6"/>
      <c r="JJL298" s="6"/>
      <c r="JJM298" s="6"/>
      <c r="JJN298" s="6"/>
      <c r="JJO298" s="6"/>
      <c r="JJP298" s="6"/>
      <c r="JJQ298" s="6"/>
      <c r="JJR298" s="6"/>
      <c r="JJS298" s="6"/>
      <c r="JJT298" s="6"/>
      <c r="JJU298" s="6"/>
      <c r="JJV298" s="6"/>
      <c r="JJW298" s="6"/>
      <c r="JJX298" s="6"/>
      <c r="JJY298" s="6"/>
      <c r="JJZ298" s="6"/>
      <c r="JKA298" s="6"/>
      <c r="JKB298" s="6"/>
      <c r="JKC298" s="6"/>
      <c r="JKD298" s="6"/>
      <c r="JKE298" s="6"/>
      <c r="JKF298" s="6"/>
      <c r="JKG298" s="6"/>
      <c r="JKH298" s="6"/>
      <c r="JKI298" s="6"/>
      <c r="JKJ298" s="6"/>
      <c r="JKK298" s="6"/>
      <c r="JKL298" s="6"/>
      <c r="JKM298" s="6"/>
      <c r="JKN298" s="6"/>
      <c r="JKO298" s="6"/>
      <c r="JKP298" s="6"/>
      <c r="JKQ298" s="6"/>
      <c r="JKR298" s="6"/>
      <c r="JKS298" s="6"/>
      <c r="JKT298" s="6"/>
      <c r="JKU298" s="6"/>
      <c r="JKV298" s="6"/>
      <c r="JKW298" s="6"/>
      <c r="JKX298" s="6"/>
      <c r="JKY298" s="6"/>
      <c r="JKZ298" s="6"/>
      <c r="JLA298" s="6"/>
      <c r="JLB298" s="6"/>
      <c r="JLC298" s="6"/>
      <c r="JLD298" s="6"/>
      <c r="JLE298" s="6"/>
      <c r="JLF298" s="6"/>
      <c r="JLG298" s="6"/>
      <c r="JLH298" s="6"/>
      <c r="JLI298" s="6"/>
      <c r="JLJ298" s="6"/>
      <c r="JLK298" s="6"/>
      <c r="JLL298" s="6"/>
      <c r="JLM298" s="6"/>
      <c r="JLN298" s="6"/>
      <c r="JLO298" s="6"/>
      <c r="JLP298" s="6"/>
      <c r="JLQ298" s="6"/>
      <c r="JLR298" s="6"/>
      <c r="JLS298" s="6"/>
      <c r="JLT298" s="6"/>
      <c r="JLU298" s="6"/>
      <c r="JLV298" s="6"/>
      <c r="JLW298" s="6"/>
      <c r="JLX298" s="6"/>
      <c r="JLY298" s="6"/>
      <c r="JLZ298" s="6"/>
      <c r="JMA298" s="6"/>
      <c r="JMB298" s="6"/>
      <c r="JMC298" s="6"/>
      <c r="JMD298" s="6"/>
      <c r="JME298" s="6"/>
      <c r="JMF298" s="6"/>
      <c r="JMG298" s="6"/>
      <c r="JMH298" s="6"/>
      <c r="JMI298" s="6"/>
      <c r="JMJ298" s="6"/>
      <c r="JMK298" s="6"/>
      <c r="JML298" s="6"/>
      <c r="JMM298" s="6"/>
      <c r="JMN298" s="6"/>
      <c r="JMO298" s="6"/>
      <c r="JMP298" s="6"/>
      <c r="JMQ298" s="6"/>
      <c r="JMR298" s="6"/>
      <c r="JMS298" s="6"/>
      <c r="JMT298" s="6"/>
      <c r="JMU298" s="6"/>
      <c r="JMV298" s="6"/>
      <c r="JMW298" s="6"/>
      <c r="JMX298" s="6"/>
      <c r="JMY298" s="6"/>
      <c r="JMZ298" s="6"/>
      <c r="JNA298" s="6"/>
      <c r="JNB298" s="6"/>
      <c r="JNC298" s="6"/>
      <c r="JND298" s="6"/>
      <c r="JNE298" s="6"/>
      <c r="JNF298" s="6"/>
      <c r="JNG298" s="6"/>
      <c r="JNH298" s="6"/>
      <c r="JNI298" s="6"/>
      <c r="JNJ298" s="6"/>
      <c r="JNK298" s="6"/>
      <c r="JNL298" s="6"/>
      <c r="JNM298" s="6"/>
      <c r="JNN298" s="6"/>
      <c r="JNO298" s="6"/>
      <c r="JNP298" s="6"/>
      <c r="JNQ298" s="6"/>
      <c r="JNR298" s="6"/>
      <c r="JNS298" s="6"/>
      <c r="JNT298" s="6"/>
      <c r="JNU298" s="6"/>
      <c r="JNV298" s="6"/>
      <c r="JNW298" s="6"/>
      <c r="JNX298" s="6"/>
      <c r="JNY298" s="6"/>
      <c r="JNZ298" s="6"/>
      <c r="JOA298" s="6"/>
      <c r="JOB298" s="6"/>
      <c r="JOC298" s="6"/>
      <c r="JOD298" s="6"/>
      <c r="JOE298" s="6"/>
      <c r="JOF298" s="6"/>
      <c r="JOG298" s="6"/>
      <c r="JOH298" s="6"/>
      <c r="JOI298" s="6"/>
      <c r="JOJ298" s="6"/>
      <c r="JOK298" s="6"/>
      <c r="JOL298" s="6"/>
      <c r="JOM298" s="6"/>
      <c r="JON298" s="6"/>
      <c r="JOO298" s="6"/>
      <c r="JOP298" s="6"/>
      <c r="JOQ298" s="6"/>
      <c r="JOR298" s="6"/>
      <c r="JOS298" s="6"/>
      <c r="JOT298" s="6"/>
      <c r="JOU298" s="6"/>
      <c r="JOV298" s="6"/>
      <c r="JOW298" s="6"/>
      <c r="JOX298" s="6"/>
      <c r="JOY298" s="6"/>
      <c r="JOZ298" s="6"/>
      <c r="JPA298" s="6"/>
      <c r="JPB298" s="6"/>
      <c r="JPC298" s="6"/>
      <c r="JPD298" s="6"/>
      <c r="JPE298" s="6"/>
      <c r="JPF298" s="6"/>
      <c r="JPG298" s="6"/>
      <c r="JPH298" s="6"/>
      <c r="JPI298" s="6"/>
      <c r="JPJ298" s="6"/>
      <c r="JPK298" s="6"/>
      <c r="JPL298" s="6"/>
      <c r="JPM298" s="6"/>
      <c r="JPN298" s="6"/>
      <c r="JPO298" s="6"/>
      <c r="JPP298" s="6"/>
      <c r="JPQ298" s="6"/>
      <c r="JPR298" s="6"/>
      <c r="JPS298" s="6"/>
      <c r="JPT298" s="6"/>
      <c r="JPU298" s="6"/>
      <c r="JPV298" s="6"/>
      <c r="JPW298" s="6"/>
      <c r="JPX298" s="6"/>
      <c r="JPY298" s="6"/>
      <c r="JPZ298" s="6"/>
      <c r="JQA298" s="6"/>
      <c r="JQB298" s="6"/>
      <c r="JQC298" s="6"/>
      <c r="JQD298" s="6"/>
      <c r="JQE298" s="6"/>
      <c r="JQF298" s="6"/>
      <c r="JQG298" s="6"/>
      <c r="JQH298" s="6"/>
      <c r="JQI298" s="6"/>
      <c r="JQJ298" s="6"/>
      <c r="JQK298" s="6"/>
      <c r="JQL298" s="6"/>
      <c r="JQM298" s="6"/>
      <c r="JQN298" s="6"/>
      <c r="JQO298" s="6"/>
      <c r="JQP298" s="6"/>
      <c r="JQQ298" s="6"/>
      <c r="JQR298" s="6"/>
      <c r="JQS298" s="6"/>
      <c r="JQT298" s="6"/>
      <c r="JQU298" s="6"/>
      <c r="JQV298" s="6"/>
      <c r="JQW298" s="6"/>
      <c r="JQX298" s="6"/>
      <c r="JQY298" s="6"/>
      <c r="JQZ298" s="6"/>
      <c r="JRA298" s="6"/>
      <c r="JRB298" s="6"/>
      <c r="JRC298" s="6"/>
      <c r="JRD298" s="6"/>
      <c r="JRE298" s="6"/>
      <c r="JRF298" s="6"/>
      <c r="JRG298" s="6"/>
      <c r="JRH298" s="6"/>
      <c r="JRI298" s="6"/>
      <c r="JRJ298" s="6"/>
      <c r="JRK298" s="6"/>
      <c r="JRL298" s="6"/>
      <c r="JRM298" s="6"/>
      <c r="JRN298" s="6"/>
      <c r="JRO298" s="6"/>
      <c r="JRP298" s="6"/>
      <c r="JRQ298" s="6"/>
      <c r="JRR298" s="6"/>
      <c r="JRS298" s="6"/>
      <c r="JRT298" s="6"/>
      <c r="JRU298" s="6"/>
      <c r="JRV298" s="6"/>
      <c r="JRW298" s="6"/>
      <c r="JRX298" s="6"/>
      <c r="JRY298" s="6"/>
      <c r="JRZ298" s="6"/>
      <c r="JSA298" s="6"/>
      <c r="JSB298" s="6"/>
      <c r="JSC298" s="6"/>
      <c r="JSD298" s="6"/>
      <c r="JSE298" s="6"/>
      <c r="JSF298" s="6"/>
      <c r="JSG298" s="6"/>
      <c r="JSH298" s="6"/>
      <c r="JSI298" s="6"/>
      <c r="JSJ298" s="6"/>
      <c r="JSK298" s="6"/>
      <c r="JSL298" s="6"/>
      <c r="JSM298" s="6"/>
      <c r="JSN298" s="6"/>
      <c r="JSO298" s="6"/>
      <c r="JSP298" s="6"/>
      <c r="JSQ298" s="6"/>
      <c r="JSR298" s="6"/>
      <c r="JSS298" s="6"/>
      <c r="JST298" s="6"/>
      <c r="JSU298" s="6"/>
      <c r="JSV298" s="6"/>
      <c r="JSW298" s="6"/>
      <c r="JSX298" s="6"/>
      <c r="JSY298" s="6"/>
      <c r="JSZ298" s="6"/>
      <c r="JTA298" s="6"/>
      <c r="JTB298" s="6"/>
      <c r="JTC298" s="6"/>
      <c r="JTD298" s="6"/>
      <c r="JTE298" s="6"/>
      <c r="JTF298" s="6"/>
      <c r="JTG298" s="6"/>
      <c r="JTH298" s="6"/>
      <c r="JTI298" s="6"/>
      <c r="JTJ298" s="6"/>
      <c r="JTK298" s="6"/>
      <c r="JTL298" s="6"/>
      <c r="JTM298" s="6"/>
      <c r="JTN298" s="6"/>
      <c r="JTO298" s="6"/>
      <c r="JTP298" s="6"/>
      <c r="JTQ298" s="6"/>
      <c r="JTR298" s="6"/>
      <c r="JTS298" s="6"/>
      <c r="JTT298" s="6"/>
      <c r="JTU298" s="6"/>
      <c r="JTV298" s="6"/>
      <c r="JTW298" s="6"/>
      <c r="JTX298" s="6"/>
      <c r="JTY298" s="6"/>
      <c r="JTZ298" s="6"/>
      <c r="JUA298" s="6"/>
      <c r="JUB298" s="6"/>
      <c r="JUC298" s="6"/>
      <c r="JUD298" s="6"/>
      <c r="JUE298" s="6"/>
      <c r="JUF298" s="6"/>
      <c r="JUG298" s="6"/>
      <c r="JUH298" s="6"/>
      <c r="JUI298" s="6"/>
      <c r="JUJ298" s="6"/>
      <c r="JUK298" s="6"/>
      <c r="JUL298" s="6"/>
      <c r="JUM298" s="6"/>
      <c r="JUN298" s="6"/>
      <c r="JUO298" s="6"/>
      <c r="JUP298" s="6"/>
      <c r="JUQ298" s="6"/>
      <c r="JUR298" s="6"/>
      <c r="JUS298" s="6"/>
      <c r="JUT298" s="6"/>
      <c r="JUU298" s="6"/>
      <c r="JUV298" s="6"/>
      <c r="JUW298" s="6"/>
      <c r="JUX298" s="6"/>
      <c r="JUY298" s="6"/>
      <c r="JUZ298" s="6"/>
      <c r="JVA298" s="6"/>
      <c r="JVB298" s="6"/>
      <c r="JVC298" s="6"/>
      <c r="JVD298" s="6"/>
      <c r="JVE298" s="6"/>
      <c r="JVF298" s="6"/>
      <c r="JVG298" s="6"/>
      <c r="JVH298" s="6"/>
      <c r="JVI298" s="6"/>
      <c r="JVJ298" s="6"/>
      <c r="JVK298" s="6"/>
      <c r="JVL298" s="6"/>
      <c r="JVM298" s="6"/>
      <c r="JVN298" s="6"/>
      <c r="JVO298" s="6"/>
      <c r="JVP298" s="6"/>
      <c r="JVQ298" s="6"/>
      <c r="JVR298" s="6"/>
      <c r="JVS298" s="6"/>
      <c r="JVT298" s="6"/>
      <c r="JVU298" s="6"/>
      <c r="JVV298" s="6"/>
      <c r="JVW298" s="6"/>
      <c r="JVX298" s="6"/>
      <c r="JVY298" s="6"/>
      <c r="JVZ298" s="6"/>
      <c r="JWA298" s="6"/>
      <c r="JWB298" s="6"/>
      <c r="JWC298" s="6"/>
      <c r="JWD298" s="6"/>
      <c r="JWE298" s="6"/>
      <c r="JWF298" s="6"/>
      <c r="JWG298" s="6"/>
      <c r="JWH298" s="6"/>
      <c r="JWI298" s="6"/>
      <c r="JWJ298" s="6"/>
      <c r="JWK298" s="6"/>
      <c r="JWL298" s="6"/>
      <c r="JWM298" s="6"/>
      <c r="JWN298" s="6"/>
      <c r="JWO298" s="6"/>
      <c r="JWP298" s="6"/>
      <c r="JWQ298" s="6"/>
      <c r="JWR298" s="6"/>
      <c r="JWS298" s="6"/>
      <c r="JWT298" s="6"/>
      <c r="JWU298" s="6"/>
      <c r="JWV298" s="6"/>
      <c r="JWW298" s="6"/>
      <c r="JWX298" s="6"/>
      <c r="JWY298" s="6"/>
      <c r="JWZ298" s="6"/>
      <c r="JXA298" s="6"/>
      <c r="JXB298" s="6"/>
      <c r="JXC298" s="6"/>
      <c r="JXD298" s="6"/>
      <c r="JXE298" s="6"/>
      <c r="JXF298" s="6"/>
      <c r="JXG298" s="6"/>
      <c r="JXH298" s="6"/>
      <c r="JXI298" s="6"/>
      <c r="JXJ298" s="6"/>
      <c r="JXK298" s="6"/>
      <c r="JXL298" s="6"/>
      <c r="JXM298" s="6"/>
      <c r="JXN298" s="6"/>
      <c r="JXO298" s="6"/>
      <c r="JXP298" s="6"/>
      <c r="JXQ298" s="6"/>
      <c r="JXR298" s="6"/>
      <c r="JXS298" s="6"/>
      <c r="JXT298" s="6"/>
      <c r="JXU298" s="6"/>
      <c r="JXV298" s="6"/>
      <c r="JXW298" s="6"/>
      <c r="JXX298" s="6"/>
      <c r="JXY298" s="6"/>
      <c r="JXZ298" s="6"/>
      <c r="JYA298" s="6"/>
      <c r="JYB298" s="6"/>
      <c r="JYC298" s="6"/>
      <c r="JYD298" s="6"/>
      <c r="JYE298" s="6"/>
      <c r="JYF298" s="6"/>
      <c r="JYG298" s="6"/>
      <c r="JYH298" s="6"/>
      <c r="JYI298" s="6"/>
      <c r="JYJ298" s="6"/>
      <c r="JYK298" s="6"/>
      <c r="JYL298" s="6"/>
      <c r="JYM298" s="6"/>
      <c r="JYN298" s="6"/>
      <c r="JYO298" s="6"/>
      <c r="JYP298" s="6"/>
      <c r="JYQ298" s="6"/>
      <c r="JYR298" s="6"/>
      <c r="JYS298" s="6"/>
      <c r="JYT298" s="6"/>
      <c r="JYU298" s="6"/>
      <c r="JYV298" s="6"/>
      <c r="JYW298" s="6"/>
      <c r="JYX298" s="6"/>
      <c r="JYY298" s="6"/>
      <c r="JYZ298" s="6"/>
      <c r="JZA298" s="6"/>
      <c r="JZB298" s="6"/>
      <c r="JZC298" s="6"/>
      <c r="JZD298" s="6"/>
      <c r="JZE298" s="6"/>
      <c r="JZF298" s="6"/>
      <c r="JZG298" s="6"/>
      <c r="JZH298" s="6"/>
      <c r="JZI298" s="6"/>
      <c r="JZJ298" s="6"/>
      <c r="JZK298" s="6"/>
      <c r="JZL298" s="6"/>
      <c r="JZM298" s="6"/>
      <c r="JZN298" s="6"/>
      <c r="JZO298" s="6"/>
      <c r="JZP298" s="6"/>
      <c r="JZQ298" s="6"/>
      <c r="JZR298" s="6"/>
      <c r="JZS298" s="6"/>
      <c r="JZT298" s="6"/>
      <c r="JZU298" s="6"/>
      <c r="JZV298" s="6"/>
      <c r="JZW298" s="6"/>
      <c r="JZX298" s="6"/>
      <c r="JZY298" s="6"/>
      <c r="JZZ298" s="6"/>
      <c r="KAA298" s="6"/>
      <c r="KAB298" s="6"/>
      <c r="KAC298" s="6"/>
      <c r="KAD298" s="6"/>
      <c r="KAE298" s="6"/>
      <c r="KAF298" s="6"/>
      <c r="KAG298" s="6"/>
      <c r="KAH298" s="6"/>
      <c r="KAI298" s="6"/>
      <c r="KAJ298" s="6"/>
      <c r="KAK298" s="6"/>
      <c r="KAL298" s="6"/>
      <c r="KAM298" s="6"/>
      <c r="KAN298" s="6"/>
      <c r="KAO298" s="6"/>
      <c r="KAP298" s="6"/>
      <c r="KAQ298" s="6"/>
      <c r="KAR298" s="6"/>
      <c r="KAS298" s="6"/>
      <c r="KAT298" s="6"/>
      <c r="KAU298" s="6"/>
      <c r="KAV298" s="6"/>
      <c r="KAW298" s="6"/>
      <c r="KAX298" s="6"/>
      <c r="KAY298" s="6"/>
      <c r="KAZ298" s="6"/>
      <c r="KBA298" s="6"/>
      <c r="KBB298" s="6"/>
      <c r="KBC298" s="6"/>
      <c r="KBD298" s="6"/>
      <c r="KBE298" s="6"/>
      <c r="KBF298" s="6"/>
      <c r="KBG298" s="6"/>
      <c r="KBH298" s="6"/>
      <c r="KBI298" s="6"/>
      <c r="KBJ298" s="6"/>
      <c r="KBK298" s="6"/>
      <c r="KBL298" s="6"/>
      <c r="KBM298" s="6"/>
      <c r="KBN298" s="6"/>
      <c r="KBO298" s="6"/>
      <c r="KBP298" s="6"/>
      <c r="KBQ298" s="6"/>
      <c r="KBR298" s="6"/>
      <c r="KBS298" s="6"/>
      <c r="KBT298" s="6"/>
      <c r="KBU298" s="6"/>
      <c r="KBV298" s="6"/>
      <c r="KBW298" s="6"/>
      <c r="KBX298" s="6"/>
      <c r="KBY298" s="6"/>
      <c r="KBZ298" s="6"/>
      <c r="KCA298" s="6"/>
      <c r="KCB298" s="6"/>
      <c r="KCC298" s="6"/>
      <c r="KCD298" s="6"/>
      <c r="KCE298" s="6"/>
      <c r="KCF298" s="6"/>
      <c r="KCG298" s="6"/>
      <c r="KCH298" s="6"/>
      <c r="KCI298" s="6"/>
      <c r="KCJ298" s="6"/>
      <c r="KCK298" s="6"/>
      <c r="KCL298" s="6"/>
      <c r="KCM298" s="6"/>
      <c r="KCN298" s="6"/>
      <c r="KCO298" s="6"/>
      <c r="KCP298" s="6"/>
      <c r="KCQ298" s="6"/>
      <c r="KCR298" s="6"/>
      <c r="KCS298" s="6"/>
      <c r="KCT298" s="6"/>
      <c r="KCU298" s="6"/>
      <c r="KCV298" s="6"/>
      <c r="KCW298" s="6"/>
      <c r="KCX298" s="6"/>
      <c r="KCY298" s="6"/>
      <c r="KCZ298" s="6"/>
      <c r="KDA298" s="6"/>
      <c r="KDB298" s="6"/>
      <c r="KDC298" s="6"/>
      <c r="KDD298" s="6"/>
      <c r="KDE298" s="6"/>
      <c r="KDF298" s="6"/>
      <c r="KDG298" s="6"/>
      <c r="KDH298" s="6"/>
      <c r="KDI298" s="6"/>
      <c r="KDJ298" s="6"/>
      <c r="KDK298" s="6"/>
      <c r="KDL298" s="6"/>
      <c r="KDM298" s="6"/>
      <c r="KDN298" s="6"/>
      <c r="KDO298" s="6"/>
      <c r="KDP298" s="6"/>
      <c r="KDQ298" s="6"/>
      <c r="KDR298" s="6"/>
      <c r="KDS298" s="6"/>
      <c r="KDT298" s="6"/>
      <c r="KDU298" s="6"/>
      <c r="KDV298" s="6"/>
      <c r="KDW298" s="6"/>
      <c r="KDX298" s="6"/>
      <c r="KDY298" s="6"/>
      <c r="KDZ298" s="6"/>
      <c r="KEA298" s="6"/>
      <c r="KEB298" s="6"/>
      <c r="KEC298" s="6"/>
      <c r="KED298" s="6"/>
      <c r="KEE298" s="6"/>
      <c r="KEF298" s="6"/>
      <c r="KEG298" s="6"/>
      <c r="KEH298" s="6"/>
      <c r="KEI298" s="6"/>
      <c r="KEJ298" s="6"/>
      <c r="KEK298" s="6"/>
      <c r="KEL298" s="6"/>
      <c r="KEM298" s="6"/>
      <c r="KEN298" s="6"/>
      <c r="KEO298" s="6"/>
      <c r="KEP298" s="6"/>
      <c r="KEQ298" s="6"/>
      <c r="KER298" s="6"/>
      <c r="KES298" s="6"/>
      <c r="KET298" s="6"/>
      <c r="KEU298" s="6"/>
      <c r="KEV298" s="6"/>
      <c r="KEW298" s="6"/>
      <c r="KEX298" s="6"/>
      <c r="KEY298" s="6"/>
      <c r="KEZ298" s="6"/>
      <c r="KFA298" s="6"/>
      <c r="KFB298" s="6"/>
      <c r="KFC298" s="6"/>
      <c r="KFD298" s="6"/>
      <c r="KFE298" s="6"/>
      <c r="KFF298" s="6"/>
      <c r="KFG298" s="6"/>
      <c r="KFH298" s="6"/>
      <c r="KFI298" s="6"/>
      <c r="KFJ298" s="6"/>
      <c r="KFK298" s="6"/>
      <c r="KFL298" s="6"/>
      <c r="KFM298" s="6"/>
      <c r="KFN298" s="6"/>
      <c r="KFO298" s="6"/>
      <c r="KFP298" s="6"/>
      <c r="KFQ298" s="6"/>
      <c r="KFR298" s="6"/>
      <c r="KFS298" s="6"/>
      <c r="KFT298" s="6"/>
      <c r="KFU298" s="6"/>
      <c r="KFV298" s="6"/>
      <c r="KFW298" s="6"/>
      <c r="KFX298" s="6"/>
      <c r="KFY298" s="6"/>
      <c r="KFZ298" s="6"/>
      <c r="KGA298" s="6"/>
      <c r="KGB298" s="6"/>
      <c r="KGC298" s="6"/>
      <c r="KGD298" s="6"/>
      <c r="KGE298" s="6"/>
      <c r="KGF298" s="6"/>
      <c r="KGG298" s="6"/>
      <c r="KGH298" s="6"/>
      <c r="KGI298" s="6"/>
      <c r="KGJ298" s="6"/>
      <c r="KGK298" s="6"/>
      <c r="KGL298" s="6"/>
      <c r="KGM298" s="6"/>
      <c r="KGN298" s="6"/>
      <c r="KGO298" s="6"/>
      <c r="KGP298" s="6"/>
      <c r="KGQ298" s="6"/>
      <c r="KGR298" s="6"/>
      <c r="KGS298" s="6"/>
      <c r="KGT298" s="6"/>
      <c r="KGU298" s="6"/>
      <c r="KGV298" s="6"/>
      <c r="KGW298" s="6"/>
      <c r="KGX298" s="6"/>
      <c r="KGY298" s="6"/>
      <c r="KGZ298" s="6"/>
      <c r="KHA298" s="6"/>
      <c r="KHB298" s="6"/>
      <c r="KHC298" s="6"/>
      <c r="KHD298" s="6"/>
      <c r="KHE298" s="6"/>
      <c r="KHF298" s="6"/>
      <c r="KHG298" s="6"/>
      <c r="KHH298" s="6"/>
      <c r="KHI298" s="6"/>
      <c r="KHJ298" s="6"/>
      <c r="KHK298" s="6"/>
      <c r="KHL298" s="6"/>
      <c r="KHM298" s="6"/>
      <c r="KHN298" s="6"/>
      <c r="KHO298" s="6"/>
      <c r="KHP298" s="6"/>
      <c r="KHQ298" s="6"/>
      <c r="KHR298" s="6"/>
      <c r="KHS298" s="6"/>
      <c r="KHT298" s="6"/>
      <c r="KHU298" s="6"/>
      <c r="KHV298" s="6"/>
      <c r="KHW298" s="6"/>
      <c r="KHX298" s="6"/>
      <c r="KHY298" s="6"/>
      <c r="KHZ298" s="6"/>
      <c r="KIA298" s="6"/>
      <c r="KIB298" s="6"/>
      <c r="KIC298" s="6"/>
      <c r="KID298" s="6"/>
      <c r="KIE298" s="6"/>
      <c r="KIF298" s="6"/>
      <c r="KIG298" s="6"/>
      <c r="KIH298" s="6"/>
      <c r="KII298" s="6"/>
      <c r="KIJ298" s="6"/>
      <c r="KIK298" s="6"/>
      <c r="KIL298" s="6"/>
      <c r="KIM298" s="6"/>
      <c r="KIN298" s="6"/>
      <c r="KIO298" s="6"/>
      <c r="KIP298" s="6"/>
      <c r="KIQ298" s="6"/>
      <c r="KIR298" s="6"/>
      <c r="KIS298" s="6"/>
      <c r="KIT298" s="6"/>
      <c r="KIU298" s="6"/>
      <c r="KIV298" s="6"/>
      <c r="KIW298" s="6"/>
      <c r="KIX298" s="6"/>
      <c r="KIY298" s="6"/>
      <c r="KIZ298" s="6"/>
      <c r="KJA298" s="6"/>
      <c r="KJB298" s="6"/>
      <c r="KJC298" s="6"/>
      <c r="KJD298" s="6"/>
      <c r="KJE298" s="6"/>
      <c r="KJF298" s="6"/>
      <c r="KJG298" s="6"/>
      <c r="KJH298" s="6"/>
      <c r="KJI298" s="6"/>
      <c r="KJJ298" s="6"/>
      <c r="KJK298" s="6"/>
      <c r="KJL298" s="6"/>
      <c r="KJM298" s="6"/>
      <c r="KJN298" s="6"/>
      <c r="KJO298" s="6"/>
      <c r="KJP298" s="6"/>
      <c r="KJQ298" s="6"/>
      <c r="KJR298" s="6"/>
      <c r="KJS298" s="6"/>
      <c r="KJT298" s="6"/>
      <c r="KJU298" s="6"/>
      <c r="KJV298" s="6"/>
      <c r="KJW298" s="6"/>
      <c r="KJX298" s="6"/>
      <c r="KJY298" s="6"/>
      <c r="KJZ298" s="6"/>
      <c r="KKA298" s="6"/>
      <c r="KKB298" s="6"/>
      <c r="KKC298" s="6"/>
      <c r="KKD298" s="6"/>
      <c r="KKE298" s="6"/>
      <c r="KKF298" s="6"/>
      <c r="KKG298" s="6"/>
      <c r="KKH298" s="6"/>
      <c r="KKI298" s="6"/>
      <c r="KKJ298" s="6"/>
      <c r="KKK298" s="6"/>
      <c r="KKL298" s="6"/>
      <c r="KKM298" s="6"/>
      <c r="KKN298" s="6"/>
      <c r="KKO298" s="6"/>
      <c r="KKP298" s="6"/>
      <c r="KKQ298" s="6"/>
      <c r="KKR298" s="6"/>
      <c r="KKS298" s="6"/>
      <c r="KKT298" s="6"/>
      <c r="KKU298" s="6"/>
      <c r="KKV298" s="6"/>
      <c r="KKW298" s="6"/>
      <c r="KKX298" s="6"/>
      <c r="KKY298" s="6"/>
      <c r="KKZ298" s="6"/>
      <c r="KLA298" s="6"/>
      <c r="KLB298" s="6"/>
      <c r="KLC298" s="6"/>
      <c r="KLD298" s="6"/>
      <c r="KLE298" s="6"/>
      <c r="KLF298" s="6"/>
      <c r="KLG298" s="6"/>
      <c r="KLH298" s="6"/>
      <c r="KLI298" s="6"/>
      <c r="KLJ298" s="6"/>
      <c r="KLK298" s="6"/>
      <c r="KLL298" s="6"/>
      <c r="KLM298" s="6"/>
      <c r="KLN298" s="6"/>
      <c r="KLO298" s="6"/>
      <c r="KLP298" s="6"/>
      <c r="KLQ298" s="6"/>
      <c r="KLR298" s="6"/>
      <c r="KLS298" s="6"/>
      <c r="KLT298" s="6"/>
      <c r="KLU298" s="6"/>
      <c r="KLV298" s="6"/>
      <c r="KLW298" s="6"/>
      <c r="KLX298" s="6"/>
      <c r="KLY298" s="6"/>
      <c r="KLZ298" s="6"/>
      <c r="KMA298" s="6"/>
      <c r="KMB298" s="6"/>
      <c r="KMC298" s="6"/>
      <c r="KMD298" s="6"/>
      <c r="KME298" s="6"/>
      <c r="KMF298" s="6"/>
      <c r="KMG298" s="6"/>
      <c r="KMH298" s="6"/>
      <c r="KMI298" s="6"/>
      <c r="KMJ298" s="6"/>
      <c r="KMK298" s="6"/>
      <c r="KML298" s="6"/>
      <c r="KMM298" s="6"/>
      <c r="KMN298" s="6"/>
      <c r="KMO298" s="6"/>
      <c r="KMP298" s="6"/>
      <c r="KMQ298" s="6"/>
      <c r="KMR298" s="6"/>
      <c r="KMS298" s="6"/>
      <c r="KMT298" s="6"/>
      <c r="KMU298" s="6"/>
      <c r="KMV298" s="6"/>
      <c r="KMW298" s="6"/>
      <c r="KMX298" s="6"/>
      <c r="KMY298" s="6"/>
      <c r="KMZ298" s="6"/>
      <c r="KNA298" s="6"/>
      <c r="KNB298" s="6"/>
      <c r="KNC298" s="6"/>
      <c r="KND298" s="6"/>
      <c r="KNE298" s="6"/>
      <c r="KNF298" s="6"/>
      <c r="KNG298" s="6"/>
      <c r="KNH298" s="6"/>
      <c r="KNI298" s="6"/>
      <c r="KNJ298" s="6"/>
      <c r="KNK298" s="6"/>
      <c r="KNL298" s="6"/>
      <c r="KNM298" s="6"/>
      <c r="KNN298" s="6"/>
      <c r="KNO298" s="6"/>
      <c r="KNP298" s="6"/>
      <c r="KNQ298" s="6"/>
      <c r="KNR298" s="6"/>
      <c r="KNS298" s="6"/>
      <c r="KNT298" s="6"/>
      <c r="KNU298" s="6"/>
      <c r="KNV298" s="6"/>
      <c r="KNW298" s="6"/>
      <c r="KNX298" s="6"/>
      <c r="KNY298" s="6"/>
      <c r="KNZ298" s="6"/>
      <c r="KOA298" s="6"/>
      <c r="KOB298" s="6"/>
      <c r="KOC298" s="6"/>
      <c r="KOD298" s="6"/>
      <c r="KOE298" s="6"/>
      <c r="KOF298" s="6"/>
      <c r="KOG298" s="6"/>
      <c r="KOH298" s="6"/>
      <c r="KOI298" s="6"/>
      <c r="KOJ298" s="6"/>
      <c r="KOK298" s="6"/>
      <c r="KOL298" s="6"/>
      <c r="KOM298" s="6"/>
      <c r="KON298" s="6"/>
      <c r="KOO298" s="6"/>
      <c r="KOP298" s="6"/>
      <c r="KOQ298" s="6"/>
      <c r="KOR298" s="6"/>
      <c r="KOS298" s="6"/>
      <c r="KOT298" s="6"/>
      <c r="KOU298" s="6"/>
      <c r="KOV298" s="6"/>
      <c r="KOW298" s="6"/>
      <c r="KOX298" s="6"/>
      <c r="KOY298" s="6"/>
      <c r="KOZ298" s="6"/>
      <c r="KPA298" s="6"/>
      <c r="KPB298" s="6"/>
      <c r="KPC298" s="6"/>
      <c r="KPD298" s="6"/>
      <c r="KPE298" s="6"/>
      <c r="KPF298" s="6"/>
      <c r="KPG298" s="6"/>
      <c r="KPH298" s="6"/>
      <c r="KPI298" s="6"/>
      <c r="KPJ298" s="6"/>
      <c r="KPK298" s="6"/>
      <c r="KPL298" s="6"/>
      <c r="KPM298" s="6"/>
      <c r="KPN298" s="6"/>
      <c r="KPO298" s="6"/>
      <c r="KPP298" s="6"/>
      <c r="KPQ298" s="6"/>
      <c r="KPR298" s="6"/>
      <c r="KPS298" s="6"/>
      <c r="KPT298" s="6"/>
      <c r="KPU298" s="6"/>
      <c r="KPV298" s="6"/>
      <c r="KPW298" s="6"/>
      <c r="KPX298" s="6"/>
      <c r="KPY298" s="6"/>
      <c r="KPZ298" s="6"/>
      <c r="KQA298" s="6"/>
      <c r="KQB298" s="6"/>
      <c r="KQC298" s="6"/>
      <c r="KQD298" s="6"/>
      <c r="KQE298" s="6"/>
      <c r="KQF298" s="6"/>
      <c r="KQG298" s="6"/>
      <c r="KQH298" s="6"/>
      <c r="KQI298" s="6"/>
      <c r="KQJ298" s="6"/>
      <c r="KQK298" s="6"/>
      <c r="KQL298" s="6"/>
      <c r="KQM298" s="6"/>
      <c r="KQN298" s="6"/>
      <c r="KQO298" s="6"/>
      <c r="KQP298" s="6"/>
      <c r="KQQ298" s="6"/>
      <c r="KQR298" s="6"/>
      <c r="KQS298" s="6"/>
      <c r="KQT298" s="6"/>
      <c r="KQU298" s="6"/>
      <c r="KQV298" s="6"/>
      <c r="KQW298" s="6"/>
      <c r="KQX298" s="6"/>
      <c r="KQY298" s="6"/>
      <c r="KQZ298" s="6"/>
      <c r="KRA298" s="6"/>
      <c r="KRB298" s="6"/>
      <c r="KRC298" s="6"/>
      <c r="KRD298" s="6"/>
      <c r="KRE298" s="6"/>
      <c r="KRF298" s="6"/>
      <c r="KRG298" s="6"/>
      <c r="KRH298" s="6"/>
      <c r="KRI298" s="6"/>
      <c r="KRJ298" s="6"/>
      <c r="KRK298" s="6"/>
      <c r="KRL298" s="6"/>
      <c r="KRM298" s="6"/>
      <c r="KRN298" s="6"/>
      <c r="KRO298" s="6"/>
      <c r="KRP298" s="6"/>
      <c r="KRQ298" s="6"/>
      <c r="KRR298" s="6"/>
      <c r="KRS298" s="6"/>
      <c r="KRT298" s="6"/>
      <c r="KRU298" s="6"/>
      <c r="KRV298" s="6"/>
      <c r="KRW298" s="6"/>
      <c r="KRX298" s="6"/>
      <c r="KRY298" s="6"/>
      <c r="KRZ298" s="6"/>
      <c r="KSA298" s="6"/>
      <c r="KSB298" s="6"/>
      <c r="KSC298" s="6"/>
      <c r="KSD298" s="6"/>
      <c r="KSE298" s="6"/>
      <c r="KSF298" s="6"/>
      <c r="KSG298" s="6"/>
      <c r="KSH298" s="6"/>
      <c r="KSI298" s="6"/>
      <c r="KSJ298" s="6"/>
      <c r="KSK298" s="6"/>
      <c r="KSL298" s="6"/>
      <c r="KSM298" s="6"/>
      <c r="KSN298" s="6"/>
      <c r="KSO298" s="6"/>
      <c r="KSP298" s="6"/>
      <c r="KSQ298" s="6"/>
      <c r="KSR298" s="6"/>
      <c r="KSS298" s="6"/>
      <c r="KST298" s="6"/>
      <c r="KSU298" s="6"/>
      <c r="KSV298" s="6"/>
      <c r="KSW298" s="6"/>
      <c r="KSX298" s="6"/>
      <c r="KSY298" s="6"/>
      <c r="KSZ298" s="6"/>
      <c r="KTA298" s="6"/>
      <c r="KTB298" s="6"/>
      <c r="KTC298" s="6"/>
      <c r="KTD298" s="6"/>
      <c r="KTE298" s="6"/>
      <c r="KTF298" s="6"/>
      <c r="KTG298" s="6"/>
      <c r="KTH298" s="6"/>
      <c r="KTI298" s="6"/>
      <c r="KTJ298" s="6"/>
      <c r="KTK298" s="6"/>
      <c r="KTL298" s="6"/>
      <c r="KTM298" s="6"/>
      <c r="KTN298" s="6"/>
      <c r="KTO298" s="6"/>
      <c r="KTP298" s="6"/>
      <c r="KTQ298" s="6"/>
      <c r="KTR298" s="6"/>
      <c r="KTS298" s="6"/>
      <c r="KTT298" s="6"/>
      <c r="KTU298" s="6"/>
      <c r="KTV298" s="6"/>
      <c r="KTW298" s="6"/>
      <c r="KTX298" s="6"/>
      <c r="KTY298" s="6"/>
      <c r="KTZ298" s="6"/>
      <c r="KUA298" s="6"/>
      <c r="KUB298" s="6"/>
      <c r="KUC298" s="6"/>
      <c r="KUD298" s="6"/>
      <c r="KUE298" s="6"/>
      <c r="KUF298" s="6"/>
      <c r="KUG298" s="6"/>
      <c r="KUH298" s="6"/>
      <c r="KUI298" s="6"/>
      <c r="KUJ298" s="6"/>
      <c r="KUK298" s="6"/>
      <c r="KUL298" s="6"/>
      <c r="KUM298" s="6"/>
      <c r="KUN298" s="6"/>
      <c r="KUO298" s="6"/>
      <c r="KUP298" s="6"/>
      <c r="KUQ298" s="6"/>
      <c r="KUR298" s="6"/>
      <c r="KUS298" s="6"/>
      <c r="KUT298" s="6"/>
      <c r="KUU298" s="6"/>
      <c r="KUV298" s="6"/>
      <c r="KUW298" s="6"/>
      <c r="KUX298" s="6"/>
      <c r="KUY298" s="6"/>
      <c r="KUZ298" s="6"/>
      <c r="KVA298" s="6"/>
      <c r="KVB298" s="6"/>
      <c r="KVC298" s="6"/>
      <c r="KVD298" s="6"/>
      <c r="KVE298" s="6"/>
      <c r="KVF298" s="6"/>
      <c r="KVG298" s="6"/>
      <c r="KVH298" s="6"/>
      <c r="KVI298" s="6"/>
      <c r="KVJ298" s="6"/>
      <c r="KVK298" s="6"/>
      <c r="KVL298" s="6"/>
      <c r="KVM298" s="6"/>
      <c r="KVN298" s="6"/>
      <c r="KVO298" s="6"/>
      <c r="KVP298" s="6"/>
      <c r="KVQ298" s="6"/>
      <c r="KVR298" s="6"/>
      <c r="KVS298" s="6"/>
      <c r="KVT298" s="6"/>
      <c r="KVU298" s="6"/>
      <c r="KVV298" s="6"/>
      <c r="KVW298" s="6"/>
      <c r="KVX298" s="6"/>
      <c r="KVY298" s="6"/>
      <c r="KVZ298" s="6"/>
      <c r="KWA298" s="6"/>
      <c r="KWB298" s="6"/>
      <c r="KWC298" s="6"/>
      <c r="KWD298" s="6"/>
      <c r="KWE298" s="6"/>
      <c r="KWF298" s="6"/>
      <c r="KWG298" s="6"/>
      <c r="KWH298" s="6"/>
      <c r="KWI298" s="6"/>
      <c r="KWJ298" s="6"/>
      <c r="KWK298" s="6"/>
      <c r="KWL298" s="6"/>
      <c r="KWM298" s="6"/>
      <c r="KWN298" s="6"/>
      <c r="KWO298" s="6"/>
      <c r="KWP298" s="6"/>
      <c r="KWQ298" s="6"/>
      <c r="KWR298" s="6"/>
      <c r="KWS298" s="6"/>
      <c r="KWT298" s="6"/>
      <c r="KWU298" s="6"/>
      <c r="KWV298" s="6"/>
      <c r="KWW298" s="6"/>
      <c r="KWX298" s="6"/>
      <c r="KWY298" s="6"/>
      <c r="KWZ298" s="6"/>
      <c r="KXA298" s="6"/>
      <c r="KXB298" s="6"/>
      <c r="KXC298" s="6"/>
      <c r="KXD298" s="6"/>
      <c r="KXE298" s="6"/>
      <c r="KXF298" s="6"/>
      <c r="KXG298" s="6"/>
      <c r="KXH298" s="6"/>
      <c r="KXI298" s="6"/>
      <c r="KXJ298" s="6"/>
      <c r="KXK298" s="6"/>
      <c r="KXL298" s="6"/>
      <c r="KXM298" s="6"/>
      <c r="KXN298" s="6"/>
      <c r="KXO298" s="6"/>
      <c r="KXP298" s="6"/>
      <c r="KXQ298" s="6"/>
      <c r="KXR298" s="6"/>
      <c r="KXS298" s="6"/>
      <c r="KXT298" s="6"/>
      <c r="KXU298" s="6"/>
      <c r="KXV298" s="6"/>
      <c r="KXW298" s="6"/>
      <c r="KXX298" s="6"/>
      <c r="KXY298" s="6"/>
      <c r="KXZ298" s="6"/>
      <c r="KYA298" s="6"/>
      <c r="KYB298" s="6"/>
      <c r="KYC298" s="6"/>
      <c r="KYD298" s="6"/>
      <c r="KYE298" s="6"/>
      <c r="KYF298" s="6"/>
      <c r="KYG298" s="6"/>
      <c r="KYH298" s="6"/>
      <c r="KYI298" s="6"/>
      <c r="KYJ298" s="6"/>
      <c r="KYK298" s="6"/>
      <c r="KYL298" s="6"/>
      <c r="KYM298" s="6"/>
      <c r="KYN298" s="6"/>
      <c r="KYO298" s="6"/>
      <c r="KYP298" s="6"/>
      <c r="KYQ298" s="6"/>
      <c r="KYR298" s="6"/>
      <c r="KYS298" s="6"/>
      <c r="KYT298" s="6"/>
      <c r="KYU298" s="6"/>
      <c r="KYV298" s="6"/>
      <c r="KYW298" s="6"/>
      <c r="KYX298" s="6"/>
      <c r="KYY298" s="6"/>
      <c r="KYZ298" s="6"/>
      <c r="KZA298" s="6"/>
      <c r="KZB298" s="6"/>
      <c r="KZC298" s="6"/>
      <c r="KZD298" s="6"/>
      <c r="KZE298" s="6"/>
      <c r="KZF298" s="6"/>
      <c r="KZG298" s="6"/>
      <c r="KZH298" s="6"/>
      <c r="KZI298" s="6"/>
      <c r="KZJ298" s="6"/>
      <c r="KZK298" s="6"/>
      <c r="KZL298" s="6"/>
      <c r="KZM298" s="6"/>
      <c r="KZN298" s="6"/>
      <c r="KZO298" s="6"/>
      <c r="KZP298" s="6"/>
      <c r="KZQ298" s="6"/>
      <c r="KZR298" s="6"/>
      <c r="KZS298" s="6"/>
      <c r="KZT298" s="6"/>
      <c r="KZU298" s="6"/>
      <c r="KZV298" s="6"/>
      <c r="KZW298" s="6"/>
      <c r="KZX298" s="6"/>
      <c r="KZY298" s="6"/>
      <c r="KZZ298" s="6"/>
      <c r="LAA298" s="6"/>
      <c r="LAB298" s="6"/>
      <c r="LAC298" s="6"/>
      <c r="LAD298" s="6"/>
      <c r="LAE298" s="6"/>
      <c r="LAF298" s="6"/>
      <c r="LAG298" s="6"/>
      <c r="LAH298" s="6"/>
      <c r="LAI298" s="6"/>
      <c r="LAJ298" s="6"/>
      <c r="LAK298" s="6"/>
      <c r="LAL298" s="6"/>
      <c r="LAM298" s="6"/>
      <c r="LAN298" s="6"/>
      <c r="LAO298" s="6"/>
      <c r="LAP298" s="6"/>
      <c r="LAQ298" s="6"/>
      <c r="LAR298" s="6"/>
      <c r="LAS298" s="6"/>
      <c r="LAT298" s="6"/>
      <c r="LAU298" s="6"/>
      <c r="LAV298" s="6"/>
      <c r="LAW298" s="6"/>
      <c r="LAX298" s="6"/>
      <c r="LAY298" s="6"/>
      <c r="LAZ298" s="6"/>
      <c r="LBA298" s="6"/>
      <c r="LBB298" s="6"/>
      <c r="LBC298" s="6"/>
      <c r="LBD298" s="6"/>
      <c r="LBE298" s="6"/>
      <c r="LBF298" s="6"/>
      <c r="LBG298" s="6"/>
      <c r="LBH298" s="6"/>
      <c r="LBI298" s="6"/>
      <c r="LBJ298" s="6"/>
      <c r="LBK298" s="6"/>
      <c r="LBL298" s="6"/>
      <c r="LBM298" s="6"/>
      <c r="LBN298" s="6"/>
      <c r="LBO298" s="6"/>
      <c r="LBP298" s="6"/>
      <c r="LBQ298" s="6"/>
      <c r="LBR298" s="6"/>
      <c r="LBS298" s="6"/>
      <c r="LBT298" s="6"/>
      <c r="LBU298" s="6"/>
      <c r="LBV298" s="6"/>
      <c r="LBW298" s="6"/>
      <c r="LBX298" s="6"/>
      <c r="LBY298" s="6"/>
      <c r="LBZ298" s="6"/>
      <c r="LCA298" s="6"/>
      <c r="LCB298" s="6"/>
      <c r="LCC298" s="6"/>
      <c r="LCD298" s="6"/>
      <c r="LCE298" s="6"/>
      <c r="LCF298" s="6"/>
      <c r="LCG298" s="6"/>
      <c r="LCH298" s="6"/>
      <c r="LCI298" s="6"/>
      <c r="LCJ298" s="6"/>
      <c r="LCK298" s="6"/>
      <c r="LCL298" s="6"/>
      <c r="LCM298" s="6"/>
      <c r="LCN298" s="6"/>
      <c r="LCO298" s="6"/>
      <c r="LCP298" s="6"/>
      <c r="LCQ298" s="6"/>
      <c r="LCR298" s="6"/>
      <c r="LCS298" s="6"/>
      <c r="LCT298" s="6"/>
      <c r="LCU298" s="6"/>
      <c r="LCV298" s="6"/>
      <c r="LCW298" s="6"/>
      <c r="LCX298" s="6"/>
      <c r="LCY298" s="6"/>
      <c r="LCZ298" s="6"/>
      <c r="LDA298" s="6"/>
      <c r="LDB298" s="6"/>
      <c r="LDC298" s="6"/>
      <c r="LDD298" s="6"/>
      <c r="LDE298" s="6"/>
      <c r="LDF298" s="6"/>
      <c r="LDG298" s="6"/>
      <c r="LDH298" s="6"/>
      <c r="LDI298" s="6"/>
      <c r="LDJ298" s="6"/>
      <c r="LDK298" s="6"/>
      <c r="LDL298" s="6"/>
      <c r="LDM298" s="6"/>
      <c r="LDN298" s="6"/>
      <c r="LDO298" s="6"/>
      <c r="LDP298" s="6"/>
      <c r="LDQ298" s="6"/>
      <c r="LDR298" s="6"/>
      <c r="LDS298" s="6"/>
      <c r="LDT298" s="6"/>
      <c r="LDU298" s="6"/>
      <c r="LDV298" s="6"/>
      <c r="LDW298" s="6"/>
      <c r="LDX298" s="6"/>
      <c r="LDY298" s="6"/>
      <c r="LDZ298" s="6"/>
      <c r="LEA298" s="6"/>
      <c r="LEB298" s="6"/>
      <c r="LEC298" s="6"/>
      <c r="LED298" s="6"/>
      <c r="LEE298" s="6"/>
      <c r="LEF298" s="6"/>
      <c r="LEG298" s="6"/>
      <c r="LEH298" s="6"/>
      <c r="LEI298" s="6"/>
      <c r="LEJ298" s="6"/>
      <c r="LEK298" s="6"/>
      <c r="LEL298" s="6"/>
      <c r="LEM298" s="6"/>
      <c r="LEN298" s="6"/>
      <c r="LEO298" s="6"/>
      <c r="LEP298" s="6"/>
      <c r="LEQ298" s="6"/>
      <c r="LER298" s="6"/>
      <c r="LES298" s="6"/>
      <c r="LET298" s="6"/>
      <c r="LEU298" s="6"/>
      <c r="LEV298" s="6"/>
      <c r="LEW298" s="6"/>
      <c r="LEX298" s="6"/>
      <c r="LEY298" s="6"/>
      <c r="LEZ298" s="6"/>
      <c r="LFA298" s="6"/>
      <c r="LFB298" s="6"/>
      <c r="LFC298" s="6"/>
      <c r="LFD298" s="6"/>
      <c r="LFE298" s="6"/>
      <c r="LFF298" s="6"/>
      <c r="LFG298" s="6"/>
      <c r="LFH298" s="6"/>
      <c r="LFI298" s="6"/>
      <c r="LFJ298" s="6"/>
      <c r="LFK298" s="6"/>
      <c r="LFL298" s="6"/>
      <c r="LFM298" s="6"/>
      <c r="LFN298" s="6"/>
      <c r="LFO298" s="6"/>
      <c r="LFP298" s="6"/>
      <c r="LFQ298" s="6"/>
      <c r="LFR298" s="6"/>
      <c r="LFS298" s="6"/>
      <c r="LFT298" s="6"/>
      <c r="LFU298" s="6"/>
      <c r="LFV298" s="6"/>
      <c r="LFW298" s="6"/>
      <c r="LFX298" s="6"/>
      <c r="LFY298" s="6"/>
      <c r="LFZ298" s="6"/>
      <c r="LGA298" s="6"/>
      <c r="LGB298" s="6"/>
      <c r="LGC298" s="6"/>
      <c r="LGD298" s="6"/>
      <c r="LGE298" s="6"/>
      <c r="LGF298" s="6"/>
      <c r="LGG298" s="6"/>
      <c r="LGH298" s="6"/>
      <c r="LGI298" s="6"/>
      <c r="LGJ298" s="6"/>
      <c r="LGK298" s="6"/>
      <c r="LGL298" s="6"/>
      <c r="LGM298" s="6"/>
      <c r="LGN298" s="6"/>
      <c r="LGO298" s="6"/>
      <c r="LGP298" s="6"/>
      <c r="LGQ298" s="6"/>
      <c r="LGR298" s="6"/>
      <c r="LGS298" s="6"/>
      <c r="LGT298" s="6"/>
      <c r="LGU298" s="6"/>
      <c r="LGV298" s="6"/>
      <c r="LGW298" s="6"/>
      <c r="LGX298" s="6"/>
      <c r="LGY298" s="6"/>
      <c r="LGZ298" s="6"/>
      <c r="LHA298" s="6"/>
      <c r="LHB298" s="6"/>
      <c r="LHC298" s="6"/>
      <c r="LHD298" s="6"/>
      <c r="LHE298" s="6"/>
      <c r="LHF298" s="6"/>
      <c r="LHG298" s="6"/>
      <c r="LHH298" s="6"/>
      <c r="LHI298" s="6"/>
      <c r="LHJ298" s="6"/>
      <c r="LHK298" s="6"/>
      <c r="LHL298" s="6"/>
      <c r="LHM298" s="6"/>
      <c r="LHN298" s="6"/>
      <c r="LHO298" s="6"/>
      <c r="LHP298" s="6"/>
      <c r="LHQ298" s="6"/>
      <c r="LHR298" s="6"/>
      <c r="LHS298" s="6"/>
      <c r="LHT298" s="6"/>
      <c r="LHU298" s="6"/>
      <c r="LHV298" s="6"/>
      <c r="LHW298" s="6"/>
      <c r="LHX298" s="6"/>
      <c r="LHY298" s="6"/>
      <c r="LHZ298" s="6"/>
      <c r="LIA298" s="6"/>
      <c r="LIB298" s="6"/>
      <c r="LIC298" s="6"/>
      <c r="LID298" s="6"/>
      <c r="LIE298" s="6"/>
      <c r="LIF298" s="6"/>
      <c r="LIG298" s="6"/>
      <c r="LIH298" s="6"/>
      <c r="LII298" s="6"/>
      <c r="LIJ298" s="6"/>
      <c r="LIK298" s="6"/>
      <c r="LIL298" s="6"/>
      <c r="LIM298" s="6"/>
      <c r="LIN298" s="6"/>
      <c r="LIO298" s="6"/>
      <c r="LIP298" s="6"/>
      <c r="LIQ298" s="6"/>
      <c r="LIR298" s="6"/>
      <c r="LIS298" s="6"/>
      <c r="LIT298" s="6"/>
      <c r="LIU298" s="6"/>
      <c r="LIV298" s="6"/>
      <c r="LIW298" s="6"/>
      <c r="LIX298" s="6"/>
      <c r="LIY298" s="6"/>
      <c r="LIZ298" s="6"/>
      <c r="LJA298" s="6"/>
      <c r="LJB298" s="6"/>
      <c r="LJC298" s="6"/>
      <c r="LJD298" s="6"/>
      <c r="LJE298" s="6"/>
      <c r="LJF298" s="6"/>
      <c r="LJG298" s="6"/>
      <c r="LJH298" s="6"/>
      <c r="LJI298" s="6"/>
      <c r="LJJ298" s="6"/>
      <c r="LJK298" s="6"/>
      <c r="LJL298" s="6"/>
      <c r="LJM298" s="6"/>
      <c r="LJN298" s="6"/>
      <c r="LJO298" s="6"/>
      <c r="LJP298" s="6"/>
      <c r="LJQ298" s="6"/>
      <c r="LJR298" s="6"/>
      <c r="LJS298" s="6"/>
      <c r="LJT298" s="6"/>
      <c r="LJU298" s="6"/>
      <c r="LJV298" s="6"/>
      <c r="LJW298" s="6"/>
      <c r="LJX298" s="6"/>
      <c r="LJY298" s="6"/>
      <c r="LJZ298" s="6"/>
      <c r="LKA298" s="6"/>
      <c r="LKB298" s="6"/>
      <c r="LKC298" s="6"/>
      <c r="LKD298" s="6"/>
      <c r="LKE298" s="6"/>
      <c r="LKF298" s="6"/>
      <c r="LKG298" s="6"/>
      <c r="LKH298" s="6"/>
      <c r="LKI298" s="6"/>
      <c r="LKJ298" s="6"/>
      <c r="LKK298" s="6"/>
      <c r="LKL298" s="6"/>
      <c r="LKM298" s="6"/>
      <c r="LKN298" s="6"/>
      <c r="LKO298" s="6"/>
      <c r="LKP298" s="6"/>
      <c r="LKQ298" s="6"/>
      <c r="LKR298" s="6"/>
      <c r="LKS298" s="6"/>
      <c r="LKT298" s="6"/>
      <c r="LKU298" s="6"/>
      <c r="LKV298" s="6"/>
      <c r="LKW298" s="6"/>
      <c r="LKX298" s="6"/>
      <c r="LKY298" s="6"/>
      <c r="LKZ298" s="6"/>
      <c r="LLA298" s="6"/>
      <c r="LLB298" s="6"/>
      <c r="LLC298" s="6"/>
      <c r="LLD298" s="6"/>
      <c r="LLE298" s="6"/>
      <c r="LLF298" s="6"/>
      <c r="LLG298" s="6"/>
      <c r="LLH298" s="6"/>
      <c r="LLI298" s="6"/>
      <c r="LLJ298" s="6"/>
      <c r="LLK298" s="6"/>
      <c r="LLL298" s="6"/>
      <c r="LLM298" s="6"/>
      <c r="LLN298" s="6"/>
      <c r="LLO298" s="6"/>
      <c r="LLP298" s="6"/>
      <c r="LLQ298" s="6"/>
      <c r="LLR298" s="6"/>
      <c r="LLS298" s="6"/>
      <c r="LLT298" s="6"/>
      <c r="LLU298" s="6"/>
      <c r="LLV298" s="6"/>
      <c r="LLW298" s="6"/>
      <c r="LLX298" s="6"/>
      <c r="LLY298" s="6"/>
      <c r="LLZ298" s="6"/>
      <c r="LMA298" s="6"/>
      <c r="LMB298" s="6"/>
      <c r="LMC298" s="6"/>
      <c r="LMD298" s="6"/>
      <c r="LME298" s="6"/>
      <c r="LMF298" s="6"/>
      <c r="LMG298" s="6"/>
      <c r="LMH298" s="6"/>
      <c r="LMI298" s="6"/>
      <c r="LMJ298" s="6"/>
      <c r="LMK298" s="6"/>
      <c r="LML298" s="6"/>
      <c r="LMM298" s="6"/>
      <c r="LMN298" s="6"/>
      <c r="LMO298" s="6"/>
      <c r="LMP298" s="6"/>
      <c r="LMQ298" s="6"/>
      <c r="LMR298" s="6"/>
      <c r="LMS298" s="6"/>
      <c r="LMT298" s="6"/>
      <c r="LMU298" s="6"/>
      <c r="LMV298" s="6"/>
      <c r="LMW298" s="6"/>
      <c r="LMX298" s="6"/>
      <c r="LMY298" s="6"/>
      <c r="LMZ298" s="6"/>
      <c r="LNA298" s="6"/>
      <c r="LNB298" s="6"/>
      <c r="LNC298" s="6"/>
      <c r="LND298" s="6"/>
      <c r="LNE298" s="6"/>
      <c r="LNF298" s="6"/>
      <c r="LNG298" s="6"/>
      <c r="LNH298" s="6"/>
      <c r="LNI298" s="6"/>
      <c r="LNJ298" s="6"/>
      <c r="LNK298" s="6"/>
      <c r="LNL298" s="6"/>
      <c r="LNM298" s="6"/>
      <c r="LNN298" s="6"/>
      <c r="LNO298" s="6"/>
      <c r="LNP298" s="6"/>
      <c r="LNQ298" s="6"/>
      <c r="LNR298" s="6"/>
      <c r="LNS298" s="6"/>
      <c r="LNT298" s="6"/>
      <c r="LNU298" s="6"/>
      <c r="LNV298" s="6"/>
      <c r="LNW298" s="6"/>
      <c r="LNX298" s="6"/>
      <c r="LNY298" s="6"/>
      <c r="LNZ298" s="6"/>
      <c r="LOA298" s="6"/>
      <c r="LOB298" s="6"/>
      <c r="LOC298" s="6"/>
      <c r="LOD298" s="6"/>
      <c r="LOE298" s="6"/>
      <c r="LOF298" s="6"/>
      <c r="LOG298" s="6"/>
      <c r="LOH298" s="6"/>
      <c r="LOI298" s="6"/>
      <c r="LOJ298" s="6"/>
      <c r="LOK298" s="6"/>
      <c r="LOL298" s="6"/>
      <c r="LOM298" s="6"/>
      <c r="LON298" s="6"/>
      <c r="LOO298" s="6"/>
      <c r="LOP298" s="6"/>
      <c r="LOQ298" s="6"/>
      <c r="LOR298" s="6"/>
      <c r="LOS298" s="6"/>
      <c r="LOT298" s="6"/>
      <c r="LOU298" s="6"/>
      <c r="LOV298" s="6"/>
      <c r="LOW298" s="6"/>
      <c r="LOX298" s="6"/>
      <c r="LOY298" s="6"/>
      <c r="LOZ298" s="6"/>
      <c r="LPA298" s="6"/>
      <c r="LPB298" s="6"/>
      <c r="LPC298" s="6"/>
      <c r="LPD298" s="6"/>
      <c r="LPE298" s="6"/>
      <c r="LPF298" s="6"/>
      <c r="LPG298" s="6"/>
      <c r="LPH298" s="6"/>
      <c r="LPI298" s="6"/>
      <c r="LPJ298" s="6"/>
      <c r="LPK298" s="6"/>
      <c r="LPL298" s="6"/>
      <c r="LPM298" s="6"/>
      <c r="LPN298" s="6"/>
      <c r="LPO298" s="6"/>
      <c r="LPP298" s="6"/>
      <c r="LPQ298" s="6"/>
      <c r="LPR298" s="6"/>
      <c r="LPS298" s="6"/>
      <c r="LPT298" s="6"/>
      <c r="LPU298" s="6"/>
      <c r="LPV298" s="6"/>
      <c r="LPW298" s="6"/>
      <c r="LPX298" s="6"/>
      <c r="LPY298" s="6"/>
      <c r="LPZ298" s="6"/>
      <c r="LQA298" s="6"/>
      <c r="LQB298" s="6"/>
      <c r="LQC298" s="6"/>
      <c r="LQD298" s="6"/>
      <c r="LQE298" s="6"/>
      <c r="LQF298" s="6"/>
      <c r="LQG298" s="6"/>
      <c r="LQH298" s="6"/>
      <c r="LQI298" s="6"/>
      <c r="LQJ298" s="6"/>
      <c r="LQK298" s="6"/>
      <c r="LQL298" s="6"/>
      <c r="LQM298" s="6"/>
      <c r="LQN298" s="6"/>
      <c r="LQO298" s="6"/>
      <c r="LQP298" s="6"/>
      <c r="LQQ298" s="6"/>
      <c r="LQR298" s="6"/>
      <c r="LQS298" s="6"/>
      <c r="LQT298" s="6"/>
      <c r="LQU298" s="6"/>
      <c r="LQV298" s="6"/>
      <c r="LQW298" s="6"/>
      <c r="LQX298" s="6"/>
      <c r="LQY298" s="6"/>
      <c r="LQZ298" s="6"/>
      <c r="LRA298" s="6"/>
      <c r="LRB298" s="6"/>
      <c r="LRC298" s="6"/>
      <c r="LRD298" s="6"/>
      <c r="LRE298" s="6"/>
      <c r="LRF298" s="6"/>
      <c r="LRG298" s="6"/>
      <c r="LRH298" s="6"/>
      <c r="LRI298" s="6"/>
      <c r="LRJ298" s="6"/>
      <c r="LRK298" s="6"/>
      <c r="LRL298" s="6"/>
      <c r="LRM298" s="6"/>
      <c r="LRN298" s="6"/>
      <c r="LRO298" s="6"/>
      <c r="LRP298" s="6"/>
      <c r="LRQ298" s="6"/>
      <c r="LRR298" s="6"/>
      <c r="LRS298" s="6"/>
      <c r="LRT298" s="6"/>
      <c r="LRU298" s="6"/>
      <c r="LRV298" s="6"/>
      <c r="LRW298" s="6"/>
      <c r="LRX298" s="6"/>
      <c r="LRY298" s="6"/>
      <c r="LRZ298" s="6"/>
      <c r="LSA298" s="6"/>
      <c r="LSB298" s="6"/>
      <c r="LSC298" s="6"/>
      <c r="LSD298" s="6"/>
      <c r="LSE298" s="6"/>
      <c r="LSF298" s="6"/>
      <c r="LSG298" s="6"/>
      <c r="LSH298" s="6"/>
      <c r="LSI298" s="6"/>
      <c r="LSJ298" s="6"/>
      <c r="LSK298" s="6"/>
      <c r="LSL298" s="6"/>
      <c r="LSM298" s="6"/>
      <c r="LSN298" s="6"/>
      <c r="LSO298" s="6"/>
      <c r="LSP298" s="6"/>
      <c r="LSQ298" s="6"/>
      <c r="LSR298" s="6"/>
      <c r="LSS298" s="6"/>
      <c r="LST298" s="6"/>
      <c r="LSU298" s="6"/>
      <c r="LSV298" s="6"/>
      <c r="LSW298" s="6"/>
      <c r="LSX298" s="6"/>
      <c r="LSY298" s="6"/>
      <c r="LSZ298" s="6"/>
      <c r="LTA298" s="6"/>
      <c r="LTB298" s="6"/>
      <c r="LTC298" s="6"/>
      <c r="LTD298" s="6"/>
      <c r="LTE298" s="6"/>
      <c r="LTF298" s="6"/>
      <c r="LTG298" s="6"/>
      <c r="LTH298" s="6"/>
      <c r="LTI298" s="6"/>
      <c r="LTJ298" s="6"/>
      <c r="LTK298" s="6"/>
      <c r="LTL298" s="6"/>
      <c r="LTM298" s="6"/>
      <c r="LTN298" s="6"/>
      <c r="LTO298" s="6"/>
      <c r="LTP298" s="6"/>
      <c r="LTQ298" s="6"/>
      <c r="LTR298" s="6"/>
      <c r="LTS298" s="6"/>
      <c r="LTT298" s="6"/>
      <c r="LTU298" s="6"/>
      <c r="LTV298" s="6"/>
      <c r="LTW298" s="6"/>
      <c r="LTX298" s="6"/>
      <c r="LTY298" s="6"/>
      <c r="LTZ298" s="6"/>
      <c r="LUA298" s="6"/>
      <c r="LUB298" s="6"/>
      <c r="LUC298" s="6"/>
      <c r="LUD298" s="6"/>
      <c r="LUE298" s="6"/>
      <c r="LUF298" s="6"/>
      <c r="LUG298" s="6"/>
      <c r="LUH298" s="6"/>
      <c r="LUI298" s="6"/>
      <c r="LUJ298" s="6"/>
      <c r="LUK298" s="6"/>
      <c r="LUL298" s="6"/>
      <c r="LUM298" s="6"/>
      <c r="LUN298" s="6"/>
      <c r="LUO298" s="6"/>
      <c r="LUP298" s="6"/>
      <c r="LUQ298" s="6"/>
      <c r="LUR298" s="6"/>
      <c r="LUS298" s="6"/>
      <c r="LUT298" s="6"/>
      <c r="LUU298" s="6"/>
      <c r="LUV298" s="6"/>
      <c r="LUW298" s="6"/>
      <c r="LUX298" s="6"/>
      <c r="LUY298" s="6"/>
      <c r="LUZ298" s="6"/>
      <c r="LVA298" s="6"/>
      <c r="LVB298" s="6"/>
      <c r="LVC298" s="6"/>
      <c r="LVD298" s="6"/>
      <c r="LVE298" s="6"/>
      <c r="LVF298" s="6"/>
      <c r="LVG298" s="6"/>
      <c r="LVH298" s="6"/>
      <c r="LVI298" s="6"/>
      <c r="LVJ298" s="6"/>
      <c r="LVK298" s="6"/>
      <c r="LVL298" s="6"/>
      <c r="LVM298" s="6"/>
      <c r="LVN298" s="6"/>
      <c r="LVO298" s="6"/>
      <c r="LVP298" s="6"/>
      <c r="LVQ298" s="6"/>
      <c r="LVR298" s="6"/>
      <c r="LVS298" s="6"/>
      <c r="LVT298" s="6"/>
      <c r="LVU298" s="6"/>
      <c r="LVV298" s="6"/>
      <c r="LVW298" s="6"/>
      <c r="LVX298" s="6"/>
      <c r="LVY298" s="6"/>
      <c r="LVZ298" s="6"/>
      <c r="LWA298" s="6"/>
      <c r="LWB298" s="6"/>
      <c r="LWC298" s="6"/>
      <c r="LWD298" s="6"/>
      <c r="LWE298" s="6"/>
      <c r="LWF298" s="6"/>
      <c r="LWG298" s="6"/>
      <c r="LWH298" s="6"/>
      <c r="LWI298" s="6"/>
      <c r="LWJ298" s="6"/>
      <c r="LWK298" s="6"/>
      <c r="LWL298" s="6"/>
      <c r="LWM298" s="6"/>
      <c r="LWN298" s="6"/>
      <c r="LWO298" s="6"/>
      <c r="LWP298" s="6"/>
      <c r="LWQ298" s="6"/>
      <c r="LWR298" s="6"/>
      <c r="LWS298" s="6"/>
      <c r="LWT298" s="6"/>
      <c r="LWU298" s="6"/>
      <c r="LWV298" s="6"/>
      <c r="LWW298" s="6"/>
      <c r="LWX298" s="6"/>
      <c r="LWY298" s="6"/>
      <c r="LWZ298" s="6"/>
      <c r="LXA298" s="6"/>
      <c r="LXB298" s="6"/>
      <c r="LXC298" s="6"/>
      <c r="LXD298" s="6"/>
      <c r="LXE298" s="6"/>
      <c r="LXF298" s="6"/>
      <c r="LXG298" s="6"/>
      <c r="LXH298" s="6"/>
      <c r="LXI298" s="6"/>
      <c r="LXJ298" s="6"/>
      <c r="LXK298" s="6"/>
      <c r="LXL298" s="6"/>
      <c r="LXM298" s="6"/>
      <c r="LXN298" s="6"/>
      <c r="LXO298" s="6"/>
      <c r="LXP298" s="6"/>
      <c r="LXQ298" s="6"/>
      <c r="LXR298" s="6"/>
      <c r="LXS298" s="6"/>
      <c r="LXT298" s="6"/>
      <c r="LXU298" s="6"/>
      <c r="LXV298" s="6"/>
      <c r="LXW298" s="6"/>
      <c r="LXX298" s="6"/>
      <c r="LXY298" s="6"/>
      <c r="LXZ298" s="6"/>
      <c r="LYA298" s="6"/>
      <c r="LYB298" s="6"/>
      <c r="LYC298" s="6"/>
      <c r="LYD298" s="6"/>
      <c r="LYE298" s="6"/>
      <c r="LYF298" s="6"/>
      <c r="LYG298" s="6"/>
      <c r="LYH298" s="6"/>
      <c r="LYI298" s="6"/>
      <c r="LYJ298" s="6"/>
      <c r="LYK298" s="6"/>
      <c r="LYL298" s="6"/>
      <c r="LYM298" s="6"/>
      <c r="LYN298" s="6"/>
      <c r="LYO298" s="6"/>
      <c r="LYP298" s="6"/>
      <c r="LYQ298" s="6"/>
      <c r="LYR298" s="6"/>
      <c r="LYS298" s="6"/>
      <c r="LYT298" s="6"/>
      <c r="LYU298" s="6"/>
      <c r="LYV298" s="6"/>
      <c r="LYW298" s="6"/>
      <c r="LYX298" s="6"/>
      <c r="LYY298" s="6"/>
      <c r="LYZ298" s="6"/>
      <c r="LZA298" s="6"/>
      <c r="LZB298" s="6"/>
      <c r="LZC298" s="6"/>
      <c r="LZD298" s="6"/>
      <c r="LZE298" s="6"/>
      <c r="LZF298" s="6"/>
      <c r="LZG298" s="6"/>
      <c r="LZH298" s="6"/>
      <c r="LZI298" s="6"/>
      <c r="LZJ298" s="6"/>
      <c r="LZK298" s="6"/>
      <c r="LZL298" s="6"/>
      <c r="LZM298" s="6"/>
      <c r="LZN298" s="6"/>
      <c r="LZO298" s="6"/>
      <c r="LZP298" s="6"/>
      <c r="LZQ298" s="6"/>
      <c r="LZR298" s="6"/>
      <c r="LZS298" s="6"/>
      <c r="LZT298" s="6"/>
      <c r="LZU298" s="6"/>
      <c r="LZV298" s="6"/>
      <c r="LZW298" s="6"/>
      <c r="LZX298" s="6"/>
      <c r="LZY298" s="6"/>
      <c r="LZZ298" s="6"/>
      <c r="MAA298" s="6"/>
      <c r="MAB298" s="6"/>
      <c r="MAC298" s="6"/>
      <c r="MAD298" s="6"/>
      <c r="MAE298" s="6"/>
      <c r="MAF298" s="6"/>
      <c r="MAG298" s="6"/>
      <c r="MAH298" s="6"/>
      <c r="MAI298" s="6"/>
      <c r="MAJ298" s="6"/>
      <c r="MAK298" s="6"/>
      <c r="MAL298" s="6"/>
      <c r="MAM298" s="6"/>
      <c r="MAN298" s="6"/>
      <c r="MAO298" s="6"/>
      <c r="MAP298" s="6"/>
      <c r="MAQ298" s="6"/>
      <c r="MAR298" s="6"/>
      <c r="MAS298" s="6"/>
      <c r="MAT298" s="6"/>
      <c r="MAU298" s="6"/>
      <c r="MAV298" s="6"/>
      <c r="MAW298" s="6"/>
      <c r="MAX298" s="6"/>
      <c r="MAY298" s="6"/>
      <c r="MAZ298" s="6"/>
      <c r="MBA298" s="6"/>
      <c r="MBB298" s="6"/>
      <c r="MBC298" s="6"/>
      <c r="MBD298" s="6"/>
      <c r="MBE298" s="6"/>
      <c r="MBF298" s="6"/>
      <c r="MBG298" s="6"/>
      <c r="MBH298" s="6"/>
      <c r="MBI298" s="6"/>
      <c r="MBJ298" s="6"/>
      <c r="MBK298" s="6"/>
      <c r="MBL298" s="6"/>
      <c r="MBM298" s="6"/>
      <c r="MBN298" s="6"/>
      <c r="MBO298" s="6"/>
      <c r="MBP298" s="6"/>
      <c r="MBQ298" s="6"/>
      <c r="MBR298" s="6"/>
      <c r="MBS298" s="6"/>
      <c r="MBT298" s="6"/>
      <c r="MBU298" s="6"/>
      <c r="MBV298" s="6"/>
      <c r="MBW298" s="6"/>
      <c r="MBX298" s="6"/>
      <c r="MBY298" s="6"/>
      <c r="MBZ298" s="6"/>
      <c r="MCA298" s="6"/>
      <c r="MCB298" s="6"/>
      <c r="MCC298" s="6"/>
      <c r="MCD298" s="6"/>
      <c r="MCE298" s="6"/>
      <c r="MCF298" s="6"/>
      <c r="MCG298" s="6"/>
      <c r="MCH298" s="6"/>
      <c r="MCI298" s="6"/>
      <c r="MCJ298" s="6"/>
      <c r="MCK298" s="6"/>
      <c r="MCL298" s="6"/>
      <c r="MCM298" s="6"/>
      <c r="MCN298" s="6"/>
      <c r="MCO298" s="6"/>
      <c r="MCP298" s="6"/>
      <c r="MCQ298" s="6"/>
      <c r="MCR298" s="6"/>
      <c r="MCS298" s="6"/>
      <c r="MCT298" s="6"/>
      <c r="MCU298" s="6"/>
      <c r="MCV298" s="6"/>
      <c r="MCW298" s="6"/>
      <c r="MCX298" s="6"/>
      <c r="MCY298" s="6"/>
      <c r="MCZ298" s="6"/>
      <c r="MDA298" s="6"/>
      <c r="MDB298" s="6"/>
      <c r="MDC298" s="6"/>
      <c r="MDD298" s="6"/>
      <c r="MDE298" s="6"/>
      <c r="MDF298" s="6"/>
      <c r="MDG298" s="6"/>
      <c r="MDH298" s="6"/>
      <c r="MDI298" s="6"/>
      <c r="MDJ298" s="6"/>
      <c r="MDK298" s="6"/>
      <c r="MDL298" s="6"/>
      <c r="MDM298" s="6"/>
      <c r="MDN298" s="6"/>
      <c r="MDO298" s="6"/>
      <c r="MDP298" s="6"/>
      <c r="MDQ298" s="6"/>
      <c r="MDR298" s="6"/>
      <c r="MDS298" s="6"/>
      <c r="MDT298" s="6"/>
      <c r="MDU298" s="6"/>
      <c r="MDV298" s="6"/>
      <c r="MDW298" s="6"/>
      <c r="MDX298" s="6"/>
      <c r="MDY298" s="6"/>
      <c r="MDZ298" s="6"/>
      <c r="MEA298" s="6"/>
      <c r="MEB298" s="6"/>
      <c r="MEC298" s="6"/>
      <c r="MED298" s="6"/>
      <c r="MEE298" s="6"/>
      <c r="MEF298" s="6"/>
      <c r="MEG298" s="6"/>
      <c r="MEH298" s="6"/>
      <c r="MEI298" s="6"/>
      <c r="MEJ298" s="6"/>
      <c r="MEK298" s="6"/>
      <c r="MEL298" s="6"/>
      <c r="MEM298" s="6"/>
      <c r="MEN298" s="6"/>
      <c r="MEO298" s="6"/>
      <c r="MEP298" s="6"/>
      <c r="MEQ298" s="6"/>
      <c r="MER298" s="6"/>
      <c r="MES298" s="6"/>
      <c r="MET298" s="6"/>
      <c r="MEU298" s="6"/>
      <c r="MEV298" s="6"/>
      <c r="MEW298" s="6"/>
      <c r="MEX298" s="6"/>
      <c r="MEY298" s="6"/>
      <c r="MEZ298" s="6"/>
      <c r="MFA298" s="6"/>
      <c r="MFB298" s="6"/>
      <c r="MFC298" s="6"/>
      <c r="MFD298" s="6"/>
      <c r="MFE298" s="6"/>
      <c r="MFF298" s="6"/>
      <c r="MFG298" s="6"/>
      <c r="MFH298" s="6"/>
      <c r="MFI298" s="6"/>
      <c r="MFJ298" s="6"/>
      <c r="MFK298" s="6"/>
      <c r="MFL298" s="6"/>
      <c r="MFM298" s="6"/>
      <c r="MFN298" s="6"/>
      <c r="MFO298" s="6"/>
      <c r="MFP298" s="6"/>
      <c r="MFQ298" s="6"/>
      <c r="MFR298" s="6"/>
      <c r="MFS298" s="6"/>
      <c r="MFT298" s="6"/>
      <c r="MFU298" s="6"/>
      <c r="MFV298" s="6"/>
      <c r="MFW298" s="6"/>
      <c r="MFX298" s="6"/>
      <c r="MFY298" s="6"/>
      <c r="MFZ298" s="6"/>
      <c r="MGA298" s="6"/>
      <c r="MGB298" s="6"/>
      <c r="MGC298" s="6"/>
      <c r="MGD298" s="6"/>
      <c r="MGE298" s="6"/>
      <c r="MGF298" s="6"/>
      <c r="MGG298" s="6"/>
      <c r="MGH298" s="6"/>
      <c r="MGI298" s="6"/>
      <c r="MGJ298" s="6"/>
      <c r="MGK298" s="6"/>
      <c r="MGL298" s="6"/>
      <c r="MGM298" s="6"/>
      <c r="MGN298" s="6"/>
      <c r="MGO298" s="6"/>
      <c r="MGP298" s="6"/>
      <c r="MGQ298" s="6"/>
      <c r="MGR298" s="6"/>
      <c r="MGS298" s="6"/>
      <c r="MGT298" s="6"/>
      <c r="MGU298" s="6"/>
      <c r="MGV298" s="6"/>
      <c r="MGW298" s="6"/>
      <c r="MGX298" s="6"/>
      <c r="MGY298" s="6"/>
      <c r="MGZ298" s="6"/>
      <c r="MHA298" s="6"/>
      <c r="MHB298" s="6"/>
      <c r="MHC298" s="6"/>
      <c r="MHD298" s="6"/>
      <c r="MHE298" s="6"/>
      <c r="MHF298" s="6"/>
      <c r="MHG298" s="6"/>
      <c r="MHH298" s="6"/>
      <c r="MHI298" s="6"/>
      <c r="MHJ298" s="6"/>
      <c r="MHK298" s="6"/>
      <c r="MHL298" s="6"/>
      <c r="MHM298" s="6"/>
      <c r="MHN298" s="6"/>
      <c r="MHO298" s="6"/>
      <c r="MHP298" s="6"/>
      <c r="MHQ298" s="6"/>
      <c r="MHR298" s="6"/>
      <c r="MHS298" s="6"/>
      <c r="MHT298" s="6"/>
      <c r="MHU298" s="6"/>
      <c r="MHV298" s="6"/>
      <c r="MHW298" s="6"/>
      <c r="MHX298" s="6"/>
      <c r="MHY298" s="6"/>
      <c r="MHZ298" s="6"/>
      <c r="MIA298" s="6"/>
      <c r="MIB298" s="6"/>
      <c r="MIC298" s="6"/>
      <c r="MID298" s="6"/>
      <c r="MIE298" s="6"/>
      <c r="MIF298" s="6"/>
      <c r="MIG298" s="6"/>
      <c r="MIH298" s="6"/>
      <c r="MII298" s="6"/>
      <c r="MIJ298" s="6"/>
      <c r="MIK298" s="6"/>
      <c r="MIL298" s="6"/>
      <c r="MIM298" s="6"/>
      <c r="MIN298" s="6"/>
      <c r="MIO298" s="6"/>
      <c r="MIP298" s="6"/>
      <c r="MIQ298" s="6"/>
      <c r="MIR298" s="6"/>
      <c r="MIS298" s="6"/>
      <c r="MIT298" s="6"/>
      <c r="MIU298" s="6"/>
      <c r="MIV298" s="6"/>
      <c r="MIW298" s="6"/>
      <c r="MIX298" s="6"/>
      <c r="MIY298" s="6"/>
      <c r="MIZ298" s="6"/>
      <c r="MJA298" s="6"/>
      <c r="MJB298" s="6"/>
      <c r="MJC298" s="6"/>
      <c r="MJD298" s="6"/>
      <c r="MJE298" s="6"/>
      <c r="MJF298" s="6"/>
      <c r="MJG298" s="6"/>
      <c r="MJH298" s="6"/>
      <c r="MJI298" s="6"/>
      <c r="MJJ298" s="6"/>
      <c r="MJK298" s="6"/>
      <c r="MJL298" s="6"/>
      <c r="MJM298" s="6"/>
      <c r="MJN298" s="6"/>
      <c r="MJO298" s="6"/>
      <c r="MJP298" s="6"/>
      <c r="MJQ298" s="6"/>
      <c r="MJR298" s="6"/>
      <c r="MJS298" s="6"/>
      <c r="MJT298" s="6"/>
      <c r="MJU298" s="6"/>
      <c r="MJV298" s="6"/>
      <c r="MJW298" s="6"/>
      <c r="MJX298" s="6"/>
      <c r="MJY298" s="6"/>
      <c r="MJZ298" s="6"/>
      <c r="MKA298" s="6"/>
      <c r="MKB298" s="6"/>
      <c r="MKC298" s="6"/>
      <c r="MKD298" s="6"/>
      <c r="MKE298" s="6"/>
      <c r="MKF298" s="6"/>
      <c r="MKG298" s="6"/>
      <c r="MKH298" s="6"/>
      <c r="MKI298" s="6"/>
      <c r="MKJ298" s="6"/>
      <c r="MKK298" s="6"/>
      <c r="MKL298" s="6"/>
      <c r="MKM298" s="6"/>
      <c r="MKN298" s="6"/>
      <c r="MKO298" s="6"/>
      <c r="MKP298" s="6"/>
      <c r="MKQ298" s="6"/>
      <c r="MKR298" s="6"/>
      <c r="MKS298" s="6"/>
      <c r="MKT298" s="6"/>
      <c r="MKU298" s="6"/>
      <c r="MKV298" s="6"/>
      <c r="MKW298" s="6"/>
      <c r="MKX298" s="6"/>
      <c r="MKY298" s="6"/>
      <c r="MKZ298" s="6"/>
      <c r="MLA298" s="6"/>
      <c r="MLB298" s="6"/>
      <c r="MLC298" s="6"/>
      <c r="MLD298" s="6"/>
      <c r="MLE298" s="6"/>
      <c r="MLF298" s="6"/>
      <c r="MLG298" s="6"/>
      <c r="MLH298" s="6"/>
      <c r="MLI298" s="6"/>
      <c r="MLJ298" s="6"/>
      <c r="MLK298" s="6"/>
      <c r="MLL298" s="6"/>
      <c r="MLM298" s="6"/>
      <c r="MLN298" s="6"/>
      <c r="MLO298" s="6"/>
      <c r="MLP298" s="6"/>
      <c r="MLQ298" s="6"/>
      <c r="MLR298" s="6"/>
      <c r="MLS298" s="6"/>
      <c r="MLT298" s="6"/>
      <c r="MLU298" s="6"/>
      <c r="MLV298" s="6"/>
      <c r="MLW298" s="6"/>
      <c r="MLX298" s="6"/>
      <c r="MLY298" s="6"/>
      <c r="MLZ298" s="6"/>
      <c r="MMA298" s="6"/>
      <c r="MMB298" s="6"/>
      <c r="MMC298" s="6"/>
      <c r="MMD298" s="6"/>
      <c r="MME298" s="6"/>
      <c r="MMF298" s="6"/>
      <c r="MMG298" s="6"/>
      <c r="MMH298" s="6"/>
      <c r="MMI298" s="6"/>
      <c r="MMJ298" s="6"/>
      <c r="MMK298" s="6"/>
      <c r="MML298" s="6"/>
      <c r="MMM298" s="6"/>
      <c r="MMN298" s="6"/>
      <c r="MMO298" s="6"/>
      <c r="MMP298" s="6"/>
      <c r="MMQ298" s="6"/>
      <c r="MMR298" s="6"/>
      <c r="MMS298" s="6"/>
      <c r="MMT298" s="6"/>
      <c r="MMU298" s="6"/>
      <c r="MMV298" s="6"/>
      <c r="MMW298" s="6"/>
      <c r="MMX298" s="6"/>
      <c r="MMY298" s="6"/>
      <c r="MMZ298" s="6"/>
      <c r="MNA298" s="6"/>
      <c r="MNB298" s="6"/>
      <c r="MNC298" s="6"/>
      <c r="MND298" s="6"/>
      <c r="MNE298" s="6"/>
      <c r="MNF298" s="6"/>
      <c r="MNG298" s="6"/>
      <c r="MNH298" s="6"/>
      <c r="MNI298" s="6"/>
      <c r="MNJ298" s="6"/>
      <c r="MNK298" s="6"/>
      <c r="MNL298" s="6"/>
      <c r="MNM298" s="6"/>
      <c r="MNN298" s="6"/>
      <c r="MNO298" s="6"/>
      <c r="MNP298" s="6"/>
      <c r="MNQ298" s="6"/>
      <c r="MNR298" s="6"/>
      <c r="MNS298" s="6"/>
      <c r="MNT298" s="6"/>
      <c r="MNU298" s="6"/>
      <c r="MNV298" s="6"/>
      <c r="MNW298" s="6"/>
      <c r="MNX298" s="6"/>
      <c r="MNY298" s="6"/>
      <c r="MNZ298" s="6"/>
      <c r="MOA298" s="6"/>
      <c r="MOB298" s="6"/>
      <c r="MOC298" s="6"/>
      <c r="MOD298" s="6"/>
      <c r="MOE298" s="6"/>
      <c r="MOF298" s="6"/>
      <c r="MOG298" s="6"/>
      <c r="MOH298" s="6"/>
      <c r="MOI298" s="6"/>
      <c r="MOJ298" s="6"/>
      <c r="MOK298" s="6"/>
      <c r="MOL298" s="6"/>
      <c r="MOM298" s="6"/>
      <c r="MON298" s="6"/>
      <c r="MOO298" s="6"/>
      <c r="MOP298" s="6"/>
      <c r="MOQ298" s="6"/>
      <c r="MOR298" s="6"/>
      <c r="MOS298" s="6"/>
      <c r="MOT298" s="6"/>
      <c r="MOU298" s="6"/>
      <c r="MOV298" s="6"/>
      <c r="MOW298" s="6"/>
      <c r="MOX298" s="6"/>
      <c r="MOY298" s="6"/>
      <c r="MOZ298" s="6"/>
      <c r="MPA298" s="6"/>
      <c r="MPB298" s="6"/>
      <c r="MPC298" s="6"/>
      <c r="MPD298" s="6"/>
      <c r="MPE298" s="6"/>
      <c r="MPF298" s="6"/>
      <c r="MPG298" s="6"/>
      <c r="MPH298" s="6"/>
      <c r="MPI298" s="6"/>
      <c r="MPJ298" s="6"/>
      <c r="MPK298" s="6"/>
      <c r="MPL298" s="6"/>
      <c r="MPM298" s="6"/>
      <c r="MPN298" s="6"/>
      <c r="MPO298" s="6"/>
      <c r="MPP298" s="6"/>
      <c r="MPQ298" s="6"/>
      <c r="MPR298" s="6"/>
      <c r="MPS298" s="6"/>
      <c r="MPT298" s="6"/>
      <c r="MPU298" s="6"/>
      <c r="MPV298" s="6"/>
      <c r="MPW298" s="6"/>
      <c r="MPX298" s="6"/>
      <c r="MPY298" s="6"/>
      <c r="MPZ298" s="6"/>
      <c r="MQA298" s="6"/>
      <c r="MQB298" s="6"/>
      <c r="MQC298" s="6"/>
      <c r="MQD298" s="6"/>
      <c r="MQE298" s="6"/>
      <c r="MQF298" s="6"/>
      <c r="MQG298" s="6"/>
      <c r="MQH298" s="6"/>
      <c r="MQI298" s="6"/>
      <c r="MQJ298" s="6"/>
      <c r="MQK298" s="6"/>
      <c r="MQL298" s="6"/>
      <c r="MQM298" s="6"/>
      <c r="MQN298" s="6"/>
      <c r="MQO298" s="6"/>
      <c r="MQP298" s="6"/>
      <c r="MQQ298" s="6"/>
      <c r="MQR298" s="6"/>
      <c r="MQS298" s="6"/>
      <c r="MQT298" s="6"/>
      <c r="MQU298" s="6"/>
      <c r="MQV298" s="6"/>
      <c r="MQW298" s="6"/>
      <c r="MQX298" s="6"/>
      <c r="MQY298" s="6"/>
      <c r="MQZ298" s="6"/>
      <c r="MRA298" s="6"/>
      <c r="MRB298" s="6"/>
      <c r="MRC298" s="6"/>
      <c r="MRD298" s="6"/>
      <c r="MRE298" s="6"/>
      <c r="MRF298" s="6"/>
      <c r="MRG298" s="6"/>
      <c r="MRH298" s="6"/>
      <c r="MRI298" s="6"/>
      <c r="MRJ298" s="6"/>
      <c r="MRK298" s="6"/>
      <c r="MRL298" s="6"/>
      <c r="MRM298" s="6"/>
      <c r="MRN298" s="6"/>
      <c r="MRO298" s="6"/>
      <c r="MRP298" s="6"/>
      <c r="MRQ298" s="6"/>
      <c r="MRR298" s="6"/>
      <c r="MRS298" s="6"/>
      <c r="MRT298" s="6"/>
      <c r="MRU298" s="6"/>
      <c r="MRV298" s="6"/>
      <c r="MRW298" s="6"/>
      <c r="MRX298" s="6"/>
      <c r="MRY298" s="6"/>
      <c r="MRZ298" s="6"/>
      <c r="MSA298" s="6"/>
      <c r="MSB298" s="6"/>
      <c r="MSC298" s="6"/>
      <c r="MSD298" s="6"/>
      <c r="MSE298" s="6"/>
      <c r="MSF298" s="6"/>
      <c r="MSG298" s="6"/>
      <c r="MSH298" s="6"/>
      <c r="MSI298" s="6"/>
      <c r="MSJ298" s="6"/>
      <c r="MSK298" s="6"/>
      <c r="MSL298" s="6"/>
      <c r="MSM298" s="6"/>
      <c r="MSN298" s="6"/>
      <c r="MSO298" s="6"/>
      <c r="MSP298" s="6"/>
      <c r="MSQ298" s="6"/>
      <c r="MSR298" s="6"/>
      <c r="MSS298" s="6"/>
      <c r="MST298" s="6"/>
      <c r="MSU298" s="6"/>
      <c r="MSV298" s="6"/>
      <c r="MSW298" s="6"/>
      <c r="MSX298" s="6"/>
      <c r="MSY298" s="6"/>
      <c r="MSZ298" s="6"/>
      <c r="MTA298" s="6"/>
      <c r="MTB298" s="6"/>
      <c r="MTC298" s="6"/>
      <c r="MTD298" s="6"/>
      <c r="MTE298" s="6"/>
      <c r="MTF298" s="6"/>
      <c r="MTG298" s="6"/>
      <c r="MTH298" s="6"/>
      <c r="MTI298" s="6"/>
      <c r="MTJ298" s="6"/>
      <c r="MTK298" s="6"/>
      <c r="MTL298" s="6"/>
      <c r="MTM298" s="6"/>
      <c r="MTN298" s="6"/>
      <c r="MTO298" s="6"/>
      <c r="MTP298" s="6"/>
      <c r="MTQ298" s="6"/>
      <c r="MTR298" s="6"/>
      <c r="MTS298" s="6"/>
      <c r="MTT298" s="6"/>
      <c r="MTU298" s="6"/>
      <c r="MTV298" s="6"/>
      <c r="MTW298" s="6"/>
      <c r="MTX298" s="6"/>
      <c r="MTY298" s="6"/>
      <c r="MTZ298" s="6"/>
      <c r="MUA298" s="6"/>
      <c r="MUB298" s="6"/>
      <c r="MUC298" s="6"/>
      <c r="MUD298" s="6"/>
      <c r="MUE298" s="6"/>
      <c r="MUF298" s="6"/>
      <c r="MUG298" s="6"/>
      <c r="MUH298" s="6"/>
      <c r="MUI298" s="6"/>
      <c r="MUJ298" s="6"/>
      <c r="MUK298" s="6"/>
      <c r="MUL298" s="6"/>
      <c r="MUM298" s="6"/>
      <c r="MUN298" s="6"/>
      <c r="MUO298" s="6"/>
      <c r="MUP298" s="6"/>
      <c r="MUQ298" s="6"/>
      <c r="MUR298" s="6"/>
      <c r="MUS298" s="6"/>
      <c r="MUT298" s="6"/>
      <c r="MUU298" s="6"/>
      <c r="MUV298" s="6"/>
      <c r="MUW298" s="6"/>
      <c r="MUX298" s="6"/>
      <c r="MUY298" s="6"/>
      <c r="MUZ298" s="6"/>
      <c r="MVA298" s="6"/>
      <c r="MVB298" s="6"/>
      <c r="MVC298" s="6"/>
      <c r="MVD298" s="6"/>
      <c r="MVE298" s="6"/>
      <c r="MVF298" s="6"/>
      <c r="MVG298" s="6"/>
      <c r="MVH298" s="6"/>
      <c r="MVI298" s="6"/>
      <c r="MVJ298" s="6"/>
      <c r="MVK298" s="6"/>
      <c r="MVL298" s="6"/>
      <c r="MVM298" s="6"/>
      <c r="MVN298" s="6"/>
      <c r="MVO298" s="6"/>
      <c r="MVP298" s="6"/>
      <c r="MVQ298" s="6"/>
      <c r="MVR298" s="6"/>
      <c r="MVS298" s="6"/>
      <c r="MVT298" s="6"/>
      <c r="MVU298" s="6"/>
      <c r="MVV298" s="6"/>
      <c r="MVW298" s="6"/>
      <c r="MVX298" s="6"/>
      <c r="MVY298" s="6"/>
      <c r="MVZ298" s="6"/>
      <c r="MWA298" s="6"/>
      <c r="MWB298" s="6"/>
      <c r="MWC298" s="6"/>
      <c r="MWD298" s="6"/>
      <c r="MWE298" s="6"/>
      <c r="MWF298" s="6"/>
      <c r="MWG298" s="6"/>
      <c r="MWH298" s="6"/>
      <c r="MWI298" s="6"/>
      <c r="MWJ298" s="6"/>
      <c r="MWK298" s="6"/>
      <c r="MWL298" s="6"/>
      <c r="MWM298" s="6"/>
      <c r="MWN298" s="6"/>
      <c r="MWO298" s="6"/>
      <c r="MWP298" s="6"/>
      <c r="MWQ298" s="6"/>
      <c r="MWR298" s="6"/>
      <c r="MWS298" s="6"/>
      <c r="MWT298" s="6"/>
      <c r="MWU298" s="6"/>
      <c r="MWV298" s="6"/>
      <c r="MWW298" s="6"/>
      <c r="MWX298" s="6"/>
      <c r="MWY298" s="6"/>
      <c r="MWZ298" s="6"/>
      <c r="MXA298" s="6"/>
      <c r="MXB298" s="6"/>
      <c r="MXC298" s="6"/>
      <c r="MXD298" s="6"/>
      <c r="MXE298" s="6"/>
      <c r="MXF298" s="6"/>
      <c r="MXG298" s="6"/>
      <c r="MXH298" s="6"/>
      <c r="MXI298" s="6"/>
      <c r="MXJ298" s="6"/>
      <c r="MXK298" s="6"/>
      <c r="MXL298" s="6"/>
      <c r="MXM298" s="6"/>
      <c r="MXN298" s="6"/>
      <c r="MXO298" s="6"/>
      <c r="MXP298" s="6"/>
      <c r="MXQ298" s="6"/>
      <c r="MXR298" s="6"/>
      <c r="MXS298" s="6"/>
      <c r="MXT298" s="6"/>
      <c r="MXU298" s="6"/>
      <c r="MXV298" s="6"/>
      <c r="MXW298" s="6"/>
      <c r="MXX298" s="6"/>
      <c r="MXY298" s="6"/>
      <c r="MXZ298" s="6"/>
      <c r="MYA298" s="6"/>
      <c r="MYB298" s="6"/>
      <c r="MYC298" s="6"/>
      <c r="MYD298" s="6"/>
      <c r="MYE298" s="6"/>
      <c r="MYF298" s="6"/>
      <c r="MYG298" s="6"/>
      <c r="MYH298" s="6"/>
      <c r="MYI298" s="6"/>
      <c r="MYJ298" s="6"/>
      <c r="MYK298" s="6"/>
      <c r="MYL298" s="6"/>
      <c r="MYM298" s="6"/>
      <c r="MYN298" s="6"/>
      <c r="MYO298" s="6"/>
      <c r="MYP298" s="6"/>
      <c r="MYQ298" s="6"/>
      <c r="MYR298" s="6"/>
      <c r="MYS298" s="6"/>
      <c r="MYT298" s="6"/>
      <c r="MYU298" s="6"/>
      <c r="MYV298" s="6"/>
      <c r="MYW298" s="6"/>
      <c r="MYX298" s="6"/>
      <c r="MYY298" s="6"/>
      <c r="MYZ298" s="6"/>
      <c r="MZA298" s="6"/>
      <c r="MZB298" s="6"/>
      <c r="MZC298" s="6"/>
      <c r="MZD298" s="6"/>
      <c r="MZE298" s="6"/>
      <c r="MZF298" s="6"/>
      <c r="MZG298" s="6"/>
      <c r="MZH298" s="6"/>
      <c r="MZI298" s="6"/>
      <c r="MZJ298" s="6"/>
      <c r="MZK298" s="6"/>
      <c r="MZL298" s="6"/>
      <c r="MZM298" s="6"/>
      <c r="MZN298" s="6"/>
      <c r="MZO298" s="6"/>
      <c r="MZP298" s="6"/>
      <c r="MZQ298" s="6"/>
      <c r="MZR298" s="6"/>
      <c r="MZS298" s="6"/>
      <c r="MZT298" s="6"/>
      <c r="MZU298" s="6"/>
      <c r="MZV298" s="6"/>
      <c r="MZW298" s="6"/>
      <c r="MZX298" s="6"/>
      <c r="MZY298" s="6"/>
      <c r="MZZ298" s="6"/>
      <c r="NAA298" s="6"/>
      <c r="NAB298" s="6"/>
      <c r="NAC298" s="6"/>
      <c r="NAD298" s="6"/>
      <c r="NAE298" s="6"/>
      <c r="NAF298" s="6"/>
      <c r="NAG298" s="6"/>
      <c r="NAH298" s="6"/>
      <c r="NAI298" s="6"/>
      <c r="NAJ298" s="6"/>
      <c r="NAK298" s="6"/>
      <c r="NAL298" s="6"/>
      <c r="NAM298" s="6"/>
      <c r="NAN298" s="6"/>
      <c r="NAO298" s="6"/>
      <c r="NAP298" s="6"/>
      <c r="NAQ298" s="6"/>
      <c r="NAR298" s="6"/>
      <c r="NAS298" s="6"/>
      <c r="NAT298" s="6"/>
      <c r="NAU298" s="6"/>
      <c r="NAV298" s="6"/>
      <c r="NAW298" s="6"/>
      <c r="NAX298" s="6"/>
      <c r="NAY298" s="6"/>
      <c r="NAZ298" s="6"/>
      <c r="NBA298" s="6"/>
      <c r="NBB298" s="6"/>
      <c r="NBC298" s="6"/>
      <c r="NBD298" s="6"/>
      <c r="NBE298" s="6"/>
      <c r="NBF298" s="6"/>
      <c r="NBG298" s="6"/>
      <c r="NBH298" s="6"/>
      <c r="NBI298" s="6"/>
      <c r="NBJ298" s="6"/>
      <c r="NBK298" s="6"/>
      <c r="NBL298" s="6"/>
      <c r="NBM298" s="6"/>
      <c r="NBN298" s="6"/>
      <c r="NBO298" s="6"/>
      <c r="NBP298" s="6"/>
      <c r="NBQ298" s="6"/>
      <c r="NBR298" s="6"/>
      <c r="NBS298" s="6"/>
      <c r="NBT298" s="6"/>
      <c r="NBU298" s="6"/>
      <c r="NBV298" s="6"/>
      <c r="NBW298" s="6"/>
      <c r="NBX298" s="6"/>
      <c r="NBY298" s="6"/>
      <c r="NBZ298" s="6"/>
      <c r="NCA298" s="6"/>
      <c r="NCB298" s="6"/>
      <c r="NCC298" s="6"/>
      <c r="NCD298" s="6"/>
      <c r="NCE298" s="6"/>
      <c r="NCF298" s="6"/>
      <c r="NCG298" s="6"/>
      <c r="NCH298" s="6"/>
      <c r="NCI298" s="6"/>
      <c r="NCJ298" s="6"/>
      <c r="NCK298" s="6"/>
      <c r="NCL298" s="6"/>
      <c r="NCM298" s="6"/>
      <c r="NCN298" s="6"/>
      <c r="NCO298" s="6"/>
      <c r="NCP298" s="6"/>
      <c r="NCQ298" s="6"/>
      <c r="NCR298" s="6"/>
      <c r="NCS298" s="6"/>
      <c r="NCT298" s="6"/>
      <c r="NCU298" s="6"/>
      <c r="NCV298" s="6"/>
      <c r="NCW298" s="6"/>
      <c r="NCX298" s="6"/>
      <c r="NCY298" s="6"/>
      <c r="NCZ298" s="6"/>
      <c r="NDA298" s="6"/>
      <c r="NDB298" s="6"/>
      <c r="NDC298" s="6"/>
      <c r="NDD298" s="6"/>
      <c r="NDE298" s="6"/>
      <c r="NDF298" s="6"/>
      <c r="NDG298" s="6"/>
      <c r="NDH298" s="6"/>
      <c r="NDI298" s="6"/>
      <c r="NDJ298" s="6"/>
      <c r="NDK298" s="6"/>
      <c r="NDL298" s="6"/>
      <c r="NDM298" s="6"/>
      <c r="NDN298" s="6"/>
      <c r="NDO298" s="6"/>
      <c r="NDP298" s="6"/>
      <c r="NDQ298" s="6"/>
      <c r="NDR298" s="6"/>
      <c r="NDS298" s="6"/>
      <c r="NDT298" s="6"/>
      <c r="NDU298" s="6"/>
      <c r="NDV298" s="6"/>
      <c r="NDW298" s="6"/>
      <c r="NDX298" s="6"/>
      <c r="NDY298" s="6"/>
      <c r="NDZ298" s="6"/>
      <c r="NEA298" s="6"/>
      <c r="NEB298" s="6"/>
      <c r="NEC298" s="6"/>
      <c r="NED298" s="6"/>
      <c r="NEE298" s="6"/>
      <c r="NEF298" s="6"/>
      <c r="NEG298" s="6"/>
      <c r="NEH298" s="6"/>
      <c r="NEI298" s="6"/>
      <c r="NEJ298" s="6"/>
      <c r="NEK298" s="6"/>
      <c r="NEL298" s="6"/>
      <c r="NEM298" s="6"/>
      <c r="NEN298" s="6"/>
      <c r="NEO298" s="6"/>
      <c r="NEP298" s="6"/>
      <c r="NEQ298" s="6"/>
      <c r="NER298" s="6"/>
      <c r="NES298" s="6"/>
      <c r="NET298" s="6"/>
      <c r="NEU298" s="6"/>
      <c r="NEV298" s="6"/>
      <c r="NEW298" s="6"/>
      <c r="NEX298" s="6"/>
      <c r="NEY298" s="6"/>
      <c r="NEZ298" s="6"/>
      <c r="NFA298" s="6"/>
      <c r="NFB298" s="6"/>
      <c r="NFC298" s="6"/>
      <c r="NFD298" s="6"/>
      <c r="NFE298" s="6"/>
      <c r="NFF298" s="6"/>
      <c r="NFG298" s="6"/>
      <c r="NFH298" s="6"/>
      <c r="NFI298" s="6"/>
      <c r="NFJ298" s="6"/>
      <c r="NFK298" s="6"/>
      <c r="NFL298" s="6"/>
      <c r="NFM298" s="6"/>
      <c r="NFN298" s="6"/>
      <c r="NFO298" s="6"/>
      <c r="NFP298" s="6"/>
      <c r="NFQ298" s="6"/>
      <c r="NFR298" s="6"/>
      <c r="NFS298" s="6"/>
      <c r="NFT298" s="6"/>
      <c r="NFU298" s="6"/>
      <c r="NFV298" s="6"/>
      <c r="NFW298" s="6"/>
      <c r="NFX298" s="6"/>
      <c r="NFY298" s="6"/>
      <c r="NFZ298" s="6"/>
      <c r="NGA298" s="6"/>
      <c r="NGB298" s="6"/>
      <c r="NGC298" s="6"/>
      <c r="NGD298" s="6"/>
      <c r="NGE298" s="6"/>
      <c r="NGF298" s="6"/>
      <c r="NGG298" s="6"/>
      <c r="NGH298" s="6"/>
      <c r="NGI298" s="6"/>
      <c r="NGJ298" s="6"/>
      <c r="NGK298" s="6"/>
      <c r="NGL298" s="6"/>
      <c r="NGM298" s="6"/>
      <c r="NGN298" s="6"/>
      <c r="NGO298" s="6"/>
      <c r="NGP298" s="6"/>
      <c r="NGQ298" s="6"/>
      <c r="NGR298" s="6"/>
      <c r="NGS298" s="6"/>
      <c r="NGT298" s="6"/>
      <c r="NGU298" s="6"/>
      <c r="NGV298" s="6"/>
      <c r="NGW298" s="6"/>
      <c r="NGX298" s="6"/>
      <c r="NGY298" s="6"/>
      <c r="NGZ298" s="6"/>
      <c r="NHA298" s="6"/>
      <c r="NHB298" s="6"/>
      <c r="NHC298" s="6"/>
      <c r="NHD298" s="6"/>
      <c r="NHE298" s="6"/>
      <c r="NHF298" s="6"/>
      <c r="NHG298" s="6"/>
      <c r="NHH298" s="6"/>
      <c r="NHI298" s="6"/>
      <c r="NHJ298" s="6"/>
      <c r="NHK298" s="6"/>
      <c r="NHL298" s="6"/>
      <c r="NHM298" s="6"/>
      <c r="NHN298" s="6"/>
      <c r="NHO298" s="6"/>
      <c r="NHP298" s="6"/>
      <c r="NHQ298" s="6"/>
      <c r="NHR298" s="6"/>
      <c r="NHS298" s="6"/>
      <c r="NHT298" s="6"/>
      <c r="NHU298" s="6"/>
      <c r="NHV298" s="6"/>
      <c r="NHW298" s="6"/>
      <c r="NHX298" s="6"/>
      <c r="NHY298" s="6"/>
      <c r="NHZ298" s="6"/>
      <c r="NIA298" s="6"/>
      <c r="NIB298" s="6"/>
      <c r="NIC298" s="6"/>
      <c r="NID298" s="6"/>
      <c r="NIE298" s="6"/>
      <c r="NIF298" s="6"/>
      <c r="NIG298" s="6"/>
      <c r="NIH298" s="6"/>
      <c r="NII298" s="6"/>
      <c r="NIJ298" s="6"/>
      <c r="NIK298" s="6"/>
      <c r="NIL298" s="6"/>
      <c r="NIM298" s="6"/>
      <c r="NIN298" s="6"/>
      <c r="NIO298" s="6"/>
      <c r="NIP298" s="6"/>
      <c r="NIQ298" s="6"/>
      <c r="NIR298" s="6"/>
      <c r="NIS298" s="6"/>
      <c r="NIT298" s="6"/>
      <c r="NIU298" s="6"/>
      <c r="NIV298" s="6"/>
      <c r="NIW298" s="6"/>
      <c r="NIX298" s="6"/>
      <c r="NIY298" s="6"/>
      <c r="NIZ298" s="6"/>
      <c r="NJA298" s="6"/>
      <c r="NJB298" s="6"/>
      <c r="NJC298" s="6"/>
      <c r="NJD298" s="6"/>
      <c r="NJE298" s="6"/>
      <c r="NJF298" s="6"/>
      <c r="NJG298" s="6"/>
      <c r="NJH298" s="6"/>
      <c r="NJI298" s="6"/>
      <c r="NJJ298" s="6"/>
      <c r="NJK298" s="6"/>
      <c r="NJL298" s="6"/>
      <c r="NJM298" s="6"/>
      <c r="NJN298" s="6"/>
      <c r="NJO298" s="6"/>
      <c r="NJP298" s="6"/>
      <c r="NJQ298" s="6"/>
      <c r="NJR298" s="6"/>
      <c r="NJS298" s="6"/>
      <c r="NJT298" s="6"/>
      <c r="NJU298" s="6"/>
      <c r="NJV298" s="6"/>
      <c r="NJW298" s="6"/>
      <c r="NJX298" s="6"/>
      <c r="NJY298" s="6"/>
      <c r="NJZ298" s="6"/>
      <c r="NKA298" s="6"/>
      <c r="NKB298" s="6"/>
      <c r="NKC298" s="6"/>
      <c r="NKD298" s="6"/>
      <c r="NKE298" s="6"/>
      <c r="NKF298" s="6"/>
      <c r="NKG298" s="6"/>
      <c r="NKH298" s="6"/>
      <c r="NKI298" s="6"/>
      <c r="NKJ298" s="6"/>
      <c r="NKK298" s="6"/>
      <c r="NKL298" s="6"/>
      <c r="NKM298" s="6"/>
      <c r="NKN298" s="6"/>
      <c r="NKO298" s="6"/>
      <c r="NKP298" s="6"/>
      <c r="NKQ298" s="6"/>
      <c r="NKR298" s="6"/>
      <c r="NKS298" s="6"/>
      <c r="NKT298" s="6"/>
      <c r="NKU298" s="6"/>
      <c r="NKV298" s="6"/>
      <c r="NKW298" s="6"/>
      <c r="NKX298" s="6"/>
      <c r="NKY298" s="6"/>
      <c r="NKZ298" s="6"/>
      <c r="NLA298" s="6"/>
      <c r="NLB298" s="6"/>
      <c r="NLC298" s="6"/>
      <c r="NLD298" s="6"/>
      <c r="NLE298" s="6"/>
      <c r="NLF298" s="6"/>
      <c r="NLG298" s="6"/>
      <c r="NLH298" s="6"/>
      <c r="NLI298" s="6"/>
      <c r="NLJ298" s="6"/>
      <c r="NLK298" s="6"/>
      <c r="NLL298" s="6"/>
      <c r="NLM298" s="6"/>
      <c r="NLN298" s="6"/>
      <c r="NLO298" s="6"/>
      <c r="NLP298" s="6"/>
      <c r="NLQ298" s="6"/>
      <c r="NLR298" s="6"/>
      <c r="NLS298" s="6"/>
      <c r="NLT298" s="6"/>
      <c r="NLU298" s="6"/>
      <c r="NLV298" s="6"/>
      <c r="NLW298" s="6"/>
      <c r="NLX298" s="6"/>
      <c r="NLY298" s="6"/>
      <c r="NLZ298" s="6"/>
      <c r="NMA298" s="6"/>
      <c r="NMB298" s="6"/>
      <c r="NMC298" s="6"/>
      <c r="NMD298" s="6"/>
      <c r="NME298" s="6"/>
      <c r="NMF298" s="6"/>
      <c r="NMG298" s="6"/>
      <c r="NMH298" s="6"/>
      <c r="NMI298" s="6"/>
      <c r="NMJ298" s="6"/>
      <c r="NMK298" s="6"/>
      <c r="NML298" s="6"/>
      <c r="NMM298" s="6"/>
      <c r="NMN298" s="6"/>
      <c r="NMO298" s="6"/>
      <c r="NMP298" s="6"/>
      <c r="NMQ298" s="6"/>
      <c r="NMR298" s="6"/>
      <c r="NMS298" s="6"/>
      <c r="NMT298" s="6"/>
      <c r="NMU298" s="6"/>
      <c r="NMV298" s="6"/>
      <c r="NMW298" s="6"/>
      <c r="NMX298" s="6"/>
      <c r="NMY298" s="6"/>
      <c r="NMZ298" s="6"/>
      <c r="NNA298" s="6"/>
      <c r="NNB298" s="6"/>
      <c r="NNC298" s="6"/>
      <c r="NND298" s="6"/>
      <c r="NNE298" s="6"/>
      <c r="NNF298" s="6"/>
      <c r="NNG298" s="6"/>
      <c r="NNH298" s="6"/>
      <c r="NNI298" s="6"/>
      <c r="NNJ298" s="6"/>
      <c r="NNK298" s="6"/>
      <c r="NNL298" s="6"/>
      <c r="NNM298" s="6"/>
      <c r="NNN298" s="6"/>
      <c r="NNO298" s="6"/>
      <c r="NNP298" s="6"/>
      <c r="NNQ298" s="6"/>
      <c r="NNR298" s="6"/>
      <c r="NNS298" s="6"/>
      <c r="NNT298" s="6"/>
      <c r="NNU298" s="6"/>
      <c r="NNV298" s="6"/>
      <c r="NNW298" s="6"/>
      <c r="NNX298" s="6"/>
      <c r="NNY298" s="6"/>
      <c r="NNZ298" s="6"/>
      <c r="NOA298" s="6"/>
      <c r="NOB298" s="6"/>
      <c r="NOC298" s="6"/>
      <c r="NOD298" s="6"/>
      <c r="NOE298" s="6"/>
      <c r="NOF298" s="6"/>
      <c r="NOG298" s="6"/>
      <c r="NOH298" s="6"/>
      <c r="NOI298" s="6"/>
      <c r="NOJ298" s="6"/>
      <c r="NOK298" s="6"/>
      <c r="NOL298" s="6"/>
      <c r="NOM298" s="6"/>
      <c r="NON298" s="6"/>
      <c r="NOO298" s="6"/>
      <c r="NOP298" s="6"/>
      <c r="NOQ298" s="6"/>
      <c r="NOR298" s="6"/>
      <c r="NOS298" s="6"/>
      <c r="NOT298" s="6"/>
      <c r="NOU298" s="6"/>
      <c r="NOV298" s="6"/>
      <c r="NOW298" s="6"/>
      <c r="NOX298" s="6"/>
      <c r="NOY298" s="6"/>
      <c r="NOZ298" s="6"/>
      <c r="NPA298" s="6"/>
      <c r="NPB298" s="6"/>
      <c r="NPC298" s="6"/>
      <c r="NPD298" s="6"/>
      <c r="NPE298" s="6"/>
      <c r="NPF298" s="6"/>
      <c r="NPG298" s="6"/>
      <c r="NPH298" s="6"/>
      <c r="NPI298" s="6"/>
      <c r="NPJ298" s="6"/>
      <c r="NPK298" s="6"/>
      <c r="NPL298" s="6"/>
      <c r="NPM298" s="6"/>
      <c r="NPN298" s="6"/>
      <c r="NPO298" s="6"/>
      <c r="NPP298" s="6"/>
      <c r="NPQ298" s="6"/>
      <c r="NPR298" s="6"/>
      <c r="NPS298" s="6"/>
      <c r="NPT298" s="6"/>
      <c r="NPU298" s="6"/>
      <c r="NPV298" s="6"/>
      <c r="NPW298" s="6"/>
      <c r="NPX298" s="6"/>
      <c r="NPY298" s="6"/>
      <c r="NPZ298" s="6"/>
      <c r="NQA298" s="6"/>
      <c r="NQB298" s="6"/>
      <c r="NQC298" s="6"/>
      <c r="NQD298" s="6"/>
      <c r="NQE298" s="6"/>
      <c r="NQF298" s="6"/>
      <c r="NQG298" s="6"/>
      <c r="NQH298" s="6"/>
      <c r="NQI298" s="6"/>
      <c r="NQJ298" s="6"/>
      <c r="NQK298" s="6"/>
      <c r="NQL298" s="6"/>
      <c r="NQM298" s="6"/>
      <c r="NQN298" s="6"/>
      <c r="NQO298" s="6"/>
      <c r="NQP298" s="6"/>
      <c r="NQQ298" s="6"/>
      <c r="NQR298" s="6"/>
      <c r="NQS298" s="6"/>
      <c r="NQT298" s="6"/>
      <c r="NQU298" s="6"/>
      <c r="NQV298" s="6"/>
      <c r="NQW298" s="6"/>
      <c r="NQX298" s="6"/>
      <c r="NQY298" s="6"/>
      <c r="NQZ298" s="6"/>
      <c r="NRA298" s="6"/>
      <c r="NRB298" s="6"/>
      <c r="NRC298" s="6"/>
      <c r="NRD298" s="6"/>
      <c r="NRE298" s="6"/>
      <c r="NRF298" s="6"/>
      <c r="NRG298" s="6"/>
      <c r="NRH298" s="6"/>
      <c r="NRI298" s="6"/>
      <c r="NRJ298" s="6"/>
      <c r="NRK298" s="6"/>
      <c r="NRL298" s="6"/>
      <c r="NRM298" s="6"/>
      <c r="NRN298" s="6"/>
      <c r="NRO298" s="6"/>
      <c r="NRP298" s="6"/>
      <c r="NRQ298" s="6"/>
      <c r="NRR298" s="6"/>
      <c r="NRS298" s="6"/>
      <c r="NRT298" s="6"/>
      <c r="NRU298" s="6"/>
      <c r="NRV298" s="6"/>
      <c r="NRW298" s="6"/>
      <c r="NRX298" s="6"/>
      <c r="NRY298" s="6"/>
      <c r="NRZ298" s="6"/>
      <c r="NSA298" s="6"/>
      <c r="NSB298" s="6"/>
      <c r="NSC298" s="6"/>
      <c r="NSD298" s="6"/>
      <c r="NSE298" s="6"/>
      <c r="NSF298" s="6"/>
      <c r="NSG298" s="6"/>
      <c r="NSH298" s="6"/>
      <c r="NSI298" s="6"/>
      <c r="NSJ298" s="6"/>
      <c r="NSK298" s="6"/>
      <c r="NSL298" s="6"/>
      <c r="NSM298" s="6"/>
      <c r="NSN298" s="6"/>
      <c r="NSO298" s="6"/>
      <c r="NSP298" s="6"/>
      <c r="NSQ298" s="6"/>
      <c r="NSR298" s="6"/>
      <c r="NSS298" s="6"/>
      <c r="NST298" s="6"/>
      <c r="NSU298" s="6"/>
      <c r="NSV298" s="6"/>
      <c r="NSW298" s="6"/>
      <c r="NSX298" s="6"/>
      <c r="NSY298" s="6"/>
      <c r="NSZ298" s="6"/>
      <c r="NTA298" s="6"/>
      <c r="NTB298" s="6"/>
      <c r="NTC298" s="6"/>
      <c r="NTD298" s="6"/>
      <c r="NTE298" s="6"/>
      <c r="NTF298" s="6"/>
      <c r="NTG298" s="6"/>
      <c r="NTH298" s="6"/>
      <c r="NTI298" s="6"/>
      <c r="NTJ298" s="6"/>
      <c r="NTK298" s="6"/>
      <c r="NTL298" s="6"/>
      <c r="NTM298" s="6"/>
      <c r="NTN298" s="6"/>
      <c r="NTO298" s="6"/>
      <c r="NTP298" s="6"/>
      <c r="NTQ298" s="6"/>
      <c r="NTR298" s="6"/>
      <c r="NTS298" s="6"/>
      <c r="NTT298" s="6"/>
      <c r="NTU298" s="6"/>
      <c r="NTV298" s="6"/>
      <c r="NTW298" s="6"/>
      <c r="NTX298" s="6"/>
      <c r="NTY298" s="6"/>
      <c r="NTZ298" s="6"/>
      <c r="NUA298" s="6"/>
      <c r="NUB298" s="6"/>
      <c r="NUC298" s="6"/>
      <c r="NUD298" s="6"/>
      <c r="NUE298" s="6"/>
      <c r="NUF298" s="6"/>
      <c r="NUG298" s="6"/>
      <c r="NUH298" s="6"/>
      <c r="NUI298" s="6"/>
      <c r="NUJ298" s="6"/>
      <c r="NUK298" s="6"/>
      <c r="NUL298" s="6"/>
      <c r="NUM298" s="6"/>
      <c r="NUN298" s="6"/>
      <c r="NUO298" s="6"/>
      <c r="NUP298" s="6"/>
      <c r="NUQ298" s="6"/>
      <c r="NUR298" s="6"/>
      <c r="NUS298" s="6"/>
      <c r="NUT298" s="6"/>
      <c r="NUU298" s="6"/>
      <c r="NUV298" s="6"/>
      <c r="NUW298" s="6"/>
      <c r="NUX298" s="6"/>
      <c r="NUY298" s="6"/>
      <c r="NUZ298" s="6"/>
      <c r="NVA298" s="6"/>
      <c r="NVB298" s="6"/>
      <c r="NVC298" s="6"/>
      <c r="NVD298" s="6"/>
      <c r="NVE298" s="6"/>
      <c r="NVF298" s="6"/>
      <c r="NVG298" s="6"/>
      <c r="NVH298" s="6"/>
      <c r="NVI298" s="6"/>
      <c r="NVJ298" s="6"/>
      <c r="NVK298" s="6"/>
      <c r="NVL298" s="6"/>
      <c r="NVM298" s="6"/>
      <c r="NVN298" s="6"/>
      <c r="NVO298" s="6"/>
      <c r="NVP298" s="6"/>
      <c r="NVQ298" s="6"/>
      <c r="NVR298" s="6"/>
      <c r="NVS298" s="6"/>
      <c r="NVT298" s="6"/>
      <c r="NVU298" s="6"/>
      <c r="NVV298" s="6"/>
      <c r="NVW298" s="6"/>
      <c r="NVX298" s="6"/>
      <c r="NVY298" s="6"/>
      <c r="NVZ298" s="6"/>
      <c r="NWA298" s="6"/>
      <c r="NWB298" s="6"/>
      <c r="NWC298" s="6"/>
      <c r="NWD298" s="6"/>
      <c r="NWE298" s="6"/>
      <c r="NWF298" s="6"/>
      <c r="NWG298" s="6"/>
      <c r="NWH298" s="6"/>
      <c r="NWI298" s="6"/>
      <c r="NWJ298" s="6"/>
      <c r="NWK298" s="6"/>
      <c r="NWL298" s="6"/>
      <c r="NWM298" s="6"/>
      <c r="NWN298" s="6"/>
      <c r="NWO298" s="6"/>
      <c r="NWP298" s="6"/>
      <c r="NWQ298" s="6"/>
      <c r="NWR298" s="6"/>
      <c r="NWS298" s="6"/>
      <c r="NWT298" s="6"/>
      <c r="NWU298" s="6"/>
      <c r="NWV298" s="6"/>
      <c r="NWW298" s="6"/>
      <c r="NWX298" s="6"/>
      <c r="NWY298" s="6"/>
      <c r="NWZ298" s="6"/>
      <c r="NXA298" s="6"/>
      <c r="NXB298" s="6"/>
      <c r="NXC298" s="6"/>
      <c r="NXD298" s="6"/>
      <c r="NXE298" s="6"/>
      <c r="NXF298" s="6"/>
      <c r="NXG298" s="6"/>
      <c r="NXH298" s="6"/>
      <c r="NXI298" s="6"/>
      <c r="NXJ298" s="6"/>
      <c r="NXK298" s="6"/>
      <c r="NXL298" s="6"/>
      <c r="NXM298" s="6"/>
      <c r="NXN298" s="6"/>
      <c r="NXO298" s="6"/>
      <c r="NXP298" s="6"/>
      <c r="NXQ298" s="6"/>
      <c r="NXR298" s="6"/>
      <c r="NXS298" s="6"/>
      <c r="NXT298" s="6"/>
      <c r="NXU298" s="6"/>
      <c r="NXV298" s="6"/>
      <c r="NXW298" s="6"/>
      <c r="NXX298" s="6"/>
      <c r="NXY298" s="6"/>
      <c r="NXZ298" s="6"/>
      <c r="NYA298" s="6"/>
      <c r="NYB298" s="6"/>
      <c r="NYC298" s="6"/>
      <c r="NYD298" s="6"/>
      <c r="NYE298" s="6"/>
      <c r="NYF298" s="6"/>
      <c r="NYG298" s="6"/>
      <c r="NYH298" s="6"/>
      <c r="NYI298" s="6"/>
      <c r="NYJ298" s="6"/>
      <c r="NYK298" s="6"/>
      <c r="NYL298" s="6"/>
      <c r="NYM298" s="6"/>
      <c r="NYN298" s="6"/>
      <c r="NYO298" s="6"/>
      <c r="NYP298" s="6"/>
      <c r="NYQ298" s="6"/>
      <c r="NYR298" s="6"/>
      <c r="NYS298" s="6"/>
      <c r="NYT298" s="6"/>
      <c r="NYU298" s="6"/>
      <c r="NYV298" s="6"/>
      <c r="NYW298" s="6"/>
      <c r="NYX298" s="6"/>
      <c r="NYY298" s="6"/>
      <c r="NYZ298" s="6"/>
      <c r="NZA298" s="6"/>
      <c r="NZB298" s="6"/>
      <c r="NZC298" s="6"/>
      <c r="NZD298" s="6"/>
      <c r="NZE298" s="6"/>
      <c r="NZF298" s="6"/>
      <c r="NZG298" s="6"/>
      <c r="NZH298" s="6"/>
      <c r="NZI298" s="6"/>
      <c r="NZJ298" s="6"/>
      <c r="NZK298" s="6"/>
      <c r="NZL298" s="6"/>
      <c r="NZM298" s="6"/>
      <c r="NZN298" s="6"/>
      <c r="NZO298" s="6"/>
      <c r="NZP298" s="6"/>
      <c r="NZQ298" s="6"/>
      <c r="NZR298" s="6"/>
      <c r="NZS298" s="6"/>
      <c r="NZT298" s="6"/>
      <c r="NZU298" s="6"/>
      <c r="NZV298" s="6"/>
      <c r="NZW298" s="6"/>
      <c r="NZX298" s="6"/>
      <c r="NZY298" s="6"/>
      <c r="NZZ298" s="6"/>
      <c r="OAA298" s="6"/>
      <c r="OAB298" s="6"/>
      <c r="OAC298" s="6"/>
      <c r="OAD298" s="6"/>
      <c r="OAE298" s="6"/>
      <c r="OAF298" s="6"/>
      <c r="OAG298" s="6"/>
      <c r="OAH298" s="6"/>
      <c r="OAI298" s="6"/>
      <c r="OAJ298" s="6"/>
      <c r="OAK298" s="6"/>
      <c r="OAL298" s="6"/>
      <c r="OAM298" s="6"/>
      <c r="OAN298" s="6"/>
      <c r="OAO298" s="6"/>
      <c r="OAP298" s="6"/>
      <c r="OAQ298" s="6"/>
      <c r="OAR298" s="6"/>
      <c r="OAS298" s="6"/>
      <c r="OAT298" s="6"/>
      <c r="OAU298" s="6"/>
      <c r="OAV298" s="6"/>
      <c r="OAW298" s="6"/>
      <c r="OAX298" s="6"/>
      <c r="OAY298" s="6"/>
      <c r="OAZ298" s="6"/>
      <c r="OBA298" s="6"/>
      <c r="OBB298" s="6"/>
      <c r="OBC298" s="6"/>
      <c r="OBD298" s="6"/>
      <c r="OBE298" s="6"/>
      <c r="OBF298" s="6"/>
      <c r="OBG298" s="6"/>
      <c r="OBH298" s="6"/>
      <c r="OBI298" s="6"/>
      <c r="OBJ298" s="6"/>
      <c r="OBK298" s="6"/>
      <c r="OBL298" s="6"/>
      <c r="OBM298" s="6"/>
      <c r="OBN298" s="6"/>
      <c r="OBO298" s="6"/>
      <c r="OBP298" s="6"/>
      <c r="OBQ298" s="6"/>
      <c r="OBR298" s="6"/>
      <c r="OBS298" s="6"/>
      <c r="OBT298" s="6"/>
      <c r="OBU298" s="6"/>
      <c r="OBV298" s="6"/>
      <c r="OBW298" s="6"/>
      <c r="OBX298" s="6"/>
      <c r="OBY298" s="6"/>
      <c r="OBZ298" s="6"/>
      <c r="OCA298" s="6"/>
      <c r="OCB298" s="6"/>
      <c r="OCC298" s="6"/>
      <c r="OCD298" s="6"/>
      <c r="OCE298" s="6"/>
      <c r="OCF298" s="6"/>
      <c r="OCG298" s="6"/>
      <c r="OCH298" s="6"/>
      <c r="OCI298" s="6"/>
      <c r="OCJ298" s="6"/>
      <c r="OCK298" s="6"/>
      <c r="OCL298" s="6"/>
      <c r="OCM298" s="6"/>
      <c r="OCN298" s="6"/>
      <c r="OCO298" s="6"/>
      <c r="OCP298" s="6"/>
      <c r="OCQ298" s="6"/>
      <c r="OCR298" s="6"/>
      <c r="OCS298" s="6"/>
      <c r="OCT298" s="6"/>
      <c r="OCU298" s="6"/>
      <c r="OCV298" s="6"/>
      <c r="OCW298" s="6"/>
      <c r="OCX298" s="6"/>
      <c r="OCY298" s="6"/>
      <c r="OCZ298" s="6"/>
      <c r="ODA298" s="6"/>
      <c r="ODB298" s="6"/>
      <c r="ODC298" s="6"/>
      <c r="ODD298" s="6"/>
      <c r="ODE298" s="6"/>
      <c r="ODF298" s="6"/>
      <c r="ODG298" s="6"/>
      <c r="ODH298" s="6"/>
      <c r="ODI298" s="6"/>
      <c r="ODJ298" s="6"/>
      <c r="ODK298" s="6"/>
      <c r="ODL298" s="6"/>
      <c r="ODM298" s="6"/>
      <c r="ODN298" s="6"/>
      <c r="ODO298" s="6"/>
      <c r="ODP298" s="6"/>
      <c r="ODQ298" s="6"/>
      <c r="ODR298" s="6"/>
      <c r="ODS298" s="6"/>
      <c r="ODT298" s="6"/>
      <c r="ODU298" s="6"/>
      <c r="ODV298" s="6"/>
      <c r="ODW298" s="6"/>
      <c r="ODX298" s="6"/>
      <c r="ODY298" s="6"/>
      <c r="ODZ298" s="6"/>
      <c r="OEA298" s="6"/>
      <c r="OEB298" s="6"/>
      <c r="OEC298" s="6"/>
      <c r="OED298" s="6"/>
      <c r="OEE298" s="6"/>
      <c r="OEF298" s="6"/>
      <c r="OEG298" s="6"/>
      <c r="OEH298" s="6"/>
      <c r="OEI298" s="6"/>
      <c r="OEJ298" s="6"/>
      <c r="OEK298" s="6"/>
      <c r="OEL298" s="6"/>
      <c r="OEM298" s="6"/>
      <c r="OEN298" s="6"/>
      <c r="OEO298" s="6"/>
      <c r="OEP298" s="6"/>
      <c r="OEQ298" s="6"/>
      <c r="OER298" s="6"/>
      <c r="OES298" s="6"/>
      <c r="OET298" s="6"/>
      <c r="OEU298" s="6"/>
      <c r="OEV298" s="6"/>
      <c r="OEW298" s="6"/>
      <c r="OEX298" s="6"/>
      <c r="OEY298" s="6"/>
      <c r="OEZ298" s="6"/>
      <c r="OFA298" s="6"/>
      <c r="OFB298" s="6"/>
      <c r="OFC298" s="6"/>
      <c r="OFD298" s="6"/>
      <c r="OFE298" s="6"/>
      <c r="OFF298" s="6"/>
      <c r="OFG298" s="6"/>
      <c r="OFH298" s="6"/>
      <c r="OFI298" s="6"/>
      <c r="OFJ298" s="6"/>
      <c r="OFK298" s="6"/>
      <c r="OFL298" s="6"/>
      <c r="OFM298" s="6"/>
      <c r="OFN298" s="6"/>
      <c r="OFO298" s="6"/>
      <c r="OFP298" s="6"/>
      <c r="OFQ298" s="6"/>
      <c r="OFR298" s="6"/>
      <c r="OFS298" s="6"/>
      <c r="OFT298" s="6"/>
      <c r="OFU298" s="6"/>
      <c r="OFV298" s="6"/>
      <c r="OFW298" s="6"/>
      <c r="OFX298" s="6"/>
      <c r="OFY298" s="6"/>
      <c r="OFZ298" s="6"/>
      <c r="OGA298" s="6"/>
      <c r="OGB298" s="6"/>
      <c r="OGC298" s="6"/>
      <c r="OGD298" s="6"/>
      <c r="OGE298" s="6"/>
      <c r="OGF298" s="6"/>
      <c r="OGG298" s="6"/>
      <c r="OGH298" s="6"/>
      <c r="OGI298" s="6"/>
      <c r="OGJ298" s="6"/>
      <c r="OGK298" s="6"/>
      <c r="OGL298" s="6"/>
      <c r="OGM298" s="6"/>
      <c r="OGN298" s="6"/>
      <c r="OGO298" s="6"/>
      <c r="OGP298" s="6"/>
      <c r="OGQ298" s="6"/>
      <c r="OGR298" s="6"/>
      <c r="OGS298" s="6"/>
      <c r="OGT298" s="6"/>
      <c r="OGU298" s="6"/>
      <c r="OGV298" s="6"/>
      <c r="OGW298" s="6"/>
      <c r="OGX298" s="6"/>
      <c r="OGY298" s="6"/>
      <c r="OGZ298" s="6"/>
      <c r="OHA298" s="6"/>
      <c r="OHB298" s="6"/>
      <c r="OHC298" s="6"/>
      <c r="OHD298" s="6"/>
      <c r="OHE298" s="6"/>
      <c r="OHF298" s="6"/>
      <c r="OHG298" s="6"/>
      <c r="OHH298" s="6"/>
      <c r="OHI298" s="6"/>
      <c r="OHJ298" s="6"/>
      <c r="OHK298" s="6"/>
      <c r="OHL298" s="6"/>
      <c r="OHM298" s="6"/>
      <c r="OHN298" s="6"/>
      <c r="OHO298" s="6"/>
      <c r="OHP298" s="6"/>
      <c r="OHQ298" s="6"/>
      <c r="OHR298" s="6"/>
      <c r="OHS298" s="6"/>
      <c r="OHT298" s="6"/>
      <c r="OHU298" s="6"/>
      <c r="OHV298" s="6"/>
      <c r="OHW298" s="6"/>
      <c r="OHX298" s="6"/>
      <c r="OHY298" s="6"/>
      <c r="OHZ298" s="6"/>
      <c r="OIA298" s="6"/>
      <c r="OIB298" s="6"/>
      <c r="OIC298" s="6"/>
      <c r="OID298" s="6"/>
      <c r="OIE298" s="6"/>
      <c r="OIF298" s="6"/>
      <c r="OIG298" s="6"/>
      <c r="OIH298" s="6"/>
      <c r="OII298" s="6"/>
      <c r="OIJ298" s="6"/>
      <c r="OIK298" s="6"/>
      <c r="OIL298" s="6"/>
      <c r="OIM298" s="6"/>
      <c r="OIN298" s="6"/>
      <c r="OIO298" s="6"/>
      <c r="OIP298" s="6"/>
      <c r="OIQ298" s="6"/>
      <c r="OIR298" s="6"/>
      <c r="OIS298" s="6"/>
      <c r="OIT298" s="6"/>
      <c r="OIU298" s="6"/>
      <c r="OIV298" s="6"/>
      <c r="OIW298" s="6"/>
      <c r="OIX298" s="6"/>
      <c r="OIY298" s="6"/>
      <c r="OIZ298" s="6"/>
      <c r="OJA298" s="6"/>
      <c r="OJB298" s="6"/>
      <c r="OJC298" s="6"/>
      <c r="OJD298" s="6"/>
      <c r="OJE298" s="6"/>
      <c r="OJF298" s="6"/>
      <c r="OJG298" s="6"/>
      <c r="OJH298" s="6"/>
      <c r="OJI298" s="6"/>
      <c r="OJJ298" s="6"/>
      <c r="OJK298" s="6"/>
      <c r="OJL298" s="6"/>
      <c r="OJM298" s="6"/>
      <c r="OJN298" s="6"/>
      <c r="OJO298" s="6"/>
      <c r="OJP298" s="6"/>
      <c r="OJQ298" s="6"/>
      <c r="OJR298" s="6"/>
      <c r="OJS298" s="6"/>
      <c r="OJT298" s="6"/>
      <c r="OJU298" s="6"/>
      <c r="OJV298" s="6"/>
      <c r="OJW298" s="6"/>
      <c r="OJX298" s="6"/>
      <c r="OJY298" s="6"/>
      <c r="OJZ298" s="6"/>
      <c r="OKA298" s="6"/>
      <c r="OKB298" s="6"/>
      <c r="OKC298" s="6"/>
      <c r="OKD298" s="6"/>
      <c r="OKE298" s="6"/>
      <c r="OKF298" s="6"/>
      <c r="OKG298" s="6"/>
      <c r="OKH298" s="6"/>
      <c r="OKI298" s="6"/>
      <c r="OKJ298" s="6"/>
      <c r="OKK298" s="6"/>
      <c r="OKL298" s="6"/>
      <c r="OKM298" s="6"/>
      <c r="OKN298" s="6"/>
      <c r="OKO298" s="6"/>
      <c r="OKP298" s="6"/>
      <c r="OKQ298" s="6"/>
      <c r="OKR298" s="6"/>
      <c r="OKS298" s="6"/>
      <c r="OKT298" s="6"/>
      <c r="OKU298" s="6"/>
      <c r="OKV298" s="6"/>
      <c r="OKW298" s="6"/>
      <c r="OKX298" s="6"/>
      <c r="OKY298" s="6"/>
      <c r="OKZ298" s="6"/>
      <c r="OLA298" s="6"/>
      <c r="OLB298" s="6"/>
      <c r="OLC298" s="6"/>
      <c r="OLD298" s="6"/>
      <c r="OLE298" s="6"/>
      <c r="OLF298" s="6"/>
      <c r="OLG298" s="6"/>
      <c r="OLH298" s="6"/>
      <c r="OLI298" s="6"/>
      <c r="OLJ298" s="6"/>
      <c r="OLK298" s="6"/>
      <c r="OLL298" s="6"/>
      <c r="OLM298" s="6"/>
      <c r="OLN298" s="6"/>
      <c r="OLO298" s="6"/>
      <c r="OLP298" s="6"/>
      <c r="OLQ298" s="6"/>
      <c r="OLR298" s="6"/>
      <c r="OLS298" s="6"/>
      <c r="OLT298" s="6"/>
      <c r="OLU298" s="6"/>
      <c r="OLV298" s="6"/>
      <c r="OLW298" s="6"/>
      <c r="OLX298" s="6"/>
      <c r="OLY298" s="6"/>
      <c r="OLZ298" s="6"/>
      <c r="OMA298" s="6"/>
      <c r="OMB298" s="6"/>
      <c r="OMC298" s="6"/>
      <c r="OMD298" s="6"/>
      <c r="OME298" s="6"/>
      <c r="OMF298" s="6"/>
      <c r="OMG298" s="6"/>
      <c r="OMH298" s="6"/>
      <c r="OMI298" s="6"/>
      <c r="OMJ298" s="6"/>
      <c r="OMK298" s="6"/>
      <c r="OML298" s="6"/>
      <c r="OMM298" s="6"/>
      <c r="OMN298" s="6"/>
      <c r="OMO298" s="6"/>
      <c r="OMP298" s="6"/>
      <c r="OMQ298" s="6"/>
      <c r="OMR298" s="6"/>
      <c r="OMS298" s="6"/>
      <c r="OMT298" s="6"/>
      <c r="OMU298" s="6"/>
      <c r="OMV298" s="6"/>
      <c r="OMW298" s="6"/>
      <c r="OMX298" s="6"/>
      <c r="OMY298" s="6"/>
      <c r="OMZ298" s="6"/>
      <c r="ONA298" s="6"/>
      <c r="ONB298" s="6"/>
      <c r="ONC298" s="6"/>
      <c r="OND298" s="6"/>
      <c r="ONE298" s="6"/>
      <c r="ONF298" s="6"/>
      <c r="ONG298" s="6"/>
      <c r="ONH298" s="6"/>
      <c r="ONI298" s="6"/>
      <c r="ONJ298" s="6"/>
      <c r="ONK298" s="6"/>
      <c r="ONL298" s="6"/>
      <c r="ONM298" s="6"/>
      <c r="ONN298" s="6"/>
      <c r="ONO298" s="6"/>
      <c r="ONP298" s="6"/>
      <c r="ONQ298" s="6"/>
      <c r="ONR298" s="6"/>
      <c r="ONS298" s="6"/>
      <c r="ONT298" s="6"/>
      <c r="ONU298" s="6"/>
      <c r="ONV298" s="6"/>
      <c r="ONW298" s="6"/>
      <c r="ONX298" s="6"/>
      <c r="ONY298" s="6"/>
      <c r="ONZ298" s="6"/>
      <c r="OOA298" s="6"/>
      <c r="OOB298" s="6"/>
      <c r="OOC298" s="6"/>
      <c r="OOD298" s="6"/>
      <c r="OOE298" s="6"/>
      <c r="OOF298" s="6"/>
      <c r="OOG298" s="6"/>
      <c r="OOH298" s="6"/>
      <c r="OOI298" s="6"/>
      <c r="OOJ298" s="6"/>
      <c r="OOK298" s="6"/>
      <c r="OOL298" s="6"/>
      <c r="OOM298" s="6"/>
      <c r="OON298" s="6"/>
      <c r="OOO298" s="6"/>
      <c r="OOP298" s="6"/>
      <c r="OOQ298" s="6"/>
      <c r="OOR298" s="6"/>
      <c r="OOS298" s="6"/>
      <c r="OOT298" s="6"/>
      <c r="OOU298" s="6"/>
      <c r="OOV298" s="6"/>
      <c r="OOW298" s="6"/>
      <c r="OOX298" s="6"/>
      <c r="OOY298" s="6"/>
      <c r="OOZ298" s="6"/>
      <c r="OPA298" s="6"/>
      <c r="OPB298" s="6"/>
      <c r="OPC298" s="6"/>
      <c r="OPD298" s="6"/>
      <c r="OPE298" s="6"/>
      <c r="OPF298" s="6"/>
      <c r="OPG298" s="6"/>
      <c r="OPH298" s="6"/>
      <c r="OPI298" s="6"/>
      <c r="OPJ298" s="6"/>
      <c r="OPK298" s="6"/>
      <c r="OPL298" s="6"/>
      <c r="OPM298" s="6"/>
      <c r="OPN298" s="6"/>
      <c r="OPO298" s="6"/>
      <c r="OPP298" s="6"/>
      <c r="OPQ298" s="6"/>
      <c r="OPR298" s="6"/>
      <c r="OPS298" s="6"/>
      <c r="OPT298" s="6"/>
      <c r="OPU298" s="6"/>
      <c r="OPV298" s="6"/>
      <c r="OPW298" s="6"/>
      <c r="OPX298" s="6"/>
      <c r="OPY298" s="6"/>
      <c r="OPZ298" s="6"/>
      <c r="OQA298" s="6"/>
      <c r="OQB298" s="6"/>
      <c r="OQC298" s="6"/>
      <c r="OQD298" s="6"/>
      <c r="OQE298" s="6"/>
      <c r="OQF298" s="6"/>
      <c r="OQG298" s="6"/>
      <c r="OQH298" s="6"/>
      <c r="OQI298" s="6"/>
      <c r="OQJ298" s="6"/>
      <c r="OQK298" s="6"/>
      <c r="OQL298" s="6"/>
      <c r="OQM298" s="6"/>
      <c r="OQN298" s="6"/>
      <c r="OQO298" s="6"/>
      <c r="OQP298" s="6"/>
      <c r="OQQ298" s="6"/>
      <c r="OQR298" s="6"/>
      <c r="OQS298" s="6"/>
      <c r="OQT298" s="6"/>
      <c r="OQU298" s="6"/>
      <c r="OQV298" s="6"/>
      <c r="OQW298" s="6"/>
      <c r="OQX298" s="6"/>
      <c r="OQY298" s="6"/>
      <c r="OQZ298" s="6"/>
      <c r="ORA298" s="6"/>
      <c r="ORB298" s="6"/>
      <c r="ORC298" s="6"/>
      <c r="ORD298" s="6"/>
      <c r="ORE298" s="6"/>
      <c r="ORF298" s="6"/>
      <c r="ORG298" s="6"/>
      <c r="ORH298" s="6"/>
      <c r="ORI298" s="6"/>
      <c r="ORJ298" s="6"/>
      <c r="ORK298" s="6"/>
      <c r="ORL298" s="6"/>
      <c r="ORM298" s="6"/>
      <c r="ORN298" s="6"/>
      <c r="ORO298" s="6"/>
      <c r="ORP298" s="6"/>
      <c r="ORQ298" s="6"/>
      <c r="ORR298" s="6"/>
      <c r="ORS298" s="6"/>
      <c r="ORT298" s="6"/>
      <c r="ORU298" s="6"/>
      <c r="ORV298" s="6"/>
      <c r="ORW298" s="6"/>
      <c r="ORX298" s="6"/>
      <c r="ORY298" s="6"/>
      <c r="ORZ298" s="6"/>
      <c r="OSA298" s="6"/>
      <c r="OSB298" s="6"/>
      <c r="OSC298" s="6"/>
      <c r="OSD298" s="6"/>
      <c r="OSE298" s="6"/>
      <c r="OSF298" s="6"/>
      <c r="OSG298" s="6"/>
      <c r="OSH298" s="6"/>
      <c r="OSI298" s="6"/>
      <c r="OSJ298" s="6"/>
      <c r="OSK298" s="6"/>
      <c r="OSL298" s="6"/>
      <c r="OSM298" s="6"/>
      <c r="OSN298" s="6"/>
      <c r="OSO298" s="6"/>
      <c r="OSP298" s="6"/>
      <c r="OSQ298" s="6"/>
      <c r="OSR298" s="6"/>
      <c r="OSS298" s="6"/>
      <c r="OST298" s="6"/>
      <c r="OSU298" s="6"/>
      <c r="OSV298" s="6"/>
      <c r="OSW298" s="6"/>
      <c r="OSX298" s="6"/>
      <c r="OSY298" s="6"/>
      <c r="OSZ298" s="6"/>
      <c r="OTA298" s="6"/>
      <c r="OTB298" s="6"/>
      <c r="OTC298" s="6"/>
      <c r="OTD298" s="6"/>
      <c r="OTE298" s="6"/>
      <c r="OTF298" s="6"/>
      <c r="OTG298" s="6"/>
      <c r="OTH298" s="6"/>
      <c r="OTI298" s="6"/>
      <c r="OTJ298" s="6"/>
      <c r="OTK298" s="6"/>
      <c r="OTL298" s="6"/>
      <c r="OTM298" s="6"/>
      <c r="OTN298" s="6"/>
      <c r="OTO298" s="6"/>
      <c r="OTP298" s="6"/>
      <c r="OTQ298" s="6"/>
      <c r="OTR298" s="6"/>
      <c r="OTS298" s="6"/>
      <c r="OTT298" s="6"/>
      <c r="OTU298" s="6"/>
      <c r="OTV298" s="6"/>
      <c r="OTW298" s="6"/>
      <c r="OTX298" s="6"/>
      <c r="OTY298" s="6"/>
      <c r="OTZ298" s="6"/>
      <c r="OUA298" s="6"/>
      <c r="OUB298" s="6"/>
      <c r="OUC298" s="6"/>
      <c r="OUD298" s="6"/>
      <c r="OUE298" s="6"/>
      <c r="OUF298" s="6"/>
      <c r="OUG298" s="6"/>
      <c r="OUH298" s="6"/>
      <c r="OUI298" s="6"/>
      <c r="OUJ298" s="6"/>
      <c r="OUK298" s="6"/>
      <c r="OUL298" s="6"/>
      <c r="OUM298" s="6"/>
      <c r="OUN298" s="6"/>
      <c r="OUO298" s="6"/>
      <c r="OUP298" s="6"/>
      <c r="OUQ298" s="6"/>
      <c r="OUR298" s="6"/>
      <c r="OUS298" s="6"/>
      <c r="OUT298" s="6"/>
      <c r="OUU298" s="6"/>
      <c r="OUV298" s="6"/>
      <c r="OUW298" s="6"/>
      <c r="OUX298" s="6"/>
      <c r="OUY298" s="6"/>
      <c r="OUZ298" s="6"/>
      <c r="OVA298" s="6"/>
      <c r="OVB298" s="6"/>
      <c r="OVC298" s="6"/>
      <c r="OVD298" s="6"/>
      <c r="OVE298" s="6"/>
      <c r="OVF298" s="6"/>
      <c r="OVG298" s="6"/>
      <c r="OVH298" s="6"/>
      <c r="OVI298" s="6"/>
      <c r="OVJ298" s="6"/>
      <c r="OVK298" s="6"/>
      <c r="OVL298" s="6"/>
      <c r="OVM298" s="6"/>
      <c r="OVN298" s="6"/>
      <c r="OVO298" s="6"/>
      <c r="OVP298" s="6"/>
      <c r="OVQ298" s="6"/>
      <c r="OVR298" s="6"/>
      <c r="OVS298" s="6"/>
      <c r="OVT298" s="6"/>
      <c r="OVU298" s="6"/>
      <c r="OVV298" s="6"/>
      <c r="OVW298" s="6"/>
      <c r="OVX298" s="6"/>
      <c r="OVY298" s="6"/>
      <c r="OVZ298" s="6"/>
      <c r="OWA298" s="6"/>
      <c r="OWB298" s="6"/>
      <c r="OWC298" s="6"/>
      <c r="OWD298" s="6"/>
      <c r="OWE298" s="6"/>
      <c r="OWF298" s="6"/>
      <c r="OWG298" s="6"/>
      <c r="OWH298" s="6"/>
      <c r="OWI298" s="6"/>
      <c r="OWJ298" s="6"/>
      <c r="OWK298" s="6"/>
      <c r="OWL298" s="6"/>
      <c r="OWM298" s="6"/>
      <c r="OWN298" s="6"/>
      <c r="OWO298" s="6"/>
      <c r="OWP298" s="6"/>
      <c r="OWQ298" s="6"/>
      <c r="OWR298" s="6"/>
      <c r="OWS298" s="6"/>
      <c r="OWT298" s="6"/>
      <c r="OWU298" s="6"/>
      <c r="OWV298" s="6"/>
      <c r="OWW298" s="6"/>
      <c r="OWX298" s="6"/>
      <c r="OWY298" s="6"/>
      <c r="OWZ298" s="6"/>
      <c r="OXA298" s="6"/>
      <c r="OXB298" s="6"/>
      <c r="OXC298" s="6"/>
      <c r="OXD298" s="6"/>
      <c r="OXE298" s="6"/>
      <c r="OXF298" s="6"/>
      <c r="OXG298" s="6"/>
      <c r="OXH298" s="6"/>
      <c r="OXI298" s="6"/>
      <c r="OXJ298" s="6"/>
      <c r="OXK298" s="6"/>
      <c r="OXL298" s="6"/>
      <c r="OXM298" s="6"/>
      <c r="OXN298" s="6"/>
      <c r="OXO298" s="6"/>
      <c r="OXP298" s="6"/>
      <c r="OXQ298" s="6"/>
      <c r="OXR298" s="6"/>
      <c r="OXS298" s="6"/>
      <c r="OXT298" s="6"/>
      <c r="OXU298" s="6"/>
      <c r="OXV298" s="6"/>
      <c r="OXW298" s="6"/>
      <c r="OXX298" s="6"/>
      <c r="OXY298" s="6"/>
      <c r="OXZ298" s="6"/>
      <c r="OYA298" s="6"/>
      <c r="OYB298" s="6"/>
      <c r="OYC298" s="6"/>
      <c r="OYD298" s="6"/>
      <c r="OYE298" s="6"/>
      <c r="OYF298" s="6"/>
      <c r="OYG298" s="6"/>
      <c r="OYH298" s="6"/>
      <c r="OYI298" s="6"/>
      <c r="OYJ298" s="6"/>
      <c r="OYK298" s="6"/>
      <c r="OYL298" s="6"/>
      <c r="OYM298" s="6"/>
      <c r="OYN298" s="6"/>
      <c r="OYO298" s="6"/>
      <c r="OYP298" s="6"/>
      <c r="OYQ298" s="6"/>
      <c r="OYR298" s="6"/>
      <c r="OYS298" s="6"/>
      <c r="OYT298" s="6"/>
      <c r="OYU298" s="6"/>
      <c r="OYV298" s="6"/>
      <c r="OYW298" s="6"/>
      <c r="OYX298" s="6"/>
      <c r="OYY298" s="6"/>
      <c r="OYZ298" s="6"/>
      <c r="OZA298" s="6"/>
      <c r="OZB298" s="6"/>
      <c r="OZC298" s="6"/>
      <c r="OZD298" s="6"/>
      <c r="OZE298" s="6"/>
      <c r="OZF298" s="6"/>
      <c r="OZG298" s="6"/>
      <c r="OZH298" s="6"/>
      <c r="OZI298" s="6"/>
      <c r="OZJ298" s="6"/>
      <c r="OZK298" s="6"/>
      <c r="OZL298" s="6"/>
      <c r="OZM298" s="6"/>
      <c r="OZN298" s="6"/>
      <c r="OZO298" s="6"/>
      <c r="OZP298" s="6"/>
      <c r="OZQ298" s="6"/>
      <c r="OZR298" s="6"/>
      <c r="OZS298" s="6"/>
      <c r="OZT298" s="6"/>
      <c r="OZU298" s="6"/>
      <c r="OZV298" s="6"/>
      <c r="OZW298" s="6"/>
      <c r="OZX298" s="6"/>
      <c r="OZY298" s="6"/>
      <c r="OZZ298" s="6"/>
      <c r="PAA298" s="6"/>
      <c r="PAB298" s="6"/>
      <c r="PAC298" s="6"/>
      <c r="PAD298" s="6"/>
      <c r="PAE298" s="6"/>
      <c r="PAF298" s="6"/>
      <c r="PAG298" s="6"/>
      <c r="PAH298" s="6"/>
      <c r="PAI298" s="6"/>
      <c r="PAJ298" s="6"/>
      <c r="PAK298" s="6"/>
      <c r="PAL298" s="6"/>
      <c r="PAM298" s="6"/>
      <c r="PAN298" s="6"/>
      <c r="PAO298" s="6"/>
      <c r="PAP298" s="6"/>
      <c r="PAQ298" s="6"/>
      <c r="PAR298" s="6"/>
      <c r="PAS298" s="6"/>
      <c r="PAT298" s="6"/>
      <c r="PAU298" s="6"/>
      <c r="PAV298" s="6"/>
      <c r="PAW298" s="6"/>
      <c r="PAX298" s="6"/>
      <c r="PAY298" s="6"/>
      <c r="PAZ298" s="6"/>
      <c r="PBA298" s="6"/>
      <c r="PBB298" s="6"/>
      <c r="PBC298" s="6"/>
      <c r="PBD298" s="6"/>
      <c r="PBE298" s="6"/>
      <c r="PBF298" s="6"/>
      <c r="PBG298" s="6"/>
      <c r="PBH298" s="6"/>
      <c r="PBI298" s="6"/>
      <c r="PBJ298" s="6"/>
      <c r="PBK298" s="6"/>
      <c r="PBL298" s="6"/>
      <c r="PBM298" s="6"/>
      <c r="PBN298" s="6"/>
      <c r="PBO298" s="6"/>
      <c r="PBP298" s="6"/>
      <c r="PBQ298" s="6"/>
      <c r="PBR298" s="6"/>
      <c r="PBS298" s="6"/>
      <c r="PBT298" s="6"/>
      <c r="PBU298" s="6"/>
      <c r="PBV298" s="6"/>
      <c r="PBW298" s="6"/>
      <c r="PBX298" s="6"/>
      <c r="PBY298" s="6"/>
      <c r="PBZ298" s="6"/>
      <c r="PCA298" s="6"/>
      <c r="PCB298" s="6"/>
      <c r="PCC298" s="6"/>
      <c r="PCD298" s="6"/>
      <c r="PCE298" s="6"/>
      <c r="PCF298" s="6"/>
      <c r="PCG298" s="6"/>
      <c r="PCH298" s="6"/>
      <c r="PCI298" s="6"/>
      <c r="PCJ298" s="6"/>
      <c r="PCK298" s="6"/>
      <c r="PCL298" s="6"/>
      <c r="PCM298" s="6"/>
      <c r="PCN298" s="6"/>
      <c r="PCO298" s="6"/>
      <c r="PCP298" s="6"/>
      <c r="PCQ298" s="6"/>
      <c r="PCR298" s="6"/>
      <c r="PCS298" s="6"/>
      <c r="PCT298" s="6"/>
      <c r="PCU298" s="6"/>
      <c r="PCV298" s="6"/>
      <c r="PCW298" s="6"/>
      <c r="PCX298" s="6"/>
      <c r="PCY298" s="6"/>
      <c r="PCZ298" s="6"/>
      <c r="PDA298" s="6"/>
      <c r="PDB298" s="6"/>
      <c r="PDC298" s="6"/>
      <c r="PDD298" s="6"/>
      <c r="PDE298" s="6"/>
      <c r="PDF298" s="6"/>
      <c r="PDG298" s="6"/>
      <c r="PDH298" s="6"/>
      <c r="PDI298" s="6"/>
      <c r="PDJ298" s="6"/>
      <c r="PDK298" s="6"/>
      <c r="PDL298" s="6"/>
      <c r="PDM298" s="6"/>
      <c r="PDN298" s="6"/>
      <c r="PDO298" s="6"/>
      <c r="PDP298" s="6"/>
      <c r="PDQ298" s="6"/>
      <c r="PDR298" s="6"/>
      <c r="PDS298" s="6"/>
      <c r="PDT298" s="6"/>
      <c r="PDU298" s="6"/>
      <c r="PDV298" s="6"/>
      <c r="PDW298" s="6"/>
      <c r="PDX298" s="6"/>
      <c r="PDY298" s="6"/>
      <c r="PDZ298" s="6"/>
      <c r="PEA298" s="6"/>
      <c r="PEB298" s="6"/>
      <c r="PEC298" s="6"/>
      <c r="PED298" s="6"/>
      <c r="PEE298" s="6"/>
      <c r="PEF298" s="6"/>
      <c r="PEG298" s="6"/>
      <c r="PEH298" s="6"/>
      <c r="PEI298" s="6"/>
      <c r="PEJ298" s="6"/>
      <c r="PEK298" s="6"/>
      <c r="PEL298" s="6"/>
      <c r="PEM298" s="6"/>
      <c r="PEN298" s="6"/>
      <c r="PEO298" s="6"/>
      <c r="PEP298" s="6"/>
      <c r="PEQ298" s="6"/>
      <c r="PER298" s="6"/>
      <c r="PES298" s="6"/>
      <c r="PET298" s="6"/>
      <c r="PEU298" s="6"/>
      <c r="PEV298" s="6"/>
      <c r="PEW298" s="6"/>
      <c r="PEX298" s="6"/>
      <c r="PEY298" s="6"/>
      <c r="PEZ298" s="6"/>
      <c r="PFA298" s="6"/>
      <c r="PFB298" s="6"/>
      <c r="PFC298" s="6"/>
      <c r="PFD298" s="6"/>
      <c r="PFE298" s="6"/>
      <c r="PFF298" s="6"/>
      <c r="PFG298" s="6"/>
      <c r="PFH298" s="6"/>
      <c r="PFI298" s="6"/>
      <c r="PFJ298" s="6"/>
      <c r="PFK298" s="6"/>
      <c r="PFL298" s="6"/>
      <c r="PFM298" s="6"/>
      <c r="PFN298" s="6"/>
      <c r="PFO298" s="6"/>
      <c r="PFP298" s="6"/>
      <c r="PFQ298" s="6"/>
      <c r="PFR298" s="6"/>
      <c r="PFS298" s="6"/>
      <c r="PFT298" s="6"/>
      <c r="PFU298" s="6"/>
      <c r="PFV298" s="6"/>
      <c r="PFW298" s="6"/>
      <c r="PFX298" s="6"/>
      <c r="PFY298" s="6"/>
      <c r="PFZ298" s="6"/>
      <c r="PGA298" s="6"/>
      <c r="PGB298" s="6"/>
      <c r="PGC298" s="6"/>
      <c r="PGD298" s="6"/>
      <c r="PGE298" s="6"/>
      <c r="PGF298" s="6"/>
      <c r="PGG298" s="6"/>
      <c r="PGH298" s="6"/>
      <c r="PGI298" s="6"/>
      <c r="PGJ298" s="6"/>
      <c r="PGK298" s="6"/>
      <c r="PGL298" s="6"/>
      <c r="PGM298" s="6"/>
      <c r="PGN298" s="6"/>
      <c r="PGO298" s="6"/>
      <c r="PGP298" s="6"/>
      <c r="PGQ298" s="6"/>
      <c r="PGR298" s="6"/>
      <c r="PGS298" s="6"/>
      <c r="PGT298" s="6"/>
      <c r="PGU298" s="6"/>
      <c r="PGV298" s="6"/>
      <c r="PGW298" s="6"/>
      <c r="PGX298" s="6"/>
      <c r="PGY298" s="6"/>
      <c r="PGZ298" s="6"/>
      <c r="PHA298" s="6"/>
      <c r="PHB298" s="6"/>
      <c r="PHC298" s="6"/>
      <c r="PHD298" s="6"/>
      <c r="PHE298" s="6"/>
      <c r="PHF298" s="6"/>
      <c r="PHG298" s="6"/>
      <c r="PHH298" s="6"/>
      <c r="PHI298" s="6"/>
      <c r="PHJ298" s="6"/>
      <c r="PHK298" s="6"/>
      <c r="PHL298" s="6"/>
      <c r="PHM298" s="6"/>
      <c r="PHN298" s="6"/>
      <c r="PHO298" s="6"/>
      <c r="PHP298" s="6"/>
      <c r="PHQ298" s="6"/>
      <c r="PHR298" s="6"/>
      <c r="PHS298" s="6"/>
      <c r="PHT298" s="6"/>
      <c r="PHU298" s="6"/>
      <c r="PHV298" s="6"/>
      <c r="PHW298" s="6"/>
      <c r="PHX298" s="6"/>
      <c r="PHY298" s="6"/>
      <c r="PHZ298" s="6"/>
      <c r="PIA298" s="6"/>
      <c r="PIB298" s="6"/>
      <c r="PIC298" s="6"/>
      <c r="PID298" s="6"/>
      <c r="PIE298" s="6"/>
      <c r="PIF298" s="6"/>
      <c r="PIG298" s="6"/>
      <c r="PIH298" s="6"/>
      <c r="PII298" s="6"/>
      <c r="PIJ298" s="6"/>
      <c r="PIK298" s="6"/>
      <c r="PIL298" s="6"/>
      <c r="PIM298" s="6"/>
      <c r="PIN298" s="6"/>
      <c r="PIO298" s="6"/>
      <c r="PIP298" s="6"/>
      <c r="PIQ298" s="6"/>
      <c r="PIR298" s="6"/>
      <c r="PIS298" s="6"/>
      <c r="PIT298" s="6"/>
      <c r="PIU298" s="6"/>
      <c r="PIV298" s="6"/>
      <c r="PIW298" s="6"/>
      <c r="PIX298" s="6"/>
      <c r="PIY298" s="6"/>
      <c r="PIZ298" s="6"/>
      <c r="PJA298" s="6"/>
      <c r="PJB298" s="6"/>
      <c r="PJC298" s="6"/>
      <c r="PJD298" s="6"/>
      <c r="PJE298" s="6"/>
      <c r="PJF298" s="6"/>
      <c r="PJG298" s="6"/>
      <c r="PJH298" s="6"/>
      <c r="PJI298" s="6"/>
      <c r="PJJ298" s="6"/>
      <c r="PJK298" s="6"/>
      <c r="PJL298" s="6"/>
      <c r="PJM298" s="6"/>
      <c r="PJN298" s="6"/>
      <c r="PJO298" s="6"/>
      <c r="PJP298" s="6"/>
      <c r="PJQ298" s="6"/>
      <c r="PJR298" s="6"/>
      <c r="PJS298" s="6"/>
      <c r="PJT298" s="6"/>
      <c r="PJU298" s="6"/>
      <c r="PJV298" s="6"/>
      <c r="PJW298" s="6"/>
      <c r="PJX298" s="6"/>
      <c r="PJY298" s="6"/>
      <c r="PJZ298" s="6"/>
      <c r="PKA298" s="6"/>
      <c r="PKB298" s="6"/>
      <c r="PKC298" s="6"/>
      <c r="PKD298" s="6"/>
      <c r="PKE298" s="6"/>
      <c r="PKF298" s="6"/>
      <c r="PKG298" s="6"/>
      <c r="PKH298" s="6"/>
      <c r="PKI298" s="6"/>
      <c r="PKJ298" s="6"/>
      <c r="PKK298" s="6"/>
      <c r="PKL298" s="6"/>
      <c r="PKM298" s="6"/>
      <c r="PKN298" s="6"/>
      <c r="PKO298" s="6"/>
      <c r="PKP298" s="6"/>
      <c r="PKQ298" s="6"/>
      <c r="PKR298" s="6"/>
      <c r="PKS298" s="6"/>
      <c r="PKT298" s="6"/>
      <c r="PKU298" s="6"/>
      <c r="PKV298" s="6"/>
      <c r="PKW298" s="6"/>
      <c r="PKX298" s="6"/>
      <c r="PKY298" s="6"/>
      <c r="PKZ298" s="6"/>
      <c r="PLA298" s="6"/>
      <c r="PLB298" s="6"/>
      <c r="PLC298" s="6"/>
      <c r="PLD298" s="6"/>
      <c r="PLE298" s="6"/>
      <c r="PLF298" s="6"/>
      <c r="PLG298" s="6"/>
      <c r="PLH298" s="6"/>
      <c r="PLI298" s="6"/>
      <c r="PLJ298" s="6"/>
      <c r="PLK298" s="6"/>
      <c r="PLL298" s="6"/>
      <c r="PLM298" s="6"/>
      <c r="PLN298" s="6"/>
      <c r="PLO298" s="6"/>
      <c r="PLP298" s="6"/>
      <c r="PLQ298" s="6"/>
      <c r="PLR298" s="6"/>
      <c r="PLS298" s="6"/>
      <c r="PLT298" s="6"/>
      <c r="PLU298" s="6"/>
      <c r="PLV298" s="6"/>
      <c r="PLW298" s="6"/>
      <c r="PLX298" s="6"/>
      <c r="PLY298" s="6"/>
      <c r="PLZ298" s="6"/>
      <c r="PMA298" s="6"/>
      <c r="PMB298" s="6"/>
      <c r="PMC298" s="6"/>
      <c r="PMD298" s="6"/>
      <c r="PME298" s="6"/>
      <c r="PMF298" s="6"/>
      <c r="PMG298" s="6"/>
      <c r="PMH298" s="6"/>
      <c r="PMI298" s="6"/>
      <c r="PMJ298" s="6"/>
      <c r="PMK298" s="6"/>
      <c r="PML298" s="6"/>
      <c r="PMM298" s="6"/>
      <c r="PMN298" s="6"/>
      <c r="PMO298" s="6"/>
      <c r="PMP298" s="6"/>
      <c r="PMQ298" s="6"/>
      <c r="PMR298" s="6"/>
      <c r="PMS298" s="6"/>
      <c r="PMT298" s="6"/>
      <c r="PMU298" s="6"/>
      <c r="PMV298" s="6"/>
      <c r="PMW298" s="6"/>
      <c r="PMX298" s="6"/>
      <c r="PMY298" s="6"/>
      <c r="PMZ298" s="6"/>
      <c r="PNA298" s="6"/>
      <c r="PNB298" s="6"/>
      <c r="PNC298" s="6"/>
      <c r="PND298" s="6"/>
      <c r="PNE298" s="6"/>
      <c r="PNF298" s="6"/>
      <c r="PNG298" s="6"/>
      <c r="PNH298" s="6"/>
      <c r="PNI298" s="6"/>
      <c r="PNJ298" s="6"/>
      <c r="PNK298" s="6"/>
      <c r="PNL298" s="6"/>
      <c r="PNM298" s="6"/>
      <c r="PNN298" s="6"/>
      <c r="PNO298" s="6"/>
      <c r="PNP298" s="6"/>
      <c r="PNQ298" s="6"/>
      <c r="PNR298" s="6"/>
      <c r="PNS298" s="6"/>
      <c r="PNT298" s="6"/>
      <c r="PNU298" s="6"/>
      <c r="PNV298" s="6"/>
      <c r="PNW298" s="6"/>
      <c r="PNX298" s="6"/>
      <c r="PNY298" s="6"/>
      <c r="PNZ298" s="6"/>
      <c r="POA298" s="6"/>
      <c r="POB298" s="6"/>
      <c r="POC298" s="6"/>
      <c r="POD298" s="6"/>
      <c r="POE298" s="6"/>
      <c r="POF298" s="6"/>
      <c r="POG298" s="6"/>
      <c r="POH298" s="6"/>
      <c r="POI298" s="6"/>
      <c r="POJ298" s="6"/>
      <c r="POK298" s="6"/>
      <c r="POL298" s="6"/>
      <c r="POM298" s="6"/>
      <c r="PON298" s="6"/>
      <c r="POO298" s="6"/>
      <c r="POP298" s="6"/>
      <c r="POQ298" s="6"/>
      <c r="POR298" s="6"/>
      <c r="POS298" s="6"/>
      <c r="POT298" s="6"/>
      <c r="POU298" s="6"/>
      <c r="POV298" s="6"/>
      <c r="POW298" s="6"/>
      <c r="POX298" s="6"/>
      <c r="POY298" s="6"/>
      <c r="POZ298" s="6"/>
      <c r="PPA298" s="6"/>
      <c r="PPB298" s="6"/>
      <c r="PPC298" s="6"/>
      <c r="PPD298" s="6"/>
      <c r="PPE298" s="6"/>
      <c r="PPF298" s="6"/>
      <c r="PPG298" s="6"/>
      <c r="PPH298" s="6"/>
      <c r="PPI298" s="6"/>
      <c r="PPJ298" s="6"/>
      <c r="PPK298" s="6"/>
      <c r="PPL298" s="6"/>
      <c r="PPM298" s="6"/>
      <c r="PPN298" s="6"/>
      <c r="PPO298" s="6"/>
      <c r="PPP298" s="6"/>
      <c r="PPQ298" s="6"/>
      <c r="PPR298" s="6"/>
      <c r="PPS298" s="6"/>
      <c r="PPT298" s="6"/>
      <c r="PPU298" s="6"/>
      <c r="PPV298" s="6"/>
      <c r="PPW298" s="6"/>
      <c r="PPX298" s="6"/>
      <c r="PPY298" s="6"/>
      <c r="PPZ298" s="6"/>
      <c r="PQA298" s="6"/>
      <c r="PQB298" s="6"/>
      <c r="PQC298" s="6"/>
      <c r="PQD298" s="6"/>
      <c r="PQE298" s="6"/>
      <c r="PQF298" s="6"/>
      <c r="PQG298" s="6"/>
      <c r="PQH298" s="6"/>
      <c r="PQI298" s="6"/>
      <c r="PQJ298" s="6"/>
      <c r="PQK298" s="6"/>
      <c r="PQL298" s="6"/>
      <c r="PQM298" s="6"/>
      <c r="PQN298" s="6"/>
      <c r="PQO298" s="6"/>
      <c r="PQP298" s="6"/>
      <c r="PQQ298" s="6"/>
      <c r="PQR298" s="6"/>
      <c r="PQS298" s="6"/>
      <c r="PQT298" s="6"/>
      <c r="PQU298" s="6"/>
      <c r="PQV298" s="6"/>
      <c r="PQW298" s="6"/>
      <c r="PQX298" s="6"/>
      <c r="PQY298" s="6"/>
      <c r="PQZ298" s="6"/>
      <c r="PRA298" s="6"/>
      <c r="PRB298" s="6"/>
      <c r="PRC298" s="6"/>
      <c r="PRD298" s="6"/>
      <c r="PRE298" s="6"/>
      <c r="PRF298" s="6"/>
      <c r="PRG298" s="6"/>
      <c r="PRH298" s="6"/>
      <c r="PRI298" s="6"/>
      <c r="PRJ298" s="6"/>
      <c r="PRK298" s="6"/>
      <c r="PRL298" s="6"/>
      <c r="PRM298" s="6"/>
      <c r="PRN298" s="6"/>
      <c r="PRO298" s="6"/>
      <c r="PRP298" s="6"/>
      <c r="PRQ298" s="6"/>
      <c r="PRR298" s="6"/>
      <c r="PRS298" s="6"/>
      <c r="PRT298" s="6"/>
      <c r="PRU298" s="6"/>
      <c r="PRV298" s="6"/>
      <c r="PRW298" s="6"/>
      <c r="PRX298" s="6"/>
      <c r="PRY298" s="6"/>
      <c r="PRZ298" s="6"/>
      <c r="PSA298" s="6"/>
      <c r="PSB298" s="6"/>
      <c r="PSC298" s="6"/>
      <c r="PSD298" s="6"/>
      <c r="PSE298" s="6"/>
      <c r="PSF298" s="6"/>
      <c r="PSG298" s="6"/>
      <c r="PSH298" s="6"/>
      <c r="PSI298" s="6"/>
      <c r="PSJ298" s="6"/>
      <c r="PSK298" s="6"/>
      <c r="PSL298" s="6"/>
      <c r="PSM298" s="6"/>
      <c r="PSN298" s="6"/>
      <c r="PSO298" s="6"/>
      <c r="PSP298" s="6"/>
      <c r="PSQ298" s="6"/>
      <c r="PSR298" s="6"/>
      <c r="PSS298" s="6"/>
      <c r="PST298" s="6"/>
      <c r="PSU298" s="6"/>
      <c r="PSV298" s="6"/>
      <c r="PSW298" s="6"/>
      <c r="PSX298" s="6"/>
      <c r="PSY298" s="6"/>
      <c r="PSZ298" s="6"/>
      <c r="PTA298" s="6"/>
      <c r="PTB298" s="6"/>
      <c r="PTC298" s="6"/>
      <c r="PTD298" s="6"/>
      <c r="PTE298" s="6"/>
      <c r="PTF298" s="6"/>
      <c r="PTG298" s="6"/>
      <c r="PTH298" s="6"/>
      <c r="PTI298" s="6"/>
      <c r="PTJ298" s="6"/>
      <c r="PTK298" s="6"/>
      <c r="PTL298" s="6"/>
      <c r="PTM298" s="6"/>
      <c r="PTN298" s="6"/>
      <c r="PTO298" s="6"/>
      <c r="PTP298" s="6"/>
      <c r="PTQ298" s="6"/>
      <c r="PTR298" s="6"/>
      <c r="PTS298" s="6"/>
      <c r="PTT298" s="6"/>
      <c r="PTU298" s="6"/>
      <c r="PTV298" s="6"/>
      <c r="PTW298" s="6"/>
      <c r="PTX298" s="6"/>
      <c r="PTY298" s="6"/>
      <c r="PTZ298" s="6"/>
      <c r="PUA298" s="6"/>
      <c r="PUB298" s="6"/>
      <c r="PUC298" s="6"/>
      <c r="PUD298" s="6"/>
      <c r="PUE298" s="6"/>
      <c r="PUF298" s="6"/>
      <c r="PUG298" s="6"/>
      <c r="PUH298" s="6"/>
      <c r="PUI298" s="6"/>
      <c r="PUJ298" s="6"/>
      <c r="PUK298" s="6"/>
      <c r="PUL298" s="6"/>
      <c r="PUM298" s="6"/>
      <c r="PUN298" s="6"/>
      <c r="PUO298" s="6"/>
      <c r="PUP298" s="6"/>
      <c r="PUQ298" s="6"/>
      <c r="PUR298" s="6"/>
      <c r="PUS298" s="6"/>
      <c r="PUT298" s="6"/>
      <c r="PUU298" s="6"/>
      <c r="PUV298" s="6"/>
      <c r="PUW298" s="6"/>
      <c r="PUX298" s="6"/>
      <c r="PUY298" s="6"/>
      <c r="PUZ298" s="6"/>
      <c r="PVA298" s="6"/>
      <c r="PVB298" s="6"/>
      <c r="PVC298" s="6"/>
      <c r="PVD298" s="6"/>
      <c r="PVE298" s="6"/>
      <c r="PVF298" s="6"/>
      <c r="PVG298" s="6"/>
      <c r="PVH298" s="6"/>
      <c r="PVI298" s="6"/>
      <c r="PVJ298" s="6"/>
      <c r="PVK298" s="6"/>
      <c r="PVL298" s="6"/>
      <c r="PVM298" s="6"/>
      <c r="PVN298" s="6"/>
      <c r="PVO298" s="6"/>
      <c r="PVP298" s="6"/>
      <c r="PVQ298" s="6"/>
      <c r="PVR298" s="6"/>
      <c r="PVS298" s="6"/>
      <c r="PVT298" s="6"/>
      <c r="PVU298" s="6"/>
      <c r="PVV298" s="6"/>
      <c r="PVW298" s="6"/>
      <c r="PVX298" s="6"/>
      <c r="PVY298" s="6"/>
      <c r="PVZ298" s="6"/>
      <c r="PWA298" s="6"/>
      <c r="PWB298" s="6"/>
      <c r="PWC298" s="6"/>
      <c r="PWD298" s="6"/>
      <c r="PWE298" s="6"/>
      <c r="PWF298" s="6"/>
      <c r="PWG298" s="6"/>
      <c r="PWH298" s="6"/>
      <c r="PWI298" s="6"/>
      <c r="PWJ298" s="6"/>
      <c r="PWK298" s="6"/>
      <c r="PWL298" s="6"/>
      <c r="PWM298" s="6"/>
      <c r="PWN298" s="6"/>
      <c r="PWO298" s="6"/>
      <c r="PWP298" s="6"/>
      <c r="PWQ298" s="6"/>
      <c r="PWR298" s="6"/>
      <c r="PWS298" s="6"/>
      <c r="PWT298" s="6"/>
      <c r="PWU298" s="6"/>
      <c r="PWV298" s="6"/>
      <c r="PWW298" s="6"/>
      <c r="PWX298" s="6"/>
      <c r="PWY298" s="6"/>
      <c r="PWZ298" s="6"/>
      <c r="PXA298" s="6"/>
      <c r="PXB298" s="6"/>
      <c r="PXC298" s="6"/>
      <c r="PXD298" s="6"/>
      <c r="PXE298" s="6"/>
      <c r="PXF298" s="6"/>
      <c r="PXG298" s="6"/>
      <c r="PXH298" s="6"/>
      <c r="PXI298" s="6"/>
      <c r="PXJ298" s="6"/>
      <c r="PXK298" s="6"/>
      <c r="PXL298" s="6"/>
      <c r="PXM298" s="6"/>
      <c r="PXN298" s="6"/>
      <c r="PXO298" s="6"/>
      <c r="PXP298" s="6"/>
      <c r="PXQ298" s="6"/>
      <c r="PXR298" s="6"/>
      <c r="PXS298" s="6"/>
      <c r="PXT298" s="6"/>
      <c r="PXU298" s="6"/>
      <c r="PXV298" s="6"/>
      <c r="PXW298" s="6"/>
      <c r="PXX298" s="6"/>
      <c r="PXY298" s="6"/>
      <c r="PXZ298" s="6"/>
      <c r="PYA298" s="6"/>
      <c r="PYB298" s="6"/>
      <c r="PYC298" s="6"/>
      <c r="PYD298" s="6"/>
      <c r="PYE298" s="6"/>
      <c r="PYF298" s="6"/>
      <c r="PYG298" s="6"/>
      <c r="PYH298" s="6"/>
      <c r="PYI298" s="6"/>
      <c r="PYJ298" s="6"/>
      <c r="PYK298" s="6"/>
      <c r="PYL298" s="6"/>
      <c r="PYM298" s="6"/>
      <c r="PYN298" s="6"/>
      <c r="PYO298" s="6"/>
      <c r="PYP298" s="6"/>
      <c r="PYQ298" s="6"/>
      <c r="PYR298" s="6"/>
      <c r="PYS298" s="6"/>
      <c r="PYT298" s="6"/>
      <c r="PYU298" s="6"/>
      <c r="PYV298" s="6"/>
      <c r="PYW298" s="6"/>
      <c r="PYX298" s="6"/>
      <c r="PYY298" s="6"/>
      <c r="PYZ298" s="6"/>
      <c r="PZA298" s="6"/>
      <c r="PZB298" s="6"/>
      <c r="PZC298" s="6"/>
      <c r="PZD298" s="6"/>
      <c r="PZE298" s="6"/>
      <c r="PZF298" s="6"/>
      <c r="PZG298" s="6"/>
      <c r="PZH298" s="6"/>
      <c r="PZI298" s="6"/>
      <c r="PZJ298" s="6"/>
      <c r="PZK298" s="6"/>
      <c r="PZL298" s="6"/>
      <c r="PZM298" s="6"/>
      <c r="PZN298" s="6"/>
      <c r="PZO298" s="6"/>
      <c r="PZP298" s="6"/>
      <c r="PZQ298" s="6"/>
      <c r="PZR298" s="6"/>
      <c r="PZS298" s="6"/>
      <c r="PZT298" s="6"/>
      <c r="PZU298" s="6"/>
      <c r="PZV298" s="6"/>
      <c r="PZW298" s="6"/>
      <c r="PZX298" s="6"/>
      <c r="PZY298" s="6"/>
      <c r="PZZ298" s="6"/>
      <c r="QAA298" s="6"/>
      <c r="QAB298" s="6"/>
      <c r="QAC298" s="6"/>
      <c r="QAD298" s="6"/>
      <c r="QAE298" s="6"/>
      <c r="QAF298" s="6"/>
      <c r="QAG298" s="6"/>
      <c r="QAH298" s="6"/>
      <c r="QAI298" s="6"/>
      <c r="QAJ298" s="6"/>
      <c r="QAK298" s="6"/>
      <c r="QAL298" s="6"/>
      <c r="QAM298" s="6"/>
      <c r="QAN298" s="6"/>
      <c r="QAO298" s="6"/>
      <c r="QAP298" s="6"/>
      <c r="QAQ298" s="6"/>
      <c r="QAR298" s="6"/>
      <c r="QAS298" s="6"/>
      <c r="QAT298" s="6"/>
      <c r="QAU298" s="6"/>
      <c r="QAV298" s="6"/>
      <c r="QAW298" s="6"/>
      <c r="QAX298" s="6"/>
      <c r="QAY298" s="6"/>
      <c r="QAZ298" s="6"/>
      <c r="QBA298" s="6"/>
      <c r="QBB298" s="6"/>
      <c r="QBC298" s="6"/>
      <c r="QBD298" s="6"/>
      <c r="QBE298" s="6"/>
      <c r="QBF298" s="6"/>
      <c r="QBG298" s="6"/>
      <c r="QBH298" s="6"/>
      <c r="QBI298" s="6"/>
      <c r="QBJ298" s="6"/>
      <c r="QBK298" s="6"/>
      <c r="QBL298" s="6"/>
      <c r="QBM298" s="6"/>
      <c r="QBN298" s="6"/>
      <c r="QBO298" s="6"/>
      <c r="QBP298" s="6"/>
      <c r="QBQ298" s="6"/>
      <c r="QBR298" s="6"/>
      <c r="QBS298" s="6"/>
      <c r="QBT298" s="6"/>
      <c r="QBU298" s="6"/>
      <c r="QBV298" s="6"/>
      <c r="QBW298" s="6"/>
      <c r="QBX298" s="6"/>
      <c r="QBY298" s="6"/>
      <c r="QBZ298" s="6"/>
      <c r="QCA298" s="6"/>
      <c r="QCB298" s="6"/>
      <c r="QCC298" s="6"/>
      <c r="QCD298" s="6"/>
      <c r="QCE298" s="6"/>
      <c r="QCF298" s="6"/>
      <c r="QCG298" s="6"/>
      <c r="QCH298" s="6"/>
      <c r="QCI298" s="6"/>
      <c r="QCJ298" s="6"/>
      <c r="QCK298" s="6"/>
      <c r="QCL298" s="6"/>
      <c r="QCM298" s="6"/>
      <c r="QCN298" s="6"/>
      <c r="QCO298" s="6"/>
      <c r="QCP298" s="6"/>
      <c r="QCQ298" s="6"/>
      <c r="QCR298" s="6"/>
      <c r="QCS298" s="6"/>
      <c r="QCT298" s="6"/>
      <c r="QCU298" s="6"/>
      <c r="QCV298" s="6"/>
      <c r="QCW298" s="6"/>
      <c r="QCX298" s="6"/>
      <c r="QCY298" s="6"/>
      <c r="QCZ298" s="6"/>
      <c r="QDA298" s="6"/>
      <c r="QDB298" s="6"/>
      <c r="QDC298" s="6"/>
      <c r="QDD298" s="6"/>
      <c r="QDE298" s="6"/>
      <c r="QDF298" s="6"/>
      <c r="QDG298" s="6"/>
      <c r="QDH298" s="6"/>
      <c r="QDI298" s="6"/>
      <c r="QDJ298" s="6"/>
      <c r="QDK298" s="6"/>
      <c r="QDL298" s="6"/>
      <c r="QDM298" s="6"/>
      <c r="QDN298" s="6"/>
      <c r="QDO298" s="6"/>
      <c r="QDP298" s="6"/>
      <c r="QDQ298" s="6"/>
      <c r="QDR298" s="6"/>
      <c r="QDS298" s="6"/>
      <c r="QDT298" s="6"/>
      <c r="QDU298" s="6"/>
      <c r="QDV298" s="6"/>
      <c r="QDW298" s="6"/>
      <c r="QDX298" s="6"/>
      <c r="QDY298" s="6"/>
      <c r="QDZ298" s="6"/>
      <c r="QEA298" s="6"/>
      <c r="QEB298" s="6"/>
      <c r="QEC298" s="6"/>
      <c r="QED298" s="6"/>
      <c r="QEE298" s="6"/>
      <c r="QEF298" s="6"/>
      <c r="QEG298" s="6"/>
      <c r="QEH298" s="6"/>
      <c r="QEI298" s="6"/>
      <c r="QEJ298" s="6"/>
      <c r="QEK298" s="6"/>
      <c r="QEL298" s="6"/>
      <c r="QEM298" s="6"/>
      <c r="QEN298" s="6"/>
      <c r="QEO298" s="6"/>
      <c r="QEP298" s="6"/>
      <c r="QEQ298" s="6"/>
      <c r="QER298" s="6"/>
      <c r="QES298" s="6"/>
      <c r="QET298" s="6"/>
      <c r="QEU298" s="6"/>
      <c r="QEV298" s="6"/>
      <c r="QEW298" s="6"/>
      <c r="QEX298" s="6"/>
      <c r="QEY298" s="6"/>
      <c r="QEZ298" s="6"/>
      <c r="QFA298" s="6"/>
      <c r="QFB298" s="6"/>
      <c r="QFC298" s="6"/>
      <c r="QFD298" s="6"/>
      <c r="QFE298" s="6"/>
      <c r="QFF298" s="6"/>
      <c r="QFG298" s="6"/>
      <c r="QFH298" s="6"/>
      <c r="QFI298" s="6"/>
      <c r="QFJ298" s="6"/>
      <c r="QFK298" s="6"/>
      <c r="QFL298" s="6"/>
      <c r="QFM298" s="6"/>
      <c r="QFN298" s="6"/>
      <c r="QFO298" s="6"/>
      <c r="QFP298" s="6"/>
      <c r="QFQ298" s="6"/>
      <c r="QFR298" s="6"/>
      <c r="QFS298" s="6"/>
      <c r="QFT298" s="6"/>
      <c r="QFU298" s="6"/>
      <c r="QFV298" s="6"/>
      <c r="QFW298" s="6"/>
      <c r="QFX298" s="6"/>
      <c r="QFY298" s="6"/>
      <c r="QFZ298" s="6"/>
      <c r="QGA298" s="6"/>
      <c r="QGB298" s="6"/>
      <c r="QGC298" s="6"/>
      <c r="QGD298" s="6"/>
      <c r="QGE298" s="6"/>
      <c r="QGF298" s="6"/>
      <c r="QGG298" s="6"/>
      <c r="QGH298" s="6"/>
      <c r="QGI298" s="6"/>
      <c r="QGJ298" s="6"/>
      <c r="QGK298" s="6"/>
      <c r="QGL298" s="6"/>
      <c r="QGM298" s="6"/>
      <c r="QGN298" s="6"/>
      <c r="QGO298" s="6"/>
      <c r="QGP298" s="6"/>
      <c r="QGQ298" s="6"/>
      <c r="QGR298" s="6"/>
      <c r="QGS298" s="6"/>
      <c r="QGT298" s="6"/>
      <c r="QGU298" s="6"/>
      <c r="QGV298" s="6"/>
      <c r="QGW298" s="6"/>
      <c r="QGX298" s="6"/>
      <c r="QGY298" s="6"/>
      <c r="QGZ298" s="6"/>
      <c r="QHA298" s="6"/>
      <c r="QHB298" s="6"/>
      <c r="QHC298" s="6"/>
      <c r="QHD298" s="6"/>
      <c r="QHE298" s="6"/>
      <c r="QHF298" s="6"/>
      <c r="QHG298" s="6"/>
      <c r="QHH298" s="6"/>
      <c r="QHI298" s="6"/>
      <c r="QHJ298" s="6"/>
      <c r="QHK298" s="6"/>
      <c r="QHL298" s="6"/>
      <c r="QHM298" s="6"/>
      <c r="QHN298" s="6"/>
      <c r="QHO298" s="6"/>
      <c r="QHP298" s="6"/>
      <c r="QHQ298" s="6"/>
      <c r="QHR298" s="6"/>
      <c r="QHS298" s="6"/>
      <c r="QHT298" s="6"/>
      <c r="QHU298" s="6"/>
      <c r="QHV298" s="6"/>
      <c r="QHW298" s="6"/>
      <c r="QHX298" s="6"/>
      <c r="QHY298" s="6"/>
      <c r="QHZ298" s="6"/>
      <c r="QIA298" s="6"/>
      <c r="QIB298" s="6"/>
      <c r="QIC298" s="6"/>
      <c r="QID298" s="6"/>
      <c r="QIE298" s="6"/>
      <c r="QIF298" s="6"/>
      <c r="QIG298" s="6"/>
      <c r="QIH298" s="6"/>
      <c r="QII298" s="6"/>
      <c r="QIJ298" s="6"/>
      <c r="QIK298" s="6"/>
      <c r="QIL298" s="6"/>
      <c r="QIM298" s="6"/>
      <c r="QIN298" s="6"/>
      <c r="QIO298" s="6"/>
      <c r="QIP298" s="6"/>
      <c r="QIQ298" s="6"/>
      <c r="QIR298" s="6"/>
      <c r="QIS298" s="6"/>
      <c r="QIT298" s="6"/>
      <c r="QIU298" s="6"/>
      <c r="QIV298" s="6"/>
      <c r="QIW298" s="6"/>
      <c r="QIX298" s="6"/>
      <c r="QIY298" s="6"/>
      <c r="QIZ298" s="6"/>
      <c r="QJA298" s="6"/>
      <c r="QJB298" s="6"/>
      <c r="QJC298" s="6"/>
      <c r="QJD298" s="6"/>
      <c r="QJE298" s="6"/>
      <c r="QJF298" s="6"/>
      <c r="QJG298" s="6"/>
      <c r="QJH298" s="6"/>
      <c r="QJI298" s="6"/>
      <c r="QJJ298" s="6"/>
      <c r="QJK298" s="6"/>
      <c r="QJL298" s="6"/>
      <c r="QJM298" s="6"/>
      <c r="QJN298" s="6"/>
      <c r="QJO298" s="6"/>
      <c r="QJP298" s="6"/>
      <c r="QJQ298" s="6"/>
      <c r="QJR298" s="6"/>
      <c r="QJS298" s="6"/>
      <c r="QJT298" s="6"/>
      <c r="QJU298" s="6"/>
      <c r="QJV298" s="6"/>
      <c r="QJW298" s="6"/>
      <c r="QJX298" s="6"/>
      <c r="QJY298" s="6"/>
      <c r="QJZ298" s="6"/>
      <c r="QKA298" s="6"/>
      <c r="QKB298" s="6"/>
      <c r="QKC298" s="6"/>
      <c r="QKD298" s="6"/>
      <c r="QKE298" s="6"/>
      <c r="QKF298" s="6"/>
      <c r="QKG298" s="6"/>
      <c r="QKH298" s="6"/>
      <c r="QKI298" s="6"/>
      <c r="QKJ298" s="6"/>
      <c r="QKK298" s="6"/>
      <c r="QKL298" s="6"/>
      <c r="QKM298" s="6"/>
      <c r="QKN298" s="6"/>
      <c r="QKO298" s="6"/>
      <c r="QKP298" s="6"/>
      <c r="QKQ298" s="6"/>
      <c r="QKR298" s="6"/>
      <c r="QKS298" s="6"/>
      <c r="QKT298" s="6"/>
      <c r="QKU298" s="6"/>
      <c r="QKV298" s="6"/>
      <c r="QKW298" s="6"/>
      <c r="QKX298" s="6"/>
      <c r="QKY298" s="6"/>
      <c r="QKZ298" s="6"/>
      <c r="QLA298" s="6"/>
      <c r="QLB298" s="6"/>
      <c r="QLC298" s="6"/>
      <c r="QLD298" s="6"/>
      <c r="QLE298" s="6"/>
      <c r="QLF298" s="6"/>
      <c r="QLG298" s="6"/>
      <c r="QLH298" s="6"/>
      <c r="QLI298" s="6"/>
      <c r="QLJ298" s="6"/>
      <c r="QLK298" s="6"/>
      <c r="QLL298" s="6"/>
      <c r="QLM298" s="6"/>
      <c r="QLN298" s="6"/>
      <c r="QLO298" s="6"/>
      <c r="QLP298" s="6"/>
      <c r="QLQ298" s="6"/>
      <c r="QLR298" s="6"/>
      <c r="QLS298" s="6"/>
      <c r="QLT298" s="6"/>
      <c r="QLU298" s="6"/>
      <c r="QLV298" s="6"/>
      <c r="QLW298" s="6"/>
      <c r="QLX298" s="6"/>
      <c r="QLY298" s="6"/>
      <c r="QLZ298" s="6"/>
      <c r="QMA298" s="6"/>
      <c r="QMB298" s="6"/>
      <c r="QMC298" s="6"/>
      <c r="QMD298" s="6"/>
      <c r="QME298" s="6"/>
      <c r="QMF298" s="6"/>
      <c r="QMG298" s="6"/>
      <c r="QMH298" s="6"/>
      <c r="QMI298" s="6"/>
      <c r="QMJ298" s="6"/>
      <c r="QMK298" s="6"/>
      <c r="QML298" s="6"/>
      <c r="QMM298" s="6"/>
      <c r="QMN298" s="6"/>
      <c r="QMO298" s="6"/>
      <c r="QMP298" s="6"/>
      <c r="QMQ298" s="6"/>
      <c r="QMR298" s="6"/>
      <c r="QMS298" s="6"/>
      <c r="QMT298" s="6"/>
      <c r="QMU298" s="6"/>
      <c r="QMV298" s="6"/>
      <c r="QMW298" s="6"/>
      <c r="QMX298" s="6"/>
      <c r="QMY298" s="6"/>
      <c r="QMZ298" s="6"/>
      <c r="QNA298" s="6"/>
      <c r="QNB298" s="6"/>
      <c r="QNC298" s="6"/>
      <c r="QND298" s="6"/>
      <c r="QNE298" s="6"/>
      <c r="QNF298" s="6"/>
      <c r="QNG298" s="6"/>
      <c r="QNH298" s="6"/>
      <c r="QNI298" s="6"/>
      <c r="QNJ298" s="6"/>
      <c r="QNK298" s="6"/>
      <c r="QNL298" s="6"/>
      <c r="QNM298" s="6"/>
      <c r="QNN298" s="6"/>
      <c r="QNO298" s="6"/>
      <c r="QNP298" s="6"/>
      <c r="QNQ298" s="6"/>
      <c r="QNR298" s="6"/>
      <c r="QNS298" s="6"/>
      <c r="QNT298" s="6"/>
      <c r="QNU298" s="6"/>
      <c r="QNV298" s="6"/>
      <c r="QNW298" s="6"/>
      <c r="QNX298" s="6"/>
      <c r="QNY298" s="6"/>
      <c r="QNZ298" s="6"/>
      <c r="QOA298" s="6"/>
      <c r="QOB298" s="6"/>
      <c r="QOC298" s="6"/>
      <c r="QOD298" s="6"/>
      <c r="QOE298" s="6"/>
      <c r="QOF298" s="6"/>
      <c r="QOG298" s="6"/>
      <c r="QOH298" s="6"/>
      <c r="QOI298" s="6"/>
      <c r="QOJ298" s="6"/>
      <c r="QOK298" s="6"/>
      <c r="QOL298" s="6"/>
      <c r="QOM298" s="6"/>
      <c r="QON298" s="6"/>
      <c r="QOO298" s="6"/>
      <c r="QOP298" s="6"/>
      <c r="QOQ298" s="6"/>
      <c r="QOR298" s="6"/>
      <c r="QOS298" s="6"/>
      <c r="QOT298" s="6"/>
      <c r="QOU298" s="6"/>
      <c r="QOV298" s="6"/>
      <c r="QOW298" s="6"/>
      <c r="QOX298" s="6"/>
      <c r="QOY298" s="6"/>
      <c r="QOZ298" s="6"/>
      <c r="QPA298" s="6"/>
      <c r="QPB298" s="6"/>
      <c r="QPC298" s="6"/>
      <c r="QPD298" s="6"/>
      <c r="QPE298" s="6"/>
      <c r="QPF298" s="6"/>
      <c r="QPG298" s="6"/>
      <c r="QPH298" s="6"/>
      <c r="QPI298" s="6"/>
      <c r="QPJ298" s="6"/>
      <c r="QPK298" s="6"/>
      <c r="QPL298" s="6"/>
      <c r="QPM298" s="6"/>
      <c r="QPN298" s="6"/>
      <c r="QPO298" s="6"/>
      <c r="QPP298" s="6"/>
      <c r="QPQ298" s="6"/>
      <c r="QPR298" s="6"/>
      <c r="QPS298" s="6"/>
      <c r="QPT298" s="6"/>
      <c r="QPU298" s="6"/>
      <c r="QPV298" s="6"/>
      <c r="QPW298" s="6"/>
      <c r="QPX298" s="6"/>
      <c r="QPY298" s="6"/>
      <c r="QPZ298" s="6"/>
      <c r="QQA298" s="6"/>
      <c r="QQB298" s="6"/>
      <c r="QQC298" s="6"/>
      <c r="QQD298" s="6"/>
      <c r="QQE298" s="6"/>
      <c r="QQF298" s="6"/>
      <c r="QQG298" s="6"/>
      <c r="QQH298" s="6"/>
      <c r="QQI298" s="6"/>
      <c r="QQJ298" s="6"/>
      <c r="QQK298" s="6"/>
      <c r="QQL298" s="6"/>
      <c r="QQM298" s="6"/>
      <c r="QQN298" s="6"/>
      <c r="QQO298" s="6"/>
      <c r="QQP298" s="6"/>
      <c r="QQQ298" s="6"/>
      <c r="QQR298" s="6"/>
      <c r="QQS298" s="6"/>
      <c r="QQT298" s="6"/>
      <c r="QQU298" s="6"/>
      <c r="QQV298" s="6"/>
      <c r="QQW298" s="6"/>
      <c r="QQX298" s="6"/>
      <c r="QQY298" s="6"/>
      <c r="QQZ298" s="6"/>
      <c r="QRA298" s="6"/>
      <c r="QRB298" s="6"/>
      <c r="QRC298" s="6"/>
      <c r="QRD298" s="6"/>
      <c r="QRE298" s="6"/>
      <c r="QRF298" s="6"/>
      <c r="QRG298" s="6"/>
      <c r="QRH298" s="6"/>
      <c r="QRI298" s="6"/>
      <c r="QRJ298" s="6"/>
      <c r="QRK298" s="6"/>
      <c r="QRL298" s="6"/>
      <c r="QRM298" s="6"/>
      <c r="QRN298" s="6"/>
      <c r="QRO298" s="6"/>
      <c r="QRP298" s="6"/>
      <c r="QRQ298" s="6"/>
      <c r="QRR298" s="6"/>
      <c r="QRS298" s="6"/>
      <c r="QRT298" s="6"/>
      <c r="QRU298" s="6"/>
      <c r="QRV298" s="6"/>
      <c r="QRW298" s="6"/>
      <c r="QRX298" s="6"/>
      <c r="QRY298" s="6"/>
      <c r="QRZ298" s="6"/>
      <c r="QSA298" s="6"/>
      <c r="QSB298" s="6"/>
      <c r="QSC298" s="6"/>
      <c r="QSD298" s="6"/>
      <c r="QSE298" s="6"/>
      <c r="QSF298" s="6"/>
      <c r="QSG298" s="6"/>
      <c r="QSH298" s="6"/>
      <c r="QSI298" s="6"/>
      <c r="QSJ298" s="6"/>
      <c r="QSK298" s="6"/>
      <c r="QSL298" s="6"/>
      <c r="QSM298" s="6"/>
      <c r="QSN298" s="6"/>
      <c r="QSO298" s="6"/>
      <c r="QSP298" s="6"/>
      <c r="QSQ298" s="6"/>
      <c r="QSR298" s="6"/>
      <c r="QSS298" s="6"/>
      <c r="QST298" s="6"/>
      <c r="QSU298" s="6"/>
      <c r="QSV298" s="6"/>
      <c r="QSW298" s="6"/>
      <c r="QSX298" s="6"/>
      <c r="QSY298" s="6"/>
      <c r="QSZ298" s="6"/>
      <c r="QTA298" s="6"/>
      <c r="QTB298" s="6"/>
      <c r="QTC298" s="6"/>
      <c r="QTD298" s="6"/>
      <c r="QTE298" s="6"/>
      <c r="QTF298" s="6"/>
      <c r="QTG298" s="6"/>
      <c r="QTH298" s="6"/>
      <c r="QTI298" s="6"/>
      <c r="QTJ298" s="6"/>
      <c r="QTK298" s="6"/>
      <c r="QTL298" s="6"/>
      <c r="QTM298" s="6"/>
      <c r="QTN298" s="6"/>
      <c r="QTO298" s="6"/>
      <c r="QTP298" s="6"/>
      <c r="QTQ298" s="6"/>
      <c r="QTR298" s="6"/>
      <c r="QTS298" s="6"/>
      <c r="QTT298" s="6"/>
      <c r="QTU298" s="6"/>
      <c r="QTV298" s="6"/>
      <c r="QTW298" s="6"/>
      <c r="QTX298" s="6"/>
      <c r="QTY298" s="6"/>
      <c r="QTZ298" s="6"/>
      <c r="QUA298" s="6"/>
      <c r="QUB298" s="6"/>
      <c r="QUC298" s="6"/>
      <c r="QUD298" s="6"/>
      <c r="QUE298" s="6"/>
      <c r="QUF298" s="6"/>
      <c r="QUG298" s="6"/>
      <c r="QUH298" s="6"/>
      <c r="QUI298" s="6"/>
      <c r="QUJ298" s="6"/>
      <c r="QUK298" s="6"/>
      <c r="QUL298" s="6"/>
      <c r="QUM298" s="6"/>
      <c r="QUN298" s="6"/>
      <c r="QUO298" s="6"/>
      <c r="QUP298" s="6"/>
      <c r="QUQ298" s="6"/>
      <c r="QUR298" s="6"/>
      <c r="QUS298" s="6"/>
      <c r="QUT298" s="6"/>
      <c r="QUU298" s="6"/>
      <c r="QUV298" s="6"/>
      <c r="QUW298" s="6"/>
      <c r="QUX298" s="6"/>
      <c r="QUY298" s="6"/>
      <c r="QUZ298" s="6"/>
      <c r="QVA298" s="6"/>
      <c r="QVB298" s="6"/>
      <c r="QVC298" s="6"/>
      <c r="QVD298" s="6"/>
      <c r="QVE298" s="6"/>
      <c r="QVF298" s="6"/>
      <c r="QVG298" s="6"/>
      <c r="QVH298" s="6"/>
      <c r="QVI298" s="6"/>
      <c r="QVJ298" s="6"/>
      <c r="QVK298" s="6"/>
      <c r="QVL298" s="6"/>
      <c r="QVM298" s="6"/>
      <c r="QVN298" s="6"/>
      <c r="QVO298" s="6"/>
      <c r="QVP298" s="6"/>
      <c r="QVQ298" s="6"/>
      <c r="QVR298" s="6"/>
      <c r="QVS298" s="6"/>
      <c r="QVT298" s="6"/>
      <c r="QVU298" s="6"/>
      <c r="QVV298" s="6"/>
      <c r="QVW298" s="6"/>
      <c r="QVX298" s="6"/>
      <c r="QVY298" s="6"/>
      <c r="QVZ298" s="6"/>
      <c r="QWA298" s="6"/>
      <c r="QWB298" s="6"/>
      <c r="QWC298" s="6"/>
      <c r="QWD298" s="6"/>
      <c r="QWE298" s="6"/>
      <c r="QWF298" s="6"/>
      <c r="QWG298" s="6"/>
      <c r="QWH298" s="6"/>
      <c r="QWI298" s="6"/>
      <c r="QWJ298" s="6"/>
      <c r="QWK298" s="6"/>
      <c r="QWL298" s="6"/>
      <c r="QWM298" s="6"/>
      <c r="QWN298" s="6"/>
      <c r="QWO298" s="6"/>
      <c r="QWP298" s="6"/>
      <c r="QWQ298" s="6"/>
      <c r="QWR298" s="6"/>
      <c r="QWS298" s="6"/>
      <c r="QWT298" s="6"/>
      <c r="QWU298" s="6"/>
      <c r="QWV298" s="6"/>
      <c r="QWW298" s="6"/>
      <c r="QWX298" s="6"/>
      <c r="QWY298" s="6"/>
      <c r="QWZ298" s="6"/>
      <c r="QXA298" s="6"/>
      <c r="QXB298" s="6"/>
      <c r="QXC298" s="6"/>
      <c r="QXD298" s="6"/>
      <c r="QXE298" s="6"/>
      <c r="QXF298" s="6"/>
      <c r="QXG298" s="6"/>
      <c r="QXH298" s="6"/>
      <c r="QXI298" s="6"/>
      <c r="QXJ298" s="6"/>
      <c r="QXK298" s="6"/>
      <c r="QXL298" s="6"/>
      <c r="QXM298" s="6"/>
      <c r="QXN298" s="6"/>
      <c r="QXO298" s="6"/>
      <c r="QXP298" s="6"/>
      <c r="QXQ298" s="6"/>
      <c r="QXR298" s="6"/>
      <c r="QXS298" s="6"/>
      <c r="QXT298" s="6"/>
      <c r="QXU298" s="6"/>
      <c r="QXV298" s="6"/>
      <c r="QXW298" s="6"/>
      <c r="QXX298" s="6"/>
      <c r="QXY298" s="6"/>
      <c r="QXZ298" s="6"/>
      <c r="QYA298" s="6"/>
      <c r="QYB298" s="6"/>
      <c r="QYC298" s="6"/>
      <c r="QYD298" s="6"/>
      <c r="QYE298" s="6"/>
      <c r="QYF298" s="6"/>
      <c r="QYG298" s="6"/>
      <c r="QYH298" s="6"/>
      <c r="QYI298" s="6"/>
      <c r="QYJ298" s="6"/>
      <c r="QYK298" s="6"/>
      <c r="QYL298" s="6"/>
      <c r="QYM298" s="6"/>
      <c r="QYN298" s="6"/>
      <c r="QYO298" s="6"/>
      <c r="QYP298" s="6"/>
      <c r="QYQ298" s="6"/>
      <c r="QYR298" s="6"/>
      <c r="QYS298" s="6"/>
      <c r="QYT298" s="6"/>
      <c r="QYU298" s="6"/>
      <c r="QYV298" s="6"/>
      <c r="QYW298" s="6"/>
      <c r="QYX298" s="6"/>
      <c r="QYY298" s="6"/>
      <c r="QYZ298" s="6"/>
      <c r="QZA298" s="6"/>
      <c r="QZB298" s="6"/>
      <c r="QZC298" s="6"/>
      <c r="QZD298" s="6"/>
      <c r="QZE298" s="6"/>
      <c r="QZF298" s="6"/>
      <c r="QZG298" s="6"/>
      <c r="QZH298" s="6"/>
      <c r="QZI298" s="6"/>
      <c r="QZJ298" s="6"/>
      <c r="QZK298" s="6"/>
      <c r="QZL298" s="6"/>
      <c r="QZM298" s="6"/>
      <c r="QZN298" s="6"/>
      <c r="QZO298" s="6"/>
      <c r="QZP298" s="6"/>
      <c r="QZQ298" s="6"/>
      <c r="QZR298" s="6"/>
      <c r="QZS298" s="6"/>
      <c r="QZT298" s="6"/>
      <c r="QZU298" s="6"/>
      <c r="QZV298" s="6"/>
      <c r="QZW298" s="6"/>
      <c r="QZX298" s="6"/>
      <c r="QZY298" s="6"/>
      <c r="QZZ298" s="6"/>
      <c r="RAA298" s="6"/>
      <c r="RAB298" s="6"/>
      <c r="RAC298" s="6"/>
      <c r="RAD298" s="6"/>
      <c r="RAE298" s="6"/>
      <c r="RAF298" s="6"/>
      <c r="RAG298" s="6"/>
      <c r="RAH298" s="6"/>
      <c r="RAI298" s="6"/>
      <c r="RAJ298" s="6"/>
      <c r="RAK298" s="6"/>
      <c r="RAL298" s="6"/>
      <c r="RAM298" s="6"/>
      <c r="RAN298" s="6"/>
      <c r="RAO298" s="6"/>
      <c r="RAP298" s="6"/>
      <c r="RAQ298" s="6"/>
      <c r="RAR298" s="6"/>
      <c r="RAS298" s="6"/>
      <c r="RAT298" s="6"/>
      <c r="RAU298" s="6"/>
      <c r="RAV298" s="6"/>
      <c r="RAW298" s="6"/>
      <c r="RAX298" s="6"/>
      <c r="RAY298" s="6"/>
      <c r="RAZ298" s="6"/>
      <c r="RBA298" s="6"/>
      <c r="RBB298" s="6"/>
      <c r="RBC298" s="6"/>
      <c r="RBD298" s="6"/>
      <c r="RBE298" s="6"/>
      <c r="RBF298" s="6"/>
      <c r="RBG298" s="6"/>
      <c r="RBH298" s="6"/>
      <c r="RBI298" s="6"/>
      <c r="RBJ298" s="6"/>
      <c r="RBK298" s="6"/>
      <c r="RBL298" s="6"/>
      <c r="RBM298" s="6"/>
      <c r="RBN298" s="6"/>
      <c r="RBO298" s="6"/>
      <c r="RBP298" s="6"/>
      <c r="RBQ298" s="6"/>
      <c r="RBR298" s="6"/>
      <c r="RBS298" s="6"/>
      <c r="RBT298" s="6"/>
      <c r="RBU298" s="6"/>
      <c r="RBV298" s="6"/>
      <c r="RBW298" s="6"/>
      <c r="RBX298" s="6"/>
      <c r="RBY298" s="6"/>
      <c r="RBZ298" s="6"/>
      <c r="RCA298" s="6"/>
      <c r="RCB298" s="6"/>
      <c r="RCC298" s="6"/>
      <c r="RCD298" s="6"/>
      <c r="RCE298" s="6"/>
      <c r="RCF298" s="6"/>
      <c r="RCG298" s="6"/>
      <c r="RCH298" s="6"/>
      <c r="RCI298" s="6"/>
      <c r="RCJ298" s="6"/>
      <c r="RCK298" s="6"/>
      <c r="RCL298" s="6"/>
      <c r="RCM298" s="6"/>
      <c r="RCN298" s="6"/>
      <c r="RCO298" s="6"/>
      <c r="RCP298" s="6"/>
      <c r="RCQ298" s="6"/>
      <c r="RCR298" s="6"/>
      <c r="RCS298" s="6"/>
      <c r="RCT298" s="6"/>
      <c r="RCU298" s="6"/>
      <c r="RCV298" s="6"/>
      <c r="RCW298" s="6"/>
      <c r="RCX298" s="6"/>
      <c r="RCY298" s="6"/>
      <c r="RCZ298" s="6"/>
      <c r="RDA298" s="6"/>
      <c r="RDB298" s="6"/>
      <c r="RDC298" s="6"/>
      <c r="RDD298" s="6"/>
      <c r="RDE298" s="6"/>
      <c r="RDF298" s="6"/>
      <c r="RDG298" s="6"/>
      <c r="RDH298" s="6"/>
      <c r="RDI298" s="6"/>
      <c r="RDJ298" s="6"/>
      <c r="RDK298" s="6"/>
      <c r="RDL298" s="6"/>
      <c r="RDM298" s="6"/>
      <c r="RDN298" s="6"/>
      <c r="RDO298" s="6"/>
      <c r="RDP298" s="6"/>
      <c r="RDQ298" s="6"/>
      <c r="RDR298" s="6"/>
      <c r="RDS298" s="6"/>
      <c r="RDT298" s="6"/>
      <c r="RDU298" s="6"/>
      <c r="RDV298" s="6"/>
      <c r="RDW298" s="6"/>
      <c r="RDX298" s="6"/>
      <c r="RDY298" s="6"/>
      <c r="RDZ298" s="6"/>
      <c r="REA298" s="6"/>
      <c r="REB298" s="6"/>
      <c r="REC298" s="6"/>
      <c r="RED298" s="6"/>
      <c r="REE298" s="6"/>
      <c r="REF298" s="6"/>
      <c r="REG298" s="6"/>
      <c r="REH298" s="6"/>
      <c r="REI298" s="6"/>
      <c r="REJ298" s="6"/>
      <c r="REK298" s="6"/>
      <c r="REL298" s="6"/>
      <c r="REM298" s="6"/>
      <c r="REN298" s="6"/>
      <c r="REO298" s="6"/>
      <c r="REP298" s="6"/>
      <c r="REQ298" s="6"/>
      <c r="RER298" s="6"/>
      <c r="RES298" s="6"/>
      <c r="RET298" s="6"/>
      <c r="REU298" s="6"/>
      <c r="REV298" s="6"/>
      <c r="REW298" s="6"/>
      <c r="REX298" s="6"/>
      <c r="REY298" s="6"/>
      <c r="REZ298" s="6"/>
      <c r="RFA298" s="6"/>
      <c r="RFB298" s="6"/>
      <c r="RFC298" s="6"/>
      <c r="RFD298" s="6"/>
      <c r="RFE298" s="6"/>
      <c r="RFF298" s="6"/>
      <c r="RFG298" s="6"/>
      <c r="RFH298" s="6"/>
      <c r="RFI298" s="6"/>
      <c r="RFJ298" s="6"/>
      <c r="RFK298" s="6"/>
      <c r="RFL298" s="6"/>
      <c r="RFM298" s="6"/>
      <c r="RFN298" s="6"/>
      <c r="RFO298" s="6"/>
      <c r="RFP298" s="6"/>
      <c r="RFQ298" s="6"/>
      <c r="RFR298" s="6"/>
      <c r="RFS298" s="6"/>
      <c r="RFT298" s="6"/>
      <c r="RFU298" s="6"/>
      <c r="RFV298" s="6"/>
      <c r="RFW298" s="6"/>
      <c r="RFX298" s="6"/>
      <c r="RFY298" s="6"/>
      <c r="RFZ298" s="6"/>
      <c r="RGA298" s="6"/>
      <c r="RGB298" s="6"/>
      <c r="RGC298" s="6"/>
      <c r="RGD298" s="6"/>
      <c r="RGE298" s="6"/>
      <c r="RGF298" s="6"/>
      <c r="RGG298" s="6"/>
      <c r="RGH298" s="6"/>
      <c r="RGI298" s="6"/>
      <c r="RGJ298" s="6"/>
      <c r="RGK298" s="6"/>
      <c r="RGL298" s="6"/>
      <c r="RGM298" s="6"/>
      <c r="RGN298" s="6"/>
      <c r="RGO298" s="6"/>
      <c r="RGP298" s="6"/>
      <c r="RGQ298" s="6"/>
      <c r="RGR298" s="6"/>
      <c r="RGS298" s="6"/>
      <c r="RGT298" s="6"/>
      <c r="RGU298" s="6"/>
      <c r="RGV298" s="6"/>
      <c r="RGW298" s="6"/>
      <c r="RGX298" s="6"/>
      <c r="RGY298" s="6"/>
      <c r="RGZ298" s="6"/>
      <c r="RHA298" s="6"/>
      <c r="RHB298" s="6"/>
      <c r="RHC298" s="6"/>
      <c r="RHD298" s="6"/>
      <c r="RHE298" s="6"/>
      <c r="RHF298" s="6"/>
      <c r="RHG298" s="6"/>
      <c r="RHH298" s="6"/>
      <c r="RHI298" s="6"/>
      <c r="RHJ298" s="6"/>
      <c r="RHK298" s="6"/>
      <c r="RHL298" s="6"/>
      <c r="RHM298" s="6"/>
      <c r="RHN298" s="6"/>
      <c r="RHO298" s="6"/>
      <c r="RHP298" s="6"/>
      <c r="RHQ298" s="6"/>
      <c r="RHR298" s="6"/>
      <c r="RHS298" s="6"/>
      <c r="RHT298" s="6"/>
      <c r="RHU298" s="6"/>
      <c r="RHV298" s="6"/>
      <c r="RHW298" s="6"/>
      <c r="RHX298" s="6"/>
      <c r="RHY298" s="6"/>
      <c r="RHZ298" s="6"/>
      <c r="RIA298" s="6"/>
      <c r="RIB298" s="6"/>
      <c r="RIC298" s="6"/>
      <c r="RID298" s="6"/>
      <c r="RIE298" s="6"/>
      <c r="RIF298" s="6"/>
      <c r="RIG298" s="6"/>
      <c r="RIH298" s="6"/>
      <c r="RII298" s="6"/>
      <c r="RIJ298" s="6"/>
      <c r="RIK298" s="6"/>
      <c r="RIL298" s="6"/>
      <c r="RIM298" s="6"/>
      <c r="RIN298" s="6"/>
      <c r="RIO298" s="6"/>
      <c r="RIP298" s="6"/>
      <c r="RIQ298" s="6"/>
      <c r="RIR298" s="6"/>
      <c r="RIS298" s="6"/>
      <c r="RIT298" s="6"/>
      <c r="RIU298" s="6"/>
      <c r="RIV298" s="6"/>
      <c r="RIW298" s="6"/>
      <c r="RIX298" s="6"/>
      <c r="RIY298" s="6"/>
      <c r="RIZ298" s="6"/>
      <c r="RJA298" s="6"/>
      <c r="RJB298" s="6"/>
      <c r="RJC298" s="6"/>
      <c r="RJD298" s="6"/>
      <c r="RJE298" s="6"/>
      <c r="RJF298" s="6"/>
      <c r="RJG298" s="6"/>
      <c r="RJH298" s="6"/>
      <c r="RJI298" s="6"/>
      <c r="RJJ298" s="6"/>
      <c r="RJK298" s="6"/>
      <c r="RJL298" s="6"/>
      <c r="RJM298" s="6"/>
      <c r="RJN298" s="6"/>
      <c r="RJO298" s="6"/>
      <c r="RJP298" s="6"/>
      <c r="RJQ298" s="6"/>
      <c r="RJR298" s="6"/>
      <c r="RJS298" s="6"/>
      <c r="RJT298" s="6"/>
      <c r="RJU298" s="6"/>
      <c r="RJV298" s="6"/>
      <c r="RJW298" s="6"/>
      <c r="RJX298" s="6"/>
      <c r="RJY298" s="6"/>
      <c r="RJZ298" s="6"/>
      <c r="RKA298" s="6"/>
      <c r="RKB298" s="6"/>
      <c r="RKC298" s="6"/>
      <c r="RKD298" s="6"/>
      <c r="RKE298" s="6"/>
      <c r="RKF298" s="6"/>
      <c r="RKG298" s="6"/>
      <c r="RKH298" s="6"/>
      <c r="RKI298" s="6"/>
      <c r="RKJ298" s="6"/>
      <c r="RKK298" s="6"/>
      <c r="RKL298" s="6"/>
      <c r="RKM298" s="6"/>
      <c r="RKN298" s="6"/>
      <c r="RKO298" s="6"/>
      <c r="RKP298" s="6"/>
      <c r="RKQ298" s="6"/>
      <c r="RKR298" s="6"/>
      <c r="RKS298" s="6"/>
      <c r="RKT298" s="6"/>
      <c r="RKU298" s="6"/>
      <c r="RKV298" s="6"/>
      <c r="RKW298" s="6"/>
      <c r="RKX298" s="6"/>
      <c r="RKY298" s="6"/>
      <c r="RKZ298" s="6"/>
      <c r="RLA298" s="6"/>
      <c r="RLB298" s="6"/>
      <c r="RLC298" s="6"/>
      <c r="RLD298" s="6"/>
      <c r="RLE298" s="6"/>
      <c r="RLF298" s="6"/>
      <c r="RLG298" s="6"/>
      <c r="RLH298" s="6"/>
      <c r="RLI298" s="6"/>
      <c r="RLJ298" s="6"/>
      <c r="RLK298" s="6"/>
      <c r="RLL298" s="6"/>
      <c r="RLM298" s="6"/>
      <c r="RLN298" s="6"/>
      <c r="RLO298" s="6"/>
      <c r="RLP298" s="6"/>
      <c r="RLQ298" s="6"/>
      <c r="RLR298" s="6"/>
      <c r="RLS298" s="6"/>
      <c r="RLT298" s="6"/>
      <c r="RLU298" s="6"/>
      <c r="RLV298" s="6"/>
      <c r="RLW298" s="6"/>
      <c r="RLX298" s="6"/>
      <c r="RLY298" s="6"/>
      <c r="RLZ298" s="6"/>
      <c r="RMA298" s="6"/>
      <c r="RMB298" s="6"/>
      <c r="RMC298" s="6"/>
      <c r="RMD298" s="6"/>
      <c r="RME298" s="6"/>
      <c r="RMF298" s="6"/>
      <c r="RMG298" s="6"/>
      <c r="RMH298" s="6"/>
      <c r="RMI298" s="6"/>
      <c r="RMJ298" s="6"/>
      <c r="RMK298" s="6"/>
      <c r="RML298" s="6"/>
      <c r="RMM298" s="6"/>
      <c r="RMN298" s="6"/>
      <c r="RMO298" s="6"/>
      <c r="RMP298" s="6"/>
      <c r="RMQ298" s="6"/>
      <c r="RMR298" s="6"/>
      <c r="RMS298" s="6"/>
      <c r="RMT298" s="6"/>
      <c r="RMU298" s="6"/>
      <c r="RMV298" s="6"/>
      <c r="RMW298" s="6"/>
      <c r="RMX298" s="6"/>
      <c r="RMY298" s="6"/>
      <c r="RMZ298" s="6"/>
      <c r="RNA298" s="6"/>
      <c r="RNB298" s="6"/>
      <c r="RNC298" s="6"/>
      <c r="RND298" s="6"/>
      <c r="RNE298" s="6"/>
      <c r="RNF298" s="6"/>
      <c r="RNG298" s="6"/>
      <c r="RNH298" s="6"/>
      <c r="RNI298" s="6"/>
      <c r="RNJ298" s="6"/>
      <c r="RNK298" s="6"/>
      <c r="RNL298" s="6"/>
      <c r="RNM298" s="6"/>
      <c r="RNN298" s="6"/>
      <c r="RNO298" s="6"/>
      <c r="RNP298" s="6"/>
      <c r="RNQ298" s="6"/>
      <c r="RNR298" s="6"/>
      <c r="RNS298" s="6"/>
      <c r="RNT298" s="6"/>
      <c r="RNU298" s="6"/>
      <c r="RNV298" s="6"/>
      <c r="RNW298" s="6"/>
      <c r="RNX298" s="6"/>
      <c r="RNY298" s="6"/>
      <c r="RNZ298" s="6"/>
      <c r="ROA298" s="6"/>
      <c r="ROB298" s="6"/>
      <c r="ROC298" s="6"/>
      <c r="ROD298" s="6"/>
      <c r="ROE298" s="6"/>
      <c r="ROF298" s="6"/>
      <c r="ROG298" s="6"/>
      <c r="ROH298" s="6"/>
      <c r="ROI298" s="6"/>
      <c r="ROJ298" s="6"/>
      <c r="ROK298" s="6"/>
      <c r="ROL298" s="6"/>
      <c r="ROM298" s="6"/>
      <c r="RON298" s="6"/>
      <c r="ROO298" s="6"/>
      <c r="ROP298" s="6"/>
      <c r="ROQ298" s="6"/>
      <c r="ROR298" s="6"/>
      <c r="ROS298" s="6"/>
      <c r="ROT298" s="6"/>
      <c r="ROU298" s="6"/>
      <c r="ROV298" s="6"/>
      <c r="ROW298" s="6"/>
      <c r="ROX298" s="6"/>
      <c r="ROY298" s="6"/>
      <c r="ROZ298" s="6"/>
      <c r="RPA298" s="6"/>
      <c r="RPB298" s="6"/>
      <c r="RPC298" s="6"/>
      <c r="RPD298" s="6"/>
      <c r="RPE298" s="6"/>
      <c r="RPF298" s="6"/>
      <c r="RPG298" s="6"/>
      <c r="RPH298" s="6"/>
      <c r="RPI298" s="6"/>
      <c r="RPJ298" s="6"/>
      <c r="RPK298" s="6"/>
      <c r="RPL298" s="6"/>
      <c r="RPM298" s="6"/>
      <c r="RPN298" s="6"/>
      <c r="RPO298" s="6"/>
      <c r="RPP298" s="6"/>
      <c r="RPQ298" s="6"/>
      <c r="RPR298" s="6"/>
      <c r="RPS298" s="6"/>
      <c r="RPT298" s="6"/>
      <c r="RPU298" s="6"/>
      <c r="RPV298" s="6"/>
      <c r="RPW298" s="6"/>
      <c r="RPX298" s="6"/>
      <c r="RPY298" s="6"/>
      <c r="RPZ298" s="6"/>
      <c r="RQA298" s="6"/>
      <c r="RQB298" s="6"/>
      <c r="RQC298" s="6"/>
      <c r="RQD298" s="6"/>
      <c r="RQE298" s="6"/>
      <c r="RQF298" s="6"/>
      <c r="RQG298" s="6"/>
      <c r="RQH298" s="6"/>
      <c r="RQI298" s="6"/>
      <c r="RQJ298" s="6"/>
      <c r="RQK298" s="6"/>
      <c r="RQL298" s="6"/>
      <c r="RQM298" s="6"/>
      <c r="RQN298" s="6"/>
      <c r="RQO298" s="6"/>
      <c r="RQP298" s="6"/>
      <c r="RQQ298" s="6"/>
      <c r="RQR298" s="6"/>
      <c r="RQS298" s="6"/>
      <c r="RQT298" s="6"/>
      <c r="RQU298" s="6"/>
      <c r="RQV298" s="6"/>
      <c r="RQW298" s="6"/>
      <c r="RQX298" s="6"/>
      <c r="RQY298" s="6"/>
      <c r="RQZ298" s="6"/>
      <c r="RRA298" s="6"/>
      <c r="RRB298" s="6"/>
      <c r="RRC298" s="6"/>
      <c r="RRD298" s="6"/>
      <c r="RRE298" s="6"/>
      <c r="RRF298" s="6"/>
      <c r="RRG298" s="6"/>
      <c r="RRH298" s="6"/>
      <c r="RRI298" s="6"/>
      <c r="RRJ298" s="6"/>
      <c r="RRK298" s="6"/>
      <c r="RRL298" s="6"/>
      <c r="RRM298" s="6"/>
      <c r="RRN298" s="6"/>
      <c r="RRO298" s="6"/>
      <c r="RRP298" s="6"/>
      <c r="RRQ298" s="6"/>
      <c r="RRR298" s="6"/>
      <c r="RRS298" s="6"/>
      <c r="RRT298" s="6"/>
      <c r="RRU298" s="6"/>
      <c r="RRV298" s="6"/>
      <c r="RRW298" s="6"/>
      <c r="RRX298" s="6"/>
      <c r="RRY298" s="6"/>
      <c r="RRZ298" s="6"/>
      <c r="RSA298" s="6"/>
      <c r="RSB298" s="6"/>
      <c r="RSC298" s="6"/>
      <c r="RSD298" s="6"/>
      <c r="RSE298" s="6"/>
      <c r="RSF298" s="6"/>
      <c r="RSG298" s="6"/>
      <c r="RSH298" s="6"/>
      <c r="RSI298" s="6"/>
      <c r="RSJ298" s="6"/>
      <c r="RSK298" s="6"/>
      <c r="RSL298" s="6"/>
      <c r="RSM298" s="6"/>
      <c r="RSN298" s="6"/>
      <c r="RSO298" s="6"/>
      <c r="RSP298" s="6"/>
      <c r="RSQ298" s="6"/>
      <c r="RSR298" s="6"/>
      <c r="RSS298" s="6"/>
      <c r="RST298" s="6"/>
      <c r="RSU298" s="6"/>
      <c r="RSV298" s="6"/>
      <c r="RSW298" s="6"/>
      <c r="RSX298" s="6"/>
      <c r="RSY298" s="6"/>
      <c r="RSZ298" s="6"/>
      <c r="RTA298" s="6"/>
      <c r="RTB298" s="6"/>
      <c r="RTC298" s="6"/>
      <c r="RTD298" s="6"/>
      <c r="RTE298" s="6"/>
      <c r="RTF298" s="6"/>
      <c r="RTG298" s="6"/>
      <c r="RTH298" s="6"/>
      <c r="RTI298" s="6"/>
      <c r="RTJ298" s="6"/>
      <c r="RTK298" s="6"/>
      <c r="RTL298" s="6"/>
      <c r="RTM298" s="6"/>
      <c r="RTN298" s="6"/>
      <c r="RTO298" s="6"/>
      <c r="RTP298" s="6"/>
      <c r="RTQ298" s="6"/>
      <c r="RTR298" s="6"/>
      <c r="RTS298" s="6"/>
      <c r="RTT298" s="6"/>
      <c r="RTU298" s="6"/>
      <c r="RTV298" s="6"/>
      <c r="RTW298" s="6"/>
      <c r="RTX298" s="6"/>
      <c r="RTY298" s="6"/>
      <c r="RTZ298" s="6"/>
      <c r="RUA298" s="6"/>
      <c r="RUB298" s="6"/>
      <c r="RUC298" s="6"/>
      <c r="RUD298" s="6"/>
      <c r="RUE298" s="6"/>
      <c r="RUF298" s="6"/>
      <c r="RUG298" s="6"/>
      <c r="RUH298" s="6"/>
      <c r="RUI298" s="6"/>
      <c r="RUJ298" s="6"/>
      <c r="RUK298" s="6"/>
      <c r="RUL298" s="6"/>
      <c r="RUM298" s="6"/>
      <c r="RUN298" s="6"/>
      <c r="RUO298" s="6"/>
      <c r="RUP298" s="6"/>
      <c r="RUQ298" s="6"/>
      <c r="RUR298" s="6"/>
      <c r="RUS298" s="6"/>
      <c r="RUT298" s="6"/>
      <c r="RUU298" s="6"/>
      <c r="RUV298" s="6"/>
      <c r="RUW298" s="6"/>
      <c r="RUX298" s="6"/>
      <c r="RUY298" s="6"/>
      <c r="RUZ298" s="6"/>
      <c r="RVA298" s="6"/>
      <c r="RVB298" s="6"/>
      <c r="RVC298" s="6"/>
      <c r="RVD298" s="6"/>
      <c r="RVE298" s="6"/>
      <c r="RVF298" s="6"/>
      <c r="RVG298" s="6"/>
      <c r="RVH298" s="6"/>
      <c r="RVI298" s="6"/>
      <c r="RVJ298" s="6"/>
      <c r="RVK298" s="6"/>
      <c r="RVL298" s="6"/>
      <c r="RVM298" s="6"/>
      <c r="RVN298" s="6"/>
      <c r="RVO298" s="6"/>
      <c r="RVP298" s="6"/>
      <c r="RVQ298" s="6"/>
      <c r="RVR298" s="6"/>
      <c r="RVS298" s="6"/>
      <c r="RVT298" s="6"/>
      <c r="RVU298" s="6"/>
      <c r="RVV298" s="6"/>
      <c r="RVW298" s="6"/>
      <c r="RVX298" s="6"/>
      <c r="RVY298" s="6"/>
      <c r="RVZ298" s="6"/>
      <c r="RWA298" s="6"/>
      <c r="RWB298" s="6"/>
      <c r="RWC298" s="6"/>
      <c r="RWD298" s="6"/>
      <c r="RWE298" s="6"/>
      <c r="RWF298" s="6"/>
      <c r="RWG298" s="6"/>
      <c r="RWH298" s="6"/>
      <c r="RWI298" s="6"/>
      <c r="RWJ298" s="6"/>
      <c r="RWK298" s="6"/>
      <c r="RWL298" s="6"/>
      <c r="RWM298" s="6"/>
      <c r="RWN298" s="6"/>
      <c r="RWO298" s="6"/>
      <c r="RWP298" s="6"/>
      <c r="RWQ298" s="6"/>
      <c r="RWR298" s="6"/>
      <c r="RWS298" s="6"/>
      <c r="RWT298" s="6"/>
      <c r="RWU298" s="6"/>
      <c r="RWV298" s="6"/>
      <c r="RWW298" s="6"/>
      <c r="RWX298" s="6"/>
      <c r="RWY298" s="6"/>
      <c r="RWZ298" s="6"/>
      <c r="RXA298" s="6"/>
      <c r="RXB298" s="6"/>
      <c r="RXC298" s="6"/>
      <c r="RXD298" s="6"/>
      <c r="RXE298" s="6"/>
      <c r="RXF298" s="6"/>
      <c r="RXG298" s="6"/>
      <c r="RXH298" s="6"/>
      <c r="RXI298" s="6"/>
      <c r="RXJ298" s="6"/>
      <c r="RXK298" s="6"/>
      <c r="RXL298" s="6"/>
      <c r="RXM298" s="6"/>
      <c r="RXN298" s="6"/>
      <c r="RXO298" s="6"/>
      <c r="RXP298" s="6"/>
      <c r="RXQ298" s="6"/>
      <c r="RXR298" s="6"/>
      <c r="RXS298" s="6"/>
      <c r="RXT298" s="6"/>
      <c r="RXU298" s="6"/>
      <c r="RXV298" s="6"/>
      <c r="RXW298" s="6"/>
      <c r="RXX298" s="6"/>
      <c r="RXY298" s="6"/>
      <c r="RXZ298" s="6"/>
      <c r="RYA298" s="6"/>
      <c r="RYB298" s="6"/>
      <c r="RYC298" s="6"/>
      <c r="RYD298" s="6"/>
      <c r="RYE298" s="6"/>
      <c r="RYF298" s="6"/>
      <c r="RYG298" s="6"/>
      <c r="RYH298" s="6"/>
      <c r="RYI298" s="6"/>
      <c r="RYJ298" s="6"/>
      <c r="RYK298" s="6"/>
      <c r="RYL298" s="6"/>
      <c r="RYM298" s="6"/>
      <c r="RYN298" s="6"/>
      <c r="RYO298" s="6"/>
      <c r="RYP298" s="6"/>
      <c r="RYQ298" s="6"/>
      <c r="RYR298" s="6"/>
      <c r="RYS298" s="6"/>
      <c r="RYT298" s="6"/>
      <c r="RYU298" s="6"/>
      <c r="RYV298" s="6"/>
      <c r="RYW298" s="6"/>
      <c r="RYX298" s="6"/>
      <c r="RYY298" s="6"/>
      <c r="RYZ298" s="6"/>
      <c r="RZA298" s="6"/>
      <c r="RZB298" s="6"/>
      <c r="RZC298" s="6"/>
      <c r="RZD298" s="6"/>
      <c r="RZE298" s="6"/>
      <c r="RZF298" s="6"/>
      <c r="RZG298" s="6"/>
      <c r="RZH298" s="6"/>
      <c r="RZI298" s="6"/>
      <c r="RZJ298" s="6"/>
      <c r="RZK298" s="6"/>
      <c r="RZL298" s="6"/>
      <c r="RZM298" s="6"/>
      <c r="RZN298" s="6"/>
      <c r="RZO298" s="6"/>
      <c r="RZP298" s="6"/>
      <c r="RZQ298" s="6"/>
      <c r="RZR298" s="6"/>
      <c r="RZS298" s="6"/>
      <c r="RZT298" s="6"/>
      <c r="RZU298" s="6"/>
      <c r="RZV298" s="6"/>
      <c r="RZW298" s="6"/>
      <c r="RZX298" s="6"/>
      <c r="RZY298" s="6"/>
      <c r="RZZ298" s="6"/>
      <c r="SAA298" s="6"/>
      <c r="SAB298" s="6"/>
      <c r="SAC298" s="6"/>
      <c r="SAD298" s="6"/>
      <c r="SAE298" s="6"/>
      <c r="SAF298" s="6"/>
      <c r="SAG298" s="6"/>
      <c r="SAH298" s="6"/>
      <c r="SAI298" s="6"/>
      <c r="SAJ298" s="6"/>
      <c r="SAK298" s="6"/>
      <c r="SAL298" s="6"/>
      <c r="SAM298" s="6"/>
      <c r="SAN298" s="6"/>
      <c r="SAO298" s="6"/>
      <c r="SAP298" s="6"/>
      <c r="SAQ298" s="6"/>
      <c r="SAR298" s="6"/>
      <c r="SAS298" s="6"/>
      <c r="SAT298" s="6"/>
      <c r="SAU298" s="6"/>
      <c r="SAV298" s="6"/>
      <c r="SAW298" s="6"/>
      <c r="SAX298" s="6"/>
      <c r="SAY298" s="6"/>
      <c r="SAZ298" s="6"/>
      <c r="SBA298" s="6"/>
      <c r="SBB298" s="6"/>
      <c r="SBC298" s="6"/>
      <c r="SBD298" s="6"/>
      <c r="SBE298" s="6"/>
      <c r="SBF298" s="6"/>
      <c r="SBG298" s="6"/>
      <c r="SBH298" s="6"/>
      <c r="SBI298" s="6"/>
      <c r="SBJ298" s="6"/>
      <c r="SBK298" s="6"/>
      <c r="SBL298" s="6"/>
      <c r="SBM298" s="6"/>
      <c r="SBN298" s="6"/>
      <c r="SBO298" s="6"/>
      <c r="SBP298" s="6"/>
      <c r="SBQ298" s="6"/>
      <c r="SBR298" s="6"/>
      <c r="SBS298" s="6"/>
      <c r="SBT298" s="6"/>
      <c r="SBU298" s="6"/>
      <c r="SBV298" s="6"/>
      <c r="SBW298" s="6"/>
      <c r="SBX298" s="6"/>
      <c r="SBY298" s="6"/>
      <c r="SBZ298" s="6"/>
      <c r="SCA298" s="6"/>
      <c r="SCB298" s="6"/>
      <c r="SCC298" s="6"/>
      <c r="SCD298" s="6"/>
      <c r="SCE298" s="6"/>
      <c r="SCF298" s="6"/>
      <c r="SCG298" s="6"/>
      <c r="SCH298" s="6"/>
      <c r="SCI298" s="6"/>
      <c r="SCJ298" s="6"/>
      <c r="SCK298" s="6"/>
      <c r="SCL298" s="6"/>
      <c r="SCM298" s="6"/>
      <c r="SCN298" s="6"/>
      <c r="SCO298" s="6"/>
      <c r="SCP298" s="6"/>
      <c r="SCQ298" s="6"/>
      <c r="SCR298" s="6"/>
      <c r="SCS298" s="6"/>
      <c r="SCT298" s="6"/>
      <c r="SCU298" s="6"/>
      <c r="SCV298" s="6"/>
      <c r="SCW298" s="6"/>
      <c r="SCX298" s="6"/>
      <c r="SCY298" s="6"/>
      <c r="SCZ298" s="6"/>
      <c r="SDA298" s="6"/>
      <c r="SDB298" s="6"/>
      <c r="SDC298" s="6"/>
      <c r="SDD298" s="6"/>
      <c r="SDE298" s="6"/>
      <c r="SDF298" s="6"/>
      <c r="SDG298" s="6"/>
      <c r="SDH298" s="6"/>
      <c r="SDI298" s="6"/>
      <c r="SDJ298" s="6"/>
      <c r="SDK298" s="6"/>
      <c r="SDL298" s="6"/>
      <c r="SDM298" s="6"/>
      <c r="SDN298" s="6"/>
      <c r="SDO298" s="6"/>
      <c r="SDP298" s="6"/>
      <c r="SDQ298" s="6"/>
      <c r="SDR298" s="6"/>
      <c r="SDS298" s="6"/>
      <c r="SDT298" s="6"/>
      <c r="SDU298" s="6"/>
      <c r="SDV298" s="6"/>
      <c r="SDW298" s="6"/>
      <c r="SDX298" s="6"/>
      <c r="SDY298" s="6"/>
      <c r="SDZ298" s="6"/>
      <c r="SEA298" s="6"/>
      <c r="SEB298" s="6"/>
      <c r="SEC298" s="6"/>
      <c r="SED298" s="6"/>
      <c r="SEE298" s="6"/>
      <c r="SEF298" s="6"/>
      <c r="SEG298" s="6"/>
      <c r="SEH298" s="6"/>
      <c r="SEI298" s="6"/>
      <c r="SEJ298" s="6"/>
      <c r="SEK298" s="6"/>
      <c r="SEL298" s="6"/>
      <c r="SEM298" s="6"/>
      <c r="SEN298" s="6"/>
      <c r="SEO298" s="6"/>
      <c r="SEP298" s="6"/>
      <c r="SEQ298" s="6"/>
      <c r="SER298" s="6"/>
      <c r="SES298" s="6"/>
      <c r="SET298" s="6"/>
      <c r="SEU298" s="6"/>
      <c r="SEV298" s="6"/>
      <c r="SEW298" s="6"/>
      <c r="SEX298" s="6"/>
      <c r="SEY298" s="6"/>
      <c r="SEZ298" s="6"/>
      <c r="SFA298" s="6"/>
      <c r="SFB298" s="6"/>
      <c r="SFC298" s="6"/>
      <c r="SFD298" s="6"/>
      <c r="SFE298" s="6"/>
      <c r="SFF298" s="6"/>
      <c r="SFG298" s="6"/>
      <c r="SFH298" s="6"/>
      <c r="SFI298" s="6"/>
      <c r="SFJ298" s="6"/>
      <c r="SFK298" s="6"/>
      <c r="SFL298" s="6"/>
      <c r="SFM298" s="6"/>
      <c r="SFN298" s="6"/>
      <c r="SFO298" s="6"/>
      <c r="SFP298" s="6"/>
      <c r="SFQ298" s="6"/>
      <c r="SFR298" s="6"/>
      <c r="SFS298" s="6"/>
      <c r="SFT298" s="6"/>
      <c r="SFU298" s="6"/>
      <c r="SFV298" s="6"/>
      <c r="SFW298" s="6"/>
      <c r="SFX298" s="6"/>
      <c r="SFY298" s="6"/>
      <c r="SFZ298" s="6"/>
      <c r="SGA298" s="6"/>
      <c r="SGB298" s="6"/>
      <c r="SGC298" s="6"/>
      <c r="SGD298" s="6"/>
      <c r="SGE298" s="6"/>
      <c r="SGF298" s="6"/>
      <c r="SGG298" s="6"/>
      <c r="SGH298" s="6"/>
      <c r="SGI298" s="6"/>
      <c r="SGJ298" s="6"/>
      <c r="SGK298" s="6"/>
      <c r="SGL298" s="6"/>
      <c r="SGM298" s="6"/>
      <c r="SGN298" s="6"/>
      <c r="SGO298" s="6"/>
      <c r="SGP298" s="6"/>
      <c r="SGQ298" s="6"/>
      <c r="SGR298" s="6"/>
      <c r="SGS298" s="6"/>
      <c r="SGT298" s="6"/>
      <c r="SGU298" s="6"/>
      <c r="SGV298" s="6"/>
      <c r="SGW298" s="6"/>
      <c r="SGX298" s="6"/>
      <c r="SGY298" s="6"/>
      <c r="SGZ298" s="6"/>
      <c r="SHA298" s="6"/>
      <c r="SHB298" s="6"/>
      <c r="SHC298" s="6"/>
      <c r="SHD298" s="6"/>
      <c r="SHE298" s="6"/>
      <c r="SHF298" s="6"/>
      <c r="SHG298" s="6"/>
      <c r="SHH298" s="6"/>
      <c r="SHI298" s="6"/>
      <c r="SHJ298" s="6"/>
      <c r="SHK298" s="6"/>
      <c r="SHL298" s="6"/>
      <c r="SHM298" s="6"/>
      <c r="SHN298" s="6"/>
      <c r="SHO298" s="6"/>
      <c r="SHP298" s="6"/>
      <c r="SHQ298" s="6"/>
      <c r="SHR298" s="6"/>
      <c r="SHS298" s="6"/>
      <c r="SHT298" s="6"/>
      <c r="SHU298" s="6"/>
      <c r="SHV298" s="6"/>
      <c r="SHW298" s="6"/>
      <c r="SHX298" s="6"/>
      <c r="SHY298" s="6"/>
      <c r="SHZ298" s="6"/>
      <c r="SIA298" s="6"/>
      <c r="SIB298" s="6"/>
      <c r="SIC298" s="6"/>
      <c r="SID298" s="6"/>
      <c r="SIE298" s="6"/>
      <c r="SIF298" s="6"/>
      <c r="SIG298" s="6"/>
      <c r="SIH298" s="6"/>
      <c r="SII298" s="6"/>
      <c r="SIJ298" s="6"/>
      <c r="SIK298" s="6"/>
      <c r="SIL298" s="6"/>
      <c r="SIM298" s="6"/>
      <c r="SIN298" s="6"/>
      <c r="SIO298" s="6"/>
      <c r="SIP298" s="6"/>
      <c r="SIQ298" s="6"/>
      <c r="SIR298" s="6"/>
      <c r="SIS298" s="6"/>
      <c r="SIT298" s="6"/>
      <c r="SIU298" s="6"/>
      <c r="SIV298" s="6"/>
      <c r="SIW298" s="6"/>
      <c r="SIX298" s="6"/>
      <c r="SIY298" s="6"/>
      <c r="SIZ298" s="6"/>
      <c r="SJA298" s="6"/>
      <c r="SJB298" s="6"/>
      <c r="SJC298" s="6"/>
      <c r="SJD298" s="6"/>
      <c r="SJE298" s="6"/>
      <c r="SJF298" s="6"/>
      <c r="SJG298" s="6"/>
      <c r="SJH298" s="6"/>
      <c r="SJI298" s="6"/>
      <c r="SJJ298" s="6"/>
      <c r="SJK298" s="6"/>
      <c r="SJL298" s="6"/>
      <c r="SJM298" s="6"/>
      <c r="SJN298" s="6"/>
      <c r="SJO298" s="6"/>
      <c r="SJP298" s="6"/>
      <c r="SJQ298" s="6"/>
      <c r="SJR298" s="6"/>
      <c r="SJS298" s="6"/>
      <c r="SJT298" s="6"/>
      <c r="SJU298" s="6"/>
      <c r="SJV298" s="6"/>
      <c r="SJW298" s="6"/>
      <c r="SJX298" s="6"/>
      <c r="SJY298" s="6"/>
      <c r="SJZ298" s="6"/>
      <c r="SKA298" s="6"/>
      <c r="SKB298" s="6"/>
      <c r="SKC298" s="6"/>
      <c r="SKD298" s="6"/>
      <c r="SKE298" s="6"/>
      <c r="SKF298" s="6"/>
      <c r="SKG298" s="6"/>
      <c r="SKH298" s="6"/>
      <c r="SKI298" s="6"/>
      <c r="SKJ298" s="6"/>
      <c r="SKK298" s="6"/>
      <c r="SKL298" s="6"/>
      <c r="SKM298" s="6"/>
      <c r="SKN298" s="6"/>
      <c r="SKO298" s="6"/>
      <c r="SKP298" s="6"/>
      <c r="SKQ298" s="6"/>
      <c r="SKR298" s="6"/>
      <c r="SKS298" s="6"/>
      <c r="SKT298" s="6"/>
      <c r="SKU298" s="6"/>
      <c r="SKV298" s="6"/>
      <c r="SKW298" s="6"/>
      <c r="SKX298" s="6"/>
      <c r="SKY298" s="6"/>
      <c r="SKZ298" s="6"/>
      <c r="SLA298" s="6"/>
      <c r="SLB298" s="6"/>
      <c r="SLC298" s="6"/>
      <c r="SLD298" s="6"/>
      <c r="SLE298" s="6"/>
      <c r="SLF298" s="6"/>
      <c r="SLG298" s="6"/>
      <c r="SLH298" s="6"/>
      <c r="SLI298" s="6"/>
      <c r="SLJ298" s="6"/>
      <c r="SLK298" s="6"/>
      <c r="SLL298" s="6"/>
      <c r="SLM298" s="6"/>
      <c r="SLN298" s="6"/>
      <c r="SLO298" s="6"/>
      <c r="SLP298" s="6"/>
      <c r="SLQ298" s="6"/>
      <c r="SLR298" s="6"/>
      <c r="SLS298" s="6"/>
      <c r="SLT298" s="6"/>
      <c r="SLU298" s="6"/>
      <c r="SLV298" s="6"/>
      <c r="SLW298" s="6"/>
      <c r="SLX298" s="6"/>
      <c r="SLY298" s="6"/>
      <c r="SLZ298" s="6"/>
      <c r="SMA298" s="6"/>
      <c r="SMB298" s="6"/>
      <c r="SMC298" s="6"/>
      <c r="SMD298" s="6"/>
      <c r="SME298" s="6"/>
      <c r="SMF298" s="6"/>
      <c r="SMG298" s="6"/>
      <c r="SMH298" s="6"/>
      <c r="SMI298" s="6"/>
      <c r="SMJ298" s="6"/>
      <c r="SMK298" s="6"/>
      <c r="SML298" s="6"/>
      <c r="SMM298" s="6"/>
      <c r="SMN298" s="6"/>
      <c r="SMO298" s="6"/>
      <c r="SMP298" s="6"/>
      <c r="SMQ298" s="6"/>
      <c r="SMR298" s="6"/>
      <c r="SMS298" s="6"/>
      <c r="SMT298" s="6"/>
      <c r="SMU298" s="6"/>
      <c r="SMV298" s="6"/>
      <c r="SMW298" s="6"/>
      <c r="SMX298" s="6"/>
      <c r="SMY298" s="6"/>
      <c r="SMZ298" s="6"/>
      <c r="SNA298" s="6"/>
      <c r="SNB298" s="6"/>
      <c r="SNC298" s="6"/>
      <c r="SND298" s="6"/>
      <c r="SNE298" s="6"/>
      <c r="SNF298" s="6"/>
      <c r="SNG298" s="6"/>
      <c r="SNH298" s="6"/>
      <c r="SNI298" s="6"/>
      <c r="SNJ298" s="6"/>
      <c r="SNK298" s="6"/>
      <c r="SNL298" s="6"/>
      <c r="SNM298" s="6"/>
      <c r="SNN298" s="6"/>
      <c r="SNO298" s="6"/>
      <c r="SNP298" s="6"/>
      <c r="SNQ298" s="6"/>
      <c r="SNR298" s="6"/>
      <c r="SNS298" s="6"/>
      <c r="SNT298" s="6"/>
      <c r="SNU298" s="6"/>
      <c r="SNV298" s="6"/>
      <c r="SNW298" s="6"/>
      <c r="SNX298" s="6"/>
      <c r="SNY298" s="6"/>
      <c r="SNZ298" s="6"/>
      <c r="SOA298" s="6"/>
      <c r="SOB298" s="6"/>
      <c r="SOC298" s="6"/>
      <c r="SOD298" s="6"/>
      <c r="SOE298" s="6"/>
      <c r="SOF298" s="6"/>
      <c r="SOG298" s="6"/>
      <c r="SOH298" s="6"/>
      <c r="SOI298" s="6"/>
      <c r="SOJ298" s="6"/>
      <c r="SOK298" s="6"/>
      <c r="SOL298" s="6"/>
      <c r="SOM298" s="6"/>
      <c r="SON298" s="6"/>
      <c r="SOO298" s="6"/>
      <c r="SOP298" s="6"/>
      <c r="SOQ298" s="6"/>
      <c r="SOR298" s="6"/>
      <c r="SOS298" s="6"/>
      <c r="SOT298" s="6"/>
      <c r="SOU298" s="6"/>
      <c r="SOV298" s="6"/>
      <c r="SOW298" s="6"/>
      <c r="SOX298" s="6"/>
      <c r="SOY298" s="6"/>
      <c r="SOZ298" s="6"/>
      <c r="SPA298" s="6"/>
      <c r="SPB298" s="6"/>
      <c r="SPC298" s="6"/>
      <c r="SPD298" s="6"/>
      <c r="SPE298" s="6"/>
      <c r="SPF298" s="6"/>
      <c r="SPG298" s="6"/>
      <c r="SPH298" s="6"/>
      <c r="SPI298" s="6"/>
      <c r="SPJ298" s="6"/>
      <c r="SPK298" s="6"/>
      <c r="SPL298" s="6"/>
      <c r="SPM298" s="6"/>
      <c r="SPN298" s="6"/>
      <c r="SPO298" s="6"/>
      <c r="SPP298" s="6"/>
      <c r="SPQ298" s="6"/>
      <c r="SPR298" s="6"/>
      <c r="SPS298" s="6"/>
      <c r="SPT298" s="6"/>
      <c r="SPU298" s="6"/>
      <c r="SPV298" s="6"/>
      <c r="SPW298" s="6"/>
      <c r="SPX298" s="6"/>
      <c r="SPY298" s="6"/>
      <c r="SPZ298" s="6"/>
      <c r="SQA298" s="6"/>
      <c r="SQB298" s="6"/>
      <c r="SQC298" s="6"/>
      <c r="SQD298" s="6"/>
      <c r="SQE298" s="6"/>
      <c r="SQF298" s="6"/>
      <c r="SQG298" s="6"/>
      <c r="SQH298" s="6"/>
      <c r="SQI298" s="6"/>
      <c r="SQJ298" s="6"/>
      <c r="SQK298" s="6"/>
      <c r="SQL298" s="6"/>
      <c r="SQM298" s="6"/>
      <c r="SQN298" s="6"/>
      <c r="SQO298" s="6"/>
      <c r="SQP298" s="6"/>
      <c r="SQQ298" s="6"/>
      <c r="SQR298" s="6"/>
      <c r="SQS298" s="6"/>
      <c r="SQT298" s="6"/>
      <c r="SQU298" s="6"/>
      <c r="SQV298" s="6"/>
      <c r="SQW298" s="6"/>
      <c r="SQX298" s="6"/>
      <c r="SQY298" s="6"/>
      <c r="SQZ298" s="6"/>
      <c r="SRA298" s="6"/>
      <c r="SRB298" s="6"/>
      <c r="SRC298" s="6"/>
      <c r="SRD298" s="6"/>
      <c r="SRE298" s="6"/>
      <c r="SRF298" s="6"/>
      <c r="SRG298" s="6"/>
      <c r="SRH298" s="6"/>
      <c r="SRI298" s="6"/>
      <c r="SRJ298" s="6"/>
      <c r="SRK298" s="6"/>
      <c r="SRL298" s="6"/>
      <c r="SRM298" s="6"/>
      <c r="SRN298" s="6"/>
      <c r="SRO298" s="6"/>
      <c r="SRP298" s="6"/>
      <c r="SRQ298" s="6"/>
      <c r="SRR298" s="6"/>
      <c r="SRS298" s="6"/>
      <c r="SRT298" s="6"/>
      <c r="SRU298" s="6"/>
      <c r="SRV298" s="6"/>
      <c r="SRW298" s="6"/>
      <c r="SRX298" s="6"/>
      <c r="SRY298" s="6"/>
      <c r="SRZ298" s="6"/>
      <c r="SSA298" s="6"/>
      <c r="SSB298" s="6"/>
      <c r="SSC298" s="6"/>
      <c r="SSD298" s="6"/>
      <c r="SSE298" s="6"/>
      <c r="SSF298" s="6"/>
      <c r="SSG298" s="6"/>
      <c r="SSH298" s="6"/>
      <c r="SSI298" s="6"/>
      <c r="SSJ298" s="6"/>
      <c r="SSK298" s="6"/>
      <c r="SSL298" s="6"/>
      <c r="SSM298" s="6"/>
      <c r="SSN298" s="6"/>
      <c r="SSO298" s="6"/>
      <c r="SSP298" s="6"/>
      <c r="SSQ298" s="6"/>
      <c r="SSR298" s="6"/>
      <c r="SSS298" s="6"/>
      <c r="SST298" s="6"/>
      <c r="SSU298" s="6"/>
      <c r="SSV298" s="6"/>
      <c r="SSW298" s="6"/>
      <c r="SSX298" s="6"/>
      <c r="SSY298" s="6"/>
      <c r="SSZ298" s="6"/>
      <c r="STA298" s="6"/>
      <c r="STB298" s="6"/>
      <c r="STC298" s="6"/>
      <c r="STD298" s="6"/>
      <c r="STE298" s="6"/>
      <c r="STF298" s="6"/>
      <c r="STG298" s="6"/>
      <c r="STH298" s="6"/>
      <c r="STI298" s="6"/>
      <c r="STJ298" s="6"/>
      <c r="STK298" s="6"/>
      <c r="STL298" s="6"/>
      <c r="STM298" s="6"/>
      <c r="STN298" s="6"/>
      <c r="STO298" s="6"/>
      <c r="STP298" s="6"/>
      <c r="STQ298" s="6"/>
      <c r="STR298" s="6"/>
      <c r="STS298" s="6"/>
      <c r="STT298" s="6"/>
      <c r="STU298" s="6"/>
      <c r="STV298" s="6"/>
      <c r="STW298" s="6"/>
      <c r="STX298" s="6"/>
      <c r="STY298" s="6"/>
      <c r="STZ298" s="6"/>
      <c r="SUA298" s="6"/>
      <c r="SUB298" s="6"/>
      <c r="SUC298" s="6"/>
      <c r="SUD298" s="6"/>
      <c r="SUE298" s="6"/>
      <c r="SUF298" s="6"/>
      <c r="SUG298" s="6"/>
      <c r="SUH298" s="6"/>
      <c r="SUI298" s="6"/>
      <c r="SUJ298" s="6"/>
      <c r="SUK298" s="6"/>
      <c r="SUL298" s="6"/>
      <c r="SUM298" s="6"/>
      <c r="SUN298" s="6"/>
      <c r="SUO298" s="6"/>
      <c r="SUP298" s="6"/>
      <c r="SUQ298" s="6"/>
      <c r="SUR298" s="6"/>
      <c r="SUS298" s="6"/>
      <c r="SUT298" s="6"/>
      <c r="SUU298" s="6"/>
      <c r="SUV298" s="6"/>
      <c r="SUW298" s="6"/>
      <c r="SUX298" s="6"/>
      <c r="SUY298" s="6"/>
      <c r="SUZ298" s="6"/>
      <c r="SVA298" s="6"/>
      <c r="SVB298" s="6"/>
      <c r="SVC298" s="6"/>
      <c r="SVD298" s="6"/>
      <c r="SVE298" s="6"/>
      <c r="SVF298" s="6"/>
      <c r="SVG298" s="6"/>
      <c r="SVH298" s="6"/>
      <c r="SVI298" s="6"/>
      <c r="SVJ298" s="6"/>
      <c r="SVK298" s="6"/>
      <c r="SVL298" s="6"/>
      <c r="SVM298" s="6"/>
      <c r="SVN298" s="6"/>
      <c r="SVO298" s="6"/>
      <c r="SVP298" s="6"/>
      <c r="SVQ298" s="6"/>
      <c r="SVR298" s="6"/>
      <c r="SVS298" s="6"/>
      <c r="SVT298" s="6"/>
      <c r="SVU298" s="6"/>
      <c r="SVV298" s="6"/>
      <c r="SVW298" s="6"/>
      <c r="SVX298" s="6"/>
      <c r="SVY298" s="6"/>
      <c r="SVZ298" s="6"/>
      <c r="SWA298" s="6"/>
      <c r="SWB298" s="6"/>
      <c r="SWC298" s="6"/>
      <c r="SWD298" s="6"/>
      <c r="SWE298" s="6"/>
      <c r="SWF298" s="6"/>
      <c r="SWG298" s="6"/>
      <c r="SWH298" s="6"/>
      <c r="SWI298" s="6"/>
      <c r="SWJ298" s="6"/>
      <c r="SWK298" s="6"/>
      <c r="SWL298" s="6"/>
      <c r="SWM298" s="6"/>
      <c r="SWN298" s="6"/>
      <c r="SWO298" s="6"/>
      <c r="SWP298" s="6"/>
      <c r="SWQ298" s="6"/>
      <c r="SWR298" s="6"/>
      <c r="SWS298" s="6"/>
      <c r="SWT298" s="6"/>
      <c r="SWU298" s="6"/>
      <c r="SWV298" s="6"/>
      <c r="SWW298" s="6"/>
      <c r="SWX298" s="6"/>
      <c r="SWY298" s="6"/>
      <c r="SWZ298" s="6"/>
      <c r="SXA298" s="6"/>
      <c r="SXB298" s="6"/>
      <c r="SXC298" s="6"/>
      <c r="SXD298" s="6"/>
      <c r="SXE298" s="6"/>
      <c r="SXF298" s="6"/>
      <c r="SXG298" s="6"/>
      <c r="SXH298" s="6"/>
      <c r="SXI298" s="6"/>
      <c r="SXJ298" s="6"/>
      <c r="SXK298" s="6"/>
      <c r="SXL298" s="6"/>
      <c r="SXM298" s="6"/>
      <c r="SXN298" s="6"/>
      <c r="SXO298" s="6"/>
      <c r="SXP298" s="6"/>
      <c r="SXQ298" s="6"/>
      <c r="SXR298" s="6"/>
      <c r="SXS298" s="6"/>
      <c r="SXT298" s="6"/>
      <c r="SXU298" s="6"/>
      <c r="SXV298" s="6"/>
      <c r="SXW298" s="6"/>
      <c r="SXX298" s="6"/>
      <c r="SXY298" s="6"/>
      <c r="SXZ298" s="6"/>
      <c r="SYA298" s="6"/>
      <c r="SYB298" s="6"/>
      <c r="SYC298" s="6"/>
      <c r="SYD298" s="6"/>
      <c r="SYE298" s="6"/>
      <c r="SYF298" s="6"/>
      <c r="SYG298" s="6"/>
      <c r="SYH298" s="6"/>
      <c r="SYI298" s="6"/>
      <c r="SYJ298" s="6"/>
      <c r="SYK298" s="6"/>
      <c r="SYL298" s="6"/>
      <c r="SYM298" s="6"/>
      <c r="SYN298" s="6"/>
      <c r="SYO298" s="6"/>
      <c r="SYP298" s="6"/>
      <c r="SYQ298" s="6"/>
      <c r="SYR298" s="6"/>
      <c r="SYS298" s="6"/>
      <c r="SYT298" s="6"/>
      <c r="SYU298" s="6"/>
      <c r="SYV298" s="6"/>
      <c r="SYW298" s="6"/>
      <c r="SYX298" s="6"/>
      <c r="SYY298" s="6"/>
      <c r="SYZ298" s="6"/>
      <c r="SZA298" s="6"/>
      <c r="SZB298" s="6"/>
      <c r="SZC298" s="6"/>
      <c r="SZD298" s="6"/>
      <c r="SZE298" s="6"/>
      <c r="SZF298" s="6"/>
      <c r="SZG298" s="6"/>
      <c r="SZH298" s="6"/>
      <c r="SZI298" s="6"/>
      <c r="SZJ298" s="6"/>
      <c r="SZK298" s="6"/>
      <c r="SZL298" s="6"/>
      <c r="SZM298" s="6"/>
      <c r="SZN298" s="6"/>
      <c r="SZO298" s="6"/>
      <c r="SZP298" s="6"/>
      <c r="SZQ298" s="6"/>
      <c r="SZR298" s="6"/>
      <c r="SZS298" s="6"/>
      <c r="SZT298" s="6"/>
      <c r="SZU298" s="6"/>
      <c r="SZV298" s="6"/>
      <c r="SZW298" s="6"/>
      <c r="SZX298" s="6"/>
      <c r="SZY298" s="6"/>
      <c r="SZZ298" s="6"/>
      <c r="TAA298" s="6"/>
      <c r="TAB298" s="6"/>
      <c r="TAC298" s="6"/>
      <c r="TAD298" s="6"/>
      <c r="TAE298" s="6"/>
      <c r="TAF298" s="6"/>
      <c r="TAG298" s="6"/>
      <c r="TAH298" s="6"/>
      <c r="TAI298" s="6"/>
      <c r="TAJ298" s="6"/>
      <c r="TAK298" s="6"/>
      <c r="TAL298" s="6"/>
      <c r="TAM298" s="6"/>
      <c r="TAN298" s="6"/>
      <c r="TAO298" s="6"/>
      <c r="TAP298" s="6"/>
      <c r="TAQ298" s="6"/>
      <c r="TAR298" s="6"/>
      <c r="TAS298" s="6"/>
      <c r="TAT298" s="6"/>
      <c r="TAU298" s="6"/>
      <c r="TAV298" s="6"/>
      <c r="TAW298" s="6"/>
      <c r="TAX298" s="6"/>
      <c r="TAY298" s="6"/>
      <c r="TAZ298" s="6"/>
      <c r="TBA298" s="6"/>
      <c r="TBB298" s="6"/>
      <c r="TBC298" s="6"/>
      <c r="TBD298" s="6"/>
      <c r="TBE298" s="6"/>
      <c r="TBF298" s="6"/>
      <c r="TBG298" s="6"/>
      <c r="TBH298" s="6"/>
      <c r="TBI298" s="6"/>
      <c r="TBJ298" s="6"/>
      <c r="TBK298" s="6"/>
      <c r="TBL298" s="6"/>
      <c r="TBM298" s="6"/>
      <c r="TBN298" s="6"/>
      <c r="TBO298" s="6"/>
      <c r="TBP298" s="6"/>
      <c r="TBQ298" s="6"/>
      <c r="TBR298" s="6"/>
      <c r="TBS298" s="6"/>
      <c r="TBT298" s="6"/>
      <c r="TBU298" s="6"/>
      <c r="TBV298" s="6"/>
      <c r="TBW298" s="6"/>
      <c r="TBX298" s="6"/>
      <c r="TBY298" s="6"/>
      <c r="TBZ298" s="6"/>
      <c r="TCA298" s="6"/>
      <c r="TCB298" s="6"/>
      <c r="TCC298" s="6"/>
      <c r="TCD298" s="6"/>
      <c r="TCE298" s="6"/>
      <c r="TCF298" s="6"/>
      <c r="TCG298" s="6"/>
      <c r="TCH298" s="6"/>
      <c r="TCI298" s="6"/>
      <c r="TCJ298" s="6"/>
      <c r="TCK298" s="6"/>
      <c r="TCL298" s="6"/>
      <c r="TCM298" s="6"/>
      <c r="TCN298" s="6"/>
      <c r="TCO298" s="6"/>
      <c r="TCP298" s="6"/>
      <c r="TCQ298" s="6"/>
      <c r="TCR298" s="6"/>
      <c r="TCS298" s="6"/>
      <c r="TCT298" s="6"/>
      <c r="TCU298" s="6"/>
      <c r="TCV298" s="6"/>
      <c r="TCW298" s="6"/>
      <c r="TCX298" s="6"/>
      <c r="TCY298" s="6"/>
      <c r="TCZ298" s="6"/>
      <c r="TDA298" s="6"/>
      <c r="TDB298" s="6"/>
      <c r="TDC298" s="6"/>
      <c r="TDD298" s="6"/>
      <c r="TDE298" s="6"/>
      <c r="TDF298" s="6"/>
      <c r="TDG298" s="6"/>
      <c r="TDH298" s="6"/>
      <c r="TDI298" s="6"/>
      <c r="TDJ298" s="6"/>
      <c r="TDK298" s="6"/>
      <c r="TDL298" s="6"/>
      <c r="TDM298" s="6"/>
      <c r="TDN298" s="6"/>
      <c r="TDO298" s="6"/>
      <c r="TDP298" s="6"/>
      <c r="TDQ298" s="6"/>
      <c r="TDR298" s="6"/>
      <c r="TDS298" s="6"/>
      <c r="TDT298" s="6"/>
      <c r="TDU298" s="6"/>
      <c r="TDV298" s="6"/>
      <c r="TDW298" s="6"/>
      <c r="TDX298" s="6"/>
      <c r="TDY298" s="6"/>
      <c r="TDZ298" s="6"/>
      <c r="TEA298" s="6"/>
      <c r="TEB298" s="6"/>
      <c r="TEC298" s="6"/>
      <c r="TED298" s="6"/>
      <c r="TEE298" s="6"/>
      <c r="TEF298" s="6"/>
      <c r="TEG298" s="6"/>
      <c r="TEH298" s="6"/>
      <c r="TEI298" s="6"/>
      <c r="TEJ298" s="6"/>
      <c r="TEK298" s="6"/>
      <c r="TEL298" s="6"/>
      <c r="TEM298" s="6"/>
      <c r="TEN298" s="6"/>
      <c r="TEO298" s="6"/>
      <c r="TEP298" s="6"/>
      <c r="TEQ298" s="6"/>
      <c r="TER298" s="6"/>
      <c r="TES298" s="6"/>
      <c r="TET298" s="6"/>
      <c r="TEU298" s="6"/>
      <c r="TEV298" s="6"/>
      <c r="TEW298" s="6"/>
      <c r="TEX298" s="6"/>
      <c r="TEY298" s="6"/>
      <c r="TEZ298" s="6"/>
      <c r="TFA298" s="6"/>
      <c r="TFB298" s="6"/>
      <c r="TFC298" s="6"/>
      <c r="TFD298" s="6"/>
      <c r="TFE298" s="6"/>
      <c r="TFF298" s="6"/>
      <c r="TFG298" s="6"/>
      <c r="TFH298" s="6"/>
      <c r="TFI298" s="6"/>
      <c r="TFJ298" s="6"/>
      <c r="TFK298" s="6"/>
      <c r="TFL298" s="6"/>
      <c r="TFM298" s="6"/>
      <c r="TFN298" s="6"/>
      <c r="TFO298" s="6"/>
      <c r="TFP298" s="6"/>
      <c r="TFQ298" s="6"/>
      <c r="TFR298" s="6"/>
      <c r="TFS298" s="6"/>
      <c r="TFT298" s="6"/>
      <c r="TFU298" s="6"/>
      <c r="TFV298" s="6"/>
      <c r="TFW298" s="6"/>
      <c r="TFX298" s="6"/>
      <c r="TFY298" s="6"/>
      <c r="TFZ298" s="6"/>
      <c r="TGA298" s="6"/>
      <c r="TGB298" s="6"/>
      <c r="TGC298" s="6"/>
      <c r="TGD298" s="6"/>
      <c r="TGE298" s="6"/>
      <c r="TGF298" s="6"/>
      <c r="TGG298" s="6"/>
      <c r="TGH298" s="6"/>
      <c r="TGI298" s="6"/>
      <c r="TGJ298" s="6"/>
      <c r="TGK298" s="6"/>
      <c r="TGL298" s="6"/>
      <c r="TGM298" s="6"/>
      <c r="TGN298" s="6"/>
      <c r="TGO298" s="6"/>
      <c r="TGP298" s="6"/>
      <c r="TGQ298" s="6"/>
      <c r="TGR298" s="6"/>
      <c r="TGS298" s="6"/>
      <c r="TGT298" s="6"/>
      <c r="TGU298" s="6"/>
      <c r="TGV298" s="6"/>
      <c r="TGW298" s="6"/>
      <c r="TGX298" s="6"/>
      <c r="TGY298" s="6"/>
      <c r="TGZ298" s="6"/>
      <c r="THA298" s="6"/>
      <c r="THB298" s="6"/>
      <c r="THC298" s="6"/>
      <c r="THD298" s="6"/>
      <c r="THE298" s="6"/>
      <c r="THF298" s="6"/>
      <c r="THG298" s="6"/>
      <c r="THH298" s="6"/>
      <c r="THI298" s="6"/>
      <c r="THJ298" s="6"/>
      <c r="THK298" s="6"/>
      <c r="THL298" s="6"/>
      <c r="THM298" s="6"/>
      <c r="THN298" s="6"/>
      <c r="THO298" s="6"/>
      <c r="THP298" s="6"/>
      <c r="THQ298" s="6"/>
      <c r="THR298" s="6"/>
      <c r="THS298" s="6"/>
      <c r="THT298" s="6"/>
      <c r="THU298" s="6"/>
      <c r="THV298" s="6"/>
      <c r="THW298" s="6"/>
      <c r="THX298" s="6"/>
      <c r="THY298" s="6"/>
      <c r="THZ298" s="6"/>
      <c r="TIA298" s="6"/>
      <c r="TIB298" s="6"/>
      <c r="TIC298" s="6"/>
      <c r="TID298" s="6"/>
      <c r="TIE298" s="6"/>
      <c r="TIF298" s="6"/>
      <c r="TIG298" s="6"/>
      <c r="TIH298" s="6"/>
      <c r="TII298" s="6"/>
      <c r="TIJ298" s="6"/>
      <c r="TIK298" s="6"/>
      <c r="TIL298" s="6"/>
      <c r="TIM298" s="6"/>
      <c r="TIN298" s="6"/>
      <c r="TIO298" s="6"/>
      <c r="TIP298" s="6"/>
      <c r="TIQ298" s="6"/>
      <c r="TIR298" s="6"/>
      <c r="TIS298" s="6"/>
      <c r="TIT298" s="6"/>
      <c r="TIU298" s="6"/>
      <c r="TIV298" s="6"/>
      <c r="TIW298" s="6"/>
      <c r="TIX298" s="6"/>
      <c r="TIY298" s="6"/>
      <c r="TIZ298" s="6"/>
      <c r="TJA298" s="6"/>
      <c r="TJB298" s="6"/>
      <c r="TJC298" s="6"/>
      <c r="TJD298" s="6"/>
      <c r="TJE298" s="6"/>
      <c r="TJF298" s="6"/>
      <c r="TJG298" s="6"/>
      <c r="TJH298" s="6"/>
      <c r="TJI298" s="6"/>
      <c r="TJJ298" s="6"/>
      <c r="TJK298" s="6"/>
      <c r="TJL298" s="6"/>
      <c r="TJM298" s="6"/>
      <c r="TJN298" s="6"/>
      <c r="TJO298" s="6"/>
      <c r="TJP298" s="6"/>
      <c r="TJQ298" s="6"/>
      <c r="TJR298" s="6"/>
      <c r="TJS298" s="6"/>
      <c r="TJT298" s="6"/>
      <c r="TJU298" s="6"/>
      <c r="TJV298" s="6"/>
      <c r="TJW298" s="6"/>
      <c r="TJX298" s="6"/>
      <c r="TJY298" s="6"/>
      <c r="TJZ298" s="6"/>
      <c r="TKA298" s="6"/>
      <c r="TKB298" s="6"/>
      <c r="TKC298" s="6"/>
      <c r="TKD298" s="6"/>
      <c r="TKE298" s="6"/>
      <c r="TKF298" s="6"/>
      <c r="TKG298" s="6"/>
      <c r="TKH298" s="6"/>
      <c r="TKI298" s="6"/>
      <c r="TKJ298" s="6"/>
      <c r="TKK298" s="6"/>
      <c r="TKL298" s="6"/>
      <c r="TKM298" s="6"/>
      <c r="TKN298" s="6"/>
      <c r="TKO298" s="6"/>
      <c r="TKP298" s="6"/>
      <c r="TKQ298" s="6"/>
      <c r="TKR298" s="6"/>
      <c r="TKS298" s="6"/>
      <c r="TKT298" s="6"/>
      <c r="TKU298" s="6"/>
      <c r="TKV298" s="6"/>
      <c r="TKW298" s="6"/>
      <c r="TKX298" s="6"/>
      <c r="TKY298" s="6"/>
      <c r="TKZ298" s="6"/>
      <c r="TLA298" s="6"/>
      <c r="TLB298" s="6"/>
      <c r="TLC298" s="6"/>
      <c r="TLD298" s="6"/>
      <c r="TLE298" s="6"/>
      <c r="TLF298" s="6"/>
      <c r="TLG298" s="6"/>
      <c r="TLH298" s="6"/>
      <c r="TLI298" s="6"/>
      <c r="TLJ298" s="6"/>
      <c r="TLK298" s="6"/>
      <c r="TLL298" s="6"/>
      <c r="TLM298" s="6"/>
      <c r="TLN298" s="6"/>
      <c r="TLO298" s="6"/>
      <c r="TLP298" s="6"/>
      <c r="TLQ298" s="6"/>
      <c r="TLR298" s="6"/>
      <c r="TLS298" s="6"/>
      <c r="TLT298" s="6"/>
      <c r="TLU298" s="6"/>
      <c r="TLV298" s="6"/>
      <c r="TLW298" s="6"/>
      <c r="TLX298" s="6"/>
      <c r="TLY298" s="6"/>
      <c r="TLZ298" s="6"/>
      <c r="TMA298" s="6"/>
      <c r="TMB298" s="6"/>
      <c r="TMC298" s="6"/>
      <c r="TMD298" s="6"/>
      <c r="TME298" s="6"/>
      <c r="TMF298" s="6"/>
      <c r="TMG298" s="6"/>
      <c r="TMH298" s="6"/>
      <c r="TMI298" s="6"/>
      <c r="TMJ298" s="6"/>
      <c r="TMK298" s="6"/>
      <c r="TML298" s="6"/>
      <c r="TMM298" s="6"/>
      <c r="TMN298" s="6"/>
      <c r="TMO298" s="6"/>
      <c r="TMP298" s="6"/>
      <c r="TMQ298" s="6"/>
      <c r="TMR298" s="6"/>
      <c r="TMS298" s="6"/>
      <c r="TMT298" s="6"/>
      <c r="TMU298" s="6"/>
      <c r="TMV298" s="6"/>
      <c r="TMW298" s="6"/>
      <c r="TMX298" s="6"/>
      <c r="TMY298" s="6"/>
      <c r="TMZ298" s="6"/>
      <c r="TNA298" s="6"/>
      <c r="TNB298" s="6"/>
      <c r="TNC298" s="6"/>
      <c r="TND298" s="6"/>
      <c r="TNE298" s="6"/>
      <c r="TNF298" s="6"/>
      <c r="TNG298" s="6"/>
      <c r="TNH298" s="6"/>
      <c r="TNI298" s="6"/>
      <c r="TNJ298" s="6"/>
      <c r="TNK298" s="6"/>
      <c r="TNL298" s="6"/>
      <c r="TNM298" s="6"/>
      <c r="TNN298" s="6"/>
      <c r="TNO298" s="6"/>
      <c r="TNP298" s="6"/>
      <c r="TNQ298" s="6"/>
      <c r="TNR298" s="6"/>
      <c r="TNS298" s="6"/>
      <c r="TNT298" s="6"/>
      <c r="TNU298" s="6"/>
      <c r="TNV298" s="6"/>
      <c r="TNW298" s="6"/>
      <c r="TNX298" s="6"/>
      <c r="TNY298" s="6"/>
      <c r="TNZ298" s="6"/>
      <c r="TOA298" s="6"/>
      <c r="TOB298" s="6"/>
      <c r="TOC298" s="6"/>
      <c r="TOD298" s="6"/>
      <c r="TOE298" s="6"/>
      <c r="TOF298" s="6"/>
      <c r="TOG298" s="6"/>
      <c r="TOH298" s="6"/>
      <c r="TOI298" s="6"/>
      <c r="TOJ298" s="6"/>
      <c r="TOK298" s="6"/>
      <c r="TOL298" s="6"/>
      <c r="TOM298" s="6"/>
      <c r="TON298" s="6"/>
      <c r="TOO298" s="6"/>
      <c r="TOP298" s="6"/>
      <c r="TOQ298" s="6"/>
      <c r="TOR298" s="6"/>
      <c r="TOS298" s="6"/>
      <c r="TOT298" s="6"/>
      <c r="TOU298" s="6"/>
      <c r="TOV298" s="6"/>
      <c r="TOW298" s="6"/>
      <c r="TOX298" s="6"/>
      <c r="TOY298" s="6"/>
      <c r="TOZ298" s="6"/>
      <c r="TPA298" s="6"/>
      <c r="TPB298" s="6"/>
      <c r="TPC298" s="6"/>
      <c r="TPD298" s="6"/>
      <c r="TPE298" s="6"/>
      <c r="TPF298" s="6"/>
      <c r="TPG298" s="6"/>
      <c r="TPH298" s="6"/>
      <c r="TPI298" s="6"/>
      <c r="TPJ298" s="6"/>
      <c r="TPK298" s="6"/>
      <c r="TPL298" s="6"/>
      <c r="TPM298" s="6"/>
      <c r="TPN298" s="6"/>
      <c r="TPO298" s="6"/>
      <c r="TPP298" s="6"/>
      <c r="TPQ298" s="6"/>
      <c r="TPR298" s="6"/>
      <c r="TPS298" s="6"/>
      <c r="TPT298" s="6"/>
      <c r="TPU298" s="6"/>
      <c r="TPV298" s="6"/>
      <c r="TPW298" s="6"/>
      <c r="TPX298" s="6"/>
      <c r="TPY298" s="6"/>
      <c r="TPZ298" s="6"/>
      <c r="TQA298" s="6"/>
      <c r="TQB298" s="6"/>
      <c r="TQC298" s="6"/>
      <c r="TQD298" s="6"/>
      <c r="TQE298" s="6"/>
      <c r="TQF298" s="6"/>
      <c r="TQG298" s="6"/>
      <c r="TQH298" s="6"/>
      <c r="TQI298" s="6"/>
      <c r="TQJ298" s="6"/>
      <c r="TQK298" s="6"/>
      <c r="TQL298" s="6"/>
      <c r="TQM298" s="6"/>
      <c r="TQN298" s="6"/>
      <c r="TQO298" s="6"/>
      <c r="TQP298" s="6"/>
      <c r="TQQ298" s="6"/>
      <c r="TQR298" s="6"/>
      <c r="TQS298" s="6"/>
      <c r="TQT298" s="6"/>
      <c r="TQU298" s="6"/>
      <c r="TQV298" s="6"/>
      <c r="TQW298" s="6"/>
      <c r="TQX298" s="6"/>
      <c r="TQY298" s="6"/>
      <c r="TQZ298" s="6"/>
      <c r="TRA298" s="6"/>
      <c r="TRB298" s="6"/>
      <c r="TRC298" s="6"/>
      <c r="TRD298" s="6"/>
      <c r="TRE298" s="6"/>
      <c r="TRF298" s="6"/>
      <c r="TRG298" s="6"/>
      <c r="TRH298" s="6"/>
      <c r="TRI298" s="6"/>
      <c r="TRJ298" s="6"/>
      <c r="TRK298" s="6"/>
      <c r="TRL298" s="6"/>
      <c r="TRM298" s="6"/>
      <c r="TRN298" s="6"/>
      <c r="TRO298" s="6"/>
      <c r="TRP298" s="6"/>
      <c r="TRQ298" s="6"/>
      <c r="TRR298" s="6"/>
      <c r="TRS298" s="6"/>
      <c r="TRT298" s="6"/>
      <c r="TRU298" s="6"/>
      <c r="TRV298" s="6"/>
      <c r="TRW298" s="6"/>
      <c r="TRX298" s="6"/>
      <c r="TRY298" s="6"/>
      <c r="TRZ298" s="6"/>
      <c r="TSA298" s="6"/>
      <c r="TSB298" s="6"/>
      <c r="TSC298" s="6"/>
      <c r="TSD298" s="6"/>
      <c r="TSE298" s="6"/>
      <c r="TSF298" s="6"/>
      <c r="TSG298" s="6"/>
      <c r="TSH298" s="6"/>
      <c r="TSI298" s="6"/>
      <c r="TSJ298" s="6"/>
      <c r="TSK298" s="6"/>
      <c r="TSL298" s="6"/>
      <c r="TSM298" s="6"/>
      <c r="TSN298" s="6"/>
      <c r="TSO298" s="6"/>
      <c r="TSP298" s="6"/>
      <c r="TSQ298" s="6"/>
      <c r="TSR298" s="6"/>
      <c r="TSS298" s="6"/>
      <c r="TST298" s="6"/>
      <c r="TSU298" s="6"/>
      <c r="TSV298" s="6"/>
      <c r="TSW298" s="6"/>
      <c r="TSX298" s="6"/>
      <c r="TSY298" s="6"/>
      <c r="TSZ298" s="6"/>
      <c r="TTA298" s="6"/>
      <c r="TTB298" s="6"/>
      <c r="TTC298" s="6"/>
      <c r="TTD298" s="6"/>
      <c r="TTE298" s="6"/>
      <c r="TTF298" s="6"/>
      <c r="TTG298" s="6"/>
      <c r="TTH298" s="6"/>
      <c r="TTI298" s="6"/>
      <c r="TTJ298" s="6"/>
      <c r="TTK298" s="6"/>
      <c r="TTL298" s="6"/>
      <c r="TTM298" s="6"/>
      <c r="TTN298" s="6"/>
      <c r="TTO298" s="6"/>
      <c r="TTP298" s="6"/>
      <c r="TTQ298" s="6"/>
      <c r="TTR298" s="6"/>
      <c r="TTS298" s="6"/>
      <c r="TTT298" s="6"/>
      <c r="TTU298" s="6"/>
      <c r="TTV298" s="6"/>
      <c r="TTW298" s="6"/>
      <c r="TTX298" s="6"/>
      <c r="TTY298" s="6"/>
      <c r="TTZ298" s="6"/>
      <c r="TUA298" s="6"/>
      <c r="TUB298" s="6"/>
      <c r="TUC298" s="6"/>
      <c r="TUD298" s="6"/>
      <c r="TUE298" s="6"/>
      <c r="TUF298" s="6"/>
      <c r="TUG298" s="6"/>
      <c r="TUH298" s="6"/>
      <c r="TUI298" s="6"/>
      <c r="TUJ298" s="6"/>
      <c r="TUK298" s="6"/>
      <c r="TUL298" s="6"/>
      <c r="TUM298" s="6"/>
      <c r="TUN298" s="6"/>
      <c r="TUO298" s="6"/>
      <c r="TUP298" s="6"/>
      <c r="TUQ298" s="6"/>
      <c r="TUR298" s="6"/>
      <c r="TUS298" s="6"/>
      <c r="TUT298" s="6"/>
      <c r="TUU298" s="6"/>
      <c r="TUV298" s="6"/>
      <c r="TUW298" s="6"/>
      <c r="TUX298" s="6"/>
      <c r="TUY298" s="6"/>
      <c r="TUZ298" s="6"/>
      <c r="TVA298" s="6"/>
      <c r="TVB298" s="6"/>
      <c r="TVC298" s="6"/>
      <c r="TVD298" s="6"/>
      <c r="TVE298" s="6"/>
      <c r="TVF298" s="6"/>
      <c r="TVG298" s="6"/>
      <c r="TVH298" s="6"/>
      <c r="TVI298" s="6"/>
      <c r="TVJ298" s="6"/>
      <c r="TVK298" s="6"/>
      <c r="TVL298" s="6"/>
      <c r="TVM298" s="6"/>
      <c r="TVN298" s="6"/>
      <c r="TVO298" s="6"/>
      <c r="TVP298" s="6"/>
      <c r="TVQ298" s="6"/>
      <c r="TVR298" s="6"/>
      <c r="TVS298" s="6"/>
      <c r="TVT298" s="6"/>
      <c r="TVU298" s="6"/>
      <c r="TVV298" s="6"/>
      <c r="TVW298" s="6"/>
      <c r="TVX298" s="6"/>
      <c r="TVY298" s="6"/>
      <c r="TVZ298" s="6"/>
      <c r="TWA298" s="6"/>
      <c r="TWB298" s="6"/>
      <c r="TWC298" s="6"/>
      <c r="TWD298" s="6"/>
      <c r="TWE298" s="6"/>
      <c r="TWF298" s="6"/>
      <c r="TWG298" s="6"/>
      <c r="TWH298" s="6"/>
      <c r="TWI298" s="6"/>
      <c r="TWJ298" s="6"/>
      <c r="TWK298" s="6"/>
      <c r="TWL298" s="6"/>
      <c r="TWM298" s="6"/>
      <c r="TWN298" s="6"/>
      <c r="TWO298" s="6"/>
      <c r="TWP298" s="6"/>
      <c r="TWQ298" s="6"/>
      <c r="TWR298" s="6"/>
      <c r="TWS298" s="6"/>
      <c r="TWT298" s="6"/>
      <c r="TWU298" s="6"/>
      <c r="TWV298" s="6"/>
      <c r="TWW298" s="6"/>
      <c r="TWX298" s="6"/>
      <c r="TWY298" s="6"/>
      <c r="TWZ298" s="6"/>
      <c r="TXA298" s="6"/>
      <c r="TXB298" s="6"/>
      <c r="TXC298" s="6"/>
      <c r="TXD298" s="6"/>
      <c r="TXE298" s="6"/>
      <c r="TXF298" s="6"/>
      <c r="TXG298" s="6"/>
      <c r="TXH298" s="6"/>
      <c r="TXI298" s="6"/>
      <c r="TXJ298" s="6"/>
      <c r="TXK298" s="6"/>
      <c r="TXL298" s="6"/>
      <c r="TXM298" s="6"/>
      <c r="TXN298" s="6"/>
      <c r="TXO298" s="6"/>
      <c r="TXP298" s="6"/>
      <c r="TXQ298" s="6"/>
      <c r="TXR298" s="6"/>
      <c r="TXS298" s="6"/>
      <c r="TXT298" s="6"/>
      <c r="TXU298" s="6"/>
      <c r="TXV298" s="6"/>
      <c r="TXW298" s="6"/>
      <c r="TXX298" s="6"/>
      <c r="TXY298" s="6"/>
      <c r="TXZ298" s="6"/>
      <c r="TYA298" s="6"/>
      <c r="TYB298" s="6"/>
      <c r="TYC298" s="6"/>
      <c r="TYD298" s="6"/>
      <c r="TYE298" s="6"/>
      <c r="TYF298" s="6"/>
      <c r="TYG298" s="6"/>
      <c r="TYH298" s="6"/>
      <c r="TYI298" s="6"/>
      <c r="TYJ298" s="6"/>
      <c r="TYK298" s="6"/>
      <c r="TYL298" s="6"/>
      <c r="TYM298" s="6"/>
      <c r="TYN298" s="6"/>
      <c r="TYO298" s="6"/>
      <c r="TYP298" s="6"/>
      <c r="TYQ298" s="6"/>
      <c r="TYR298" s="6"/>
      <c r="TYS298" s="6"/>
      <c r="TYT298" s="6"/>
      <c r="TYU298" s="6"/>
      <c r="TYV298" s="6"/>
      <c r="TYW298" s="6"/>
      <c r="TYX298" s="6"/>
      <c r="TYY298" s="6"/>
      <c r="TYZ298" s="6"/>
      <c r="TZA298" s="6"/>
      <c r="TZB298" s="6"/>
      <c r="TZC298" s="6"/>
      <c r="TZD298" s="6"/>
      <c r="TZE298" s="6"/>
      <c r="TZF298" s="6"/>
      <c r="TZG298" s="6"/>
      <c r="TZH298" s="6"/>
      <c r="TZI298" s="6"/>
      <c r="TZJ298" s="6"/>
      <c r="TZK298" s="6"/>
      <c r="TZL298" s="6"/>
      <c r="TZM298" s="6"/>
      <c r="TZN298" s="6"/>
      <c r="TZO298" s="6"/>
      <c r="TZP298" s="6"/>
      <c r="TZQ298" s="6"/>
      <c r="TZR298" s="6"/>
      <c r="TZS298" s="6"/>
      <c r="TZT298" s="6"/>
      <c r="TZU298" s="6"/>
      <c r="TZV298" s="6"/>
      <c r="TZW298" s="6"/>
      <c r="TZX298" s="6"/>
      <c r="TZY298" s="6"/>
      <c r="TZZ298" s="6"/>
      <c r="UAA298" s="6"/>
      <c r="UAB298" s="6"/>
      <c r="UAC298" s="6"/>
      <c r="UAD298" s="6"/>
      <c r="UAE298" s="6"/>
      <c r="UAF298" s="6"/>
      <c r="UAG298" s="6"/>
      <c r="UAH298" s="6"/>
      <c r="UAI298" s="6"/>
      <c r="UAJ298" s="6"/>
      <c r="UAK298" s="6"/>
      <c r="UAL298" s="6"/>
      <c r="UAM298" s="6"/>
      <c r="UAN298" s="6"/>
      <c r="UAO298" s="6"/>
      <c r="UAP298" s="6"/>
      <c r="UAQ298" s="6"/>
      <c r="UAR298" s="6"/>
      <c r="UAS298" s="6"/>
      <c r="UAT298" s="6"/>
      <c r="UAU298" s="6"/>
      <c r="UAV298" s="6"/>
      <c r="UAW298" s="6"/>
      <c r="UAX298" s="6"/>
      <c r="UAY298" s="6"/>
      <c r="UAZ298" s="6"/>
      <c r="UBA298" s="6"/>
      <c r="UBB298" s="6"/>
      <c r="UBC298" s="6"/>
      <c r="UBD298" s="6"/>
      <c r="UBE298" s="6"/>
      <c r="UBF298" s="6"/>
      <c r="UBG298" s="6"/>
      <c r="UBH298" s="6"/>
      <c r="UBI298" s="6"/>
      <c r="UBJ298" s="6"/>
      <c r="UBK298" s="6"/>
      <c r="UBL298" s="6"/>
      <c r="UBM298" s="6"/>
      <c r="UBN298" s="6"/>
      <c r="UBO298" s="6"/>
      <c r="UBP298" s="6"/>
      <c r="UBQ298" s="6"/>
      <c r="UBR298" s="6"/>
      <c r="UBS298" s="6"/>
      <c r="UBT298" s="6"/>
      <c r="UBU298" s="6"/>
      <c r="UBV298" s="6"/>
      <c r="UBW298" s="6"/>
      <c r="UBX298" s="6"/>
      <c r="UBY298" s="6"/>
      <c r="UBZ298" s="6"/>
      <c r="UCA298" s="6"/>
      <c r="UCB298" s="6"/>
      <c r="UCC298" s="6"/>
      <c r="UCD298" s="6"/>
      <c r="UCE298" s="6"/>
      <c r="UCF298" s="6"/>
      <c r="UCG298" s="6"/>
      <c r="UCH298" s="6"/>
      <c r="UCI298" s="6"/>
      <c r="UCJ298" s="6"/>
      <c r="UCK298" s="6"/>
      <c r="UCL298" s="6"/>
      <c r="UCM298" s="6"/>
      <c r="UCN298" s="6"/>
      <c r="UCO298" s="6"/>
      <c r="UCP298" s="6"/>
      <c r="UCQ298" s="6"/>
      <c r="UCR298" s="6"/>
      <c r="UCS298" s="6"/>
      <c r="UCT298" s="6"/>
      <c r="UCU298" s="6"/>
      <c r="UCV298" s="6"/>
      <c r="UCW298" s="6"/>
      <c r="UCX298" s="6"/>
      <c r="UCY298" s="6"/>
      <c r="UCZ298" s="6"/>
      <c r="UDA298" s="6"/>
      <c r="UDB298" s="6"/>
      <c r="UDC298" s="6"/>
      <c r="UDD298" s="6"/>
      <c r="UDE298" s="6"/>
      <c r="UDF298" s="6"/>
      <c r="UDG298" s="6"/>
      <c r="UDH298" s="6"/>
      <c r="UDI298" s="6"/>
      <c r="UDJ298" s="6"/>
      <c r="UDK298" s="6"/>
      <c r="UDL298" s="6"/>
      <c r="UDM298" s="6"/>
      <c r="UDN298" s="6"/>
      <c r="UDO298" s="6"/>
      <c r="UDP298" s="6"/>
      <c r="UDQ298" s="6"/>
      <c r="UDR298" s="6"/>
      <c r="UDS298" s="6"/>
      <c r="UDT298" s="6"/>
      <c r="UDU298" s="6"/>
      <c r="UDV298" s="6"/>
      <c r="UDW298" s="6"/>
      <c r="UDX298" s="6"/>
      <c r="UDY298" s="6"/>
      <c r="UDZ298" s="6"/>
      <c r="UEA298" s="6"/>
      <c r="UEB298" s="6"/>
      <c r="UEC298" s="6"/>
      <c r="UED298" s="6"/>
      <c r="UEE298" s="6"/>
      <c r="UEF298" s="6"/>
      <c r="UEG298" s="6"/>
      <c r="UEH298" s="6"/>
      <c r="UEI298" s="6"/>
      <c r="UEJ298" s="6"/>
      <c r="UEK298" s="6"/>
      <c r="UEL298" s="6"/>
      <c r="UEM298" s="6"/>
      <c r="UEN298" s="6"/>
      <c r="UEO298" s="6"/>
      <c r="UEP298" s="6"/>
      <c r="UEQ298" s="6"/>
      <c r="UER298" s="6"/>
      <c r="UES298" s="6"/>
      <c r="UET298" s="6"/>
      <c r="UEU298" s="6"/>
      <c r="UEV298" s="6"/>
      <c r="UEW298" s="6"/>
      <c r="UEX298" s="6"/>
      <c r="UEY298" s="6"/>
      <c r="UEZ298" s="6"/>
      <c r="UFA298" s="6"/>
      <c r="UFB298" s="6"/>
      <c r="UFC298" s="6"/>
      <c r="UFD298" s="6"/>
      <c r="UFE298" s="6"/>
      <c r="UFF298" s="6"/>
      <c r="UFG298" s="6"/>
      <c r="UFH298" s="6"/>
      <c r="UFI298" s="6"/>
      <c r="UFJ298" s="6"/>
      <c r="UFK298" s="6"/>
      <c r="UFL298" s="6"/>
      <c r="UFM298" s="6"/>
      <c r="UFN298" s="6"/>
      <c r="UFO298" s="6"/>
      <c r="UFP298" s="6"/>
      <c r="UFQ298" s="6"/>
      <c r="UFR298" s="6"/>
      <c r="UFS298" s="6"/>
      <c r="UFT298" s="6"/>
      <c r="UFU298" s="6"/>
      <c r="UFV298" s="6"/>
      <c r="UFW298" s="6"/>
      <c r="UFX298" s="6"/>
      <c r="UFY298" s="6"/>
      <c r="UFZ298" s="6"/>
      <c r="UGA298" s="6"/>
      <c r="UGB298" s="6"/>
      <c r="UGC298" s="6"/>
      <c r="UGD298" s="6"/>
      <c r="UGE298" s="6"/>
      <c r="UGF298" s="6"/>
      <c r="UGG298" s="6"/>
      <c r="UGH298" s="6"/>
      <c r="UGI298" s="6"/>
      <c r="UGJ298" s="6"/>
      <c r="UGK298" s="6"/>
      <c r="UGL298" s="6"/>
      <c r="UGM298" s="6"/>
      <c r="UGN298" s="6"/>
      <c r="UGO298" s="6"/>
      <c r="UGP298" s="6"/>
      <c r="UGQ298" s="6"/>
      <c r="UGR298" s="6"/>
      <c r="UGS298" s="6"/>
      <c r="UGT298" s="6"/>
      <c r="UGU298" s="6"/>
      <c r="UGV298" s="6"/>
      <c r="UGW298" s="6"/>
      <c r="UGX298" s="6"/>
      <c r="UGY298" s="6"/>
      <c r="UGZ298" s="6"/>
      <c r="UHA298" s="6"/>
      <c r="UHB298" s="6"/>
      <c r="UHC298" s="6"/>
      <c r="UHD298" s="6"/>
      <c r="UHE298" s="6"/>
      <c r="UHF298" s="6"/>
      <c r="UHG298" s="6"/>
      <c r="UHH298" s="6"/>
      <c r="UHI298" s="6"/>
      <c r="UHJ298" s="6"/>
      <c r="UHK298" s="6"/>
      <c r="UHL298" s="6"/>
      <c r="UHM298" s="6"/>
      <c r="UHN298" s="6"/>
      <c r="UHO298" s="6"/>
      <c r="UHP298" s="6"/>
      <c r="UHQ298" s="6"/>
      <c r="UHR298" s="6"/>
      <c r="UHS298" s="6"/>
      <c r="UHT298" s="6"/>
      <c r="UHU298" s="6"/>
      <c r="UHV298" s="6"/>
      <c r="UHW298" s="6"/>
      <c r="UHX298" s="6"/>
      <c r="UHY298" s="6"/>
      <c r="UHZ298" s="6"/>
      <c r="UIA298" s="6"/>
      <c r="UIB298" s="6"/>
      <c r="UIC298" s="6"/>
      <c r="UID298" s="6"/>
      <c r="UIE298" s="6"/>
      <c r="UIF298" s="6"/>
      <c r="UIG298" s="6"/>
      <c r="UIH298" s="6"/>
      <c r="UII298" s="6"/>
      <c r="UIJ298" s="6"/>
      <c r="UIK298" s="6"/>
      <c r="UIL298" s="6"/>
      <c r="UIM298" s="6"/>
      <c r="UIN298" s="6"/>
      <c r="UIO298" s="6"/>
      <c r="UIP298" s="6"/>
      <c r="UIQ298" s="6"/>
      <c r="UIR298" s="6"/>
      <c r="UIS298" s="6"/>
      <c r="UIT298" s="6"/>
      <c r="UIU298" s="6"/>
      <c r="UIV298" s="6"/>
      <c r="UIW298" s="6"/>
      <c r="UIX298" s="6"/>
      <c r="UIY298" s="6"/>
      <c r="UIZ298" s="6"/>
      <c r="UJA298" s="6"/>
      <c r="UJB298" s="6"/>
      <c r="UJC298" s="6"/>
      <c r="UJD298" s="6"/>
      <c r="UJE298" s="6"/>
      <c r="UJF298" s="6"/>
      <c r="UJG298" s="6"/>
      <c r="UJH298" s="6"/>
      <c r="UJI298" s="6"/>
      <c r="UJJ298" s="6"/>
      <c r="UJK298" s="6"/>
      <c r="UJL298" s="6"/>
      <c r="UJM298" s="6"/>
      <c r="UJN298" s="6"/>
      <c r="UJO298" s="6"/>
      <c r="UJP298" s="6"/>
      <c r="UJQ298" s="6"/>
      <c r="UJR298" s="6"/>
      <c r="UJS298" s="6"/>
      <c r="UJT298" s="6"/>
      <c r="UJU298" s="6"/>
      <c r="UJV298" s="6"/>
      <c r="UJW298" s="6"/>
      <c r="UJX298" s="6"/>
      <c r="UJY298" s="6"/>
      <c r="UJZ298" s="6"/>
      <c r="UKA298" s="6"/>
      <c r="UKB298" s="6"/>
      <c r="UKC298" s="6"/>
      <c r="UKD298" s="6"/>
      <c r="UKE298" s="6"/>
      <c r="UKF298" s="6"/>
      <c r="UKG298" s="6"/>
      <c r="UKH298" s="6"/>
      <c r="UKI298" s="6"/>
      <c r="UKJ298" s="6"/>
      <c r="UKK298" s="6"/>
      <c r="UKL298" s="6"/>
      <c r="UKM298" s="6"/>
      <c r="UKN298" s="6"/>
      <c r="UKO298" s="6"/>
      <c r="UKP298" s="6"/>
      <c r="UKQ298" s="6"/>
      <c r="UKR298" s="6"/>
      <c r="UKS298" s="6"/>
      <c r="UKT298" s="6"/>
      <c r="UKU298" s="6"/>
      <c r="UKV298" s="6"/>
      <c r="UKW298" s="6"/>
      <c r="UKX298" s="6"/>
      <c r="UKY298" s="6"/>
      <c r="UKZ298" s="6"/>
      <c r="ULA298" s="6"/>
      <c r="ULB298" s="6"/>
      <c r="ULC298" s="6"/>
      <c r="ULD298" s="6"/>
      <c r="ULE298" s="6"/>
      <c r="ULF298" s="6"/>
      <c r="ULG298" s="6"/>
      <c r="ULH298" s="6"/>
      <c r="ULI298" s="6"/>
      <c r="ULJ298" s="6"/>
      <c r="ULK298" s="6"/>
      <c r="ULL298" s="6"/>
      <c r="ULM298" s="6"/>
      <c r="ULN298" s="6"/>
      <c r="ULO298" s="6"/>
      <c r="ULP298" s="6"/>
      <c r="ULQ298" s="6"/>
      <c r="ULR298" s="6"/>
      <c r="ULS298" s="6"/>
      <c r="ULT298" s="6"/>
      <c r="ULU298" s="6"/>
      <c r="ULV298" s="6"/>
      <c r="ULW298" s="6"/>
      <c r="ULX298" s="6"/>
      <c r="ULY298" s="6"/>
      <c r="ULZ298" s="6"/>
      <c r="UMA298" s="6"/>
      <c r="UMB298" s="6"/>
      <c r="UMC298" s="6"/>
      <c r="UMD298" s="6"/>
      <c r="UME298" s="6"/>
      <c r="UMF298" s="6"/>
      <c r="UMG298" s="6"/>
      <c r="UMH298" s="6"/>
      <c r="UMI298" s="6"/>
      <c r="UMJ298" s="6"/>
      <c r="UMK298" s="6"/>
      <c r="UML298" s="6"/>
      <c r="UMM298" s="6"/>
      <c r="UMN298" s="6"/>
      <c r="UMO298" s="6"/>
      <c r="UMP298" s="6"/>
      <c r="UMQ298" s="6"/>
      <c r="UMR298" s="6"/>
      <c r="UMS298" s="6"/>
      <c r="UMT298" s="6"/>
      <c r="UMU298" s="6"/>
      <c r="UMV298" s="6"/>
      <c r="UMW298" s="6"/>
      <c r="UMX298" s="6"/>
      <c r="UMY298" s="6"/>
      <c r="UMZ298" s="6"/>
      <c r="UNA298" s="6"/>
      <c r="UNB298" s="6"/>
      <c r="UNC298" s="6"/>
      <c r="UND298" s="6"/>
      <c r="UNE298" s="6"/>
      <c r="UNF298" s="6"/>
      <c r="UNG298" s="6"/>
      <c r="UNH298" s="6"/>
      <c r="UNI298" s="6"/>
      <c r="UNJ298" s="6"/>
      <c r="UNK298" s="6"/>
      <c r="UNL298" s="6"/>
      <c r="UNM298" s="6"/>
      <c r="UNN298" s="6"/>
      <c r="UNO298" s="6"/>
      <c r="UNP298" s="6"/>
      <c r="UNQ298" s="6"/>
      <c r="UNR298" s="6"/>
      <c r="UNS298" s="6"/>
      <c r="UNT298" s="6"/>
      <c r="UNU298" s="6"/>
      <c r="UNV298" s="6"/>
      <c r="UNW298" s="6"/>
      <c r="UNX298" s="6"/>
      <c r="UNY298" s="6"/>
      <c r="UNZ298" s="6"/>
      <c r="UOA298" s="6"/>
      <c r="UOB298" s="6"/>
      <c r="UOC298" s="6"/>
      <c r="UOD298" s="6"/>
      <c r="UOE298" s="6"/>
      <c r="UOF298" s="6"/>
      <c r="UOG298" s="6"/>
      <c r="UOH298" s="6"/>
      <c r="UOI298" s="6"/>
      <c r="UOJ298" s="6"/>
      <c r="UOK298" s="6"/>
      <c r="UOL298" s="6"/>
      <c r="UOM298" s="6"/>
      <c r="UON298" s="6"/>
      <c r="UOO298" s="6"/>
      <c r="UOP298" s="6"/>
      <c r="UOQ298" s="6"/>
      <c r="UOR298" s="6"/>
      <c r="UOS298" s="6"/>
      <c r="UOT298" s="6"/>
      <c r="UOU298" s="6"/>
      <c r="UOV298" s="6"/>
      <c r="UOW298" s="6"/>
      <c r="UOX298" s="6"/>
      <c r="UOY298" s="6"/>
      <c r="UOZ298" s="6"/>
      <c r="UPA298" s="6"/>
      <c r="UPB298" s="6"/>
      <c r="UPC298" s="6"/>
      <c r="UPD298" s="6"/>
      <c r="UPE298" s="6"/>
      <c r="UPF298" s="6"/>
      <c r="UPG298" s="6"/>
      <c r="UPH298" s="6"/>
      <c r="UPI298" s="6"/>
      <c r="UPJ298" s="6"/>
      <c r="UPK298" s="6"/>
      <c r="UPL298" s="6"/>
      <c r="UPM298" s="6"/>
      <c r="UPN298" s="6"/>
      <c r="UPO298" s="6"/>
      <c r="UPP298" s="6"/>
      <c r="UPQ298" s="6"/>
      <c r="UPR298" s="6"/>
      <c r="UPS298" s="6"/>
      <c r="UPT298" s="6"/>
      <c r="UPU298" s="6"/>
      <c r="UPV298" s="6"/>
      <c r="UPW298" s="6"/>
      <c r="UPX298" s="6"/>
      <c r="UPY298" s="6"/>
      <c r="UPZ298" s="6"/>
      <c r="UQA298" s="6"/>
      <c r="UQB298" s="6"/>
      <c r="UQC298" s="6"/>
      <c r="UQD298" s="6"/>
      <c r="UQE298" s="6"/>
      <c r="UQF298" s="6"/>
      <c r="UQG298" s="6"/>
      <c r="UQH298" s="6"/>
      <c r="UQI298" s="6"/>
      <c r="UQJ298" s="6"/>
      <c r="UQK298" s="6"/>
      <c r="UQL298" s="6"/>
      <c r="UQM298" s="6"/>
      <c r="UQN298" s="6"/>
      <c r="UQO298" s="6"/>
      <c r="UQP298" s="6"/>
      <c r="UQQ298" s="6"/>
      <c r="UQR298" s="6"/>
      <c r="UQS298" s="6"/>
      <c r="UQT298" s="6"/>
      <c r="UQU298" s="6"/>
      <c r="UQV298" s="6"/>
      <c r="UQW298" s="6"/>
      <c r="UQX298" s="6"/>
      <c r="UQY298" s="6"/>
      <c r="UQZ298" s="6"/>
      <c r="URA298" s="6"/>
      <c r="URB298" s="6"/>
      <c r="URC298" s="6"/>
      <c r="URD298" s="6"/>
      <c r="URE298" s="6"/>
      <c r="URF298" s="6"/>
      <c r="URG298" s="6"/>
      <c r="URH298" s="6"/>
      <c r="URI298" s="6"/>
      <c r="URJ298" s="6"/>
      <c r="URK298" s="6"/>
      <c r="URL298" s="6"/>
      <c r="URM298" s="6"/>
      <c r="URN298" s="6"/>
      <c r="URO298" s="6"/>
      <c r="URP298" s="6"/>
      <c r="URQ298" s="6"/>
      <c r="URR298" s="6"/>
      <c r="URS298" s="6"/>
      <c r="URT298" s="6"/>
      <c r="URU298" s="6"/>
      <c r="URV298" s="6"/>
      <c r="URW298" s="6"/>
      <c r="URX298" s="6"/>
      <c r="URY298" s="6"/>
      <c r="URZ298" s="6"/>
      <c r="USA298" s="6"/>
      <c r="USB298" s="6"/>
      <c r="USC298" s="6"/>
      <c r="USD298" s="6"/>
      <c r="USE298" s="6"/>
      <c r="USF298" s="6"/>
      <c r="USG298" s="6"/>
      <c r="USH298" s="6"/>
      <c r="USI298" s="6"/>
      <c r="USJ298" s="6"/>
      <c r="USK298" s="6"/>
      <c r="USL298" s="6"/>
      <c r="USM298" s="6"/>
      <c r="USN298" s="6"/>
      <c r="USO298" s="6"/>
      <c r="USP298" s="6"/>
      <c r="USQ298" s="6"/>
      <c r="USR298" s="6"/>
      <c r="USS298" s="6"/>
      <c r="UST298" s="6"/>
      <c r="USU298" s="6"/>
      <c r="USV298" s="6"/>
      <c r="USW298" s="6"/>
      <c r="USX298" s="6"/>
      <c r="USY298" s="6"/>
      <c r="USZ298" s="6"/>
      <c r="UTA298" s="6"/>
      <c r="UTB298" s="6"/>
      <c r="UTC298" s="6"/>
      <c r="UTD298" s="6"/>
      <c r="UTE298" s="6"/>
      <c r="UTF298" s="6"/>
      <c r="UTG298" s="6"/>
      <c r="UTH298" s="6"/>
      <c r="UTI298" s="6"/>
      <c r="UTJ298" s="6"/>
      <c r="UTK298" s="6"/>
      <c r="UTL298" s="6"/>
      <c r="UTM298" s="6"/>
      <c r="UTN298" s="6"/>
      <c r="UTO298" s="6"/>
      <c r="UTP298" s="6"/>
      <c r="UTQ298" s="6"/>
      <c r="UTR298" s="6"/>
      <c r="UTS298" s="6"/>
      <c r="UTT298" s="6"/>
      <c r="UTU298" s="6"/>
      <c r="UTV298" s="6"/>
      <c r="UTW298" s="6"/>
      <c r="UTX298" s="6"/>
      <c r="UTY298" s="6"/>
      <c r="UTZ298" s="6"/>
      <c r="UUA298" s="6"/>
      <c r="UUB298" s="6"/>
      <c r="UUC298" s="6"/>
      <c r="UUD298" s="6"/>
      <c r="UUE298" s="6"/>
      <c r="UUF298" s="6"/>
      <c r="UUG298" s="6"/>
      <c r="UUH298" s="6"/>
      <c r="UUI298" s="6"/>
      <c r="UUJ298" s="6"/>
      <c r="UUK298" s="6"/>
      <c r="UUL298" s="6"/>
      <c r="UUM298" s="6"/>
      <c r="UUN298" s="6"/>
      <c r="UUO298" s="6"/>
      <c r="UUP298" s="6"/>
      <c r="UUQ298" s="6"/>
      <c r="UUR298" s="6"/>
      <c r="UUS298" s="6"/>
      <c r="UUT298" s="6"/>
      <c r="UUU298" s="6"/>
      <c r="UUV298" s="6"/>
      <c r="UUW298" s="6"/>
      <c r="UUX298" s="6"/>
      <c r="UUY298" s="6"/>
      <c r="UUZ298" s="6"/>
      <c r="UVA298" s="6"/>
      <c r="UVB298" s="6"/>
      <c r="UVC298" s="6"/>
      <c r="UVD298" s="6"/>
      <c r="UVE298" s="6"/>
      <c r="UVF298" s="6"/>
      <c r="UVG298" s="6"/>
      <c r="UVH298" s="6"/>
      <c r="UVI298" s="6"/>
      <c r="UVJ298" s="6"/>
      <c r="UVK298" s="6"/>
      <c r="UVL298" s="6"/>
      <c r="UVM298" s="6"/>
      <c r="UVN298" s="6"/>
      <c r="UVO298" s="6"/>
      <c r="UVP298" s="6"/>
      <c r="UVQ298" s="6"/>
      <c r="UVR298" s="6"/>
      <c r="UVS298" s="6"/>
      <c r="UVT298" s="6"/>
      <c r="UVU298" s="6"/>
      <c r="UVV298" s="6"/>
      <c r="UVW298" s="6"/>
      <c r="UVX298" s="6"/>
      <c r="UVY298" s="6"/>
      <c r="UVZ298" s="6"/>
      <c r="UWA298" s="6"/>
      <c r="UWB298" s="6"/>
      <c r="UWC298" s="6"/>
      <c r="UWD298" s="6"/>
      <c r="UWE298" s="6"/>
      <c r="UWF298" s="6"/>
      <c r="UWG298" s="6"/>
      <c r="UWH298" s="6"/>
      <c r="UWI298" s="6"/>
      <c r="UWJ298" s="6"/>
      <c r="UWK298" s="6"/>
      <c r="UWL298" s="6"/>
      <c r="UWM298" s="6"/>
      <c r="UWN298" s="6"/>
      <c r="UWO298" s="6"/>
      <c r="UWP298" s="6"/>
      <c r="UWQ298" s="6"/>
      <c r="UWR298" s="6"/>
      <c r="UWS298" s="6"/>
      <c r="UWT298" s="6"/>
      <c r="UWU298" s="6"/>
      <c r="UWV298" s="6"/>
      <c r="UWW298" s="6"/>
      <c r="UWX298" s="6"/>
      <c r="UWY298" s="6"/>
      <c r="UWZ298" s="6"/>
      <c r="UXA298" s="6"/>
      <c r="UXB298" s="6"/>
      <c r="UXC298" s="6"/>
      <c r="UXD298" s="6"/>
      <c r="UXE298" s="6"/>
      <c r="UXF298" s="6"/>
      <c r="UXG298" s="6"/>
      <c r="UXH298" s="6"/>
      <c r="UXI298" s="6"/>
      <c r="UXJ298" s="6"/>
      <c r="UXK298" s="6"/>
      <c r="UXL298" s="6"/>
      <c r="UXM298" s="6"/>
      <c r="UXN298" s="6"/>
      <c r="UXO298" s="6"/>
      <c r="UXP298" s="6"/>
      <c r="UXQ298" s="6"/>
      <c r="UXR298" s="6"/>
      <c r="UXS298" s="6"/>
      <c r="UXT298" s="6"/>
      <c r="UXU298" s="6"/>
      <c r="UXV298" s="6"/>
      <c r="UXW298" s="6"/>
      <c r="UXX298" s="6"/>
      <c r="UXY298" s="6"/>
      <c r="UXZ298" s="6"/>
      <c r="UYA298" s="6"/>
      <c r="UYB298" s="6"/>
      <c r="UYC298" s="6"/>
      <c r="UYD298" s="6"/>
      <c r="UYE298" s="6"/>
      <c r="UYF298" s="6"/>
      <c r="UYG298" s="6"/>
      <c r="UYH298" s="6"/>
      <c r="UYI298" s="6"/>
      <c r="UYJ298" s="6"/>
      <c r="UYK298" s="6"/>
      <c r="UYL298" s="6"/>
      <c r="UYM298" s="6"/>
      <c r="UYN298" s="6"/>
      <c r="UYO298" s="6"/>
      <c r="UYP298" s="6"/>
      <c r="UYQ298" s="6"/>
      <c r="UYR298" s="6"/>
      <c r="UYS298" s="6"/>
      <c r="UYT298" s="6"/>
      <c r="UYU298" s="6"/>
      <c r="UYV298" s="6"/>
      <c r="UYW298" s="6"/>
      <c r="UYX298" s="6"/>
      <c r="UYY298" s="6"/>
      <c r="UYZ298" s="6"/>
      <c r="UZA298" s="6"/>
      <c r="UZB298" s="6"/>
      <c r="UZC298" s="6"/>
      <c r="UZD298" s="6"/>
      <c r="UZE298" s="6"/>
      <c r="UZF298" s="6"/>
      <c r="UZG298" s="6"/>
      <c r="UZH298" s="6"/>
      <c r="UZI298" s="6"/>
      <c r="UZJ298" s="6"/>
      <c r="UZK298" s="6"/>
      <c r="UZL298" s="6"/>
      <c r="UZM298" s="6"/>
      <c r="UZN298" s="6"/>
      <c r="UZO298" s="6"/>
      <c r="UZP298" s="6"/>
      <c r="UZQ298" s="6"/>
      <c r="UZR298" s="6"/>
      <c r="UZS298" s="6"/>
      <c r="UZT298" s="6"/>
      <c r="UZU298" s="6"/>
      <c r="UZV298" s="6"/>
      <c r="UZW298" s="6"/>
      <c r="UZX298" s="6"/>
      <c r="UZY298" s="6"/>
      <c r="UZZ298" s="6"/>
      <c r="VAA298" s="6"/>
      <c r="VAB298" s="6"/>
      <c r="VAC298" s="6"/>
      <c r="VAD298" s="6"/>
      <c r="VAE298" s="6"/>
      <c r="VAF298" s="6"/>
      <c r="VAG298" s="6"/>
      <c r="VAH298" s="6"/>
      <c r="VAI298" s="6"/>
      <c r="VAJ298" s="6"/>
      <c r="VAK298" s="6"/>
      <c r="VAL298" s="6"/>
      <c r="VAM298" s="6"/>
      <c r="VAN298" s="6"/>
      <c r="VAO298" s="6"/>
      <c r="VAP298" s="6"/>
      <c r="VAQ298" s="6"/>
      <c r="VAR298" s="6"/>
      <c r="VAS298" s="6"/>
      <c r="VAT298" s="6"/>
      <c r="VAU298" s="6"/>
      <c r="VAV298" s="6"/>
      <c r="VAW298" s="6"/>
      <c r="VAX298" s="6"/>
      <c r="VAY298" s="6"/>
      <c r="VAZ298" s="6"/>
      <c r="VBA298" s="6"/>
      <c r="VBB298" s="6"/>
      <c r="VBC298" s="6"/>
      <c r="VBD298" s="6"/>
      <c r="VBE298" s="6"/>
      <c r="VBF298" s="6"/>
      <c r="VBG298" s="6"/>
      <c r="VBH298" s="6"/>
      <c r="VBI298" s="6"/>
      <c r="VBJ298" s="6"/>
      <c r="VBK298" s="6"/>
      <c r="VBL298" s="6"/>
      <c r="VBM298" s="6"/>
      <c r="VBN298" s="6"/>
      <c r="VBO298" s="6"/>
      <c r="VBP298" s="6"/>
      <c r="VBQ298" s="6"/>
      <c r="VBR298" s="6"/>
      <c r="VBS298" s="6"/>
      <c r="VBT298" s="6"/>
      <c r="VBU298" s="6"/>
      <c r="VBV298" s="6"/>
      <c r="VBW298" s="6"/>
      <c r="VBX298" s="6"/>
      <c r="VBY298" s="6"/>
      <c r="VBZ298" s="6"/>
      <c r="VCA298" s="6"/>
      <c r="VCB298" s="6"/>
      <c r="VCC298" s="6"/>
      <c r="VCD298" s="6"/>
      <c r="VCE298" s="6"/>
      <c r="VCF298" s="6"/>
      <c r="VCG298" s="6"/>
      <c r="VCH298" s="6"/>
      <c r="VCI298" s="6"/>
      <c r="VCJ298" s="6"/>
      <c r="VCK298" s="6"/>
      <c r="VCL298" s="6"/>
      <c r="VCM298" s="6"/>
      <c r="VCN298" s="6"/>
      <c r="VCO298" s="6"/>
      <c r="VCP298" s="6"/>
      <c r="VCQ298" s="6"/>
      <c r="VCR298" s="6"/>
      <c r="VCS298" s="6"/>
      <c r="VCT298" s="6"/>
      <c r="VCU298" s="6"/>
      <c r="VCV298" s="6"/>
      <c r="VCW298" s="6"/>
      <c r="VCX298" s="6"/>
      <c r="VCY298" s="6"/>
      <c r="VCZ298" s="6"/>
      <c r="VDA298" s="6"/>
      <c r="VDB298" s="6"/>
      <c r="VDC298" s="6"/>
      <c r="VDD298" s="6"/>
      <c r="VDE298" s="6"/>
      <c r="VDF298" s="6"/>
      <c r="VDG298" s="6"/>
      <c r="VDH298" s="6"/>
      <c r="VDI298" s="6"/>
      <c r="VDJ298" s="6"/>
      <c r="VDK298" s="6"/>
      <c r="VDL298" s="6"/>
      <c r="VDM298" s="6"/>
      <c r="VDN298" s="6"/>
      <c r="VDO298" s="6"/>
      <c r="VDP298" s="6"/>
      <c r="VDQ298" s="6"/>
      <c r="VDR298" s="6"/>
      <c r="VDS298" s="6"/>
      <c r="VDT298" s="6"/>
      <c r="VDU298" s="6"/>
      <c r="VDV298" s="6"/>
      <c r="VDW298" s="6"/>
      <c r="VDX298" s="6"/>
      <c r="VDY298" s="6"/>
      <c r="VDZ298" s="6"/>
      <c r="VEA298" s="6"/>
      <c r="VEB298" s="6"/>
      <c r="VEC298" s="6"/>
      <c r="VED298" s="6"/>
      <c r="VEE298" s="6"/>
      <c r="VEF298" s="6"/>
      <c r="VEG298" s="6"/>
      <c r="VEH298" s="6"/>
      <c r="VEI298" s="6"/>
      <c r="VEJ298" s="6"/>
      <c r="VEK298" s="6"/>
      <c r="VEL298" s="6"/>
      <c r="VEM298" s="6"/>
      <c r="VEN298" s="6"/>
      <c r="VEO298" s="6"/>
      <c r="VEP298" s="6"/>
      <c r="VEQ298" s="6"/>
      <c r="VER298" s="6"/>
      <c r="VES298" s="6"/>
      <c r="VET298" s="6"/>
      <c r="VEU298" s="6"/>
      <c r="VEV298" s="6"/>
      <c r="VEW298" s="6"/>
      <c r="VEX298" s="6"/>
      <c r="VEY298" s="6"/>
      <c r="VEZ298" s="6"/>
      <c r="VFA298" s="6"/>
      <c r="VFB298" s="6"/>
      <c r="VFC298" s="6"/>
      <c r="VFD298" s="6"/>
      <c r="VFE298" s="6"/>
      <c r="VFF298" s="6"/>
      <c r="VFG298" s="6"/>
      <c r="VFH298" s="6"/>
      <c r="VFI298" s="6"/>
      <c r="VFJ298" s="6"/>
      <c r="VFK298" s="6"/>
      <c r="VFL298" s="6"/>
      <c r="VFM298" s="6"/>
      <c r="VFN298" s="6"/>
      <c r="VFO298" s="6"/>
      <c r="VFP298" s="6"/>
      <c r="VFQ298" s="6"/>
      <c r="VFR298" s="6"/>
      <c r="VFS298" s="6"/>
      <c r="VFT298" s="6"/>
      <c r="VFU298" s="6"/>
      <c r="VFV298" s="6"/>
      <c r="VFW298" s="6"/>
      <c r="VFX298" s="6"/>
      <c r="VFY298" s="6"/>
      <c r="VFZ298" s="6"/>
      <c r="VGA298" s="6"/>
      <c r="VGB298" s="6"/>
      <c r="VGC298" s="6"/>
      <c r="VGD298" s="6"/>
      <c r="VGE298" s="6"/>
      <c r="VGF298" s="6"/>
      <c r="VGG298" s="6"/>
      <c r="VGH298" s="6"/>
      <c r="VGI298" s="6"/>
      <c r="VGJ298" s="6"/>
      <c r="VGK298" s="6"/>
      <c r="VGL298" s="6"/>
      <c r="VGM298" s="6"/>
      <c r="VGN298" s="6"/>
      <c r="VGO298" s="6"/>
      <c r="VGP298" s="6"/>
      <c r="VGQ298" s="6"/>
      <c r="VGR298" s="6"/>
      <c r="VGS298" s="6"/>
      <c r="VGT298" s="6"/>
      <c r="VGU298" s="6"/>
      <c r="VGV298" s="6"/>
      <c r="VGW298" s="6"/>
      <c r="VGX298" s="6"/>
      <c r="VGY298" s="6"/>
      <c r="VGZ298" s="6"/>
      <c r="VHA298" s="6"/>
      <c r="VHB298" s="6"/>
      <c r="VHC298" s="6"/>
      <c r="VHD298" s="6"/>
      <c r="VHE298" s="6"/>
      <c r="VHF298" s="6"/>
      <c r="VHG298" s="6"/>
      <c r="VHH298" s="6"/>
      <c r="VHI298" s="6"/>
      <c r="VHJ298" s="6"/>
      <c r="VHK298" s="6"/>
      <c r="VHL298" s="6"/>
      <c r="VHM298" s="6"/>
      <c r="VHN298" s="6"/>
      <c r="VHO298" s="6"/>
      <c r="VHP298" s="6"/>
      <c r="VHQ298" s="6"/>
      <c r="VHR298" s="6"/>
      <c r="VHS298" s="6"/>
      <c r="VHT298" s="6"/>
      <c r="VHU298" s="6"/>
      <c r="VHV298" s="6"/>
      <c r="VHW298" s="6"/>
      <c r="VHX298" s="6"/>
      <c r="VHY298" s="6"/>
      <c r="VHZ298" s="6"/>
      <c r="VIA298" s="6"/>
      <c r="VIB298" s="6"/>
      <c r="VIC298" s="6"/>
      <c r="VID298" s="6"/>
      <c r="VIE298" s="6"/>
      <c r="VIF298" s="6"/>
      <c r="VIG298" s="6"/>
      <c r="VIH298" s="6"/>
      <c r="VII298" s="6"/>
      <c r="VIJ298" s="6"/>
      <c r="VIK298" s="6"/>
      <c r="VIL298" s="6"/>
      <c r="VIM298" s="6"/>
      <c r="VIN298" s="6"/>
      <c r="VIO298" s="6"/>
      <c r="VIP298" s="6"/>
      <c r="VIQ298" s="6"/>
      <c r="VIR298" s="6"/>
      <c r="VIS298" s="6"/>
      <c r="VIT298" s="6"/>
      <c r="VIU298" s="6"/>
      <c r="VIV298" s="6"/>
      <c r="VIW298" s="6"/>
      <c r="VIX298" s="6"/>
      <c r="VIY298" s="6"/>
      <c r="VIZ298" s="6"/>
      <c r="VJA298" s="6"/>
      <c r="VJB298" s="6"/>
      <c r="VJC298" s="6"/>
      <c r="VJD298" s="6"/>
      <c r="VJE298" s="6"/>
      <c r="VJF298" s="6"/>
      <c r="VJG298" s="6"/>
      <c r="VJH298" s="6"/>
      <c r="VJI298" s="6"/>
      <c r="VJJ298" s="6"/>
      <c r="VJK298" s="6"/>
      <c r="VJL298" s="6"/>
      <c r="VJM298" s="6"/>
      <c r="VJN298" s="6"/>
      <c r="VJO298" s="6"/>
      <c r="VJP298" s="6"/>
      <c r="VJQ298" s="6"/>
      <c r="VJR298" s="6"/>
      <c r="VJS298" s="6"/>
      <c r="VJT298" s="6"/>
      <c r="VJU298" s="6"/>
      <c r="VJV298" s="6"/>
      <c r="VJW298" s="6"/>
      <c r="VJX298" s="6"/>
      <c r="VJY298" s="6"/>
      <c r="VJZ298" s="6"/>
      <c r="VKA298" s="6"/>
      <c r="VKB298" s="6"/>
      <c r="VKC298" s="6"/>
      <c r="VKD298" s="6"/>
      <c r="VKE298" s="6"/>
      <c r="VKF298" s="6"/>
      <c r="VKG298" s="6"/>
      <c r="VKH298" s="6"/>
      <c r="VKI298" s="6"/>
      <c r="VKJ298" s="6"/>
      <c r="VKK298" s="6"/>
      <c r="VKL298" s="6"/>
      <c r="VKM298" s="6"/>
      <c r="VKN298" s="6"/>
      <c r="VKO298" s="6"/>
      <c r="VKP298" s="6"/>
      <c r="VKQ298" s="6"/>
      <c r="VKR298" s="6"/>
      <c r="VKS298" s="6"/>
      <c r="VKT298" s="6"/>
      <c r="VKU298" s="6"/>
      <c r="VKV298" s="6"/>
      <c r="VKW298" s="6"/>
      <c r="VKX298" s="6"/>
      <c r="VKY298" s="6"/>
      <c r="VKZ298" s="6"/>
      <c r="VLA298" s="6"/>
      <c r="VLB298" s="6"/>
      <c r="VLC298" s="6"/>
      <c r="VLD298" s="6"/>
      <c r="VLE298" s="6"/>
      <c r="VLF298" s="6"/>
      <c r="VLG298" s="6"/>
      <c r="VLH298" s="6"/>
      <c r="VLI298" s="6"/>
      <c r="VLJ298" s="6"/>
      <c r="VLK298" s="6"/>
      <c r="VLL298" s="6"/>
      <c r="VLM298" s="6"/>
      <c r="VLN298" s="6"/>
      <c r="VLO298" s="6"/>
      <c r="VLP298" s="6"/>
      <c r="VLQ298" s="6"/>
      <c r="VLR298" s="6"/>
      <c r="VLS298" s="6"/>
      <c r="VLT298" s="6"/>
      <c r="VLU298" s="6"/>
      <c r="VLV298" s="6"/>
      <c r="VLW298" s="6"/>
      <c r="VLX298" s="6"/>
      <c r="VLY298" s="6"/>
      <c r="VLZ298" s="6"/>
      <c r="VMA298" s="6"/>
      <c r="VMB298" s="6"/>
      <c r="VMC298" s="6"/>
      <c r="VMD298" s="6"/>
      <c r="VME298" s="6"/>
      <c r="VMF298" s="6"/>
      <c r="VMG298" s="6"/>
      <c r="VMH298" s="6"/>
      <c r="VMI298" s="6"/>
      <c r="VMJ298" s="6"/>
      <c r="VMK298" s="6"/>
      <c r="VML298" s="6"/>
      <c r="VMM298" s="6"/>
      <c r="VMN298" s="6"/>
      <c r="VMO298" s="6"/>
      <c r="VMP298" s="6"/>
      <c r="VMQ298" s="6"/>
      <c r="VMR298" s="6"/>
      <c r="VMS298" s="6"/>
      <c r="VMT298" s="6"/>
      <c r="VMU298" s="6"/>
      <c r="VMV298" s="6"/>
      <c r="VMW298" s="6"/>
      <c r="VMX298" s="6"/>
      <c r="VMY298" s="6"/>
      <c r="VMZ298" s="6"/>
      <c r="VNA298" s="6"/>
      <c r="VNB298" s="6"/>
      <c r="VNC298" s="6"/>
      <c r="VND298" s="6"/>
      <c r="VNE298" s="6"/>
      <c r="VNF298" s="6"/>
      <c r="VNG298" s="6"/>
      <c r="VNH298" s="6"/>
      <c r="VNI298" s="6"/>
      <c r="VNJ298" s="6"/>
      <c r="VNK298" s="6"/>
      <c r="VNL298" s="6"/>
      <c r="VNM298" s="6"/>
      <c r="VNN298" s="6"/>
      <c r="VNO298" s="6"/>
      <c r="VNP298" s="6"/>
      <c r="VNQ298" s="6"/>
      <c r="VNR298" s="6"/>
      <c r="VNS298" s="6"/>
      <c r="VNT298" s="6"/>
      <c r="VNU298" s="6"/>
      <c r="VNV298" s="6"/>
      <c r="VNW298" s="6"/>
      <c r="VNX298" s="6"/>
      <c r="VNY298" s="6"/>
      <c r="VNZ298" s="6"/>
      <c r="VOA298" s="6"/>
      <c r="VOB298" s="6"/>
      <c r="VOC298" s="6"/>
      <c r="VOD298" s="6"/>
      <c r="VOE298" s="6"/>
      <c r="VOF298" s="6"/>
      <c r="VOG298" s="6"/>
      <c r="VOH298" s="6"/>
      <c r="VOI298" s="6"/>
      <c r="VOJ298" s="6"/>
      <c r="VOK298" s="6"/>
      <c r="VOL298" s="6"/>
      <c r="VOM298" s="6"/>
      <c r="VON298" s="6"/>
      <c r="VOO298" s="6"/>
      <c r="VOP298" s="6"/>
      <c r="VOQ298" s="6"/>
      <c r="VOR298" s="6"/>
      <c r="VOS298" s="6"/>
      <c r="VOT298" s="6"/>
      <c r="VOU298" s="6"/>
      <c r="VOV298" s="6"/>
      <c r="VOW298" s="6"/>
      <c r="VOX298" s="6"/>
      <c r="VOY298" s="6"/>
      <c r="VOZ298" s="6"/>
      <c r="VPA298" s="6"/>
      <c r="VPB298" s="6"/>
      <c r="VPC298" s="6"/>
      <c r="VPD298" s="6"/>
      <c r="VPE298" s="6"/>
      <c r="VPF298" s="6"/>
      <c r="VPG298" s="6"/>
      <c r="VPH298" s="6"/>
      <c r="VPI298" s="6"/>
      <c r="VPJ298" s="6"/>
      <c r="VPK298" s="6"/>
      <c r="VPL298" s="6"/>
      <c r="VPM298" s="6"/>
      <c r="VPN298" s="6"/>
      <c r="VPO298" s="6"/>
      <c r="VPP298" s="6"/>
      <c r="VPQ298" s="6"/>
      <c r="VPR298" s="6"/>
      <c r="VPS298" s="6"/>
      <c r="VPT298" s="6"/>
      <c r="VPU298" s="6"/>
      <c r="VPV298" s="6"/>
      <c r="VPW298" s="6"/>
      <c r="VPX298" s="6"/>
      <c r="VPY298" s="6"/>
      <c r="VPZ298" s="6"/>
      <c r="VQA298" s="6"/>
      <c r="VQB298" s="6"/>
      <c r="VQC298" s="6"/>
      <c r="VQD298" s="6"/>
      <c r="VQE298" s="6"/>
      <c r="VQF298" s="6"/>
      <c r="VQG298" s="6"/>
      <c r="VQH298" s="6"/>
      <c r="VQI298" s="6"/>
      <c r="VQJ298" s="6"/>
      <c r="VQK298" s="6"/>
      <c r="VQL298" s="6"/>
      <c r="VQM298" s="6"/>
      <c r="VQN298" s="6"/>
      <c r="VQO298" s="6"/>
      <c r="VQP298" s="6"/>
      <c r="VQQ298" s="6"/>
      <c r="VQR298" s="6"/>
      <c r="VQS298" s="6"/>
      <c r="VQT298" s="6"/>
      <c r="VQU298" s="6"/>
      <c r="VQV298" s="6"/>
      <c r="VQW298" s="6"/>
      <c r="VQX298" s="6"/>
      <c r="VQY298" s="6"/>
      <c r="VQZ298" s="6"/>
      <c r="VRA298" s="6"/>
      <c r="VRB298" s="6"/>
      <c r="VRC298" s="6"/>
      <c r="VRD298" s="6"/>
      <c r="VRE298" s="6"/>
      <c r="VRF298" s="6"/>
      <c r="VRG298" s="6"/>
      <c r="VRH298" s="6"/>
      <c r="VRI298" s="6"/>
      <c r="VRJ298" s="6"/>
      <c r="VRK298" s="6"/>
      <c r="VRL298" s="6"/>
      <c r="VRM298" s="6"/>
      <c r="VRN298" s="6"/>
      <c r="VRO298" s="6"/>
      <c r="VRP298" s="6"/>
      <c r="VRQ298" s="6"/>
      <c r="VRR298" s="6"/>
      <c r="VRS298" s="6"/>
      <c r="VRT298" s="6"/>
      <c r="VRU298" s="6"/>
      <c r="VRV298" s="6"/>
      <c r="VRW298" s="6"/>
      <c r="VRX298" s="6"/>
      <c r="VRY298" s="6"/>
      <c r="VRZ298" s="6"/>
      <c r="VSA298" s="6"/>
      <c r="VSB298" s="6"/>
      <c r="VSC298" s="6"/>
      <c r="VSD298" s="6"/>
      <c r="VSE298" s="6"/>
      <c r="VSF298" s="6"/>
      <c r="VSG298" s="6"/>
      <c r="VSH298" s="6"/>
      <c r="VSI298" s="6"/>
      <c r="VSJ298" s="6"/>
      <c r="VSK298" s="6"/>
      <c r="VSL298" s="6"/>
      <c r="VSM298" s="6"/>
      <c r="VSN298" s="6"/>
      <c r="VSO298" s="6"/>
      <c r="VSP298" s="6"/>
      <c r="VSQ298" s="6"/>
      <c r="VSR298" s="6"/>
      <c r="VSS298" s="6"/>
      <c r="VST298" s="6"/>
      <c r="VSU298" s="6"/>
      <c r="VSV298" s="6"/>
      <c r="VSW298" s="6"/>
      <c r="VSX298" s="6"/>
      <c r="VSY298" s="6"/>
      <c r="VSZ298" s="6"/>
      <c r="VTA298" s="6"/>
      <c r="VTB298" s="6"/>
      <c r="VTC298" s="6"/>
      <c r="VTD298" s="6"/>
      <c r="VTE298" s="6"/>
      <c r="VTF298" s="6"/>
      <c r="VTG298" s="6"/>
      <c r="VTH298" s="6"/>
      <c r="VTI298" s="6"/>
      <c r="VTJ298" s="6"/>
      <c r="VTK298" s="6"/>
      <c r="VTL298" s="6"/>
      <c r="VTM298" s="6"/>
      <c r="VTN298" s="6"/>
      <c r="VTO298" s="6"/>
      <c r="VTP298" s="6"/>
      <c r="VTQ298" s="6"/>
      <c r="VTR298" s="6"/>
      <c r="VTS298" s="6"/>
      <c r="VTT298" s="6"/>
      <c r="VTU298" s="6"/>
      <c r="VTV298" s="6"/>
      <c r="VTW298" s="6"/>
      <c r="VTX298" s="6"/>
      <c r="VTY298" s="6"/>
      <c r="VTZ298" s="6"/>
      <c r="VUA298" s="6"/>
      <c r="VUB298" s="6"/>
      <c r="VUC298" s="6"/>
      <c r="VUD298" s="6"/>
      <c r="VUE298" s="6"/>
      <c r="VUF298" s="6"/>
      <c r="VUG298" s="6"/>
      <c r="VUH298" s="6"/>
      <c r="VUI298" s="6"/>
      <c r="VUJ298" s="6"/>
      <c r="VUK298" s="6"/>
      <c r="VUL298" s="6"/>
      <c r="VUM298" s="6"/>
      <c r="VUN298" s="6"/>
      <c r="VUO298" s="6"/>
      <c r="VUP298" s="6"/>
      <c r="VUQ298" s="6"/>
      <c r="VUR298" s="6"/>
      <c r="VUS298" s="6"/>
      <c r="VUT298" s="6"/>
      <c r="VUU298" s="6"/>
      <c r="VUV298" s="6"/>
      <c r="VUW298" s="6"/>
      <c r="VUX298" s="6"/>
      <c r="VUY298" s="6"/>
      <c r="VUZ298" s="6"/>
      <c r="VVA298" s="6"/>
      <c r="VVB298" s="6"/>
      <c r="VVC298" s="6"/>
      <c r="VVD298" s="6"/>
      <c r="VVE298" s="6"/>
      <c r="VVF298" s="6"/>
      <c r="VVG298" s="6"/>
      <c r="VVH298" s="6"/>
      <c r="VVI298" s="6"/>
      <c r="VVJ298" s="6"/>
      <c r="VVK298" s="6"/>
      <c r="VVL298" s="6"/>
      <c r="VVM298" s="6"/>
      <c r="VVN298" s="6"/>
      <c r="VVO298" s="6"/>
      <c r="VVP298" s="6"/>
      <c r="VVQ298" s="6"/>
      <c r="VVR298" s="6"/>
      <c r="VVS298" s="6"/>
      <c r="VVT298" s="6"/>
      <c r="VVU298" s="6"/>
      <c r="VVV298" s="6"/>
      <c r="VVW298" s="6"/>
      <c r="VVX298" s="6"/>
      <c r="VVY298" s="6"/>
      <c r="VVZ298" s="6"/>
      <c r="VWA298" s="6"/>
      <c r="VWB298" s="6"/>
      <c r="VWC298" s="6"/>
      <c r="VWD298" s="6"/>
      <c r="VWE298" s="6"/>
      <c r="VWF298" s="6"/>
      <c r="VWG298" s="6"/>
      <c r="VWH298" s="6"/>
      <c r="VWI298" s="6"/>
      <c r="VWJ298" s="6"/>
      <c r="VWK298" s="6"/>
      <c r="VWL298" s="6"/>
      <c r="VWM298" s="6"/>
      <c r="VWN298" s="6"/>
      <c r="VWO298" s="6"/>
      <c r="VWP298" s="6"/>
      <c r="VWQ298" s="6"/>
      <c r="VWR298" s="6"/>
      <c r="VWS298" s="6"/>
      <c r="VWT298" s="6"/>
      <c r="VWU298" s="6"/>
      <c r="VWV298" s="6"/>
      <c r="VWW298" s="6"/>
      <c r="VWX298" s="6"/>
      <c r="VWY298" s="6"/>
      <c r="VWZ298" s="6"/>
      <c r="VXA298" s="6"/>
      <c r="VXB298" s="6"/>
      <c r="VXC298" s="6"/>
      <c r="VXD298" s="6"/>
      <c r="VXE298" s="6"/>
      <c r="VXF298" s="6"/>
      <c r="VXG298" s="6"/>
      <c r="VXH298" s="6"/>
      <c r="VXI298" s="6"/>
      <c r="VXJ298" s="6"/>
      <c r="VXK298" s="6"/>
      <c r="VXL298" s="6"/>
      <c r="VXM298" s="6"/>
      <c r="VXN298" s="6"/>
      <c r="VXO298" s="6"/>
      <c r="VXP298" s="6"/>
      <c r="VXQ298" s="6"/>
      <c r="VXR298" s="6"/>
      <c r="VXS298" s="6"/>
      <c r="VXT298" s="6"/>
      <c r="VXU298" s="6"/>
      <c r="VXV298" s="6"/>
      <c r="VXW298" s="6"/>
      <c r="VXX298" s="6"/>
      <c r="VXY298" s="6"/>
      <c r="VXZ298" s="6"/>
      <c r="VYA298" s="6"/>
      <c r="VYB298" s="6"/>
      <c r="VYC298" s="6"/>
      <c r="VYD298" s="6"/>
      <c r="VYE298" s="6"/>
      <c r="VYF298" s="6"/>
      <c r="VYG298" s="6"/>
      <c r="VYH298" s="6"/>
      <c r="VYI298" s="6"/>
      <c r="VYJ298" s="6"/>
      <c r="VYK298" s="6"/>
      <c r="VYL298" s="6"/>
      <c r="VYM298" s="6"/>
      <c r="VYN298" s="6"/>
      <c r="VYO298" s="6"/>
      <c r="VYP298" s="6"/>
      <c r="VYQ298" s="6"/>
      <c r="VYR298" s="6"/>
      <c r="VYS298" s="6"/>
      <c r="VYT298" s="6"/>
      <c r="VYU298" s="6"/>
      <c r="VYV298" s="6"/>
      <c r="VYW298" s="6"/>
      <c r="VYX298" s="6"/>
      <c r="VYY298" s="6"/>
      <c r="VYZ298" s="6"/>
      <c r="VZA298" s="6"/>
      <c r="VZB298" s="6"/>
      <c r="VZC298" s="6"/>
      <c r="VZD298" s="6"/>
      <c r="VZE298" s="6"/>
      <c r="VZF298" s="6"/>
      <c r="VZG298" s="6"/>
      <c r="VZH298" s="6"/>
      <c r="VZI298" s="6"/>
      <c r="VZJ298" s="6"/>
      <c r="VZK298" s="6"/>
      <c r="VZL298" s="6"/>
      <c r="VZM298" s="6"/>
      <c r="VZN298" s="6"/>
      <c r="VZO298" s="6"/>
      <c r="VZP298" s="6"/>
      <c r="VZQ298" s="6"/>
      <c r="VZR298" s="6"/>
      <c r="VZS298" s="6"/>
      <c r="VZT298" s="6"/>
      <c r="VZU298" s="6"/>
      <c r="VZV298" s="6"/>
      <c r="VZW298" s="6"/>
      <c r="VZX298" s="6"/>
      <c r="VZY298" s="6"/>
      <c r="VZZ298" s="6"/>
      <c r="WAA298" s="6"/>
      <c r="WAB298" s="6"/>
      <c r="WAC298" s="6"/>
      <c r="WAD298" s="6"/>
      <c r="WAE298" s="6"/>
      <c r="WAF298" s="6"/>
      <c r="WAG298" s="6"/>
      <c r="WAH298" s="6"/>
      <c r="WAI298" s="6"/>
      <c r="WAJ298" s="6"/>
      <c r="WAK298" s="6"/>
      <c r="WAL298" s="6"/>
      <c r="WAM298" s="6"/>
      <c r="WAN298" s="6"/>
      <c r="WAO298" s="6"/>
      <c r="WAP298" s="6"/>
      <c r="WAQ298" s="6"/>
      <c r="WAR298" s="6"/>
      <c r="WAS298" s="6"/>
      <c r="WAT298" s="6"/>
      <c r="WAU298" s="6"/>
      <c r="WAV298" s="6"/>
      <c r="WAW298" s="6"/>
      <c r="WAX298" s="6"/>
      <c r="WAY298" s="6"/>
      <c r="WAZ298" s="6"/>
      <c r="WBA298" s="6"/>
      <c r="WBB298" s="6"/>
      <c r="WBC298" s="6"/>
      <c r="WBD298" s="6"/>
      <c r="WBE298" s="6"/>
      <c r="WBF298" s="6"/>
      <c r="WBG298" s="6"/>
      <c r="WBH298" s="6"/>
      <c r="WBI298" s="6"/>
      <c r="WBJ298" s="6"/>
      <c r="WBK298" s="6"/>
      <c r="WBL298" s="6"/>
      <c r="WBM298" s="6"/>
      <c r="WBN298" s="6"/>
      <c r="WBO298" s="6"/>
      <c r="WBP298" s="6"/>
      <c r="WBQ298" s="6"/>
      <c r="WBR298" s="6"/>
      <c r="WBS298" s="6"/>
      <c r="WBT298" s="6"/>
      <c r="WBU298" s="6"/>
      <c r="WBV298" s="6"/>
      <c r="WBW298" s="6"/>
      <c r="WBX298" s="6"/>
      <c r="WBY298" s="6"/>
      <c r="WBZ298" s="6"/>
      <c r="WCA298" s="6"/>
      <c r="WCB298" s="6"/>
      <c r="WCC298" s="6"/>
      <c r="WCD298" s="6"/>
      <c r="WCE298" s="6"/>
      <c r="WCF298" s="6"/>
      <c r="WCG298" s="6"/>
      <c r="WCH298" s="6"/>
      <c r="WCI298" s="6"/>
      <c r="WCJ298" s="6"/>
      <c r="WCK298" s="6"/>
      <c r="WCL298" s="6"/>
      <c r="WCM298" s="6"/>
      <c r="WCN298" s="6"/>
      <c r="WCO298" s="6"/>
      <c r="WCP298" s="6"/>
      <c r="WCQ298" s="6"/>
      <c r="WCR298" s="6"/>
      <c r="WCS298" s="6"/>
      <c r="WCT298" s="6"/>
      <c r="WCU298" s="6"/>
      <c r="WCV298" s="6"/>
      <c r="WCW298" s="6"/>
      <c r="WCX298" s="6"/>
      <c r="WCY298" s="6"/>
      <c r="WCZ298" s="6"/>
      <c r="WDA298" s="6"/>
      <c r="WDB298" s="6"/>
      <c r="WDC298" s="6"/>
      <c r="WDD298" s="6"/>
      <c r="WDE298" s="6"/>
      <c r="WDF298" s="6"/>
      <c r="WDG298" s="6"/>
      <c r="WDH298" s="6"/>
      <c r="WDI298" s="6"/>
      <c r="WDJ298" s="6"/>
      <c r="WDK298" s="6"/>
      <c r="WDL298" s="6"/>
      <c r="WDM298" s="6"/>
      <c r="WDN298" s="6"/>
      <c r="WDO298" s="6"/>
      <c r="WDP298" s="6"/>
      <c r="WDQ298" s="6"/>
      <c r="WDR298" s="6"/>
      <c r="WDS298" s="6"/>
      <c r="WDT298" s="6"/>
      <c r="WDU298" s="6"/>
      <c r="WDV298" s="6"/>
      <c r="WDW298" s="6"/>
      <c r="WDX298" s="6"/>
      <c r="WDY298" s="6"/>
      <c r="WDZ298" s="6"/>
      <c r="WEA298" s="6"/>
      <c r="WEB298" s="6"/>
      <c r="WEC298" s="6"/>
      <c r="WED298" s="6"/>
      <c r="WEE298" s="6"/>
      <c r="WEF298" s="6"/>
      <c r="WEG298" s="6"/>
      <c r="WEH298" s="6"/>
      <c r="WEI298" s="6"/>
      <c r="WEJ298" s="6"/>
      <c r="WEK298" s="6"/>
      <c r="WEL298" s="6"/>
      <c r="WEM298" s="6"/>
      <c r="WEN298" s="6"/>
      <c r="WEO298" s="6"/>
      <c r="WEP298" s="6"/>
      <c r="WEQ298" s="6"/>
      <c r="WER298" s="6"/>
      <c r="WES298" s="6"/>
      <c r="WET298" s="6"/>
      <c r="WEU298" s="6"/>
      <c r="WEV298" s="6"/>
      <c r="WEW298" s="6"/>
      <c r="WEX298" s="6"/>
      <c r="WEY298" s="6"/>
      <c r="WEZ298" s="6"/>
      <c r="WFA298" s="6"/>
      <c r="WFB298" s="6"/>
      <c r="WFC298" s="6"/>
      <c r="WFD298" s="6"/>
      <c r="WFE298" s="6"/>
      <c r="WFF298" s="6"/>
      <c r="WFG298" s="6"/>
      <c r="WFH298" s="6"/>
      <c r="WFI298" s="6"/>
      <c r="WFJ298" s="6"/>
      <c r="WFK298" s="6"/>
      <c r="WFL298" s="6"/>
      <c r="WFM298" s="6"/>
      <c r="WFN298" s="6"/>
      <c r="WFO298" s="6"/>
      <c r="WFP298" s="6"/>
      <c r="WFQ298" s="6"/>
      <c r="WFR298" s="6"/>
      <c r="WFS298" s="6"/>
      <c r="WFT298" s="6"/>
      <c r="WFU298" s="6"/>
      <c r="WFV298" s="6"/>
      <c r="WFW298" s="6"/>
      <c r="WFX298" s="6"/>
      <c r="WFY298" s="6"/>
      <c r="WFZ298" s="6"/>
      <c r="WGA298" s="6"/>
      <c r="WGB298" s="6"/>
      <c r="WGC298" s="6"/>
      <c r="WGD298" s="6"/>
      <c r="WGE298" s="6"/>
      <c r="WGF298" s="6"/>
      <c r="WGG298" s="6"/>
      <c r="WGH298" s="6"/>
      <c r="WGI298" s="6"/>
      <c r="WGJ298" s="6"/>
      <c r="WGK298" s="6"/>
      <c r="WGL298" s="6"/>
      <c r="WGM298" s="6"/>
      <c r="WGN298" s="6"/>
      <c r="WGO298" s="6"/>
      <c r="WGP298" s="6"/>
      <c r="WGQ298" s="6"/>
      <c r="WGR298" s="6"/>
      <c r="WGS298" s="6"/>
      <c r="WGT298" s="6"/>
      <c r="WGU298" s="6"/>
      <c r="WGV298" s="6"/>
      <c r="WGW298" s="6"/>
      <c r="WGX298" s="6"/>
      <c r="WGY298" s="6"/>
      <c r="WGZ298" s="6"/>
      <c r="WHA298" s="6"/>
      <c r="WHB298" s="6"/>
      <c r="WHC298" s="6"/>
      <c r="WHD298" s="6"/>
      <c r="WHE298" s="6"/>
      <c r="WHF298" s="6"/>
      <c r="WHG298" s="6"/>
      <c r="WHH298" s="6"/>
      <c r="WHI298" s="6"/>
      <c r="WHJ298" s="6"/>
      <c r="WHK298" s="6"/>
      <c r="WHL298" s="6"/>
      <c r="WHM298" s="6"/>
      <c r="WHN298" s="6"/>
      <c r="WHO298" s="6"/>
      <c r="WHP298" s="6"/>
      <c r="WHQ298" s="6"/>
      <c r="WHR298" s="6"/>
      <c r="WHS298" s="6"/>
      <c r="WHT298" s="6"/>
      <c r="WHU298" s="6"/>
      <c r="WHV298" s="6"/>
      <c r="WHW298" s="6"/>
      <c r="WHX298" s="6"/>
      <c r="WHY298" s="6"/>
      <c r="WHZ298" s="6"/>
      <c r="WIA298" s="6"/>
      <c r="WIB298" s="6"/>
      <c r="WIC298" s="6"/>
      <c r="WID298" s="6"/>
      <c r="WIE298" s="6"/>
      <c r="WIF298" s="6"/>
      <c r="WIG298" s="6"/>
      <c r="WIH298" s="6"/>
      <c r="WII298" s="6"/>
      <c r="WIJ298" s="6"/>
      <c r="WIK298" s="6"/>
      <c r="WIL298" s="6"/>
      <c r="WIM298" s="6"/>
      <c r="WIN298" s="6"/>
      <c r="WIO298" s="6"/>
      <c r="WIP298" s="6"/>
      <c r="WIQ298" s="6"/>
      <c r="WIR298" s="6"/>
      <c r="WIS298" s="6"/>
      <c r="WIT298" s="6"/>
      <c r="WIU298" s="6"/>
      <c r="WIV298" s="6"/>
      <c r="WIW298" s="6"/>
      <c r="WIX298" s="6"/>
      <c r="WIY298" s="6"/>
      <c r="WIZ298" s="6"/>
      <c r="WJA298" s="6"/>
      <c r="WJB298" s="6"/>
      <c r="WJC298" s="6"/>
      <c r="WJD298" s="6"/>
      <c r="WJE298" s="6"/>
      <c r="WJF298" s="6"/>
      <c r="WJG298" s="6"/>
      <c r="WJH298" s="6"/>
      <c r="WJI298" s="6"/>
      <c r="WJJ298" s="6"/>
      <c r="WJK298" s="6"/>
      <c r="WJL298" s="6"/>
      <c r="WJM298" s="6"/>
      <c r="WJN298" s="6"/>
      <c r="WJO298" s="6"/>
      <c r="WJP298" s="6"/>
      <c r="WJQ298" s="6"/>
      <c r="WJR298" s="6"/>
      <c r="WJS298" s="6"/>
      <c r="WJT298" s="6"/>
      <c r="WJU298" s="6"/>
      <c r="WJV298" s="6"/>
      <c r="WJW298" s="6"/>
      <c r="WJX298" s="6"/>
      <c r="WJY298" s="6"/>
      <c r="WJZ298" s="6"/>
      <c r="WKA298" s="6"/>
      <c r="WKB298" s="6"/>
      <c r="WKC298" s="6"/>
      <c r="WKD298" s="6"/>
      <c r="WKE298" s="6"/>
      <c r="WKF298" s="6"/>
      <c r="WKG298" s="6"/>
      <c r="WKH298" s="6"/>
      <c r="WKI298" s="6"/>
      <c r="WKJ298" s="6"/>
      <c r="WKK298" s="6"/>
      <c r="WKL298" s="6"/>
      <c r="WKM298" s="6"/>
      <c r="WKN298" s="6"/>
      <c r="WKO298" s="6"/>
      <c r="WKP298" s="6"/>
      <c r="WKQ298" s="6"/>
      <c r="WKR298" s="6"/>
      <c r="WKS298" s="6"/>
      <c r="WKT298" s="6"/>
      <c r="WKU298" s="6"/>
      <c r="WKV298" s="6"/>
      <c r="WKW298" s="6"/>
      <c r="WKX298" s="6"/>
      <c r="WKY298" s="6"/>
      <c r="WKZ298" s="6"/>
      <c r="WLA298" s="6"/>
      <c r="WLB298" s="6"/>
      <c r="WLC298" s="6"/>
      <c r="WLD298" s="6"/>
      <c r="WLE298" s="6"/>
      <c r="WLF298" s="6"/>
      <c r="WLG298" s="6"/>
      <c r="WLH298" s="6"/>
      <c r="WLI298" s="6"/>
      <c r="WLJ298" s="6"/>
      <c r="WLK298" s="6"/>
      <c r="WLL298" s="6"/>
      <c r="WLM298" s="6"/>
      <c r="WLN298" s="6"/>
      <c r="WLO298" s="6"/>
      <c r="WLP298" s="6"/>
      <c r="WLQ298" s="6"/>
      <c r="WLR298" s="6"/>
      <c r="WLS298" s="6"/>
      <c r="WLT298" s="6"/>
      <c r="WLU298" s="6"/>
      <c r="WLV298" s="6"/>
      <c r="WLW298" s="6"/>
      <c r="WLX298" s="6"/>
      <c r="WLY298" s="6"/>
      <c r="WLZ298" s="6"/>
      <c r="WMA298" s="6"/>
      <c r="WMB298" s="6"/>
      <c r="WMC298" s="6"/>
      <c r="WMD298" s="6"/>
      <c r="WME298" s="6"/>
      <c r="WMF298" s="6"/>
      <c r="WMG298" s="6"/>
      <c r="WMH298" s="6"/>
      <c r="WMI298" s="6"/>
      <c r="WMJ298" s="6"/>
      <c r="WMK298" s="6"/>
      <c r="WML298" s="6"/>
      <c r="WMM298" s="6"/>
      <c r="WMN298" s="6"/>
      <c r="WMO298" s="6"/>
      <c r="WMP298" s="6"/>
      <c r="WMQ298" s="6"/>
      <c r="WMR298" s="6"/>
      <c r="WMS298" s="6"/>
      <c r="WMT298" s="6"/>
      <c r="WMU298" s="6"/>
      <c r="WMV298" s="6"/>
      <c r="WMW298" s="6"/>
      <c r="WMX298" s="6"/>
      <c r="WMY298" s="6"/>
      <c r="WMZ298" s="6"/>
      <c r="WNA298" s="6"/>
      <c r="WNB298" s="6"/>
      <c r="WNC298" s="6"/>
      <c r="WND298" s="6"/>
      <c r="WNE298" s="6"/>
      <c r="WNF298" s="6"/>
      <c r="WNG298" s="6"/>
      <c r="WNH298" s="6"/>
      <c r="WNI298" s="6"/>
      <c r="WNJ298" s="6"/>
      <c r="WNK298" s="6"/>
      <c r="WNL298" s="6"/>
      <c r="WNM298" s="6"/>
      <c r="WNN298" s="6"/>
      <c r="WNO298" s="6"/>
      <c r="WNP298" s="6"/>
      <c r="WNQ298" s="6"/>
      <c r="WNR298" s="6"/>
      <c r="WNS298" s="6"/>
      <c r="WNT298" s="6"/>
      <c r="WNU298" s="6"/>
      <c r="WNV298" s="6"/>
      <c r="WNW298" s="6"/>
      <c r="WNX298" s="6"/>
      <c r="WNY298" s="6"/>
      <c r="WNZ298" s="6"/>
      <c r="WOA298" s="6"/>
      <c r="WOB298" s="6"/>
      <c r="WOC298" s="6"/>
      <c r="WOD298" s="6"/>
      <c r="WOE298" s="6"/>
      <c r="WOF298" s="6"/>
      <c r="WOG298" s="6"/>
      <c r="WOH298" s="6"/>
      <c r="WOI298" s="6"/>
      <c r="WOJ298" s="6"/>
      <c r="WOK298" s="6"/>
      <c r="WOL298" s="6"/>
      <c r="WOM298" s="6"/>
      <c r="WON298" s="6"/>
      <c r="WOO298" s="6"/>
      <c r="WOP298" s="6"/>
      <c r="WOQ298" s="6"/>
      <c r="WOR298" s="6"/>
      <c r="WOS298" s="6"/>
      <c r="WOT298" s="6"/>
      <c r="WOU298" s="6"/>
      <c r="WOV298" s="6"/>
      <c r="WOW298" s="6"/>
      <c r="WOX298" s="6"/>
      <c r="WOY298" s="6"/>
      <c r="WOZ298" s="6"/>
      <c r="WPA298" s="6"/>
      <c r="WPB298" s="6"/>
      <c r="WPC298" s="6"/>
      <c r="WPD298" s="6"/>
      <c r="WPE298" s="6"/>
      <c r="WPF298" s="6"/>
      <c r="WPG298" s="6"/>
      <c r="WPH298" s="6"/>
      <c r="WPI298" s="6"/>
      <c r="WPJ298" s="6"/>
      <c r="WPK298" s="6"/>
      <c r="WPL298" s="6"/>
      <c r="WPM298" s="6"/>
      <c r="WPN298" s="6"/>
      <c r="WPO298" s="6"/>
      <c r="WPP298" s="6"/>
      <c r="WPQ298" s="6"/>
      <c r="WPR298" s="6"/>
      <c r="WPS298" s="6"/>
      <c r="WPT298" s="6"/>
      <c r="WPU298" s="6"/>
      <c r="WPV298" s="6"/>
      <c r="WPW298" s="6"/>
      <c r="WPX298" s="6"/>
      <c r="WPY298" s="6"/>
      <c r="WPZ298" s="6"/>
      <c r="WQA298" s="6"/>
      <c r="WQB298" s="6"/>
      <c r="WQC298" s="6"/>
      <c r="WQD298" s="6"/>
      <c r="WQE298" s="6"/>
      <c r="WQF298" s="6"/>
      <c r="WQG298" s="6"/>
      <c r="WQH298" s="6"/>
      <c r="WQI298" s="6"/>
      <c r="WQJ298" s="6"/>
      <c r="WQK298" s="6"/>
      <c r="WQL298" s="6"/>
      <c r="WQM298" s="6"/>
      <c r="WQN298" s="6"/>
      <c r="WQO298" s="6"/>
      <c r="WQP298" s="6"/>
      <c r="WQQ298" s="6"/>
      <c r="WQR298" s="6"/>
      <c r="WQS298" s="6"/>
      <c r="WQT298" s="6"/>
      <c r="WQU298" s="6"/>
      <c r="WQV298" s="6"/>
      <c r="WQW298" s="6"/>
      <c r="WQX298" s="6"/>
      <c r="WQY298" s="6"/>
      <c r="WQZ298" s="6"/>
      <c r="WRA298" s="6"/>
      <c r="WRB298" s="6"/>
      <c r="WRC298" s="6"/>
      <c r="WRD298" s="6"/>
      <c r="WRE298" s="6"/>
      <c r="WRF298" s="6"/>
      <c r="WRG298" s="6"/>
      <c r="WRH298" s="6"/>
      <c r="WRI298" s="6"/>
      <c r="WRJ298" s="6"/>
      <c r="WRK298" s="6"/>
      <c r="WRL298" s="6"/>
      <c r="WRM298" s="6"/>
      <c r="WRN298" s="6"/>
      <c r="WRO298" s="6"/>
      <c r="WRP298" s="6"/>
      <c r="WRQ298" s="6"/>
      <c r="WRR298" s="6"/>
      <c r="WRS298" s="6"/>
      <c r="WRT298" s="6"/>
      <c r="WRU298" s="6"/>
      <c r="WRV298" s="6"/>
      <c r="WRW298" s="6"/>
      <c r="WRX298" s="6"/>
      <c r="WRY298" s="6"/>
      <c r="WRZ298" s="6"/>
      <c r="WSA298" s="6"/>
      <c r="WSB298" s="6"/>
      <c r="WSC298" s="6"/>
      <c r="WSD298" s="6"/>
      <c r="WSE298" s="6"/>
      <c r="WSF298" s="6"/>
      <c r="WSG298" s="6"/>
      <c r="WSH298" s="6"/>
      <c r="WSI298" s="6"/>
      <c r="WSJ298" s="6"/>
      <c r="WSK298" s="6"/>
      <c r="WSL298" s="6"/>
      <c r="WSM298" s="6"/>
      <c r="WSN298" s="6"/>
      <c r="WSO298" s="6"/>
      <c r="WSP298" s="6"/>
      <c r="WSQ298" s="6"/>
      <c r="WSR298" s="6"/>
      <c r="WSS298" s="6"/>
      <c r="WST298" s="6"/>
      <c r="WSU298" s="6"/>
      <c r="WSV298" s="6"/>
      <c r="WSW298" s="6"/>
      <c r="WSX298" s="6"/>
      <c r="WSY298" s="6"/>
      <c r="WSZ298" s="6"/>
      <c r="WTA298" s="6"/>
      <c r="WTB298" s="6"/>
      <c r="WTC298" s="6"/>
      <c r="WTD298" s="6"/>
      <c r="WTE298" s="6"/>
      <c r="WTF298" s="6"/>
      <c r="WTG298" s="6"/>
      <c r="WTH298" s="6"/>
      <c r="WTI298" s="6"/>
      <c r="WTJ298" s="6"/>
      <c r="WTK298" s="6"/>
      <c r="WTL298" s="6"/>
      <c r="WTM298" s="6"/>
      <c r="WTN298" s="6"/>
      <c r="WTO298" s="6"/>
      <c r="WTP298" s="6"/>
      <c r="WTQ298" s="6"/>
      <c r="WTR298" s="6"/>
      <c r="WTS298" s="6"/>
      <c r="WTT298" s="6"/>
      <c r="WTU298" s="6"/>
      <c r="WTV298" s="6"/>
      <c r="WTW298" s="6"/>
      <c r="WTX298" s="6"/>
      <c r="WTY298" s="6"/>
      <c r="WTZ298" s="6"/>
      <c r="WUA298" s="6"/>
      <c r="WUB298" s="6"/>
      <c r="WUC298" s="6"/>
      <c r="WUD298" s="6"/>
      <c r="WUE298" s="6"/>
      <c r="WUF298" s="6"/>
      <c r="WUG298" s="6"/>
      <c r="WUH298" s="6"/>
      <c r="WUI298" s="6"/>
      <c r="WUJ298" s="6"/>
      <c r="WUK298" s="6"/>
      <c r="WUL298" s="6"/>
      <c r="WUM298" s="6"/>
      <c r="WUN298" s="6"/>
      <c r="WUO298" s="6"/>
      <c r="WUP298" s="6"/>
      <c r="WUQ298" s="6"/>
      <c r="WUR298" s="6"/>
      <c r="WUS298" s="6"/>
      <c r="WUT298" s="6"/>
      <c r="WUU298" s="6"/>
      <c r="WUV298" s="6"/>
      <c r="WUW298" s="6"/>
      <c r="WUX298" s="6"/>
      <c r="WUY298" s="6"/>
      <c r="WUZ298" s="6"/>
      <c r="WVA298" s="6"/>
      <c r="WVB298" s="6"/>
      <c r="WVC298" s="6"/>
      <c r="WVD298" s="6"/>
      <c r="WVE298" s="6"/>
      <c r="WVF298" s="6"/>
      <c r="WVG298" s="6"/>
      <c r="WVH298" s="6"/>
      <c r="WVI298" s="6"/>
      <c r="WVJ298" s="6"/>
      <c r="WVK298" s="6"/>
      <c r="WVL298" s="6"/>
      <c r="WVM298" s="6"/>
      <c r="WVN298" s="6"/>
      <c r="WVO298" s="6"/>
      <c r="WVP298" s="6"/>
      <c r="WVQ298" s="6"/>
      <c r="WVR298" s="6"/>
      <c r="WVS298" s="6"/>
      <c r="WVT298" s="6"/>
      <c r="WVU298" s="6"/>
      <c r="WVV298" s="6"/>
      <c r="WVW298" s="6"/>
      <c r="WVX298" s="6"/>
      <c r="WVY298" s="6"/>
      <c r="WVZ298" s="6"/>
      <c r="WWA298" s="6"/>
      <c r="WWB298" s="6"/>
      <c r="WWC298" s="6"/>
      <c r="WWD298" s="6"/>
      <c r="WWE298" s="6"/>
      <c r="WWF298" s="6"/>
      <c r="WWG298" s="6"/>
      <c r="WWH298" s="6"/>
      <c r="WWI298" s="6"/>
      <c r="WWJ298" s="6"/>
      <c r="WWK298" s="6"/>
      <c r="WWL298" s="6"/>
      <c r="WWM298" s="6"/>
      <c r="WWN298" s="6"/>
      <c r="WWO298" s="6"/>
      <c r="WWP298" s="6"/>
      <c r="WWQ298" s="6"/>
      <c r="WWR298" s="6"/>
      <c r="WWS298" s="6"/>
      <c r="WWT298" s="6"/>
      <c r="WWU298" s="6"/>
      <c r="WWV298" s="6"/>
      <c r="WWW298" s="6"/>
      <c r="WWX298" s="6"/>
      <c r="WWY298" s="6"/>
      <c r="WWZ298" s="6"/>
      <c r="WXA298" s="6"/>
      <c r="WXB298" s="6"/>
      <c r="WXC298" s="6"/>
      <c r="WXD298" s="6"/>
      <c r="WXE298" s="6"/>
      <c r="WXF298" s="6"/>
      <c r="WXG298" s="6"/>
      <c r="WXH298" s="6"/>
      <c r="WXI298" s="6"/>
      <c r="WXJ298" s="6"/>
      <c r="WXK298" s="6"/>
      <c r="WXL298" s="6"/>
      <c r="WXM298" s="6"/>
      <c r="WXN298" s="6"/>
      <c r="WXO298" s="6"/>
      <c r="WXP298" s="6"/>
      <c r="WXQ298" s="6"/>
      <c r="WXR298" s="6"/>
      <c r="WXS298" s="6"/>
      <c r="WXT298" s="6"/>
      <c r="WXU298" s="6"/>
      <c r="WXV298" s="6"/>
      <c r="WXW298" s="6"/>
      <c r="WXX298" s="6"/>
      <c r="WXY298" s="6"/>
      <c r="WXZ298" s="6"/>
      <c r="WYA298" s="6"/>
      <c r="WYB298" s="6"/>
      <c r="WYC298" s="6"/>
      <c r="WYD298" s="6"/>
      <c r="WYE298" s="6"/>
      <c r="WYF298" s="6"/>
      <c r="WYG298" s="6"/>
      <c r="WYH298" s="6"/>
      <c r="WYI298" s="6"/>
      <c r="WYJ298" s="6"/>
      <c r="WYK298" s="6"/>
      <c r="WYL298" s="6"/>
      <c r="WYM298" s="6"/>
      <c r="WYN298" s="6"/>
      <c r="WYO298" s="6"/>
      <c r="WYP298" s="6"/>
      <c r="WYQ298" s="6"/>
      <c r="WYR298" s="6"/>
      <c r="WYS298" s="6"/>
      <c r="WYT298" s="6"/>
      <c r="WYU298" s="6"/>
      <c r="WYV298" s="6"/>
      <c r="WYW298" s="6"/>
      <c r="WYX298" s="6"/>
      <c r="WYY298" s="6"/>
      <c r="WYZ298" s="6"/>
      <c r="WZA298" s="6"/>
      <c r="WZB298" s="6"/>
      <c r="WZC298" s="6"/>
      <c r="WZD298" s="6"/>
      <c r="WZE298" s="6"/>
      <c r="WZF298" s="6"/>
      <c r="WZG298" s="6"/>
      <c r="WZH298" s="6"/>
      <c r="WZI298" s="6"/>
      <c r="WZJ298" s="6"/>
      <c r="WZK298" s="6"/>
      <c r="WZL298" s="6"/>
      <c r="WZM298" s="6"/>
      <c r="WZN298" s="6"/>
      <c r="WZO298" s="6"/>
      <c r="WZP298" s="6"/>
      <c r="WZQ298" s="6"/>
      <c r="WZR298" s="6"/>
      <c r="WZS298" s="6"/>
      <c r="WZT298" s="6"/>
      <c r="WZU298" s="6"/>
      <c r="WZV298" s="6"/>
      <c r="WZW298" s="6"/>
      <c r="WZX298" s="6"/>
      <c r="WZY298" s="6"/>
      <c r="WZZ298" s="6"/>
      <c r="XAA298" s="6"/>
      <c r="XAB298" s="6"/>
      <c r="XAC298" s="6"/>
      <c r="XAD298" s="6"/>
      <c r="XAE298" s="6"/>
      <c r="XAF298" s="6"/>
      <c r="XAG298" s="6"/>
      <c r="XAH298" s="6"/>
      <c r="XAI298" s="6"/>
      <c r="XAJ298" s="6"/>
      <c r="XAK298" s="6"/>
      <c r="XAL298" s="6"/>
      <c r="XAM298" s="6"/>
      <c r="XAN298" s="6"/>
      <c r="XAO298" s="6"/>
      <c r="XAP298" s="6"/>
      <c r="XAQ298" s="6"/>
      <c r="XAR298" s="6"/>
      <c r="XAS298" s="6"/>
      <c r="XAT298" s="6"/>
      <c r="XAU298" s="6"/>
      <c r="XAV298" s="6"/>
      <c r="XAW298" s="6"/>
      <c r="XAX298" s="6"/>
      <c r="XAY298" s="6"/>
      <c r="XAZ298" s="6"/>
      <c r="XBA298" s="6"/>
      <c r="XBB298" s="6"/>
      <c r="XBC298" s="6"/>
      <c r="XBD298" s="6"/>
      <c r="XBE298" s="6"/>
      <c r="XBF298" s="6"/>
      <c r="XBG298" s="6"/>
      <c r="XBH298" s="6"/>
      <c r="XBI298" s="6"/>
      <c r="XBJ298" s="6"/>
      <c r="XBK298" s="6"/>
      <c r="XBL298" s="6"/>
      <c r="XBM298" s="6"/>
      <c r="XBN298" s="6"/>
      <c r="XBO298" s="6"/>
      <c r="XBP298" s="6"/>
      <c r="XBQ298" s="6"/>
      <c r="XBR298" s="6"/>
      <c r="XBS298" s="6"/>
      <c r="XBT298" s="6"/>
      <c r="XBU298" s="6"/>
      <c r="XBV298" s="6"/>
      <c r="XBW298" s="6"/>
      <c r="XBX298" s="6"/>
      <c r="XBY298" s="6"/>
      <c r="XBZ298" s="6"/>
      <c r="XCA298" s="6"/>
      <c r="XCB298" s="6"/>
      <c r="XCC298" s="6"/>
      <c r="XCD298" s="6"/>
      <c r="XCE298" s="6"/>
      <c r="XCF298" s="6"/>
      <c r="XCG298" s="6"/>
      <c r="XCH298" s="6"/>
      <c r="XCI298" s="6"/>
      <c r="XCJ298" s="6"/>
      <c r="XCK298" s="6"/>
      <c r="XCL298" s="6"/>
      <c r="XCM298" s="6"/>
      <c r="XCN298" s="6"/>
      <c r="XCO298" s="6"/>
      <c r="XCP298" s="6"/>
      <c r="XCQ298" s="6"/>
      <c r="XCR298" s="6"/>
      <c r="XCS298" s="6"/>
      <c r="XCT298" s="6"/>
      <c r="XCU298" s="6"/>
      <c r="XCV298" s="6"/>
      <c r="XCW298" s="6"/>
      <c r="XCX298" s="6"/>
      <c r="XCY298" s="6"/>
      <c r="XCZ298" s="6"/>
      <c r="XDA298" s="6"/>
      <c r="XDB298" s="6"/>
    </row>
    <row r="299" spans="1:16330" s="2" customFormat="1">
      <c r="A299" s="146">
        <v>63908</v>
      </c>
      <c r="B299" s="146">
        <v>2630</v>
      </c>
      <c r="C299" s="146">
        <v>608</v>
      </c>
      <c r="D299" s="147">
        <v>64385</v>
      </c>
      <c r="E299" s="148">
        <f t="shared" si="438"/>
        <v>2639.7850000000003</v>
      </c>
      <c r="F299" s="149">
        <f t="shared" si="439"/>
        <v>607.15055000000007</v>
      </c>
      <c r="G299" s="150">
        <v>26</v>
      </c>
      <c r="H299" s="150">
        <f t="shared" si="440"/>
        <v>3299.7312500000003</v>
      </c>
      <c r="I299" s="150">
        <f t="shared" si="441"/>
        <v>758.93818750000014</v>
      </c>
      <c r="J299" s="150">
        <f t="shared" si="442"/>
        <v>3959.6775000000007</v>
      </c>
      <c r="K299" s="150">
        <f t="shared" si="443"/>
        <v>910.7258250000001</v>
      </c>
      <c r="L299" s="150">
        <v>8</v>
      </c>
      <c r="M299" s="151">
        <v>9</v>
      </c>
      <c r="N299" s="152">
        <v>11</v>
      </c>
      <c r="O299" s="169" t="s">
        <v>396</v>
      </c>
      <c r="P299" s="8"/>
      <c r="Q299" s="8"/>
      <c r="R299" s="8"/>
      <c r="S299" s="8"/>
      <c r="T299" s="181" t="e">
        <f>VLOOKUP(P299,'[3]Monitor Schedule'!$A:$J,10,FALSE)</f>
        <v>#N/A</v>
      </c>
      <c r="U299" s="8"/>
      <c r="V299" s="181" t="e">
        <f>VLOOKUP(P299,'[3]Monitor Schedule'!$A:$K,11,FALSE)</f>
        <v>#N/A</v>
      </c>
      <c r="W299" s="181"/>
      <c r="X299" s="8" t="e">
        <f>VLOOKUP(P299,[4]ocr_assessors_for_ror!$B:$E,4,FALSE)</f>
        <v>#N/A</v>
      </c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  <c r="SC299" s="6"/>
      <c r="SD299" s="6"/>
      <c r="SE299" s="6"/>
      <c r="SF299" s="6"/>
      <c r="SG299" s="6"/>
      <c r="SH299" s="6"/>
      <c r="SI299" s="6"/>
      <c r="SJ299" s="6"/>
      <c r="SK299" s="6"/>
      <c r="SL299" s="6"/>
      <c r="SM299" s="6"/>
      <c r="SN299" s="6"/>
      <c r="SO299" s="6"/>
      <c r="SP299" s="6"/>
      <c r="SQ299" s="6"/>
      <c r="SR299" s="6"/>
      <c r="SS299" s="6"/>
      <c r="ST299" s="6"/>
      <c r="SU299" s="6"/>
      <c r="SV299" s="6"/>
      <c r="SW299" s="6"/>
      <c r="SX299" s="6"/>
      <c r="SY299" s="6"/>
      <c r="SZ299" s="6"/>
      <c r="TA299" s="6"/>
      <c r="TB299" s="6"/>
      <c r="TC299" s="6"/>
      <c r="TD299" s="6"/>
      <c r="TE299" s="6"/>
      <c r="TF299" s="6"/>
      <c r="TG299" s="6"/>
      <c r="TH299" s="6"/>
      <c r="TI299" s="6"/>
      <c r="TJ299" s="6"/>
      <c r="TK299" s="6"/>
      <c r="TL299" s="6"/>
      <c r="TM299" s="6"/>
      <c r="TN299" s="6"/>
      <c r="TO299" s="6"/>
      <c r="TP299" s="6"/>
      <c r="TQ299" s="6"/>
      <c r="TR299" s="6"/>
      <c r="TS299" s="6"/>
      <c r="TT299" s="6"/>
      <c r="TU299" s="6"/>
      <c r="TV299" s="6"/>
      <c r="TW299" s="6"/>
      <c r="TX299" s="6"/>
      <c r="TY299" s="6"/>
      <c r="TZ299" s="6"/>
      <c r="UA299" s="6"/>
      <c r="UB299" s="6"/>
      <c r="UC299" s="6"/>
      <c r="UD299" s="6"/>
      <c r="UE299" s="6"/>
      <c r="UF299" s="6"/>
      <c r="UG299" s="6"/>
      <c r="UH299" s="6"/>
      <c r="UI299" s="6"/>
      <c r="UJ299" s="6"/>
      <c r="UK299" s="6"/>
      <c r="UL299" s="6"/>
      <c r="UM299" s="6"/>
      <c r="UN299" s="6"/>
      <c r="UO299" s="6"/>
      <c r="UP299" s="6"/>
      <c r="UQ299" s="6"/>
      <c r="UR299" s="6"/>
      <c r="US299" s="6"/>
      <c r="UT299" s="6"/>
      <c r="UU299" s="6"/>
      <c r="UV299" s="6"/>
      <c r="UW299" s="6"/>
      <c r="UX299" s="6"/>
      <c r="UY299" s="6"/>
      <c r="UZ299" s="6"/>
      <c r="VA299" s="6"/>
      <c r="VB299" s="6"/>
      <c r="VC299" s="6"/>
      <c r="VD299" s="6"/>
      <c r="VE299" s="6"/>
      <c r="VF299" s="6"/>
      <c r="VG299" s="6"/>
      <c r="VH299" s="6"/>
      <c r="VI299" s="6"/>
      <c r="VJ299" s="6"/>
      <c r="VK299" s="6"/>
      <c r="VL299" s="6"/>
      <c r="VM299" s="6"/>
      <c r="VN299" s="6"/>
      <c r="VO299" s="6"/>
      <c r="VP299" s="6"/>
      <c r="VQ299" s="6"/>
      <c r="VR299" s="6"/>
      <c r="VS299" s="6"/>
      <c r="VT299" s="6"/>
      <c r="VU299" s="6"/>
      <c r="VV299" s="6"/>
      <c r="VW299" s="6"/>
      <c r="VX299" s="6"/>
      <c r="VY299" s="6"/>
      <c r="VZ299" s="6"/>
      <c r="WA299" s="6"/>
      <c r="WB299" s="6"/>
      <c r="WC299" s="6"/>
      <c r="WD299" s="6"/>
      <c r="WE299" s="6"/>
      <c r="WF299" s="6"/>
      <c r="WG299" s="6"/>
      <c r="WH299" s="6"/>
      <c r="WI299" s="6"/>
      <c r="WJ299" s="6"/>
      <c r="WK299" s="6"/>
      <c r="WL299" s="6"/>
      <c r="WM299" s="6"/>
      <c r="WN299" s="6"/>
      <c r="WO299" s="6"/>
      <c r="WP299" s="6"/>
      <c r="WQ299" s="6"/>
      <c r="WR299" s="6"/>
      <c r="WS299" s="6"/>
      <c r="WT299" s="6"/>
      <c r="WU299" s="6"/>
      <c r="WV299" s="6"/>
      <c r="WW299" s="6"/>
      <c r="WX299" s="6"/>
      <c r="WY299" s="6"/>
      <c r="WZ299" s="6"/>
      <c r="XA299" s="6"/>
      <c r="XB299" s="6"/>
      <c r="XC299" s="6"/>
      <c r="XD299" s="6"/>
      <c r="XE299" s="6"/>
      <c r="XF299" s="6"/>
      <c r="XG299" s="6"/>
      <c r="XH299" s="6"/>
      <c r="XI299" s="6"/>
      <c r="XJ299" s="6"/>
      <c r="XK299" s="6"/>
      <c r="XL299" s="6"/>
      <c r="XM299" s="6"/>
      <c r="XN299" s="6"/>
      <c r="XO299" s="6"/>
      <c r="XP299" s="6"/>
      <c r="XQ299" s="6"/>
      <c r="XR299" s="6"/>
      <c r="XS299" s="6"/>
      <c r="XT299" s="6"/>
      <c r="XU299" s="6"/>
      <c r="XV299" s="6"/>
      <c r="XW299" s="6"/>
      <c r="XX299" s="6"/>
      <c r="XY299" s="6"/>
      <c r="XZ299" s="6"/>
      <c r="YA299" s="6"/>
      <c r="YB299" s="6"/>
      <c r="YC299" s="6"/>
      <c r="YD299" s="6"/>
      <c r="YE299" s="6"/>
      <c r="YF299" s="6"/>
      <c r="YG299" s="6"/>
      <c r="YH299" s="6"/>
      <c r="YI299" s="6"/>
      <c r="YJ299" s="6"/>
      <c r="YK299" s="6"/>
      <c r="YL299" s="6"/>
      <c r="YM299" s="6"/>
      <c r="YN299" s="6"/>
      <c r="YO299" s="6"/>
      <c r="YP299" s="6"/>
      <c r="YQ299" s="6"/>
      <c r="YR299" s="6"/>
      <c r="YS299" s="6"/>
      <c r="YT299" s="6"/>
      <c r="YU299" s="6"/>
      <c r="YV299" s="6"/>
      <c r="YW299" s="6"/>
      <c r="YX299" s="6"/>
      <c r="YY299" s="6"/>
      <c r="YZ299" s="6"/>
      <c r="ZA299" s="6"/>
      <c r="ZB299" s="6"/>
      <c r="ZC299" s="6"/>
      <c r="ZD299" s="6"/>
      <c r="ZE299" s="6"/>
      <c r="ZF299" s="6"/>
      <c r="ZG299" s="6"/>
      <c r="ZH299" s="6"/>
      <c r="ZI299" s="6"/>
      <c r="ZJ299" s="6"/>
      <c r="ZK299" s="6"/>
      <c r="ZL299" s="6"/>
      <c r="ZM299" s="6"/>
      <c r="ZN299" s="6"/>
      <c r="ZO299" s="6"/>
      <c r="ZP299" s="6"/>
      <c r="ZQ299" s="6"/>
      <c r="ZR299" s="6"/>
      <c r="ZS299" s="6"/>
      <c r="ZT299" s="6"/>
      <c r="ZU299" s="6"/>
      <c r="ZV299" s="6"/>
      <c r="ZW299" s="6"/>
      <c r="ZX299" s="6"/>
      <c r="ZY299" s="6"/>
      <c r="ZZ299" s="6"/>
      <c r="AAA299" s="6"/>
      <c r="AAB299" s="6"/>
      <c r="AAC299" s="6"/>
      <c r="AAD299" s="6"/>
      <c r="AAE299" s="6"/>
      <c r="AAF299" s="6"/>
      <c r="AAG299" s="6"/>
      <c r="AAH299" s="6"/>
      <c r="AAI299" s="6"/>
      <c r="AAJ299" s="6"/>
      <c r="AAK299" s="6"/>
      <c r="AAL299" s="6"/>
      <c r="AAM299" s="6"/>
      <c r="AAN299" s="6"/>
      <c r="AAO299" s="6"/>
      <c r="AAP299" s="6"/>
      <c r="AAQ299" s="6"/>
      <c r="AAR299" s="6"/>
      <c r="AAS299" s="6"/>
      <c r="AAT299" s="6"/>
      <c r="AAU299" s="6"/>
      <c r="AAV299" s="6"/>
      <c r="AAW299" s="6"/>
      <c r="AAX299" s="6"/>
      <c r="AAY299" s="6"/>
      <c r="AAZ299" s="6"/>
      <c r="ABA299" s="6"/>
      <c r="ABB299" s="6"/>
      <c r="ABC299" s="6"/>
      <c r="ABD299" s="6"/>
      <c r="ABE299" s="6"/>
      <c r="ABF299" s="6"/>
      <c r="ABG299" s="6"/>
      <c r="ABH299" s="6"/>
      <c r="ABI299" s="6"/>
      <c r="ABJ299" s="6"/>
      <c r="ABK299" s="6"/>
      <c r="ABL299" s="6"/>
      <c r="ABM299" s="6"/>
      <c r="ABN299" s="6"/>
      <c r="ABO299" s="6"/>
      <c r="ABP299" s="6"/>
      <c r="ABQ299" s="6"/>
      <c r="ABR299" s="6"/>
      <c r="ABS299" s="6"/>
      <c r="ABT299" s="6"/>
      <c r="ABU299" s="6"/>
      <c r="ABV299" s="6"/>
      <c r="ABW299" s="6"/>
      <c r="ABX299" s="6"/>
      <c r="ABY299" s="6"/>
      <c r="ABZ299" s="6"/>
      <c r="ACA299" s="6"/>
      <c r="ACB299" s="6"/>
      <c r="ACC299" s="6"/>
      <c r="ACD299" s="6"/>
      <c r="ACE299" s="6"/>
      <c r="ACF299" s="6"/>
      <c r="ACG299" s="6"/>
      <c r="ACH299" s="6"/>
      <c r="ACI299" s="6"/>
      <c r="ACJ299" s="6"/>
      <c r="ACK299" s="6"/>
      <c r="ACL299" s="6"/>
      <c r="ACM299" s="6"/>
      <c r="ACN299" s="6"/>
      <c r="ACO299" s="6"/>
      <c r="ACP299" s="6"/>
      <c r="ACQ299" s="6"/>
      <c r="ACR299" s="6"/>
      <c r="ACS299" s="6"/>
      <c r="ACT299" s="6"/>
      <c r="ACU299" s="6"/>
      <c r="ACV299" s="6"/>
      <c r="ACW299" s="6"/>
      <c r="ACX299" s="6"/>
      <c r="ACY299" s="6"/>
      <c r="ACZ299" s="6"/>
      <c r="ADA299" s="6"/>
      <c r="ADB299" s="6"/>
      <c r="ADC299" s="6"/>
      <c r="ADD299" s="6"/>
      <c r="ADE299" s="6"/>
      <c r="ADF299" s="6"/>
      <c r="ADG299" s="6"/>
      <c r="ADH299" s="6"/>
      <c r="ADI299" s="6"/>
      <c r="ADJ299" s="6"/>
      <c r="ADK299" s="6"/>
      <c r="ADL299" s="6"/>
      <c r="ADM299" s="6"/>
      <c r="ADN299" s="6"/>
      <c r="ADO299" s="6"/>
      <c r="ADP299" s="6"/>
      <c r="ADQ299" s="6"/>
      <c r="ADR299" s="6"/>
      <c r="ADS299" s="6"/>
      <c r="ADT299" s="6"/>
      <c r="ADU299" s="6"/>
      <c r="ADV299" s="6"/>
      <c r="ADW299" s="6"/>
      <c r="ADX299" s="6"/>
      <c r="ADY299" s="6"/>
      <c r="ADZ299" s="6"/>
      <c r="AEA299" s="6"/>
      <c r="AEB299" s="6"/>
      <c r="AEC299" s="6"/>
      <c r="AED299" s="6"/>
      <c r="AEE299" s="6"/>
      <c r="AEF299" s="6"/>
      <c r="AEG299" s="6"/>
      <c r="AEH299" s="6"/>
      <c r="AEI299" s="6"/>
      <c r="AEJ299" s="6"/>
      <c r="AEK299" s="6"/>
      <c r="AEL299" s="6"/>
      <c r="AEM299" s="6"/>
      <c r="AEN299" s="6"/>
      <c r="AEO299" s="6"/>
      <c r="AEP299" s="6"/>
      <c r="AEQ299" s="6"/>
      <c r="AER299" s="6"/>
      <c r="AES299" s="6"/>
      <c r="AET299" s="6"/>
      <c r="AEU299" s="6"/>
      <c r="AEV299" s="6"/>
      <c r="AEW299" s="6"/>
      <c r="AEX299" s="6"/>
      <c r="AEY299" s="6"/>
      <c r="AEZ299" s="6"/>
      <c r="AFA299" s="6"/>
      <c r="AFB299" s="6"/>
      <c r="AFC299" s="6"/>
      <c r="AFD299" s="6"/>
      <c r="AFE299" s="6"/>
      <c r="AFF299" s="6"/>
      <c r="AFG299" s="6"/>
      <c r="AFH299" s="6"/>
      <c r="AFI299" s="6"/>
      <c r="AFJ299" s="6"/>
      <c r="AFK299" s="6"/>
      <c r="AFL299" s="6"/>
      <c r="AFM299" s="6"/>
      <c r="AFN299" s="6"/>
      <c r="AFO299" s="6"/>
      <c r="AFP299" s="6"/>
      <c r="AFQ299" s="6"/>
      <c r="AFR299" s="6"/>
      <c r="AFS299" s="6"/>
      <c r="AFT299" s="6"/>
      <c r="AFU299" s="6"/>
      <c r="AFV299" s="6"/>
      <c r="AFW299" s="6"/>
      <c r="AFX299" s="6"/>
      <c r="AFY299" s="6"/>
      <c r="AFZ299" s="6"/>
      <c r="AGA299" s="6"/>
      <c r="AGB299" s="6"/>
      <c r="AGC299" s="6"/>
      <c r="AGD299" s="6"/>
      <c r="AGE299" s="6"/>
      <c r="AGF299" s="6"/>
      <c r="AGG299" s="6"/>
      <c r="AGH299" s="6"/>
      <c r="AGI299" s="6"/>
      <c r="AGJ299" s="6"/>
      <c r="AGK299" s="6"/>
      <c r="AGL299" s="6"/>
      <c r="AGM299" s="6"/>
      <c r="AGN299" s="6"/>
      <c r="AGO299" s="6"/>
      <c r="AGP299" s="6"/>
      <c r="AGQ299" s="6"/>
      <c r="AGR299" s="6"/>
      <c r="AGS299" s="6"/>
      <c r="AGT299" s="6"/>
      <c r="AGU299" s="6"/>
      <c r="AGV299" s="6"/>
      <c r="AGW299" s="6"/>
      <c r="AGX299" s="6"/>
      <c r="AGY299" s="6"/>
      <c r="AGZ299" s="6"/>
      <c r="AHA299" s="6"/>
      <c r="AHB299" s="6"/>
      <c r="AHC299" s="6"/>
      <c r="AHD299" s="6"/>
      <c r="AHE299" s="6"/>
      <c r="AHF299" s="6"/>
      <c r="AHG299" s="6"/>
      <c r="AHH299" s="6"/>
      <c r="AHI299" s="6"/>
      <c r="AHJ299" s="6"/>
      <c r="AHK299" s="6"/>
      <c r="AHL299" s="6"/>
      <c r="AHM299" s="6"/>
      <c r="AHN299" s="6"/>
      <c r="AHO299" s="6"/>
      <c r="AHP299" s="6"/>
      <c r="AHQ299" s="6"/>
      <c r="AHR299" s="6"/>
      <c r="AHS299" s="6"/>
      <c r="AHT299" s="6"/>
      <c r="AHU299" s="6"/>
      <c r="AHV299" s="6"/>
      <c r="AHW299" s="6"/>
      <c r="AHX299" s="6"/>
      <c r="AHY299" s="6"/>
      <c r="AHZ299" s="6"/>
      <c r="AIA299" s="6"/>
      <c r="AIB299" s="6"/>
      <c r="AIC299" s="6"/>
      <c r="AID299" s="6"/>
      <c r="AIE299" s="6"/>
      <c r="AIF299" s="6"/>
      <c r="AIG299" s="6"/>
      <c r="AIH299" s="6"/>
      <c r="AII299" s="6"/>
      <c r="AIJ299" s="6"/>
      <c r="AIK299" s="6"/>
      <c r="AIL299" s="6"/>
      <c r="AIM299" s="6"/>
      <c r="AIN299" s="6"/>
      <c r="AIO299" s="6"/>
      <c r="AIP299" s="6"/>
      <c r="AIQ299" s="6"/>
      <c r="AIR299" s="6"/>
      <c r="AIS299" s="6"/>
      <c r="AIT299" s="6"/>
      <c r="AIU299" s="6"/>
      <c r="AIV299" s="6"/>
      <c r="AIW299" s="6"/>
      <c r="AIX299" s="6"/>
      <c r="AIY299" s="6"/>
      <c r="AIZ299" s="6"/>
      <c r="AJA299" s="6"/>
      <c r="AJB299" s="6"/>
      <c r="AJC299" s="6"/>
      <c r="AJD299" s="6"/>
      <c r="AJE299" s="6"/>
      <c r="AJF299" s="6"/>
      <c r="AJG299" s="6"/>
      <c r="AJH299" s="6"/>
      <c r="AJI299" s="6"/>
      <c r="AJJ299" s="6"/>
      <c r="AJK299" s="6"/>
      <c r="AJL299" s="6"/>
      <c r="AJM299" s="6"/>
      <c r="AJN299" s="6"/>
      <c r="AJO299" s="6"/>
      <c r="AJP299" s="6"/>
      <c r="AJQ299" s="6"/>
      <c r="AJR299" s="6"/>
      <c r="AJS299" s="6"/>
      <c r="AJT299" s="6"/>
      <c r="AJU299" s="6"/>
      <c r="AJV299" s="6"/>
      <c r="AJW299" s="6"/>
      <c r="AJX299" s="6"/>
      <c r="AJY299" s="6"/>
      <c r="AJZ299" s="6"/>
      <c r="AKA299" s="6"/>
      <c r="AKB299" s="6"/>
      <c r="AKC299" s="6"/>
      <c r="AKD299" s="6"/>
      <c r="AKE299" s="6"/>
      <c r="AKF299" s="6"/>
      <c r="AKG299" s="6"/>
      <c r="AKH299" s="6"/>
      <c r="AKI299" s="6"/>
      <c r="AKJ299" s="6"/>
      <c r="AKK299" s="6"/>
      <c r="AKL299" s="6"/>
      <c r="AKM299" s="6"/>
      <c r="AKN299" s="6"/>
      <c r="AKO299" s="6"/>
      <c r="AKP299" s="6"/>
      <c r="AKQ299" s="6"/>
      <c r="AKR299" s="6"/>
      <c r="AKS299" s="6"/>
      <c r="AKT299" s="6"/>
      <c r="AKU299" s="6"/>
      <c r="AKV299" s="6"/>
      <c r="AKW299" s="6"/>
      <c r="AKX299" s="6"/>
      <c r="AKY299" s="6"/>
      <c r="AKZ299" s="6"/>
      <c r="ALA299" s="6"/>
      <c r="ALB299" s="6"/>
      <c r="ALC299" s="6"/>
      <c r="ALD299" s="6"/>
      <c r="ALE299" s="6"/>
      <c r="ALF299" s="6"/>
      <c r="ALG299" s="6"/>
      <c r="ALH299" s="6"/>
      <c r="ALI299" s="6"/>
      <c r="ALJ299" s="6"/>
      <c r="ALK299" s="6"/>
      <c r="ALL299" s="6"/>
      <c r="ALM299" s="6"/>
      <c r="ALN299" s="6"/>
      <c r="ALO299" s="6"/>
      <c r="ALP299" s="6"/>
      <c r="ALQ299" s="6"/>
      <c r="ALR299" s="6"/>
      <c r="ALS299" s="6"/>
      <c r="ALT299" s="6"/>
      <c r="ALU299" s="6"/>
      <c r="ALV299" s="6"/>
      <c r="ALW299" s="6"/>
      <c r="ALX299" s="6"/>
      <c r="ALY299" s="6"/>
      <c r="ALZ299" s="6"/>
      <c r="AMA299" s="6"/>
      <c r="AMB299" s="6"/>
      <c r="AMC299" s="6"/>
      <c r="AMD299" s="6"/>
      <c r="AME299" s="6"/>
      <c r="AMF299" s="6"/>
      <c r="AMG299" s="6"/>
      <c r="AMH299" s="6"/>
      <c r="AMI299" s="6"/>
      <c r="AMJ299" s="6"/>
      <c r="AMK299" s="6"/>
      <c r="AML299" s="6"/>
      <c r="AMM299" s="6"/>
      <c r="AMN299" s="6"/>
      <c r="AMO299" s="6"/>
      <c r="AMP299" s="6"/>
      <c r="AMQ299" s="6"/>
      <c r="AMR299" s="6"/>
      <c r="AMS299" s="6"/>
      <c r="AMT299" s="6"/>
      <c r="AMU299" s="6"/>
      <c r="AMV299" s="6"/>
      <c r="AMW299" s="6"/>
      <c r="AMX299" s="6"/>
      <c r="AMY299" s="6"/>
      <c r="AMZ299" s="6"/>
      <c r="ANA299" s="6"/>
      <c r="ANB299" s="6"/>
      <c r="ANC299" s="6"/>
      <c r="AND299" s="6"/>
      <c r="ANE299" s="6"/>
      <c r="ANF299" s="6"/>
      <c r="ANG299" s="6"/>
      <c r="ANH299" s="6"/>
      <c r="ANI299" s="6"/>
      <c r="ANJ299" s="6"/>
      <c r="ANK299" s="6"/>
      <c r="ANL299" s="6"/>
      <c r="ANM299" s="6"/>
      <c r="ANN299" s="6"/>
      <c r="ANO299" s="6"/>
      <c r="ANP299" s="6"/>
      <c r="ANQ299" s="6"/>
      <c r="ANR299" s="6"/>
      <c r="ANS299" s="6"/>
      <c r="ANT299" s="6"/>
      <c r="ANU299" s="6"/>
      <c r="ANV299" s="6"/>
      <c r="ANW299" s="6"/>
      <c r="ANX299" s="6"/>
      <c r="ANY299" s="6"/>
      <c r="ANZ299" s="6"/>
      <c r="AOA299" s="6"/>
      <c r="AOB299" s="6"/>
      <c r="AOC299" s="6"/>
      <c r="AOD299" s="6"/>
      <c r="AOE299" s="6"/>
      <c r="AOF299" s="6"/>
      <c r="AOG299" s="6"/>
      <c r="AOH299" s="6"/>
      <c r="AOI299" s="6"/>
      <c r="AOJ299" s="6"/>
      <c r="AOK299" s="6"/>
      <c r="AOL299" s="6"/>
      <c r="AOM299" s="6"/>
      <c r="AON299" s="6"/>
      <c r="AOO299" s="6"/>
      <c r="AOP299" s="6"/>
      <c r="AOQ299" s="6"/>
      <c r="AOR299" s="6"/>
      <c r="AOS299" s="6"/>
      <c r="AOT299" s="6"/>
      <c r="AOU299" s="6"/>
      <c r="AOV299" s="6"/>
      <c r="AOW299" s="6"/>
      <c r="AOX299" s="6"/>
      <c r="AOY299" s="6"/>
      <c r="AOZ299" s="6"/>
      <c r="APA299" s="6"/>
      <c r="APB299" s="6"/>
      <c r="APC299" s="6"/>
      <c r="APD299" s="6"/>
      <c r="APE299" s="6"/>
      <c r="APF299" s="6"/>
      <c r="APG299" s="6"/>
      <c r="APH299" s="6"/>
      <c r="API299" s="6"/>
      <c r="APJ299" s="6"/>
      <c r="APK299" s="6"/>
      <c r="APL299" s="6"/>
      <c r="APM299" s="6"/>
      <c r="APN299" s="6"/>
      <c r="APO299" s="6"/>
      <c r="APP299" s="6"/>
      <c r="APQ299" s="6"/>
      <c r="APR299" s="6"/>
      <c r="APS299" s="6"/>
      <c r="APT299" s="6"/>
      <c r="APU299" s="6"/>
      <c r="APV299" s="6"/>
      <c r="APW299" s="6"/>
      <c r="APX299" s="6"/>
      <c r="APY299" s="6"/>
      <c r="APZ299" s="6"/>
      <c r="AQA299" s="6"/>
      <c r="AQB299" s="6"/>
      <c r="AQC299" s="6"/>
      <c r="AQD299" s="6"/>
      <c r="AQE299" s="6"/>
      <c r="AQF299" s="6"/>
      <c r="AQG299" s="6"/>
      <c r="AQH299" s="6"/>
      <c r="AQI299" s="6"/>
      <c r="AQJ299" s="6"/>
      <c r="AQK299" s="6"/>
      <c r="AQL299" s="6"/>
      <c r="AQM299" s="6"/>
      <c r="AQN299" s="6"/>
      <c r="AQO299" s="6"/>
      <c r="AQP299" s="6"/>
      <c r="AQQ299" s="6"/>
      <c r="AQR299" s="6"/>
      <c r="AQS299" s="6"/>
      <c r="AQT299" s="6"/>
      <c r="AQU299" s="6"/>
      <c r="AQV299" s="6"/>
      <c r="AQW299" s="6"/>
      <c r="AQX299" s="6"/>
      <c r="AQY299" s="6"/>
      <c r="AQZ299" s="6"/>
      <c r="ARA299" s="6"/>
      <c r="ARB299" s="6"/>
      <c r="ARC299" s="6"/>
      <c r="ARD299" s="6"/>
      <c r="ARE299" s="6"/>
      <c r="ARF299" s="6"/>
      <c r="ARG299" s="6"/>
      <c r="ARH299" s="6"/>
      <c r="ARI299" s="6"/>
      <c r="ARJ299" s="6"/>
      <c r="ARK299" s="6"/>
      <c r="ARL299" s="6"/>
      <c r="ARM299" s="6"/>
      <c r="ARN299" s="6"/>
      <c r="ARO299" s="6"/>
      <c r="ARP299" s="6"/>
      <c r="ARQ299" s="6"/>
      <c r="ARR299" s="6"/>
      <c r="ARS299" s="6"/>
      <c r="ART299" s="6"/>
      <c r="ARU299" s="6"/>
      <c r="ARV299" s="6"/>
      <c r="ARW299" s="6"/>
      <c r="ARX299" s="6"/>
      <c r="ARY299" s="6"/>
      <c r="ARZ299" s="6"/>
      <c r="ASA299" s="6"/>
      <c r="ASB299" s="6"/>
      <c r="ASC299" s="6"/>
      <c r="ASD299" s="6"/>
      <c r="ASE299" s="6"/>
      <c r="ASF299" s="6"/>
      <c r="ASG299" s="6"/>
      <c r="ASH299" s="6"/>
      <c r="ASI299" s="6"/>
      <c r="ASJ299" s="6"/>
      <c r="ASK299" s="6"/>
      <c r="ASL299" s="6"/>
      <c r="ASM299" s="6"/>
      <c r="ASN299" s="6"/>
      <c r="ASO299" s="6"/>
      <c r="ASP299" s="6"/>
      <c r="ASQ299" s="6"/>
      <c r="ASR299" s="6"/>
      <c r="ASS299" s="6"/>
      <c r="AST299" s="6"/>
      <c r="ASU299" s="6"/>
      <c r="ASV299" s="6"/>
      <c r="ASW299" s="6"/>
      <c r="ASX299" s="6"/>
      <c r="ASY299" s="6"/>
      <c r="ASZ299" s="6"/>
      <c r="ATA299" s="6"/>
      <c r="ATB299" s="6"/>
      <c r="ATC299" s="6"/>
      <c r="ATD299" s="6"/>
      <c r="ATE299" s="6"/>
      <c r="ATF299" s="6"/>
      <c r="ATG299" s="6"/>
      <c r="ATH299" s="6"/>
      <c r="ATI299" s="6"/>
      <c r="ATJ299" s="6"/>
      <c r="ATK299" s="6"/>
      <c r="ATL299" s="6"/>
      <c r="ATM299" s="6"/>
      <c r="ATN299" s="6"/>
      <c r="ATO299" s="6"/>
      <c r="ATP299" s="6"/>
      <c r="ATQ299" s="6"/>
      <c r="ATR299" s="6"/>
      <c r="ATS299" s="6"/>
      <c r="ATT299" s="6"/>
      <c r="ATU299" s="6"/>
      <c r="ATV299" s="6"/>
      <c r="ATW299" s="6"/>
      <c r="ATX299" s="6"/>
      <c r="ATY299" s="6"/>
      <c r="ATZ299" s="6"/>
      <c r="AUA299" s="6"/>
      <c r="AUB299" s="6"/>
      <c r="AUC299" s="6"/>
      <c r="AUD299" s="6"/>
      <c r="AUE299" s="6"/>
      <c r="AUF299" s="6"/>
      <c r="AUG299" s="6"/>
      <c r="AUH299" s="6"/>
      <c r="AUI299" s="6"/>
      <c r="AUJ299" s="6"/>
      <c r="AUK299" s="6"/>
      <c r="AUL299" s="6"/>
      <c r="AUM299" s="6"/>
      <c r="AUN299" s="6"/>
      <c r="AUO299" s="6"/>
      <c r="AUP299" s="6"/>
      <c r="AUQ299" s="6"/>
      <c r="AUR299" s="6"/>
      <c r="AUS299" s="6"/>
      <c r="AUT299" s="6"/>
      <c r="AUU299" s="6"/>
      <c r="AUV299" s="6"/>
      <c r="AUW299" s="6"/>
      <c r="AUX299" s="6"/>
      <c r="AUY299" s="6"/>
      <c r="AUZ299" s="6"/>
      <c r="AVA299" s="6"/>
      <c r="AVB299" s="6"/>
      <c r="AVC299" s="6"/>
      <c r="AVD299" s="6"/>
      <c r="AVE299" s="6"/>
      <c r="AVF299" s="6"/>
      <c r="AVG299" s="6"/>
      <c r="AVH299" s="6"/>
      <c r="AVI299" s="6"/>
      <c r="AVJ299" s="6"/>
      <c r="AVK299" s="6"/>
      <c r="AVL299" s="6"/>
      <c r="AVM299" s="6"/>
      <c r="AVN299" s="6"/>
      <c r="AVO299" s="6"/>
      <c r="AVP299" s="6"/>
      <c r="AVQ299" s="6"/>
      <c r="AVR299" s="6"/>
      <c r="AVS299" s="6"/>
      <c r="AVT299" s="6"/>
      <c r="AVU299" s="6"/>
      <c r="AVV299" s="6"/>
      <c r="AVW299" s="6"/>
      <c r="AVX299" s="6"/>
      <c r="AVY299" s="6"/>
      <c r="AVZ299" s="6"/>
      <c r="AWA299" s="6"/>
      <c r="AWB299" s="6"/>
      <c r="AWC299" s="6"/>
      <c r="AWD299" s="6"/>
      <c r="AWE299" s="6"/>
      <c r="AWF299" s="6"/>
      <c r="AWG299" s="6"/>
      <c r="AWH299" s="6"/>
      <c r="AWI299" s="6"/>
      <c r="AWJ299" s="6"/>
      <c r="AWK299" s="6"/>
      <c r="AWL299" s="6"/>
      <c r="AWM299" s="6"/>
      <c r="AWN299" s="6"/>
      <c r="AWO299" s="6"/>
      <c r="AWP299" s="6"/>
      <c r="AWQ299" s="6"/>
      <c r="AWR299" s="6"/>
      <c r="AWS299" s="6"/>
      <c r="AWT299" s="6"/>
      <c r="AWU299" s="6"/>
      <c r="AWV299" s="6"/>
      <c r="AWW299" s="6"/>
      <c r="AWX299" s="6"/>
      <c r="AWY299" s="6"/>
      <c r="AWZ299" s="6"/>
      <c r="AXA299" s="6"/>
      <c r="AXB299" s="6"/>
      <c r="AXC299" s="6"/>
      <c r="AXD299" s="6"/>
      <c r="AXE299" s="6"/>
      <c r="AXF299" s="6"/>
      <c r="AXG299" s="6"/>
      <c r="AXH299" s="6"/>
      <c r="AXI299" s="6"/>
      <c r="AXJ299" s="6"/>
      <c r="AXK299" s="6"/>
      <c r="AXL299" s="6"/>
      <c r="AXM299" s="6"/>
      <c r="AXN299" s="6"/>
      <c r="AXO299" s="6"/>
      <c r="AXP299" s="6"/>
      <c r="AXQ299" s="6"/>
      <c r="AXR299" s="6"/>
      <c r="AXS299" s="6"/>
      <c r="AXT299" s="6"/>
      <c r="AXU299" s="6"/>
      <c r="AXV299" s="6"/>
      <c r="AXW299" s="6"/>
      <c r="AXX299" s="6"/>
      <c r="AXY299" s="6"/>
      <c r="AXZ299" s="6"/>
      <c r="AYA299" s="6"/>
      <c r="AYB299" s="6"/>
      <c r="AYC299" s="6"/>
      <c r="AYD299" s="6"/>
      <c r="AYE299" s="6"/>
      <c r="AYF299" s="6"/>
      <c r="AYG299" s="6"/>
      <c r="AYH299" s="6"/>
      <c r="AYI299" s="6"/>
      <c r="AYJ299" s="6"/>
      <c r="AYK299" s="6"/>
      <c r="AYL299" s="6"/>
      <c r="AYM299" s="6"/>
      <c r="AYN299" s="6"/>
      <c r="AYO299" s="6"/>
      <c r="AYP299" s="6"/>
      <c r="AYQ299" s="6"/>
      <c r="AYR299" s="6"/>
      <c r="AYS299" s="6"/>
      <c r="AYT299" s="6"/>
      <c r="AYU299" s="6"/>
      <c r="AYV299" s="6"/>
      <c r="AYW299" s="6"/>
      <c r="AYX299" s="6"/>
      <c r="AYY299" s="6"/>
      <c r="AYZ299" s="6"/>
      <c r="AZA299" s="6"/>
      <c r="AZB299" s="6"/>
      <c r="AZC299" s="6"/>
      <c r="AZD299" s="6"/>
      <c r="AZE299" s="6"/>
      <c r="AZF299" s="6"/>
      <c r="AZG299" s="6"/>
      <c r="AZH299" s="6"/>
      <c r="AZI299" s="6"/>
      <c r="AZJ299" s="6"/>
      <c r="AZK299" s="6"/>
      <c r="AZL299" s="6"/>
      <c r="AZM299" s="6"/>
      <c r="AZN299" s="6"/>
      <c r="AZO299" s="6"/>
      <c r="AZP299" s="6"/>
      <c r="AZQ299" s="6"/>
      <c r="AZR299" s="6"/>
      <c r="AZS299" s="6"/>
      <c r="AZT299" s="6"/>
      <c r="AZU299" s="6"/>
      <c r="AZV299" s="6"/>
      <c r="AZW299" s="6"/>
      <c r="AZX299" s="6"/>
      <c r="AZY299" s="6"/>
      <c r="AZZ299" s="6"/>
      <c r="BAA299" s="6"/>
      <c r="BAB299" s="6"/>
      <c r="BAC299" s="6"/>
      <c r="BAD299" s="6"/>
      <c r="BAE299" s="6"/>
      <c r="BAF299" s="6"/>
      <c r="BAG299" s="6"/>
      <c r="BAH299" s="6"/>
      <c r="BAI299" s="6"/>
      <c r="BAJ299" s="6"/>
      <c r="BAK299" s="6"/>
      <c r="BAL299" s="6"/>
      <c r="BAM299" s="6"/>
      <c r="BAN299" s="6"/>
      <c r="BAO299" s="6"/>
      <c r="BAP299" s="6"/>
      <c r="BAQ299" s="6"/>
      <c r="BAR299" s="6"/>
      <c r="BAS299" s="6"/>
      <c r="BAT299" s="6"/>
      <c r="BAU299" s="6"/>
      <c r="BAV299" s="6"/>
      <c r="BAW299" s="6"/>
      <c r="BAX299" s="6"/>
      <c r="BAY299" s="6"/>
      <c r="BAZ299" s="6"/>
      <c r="BBA299" s="6"/>
      <c r="BBB299" s="6"/>
      <c r="BBC299" s="6"/>
      <c r="BBD299" s="6"/>
      <c r="BBE299" s="6"/>
      <c r="BBF299" s="6"/>
      <c r="BBG299" s="6"/>
      <c r="BBH299" s="6"/>
      <c r="BBI299" s="6"/>
      <c r="BBJ299" s="6"/>
      <c r="BBK299" s="6"/>
      <c r="BBL299" s="6"/>
      <c r="BBM299" s="6"/>
      <c r="BBN299" s="6"/>
      <c r="BBO299" s="6"/>
      <c r="BBP299" s="6"/>
      <c r="BBQ299" s="6"/>
      <c r="BBR299" s="6"/>
      <c r="BBS299" s="6"/>
      <c r="BBT299" s="6"/>
      <c r="BBU299" s="6"/>
      <c r="BBV299" s="6"/>
      <c r="BBW299" s="6"/>
      <c r="BBX299" s="6"/>
      <c r="BBY299" s="6"/>
      <c r="BBZ299" s="6"/>
      <c r="BCA299" s="6"/>
      <c r="BCB299" s="6"/>
      <c r="BCC299" s="6"/>
      <c r="BCD299" s="6"/>
      <c r="BCE299" s="6"/>
      <c r="BCF299" s="6"/>
      <c r="BCG299" s="6"/>
      <c r="BCH299" s="6"/>
      <c r="BCI299" s="6"/>
      <c r="BCJ299" s="6"/>
      <c r="BCK299" s="6"/>
      <c r="BCL299" s="6"/>
      <c r="BCM299" s="6"/>
      <c r="BCN299" s="6"/>
      <c r="BCO299" s="6"/>
      <c r="BCP299" s="6"/>
      <c r="BCQ299" s="6"/>
      <c r="BCR299" s="6"/>
      <c r="BCS299" s="6"/>
      <c r="BCT299" s="6"/>
      <c r="BCU299" s="6"/>
      <c r="BCV299" s="6"/>
      <c r="BCW299" s="6"/>
      <c r="BCX299" s="6"/>
      <c r="BCY299" s="6"/>
      <c r="BCZ299" s="6"/>
      <c r="BDA299" s="6"/>
      <c r="BDB299" s="6"/>
      <c r="BDC299" s="6"/>
      <c r="BDD299" s="6"/>
      <c r="BDE299" s="6"/>
      <c r="BDF299" s="6"/>
      <c r="BDG299" s="6"/>
      <c r="BDH299" s="6"/>
      <c r="BDI299" s="6"/>
      <c r="BDJ299" s="6"/>
      <c r="BDK299" s="6"/>
      <c r="BDL299" s="6"/>
      <c r="BDM299" s="6"/>
      <c r="BDN299" s="6"/>
      <c r="BDO299" s="6"/>
      <c r="BDP299" s="6"/>
      <c r="BDQ299" s="6"/>
      <c r="BDR299" s="6"/>
      <c r="BDS299" s="6"/>
      <c r="BDT299" s="6"/>
      <c r="BDU299" s="6"/>
      <c r="BDV299" s="6"/>
      <c r="BDW299" s="6"/>
      <c r="BDX299" s="6"/>
      <c r="BDY299" s="6"/>
      <c r="BDZ299" s="6"/>
      <c r="BEA299" s="6"/>
      <c r="BEB299" s="6"/>
      <c r="BEC299" s="6"/>
      <c r="BED299" s="6"/>
      <c r="BEE299" s="6"/>
      <c r="BEF299" s="6"/>
      <c r="BEG299" s="6"/>
      <c r="BEH299" s="6"/>
      <c r="BEI299" s="6"/>
      <c r="BEJ299" s="6"/>
      <c r="BEK299" s="6"/>
      <c r="BEL299" s="6"/>
      <c r="BEM299" s="6"/>
      <c r="BEN299" s="6"/>
      <c r="BEO299" s="6"/>
      <c r="BEP299" s="6"/>
      <c r="BEQ299" s="6"/>
      <c r="BER299" s="6"/>
      <c r="BES299" s="6"/>
      <c r="BET299" s="6"/>
      <c r="BEU299" s="6"/>
      <c r="BEV299" s="6"/>
      <c r="BEW299" s="6"/>
      <c r="BEX299" s="6"/>
      <c r="BEY299" s="6"/>
      <c r="BEZ299" s="6"/>
      <c r="BFA299" s="6"/>
      <c r="BFB299" s="6"/>
      <c r="BFC299" s="6"/>
      <c r="BFD299" s="6"/>
      <c r="BFE299" s="6"/>
      <c r="BFF299" s="6"/>
      <c r="BFG299" s="6"/>
      <c r="BFH299" s="6"/>
      <c r="BFI299" s="6"/>
      <c r="BFJ299" s="6"/>
      <c r="BFK299" s="6"/>
      <c r="BFL299" s="6"/>
      <c r="BFM299" s="6"/>
      <c r="BFN299" s="6"/>
      <c r="BFO299" s="6"/>
      <c r="BFP299" s="6"/>
      <c r="BFQ299" s="6"/>
      <c r="BFR299" s="6"/>
      <c r="BFS299" s="6"/>
      <c r="BFT299" s="6"/>
      <c r="BFU299" s="6"/>
      <c r="BFV299" s="6"/>
      <c r="BFW299" s="6"/>
      <c r="BFX299" s="6"/>
      <c r="BFY299" s="6"/>
      <c r="BFZ299" s="6"/>
      <c r="BGA299" s="6"/>
      <c r="BGB299" s="6"/>
      <c r="BGC299" s="6"/>
      <c r="BGD299" s="6"/>
      <c r="BGE299" s="6"/>
      <c r="BGF299" s="6"/>
      <c r="BGG299" s="6"/>
      <c r="BGH299" s="6"/>
      <c r="BGI299" s="6"/>
      <c r="BGJ299" s="6"/>
      <c r="BGK299" s="6"/>
      <c r="BGL299" s="6"/>
      <c r="BGM299" s="6"/>
      <c r="BGN299" s="6"/>
      <c r="BGO299" s="6"/>
      <c r="BGP299" s="6"/>
      <c r="BGQ299" s="6"/>
      <c r="BGR299" s="6"/>
      <c r="BGS299" s="6"/>
      <c r="BGT299" s="6"/>
      <c r="BGU299" s="6"/>
      <c r="BGV299" s="6"/>
      <c r="BGW299" s="6"/>
      <c r="BGX299" s="6"/>
      <c r="BGY299" s="6"/>
      <c r="BGZ299" s="6"/>
      <c r="BHA299" s="6"/>
      <c r="BHB299" s="6"/>
      <c r="BHC299" s="6"/>
      <c r="BHD299" s="6"/>
      <c r="BHE299" s="6"/>
      <c r="BHF299" s="6"/>
      <c r="BHG299" s="6"/>
      <c r="BHH299" s="6"/>
      <c r="BHI299" s="6"/>
      <c r="BHJ299" s="6"/>
      <c r="BHK299" s="6"/>
      <c r="BHL299" s="6"/>
      <c r="BHM299" s="6"/>
      <c r="BHN299" s="6"/>
      <c r="BHO299" s="6"/>
      <c r="BHP299" s="6"/>
      <c r="BHQ299" s="6"/>
      <c r="BHR299" s="6"/>
      <c r="BHS299" s="6"/>
      <c r="BHT299" s="6"/>
      <c r="BHU299" s="6"/>
      <c r="BHV299" s="6"/>
      <c r="BHW299" s="6"/>
      <c r="BHX299" s="6"/>
      <c r="BHY299" s="6"/>
      <c r="BHZ299" s="6"/>
      <c r="BIA299" s="6"/>
      <c r="BIB299" s="6"/>
      <c r="BIC299" s="6"/>
      <c r="BID299" s="6"/>
      <c r="BIE299" s="6"/>
      <c r="BIF299" s="6"/>
      <c r="BIG299" s="6"/>
      <c r="BIH299" s="6"/>
      <c r="BII299" s="6"/>
      <c r="BIJ299" s="6"/>
      <c r="BIK299" s="6"/>
      <c r="BIL299" s="6"/>
      <c r="BIM299" s="6"/>
      <c r="BIN299" s="6"/>
      <c r="BIO299" s="6"/>
      <c r="BIP299" s="6"/>
      <c r="BIQ299" s="6"/>
      <c r="BIR299" s="6"/>
      <c r="BIS299" s="6"/>
      <c r="BIT299" s="6"/>
      <c r="BIU299" s="6"/>
      <c r="BIV299" s="6"/>
      <c r="BIW299" s="6"/>
      <c r="BIX299" s="6"/>
      <c r="BIY299" s="6"/>
      <c r="BIZ299" s="6"/>
      <c r="BJA299" s="6"/>
      <c r="BJB299" s="6"/>
      <c r="BJC299" s="6"/>
      <c r="BJD299" s="6"/>
      <c r="BJE299" s="6"/>
      <c r="BJF299" s="6"/>
      <c r="BJG299" s="6"/>
      <c r="BJH299" s="6"/>
      <c r="BJI299" s="6"/>
      <c r="BJJ299" s="6"/>
      <c r="BJK299" s="6"/>
      <c r="BJL299" s="6"/>
      <c r="BJM299" s="6"/>
      <c r="BJN299" s="6"/>
      <c r="BJO299" s="6"/>
      <c r="BJP299" s="6"/>
      <c r="BJQ299" s="6"/>
      <c r="BJR299" s="6"/>
      <c r="BJS299" s="6"/>
      <c r="BJT299" s="6"/>
      <c r="BJU299" s="6"/>
      <c r="BJV299" s="6"/>
      <c r="BJW299" s="6"/>
      <c r="BJX299" s="6"/>
      <c r="BJY299" s="6"/>
      <c r="BJZ299" s="6"/>
      <c r="BKA299" s="6"/>
      <c r="BKB299" s="6"/>
      <c r="BKC299" s="6"/>
      <c r="BKD299" s="6"/>
      <c r="BKE299" s="6"/>
      <c r="BKF299" s="6"/>
      <c r="BKG299" s="6"/>
      <c r="BKH299" s="6"/>
      <c r="BKI299" s="6"/>
      <c r="BKJ299" s="6"/>
      <c r="BKK299" s="6"/>
      <c r="BKL299" s="6"/>
      <c r="BKM299" s="6"/>
      <c r="BKN299" s="6"/>
      <c r="BKO299" s="6"/>
      <c r="BKP299" s="6"/>
      <c r="BKQ299" s="6"/>
      <c r="BKR299" s="6"/>
      <c r="BKS299" s="6"/>
      <c r="BKT299" s="6"/>
      <c r="BKU299" s="6"/>
      <c r="BKV299" s="6"/>
      <c r="BKW299" s="6"/>
      <c r="BKX299" s="6"/>
      <c r="BKY299" s="6"/>
      <c r="BKZ299" s="6"/>
      <c r="BLA299" s="6"/>
      <c r="BLB299" s="6"/>
      <c r="BLC299" s="6"/>
      <c r="BLD299" s="6"/>
      <c r="BLE299" s="6"/>
      <c r="BLF299" s="6"/>
      <c r="BLG299" s="6"/>
      <c r="BLH299" s="6"/>
      <c r="BLI299" s="6"/>
      <c r="BLJ299" s="6"/>
      <c r="BLK299" s="6"/>
      <c r="BLL299" s="6"/>
      <c r="BLM299" s="6"/>
      <c r="BLN299" s="6"/>
      <c r="BLO299" s="6"/>
      <c r="BLP299" s="6"/>
      <c r="BLQ299" s="6"/>
      <c r="BLR299" s="6"/>
      <c r="BLS299" s="6"/>
      <c r="BLT299" s="6"/>
      <c r="BLU299" s="6"/>
      <c r="BLV299" s="6"/>
      <c r="BLW299" s="6"/>
      <c r="BLX299" s="6"/>
      <c r="BLY299" s="6"/>
      <c r="BLZ299" s="6"/>
      <c r="BMA299" s="6"/>
      <c r="BMB299" s="6"/>
      <c r="BMC299" s="6"/>
      <c r="BMD299" s="6"/>
      <c r="BME299" s="6"/>
      <c r="BMF299" s="6"/>
      <c r="BMG299" s="6"/>
      <c r="BMH299" s="6"/>
      <c r="BMI299" s="6"/>
      <c r="BMJ299" s="6"/>
      <c r="BMK299" s="6"/>
      <c r="BML299" s="6"/>
      <c r="BMM299" s="6"/>
      <c r="BMN299" s="6"/>
      <c r="BMO299" s="6"/>
      <c r="BMP299" s="6"/>
      <c r="BMQ299" s="6"/>
      <c r="BMR299" s="6"/>
      <c r="BMS299" s="6"/>
      <c r="BMT299" s="6"/>
      <c r="BMU299" s="6"/>
      <c r="BMV299" s="6"/>
      <c r="BMW299" s="6"/>
      <c r="BMX299" s="6"/>
      <c r="BMY299" s="6"/>
      <c r="BMZ299" s="6"/>
      <c r="BNA299" s="6"/>
      <c r="BNB299" s="6"/>
      <c r="BNC299" s="6"/>
      <c r="BND299" s="6"/>
      <c r="BNE299" s="6"/>
      <c r="BNF299" s="6"/>
      <c r="BNG299" s="6"/>
      <c r="BNH299" s="6"/>
      <c r="BNI299" s="6"/>
      <c r="BNJ299" s="6"/>
      <c r="BNK299" s="6"/>
      <c r="BNL299" s="6"/>
      <c r="BNM299" s="6"/>
      <c r="BNN299" s="6"/>
      <c r="BNO299" s="6"/>
      <c r="BNP299" s="6"/>
      <c r="BNQ299" s="6"/>
      <c r="BNR299" s="6"/>
      <c r="BNS299" s="6"/>
      <c r="BNT299" s="6"/>
      <c r="BNU299" s="6"/>
      <c r="BNV299" s="6"/>
      <c r="BNW299" s="6"/>
      <c r="BNX299" s="6"/>
      <c r="BNY299" s="6"/>
      <c r="BNZ299" s="6"/>
      <c r="BOA299" s="6"/>
      <c r="BOB299" s="6"/>
      <c r="BOC299" s="6"/>
      <c r="BOD299" s="6"/>
      <c r="BOE299" s="6"/>
      <c r="BOF299" s="6"/>
      <c r="BOG299" s="6"/>
      <c r="BOH299" s="6"/>
      <c r="BOI299" s="6"/>
      <c r="BOJ299" s="6"/>
      <c r="BOK299" s="6"/>
      <c r="BOL299" s="6"/>
      <c r="BOM299" s="6"/>
      <c r="BON299" s="6"/>
      <c r="BOO299" s="6"/>
      <c r="BOP299" s="6"/>
      <c r="BOQ299" s="6"/>
      <c r="BOR299" s="6"/>
      <c r="BOS299" s="6"/>
      <c r="BOT299" s="6"/>
      <c r="BOU299" s="6"/>
      <c r="BOV299" s="6"/>
      <c r="BOW299" s="6"/>
      <c r="BOX299" s="6"/>
      <c r="BOY299" s="6"/>
      <c r="BOZ299" s="6"/>
      <c r="BPA299" s="6"/>
      <c r="BPB299" s="6"/>
      <c r="BPC299" s="6"/>
      <c r="BPD299" s="6"/>
      <c r="BPE299" s="6"/>
      <c r="BPF299" s="6"/>
      <c r="BPG299" s="6"/>
      <c r="BPH299" s="6"/>
      <c r="BPI299" s="6"/>
      <c r="BPJ299" s="6"/>
      <c r="BPK299" s="6"/>
      <c r="BPL299" s="6"/>
      <c r="BPM299" s="6"/>
      <c r="BPN299" s="6"/>
      <c r="BPO299" s="6"/>
      <c r="BPP299" s="6"/>
      <c r="BPQ299" s="6"/>
      <c r="BPR299" s="6"/>
      <c r="BPS299" s="6"/>
      <c r="BPT299" s="6"/>
      <c r="BPU299" s="6"/>
      <c r="BPV299" s="6"/>
      <c r="BPW299" s="6"/>
      <c r="BPX299" s="6"/>
      <c r="BPY299" s="6"/>
      <c r="BPZ299" s="6"/>
      <c r="BQA299" s="6"/>
      <c r="BQB299" s="6"/>
      <c r="BQC299" s="6"/>
      <c r="BQD299" s="6"/>
      <c r="BQE299" s="6"/>
      <c r="BQF299" s="6"/>
      <c r="BQG299" s="6"/>
      <c r="BQH299" s="6"/>
      <c r="BQI299" s="6"/>
      <c r="BQJ299" s="6"/>
      <c r="BQK299" s="6"/>
      <c r="BQL299" s="6"/>
      <c r="BQM299" s="6"/>
      <c r="BQN299" s="6"/>
      <c r="BQO299" s="6"/>
      <c r="BQP299" s="6"/>
      <c r="BQQ299" s="6"/>
      <c r="BQR299" s="6"/>
      <c r="BQS299" s="6"/>
      <c r="BQT299" s="6"/>
      <c r="BQU299" s="6"/>
      <c r="BQV299" s="6"/>
      <c r="BQW299" s="6"/>
      <c r="BQX299" s="6"/>
      <c r="BQY299" s="6"/>
      <c r="BQZ299" s="6"/>
      <c r="BRA299" s="6"/>
      <c r="BRB299" s="6"/>
      <c r="BRC299" s="6"/>
      <c r="BRD299" s="6"/>
      <c r="BRE299" s="6"/>
      <c r="BRF299" s="6"/>
      <c r="BRG299" s="6"/>
      <c r="BRH299" s="6"/>
      <c r="BRI299" s="6"/>
      <c r="BRJ299" s="6"/>
      <c r="BRK299" s="6"/>
      <c r="BRL299" s="6"/>
      <c r="BRM299" s="6"/>
      <c r="BRN299" s="6"/>
      <c r="BRO299" s="6"/>
      <c r="BRP299" s="6"/>
      <c r="BRQ299" s="6"/>
      <c r="BRR299" s="6"/>
      <c r="BRS299" s="6"/>
      <c r="BRT299" s="6"/>
      <c r="BRU299" s="6"/>
      <c r="BRV299" s="6"/>
      <c r="BRW299" s="6"/>
      <c r="BRX299" s="6"/>
      <c r="BRY299" s="6"/>
      <c r="BRZ299" s="6"/>
      <c r="BSA299" s="6"/>
      <c r="BSB299" s="6"/>
      <c r="BSC299" s="6"/>
      <c r="BSD299" s="6"/>
      <c r="BSE299" s="6"/>
      <c r="BSF299" s="6"/>
      <c r="BSG299" s="6"/>
      <c r="BSH299" s="6"/>
      <c r="BSI299" s="6"/>
      <c r="BSJ299" s="6"/>
      <c r="BSK299" s="6"/>
      <c r="BSL299" s="6"/>
      <c r="BSM299" s="6"/>
      <c r="BSN299" s="6"/>
      <c r="BSO299" s="6"/>
      <c r="BSP299" s="6"/>
      <c r="BSQ299" s="6"/>
      <c r="BSR299" s="6"/>
      <c r="BSS299" s="6"/>
      <c r="BST299" s="6"/>
      <c r="BSU299" s="6"/>
      <c r="BSV299" s="6"/>
      <c r="BSW299" s="6"/>
      <c r="BSX299" s="6"/>
      <c r="BSY299" s="6"/>
      <c r="BSZ299" s="6"/>
      <c r="BTA299" s="6"/>
      <c r="BTB299" s="6"/>
      <c r="BTC299" s="6"/>
      <c r="BTD299" s="6"/>
      <c r="BTE299" s="6"/>
      <c r="BTF299" s="6"/>
      <c r="BTG299" s="6"/>
      <c r="BTH299" s="6"/>
      <c r="BTI299" s="6"/>
      <c r="BTJ299" s="6"/>
      <c r="BTK299" s="6"/>
      <c r="BTL299" s="6"/>
      <c r="BTM299" s="6"/>
      <c r="BTN299" s="6"/>
      <c r="BTO299" s="6"/>
      <c r="BTP299" s="6"/>
      <c r="BTQ299" s="6"/>
      <c r="BTR299" s="6"/>
      <c r="BTS299" s="6"/>
      <c r="BTT299" s="6"/>
      <c r="BTU299" s="6"/>
      <c r="BTV299" s="6"/>
      <c r="BTW299" s="6"/>
      <c r="BTX299" s="6"/>
      <c r="BTY299" s="6"/>
      <c r="BTZ299" s="6"/>
      <c r="BUA299" s="6"/>
      <c r="BUB299" s="6"/>
      <c r="BUC299" s="6"/>
      <c r="BUD299" s="6"/>
      <c r="BUE299" s="6"/>
      <c r="BUF299" s="6"/>
      <c r="BUG299" s="6"/>
      <c r="BUH299" s="6"/>
      <c r="BUI299" s="6"/>
      <c r="BUJ299" s="6"/>
      <c r="BUK299" s="6"/>
      <c r="BUL299" s="6"/>
      <c r="BUM299" s="6"/>
      <c r="BUN299" s="6"/>
      <c r="BUO299" s="6"/>
      <c r="BUP299" s="6"/>
      <c r="BUQ299" s="6"/>
      <c r="BUR299" s="6"/>
      <c r="BUS299" s="6"/>
      <c r="BUT299" s="6"/>
      <c r="BUU299" s="6"/>
      <c r="BUV299" s="6"/>
      <c r="BUW299" s="6"/>
      <c r="BUX299" s="6"/>
      <c r="BUY299" s="6"/>
      <c r="BUZ299" s="6"/>
      <c r="BVA299" s="6"/>
      <c r="BVB299" s="6"/>
      <c r="BVC299" s="6"/>
      <c r="BVD299" s="6"/>
      <c r="BVE299" s="6"/>
      <c r="BVF299" s="6"/>
      <c r="BVG299" s="6"/>
      <c r="BVH299" s="6"/>
      <c r="BVI299" s="6"/>
      <c r="BVJ299" s="6"/>
      <c r="BVK299" s="6"/>
      <c r="BVL299" s="6"/>
      <c r="BVM299" s="6"/>
      <c r="BVN299" s="6"/>
      <c r="BVO299" s="6"/>
      <c r="BVP299" s="6"/>
      <c r="BVQ299" s="6"/>
      <c r="BVR299" s="6"/>
      <c r="BVS299" s="6"/>
      <c r="BVT299" s="6"/>
      <c r="BVU299" s="6"/>
      <c r="BVV299" s="6"/>
      <c r="BVW299" s="6"/>
      <c r="BVX299" s="6"/>
      <c r="BVY299" s="6"/>
      <c r="BVZ299" s="6"/>
      <c r="BWA299" s="6"/>
      <c r="BWB299" s="6"/>
      <c r="BWC299" s="6"/>
      <c r="BWD299" s="6"/>
      <c r="BWE299" s="6"/>
      <c r="BWF299" s="6"/>
      <c r="BWG299" s="6"/>
      <c r="BWH299" s="6"/>
      <c r="BWI299" s="6"/>
      <c r="BWJ299" s="6"/>
      <c r="BWK299" s="6"/>
      <c r="BWL299" s="6"/>
      <c r="BWM299" s="6"/>
      <c r="BWN299" s="6"/>
      <c r="BWO299" s="6"/>
      <c r="BWP299" s="6"/>
      <c r="BWQ299" s="6"/>
      <c r="BWR299" s="6"/>
      <c r="BWS299" s="6"/>
      <c r="BWT299" s="6"/>
      <c r="BWU299" s="6"/>
      <c r="BWV299" s="6"/>
      <c r="BWW299" s="6"/>
      <c r="BWX299" s="6"/>
      <c r="BWY299" s="6"/>
      <c r="BWZ299" s="6"/>
      <c r="BXA299" s="6"/>
      <c r="BXB299" s="6"/>
      <c r="BXC299" s="6"/>
      <c r="BXD299" s="6"/>
      <c r="BXE299" s="6"/>
      <c r="BXF299" s="6"/>
      <c r="BXG299" s="6"/>
      <c r="BXH299" s="6"/>
      <c r="BXI299" s="6"/>
      <c r="BXJ299" s="6"/>
      <c r="BXK299" s="6"/>
      <c r="BXL299" s="6"/>
      <c r="BXM299" s="6"/>
      <c r="BXN299" s="6"/>
      <c r="BXO299" s="6"/>
      <c r="BXP299" s="6"/>
      <c r="BXQ299" s="6"/>
      <c r="BXR299" s="6"/>
      <c r="BXS299" s="6"/>
      <c r="BXT299" s="6"/>
      <c r="BXU299" s="6"/>
      <c r="BXV299" s="6"/>
      <c r="BXW299" s="6"/>
      <c r="BXX299" s="6"/>
      <c r="BXY299" s="6"/>
      <c r="BXZ299" s="6"/>
      <c r="BYA299" s="6"/>
      <c r="BYB299" s="6"/>
      <c r="BYC299" s="6"/>
      <c r="BYD299" s="6"/>
      <c r="BYE299" s="6"/>
      <c r="BYF299" s="6"/>
      <c r="BYG299" s="6"/>
      <c r="BYH299" s="6"/>
      <c r="BYI299" s="6"/>
      <c r="BYJ299" s="6"/>
      <c r="BYK299" s="6"/>
      <c r="BYL299" s="6"/>
      <c r="BYM299" s="6"/>
      <c r="BYN299" s="6"/>
      <c r="BYO299" s="6"/>
      <c r="BYP299" s="6"/>
      <c r="BYQ299" s="6"/>
      <c r="BYR299" s="6"/>
      <c r="BYS299" s="6"/>
      <c r="BYT299" s="6"/>
      <c r="BYU299" s="6"/>
      <c r="BYV299" s="6"/>
      <c r="BYW299" s="6"/>
      <c r="BYX299" s="6"/>
      <c r="BYY299" s="6"/>
      <c r="BYZ299" s="6"/>
      <c r="BZA299" s="6"/>
      <c r="BZB299" s="6"/>
      <c r="BZC299" s="6"/>
      <c r="BZD299" s="6"/>
      <c r="BZE299" s="6"/>
      <c r="BZF299" s="6"/>
      <c r="BZG299" s="6"/>
      <c r="BZH299" s="6"/>
      <c r="BZI299" s="6"/>
      <c r="BZJ299" s="6"/>
      <c r="BZK299" s="6"/>
      <c r="BZL299" s="6"/>
      <c r="BZM299" s="6"/>
      <c r="BZN299" s="6"/>
      <c r="BZO299" s="6"/>
      <c r="BZP299" s="6"/>
      <c r="BZQ299" s="6"/>
      <c r="BZR299" s="6"/>
      <c r="BZS299" s="6"/>
      <c r="BZT299" s="6"/>
      <c r="BZU299" s="6"/>
      <c r="BZV299" s="6"/>
      <c r="BZW299" s="6"/>
      <c r="BZX299" s="6"/>
      <c r="BZY299" s="6"/>
      <c r="BZZ299" s="6"/>
      <c r="CAA299" s="6"/>
      <c r="CAB299" s="6"/>
      <c r="CAC299" s="6"/>
      <c r="CAD299" s="6"/>
      <c r="CAE299" s="6"/>
      <c r="CAF299" s="6"/>
      <c r="CAG299" s="6"/>
      <c r="CAH299" s="6"/>
      <c r="CAI299" s="6"/>
      <c r="CAJ299" s="6"/>
      <c r="CAK299" s="6"/>
      <c r="CAL299" s="6"/>
      <c r="CAM299" s="6"/>
      <c r="CAN299" s="6"/>
      <c r="CAO299" s="6"/>
      <c r="CAP299" s="6"/>
      <c r="CAQ299" s="6"/>
      <c r="CAR299" s="6"/>
      <c r="CAS299" s="6"/>
      <c r="CAT299" s="6"/>
      <c r="CAU299" s="6"/>
      <c r="CAV299" s="6"/>
      <c r="CAW299" s="6"/>
      <c r="CAX299" s="6"/>
      <c r="CAY299" s="6"/>
      <c r="CAZ299" s="6"/>
      <c r="CBA299" s="6"/>
      <c r="CBB299" s="6"/>
      <c r="CBC299" s="6"/>
      <c r="CBD299" s="6"/>
      <c r="CBE299" s="6"/>
      <c r="CBF299" s="6"/>
      <c r="CBG299" s="6"/>
      <c r="CBH299" s="6"/>
      <c r="CBI299" s="6"/>
      <c r="CBJ299" s="6"/>
      <c r="CBK299" s="6"/>
      <c r="CBL299" s="6"/>
      <c r="CBM299" s="6"/>
      <c r="CBN299" s="6"/>
      <c r="CBO299" s="6"/>
      <c r="CBP299" s="6"/>
      <c r="CBQ299" s="6"/>
      <c r="CBR299" s="6"/>
      <c r="CBS299" s="6"/>
      <c r="CBT299" s="6"/>
      <c r="CBU299" s="6"/>
      <c r="CBV299" s="6"/>
      <c r="CBW299" s="6"/>
      <c r="CBX299" s="6"/>
      <c r="CBY299" s="6"/>
      <c r="CBZ299" s="6"/>
      <c r="CCA299" s="6"/>
      <c r="CCB299" s="6"/>
      <c r="CCC299" s="6"/>
      <c r="CCD299" s="6"/>
      <c r="CCE299" s="6"/>
      <c r="CCF299" s="6"/>
      <c r="CCG299" s="6"/>
      <c r="CCH299" s="6"/>
      <c r="CCI299" s="6"/>
      <c r="CCJ299" s="6"/>
      <c r="CCK299" s="6"/>
      <c r="CCL299" s="6"/>
      <c r="CCM299" s="6"/>
      <c r="CCN299" s="6"/>
      <c r="CCO299" s="6"/>
      <c r="CCP299" s="6"/>
      <c r="CCQ299" s="6"/>
      <c r="CCR299" s="6"/>
      <c r="CCS299" s="6"/>
      <c r="CCT299" s="6"/>
      <c r="CCU299" s="6"/>
      <c r="CCV299" s="6"/>
      <c r="CCW299" s="6"/>
      <c r="CCX299" s="6"/>
      <c r="CCY299" s="6"/>
      <c r="CCZ299" s="6"/>
      <c r="CDA299" s="6"/>
      <c r="CDB299" s="6"/>
      <c r="CDC299" s="6"/>
      <c r="CDD299" s="6"/>
      <c r="CDE299" s="6"/>
      <c r="CDF299" s="6"/>
      <c r="CDG299" s="6"/>
      <c r="CDH299" s="6"/>
      <c r="CDI299" s="6"/>
      <c r="CDJ299" s="6"/>
      <c r="CDK299" s="6"/>
      <c r="CDL299" s="6"/>
      <c r="CDM299" s="6"/>
      <c r="CDN299" s="6"/>
      <c r="CDO299" s="6"/>
      <c r="CDP299" s="6"/>
      <c r="CDQ299" s="6"/>
      <c r="CDR299" s="6"/>
      <c r="CDS299" s="6"/>
      <c r="CDT299" s="6"/>
      <c r="CDU299" s="6"/>
      <c r="CDV299" s="6"/>
      <c r="CDW299" s="6"/>
      <c r="CDX299" s="6"/>
      <c r="CDY299" s="6"/>
      <c r="CDZ299" s="6"/>
      <c r="CEA299" s="6"/>
      <c r="CEB299" s="6"/>
      <c r="CEC299" s="6"/>
      <c r="CED299" s="6"/>
      <c r="CEE299" s="6"/>
      <c r="CEF299" s="6"/>
      <c r="CEG299" s="6"/>
      <c r="CEH299" s="6"/>
      <c r="CEI299" s="6"/>
      <c r="CEJ299" s="6"/>
      <c r="CEK299" s="6"/>
      <c r="CEL299" s="6"/>
      <c r="CEM299" s="6"/>
      <c r="CEN299" s="6"/>
      <c r="CEO299" s="6"/>
      <c r="CEP299" s="6"/>
      <c r="CEQ299" s="6"/>
      <c r="CER299" s="6"/>
      <c r="CES299" s="6"/>
      <c r="CET299" s="6"/>
      <c r="CEU299" s="6"/>
      <c r="CEV299" s="6"/>
      <c r="CEW299" s="6"/>
      <c r="CEX299" s="6"/>
      <c r="CEY299" s="6"/>
      <c r="CEZ299" s="6"/>
      <c r="CFA299" s="6"/>
      <c r="CFB299" s="6"/>
      <c r="CFC299" s="6"/>
      <c r="CFD299" s="6"/>
      <c r="CFE299" s="6"/>
      <c r="CFF299" s="6"/>
      <c r="CFG299" s="6"/>
      <c r="CFH299" s="6"/>
      <c r="CFI299" s="6"/>
      <c r="CFJ299" s="6"/>
      <c r="CFK299" s="6"/>
      <c r="CFL299" s="6"/>
      <c r="CFM299" s="6"/>
      <c r="CFN299" s="6"/>
      <c r="CFO299" s="6"/>
      <c r="CFP299" s="6"/>
      <c r="CFQ299" s="6"/>
      <c r="CFR299" s="6"/>
      <c r="CFS299" s="6"/>
      <c r="CFT299" s="6"/>
      <c r="CFU299" s="6"/>
      <c r="CFV299" s="6"/>
      <c r="CFW299" s="6"/>
      <c r="CFX299" s="6"/>
      <c r="CFY299" s="6"/>
      <c r="CFZ299" s="6"/>
      <c r="CGA299" s="6"/>
      <c r="CGB299" s="6"/>
      <c r="CGC299" s="6"/>
      <c r="CGD299" s="6"/>
      <c r="CGE299" s="6"/>
      <c r="CGF299" s="6"/>
      <c r="CGG299" s="6"/>
      <c r="CGH299" s="6"/>
      <c r="CGI299" s="6"/>
      <c r="CGJ299" s="6"/>
      <c r="CGK299" s="6"/>
      <c r="CGL299" s="6"/>
      <c r="CGM299" s="6"/>
      <c r="CGN299" s="6"/>
      <c r="CGO299" s="6"/>
      <c r="CGP299" s="6"/>
      <c r="CGQ299" s="6"/>
      <c r="CGR299" s="6"/>
      <c r="CGS299" s="6"/>
      <c r="CGT299" s="6"/>
      <c r="CGU299" s="6"/>
      <c r="CGV299" s="6"/>
      <c r="CGW299" s="6"/>
      <c r="CGX299" s="6"/>
      <c r="CGY299" s="6"/>
      <c r="CGZ299" s="6"/>
      <c r="CHA299" s="6"/>
      <c r="CHB299" s="6"/>
      <c r="CHC299" s="6"/>
      <c r="CHD299" s="6"/>
      <c r="CHE299" s="6"/>
      <c r="CHF299" s="6"/>
      <c r="CHG299" s="6"/>
      <c r="CHH299" s="6"/>
      <c r="CHI299" s="6"/>
      <c r="CHJ299" s="6"/>
      <c r="CHK299" s="6"/>
      <c r="CHL299" s="6"/>
      <c r="CHM299" s="6"/>
      <c r="CHN299" s="6"/>
      <c r="CHO299" s="6"/>
      <c r="CHP299" s="6"/>
      <c r="CHQ299" s="6"/>
      <c r="CHR299" s="6"/>
      <c r="CHS299" s="6"/>
      <c r="CHT299" s="6"/>
      <c r="CHU299" s="6"/>
      <c r="CHV299" s="6"/>
      <c r="CHW299" s="6"/>
      <c r="CHX299" s="6"/>
      <c r="CHY299" s="6"/>
      <c r="CHZ299" s="6"/>
      <c r="CIA299" s="6"/>
      <c r="CIB299" s="6"/>
      <c r="CIC299" s="6"/>
      <c r="CID299" s="6"/>
      <c r="CIE299" s="6"/>
      <c r="CIF299" s="6"/>
      <c r="CIG299" s="6"/>
      <c r="CIH299" s="6"/>
      <c r="CII299" s="6"/>
      <c r="CIJ299" s="6"/>
      <c r="CIK299" s="6"/>
      <c r="CIL299" s="6"/>
      <c r="CIM299" s="6"/>
      <c r="CIN299" s="6"/>
      <c r="CIO299" s="6"/>
      <c r="CIP299" s="6"/>
      <c r="CIQ299" s="6"/>
      <c r="CIR299" s="6"/>
      <c r="CIS299" s="6"/>
      <c r="CIT299" s="6"/>
      <c r="CIU299" s="6"/>
      <c r="CIV299" s="6"/>
      <c r="CIW299" s="6"/>
      <c r="CIX299" s="6"/>
      <c r="CIY299" s="6"/>
      <c r="CIZ299" s="6"/>
      <c r="CJA299" s="6"/>
      <c r="CJB299" s="6"/>
      <c r="CJC299" s="6"/>
      <c r="CJD299" s="6"/>
      <c r="CJE299" s="6"/>
      <c r="CJF299" s="6"/>
      <c r="CJG299" s="6"/>
      <c r="CJH299" s="6"/>
      <c r="CJI299" s="6"/>
      <c r="CJJ299" s="6"/>
      <c r="CJK299" s="6"/>
      <c r="CJL299" s="6"/>
      <c r="CJM299" s="6"/>
      <c r="CJN299" s="6"/>
      <c r="CJO299" s="6"/>
      <c r="CJP299" s="6"/>
      <c r="CJQ299" s="6"/>
      <c r="CJR299" s="6"/>
      <c r="CJS299" s="6"/>
      <c r="CJT299" s="6"/>
      <c r="CJU299" s="6"/>
      <c r="CJV299" s="6"/>
      <c r="CJW299" s="6"/>
      <c r="CJX299" s="6"/>
      <c r="CJY299" s="6"/>
      <c r="CJZ299" s="6"/>
      <c r="CKA299" s="6"/>
      <c r="CKB299" s="6"/>
      <c r="CKC299" s="6"/>
      <c r="CKD299" s="6"/>
      <c r="CKE299" s="6"/>
      <c r="CKF299" s="6"/>
      <c r="CKG299" s="6"/>
      <c r="CKH299" s="6"/>
      <c r="CKI299" s="6"/>
      <c r="CKJ299" s="6"/>
      <c r="CKK299" s="6"/>
      <c r="CKL299" s="6"/>
      <c r="CKM299" s="6"/>
      <c r="CKN299" s="6"/>
      <c r="CKO299" s="6"/>
      <c r="CKP299" s="6"/>
      <c r="CKQ299" s="6"/>
      <c r="CKR299" s="6"/>
      <c r="CKS299" s="6"/>
      <c r="CKT299" s="6"/>
      <c r="CKU299" s="6"/>
      <c r="CKV299" s="6"/>
      <c r="CKW299" s="6"/>
      <c r="CKX299" s="6"/>
      <c r="CKY299" s="6"/>
      <c r="CKZ299" s="6"/>
      <c r="CLA299" s="6"/>
      <c r="CLB299" s="6"/>
      <c r="CLC299" s="6"/>
      <c r="CLD299" s="6"/>
      <c r="CLE299" s="6"/>
      <c r="CLF299" s="6"/>
      <c r="CLG299" s="6"/>
      <c r="CLH299" s="6"/>
      <c r="CLI299" s="6"/>
      <c r="CLJ299" s="6"/>
      <c r="CLK299" s="6"/>
      <c r="CLL299" s="6"/>
      <c r="CLM299" s="6"/>
      <c r="CLN299" s="6"/>
      <c r="CLO299" s="6"/>
      <c r="CLP299" s="6"/>
      <c r="CLQ299" s="6"/>
      <c r="CLR299" s="6"/>
      <c r="CLS299" s="6"/>
      <c r="CLT299" s="6"/>
      <c r="CLU299" s="6"/>
      <c r="CLV299" s="6"/>
      <c r="CLW299" s="6"/>
      <c r="CLX299" s="6"/>
      <c r="CLY299" s="6"/>
      <c r="CLZ299" s="6"/>
      <c r="CMA299" s="6"/>
      <c r="CMB299" s="6"/>
      <c r="CMC299" s="6"/>
      <c r="CMD299" s="6"/>
      <c r="CME299" s="6"/>
      <c r="CMF299" s="6"/>
      <c r="CMG299" s="6"/>
      <c r="CMH299" s="6"/>
      <c r="CMI299" s="6"/>
      <c r="CMJ299" s="6"/>
      <c r="CMK299" s="6"/>
      <c r="CML299" s="6"/>
      <c r="CMM299" s="6"/>
      <c r="CMN299" s="6"/>
      <c r="CMO299" s="6"/>
      <c r="CMP299" s="6"/>
      <c r="CMQ299" s="6"/>
      <c r="CMR299" s="6"/>
      <c r="CMS299" s="6"/>
      <c r="CMT299" s="6"/>
      <c r="CMU299" s="6"/>
      <c r="CMV299" s="6"/>
      <c r="CMW299" s="6"/>
      <c r="CMX299" s="6"/>
      <c r="CMY299" s="6"/>
      <c r="CMZ299" s="6"/>
      <c r="CNA299" s="6"/>
      <c r="CNB299" s="6"/>
      <c r="CNC299" s="6"/>
      <c r="CND299" s="6"/>
      <c r="CNE299" s="6"/>
      <c r="CNF299" s="6"/>
      <c r="CNG299" s="6"/>
      <c r="CNH299" s="6"/>
      <c r="CNI299" s="6"/>
      <c r="CNJ299" s="6"/>
      <c r="CNK299" s="6"/>
      <c r="CNL299" s="6"/>
      <c r="CNM299" s="6"/>
      <c r="CNN299" s="6"/>
      <c r="CNO299" s="6"/>
      <c r="CNP299" s="6"/>
      <c r="CNQ299" s="6"/>
      <c r="CNR299" s="6"/>
      <c r="CNS299" s="6"/>
      <c r="CNT299" s="6"/>
      <c r="CNU299" s="6"/>
      <c r="CNV299" s="6"/>
      <c r="CNW299" s="6"/>
      <c r="CNX299" s="6"/>
      <c r="CNY299" s="6"/>
      <c r="CNZ299" s="6"/>
      <c r="COA299" s="6"/>
      <c r="COB299" s="6"/>
      <c r="COC299" s="6"/>
      <c r="COD299" s="6"/>
      <c r="COE299" s="6"/>
      <c r="COF299" s="6"/>
      <c r="COG299" s="6"/>
      <c r="COH299" s="6"/>
      <c r="COI299" s="6"/>
      <c r="COJ299" s="6"/>
      <c r="COK299" s="6"/>
      <c r="COL299" s="6"/>
      <c r="COM299" s="6"/>
      <c r="CON299" s="6"/>
      <c r="COO299" s="6"/>
      <c r="COP299" s="6"/>
      <c r="COQ299" s="6"/>
      <c r="COR299" s="6"/>
      <c r="COS299" s="6"/>
      <c r="COT299" s="6"/>
      <c r="COU299" s="6"/>
      <c r="COV299" s="6"/>
      <c r="COW299" s="6"/>
      <c r="COX299" s="6"/>
      <c r="COY299" s="6"/>
      <c r="COZ299" s="6"/>
      <c r="CPA299" s="6"/>
      <c r="CPB299" s="6"/>
      <c r="CPC299" s="6"/>
      <c r="CPD299" s="6"/>
      <c r="CPE299" s="6"/>
      <c r="CPF299" s="6"/>
      <c r="CPG299" s="6"/>
      <c r="CPH299" s="6"/>
      <c r="CPI299" s="6"/>
      <c r="CPJ299" s="6"/>
      <c r="CPK299" s="6"/>
      <c r="CPL299" s="6"/>
      <c r="CPM299" s="6"/>
      <c r="CPN299" s="6"/>
      <c r="CPO299" s="6"/>
      <c r="CPP299" s="6"/>
      <c r="CPQ299" s="6"/>
      <c r="CPR299" s="6"/>
      <c r="CPS299" s="6"/>
      <c r="CPT299" s="6"/>
      <c r="CPU299" s="6"/>
      <c r="CPV299" s="6"/>
      <c r="CPW299" s="6"/>
      <c r="CPX299" s="6"/>
      <c r="CPY299" s="6"/>
      <c r="CPZ299" s="6"/>
      <c r="CQA299" s="6"/>
      <c r="CQB299" s="6"/>
      <c r="CQC299" s="6"/>
      <c r="CQD299" s="6"/>
      <c r="CQE299" s="6"/>
      <c r="CQF299" s="6"/>
      <c r="CQG299" s="6"/>
      <c r="CQH299" s="6"/>
      <c r="CQI299" s="6"/>
      <c r="CQJ299" s="6"/>
      <c r="CQK299" s="6"/>
      <c r="CQL299" s="6"/>
      <c r="CQM299" s="6"/>
      <c r="CQN299" s="6"/>
      <c r="CQO299" s="6"/>
      <c r="CQP299" s="6"/>
      <c r="CQQ299" s="6"/>
      <c r="CQR299" s="6"/>
      <c r="CQS299" s="6"/>
      <c r="CQT299" s="6"/>
      <c r="CQU299" s="6"/>
      <c r="CQV299" s="6"/>
      <c r="CQW299" s="6"/>
      <c r="CQX299" s="6"/>
      <c r="CQY299" s="6"/>
      <c r="CQZ299" s="6"/>
      <c r="CRA299" s="6"/>
      <c r="CRB299" s="6"/>
      <c r="CRC299" s="6"/>
      <c r="CRD299" s="6"/>
      <c r="CRE299" s="6"/>
      <c r="CRF299" s="6"/>
      <c r="CRG299" s="6"/>
      <c r="CRH299" s="6"/>
      <c r="CRI299" s="6"/>
      <c r="CRJ299" s="6"/>
      <c r="CRK299" s="6"/>
      <c r="CRL299" s="6"/>
      <c r="CRM299" s="6"/>
      <c r="CRN299" s="6"/>
      <c r="CRO299" s="6"/>
      <c r="CRP299" s="6"/>
      <c r="CRQ299" s="6"/>
      <c r="CRR299" s="6"/>
      <c r="CRS299" s="6"/>
      <c r="CRT299" s="6"/>
      <c r="CRU299" s="6"/>
      <c r="CRV299" s="6"/>
      <c r="CRW299" s="6"/>
      <c r="CRX299" s="6"/>
      <c r="CRY299" s="6"/>
      <c r="CRZ299" s="6"/>
      <c r="CSA299" s="6"/>
      <c r="CSB299" s="6"/>
      <c r="CSC299" s="6"/>
      <c r="CSD299" s="6"/>
      <c r="CSE299" s="6"/>
      <c r="CSF299" s="6"/>
      <c r="CSG299" s="6"/>
      <c r="CSH299" s="6"/>
      <c r="CSI299" s="6"/>
      <c r="CSJ299" s="6"/>
      <c r="CSK299" s="6"/>
      <c r="CSL299" s="6"/>
      <c r="CSM299" s="6"/>
      <c r="CSN299" s="6"/>
      <c r="CSO299" s="6"/>
      <c r="CSP299" s="6"/>
      <c r="CSQ299" s="6"/>
      <c r="CSR299" s="6"/>
      <c r="CSS299" s="6"/>
      <c r="CST299" s="6"/>
      <c r="CSU299" s="6"/>
      <c r="CSV299" s="6"/>
      <c r="CSW299" s="6"/>
      <c r="CSX299" s="6"/>
      <c r="CSY299" s="6"/>
      <c r="CSZ299" s="6"/>
      <c r="CTA299" s="6"/>
      <c r="CTB299" s="6"/>
      <c r="CTC299" s="6"/>
      <c r="CTD299" s="6"/>
      <c r="CTE299" s="6"/>
      <c r="CTF299" s="6"/>
      <c r="CTG299" s="6"/>
      <c r="CTH299" s="6"/>
      <c r="CTI299" s="6"/>
      <c r="CTJ299" s="6"/>
      <c r="CTK299" s="6"/>
      <c r="CTL299" s="6"/>
      <c r="CTM299" s="6"/>
      <c r="CTN299" s="6"/>
      <c r="CTO299" s="6"/>
      <c r="CTP299" s="6"/>
      <c r="CTQ299" s="6"/>
      <c r="CTR299" s="6"/>
      <c r="CTS299" s="6"/>
      <c r="CTT299" s="6"/>
      <c r="CTU299" s="6"/>
      <c r="CTV299" s="6"/>
      <c r="CTW299" s="6"/>
      <c r="CTX299" s="6"/>
      <c r="CTY299" s="6"/>
      <c r="CTZ299" s="6"/>
      <c r="CUA299" s="6"/>
      <c r="CUB299" s="6"/>
      <c r="CUC299" s="6"/>
      <c r="CUD299" s="6"/>
      <c r="CUE299" s="6"/>
      <c r="CUF299" s="6"/>
      <c r="CUG299" s="6"/>
      <c r="CUH299" s="6"/>
      <c r="CUI299" s="6"/>
      <c r="CUJ299" s="6"/>
      <c r="CUK299" s="6"/>
      <c r="CUL299" s="6"/>
      <c r="CUM299" s="6"/>
      <c r="CUN299" s="6"/>
      <c r="CUO299" s="6"/>
      <c r="CUP299" s="6"/>
      <c r="CUQ299" s="6"/>
      <c r="CUR299" s="6"/>
      <c r="CUS299" s="6"/>
      <c r="CUT299" s="6"/>
      <c r="CUU299" s="6"/>
      <c r="CUV299" s="6"/>
      <c r="CUW299" s="6"/>
      <c r="CUX299" s="6"/>
      <c r="CUY299" s="6"/>
      <c r="CUZ299" s="6"/>
      <c r="CVA299" s="6"/>
      <c r="CVB299" s="6"/>
      <c r="CVC299" s="6"/>
      <c r="CVD299" s="6"/>
      <c r="CVE299" s="6"/>
      <c r="CVF299" s="6"/>
      <c r="CVG299" s="6"/>
      <c r="CVH299" s="6"/>
      <c r="CVI299" s="6"/>
      <c r="CVJ299" s="6"/>
      <c r="CVK299" s="6"/>
      <c r="CVL299" s="6"/>
      <c r="CVM299" s="6"/>
      <c r="CVN299" s="6"/>
      <c r="CVO299" s="6"/>
      <c r="CVP299" s="6"/>
      <c r="CVQ299" s="6"/>
      <c r="CVR299" s="6"/>
      <c r="CVS299" s="6"/>
      <c r="CVT299" s="6"/>
      <c r="CVU299" s="6"/>
      <c r="CVV299" s="6"/>
      <c r="CVW299" s="6"/>
      <c r="CVX299" s="6"/>
      <c r="CVY299" s="6"/>
      <c r="CVZ299" s="6"/>
      <c r="CWA299" s="6"/>
      <c r="CWB299" s="6"/>
      <c r="CWC299" s="6"/>
      <c r="CWD299" s="6"/>
      <c r="CWE299" s="6"/>
      <c r="CWF299" s="6"/>
      <c r="CWG299" s="6"/>
      <c r="CWH299" s="6"/>
      <c r="CWI299" s="6"/>
      <c r="CWJ299" s="6"/>
      <c r="CWK299" s="6"/>
      <c r="CWL299" s="6"/>
      <c r="CWM299" s="6"/>
      <c r="CWN299" s="6"/>
      <c r="CWO299" s="6"/>
      <c r="CWP299" s="6"/>
      <c r="CWQ299" s="6"/>
      <c r="CWR299" s="6"/>
      <c r="CWS299" s="6"/>
      <c r="CWT299" s="6"/>
      <c r="CWU299" s="6"/>
      <c r="CWV299" s="6"/>
      <c r="CWW299" s="6"/>
      <c r="CWX299" s="6"/>
      <c r="CWY299" s="6"/>
      <c r="CWZ299" s="6"/>
      <c r="CXA299" s="6"/>
      <c r="CXB299" s="6"/>
      <c r="CXC299" s="6"/>
      <c r="CXD299" s="6"/>
      <c r="CXE299" s="6"/>
      <c r="CXF299" s="6"/>
      <c r="CXG299" s="6"/>
      <c r="CXH299" s="6"/>
      <c r="CXI299" s="6"/>
      <c r="CXJ299" s="6"/>
      <c r="CXK299" s="6"/>
      <c r="CXL299" s="6"/>
      <c r="CXM299" s="6"/>
      <c r="CXN299" s="6"/>
      <c r="CXO299" s="6"/>
      <c r="CXP299" s="6"/>
      <c r="CXQ299" s="6"/>
      <c r="CXR299" s="6"/>
      <c r="CXS299" s="6"/>
      <c r="CXT299" s="6"/>
      <c r="CXU299" s="6"/>
      <c r="CXV299" s="6"/>
      <c r="CXW299" s="6"/>
      <c r="CXX299" s="6"/>
      <c r="CXY299" s="6"/>
      <c r="CXZ299" s="6"/>
      <c r="CYA299" s="6"/>
      <c r="CYB299" s="6"/>
      <c r="CYC299" s="6"/>
      <c r="CYD299" s="6"/>
      <c r="CYE299" s="6"/>
      <c r="CYF299" s="6"/>
      <c r="CYG299" s="6"/>
      <c r="CYH299" s="6"/>
      <c r="CYI299" s="6"/>
      <c r="CYJ299" s="6"/>
      <c r="CYK299" s="6"/>
      <c r="CYL299" s="6"/>
      <c r="CYM299" s="6"/>
      <c r="CYN299" s="6"/>
      <c r="CYO299" s="6"/>
      <c r="CYP299" s="6"/>
      <c r="CYQ299" s="6"/>
      <c r="CYR299" s="6"/>
      <c r="CYS299" s="6"/>
      <c r="CYT299" s="6"/>
      <c r="CYU299" s="6"/>
      <c r="CYV299" s="6"/>
      <c r="CYW299" s="6"/>
      <c r="CYX299" s="6"/>
      <c r="CYY299" s="6"/>
      <c r="CYZ299" s="6"/>
      <c r="CZA299" s="6"/>
      <c r="CZB299" s="6"/>
      <c r="CZC299" s="6"/>
      <c r="CZD299" s="6"/>
      <c r="CZE299" s="6"/>
      <c r="CZF299" s="6"/>
      <c r="CZG299" s="6"/>
      <c r="CZH299" s="6"/>
      <c r="CZI299" s="6"/>
      <c r="CZJ299" s="6"/>
      <c r="CZK299" s="6"/>
      <c r="CZL299" s="6"/>
      <c r="CZM299" s="6"/>
      <c r="CZN299" s="6"/>
      <c r="CZO299" s="6"/>
      <c r="CZP299" s="6"/>
      <c r="CZQ299" s="6"/>
      <c r="CZR299" s="6"/>
      <c r="CZS299" s="6"/>
      <c r="CZT299" s="6"/>
      <c r="CZU299" s="6"/>
      <c r="CZV299" s="6"/>
      <c r="CZW299" s="6"/>
      <c r="CZX299" s="6"/>
      <c r="CZY299" s="6"/>
      <c r="CZZ299" s="6"/>
      <c r="DAA299" s="6"/>
      <c r="DAB299" s="6"/>
      <c r="DAC299" s="6"/>
      <c r="DAD299" s="6"/>
      <c r="DAE299" s="6"/>
      <c r="DAF299" s="6"/>
      <c r="DAG299" s="6"/>
      <c r="DAH299" s="6"/>
      <c r="DAI299" s="6"/>
      <c r="DAJ299" s="6"/>
      <c r="DAK299" s="6"/>
      <c r="DAL299" s="6"/>
      <c r="DAM299" s="6"/>
      <c r="DAN299" s="6"/>
      <c r="DAO299" s="6"/>
      <c r="DAP299" s="6"/>
      <c r="DAQ299" s="6"/>
      <c r="DAR299" s="6"/>
      <c r="DAS299" s="6"/>
      <c r="DAT299" s="6"/>
      <c r="DAU299" s="6"/>
      <c r="DAV299" s="6"/>
      <c r="DAW299" s="6"/>
      <c r="DAX299" s="6"/>
      <c r="DAY299" s="6"/>
      <c r="DAZ299" s="6"/>
      <c r="DBA299" s="6"/>
      <c r="DBB299" s="6"/>
      <c r="DBC299" s="6"/>
      <c r="DBD299" s="6"/>
      <c r="DBE299" s="6"/>
      <c r="DBF299" s="6"/>
      <c r="DBG299" s="6"/>
      <c r="DBH299" s="6"/>
      <c r="DBI299" s="6"/>
      <c r="DBJ299" s="6"/>
      <c r="DBK299" s="6"/>
      <c r="DBL299" s="6"/>
      <c r="DBM299" s="6"/>
      <c r="DBN299" s="6"/>
      <c r="DBO299" s="6"/>
      <c r="DBP299" s="6"/>
      <c r="DBQ299" s="6"/>
      <c r="DBR299" s="6"/>
      <c r="DBS299" s="6"/>
      <c r="DBT299" s="6"/>
      <c r="DBU299" s="6"/>
      <c r="DBV299" s="6"/>
      <c r="DBW299" s="6"/>
      <c r="DBX299" s="6"/>
      <c r="DBY299" s="6"/>
      <c r="DBZ299" s="6"/>
      <c r="DCA299" s="6"/>
      <c r="DCB299" s="6"/>
      <c r="DCC299" s="6"/>
      <c r="DCD299" s="6"/>
      <c r="DCE299" s="6"/>
      <c r="DCF299" s="6"/>
      <c r="DCG299" s="6"/>
      <c r="DCH299" s="6"/>
      <c r="DCI299" s="6"/>
      <c r="DCJ299" s="6"/>
      <c r="DCK299" s="6"/>
      <c r="DCL299" s="6"/>
      <c r="DCM299" s="6"/>
      <c r="DCN299" s="6"/>
      <c r="DCO299" s="6"/>
      <c r="DCP299" s="6"/>
      <c r="DCQ299" s="6"/>
      <c r="DCR299" s="6"/>
      <c r="DCS299" s="6"/>
      <c r="DCT299" s="6"/>
      <c r="DCU299" s="6"/>
      <c r="DCV299" s="6"/>
      <c r="DCW299" s="6"/>
      <c r="DCX299" s="6"/>
      <c r="DCY299" s="6"/>
      <c r="DCZ299" s="6"/>
      <c r="DDA299" s="6"/>
      <c r="DDB299" s="6"/>
      <c r="DDC299" s="6"/>
      <c r="DDD299" s="6"/>
      <c r="DDE299" s="6"/>
      <c r="DDF299" s="6"/>
      <c r="DDG299" s="6"/>
      <c r="DDH299" s="6"/>
      <c r="DDI299" s="6"/>
      <c r="DDJ299" s="6"/>
      <c r="DDK299" s="6"/>
      <c r="DDL299" s="6"/>
      <c r="DDM299" s="6"/>
      <c r="DDN299" s="6"/>
      <c r="DDO299" s="6"/>
      <c r="DDP299" s="6"/>
      <c r="DDQ299" s="6"/>
      <c r="DDR299" s="6"/>
      <c r="DDS299" s="6"/>
      <c r="DDT299" s="6"/>
      <c r="DDU299" s="6"/>
      <c r="DDV299" s="6"/>
      <c r="DDW299" s="6"/>
      <c r="DDX299" s="6"/>
      <c r="DDY299" s="6"/>
      <c r="DDZ299" s="6"/>
      <c r="DEA299" s="6"/>
      <c r="DEB299" s="6"/>
      <c r="DEC299" s="6"/>
      <c r="DED299" s="6"/>
      <c r="DEE299" s="6"/>
      <c r="DEF299" s="6"/>
      <c r="DEG299" s="6"/>
      <c r="DEH299" s="6"/>
      <c r="DEI299" s="6"/>
      <c r="DEJ299" s="6"/>
      <c r="DEK299" s="6"/>
      <c r="DEL299" s="6"/>
      <c r="DEM299" s="6"/>
      <c r="DEN299" s="6"/>
      <c r="DEO299" s="6"/>
      <c r="DEP299" s="6"/>
      <c r="DEQ299" s="6"/>
      <c r="DER299" s="6"/>
      <c r="DES299" s="6"/>
      <c r="DET299" s="6"/>
      <c r="DEU299" s="6"/>
      <c r="DEV299" s="6"/>
      <c r="DEW299" s="6"/>
      <c r="DEX299" s="6"/>
      <c r="DEY299" s="6"/>
      <c r="DEZ299" s="6"/>
      <c r="DFA299" s="6"/>
      <c r="DFB299" s="6"/>
      <c r="DFC299" s="6"/>
      <c r="DFD299" s="6"/>
      <c r="DFE299" s="6"/>
      <c r="DFF299" s="6"/>
      <c r="DFG299" s="6"/>
      <c r="DFH299" s="6"/>
      <c r="DFI299" s="6"/>
      <c r="DFJ299" s="6"/>
      <c r="DFK299" s="6"/>
      <c r="DFL299" s="6"/>
      <c r="DFM299" s="6"/>
      <c r="DFN299" s="6"/>
      <c r="DFO299" s="6"/>
      <c r="DFP299" s="6"/>
      <c r="DFQ299" s="6"/>
      <c r="DFR299" s="6"/>
      <c r="DFS299" s="6"/>
      <c r="DFT299" s="6"/>
      <c r="DFU299" s="6"/>
      <c r="DFV299" s="6"/>
      <c r="DFW299" s="6"/>
      <c r="DFX299" s="6"/>
      <c r="DFY299" s="6"/>
      <c r="DFZ299" s="6"/>
      <c r="DGA299" s="6"/>
      <c r="DGB299" s="6"/>
      <c r="DGC299" s="6"/>
      <c r="DGD299" s="6"/>
      <c r="DGE299" s="6"/>
      <c r="DGF299" s="6"/>
      <c r="DGG299" s="6"/>
      <c r="DGH299" s="6"/>
      <c r="DGI299" s="6"/>
      <c r="DGJ299" s="6"/>
      <c r="DGK299" s="6"/>
      <c r="DGL299" s="6"/>
      <c r="DGM299" s="6"/>
      <c r="DGN299" s="6"/>
      <c r="DGO299" s="6"/>
      <c r="DGP299" s="6"/>
      <c r="DGQ299" s="6"/>
      <c r="DGR299" s="6"/>
      <c r="DGS299" s="6"/>
      <c r="DGT299" s="6"/>
      <c r="DGU299" s="6"/>
      <c r="DGV299" s="6"/>
      <c r="DGW299" s="6"/>
      <c r="DGX299" s="6"/>
      <c r="DGY299" s="6"/>
      <c r="DGZ299" s="6"/>
      <c r="DHA299" s="6"/>
      <c r="DHB299" s="6"/>
      <c r="DHC299" s="6"/>
      <c r="DHD299" s="6"/>
      <c r="DHE299" s="6"/>
      <c r="DHF299" s="6"/>
      <c r="DHG299" s="6"/>
      <c r="DHH299" s="6"/>
      <c r="DHI299" s="6"/>
      <c r="DHJ299" s="6"/>
      <c r="DHK299" s="6"/>
      <c r="DHL299" s="6"/>
      <c r="DHM299" s="6"/>
      <c r="DHN299" s="6"/>
      <c r="DHO299" s="6"/>
      <c r="DHP299" s="6"/>
      <c r="DHQ299" s="6"/>
      <c r="DHR299" s="6"/>
      <c r="DHS299" s="6"/>
      <c r="DHT299" s="6"/>
      <c r="DHU299" s="6"/>
      <c r="DHV299" s="6"/>
      <c r="DHW299" s="6"/>
      <c r="DHX299" s="6"/>
      <c r="DHY299" s="6"/>
      <c r="DHZ299" s="6"/>
      <c r="DIA299" s="6"/>
      <c r="DIB299" s="6"/>
      <c r="DIC299" s="6"/>
      <c r="DID299" s="6"/>
      <c r="DIE299" s="6"/>
      <c r="DIF299" s="6"/>
      <c r="DIG299" s="6"/>
      <c r="DIH299" s="6"/>
      <c r="DII299" s="6"/>
      <c r="DIJ299" s="6"/>
      <c r="DIK299" s="6"/>
      <c r="DIL299" s="6"/>
      <c r="DIM299" s="6"/>
      <c r="DIN299" s="6"/>
      <c r="DIO299" s="6"/>
      <c r="DIP299" s="6"/>
      <c r="DIQ299" s="6"/>
      <c r="DIR299" s="6"/>
      <c r="DIS299" s="6"/>
      <c r="DIT299" s="6"/>
      <c r="DIU299" s="6"/>
      <c r="DIV299" s="6"/>
      <c r="DIW299" s="6"/>
      <c r="DIX299" s="6"/>
      <c r="DIY299" s="6"/>
      <c r="DIZ299" s="6"/>
      <c r="DJA299" s="6"/>
      <c r="DJB299" s="6"/>
      <c r="DJC299" s="6"/>
      <c r="DJD299" s="6"/>
      <c r="DJE299" s="6"/>
      <c r="DJF299" s="6"/>
      <c r="DJG299" s="6"/>
      <c r="DJH299" s="6"/>
      <c r="DJI299" s="6"/>
      <c r="DJJ299" s="6"/>
      <c r="DJK299" s="6"/>
      <c r="DJL299" s="6"/>
      <c r="DJM299" s="6"/>
      <c r="DJN299" s="6"/>
      <c r="DJO299" s="6"/>
      <c r="DJP299" s="6"/>
      <c r="DJQ299" s="6"/>
      <c r="DJR299" s="6"/>
      <c r="DJS299" s="6"/>
      <c r="DJT299" s="6"/>
      <c r="DJU299" s="6"/>
      <c r="DJV299" s="6"/>
      <c r="DJW299" s="6"/>
      <c r="DJX299" s="6"/>
      <c r="DJY299" s="6"/>
      <c r="DJZ299" s="6"/>
      <c r="DKA299" s="6"/>
      <c r="DKB299" s="6"/>
      <c r="DKC299" s="6"/>
      <c r="DKD299" s="6"/>
      <c r="DKE299" s="6"/>
      <c r="DKF299" s="6"/>
      <c r="DKG299" s="6"/>
      <c r="DKH299" s="6"/>
      <c r="DKI299" s="6"/>
      <c r="DKJ299" s="6"/>
      <c r="DKK299" s="6"/>
      <c r="DKL299" s="6"/>
      <c r="DKM299" s="6"/>
      <c r="DKN299" s="6"/>
      <c r="DKO299" s="6"/>
      <c r="DKP299" s="6"/>
      <c r="DKQ299" s="6"/>
      <c r="DKR299" s="6"/>
      <c r="DKS299" s="6"/>
      <c r="DKT299" s="6"/>
      <c r="DKU299" s="6"/>
      <c r="DKV299" s="6"/>
      <c r="DKW299" s="6"/>
      <c r="DKX299" s="6"/>
      <c r="DKY299" s="6"/>
      <c r="DKZ299" s="6"/>
      <c r="DLA299" s="6"/>
      <c r="DLB299" s="6"/>
      <c r="DLC299" s="6"/>
      <c r="DLD299" s="6"/>
      <c r="DLE299" s="6"/>
      <c r="DLF299" s="6"/>
      <c r="DLG299" s="6"/>
      <c r="DLH299" s="6"/>
      <c r="DLI299" s="6"/>
      <c r="DLJ299" s="6"/>
      <c r="DLK299" s="6"/>
      <c r="DLL299" s="6"/>
      <c r="DLM299" s="6"/>
      <c r="DLN299" s="6"/>
      <c r="DLO299" s="6"/>
      <c r="DLP299" s="6"/>
      <c r="DLQ299" s="6"/>
      <c r="DLR299" s="6"/>
      <c r="DLS299" s="6"/>
      <c r="DLT299" s="6"/>
      <c r="DLU299" s="6"/>
      <c r="DLV299" s="6"/>
      <c r="DLW299" s="6"/>
      <c r="DLX299" s="6"/>
      <c r="DLY299" s="6"/>
      <c r="DLZ299" s="6"/>
      <c r="DMA299" s="6"/>
      <c r="DMB299" s="6"/>
      <c r="DMC299" s="6"/>
      <c r="DMD299" s="6"/>
      <c r="DME299" s="6"/>
      <c r="DMF299" s="6"/>
      <c r="DMG299" s="6"/>
      <c r="DMH299" s="6"/>
      <c r="DMI299" s="6"/>
      <c r="DMJ299" s="6"/>
      <c r="DMK299" s="6"/>
      <c r="DML299" s="6"/>
      <c r="DMM299" s="6"/>
      <c r="DMN299" s="6"/>
      <c r="DMO299" s="6"/>
      <c r="DMP299" s="6"/>
      <c r="DMQ299" s="6"/>
      <c r="DMR299" s="6"/>
      <c r="DMS299" s="6"/>
      <c r="DMT299" s="6"/>
      <c r="DMU299" s="6"/>
      <c r="DMV299" s="6"/>
      <c r="DMW299" s="6"/>
      <c r="DMX299" s="6"/>
      <c r="DMY299" s="6"/>
      <c r="DMZ299" s="6"/>
      <c r="DNA299" s="6"/>
      <c r="DNB299" s="6"/>
      <c r="DNC299" s="6"/>
      <c r="DND299" s="6"/>
      <c r="DNE299" s="6"/>
      <c r="DNF299" s="6"/>
      <c r="DNG299" s="6"/>
      <c r="DNH299" s="6"/>
      <c r="DNI299" s="6"/>
      <c r="DNJ299" s="6"/>
      <c r="DNK299" s="6"/>
      <c r="DNL299" s="6"/>
      <c r="DNM299" s="6"/>
      <c r="DNN299" s="6"/>
      <c r="DNO299" s="6"/>
      <c r="DNP299" s="6"/>
      <c r="DNQ299" s="6"/>
      <c r="DNR299" s="6"/>
      <c r="DNS299" s="6"/>
      <c r="DNT299" s="6"/>
      <c r="DNU299" s="6"/>
      <c r="DNV299" s="6"/>
      <c r="DNW299" s="6"/>
      <c r="DNX299" s="6"/>
      <c r="DNY299" s="6"/>
      <c r="DNZ299" s="6"/>
      <c r="DOA299" s="6"/>
      <c r="DOB299" s="6"/>
      <c r="DOC299" s="6"/>
      <c r="DOD299" s="6"/>
      <c r="DOE299" s="6"/>
      <c r="DOF299" s="6"/>
      <c r="DOG299" s="6"/>
      <c r="DOH299" s="6"/>
      <c r="DOI299" s="6"/>
      <c r="DOJ299" s="6"/>
      <c r="DOK299" s="6"/>
      <c r="DOL299" s="6"/>
      <c r="DOM299" s="6"/>
      <c r="DON299" s="6"/>
      <c r="DOO299" s="6"/>
      <c r="DOP299" s="6"/>
      <c r="DOQ299" s="6"/>
      <c r="DOR299" s="6"/>
      <c r="DOS299" s="6"/>
      <c r="DOT299" s="6"/>
      <c r="DOU299" s="6"/>
      <c r="DOV299" s="6"/>
      <c r="DOW299" s="6"/>
      <c r="DOX299" s="6"/>
      <c r="DOY299" s="6"/>
      <c r="DOZ299" s="6"/>
      <c r="DPA299" s="6"/>
      <c r="DPB299" s="6"/>
      <c r="DPC299" s="6"/>
      <c r="DPD299" s="6"/>
      <c r="DPE299" s="6"/>
      <c r="DPF299" s="6"/>
      <c r="DPG299" s="6"/>
      <c r="DPH299" s="6"/>
      <c r="DPI299" s="6"/>
      <c r="DPJ299" s="6"/>
      <c r="DPK299" s="6"/>
      <c r="DPL299" s="6"/>
      <c r="DPM299" s="6"/>
      <c r="DPN299" s="6"/>
      <c r="DPO299" s="6"/>
      <c r="DPP299" s="6"/>
      <c r="DPQ299" s="6"/>
      <c r="DPR299" s="6"/>
      <c r="DPS299" s="6"/>
      <c r="DPT299" s="6"/>
      <c r="DPU299" s="6"/>
      <c r="DPV299" s="6"/>
      <c r="DPW299" s="6"/>
      <c r="DPX299" s="6"/>
      <c r="DPY299" s="6"/>
      <c r="DPZ299" s="6"/>
      <c r="DQA299" s="6"/>
      <c r="DQB299" s="6"/>
      <c r="DQC299" s="6"/>
      <c r="DQD299" s="6"/>
      <c r="DQE299" s="6"/>
      <c r="DQF299" s="6"/>
      <c r="DQG299" s="6"/>
      <c r="DQH299" s="6"/>
      <c r="DQI299" s="6"/>
      <c r="DQJ299" s="6"/>
      <c r="DQK299" s="6"/>
      <c r="DQL299" s="6"/>
      <c r="DQM299" s="6"/>
      <c r="DQN299" s="6"/>
      <c r="DQO299" s="6"/>
      <c r="DQP299" s="6"/>
      <c r="DQQ299" s="6"/>
      <c r="DQR299" s="6"/>
      <c r="DQS299" s="6"/>
      <c r="DQT299" s="6"/>
      <c r="DQU299" s="6"/>
      <c r="DQV299" s="6"/>
      <c r="DQW299" s="6"/>
      <c r="DQX299" s="6"/>
      <c r="DQY299" s="6"/>
      <c r="DQZ299" s="6"/>
      <c r="DRA299" s="6"/>
      <c r="DRB299" s="6"/>
      <c r="DRC299" s="6"/>
      <c r="DRD299" s="6"/>
      <c r="DRE299" s="6"/>
      <c r="DRF299" s="6"/>
      <c r="DRG299" s="6"/>
      <c r="DRH299" s="6"/>
      <c r="DRI299" s="6"/>
      <c r="DRJ299" s="6"/>
      <c r="DRK299" s="6"/>
      <c r="DRL299" s="6"/>
      <c r="DRM299" s="6"/>
      <c r="DRN299" s="6"/>
      <c r="DRO299" s="6"/>
      <c r="DRP299" s="6"/>
      <c r="DRQ299" s="6"/>
      <c r="DRR299" s="6"/>
      <c r="DRS299" s="6"/>
      <c r="DRT299" s="6"/>
      <c r="DRU299" s="6"/>
      <c r="DRV299" s="6"/>
      <c r="DRW299" s="6"/>
      <c r="DRX299" s="6"/>
      <c r="DRY299" s="6"/>
      <c r="DRZ299" s="6"/>
      <c r="DSA299" s="6"/>
      <c r="DSB299" s="6"/>
      <c r="DSC299" s="6"/>
      <c r="DSD299" s="6"/>
      <c r="DSE299" s="6"/>
      <c r="DSF299" s="6"/>
      <c r="DSG299" s="6"/>
      <c r="DSH299" s="6"/>
      <c r="DSI299" s="6"/>
      <c r="DSJ299" s="6"/>
      <c r="DSK299" s="6"/>
      <c r="DSL299" s="6"/>
      <c r="DSM299" s="6"/>
      <c r="DSN299" s="6"/>
      <c r="DSO299" s="6"/>
      <c r="DSP299" s="6"/>
      <c r="DSQ299" s="6"/>
      <c r="DSR299" s="6"/>
      <c r="DSS299" s="6"/>
      <c r="DST299" s="6"/>
      <c r="DSU299" s="6"/>
      <c r="DSV299" s="6"/>
      <c r="DSW299" s="6"/>
      <c r="DSX299" s="6"/>
      <c r="DSY299" s="6"/>
      <c r="DSZ299" s="6"/>
      <c r="DTA299" s="6"/>
      <c r="DTB299" s="6"/>
      <c r="DTC299" s="6"/>
      <c r="DTD299" s="6"/>
      <c r="DTE299" s="6"/>
      <c r="DTF299" s="6"/>
      <c r="DTG299" s="6"/>
      <c r="DTH299" s="6"/>
      <c r="DTI299" s="6"/>
      <c r="DTJ299" s="6"/>
      <c r="DTK299" s="6"/>
      <c r="DTL299" s="6"/>
      <c r="DTM299" s="6"/>
      <c r="DTN299" s="6"/>
      <c r="DTO299" s="6"/>
      <c r="DTP299" s="6"/>
      <c r="DTQ299" s="6"/>
      <c r="DTR299" s="6"/>
      <c r="DTS299" s="6"/>
      <c r="DTT299" s="6"/>
      <c r="DTU299" s="6"/>
      <c r="DTV299" s="6"/>
      <c r="DTW299" s="6"/>
      <c r="DTX299" s="6"/>
      <c r="DTY299" s="6"/>
      <c r="DTZ299" s="6"/>
      <c r="DUA299" s="6"/>
      <c r="DUB299" s="6"/>
      <c r="DUC299" s="6"/>
      <c r="DUD299" s="6"/>
      <c r="DUE299" s="6"/>
      <c r="DUF299" s="6"/>
      <c r="DUG299" s="6"/>
      <c r="DUH299" s="6"/>
      <c r="DUI299" s="6"/>
      <c r="DUJ299" s="6"/>
      <c r="DUK299" s="6"/>
      <c r="DUL299" s="6"/>
      <c r="DUM299" s="6"/>
      <c r="DUN299" s="6"/>
      <c r="DUO299" s="6"/>
      <c r="DUP299" s="6"/>
      <c r="DUQ299" s="6"/>
      <c r="DUR299" s="6"/>
      <c r="DUS299" s="6"/>
      <c r="DUT299" s="6"/>
      <c r="DUU299" s="6"/>
      <c r="DUV299" s="6"/>
      <c r="DUW299" s="6"/>
      <c r="DUX299" s="6"/>
      <c r="DUY299" s="6"/>
      <c r="DUZ299" s="6"/>
      <c r="DVA299" s="6"/>
      <c r="DVB299" s="6"/>
      <c r="DVC299" s="6"/>
      <c r="DVD299" s="6"/>
      <c r="DVE299" s="6"/>
      <c r="DVF299" s="6"/>
      <c r="DVG299" s="6"/>
      <c r="DVH299" s="6"/>
      <c r="DVI299" s="6"/>
      <c r="DVJ299" s="6"/>
      <c r="DVK299" s="6"/>
      <c r="DVL299" s="6"/>
      <c r="DVM299" s="6"/>
      <c r="DVN299" s="6"/>
      <c r="DVO299" s="6"/>
      <c r="DVP299" s="6"/>
      <c r="DVQ299" s="6"/>
      <c r="DVR299" s="6"/>
      <c r="DVS299" s="6"/>
      <c r="DVT299" s="6"/>
      <c r="DVU299" s="6"/>
      <c r="DVV299" s="6"/>
      <c r="DVW299" s="6"/>
      <c r="DVX299" s="6"/>
      <c r="DVY299" s="6"/>
      <c r="DVZ299" s="6"/>
      <c r="DWA299" s="6"/>
      <c r="DWB299" s="6"/>
      <c r="DWC299" s="6"/>
      <c r="DWD299" s="6"/>
      <c r="DWE299" s="6"/>
      <c r="DWF299" s="6"/>
      <c r="DWG299" s="6"/>
      <c r="DWH299" s="6"/>
      <c r="DWI299" s="6"/>
      <c r="DWJ299" s="6"/>
      <c r="DWK299" s="6"/>
      <c r="DWL299" s="6"/>
      <c r="DWM299" s="6"/>
      <c r="DWN299" s="6"/>
      <c r="DWO299" s="6"/>
      <c r="DWP299" s="6"/>
      <c r="DWQ299" s="6"/>
      <c r="DWR299" s="6"/>
      <c r="DWS299" s="6"/>
      <c r="DWT299" s="6"/>
      <c r="DWU299" s="6"/>
      <c r="DWV299" s="6"/>
      <c r="DWW299" s="6"/>
      <c r="DWX299" s="6"/>
      <c r="DWY299" s="6"/>
      <c r="DWZ299" s="6"/>
      <c r="DXA299" s="6"/>
      <c r="DXB299" s="6"/>
      <c r="DXC299" s="6"/>
      <c r="DXD299" s="6"/>
      <c r="DXE299" s="6"/>
      <c r="DXF299" s="6"/>
      <c r="DXG299" s="6"/>
      <c r="DXH299" s="6"/>
      <c r="DXI299" s="6"/>
      <c r="DXJ299" s="6"/>
      <c r="DXK299" s="6"/>
      <c r="DXL299" s="6"/>
      <c r="DXM299" s="6"/>
      <c r="DXN299" s="6"/>
      <c r="DXO299" s="6"/>
      <c r="DXP299" s="6"/>
      <c r="DXQ299" s="6"/>
      <c r="DXR299" s="6"/>
      <c r="DXS299" s="6"/>
      <c r="DXT299" s="6"/>
      <c r="DXU299" s="6"/>
      <c r="DXV299" s="6"/>
      <c r="DXW299" s="6"/>
      <c r="DXX299" s="6"/>
      <c r="DXY299" s="6"/>
      <c r="DXZ299" s="6"/>
      <c r="DYA299" s="6"/>
      <c r="DYB299" s="6"/>
      <c r="DYC299" s="6"/>
      <c r="DYD299" s="6"/>
      <c r="DYE299" s="6"/>
      <c r="DYF299" s="6"/>
      <c r="DYG299" s="6"/>
      <c r="DYH299" s="6"/>
      <c r="DYI299" s="6"/>
      <c r="DYJ299" s="6"/>
      <c r="DYK299" s="6"/>
      <c r="DYL299" s="6"/>
      <c r="DYM299" s="6"/>
      <c r="DYN299" s="6"/>
      <c r="DYO299" s="6"/>
      <c r="DYP299" s="6"/>
      <c r="DYQ299" s="6"/>
      <c r="DYR299" s="6"/>
      <c r="DYS299" s="6"/>
      <c r="DYT299" s="6"/>
      <c r="DYU299" s="6"/>
      <c r="DYV299" s="6"/>
      <c r="DYW299" s="6"/>
      <c r="DYX299" s="6"/>
      <c r="DYY299" s="6"/>
      <c r="DYZ299" s="6"/>
      <c r="DZA299" s="6"/>
      <c r="DZB299" s="6"/>
      <c r="DZC299" s="6"/>
      <c r="DZD299" s="6"/>
      <c r="DZE299" s="6"/>
      <c r="DZF299" s="6"/>
      <c r="DZG299" s="6"/>
      <c r="DZH299" s="6"/>
      <c r="DZI299" s="6"/>
      <c r="DZJ299" s="6"/>
      <c r="DZK299" s="6"/>
      <c r="DZL299" s="6"/>
      <c r="DZM299" s="6"/>
      <c r="DZN299" s="6"/>
      <c r="DZO299" s="6"/>
      <c r="DZP299" s="6"/>
      <c r="DZQ299" s="6"/>
      <c r="DZR299" s="6"/>
      <c r="DZS299" s="6"/>
      <c r="DZT299" s="6"/>
      <c r="DZU299" s="6"/>
      <c r="DZV299" s="6"/>
      <c r="DZW299" s="6"/>
      <c r="DZX299" s="6"/>
      <c r="DZY299" s="6"/>
      <c r="DZZ299" s="6"/>
      <c r="EAA299" s="6"/>
      <c r="EAB299" s="6"/>
      <c r="EAC299" s="6"/>
      <c r="EAD299" s="6"/>
      <c r="EAE299" s="6"/>
      <c r="EAF299" s="6"/>
      <c r="EAG299" s="6"/>
      <c r="EAH299" s="6"/>
      <c r="EAI299" s="6"/>
      <c r="EAJ299" s="6"/>
      <c r="EAK299" s="6"/>
      <c r="EAL299" s="6"/>
      <c r="EAM299" s="6"/>
      <c r="EAN299" s="6"/>
      <c r="EAO299" s="6"/>
      <c r="EAP299" s="6"/>
      <c r="EAQ299" s="6"/>
      <c r="EAR299" s="6"/>
      <c r="EAS299" s="6"/>
      <c r="EAT299" s="6"/>
      <c r="EAU299" s="6"/>
      <c r="EAV299" s="6"/>
      <c r="EAW299" s="6"/>
      <c r="EAX299" s="6"/>
      <c r="EAY299" s="6"/>
      <c r="EAZ299" s="6"/>
      <c r="EBA299" s="6"/>
      <c r="EBB299" s="6"/>
      <c r="EBC299" s="6"/>
      <c r="EBD299" s="6"/>
      <c r="EBE299" s="6"/>
      <c r="EBF299" s="6"/>
      <c r="EBG299" s="6"/>
      <c r="EBH299" s="6"/>
      <c r="EBI299" s="6"/>
      <c r="EBJ299" s="6"/>
      <c r="EBK299" s="6"/>
      <c r="EBL299" s="6"/>
      <c r="EBM299" s="6"/>
      <c r="EBN299" s="6"/>
      <c r="EBO299" s="6"/>
      <c r="EBP299" s="6"/>
      <c r="EBQ299" s="6"/>
      <c r="EBR299" s="6"/>
      <c r="EBS299" s="6"/>
      <c r="EBT299" s="6"/>
      <c r="EBU299" s="6"/>
      <c r="EBV299" s="6"/>
      <c r="EBW299" s="6"/>
      <c r="EBX299" s="6"/>
      <c r="EBY299" s="6"/>
      <c r="EBZ299" s="6"/>
      <c r="ECA299" s="6"/>
      <c r="ECB299" s="6"/>
      <c r="ECC299" s="6"/>
      <c r="ECD299" s="6"/>
      <c r="ECE299" s="6"/>
      <c r="ECF299" s="6"/>
      <c r="ECG299" s="6"/>
      <c r="ECH299" s="6"/>
      <c r="ECI299" s="6"/>
      <c r="ECJ299" s="6"/>
      <c r="ECK299" s="6"/>
      <c r="ECL299" s="6"/>
      <c r="ECM299" s="6"/>
      <c r="ECN299" s="6"/>
      <c r="ECO299" s="6"/>
      <c r="ECP299" s="6"/>
      <c r="ECQ299" s="6"/>
      <c r="ECR299" s="6"/>
      <c r="ECS299" s="6"/>
      <c r="ECT299" s="6"/>
      <c r="ECU299" s="6"/>
      <c r="ECV299" s="6"/>
      <c r="ECW299" s="6"/>
      <c r="ECX299" s="6"/>
      <c r="ECY299" s="6"/>
      <c r="ECZ299" s="6"/>
      <c r="EDA299" s="6"/>
      <c r="EDB299" s="6"/>
      <c r="EDC299" s="6"/>
      <c r="EDD299" s="6"/>
      <c r="EDE299" s="6"/>
      <c r="EDF299" s="6"/>
      <c r="EDG299" s="6"/>
      <c r="EDH299" s="6"/>
      <c r="EDI299" s="6"/>
      <c r="EDJ299" s="6"/>
      <c r="EDK299" s="6"/>
      <c r="EDL299" s="6"/>
      <c r="EDM299" s="6"/>
      <c r="EDN299" s="6"/>
      <c r="EDO299" s="6"/>
      <c r="EDP299" s="6"/>
      <c r="EDQ299" s="6"/>
      <c r="EDR299" s="6"/>
      <c r="EDS299" s="6"/>
      <c r="EDT299" s="6"/>
      <c r="EDU299" s="6"/>
      <c r="EDV299" s="6"/>
      <c r="EDW299" s="6"/>
      <c r="EDX299" s="6"/>
      <c r="EDY299" s="6"/>
      <c r="EDZ299" s="6"/>
      <c r="EEA299" s="6"/>
      <c r="EEB299" s="6"/>
      <c r="EEC299" s="6"/>
      <c r="EED299" s="6"/>
      <c r="EEE299" s="6"/>
      <c r="EEF299" s="6"/>
      <c r="EEG299" s="6"/>
      <c r="EEH299" s="6"/>
      <c r="EEI299" s="6"/>
      <c r="EEJ299" s="6"/>
      <c r="EEK299" s="6"/>
      <c r="EEL299" s="6"/>
      <c r="EEM299" s="6"/>
      <c r="EEN299" s="6"/>
      <c r="EEO299" s="6"/>
      <c r="EEP299" s="6"/>
      <c r="EEQ299" s="6"/>
      <c r="EER299" s="6"/>
      <c r="EES299" s="6"/>
      <c r="EET299" s="6"/>
      <c r="EEU299" s="6"/>
      <c r="EEV299" s="6"/>
      <c r="EEW299" s="6"/>
      <c r="EEX299" s="6"/>
      <c r="EEY299" s="6"/>
      <c r="EEZ299" s="6"/>
      <c r="EFA299" s="6"/>
      <c r="EFB299" s="6"/>
      <c r="EFC299" s="6"/>
      <c r="EFD299" s="6"/>
      <c r="EFE299" s="6"/>
      <c r="EFF299" s="6"/>
      <c r="EFG299" s="6"/>
      <c r="EFH299" s="6"/>
      <c r="EFI299" s="6"/>
      <c r="EFJ299" s="6"/>
      <c r="EFK299" s="6"/>
      <c r="EFL299" s="6"/>
      <c r="EFM299" s="6"/>
      <c r="EFN299" s="6"/>
      <c r="EFO299" s="6"/>
      <c r="EFP299" s="6"/>
      <c r="EFQ299" s="6"/>
      <c r="EFR299" s="6"/>
      <c r="EFS299" s="6"/>
      <c r="EFT299" s="6"/>
      <c r="EFU299" s="6"/>
      <c r="EFV299" s="6"/>
      <c r="EFW299" s="6"/>
      <c r="EFX299" s="6"/>
      <c r="EFY299" s="6"/>
      <c r="EFZ299" s="6"/>
      <c r="EGA299" s="6"/>
      <c r="EGB299" s="6"/>
      <c r="EGC299" s="6"/>
      <c r="EGD299" s="6"/>
      <c r="EGE299" s="6"/>
      <c r="EGF299" s="6"/>
      <c r="EGG299" s="6"/>
      <c r="EGH299" s="6"/>
      <c r="EGI299" s="6"/>
      <c r="EGJ299" s="6"/>
      <c r="EGK299" s="6"/>
      <c r="EGL299" s="6"/>
      <c r="EGM299" s="6"/>
      <c r="EGN299" s="6"/>
      <c r="EGO299" s="6"/>
      <c r="EGP299" s="6"/>
      <c r="EGQ299" s="6"/>
      <c r="EGR299" s="6"/>
      <c r="EGS299" s="6"/>
      <c r="EGT299" s="6"/>
      <c r="EGU299" s="6"/>
      <c r="EGV299" s="6"/>
      <c r="EGW299" s="6"/>
      <c r="EGX299" s="6"/>
      <c r="EGY299" s="6"/>
      <c r="EGZ299" s="6"/>
      <c r="EHA299" s="6"/>
      <c r="EHB299" s="6"/>
      <c r="EHC299" s="6"/>
      <c r="EHD299" s="6"/>
      <c r="EHE299" s="6"/>
      <c r="EHF299" s="6"/>
      <c r="EHG299" s="6"/>
      <c r="EHH299" s="6"/>
      <c r="EHI299" s="6"/>
      <c r="EHJ299" s="6"/>
      <c r="EHK299" s="6"/>
      <c r="EHL299" s="6"/>
      <c r="EHM299" s="6"/>
      <c r="EHN299" s="6"/>
      <c r="EHO299" s="6"/>
      <c r="EHP299" s="6"/>
      <c r="EHQ299" s="6"/>
      <c r="EHR299" s="6"/>
      <c r="EHS299" s="6"/>
      <c r="EHT299" s="6"/>
      <c r="EHU299" s="6"/>
      <c r="EHV299" s="6"/>
      <c r="EHW299" s="6"/>
      <c r="EHX299" s="6"/>
      <c r="EHY299" s="6"/>
      <c r="EHZ299" s="6"/>
      <c r="EIA299" s="6"/>
      <c r="EIB299" s="6"/>
      <c r="EIC299" s="6"/>
      <c r="EID299" s="6"/>
      <c r="EIE299" s="6"/>
      <c r="EIF299" s="6"/>
      <c r="EIG299" s="6"/>
      <c r="EIH299" s="6"/>
      <c r="EII299" s="6"/>
      <c r="EIJ299" s="6"/>
      <c r="EIK299" s="6"/>
      <c r="EIL299" s="6"/>
      <c r="EIM299" s="6"/>
      <c r="EIN299" s="6"/>
      <c r="EIO299" s="6"/>
      <c r="EIP299" s="6"/>
      <c r="EIQ299" s="6"/>
      <c r="EIR299" s="6"/>
      <c r="EIS299" s="6"/>
      <c r="EIT299" s="6"/>
      <c r="EIU299" s="6"/>
      <c r="EIV299" s="6"/>
      <c r="EIW299" s="6"/>
      <c r="EIX299" s="6"/>
      <c r="EIY299" s="6"/>
      <c r="EIZ299" s="6"/>
      <c r="EJA299" s="6"/>
      <c r="EJB299" s="6"/>
      <c r="EJC299" s="6"/>
      <c r="EJD299" s="6"/>
      <c r="EJE299" s="6"/>
      <c r="EJF299" s="6"/>
      <c r="EJG299" s="6"/>
      <c r="EJH299" s="6"/>
      <c r="EJI299" s="6"/>
      <c r="EJJ299" s="6"/>
      <c r="EJK299" s="6"/>
      <c r="EJL299" s="6"/>
      <c r="EJM299" s="6"/>
      <c r="EJN299" s="6"/>
      <c r="EJO299" s="6"/>
      <c r="EJP299" s="6"/>
      <c r="EJQ299" s="6"/>
      <c r="EJR299" s="6"/>
      <c r="EJS299" s="6"/>
      <c r="EJT299" s="6"/>
      <c r="EJU299" s="6"/>
      <c r="EJV299" s="6"/>
      <c r="EJW299" s="6"/>
      <c r="EJX299" s="6"/>
      <c r="EJY299" s="6"/>
      <c r="EJZ299" s="6"/>
      <c r="EKA299" s="6"/>
      <c r="EKB299" s="6"/>
      <c r="EKC299" s="6"/>
      <c r="EKD299" s="6"/>
      <c r="EKE299" s="6"/>
      <c r="EKF299" s="6"/>
      <c r="EKG299" s="6"/>
      <c r="EKH299" s="6"/>
      <c r="EKI299" s="6"/>
      <c r="EKJ299" s="6"/>
      <c r="EKK299" s="6"/>
      <c r="EKL299" s="6"/>
      <c r="EKM299" s="6"/>
      <c r="EKN299" s="6"/>
      <c r="EKO299" s="6"/>
      <c r="EKP299" s="6"/>
      <c r="EKQ299" s="6"/>
      <c r="EKR299" s="6"/>
      <c r="EKS299" s="6"/>
      <c r="EKT299" s="6"/>
      <c r="EKU299" s="6"/>
      <c r="EKV299" s="6"/>
      <c r="EKW299" s="6"/>
      <c r="EKX299" s="6"/>
      <c r="EKY299" s="6"/>
      <c r="EKZ299" s="6"/>
      <c r="ELA299" s="6"/>
      <c r="ELB299" s="6"/>
      <c r="ELC299" s="6"/>
      <c r="ELD299" s="6"/>
      <c r="ELE299" s="6"/>
      <c r="ELF299" s="6"/>
      <c r="ELG299" s="6"/>
      <c r="ELH299" s="6"/>
      <c r="ELI299" s="6"/>
      <c r="ELJ299" s="6"/>
      <c r="ELK299" s="6"/>
      <c r="ELL299" s="6"/>
      <c r="ELM299" s="6"/>
      <c r="ELN299" s="6"/>
      <c r="ELO299" s="6"/>
      <c r="ELP299" s="6"/>
      <c r="ELQ299" s="6"/>
      <c r="ELR299" s="6"/>
      <c r="ELS299" s="6"/>
      <c r="ELT299" s="6"/>
      <c r="ELU299" s="6"/>
      <c r="ELV299" s="6"/>
      <c r="ELW299" s="6"/>
      <c r="ELX299" s="6"/>
      <c r="ELY299" s="6"/>
      <c r="ELZ299" s="6"/>
      <c r="EMA299" s="6"/>
      <c r="EMB299" s="6"/>
      <c r="EMC299" s="6"/>
      <c r="EMD299" s="6"/>
      <c r="EME299" s="6"/>
      <c r="EMF299" s="6"/>
      <c r="EMG299" s="6"/>
      <c r="EMH299" s="6"/>
      <c r="EMI299" s="6"/>
      <c r="EMJ299" s="6"/>
      <c r="EMK299" s="6"/>
      <c r="EML299" s="6"/>
      <c r="EMM299" s="6"/>
      <c r="EMN299" s="6"/>
      <c r="EMO299" s="6"/>
      <c r="EMP299" s="6"/>
      <c r="EMQ299" s="6"/>
      <c r="EMR299" s="6"/>
      <c r="EMS299" s="6"/>
      <c r="EMT299" s="6"/>
      <c r="EMU299" s="6"/>
      <c r="EMV299" s="6"/>
      <c r="EMW299" s="6"/>
      <c r="EMX299" s="6"/>
      <c r="EMY299" s="6"/>
      <c r="EMZ299" s="6"/>
      <c r="ENA299" s="6"/>
      <c r="ENB299" s="6"/>
      <c r="ENC299" s="6"/>
      <c r="END299" s="6"/>
      <c r="ENE299" s="6"/>
      <c r="ENF299" s="6"/>
      <c r="ENG299" s="6"/>
      <c r="ENH299" s="6"/>
      <c r="ENI299" s="6"/>
      <c r="ENJ299" s="6"/>
      <c r="ENK299" s="6"/>
      <c r="ENL299" s="6"/>
      <c r="ENM299" s="6"/>
      <c r="ENN299" s="6"/>
      <c r="ENO299" s="6"/>
      <c r="ENP299" s="6"/>
      <c r="ENQ299" s="6"/>
      <c r="ENR299" s="6"/>
      <c r="ENS299" s="6"/>
      <c r="ENT299" s="6"/>
      <c r="ENU299" s="6"/>
      <c r="ENV299" s="6"/>
      <c r="ENW299" s="6"/>
      <c r="ENX299" s="6"/>
      <c r="ENY299" s="6"/>
      <c r="ENZ299" s="6"/>
      <c r="EOA299" s="6"/>
      <c r="EOB299" s="6"/>
      <c r="EOC299" s="6"/>
      <c r="EOD299" s="6"/>
      <c r="EOE299" s="6"/>
      <c r="EOF299" s="6"/>
      <c r="EOG299" s="6"/>
      <c r="EOH299" s="6"/>
      <c r="EOI299" s="6"/>
      <c r="EOJ299" s="6"/>
      <c r="EOK299" s="6"/>
      <c r="EOL299" s="6"/>
      <c r="EOM299" s="6"/>
      <c r="EON299" s="6"/>
      <c r="EOO299" s="6"/>
      <c r="EOP299" s="6"/>
      <c r="EOQ299" s="6"/>
      <c r="EOR299" s="6"/>
      <c r="EOS299" s="6"/>
      <c r="EOT299" s="6"/>
      <c r="EOU299" s="6"/>
      <c r="EOV299" s="6"/>
      <c r="EOW299" s="6"/>
      <c r="EOX299" s="6"/>
      <c r="EOY299" s="6"/>
      <c r="EOZ299" s="6"/>
      <c r="EPA299" s="6"/>
      <c r="EPB299" s="6"/>
      <c r="EPC299" s="6"/>
      <c r="EPD299" s="6"/>
      <c r="EPE299" s="6"/>
      <c r="EPF299" s="6"/>
      <c r="EPG299" s="6"/>
      <c r="EPH299" s="6"/>
      <c r="EPI299" s="6"/>
      <c r="EPJ299" s="6"/>
      <c r="EPK299" s="6"/>
      <c r="EPL299" s="6"/>
      <c r="EPM299" s="6"/>
      <c r="EPN299" s="6"/>
      <c r="EPO299" s="6"/>
      <c r="EPP299" s="6"/>
      <c r="EPQ299" s="6"/>
      <c r="EPR299" s="6"/>
      <c r="EPS299" s="6"/>
      <c r="EPT299" s="6"/>
      <c r="EPU299" s="6"/>
      <c r="EPV299" s="6"/>
      <c r="EPW299" s="6"/>
      <c r="EPX299" s="6"/>
      <c r="EPY299" s="6"/>
      <c r="EPZ299" s="6"/>
      <c r="EQA299" s="6"/>
      <c r="EQB299" s="6"/>
      <c r="EQC299" s="6"/>
      <c r="EQD299" s="6"/>
      <c r="EQE299" s="6"/>
      <c r="EQF299" s="6"/>
      <c r="EQG299" s="6"/>
      <c r="EQH299" s="6"/>
      <c r="EQI299" s="6"/>
      <c r="EQJ299" s="6"/>
      <c r="EQK299" s="6"/>
      <c r="EQL299" s="6"/>
      <c r="EQM299" s="6"/>
      <c r="EQN299" s="6"/>
      <c r="EQO299" s="6"/>
      <c r="EQP299" s="6"/>
      <c r="EQQ299" s="6"/>
      <c r="EQR299" s="6"/>
      <c r="EQS299" s="6"/>
      <c r="EQT299" s="6"/>
      <c r="EQU299" s="6"/>
      <c r="EQV299" s="6"/>
      <c r="EQW299" s="6"/>
      <c r="EQX299" s="6"/>
      <c r="EQY299" s="6"/>
      <c r="EQZ299" s="6"/>
      <c r="ERA299" s="6"/>
      <c r="ERB299" s="6"/>
      <c r="ERC299" s="6"/>
      <c r="ERD299" s="6"/>
      <c r="ERE299" s="6"/>
      <c r="ERF299" s="6"/>
      <c r="ERG299" s="6"/>
      <c r="ERH299" s="6"/>
      <c r="ERI299" s="6"/>
      <c r="ERJ299" s="6"/>
      <c r="ERK299" s="6"/>
      <c r="ERL299" s="6"/>
      <c r="ERM299" s="6"/>
      <c r="ERN299" s="6"/>
      <c r="ERO299" s="6"/>
      <c r="ERP299" s="6"/>
      <c r="ERQ299" s="6"/>
      <c r="ERR299" s="6"/>
      <c r="ERS299" s="6"/>
      <c r="ERT299" s="6"/>
      <c r="ERU299" s="6"/>
      <c r="ERV299" s="6"/>
      <c r="ERW299" s="6"/>
      <c r="ERX299" s="6"/>
      <c r="ERY299" s="6"/>
      <c r="ERZ299" s="6"/>
      <c r="ESA299" s="6"/>
      <c r="ESB299" s="6"/>
      <c r="ESC299" s="6"/>
      <c r="ESD299" s="6"/>
      <c r="ESE299" s="6"/>
      <c r="ESF299" s="6"/>
      <c r="ESG299" s="6"/>
      <c r="ESH299" s="6"/>
      <c r="ESI299" s="6"/>
      <c r="ESJ299" s="6"/>
      <c r="ESK299" s="6"/>
      <c r="ESL299" s="6"/>
      <c r="ESM299" s="6"/>
      <c r="ESN299" s="6"/>
      <c r="ESO299" s="6"/>
      <c r="ESP299" s="6"/>
      <c r="ESQ299" s="6"/>
      <c r="ESR299" s="6"/>
      <c r="ESS299" s="6"/>
      <c r="EST299" s="6"/>
      <c r="ESU299" s="6"/>
      <c r="ESV299" s="6"/>
      <c r="ESW299" s="6"/>
      <c r="ESX299" s="6"/>
      <c r="ESY299" s="6"/>
      <c r="ESZ299" s="6"/>
      <c r="ETA299" s="6"/>
      <c r="ETB299" s="6"/>
      <c r="ETC299" s="6"/>
      <c r="ETD299" s="6"/>
      <c r="ETE299" s="6"/>
      <c r="ETF299" s="6"/>
      <c r="ETG299" s="6"/>
      <c r="ETH299" s="6"/>
      <c r="ETI299" s="6"/>
      <c r="ETJ299" s="6"/>
      <c r="ETK299" s="6"/>
      <c r="ETL299" s="6"/>
      <c r="ETM299" s="6"/>
      <c r="ETN299" s="6"/>
      <c r="ETO299" s="6"/>
      <c r="ETP299" s="6"/>
      <c r="ETQ299" s="6"/>
      <c r="ETR299" s="6"/>
      <c r="ETS299" s="6"/>
      <c r="ETT299" s="6"/>
      <c r="ETU299" s="6"/>
      <c r="ETV299" s="6"/>
      <c r="ETW299" s="6"/>
      <c r="ETX299" s="6"/>
      <c r="ETY299" s="6"/>
      <c r="ETZ299" s="6"/>
      <c r="EUA299" s="6"/>
      <c r="EUB299" s="6"/>
      <c r="EUC299" s="6"/>
      <c r="EUD299" s="6"/>
      <c r="EUE299" s="6"/>
      <c r="EUF299" s="6"/>
      <c r="EUG299" s="6"/>
      <c r="EUH299" s="6"/>
      <c r="EUI299" s="6"/>
      <c r="EUJ299" s="6"/>
      <c r="EUK299" s="6"/>
      <c r="EUL299" s="6"/>
      <c r="EUM299" s="6"/>
      <c r="EUN299" s="6"/>
      <c r="EUO299" s="6"/>
      <c r="EUP299" s="6"/>
      <c r="EUQ299" s="6"/>
      <c r="EUR299" s="6"/>
      <c r="EUS299" s="6"/>
      <c r="EUT299" s="6"/>
      <c r="EUU299" s="6"/>
      <c r="EUV299" s="6"/>
      <c r="EUW299" s="6"/>
      <c r="EUX299" s="6"/>
      <c r="EUY299" s="6"/>
      <c r="EUZ299" s="6"/>
      <c r="EVA299" s="6"/>
      <c r="EVB299" s="6"/>
      <c r="EVC299" s="6"/>
      <c r="EVD299" s="6"/>
      <c r="EVE299" s="6"/>
      <c r="EVF299" s="6"/>
      <c r="EVG299" s="6"/>
      <c r="EVH299" s="6"/>
      <c r="EVI299" s="6"/>
      <c r="EVJ299" s="6"/>
      <c r="EVK299" s="6"/>
      <c r="EVL299" s="6"/>
      <c r="EVM299" s="6"/>
      <c r="EVN299" s="6"/>
      <c r="EVO299" s="6"/>
      <c r="EVP299" s="6"/>
      <c r="EVQ299" s="6"/>
      <c r="EVR299" s="6"/>
      <c r="EVS299" s="6"/>
      <c r="EVT299" s="6"/>
      <c r="EVU299" s="6"/>
      <c r="EVV299" s="6"/>
      <c r="EVW299" s="6"/>
      <c r="EVX299" s="6"/>
      <c r="EVY299" s="6"/>
      <c r="EVZ299" s="6"/>
      <c r="EWA299" s="6"/>
      <c r="EWB299" s="6"/>
      <c r="EWC299" s="6"/>
      <c r="EWD299" s="6"/>
      <c r="EWE299" s="6"/>
      <c r="EWF299" s="6"/>
      <c r="EWG299" s="6"/>
      <c r="EWH299" s="6"/>
      <c r="EWI299" s="6"/>
      <c r="EWJ299" s="6"/>
      <c r="EWK299" s="6"/>
      <c r="EWL299" s="6"/>
      <c r="EWM299" s="6"/>
      <c r="EWN299" s="6"/>
      <c r="EWO299" s="6"/>
      <c r="EWP299" s="6"/>
      <c r="EWQ299" s="6"/>
      <c r="EWR299" s="6"/>
      <c r="EWS299" s="6"/>
      <c r="EWT299" s="6"/>
      <c r="EWU299" s="6"/>
      <c r="EWV299" s="6"/>
      <c r="EWW299" s="6"/>
      <c r="EWX299" s="6"/>
      <c r="EWY299" s="6"/>
      <c r="EWZ299" s="6"/>
      <c r="EXA299" s="6"/>
      <c r="EXB299" s="6"/>
      <c r="EXC299" s="6"/>
      <c r="EXD299" s="6"/>
      <c r="EXE299" s="6"/>
      <c r="EXF299" s="6"/>
      <c r="EXG299" s="6"/>
      <c r="EXH299" s="6"/>
      <c r="EXI299" s="6"/>
      <c r="EXJ299" s="6"/>
      <c r="EXK299" s="6"/>
      <c r="EXL299" s="6"/>
      <c r="EXM299" s="6"/>
      <c r="EXN299" s="6"/>
      <c r="EXO299" s="6"/>
      <c r="EXP299" s="6"/>
      <c r="EXQ299" s="6"/>
      <c r="EXR299" s="6"/>
      <c r="EXS299" s="6"/>
      <c r="EXT299" s="6"/>
      <c r="EXU299" s="6"/>
      <c r="EXV299" s="6"/>
      <c r="EXW299" s="6"/>
      <c r="EXX299" s="6"/>
      <c r="EXY299" s="6"/>
      <c r="EXZ299" s="6"/>
      <c r="EYA299" s="6"/>
      <c r="EYB299" s="6"/>
      <c r="EYC299" s="6"/>
      <c r="EYD299" s="6"/>
      <c r="EYE299" s="6"/>
      <c r="EYF299" s="6"/>
      <c r="EYG299" s="6"/>
      <c r="EYH299" s="6"/>
      <c r="EYI299" s="6"/>
      <c r="EYJ299" s="6"/>
      <c r="EYK299" s="6"/>
      <c r="EYL299" s="6"/>
      <c r="EYM299" s="6"/>
      <c r="EYN299" s="6"/>
      <c r="EYO299" s="6"/>
      <c r="EYP299" s="6"/>
      <c r="EYQ299" s="6"/>
      <c r="EYR299" s="6"/>
      <c r="EYS299" s="6"/>
      <c r="EYT299" s="6"/>
      <c r="EYU299" s="6"/>
      <c r="EYV299" s="6"/>
      <c r="EYW299" s="6"/>
      <c r="EYX299" s="6"/>
      <c r="EYY299" s="6"/>
      <c r="EYZ299" s="6"/>
      <c r="EZA299" s="6"/>
      <c r="EZB299" s="6"/>
      <c r="EZC299" s="6"/>
      <c r="EZD299" s="6"/>
      <c r="EZE299" s="6"/>
      <c r="EZF299" s="6"/>
      <c r="EZG299" s="6"/>
      <c r="EZH299" s="6"/>
      <c r="EZI299" s="6"/>
      <c r="EZJ299" s="6"/>
      <c r="EZK299" s="6"/>
      <c r="EZL299" s="6"/>
      <c r="EZM299" s="6"/>
      <c r="EZN299" s="6"/>
      <c r="EZO299" s="6"/>
      <c r="EZP299" s="6"/>
      <c r="EZQ299" s="6"/>
      <c r="EZR299" s="6"/>
      <c r="EZS299" s="6"/>
      <c r="EZT299" s="6"/>
      <c r="EZU299" s="6"/>
      <c r="EZV299" s="6"/>
      <c r="EZW299" s="6"/>
      <c r="EZX299" s="6"/>
      <c r="EZY299" s="6"/>
      <c r="EZZ299" s="6"/>
      <c r="FAA299" s="6"/>
      <c r="FAB299" s="6"/>
      <c r="FAC299" s="6"/>
      <c r="FAD299" s="6"/>
      <c r="FAE299" s="6"/>
      <c r="FAF299" s="6"/>
      <c r="FAG299" s="6"/>
      <c r="FAH299" s="6"/>
      <c r="FAI299" s="6"/>
      <c r="FAJ299" s="6"/>
      <c r="FAK299" s="6"/>
      <c r="FAL299" s="6"/>
      <c r="FAM299" s="6"/>
      <c r="FAN299" s="6"/>
      <c r="FAO299" s="6"/>
      <c r="FAP299" s="6"/>
      <c r="FAQ299" s="6"/>
      <c r="FAR299" s="6"/>
      <c r="FAS299" s="6"/>
      <c r="FAT299" s="6"/>
      <c r="FAU299" s="6"/>
      <c r="FAV299" s="6"/>
      <c r="FAW299" s="6"/>
      <c r="FAX299" s="6"/>
      <c r="FAY299" s="6"/>
      <c r="FAZ299" s="6"/>
      <c r="FBA299" s="6"/>
      <c r="FBB299" s="6"/>
      <c r="FBC299" s="6"/>
      <c r="FBD299" s="6"/>
      <c r="FBE299" s="6"/>
      <c r="FBF299" s="6"/>
      <c r="FBG299" s="6"/>
      <c r="FBH299" s="6"/>
      <c r="FBI299" s="6"/>
      <c r="FBJ299" s="6"/>
      <c r="FBK299" s="6"/>
      <c r="FBL299" s="6"/>
      <c r="FBM299" s="6"/>
      <c r="FBN299" s="6"/>
      <c r="FBO299" s="6"/>
      <c r="FBP299" s="6"/>
      <c r="FBQ299" s="6"/>
      <c r="FBR299" s="6"/>
      <c r="FBS299" s="6"/>
      <c r="FBT299" s="6"/>
      <c r="FBU299" s="6"/>
      <c r="FBV299" s="6"/>
      <c r="FBW299" s="6"/>
      <c r="FBX299" s="6"/>
      <c r="FBY299" s="6"/>
      <c r="FBZ299" s="6"/>
      <c r="FCA299" s="6"/>
      <c r="FCB299" s="6"/>
      <c r="FCC299" s="6"/>
      <c r="FCD299" s="6"/>
      <c r="FCE299" s="6"/>
      <c r="FCF299" s="6"/>
      <c r="FCG299" s="6"/>
      <c r="FCH299" s="6"/>
      <c r="FCI299" s="6"/>
      <c r="FCJ299" s="6"/>
      <c r="FCK299" s="6"/>
      <c r="FCL299" s="6"/>
      <c r="FCM299" s="6"/>
      <c r="FCN299" s="6"/>
      <c r="FCO299" s="6"/>
      <c r="FCP299" s="6"/>
      <c r="FCQ299" s="6"/>
      <c r="FCR299" s="6"/>
      <c r="FCS299" s="6"/>
      <c r="FCT299" s="6"/>
      <c r="FCU299" s="6"/>
      <c r="FCV299" s="6"/>
      <c r="FCW299" s="6"/>
      <c r="FCX299" s="6"/>
      <c r="FCY299" s="6"/>
      <c r="FCZ299" s="6"/>
      <c r="FDA299" s="6"/>
      <c r="FDB299" s="6"/>
      <c r="FDC299" s="6"/>
      <c r="FDD299" s="6"/>
      <c r="FDE299" s="6"/>
      <c r="FDF299" s="6"/>
      <c r="FDG299" s="6"/>
      <c r="FDH299" s="6"/>
      <c r="FDI299" s="6"/>
      <c r="FDJ299" s="6"/>
      <c r="FDK299" s="6"/>
      <c r="FDL299" s="6"/>
      <c r="FDM299" s="6"/>
      <c r="FDN299" s="6"/>
      <c r="FDO299" s="6"/>
      <c r="FDP299" s="6"/>
      <c r="FDQ299" s="6"/>
      <c r="FDR299" s="6"/>
      <c r="FDS299" s="6"/>
      <c r="FDT299" s="6"/>
      <c r="FDU299" s="6"/>
      <c r="FDV299" s="6"/>
      <c r="FDW299" s="6"/>
      <c r="FDX299" s="6"/>
      <c r="FDY299" s="6"/>
      <c r="FDZ299" s="6"/>
      <c r="FEA299" s="6"/>
      <c r="FEB299" s="6"/>
      <c r="FEC299" s="6"/>
      <c r="FED299" s="6"/>
      <c r="FEE299" s="6"/>
      <c r="FEF299" s="6"/>
      <c r="FEG299" s="6"/>
      <c r="FEH299" s="6"/>
      <c r="FEI299" s="6"/>
      <c r="FEJ299" s="6"/>
      <c r="FEK299" s="6"/>
      <c r="FEL299" s="6"/>
      <c r="FEM299" s="6"/>
      <c r="FEN299" s="6"/>
      <c r="FEO299" s="6"/>
      <c r="FEP299" s="6"/>
      <c r="FEQ299" s="6"/>
      <c r="FER299" s="6"/>
      <c r="FES299" s="6"/>
      <c r="FET299" s="6"/>
      <c r="FEU299" s="6"/>
      <c r="FEV299" s="6"/>
      <c r="FEW299" s="6"/>
      <c r="FEX299" s="6"/>
      <c r="FEY299" s="6"/>
      <c r="FEZ299" s="6"/>
      <c r="FFA299" s="6"/>
      <c r="FFB299" s="6"/>
      <c r="FFC299" s="6"/>
      <c r="FFD299" s="6"/>
      <c r="FFE299" s="6"/>
      <c r="FFF299" s="6"/>
      <c r="FFG299" s="6"/>
      <c r="FFH299" s="6"/>
      <c r="FFI299" s="6"/>
      <c r="FFJ299" s="6"/>
      <c r="FFK299" s="6"/>
      <c r="FFL299" s="6"/>
      <c r="FFM299" s="6"/>
      <c r="FFN299" s="6"/>
      <c r="FFO299" s="6"/>
      <c r="FFP299" s="6"/>
      <c r="FFQ299" s="6"/>
      <c r="FFR299" s="6"/>
      <c r="FFS299" s="6"/>
      <c r="FFT299" s="6"/>
      <c r="FFU299" s="6"/>
      <c r="FFV299" s="6"/>
      <c r="FFW299" s="6"/>
      <c r="FFX299" s="6"/>
      <c r="FFY299" s="6"/>
      <c r="FFZ299" s="6"/>
      <c r="FGA299" s="6"/>
      <c r="FGB299" s="6"/>
      <c r="FGC299" s="6"/>
      <c r="FGD299" s="6"/>
      <c r="FGE299" s="6"/>
      <c r="FGF299" s="6"/>
      <c r="FGG299" s="6"/>
      <c r="FGH299" s="6"/>
      <c r="FGI299" s="6"/>
      <c r="FGJ299" s="6"/>
      <c r="FGK299" s="6"/>
      <c r="FGL299" s="6"/>
      <c r="FGM299" s="6"/>
      <c r="FGN299" s="6"/>
      <c r="FGO299" s="6"/>
      <c r="FGP299" s="6"/>
      <c r="FGQ299" s="6"/>
      <c r="FGR299" s="6"/>
      <c r="FGS299" s="6"/>
      <c r="FGT299" s="6"/>
      <c r="FGU299" s="6"/>
      <c r="FGV299" s="6"/>
      <c r="FGW299" s="6"/>
      <c r="FGX299" s="6"/>
      <c r="FGY299" s="6"/>
      <c r="FGZ299" s="6"/>
      <c r="FHA299" s="6"/>
      <c r="FHB299" s="6"/>
      <c r="FHC299" s="6"/>
      <c r="FHD299" s="6"/>
      <c r="FHE299" s="6"/>
      <c r="FHF299" s="6"/>
      <c r="FHG299" s="6"/>
      <c r="FHH299" s="6"/>
      <c r="FHI299" s="6"/>
      <c r="FHJ299" s="6"/>
      <c r="FHK299" s="6"/>
      <c r="FHL299" s="6"/>
      <c r="FHM299" s="6"/>
      <c r="FHN299" s="6"/>
      <c r="FHO299" s="6"/>
      <c r="FHP299" s="6"/>
      <c r="FHQ299" s="6"/>
      <c r="FHR299" s="6"/>
      <c r="FHS299" s="6"/>
      <c r="FHT299" s="6"/>
      <c r="FHU299" s="6"/>
      <c r="FHV299" s="6"/>
      <c r="FHW299" s="6"/>
      <c r="FHX299" s="6"/>
      <c r="FHY299" s="6"/>
      <c r="FHZ299" s="6"/>
      <c r="FIA299" s="6"/>
      <c r="FIB299" s="6"/>
      <c r="FIC299" s="6"/>
      <c r="FID299" s="6"/>
      <c r="FIE299" s="6"/>
      <c r="FIF299" s="6"/>
      <c r="FIG299" s="6"/>
      <c r="FIH299" s="6"/>
      <c r="FII299" s="6"/>
      <c r="FIJ299" s="6"/>
      <c r="FIK299" s="6"/>
      <c r="FIL299" s="6"/>
      <c r="FIM299" s="6"/>
      <c r="FIN299" s="6"/>
      <c r="FIO299" s="6"/>
      <c r="FIP299" s="6"/>
      <c r="FIQ299" s="6"/>
      <c r="FIR299" s="6"/>
      <c r="FIS299" s="6"/>
      <c r="FIT299" s="6"/>
      <c r="FIU299" s="6"/>
      <c r="FIV299" s="6"/>
      <c r="FIW299" s="6"/>
      <c r="FIX299" s="6"/>
      <c r="FIY299" s="6"/>
      <c r="FIZ299" s="6"/>
      <c r="FJA299" s="6"/>
      <c r="FJB299" s="6"/>
      <c r="FJC299" s="6"/>
      <c r="FJD299" s="6"/>
      <c r="FJE299" s="6"/>
      <c r="FJF299" s="6"/>
      <c r="FJG299" s="6"/>
      <c r="FJH299" s="6"/>
      <c r="FJI299" s="6"/>
      <c r="FJJ299" s="6"/>
      <c r="FJK299" s="6"/>
      <c r="FJL299" s="6"/>
      <c r="FJM299" s="6"/>
      <c r="FJN299" s="6"/>
      <c r="FJO299" s="6"/>
      <c r="FJP299" s="6"/>
      <c r="FJQ299" s="6"/>
      <c r="FJR299" s="6"/>
      <c r="FJS299" s="6"/>
      <c r="FJT299" s="6"/>
      <c r="FJU299" s="6"/>
      <c r="FJV299" s="6"/>
      <c r="FJW299" s="6"/>
      <c r="FJX299" s="6"/>
      <c r="FJY299" s="6"/>
      <c r="FJZ299" s="6"/>
      <c r="FKA299" s="6"/>
      <c r="FKB299" s="6"/>
      <c r="FKC299" s="6"/>
      <c r="FKD299" s="6"/>
      <c r="FKE299" s="6"/>
      <c r="FKF299" s="6"/>
      <c r="FKG299" s="6"/>
      <c r="FKH299" s="6"/>
      <c r="FKI299" s="6"/>
      <c r="FKJ299" s="6"/>
      <c r="FKK299" s="6"/>
      <c r="FKL299" s="6"/>
      <c r="FKM299" s="6"/>
      <c r="FKN299" s="6"/>
      <c r="FKO299" s="6"/>
      <c r="FKP299" s="6"/>
      <c r="FKQ299" s="6"/>
      <c r="FKR299" s="6"/>
      <c r="FKS299" s="6"/>
      <c r="FKT299" s="6"/>
      <c r="FKU299" s="6"/>
      <c r="FKV299" s="6"/>
      <c r="FKW299" s="6"/>
      <c r="FKX299" s="6"/>
      <c r="FKY299" s="6"/>
      <c r="FKZ299" s="6"/>
      <c r="FLA299" s="6"/>
      <c r="FLB299" s="6"/>
      <c r="FLC299" s="6"/>
      <c r="FLD299" s="6"/>
      <c r="FLE299" s="6"/>
      <c r="FLF299" s="6"/>
      <c r="FLG299" s="6"/>
      <c r="FLH299" s="6"/>
      <c r="FLI299" s="6"/>
      <c r="FLJ299" s="6"/>
      <c r="FLK299" s="6"/>
      <c r="FLL299" s="6"/>
      <c r="FLM299" s="6"/>
      <c r="FLN299" s="6"/>
      <c r="FLO299" s="6"/>
      <c r="FLP299" s="6"/>
      <c r="FLQ299" s="6"/>
      <c r="FLR299" s="6"/>
      <c r="FLS299" s="6"/>
      <c r="FLT299" s="6"/>
      <c r="FLU299" s="6"/>
      <c r="FLV299" s="6"/>
      <c r="FLW299" s="6"/>
      <c r="FLX299" s="6"/>
      <c r="FLY299" s="6"/>
      <c r="FLZ299" s="6"/>
      <c r="FMA299" s="6"/>
      <c r="FMB299" s="6"/>
      <c r="FMC299" s="6"/>
      <c r="FMD299" s="6"/>
      <c r="FME299" s="6"/>
      <c r="FMF299" s="6"/>
      <c r="FMG299" s="6"/>
      <c r="FMH299" s="6"/>
      <c r="FMI299" s="6"/>
      <c r="FMJ299" s="6"/>
      <c r="FMK299" s="6"/>
      <c r="FML299" s="6"/>
      <c r="FMM299" s="6"/>
      <c r="FMN299" s="6"/>
      <c r="FMO299" s="6"/>
      <c r="FMP299" s="6"/>
      <c r="FMQ299" s="6"/>
      <c r="FMR299" s="6"/>
      <c r="FMS299" s="6"/>
      <c r="FMT299" s="6"/>
      <c r="FMU299" s="6"/>
      <c r="FMV299" s="6"/>
      <c r="FMW299" s="6"/>
      <c r="FMX299" s="6"/>
      <c r="FMY299" s="6"/>
      <c r="FMZ299" s="6"/>
      <c r="FNA299" s="6"/>
      <c r="FNB299" s="6"/>
      <c r="FNC299" s="6"/>
      <c r="FND299" s="6"/>
      <c r="FNE299" s="6"/>
      <c r="FNF299" s="6"/>
      <c r="FNG299" s="6"/>
      <c r="FNH299" s="6"/>
      <c r="FNI299" s="6"/>
      <c r="FNJ299" s="6"/>
      <c r="FNK299" s="6"/>
      <c r="FNL299" s="6"/>
      <c r="FNM299" s="6"/>
      <c r="FNN299" s="6"/>
      <c r="FNO299" s="6"/>
      <c r="FNP299" s="6"/>
      <c r="FNQ299" s="6"/>
      <c r="FNR299" s="6"/>
      <c r="FNS299" s="6"/>
      <c r="FNT299" s="6"/>
      <c r="FNU299" s="6"/>
      <c r="FNV299" s="6"/>
      <c r="FNW299" s="6"/>
      <c r="FNX299" s="6"/>
      <c r="FNY299" s="6"/>
      <c r="FNZ299" s="6"/>
      <c r="FOA299" s="6"/>
      <c r="FOB299" s="6"/>
      <c r="FOC299" s="6"/>
      <c r="FOD299" s="6"/>
      <c r="FOE299" s="6"/>
      <c r="FOF299" s="6"/>
      <c r="FOG299" s="6"/>
      <c r="FOH299" s="6"/>
      <c r="FOI299" s="6"/>
      <c r="FOJ299" s="6"/>
      <c r="FOK299" s="6"/>
      <c r="FOL299" s="6"/>
      <c r="FOM299" s="6"/>
      <c r="FON299" s="6"/>
      <c r="FOO299" s="6"/>
      <c r="FOP299" s="6"/>
      <c r="FOQ299" s="6"/>
      <c r="FOR299" s="6"/>
      <c r="FOS299" s="6"/>
      <c r="FOT299" s="6"/>
      <c r="FOU299" s="6"/>
      <c r="FOV299" s="6"/>
      <c r="FOW299" s="6"/>
      <c r="FOX299" s="6"/>
      <c r="FOY299" s="6"/>
      <c r="FOZ299" s="6"/>
      <c r="FPA299" s="6"/>
      <c r="FPB299" s="6"/>
      <c r="FPC299" s="6"/>
      <c r="FPD299" s="6"/>
      <c r="FPE299" s="6"/>
      <c r="FPF299" s="6"/>
      <c r="FPG299" s="6"/>
      <c r="FPH299" s="6"/>
      <c r="FPI299" s="6"/>
      <c r="FPJ299" s="6"/>
      <c r="FPK299" s="6"/>
      <c r="FPL299" s="6"/>
      <c r="FPM299" s="6"/>
      <c r="FPN299" s="6"/>
      <c r="FPO299" s="6"/>
      <c r="FPP299" s="6"/>
      <c r="FPQ299" s="6"/>
      <c r="FPR299" s="6"/>
      <c r="FPS299" s="6"/>
      <c r="FPT299" s="6"/>
      <c r="FPU299" s="6"/>
      <c r="FPV299" s="6"/>
      <c r="FPW299" s="6"/>
      <c r="FPX299" s="6"/>
      <c r="FPY299" s="6"/>
      <c r="FPZ299" s="6"/>
      <c r="FQA299" s="6"/>
      <c r="FQB299" s="6"/>
      <c r="FQC299" s="6"/>
      <c r="FQD299" s="6"/>
      <c r="FQE299" s="6"/>
      <c r="FQF299" s="6"/>
      <c r="FQG299" s="6"/>
      <c r="FQH299" s="6"/>
      <c r="FQI299" s="6"/>
      <c r="FQJ299" s="6"/>
      <c r="FQK299" s="6"/>
      <c r="FQL299" s="6"/>
      <c r="FQM299" s="6"/>
      <c r="FQN299" s="6"/>
      <c r="FQO299" s="6"/>
      <c r="FQP299" s="6"/>
      <c r="FQQ299" s="6"/>
      <c r="FQR299" s="6"/>
      <c r="FQS299" s="6"/>
      <c r="FQT299" s="6"/>
      <c r="FQU299" s="6"/>
      <c r="FQV299" s="6"/>
      <c r="FQW299" s="6"/>
      <c r="FQX299" s="6"/>
      <c r="FQY299" s="6"/>
      <c r="FQZ299" s="6"/>
      <c r="FRA299" s="6"/>
      <c r="FRB299" s="6"/>
      <c r="FRC299" s="6"/>
      <c r="FRD299" s="6"/>
      <c r="FRE299" s="6"/>
      <c r="FRF299" s="6"/>
      <c r="FRG299" s="6"/>
      <c r="FRH299" s="6"/>
      <c r="FRI299" s="6"/>
      <c r="FRJ299" s="6"/>
      <c r="FRK299" s="6"/>
      <c r="FRL299" s="6"/>
      <c r="FRM299" s="6"/>
      <c r="FRN299" s="6"/>
      <c r="FRO299" s="6"/>
      <c r="FRP299" s="6"/>
      <c r="FRQ299" s="6"/>
      <c r="FRR299" s="6"/>
      <c r="FRS299" s="6"/>
      <c r="FRT299" s="6"/>
      <c r="FRU299" s="6"/>
      <c r="FRV299" s="6"/>
      <c r="FRW299" s="6"/>
      <c r="FRX299" s="6"/>
      <c r="FRY299" s="6"/>
      <c r="FRZ299" s="6"/>
      <c r="FSA299" s="6"/>
      <c r="FSB299" s="6"/>
      <c r="FSC299" s="6"/>
      <c r="FSD299" s="6"/>
      <c r="FSE299" s="6"/>
      <c r="FSF299" s="6"/>
      <c r="FSG299" s="6"/>
      <c r="FSH299" s="6"/>
      <c r="FSI299" s="6"/>
      <c r="FSJ299" s="6"/>
      <c r="FSK299" s="6"/>
      <c r="FSL299" s="6"/>
      <c r="FSM299" s="6"/>
      <c r="FSN299" s="6"/>
      <c r="FSO299" s="6"/>
      <c r="FSP299" s="6"/>
      <c r="FSQ299" s="6"/>
      <c r="FSR299" s="6"/>
      <c r="FSS299" s="6"/>
      <c r="FST299" s="6"/>
      <c r="FSU299" s="6"/>
      <c r="FSV299" s="6"/>
      <c r="FSW299" s="6"/>
      <c r="FSX299" s="6"/>
      <c r="FSY299" s="6"/>
      <c r="FSZ299" s="6"/>
      <c r="FTA299" s="6"/>
      <c r="FTB299" s="6"/>
      <c r="FTC299" s="6"/>
      <c r="FTD299" s="6"/>
      <c r="FTE299" s="6"/>
      <c r="FTF299" s="6"/>
      <c r="FTG299" s="6"/>
      <c r="FTH299" s="6"/>
      <c r="FTI299" s="6"/>
      <c r="FTJ299" s="6"/>
      <c r="FTK299" s="6"/>
      <c r="FTL299" s="6"/>
      <c r="FTM299" s="6"/>
      <c r="FTN299" s="6"/>
      <c r="FTO299" s="6"/>
      <c r="FTP299" s="6"/>
      <c r="FTQ299" s="6"/>
      <c r="FTR299" s="6"/>
      <c r="FTS299" s="6"/>
      <c r="FTT299" s="6"/>
      <c r="FTU299" s="6"/>
      <c r="FTV299" s="6"/>
      <c r="FTW299" s="6"/>
      <c r="FTX299" s="6"/>
      <c r="FTY299" s="6"/>
      <c r="FTZ299" s="6"/>
      <c r="FUA299" s="6"/>
      <c r="FUB299" s="6"/>
      <c r="FUC299" s="6"/>
      <c r="FUD299" s="6"/>
      <c r="FUE299" s="6"/>
      <c r="FUF299" s="6"/>
      <c r="FUG299" s="6"/>
      <c r="FUH299" s="6"/>
      <c r="FUI299" s="6"/>
      <c r="FUJ299" s="6"/>
      <c r="FUK299" s="6"/>
      <c r="FUL299" s="6"/>
      <c r="FUM299" s="6"/>
      <c r="FUN299" s="6"/>
      <c r="FUO299" s="6"/>
      <c r="FUP299" s="6"/>
      <c r="FUQ299" s="6"/>
      <c r="FUR299" s="6"/>
      <c r="FUS299" s="6"/>
      <c r="FUT299" s="6"/>
      <c r="FUU299" s="6"/>
      <c r="FUV299" s="6"/>
      <c r="FUW299" s="6"/>
      <c r="FUX299" s="6"/>
      <c r="FUY299" s="6"/>
      <c r="FUZ299" s="6"/>
      <c r="FVA299" s="6"/>
      <c r="FVB299" s="6"/>
      <c r="FVC299" s="6"/>
      <c r="FVD299" s="6"/>
      <c r="FVE299" s="6"/>
      <c r="FVF299" s="6"/>
      <c r="FVG299" s="6"/>
      <c r="FVH299" s="6"/>
      <c r="FVI299" s="6"/>
      <c r="FVJ299" s="6"/>
      <c r="FVK299" s="6"/>
      <c r="FVL299" s="6"/>
      <c r="FVM299" s="6"/>
      <c r="FVN299" s="6"/>
      <c r="FVO299" s="6"/>
      <c r="FVP299" s="6"/>
      <c r="FVQ299" s="6"/>
      <c r="FVR299" s="6"/>
      <c r="FVS299" s="6"/>
      <c r="FVT299" s="6"/>
      <c r="FVU299" s="6"/>
      <c r="FVV299" s="6"/>
      <c r="FVW299" s="6"/>
      <c r="FVX299" s="6"/>
      <c r="FVY299" s="6"/>
      <c r="FVZ299" s="6"/>
      <c r="FWA299" s="6"/>
      <c r="FWB299" s="6"/>
      <c r="FWC299" s="6"/>
      <c r="FWD299" s="6"/>
      <c r="FWE299" s="6"/>
      <c r="FWF299" s="6"/>
      <c r="FWG299" s="6"/>
      <c r="FWH299" s="6"/>
      <c r="FWI299" s="6"/>
      <c r="FWJ299" s="6"/>
      <c r="FWK299" s="6"/>
      <c r="FWL299" s="6"/>
      <c r="FWM299" s="6"/>
      <c r="FWN299" s="6"/>
      <c r="FWO299" s="6"/>
      <c r="FWP299" s="6"/>
      <c r="FWQ299" s="6"/>
      <c r="FWR299" s="6"/>
      <c r="FWS299" s="6"/>
      <c r="FWT299" s="6"/>
      <c r="FWU299" s="6"/>
      <c r="FWV299" s="6"/>
      <c r="FWW299" s="6"/>
      <c r="FWX299" s="6"/>
      <c r="FWY299" s="6"/>
      <c r="FWZ299" s="6"/>
      <c r="FXA299" s="6"/>
      <c r="FXB299" s="6"/>
      <c r="FXC299" s="6"/>
      <c r="FXD299" s="6"/>
      <c r="FXE299" s="6"/>
      <c r="FXF299" s="6"/>
      <c r="FXG299" s="6"/>
      <c r="FXH299" s="6"/>
      <c r="FXI299" s="6"/>
      <c r="FXJ299" s="6"/>
      <c r="FXK299" s="6"/>
      <c r="FXL299" s="6"/>
      <c r="FXM299" s="6"/>
      <c r="FXN299" s="6"/>
      <c r="FXO299" s="6"/>
      <c r="FXP299" s="6"/>
      <c r="FXQ299" s="6"/>
      <c r="FXR299" s="6"/>
      <c r="FXS299" s="6"/>
      <c r="FXT299" s="6"/>
      <c r="FXU299" s="6"/>
      <c r="FXV299" s="6"/>
      <c r="FXW299" s="6"/>
      <c r="FXX299" s="6"/>
      <c r="FXY299" s="6"/>
      <c r="FXZ299" s="6"/>
      <c r="FYA299" s="6"/>
      <c r="FYB299" s="6"/>
      <c r="FYC299" s="6"/>
      <c r="FYD299" s="6"/>
      <c r="FYE299" s="6"/>
      <c r="FYF299" s="6"/>
      <c r="FYG299" s="6"/>
      <c r="FYH299" s="6"/>
      <c r="FYI299" s="6"/>
      <c r="FYJ299" s="6"/>
      <c r="FYK299" s="6"/>
      <c r="FYL299" s="6"/>
      <c r="FYM299" s="6"/>
      <c r="FYN299" s="6"/>
      <c r="FYO299" s="6"/>
      <c r="FYP299" s="6"/>
      <c r="FYQ299" s="6"/>
      <c r="FYR299" s="6"/>
      <c r="FYS299" s="6"/>
      <c r="FYT299" s="6"/>
      <c r="FYU299" s="6"/>
      <c r="FYV299" s="6"/>
      <c r="FYW299" s="6"/>
      <c r="FYX299" s="6"/>
      <c r="FYY299" s="6"/>
      <c r="FYZ299" s="6"/>
      <c r="FZA299" s="6"/>
      <c r="FZB299" s="6"/>
      <c r="FZC299" s="6"/>
      <c r="FZD299" s="6"/>
      <c r="FZE299" s="6"/>
      <c r="FZF299" s="6"/>
      <c r="FZG299" s="6"/>
      <c r="FZH299" s="6"/>
      <c r="FZI299" s="6"/>
      <c r="FZJ299" s="6"/>
      <c r="FZK299" s="6"/>
      <c r="FZL299" s="6"/>
      <c r="FZM299" s="6"/>
      <c r="FZN299" s="6"/>
      <c r="FZO299" s="6"/>
      <c r="FZP299" s="6"/>
      <c r="FZQ299" s="6"/>
      <c r="FZR299" s="6"/>
      <c r="FZS299" s="6"/>
      <c r="FZT299" s="6"/>
      <c r="FZU299" s="6"/>
      <c r="FZV299" s="6"/>
      <c r="FZW299" s="6"/>
      <c r="FZX299" s="6"/>
      <c r="FZY299" s="6"/>
      <c r="FZZ299" s="6"/>
      <c r="GAA299" s="6"/>
      <c r="GAB299" s="6"/>
      <c r="GAC299" s="6"/>
      <c r="GAD299" s="6"/>
      <c r="GAE299" s="6"/>
      <c r="GAF299" s="6"/>
      <c r="GAG299" s="6"/>
      <c r="GAH299" s="6"/>
      <c r="GAI299" s="6"/>
      <c r="GAJ299" s="6"/>
      <c r="GAK299" s="6"/>
      <c r="GAL299" s="6"/>
      <c r="GAM299" s="6"/>
      <c r="GAN299" s="6"/>
      <c r="GAO299" s="6"/>
      <c r="GAP299" s="6"/>
      <c r="GAQ299" s="6"/>
      <c r="GAR299" s="6"/>
      <c r="GAS299" s="6"/>
      <c r="GAT299" s="6"/>
      <c r="GAU299" s="6"/>
      <c r="GAV299" s="6"/>
      <c r="GAW299" s="6"/>
      <c r="GAX299" s="6"/>
      <c r="GAY299" s="6"/>
      <c r="GAZ299" s="6"/>
      <c r="GBA299" s="6"/>
      <c r="GBB299" s="6"/>
      <c r="GBC299" s="6"/>
      <c r="GBD299" s="6"/>
      <c r="GBE299" s="6"/>
      <c r="GBF299" s="6"/>
      <c r="GBG299" s="6"/>
      <c r="GBH299" s="6"/>
      <c r="GBI299" s="6"/>
      <c r="GBJ299" s="6"/>
      <c r="GBK299" s="6"/>
      <c r="GBL299" s="6"/>
      <c r="GBM299" s="6"/>
      <c r="GBN299" s="6"/>
      <c r="GBO299" s="6"/>
      <c r="GBP299" s="6"/>
      <c r="GBQ299" s="6"/>
      <c r="GBR299" s="6"/>
      <c r="GBS299" s="6"/>
      <c r="GBT299" s="6"/>
      <c r="GBU299" s="6"/>
      <c r="GBV299" s="6"/>
      <c r="GBW299" s="6"/>
      <c r="GBX299" s="6"/>
      <c r="GBY299" s="6"/>
      <c r="GBZ299" s="6"/>
      <c r="GCA299" s="6"/>
      <c r="GCB299" s="6"/>
      <c r="GCC299" s="6"/>
      <c r="GCD299" s="6"/>
      <c r="GCE299" s="6"/>
      <c r="GCF299" s="6"/>
      <c r="GCG299" s="6"/>
      <c r="GCH299" s="6"/>
      <c r="GCI299" s="6"/>
      <c r="GCJ299" s="6"/>
      <c r="GCK299" s="6"/>
      <c r="GCL299" s="6"/>
      <c r="GCM299" s="6"/>
      <c r="GCN299" s="6"/>
      <c r="GCO299" s="6"/>
      <c r="GCP299" s="6"/>
      <c r="GCQ299" s="6"/>
      <c r="GCR299" s="6"/>
      <c r="GCS299" s="6"/>
      <c r="GCT299" s="6"/>
      <c r="GCU299" s="6"/>
      <c r="GCV299" s="6"/>
      <c r="GCW299" s="6"/>
      <c r="GCX299" s="6"/>
      <c r="GCY299" s="6"/>
      <c r="GCZ299" s="6"/>
      <c r="GDA299" s="6"/>
      <c r="GDB299" s="6"/>
      <c r="GDC299" s="6"/>
      <c r="GDD299" s="6"/>
      <c r="GDE299" s="6"/>
      <c r="GDF299" s="6"/>
      <c r="GDG299" s="6"/>
      <c r="GDH299" s="6"/>
      <c r="GDI299" s="6"/>
      <c r="GDJ299" s="6"/>
      <c r="GDK299" s="6"/>
      <c r="GDL299" s="6"/>
      <c r="GDM299" s="6"/>
      <c r="GDN299" s="6"/>
      <c r="GDO299" s="6"/>
      <c r="GDP299" s="6"/>
      <c r="GDQ299" s="6"/>
      <c r="GDR299" s="6"/>
      <c r="GDS299" s="6"/>
      <c r="GDT299" s="6"/>
      <c r="GDU299" s="6"/>
      <c r="GDV299" s="6"/>
      <c r="GDW299" s="6"/>
      <c r="GDX299" s="6"/>
      <c r="GDY299" s="6"/>
      <c r="GDZ299" s="6"/>
      <c r="GEA299" s="6"/>
      <c r="GEB299" s="6"/>
      <c r="GEC299" s="6"/>
      <c r="GED299" s="6"/>
      <c r="GEE299" s="6"/>
      <c r="GEF299" s="6"/>
      <c r="GEG299" s="6"/>
      <c r="GEH299" s="6"/>
      <c r="GEI299" s="6"/>
      <c r="GEJ299" s="6"/>
      <c r="GEK299" s="6"/>
      <c r="GEL299" s="6"/>
      <c r="GEM299" s="6"/>
      <c r="GEN299" s="6"/>
      <c r="GEO299" s="6"/>
      <c r="GEP299" s="6"/>
      <c r="GEQ299" s="6"/>
      <c r="GER299" s="6"/>
      <c r="GES299" s="6"/>
      <c r="GET299" s="6"/>
      <c r="GEU299" s="6"/>
      <c r="GEV299" s="6"/>
      <c r="GEW299" s="6"/>
      <c r="GEX299" s="6"/>
      <c r="GEY299" s="6"/>
      <c r="GEZ299" s="6"/>
      <c r="GFA299" s="6"/>
      <c r="GFB299" s="6"/>
      <c r="GFC299" s="6"/>
      <c r="GFD299" s="6"/>
      <c r="GFE299" s="6"/>
      <c r="GFF299" s="6"/>
      <c r="GFG299" s="6"/>
      <c r="GFH299" s="6"/>
      <c r="GFI299" s="6"/>
      <c r="GFJ299" s="6"/>
      <c r="GFK299" s="6"/>
      <c r="GFL299" s="6"/>
      <c r="GFM299" s="6"/>
      <c r="GFN299" s="6"/>
      <c r="GFO299" s="6"/>
      <c r="GFP299" s="6"/>
      <c r="GFQ299" s="6"/>
      <c r="GFR299" s="6"/>
      <c r="GFS299" s="6"/>
      <c r="GFT299" s="6"/>
      <c r="GFU299" s="6"/>
      <c r="GFV299" s="6"/>
      <c r="GFW299" s="6"/>
      <c r="GFX299" s="6"/>
      <c r="GFY299" s="6"/>
      <c r="GFZ299" s="6"/>
      <c r="GGA299" s="6"/>
      <c r="GGB299" s="6"/>
      <c r="GGC299" s="6"/>
      <c r="GGD299" s="6"/>
      <c r="GGE299" s="6"/>
      <c r="GGF299" s="6"/>
      <c r="GGG299" s="6"/>
      <c r="GGH299" s="6"/>
      <c r="GGI299" s="6"/>
      <c r="GGJ299" s="6"/>
      <c r="GGK299" s="6"/>
      <c r="GGL299" s="6"/>
      <c r="GGM299" s="6"/>
      <c r="GGN299" s="6"/>
      <c r="GGO299" s="6"/>
      <c r="GGP299" s="6"/>
      <c r="GGQ299" s="6"/>
      <c r="GGR299" s="6"/>
      <c r="GGS299" s="6"/>
      <c r="GGT299" s="6"/>
      <c r="GGU299" s="6"/>
      <c r="GGV299" s="6"/>
      <c r="GGW299" s="6"/>
      <c r="GGX299" s="6"/>
      <c r="GGY299" s="6"/>
      <c r="GGZ299" s="6"/>
      <c r="GHA299" s="6"/>
      <c r="GHB299" s="6"/>
      <c r="GHC299" s="6"/>
      <c r="GHD299" s="6"/>
      <c r="GHE299" s="6"/>
      <c r="GHF299" s="6"/>
      <c r="GHG299" s="6"/>
      <c r="GHH299" s="6"/>
      <c r="GHI299" s="6"/>
      <c r="GHJ299" s="6"/>
      <c r="GHK299" s="6"/>
      <c r="GHL299" s="6"/>
      <c r="GHM299" s="6"/>
      <c r="GHN299" s="6"/>
      <c r="GHO299" s="6"/>
      <c r="GHP299" s="6"/>
      <c r="GHQ299" s="6"/>
      <c r="GHR299" s="6"/>
      <c r="GHS299" s="6"/>
      <c r="GHT299" s="6"/>
      <c r="GHU299" s="6"/>
      <c r="GHV299" s="6"/>
      <c r="GHW299" s="6"/>
      <c r="GHX299" s="6"/>
      <c r="GHY299" s="6"/>
      <c r="GHZ299" s="6"/>
      <c r="GIA299" s="6"/>
      <c r="GIB299" s="6"/>
      <c r="GIC299" s="6"/>
      <c r="GID299" s="6"/>
      <c r="GIE299" s="6"/>
      <c r="GIF299" s="6"/>
      <c r="GIG299" s="6"/>
      <c r="GIH299" s="6"/>
      <c r="GII299" s="6"/>
      <c r="GIJ299" s="6"/>
      <c r="GIK299" s="6"/>
      <c r="GIL299" s="6"/>
      <c r="GIM299" s="6"/>
      <c r="GIN299" s="6"/>
      <c r="GIO299" s="6"/>
      <c r="GIP299" s="6"/>
      <c r="GIQ299" s="6"/>
      <c r="GIR299" s="6"/>
      <c r="GIS299" s="6"/>
      <c r="GIT299" s="6"/>
      <c r="GIU299" s="6"/>
      <c r="GIV299" s="6"/>
      <c r="GIW299" s="6"/>
      <c r="GIX299" s="6"/>
      <c r="GIY299" s="6"/>
      <c r="GIZ299" s="6"/>
      <c r="GJA299" s="6"/>
      <c r="GJB299" s="6"/>
      <c r="GJC299" s="6"/>
      <c r="GJD299" s="6"/>
      <c r="GJE299" s="6"/>
      <c r="GJF299" s="6"/>
      <c r="GJG299" s="6"/>
      <c r="GJH299" s="6"/>
      <c r="GJI299" s="6"/>
      <c r="GJJ299" s="6"/>
      <c r="GJK299" s="6"/>
      <c r="GJL299" s="6"/>
      <c r="GJM299" s="6"/>
      <c r="GJN299" s="6"/>
      <c r="GJO299" s="6"/>
      <c r="GJP299" s="6"/>
      <c r="GJQ299" s="6"/>
      <c r="GJR299" s="6"/>
      <c r="GJS299" s="6"/>
      <c r="GJT299" s="6"/>
      <c r="GJU299" s="6"/>
      <c r="GJV299" s="6"/>
      <c r="GJW299" s="6"/>
      <c r="GJX299" s="6"/>
      <c r="GJY299" s="6"/>
      <c r="GJZ299" s="6"/>
      <c r="GKA299" s="6"/>
      <c r="GKB299" s="6"/>
      <c r="GKC299" s="6"/>
      <c r="GKD299" s="6"/>
      <c r="GKE299" s="6"/>
      <c r="GKF299" s="6"/>
      <c r="GKG299" s="6"/>
      <c r="GKH299" s="6"/>
      <c r="GKI299" s="6"/>
      <c r="GKJ299" s="6"/>
      <c r="GKK299" s="6"/>
      <c r="GKL299" s="6"/>
      <c r="GKM299" s="6"/>
      <c r="GKN299" s="6"/>
      <c r="GKO299" s="6"/>
      <c r="GKP299" s="6"/>
      <c r="GKQ299" s="6"/>
      <c r="GKR299" s="6"/>
      <c r="GKS299" s="6"/>
      <c r="GKT299" s="6"/>
      <c r="GKU299" s="6"/>
      <c r="GKV299" s="6"/>
      <c r="GKW299" s="6"/>
      <c r="GKX299" s="6"/>
      <c r="GKY299" s="6"/>
      <c r="GKZ299" s="6"/>
      <c r="GLA299" s="6"/>
      <c r="GLB299" s="6"/>
      <c r="GLC299" s="6"/>
      <c r="GLD299" s="6"/>
      <c r="GLE299" s="6"/>
      <c r="GLF299" s="6"/>
      <c r="GLG299" s="6"/>
      <c r="GLH299" s="6"/>
      <c r="GLI299" s="6"/>
      <c r="GLJ299" s="6"/>
      <c r="GLK299" s="6"/>
      <c r="GLL299" s="6"/>
      <c r="GLM299" s="6"/>
      <c r="GLN299" s="6"/>
      <c r="GLO299" s="6"/>
      <c r="GLP299" s="6"/>
      <c r="GLQ299" s="6"/>
      <c r="GLR299" s="6"/>
      <c r="GLS299" s="6"/>
      <c r="GLT299" s="6"/>
      <c r="GLU299" s="6"/>
      <c r="GLV299" s="6"/>
      <c r="GLW299" s="6"/>
      <c r="GLX299" s="6"/>
      <c r="GLY299" s="6"/>
      <c r="GLZ299" s="6"/>
      <c r="GMA299" s="6"/>
      <c r="GMB299" s="6"/>
      <c r="GMC299" s="6"/>
      <c r="GMD299" s="6"/>
      <c r="GME299" s="6"/>
      <c r="GMF299" s="6"/>
      <c r="GMG299" s="6"/>
      <c r="GMH299" s="6"/>
      <c r="GMI299" s="6"/>
      <c r="GMJ299" s="6"/>
      <c r="GMK299" s="6"/>
      <c r="GML299" s="6"/>
      <c r="GMM299" s="6"/>
      <c r="GMN299" s="6"/>
      <c r="GMO299" s="6"/>
      <c r="GMP299" s="6"/>
      <c r="GMQ299" s="6"/>
      <c r="GMR299" s="6"/>
      <c r="GMS299" s="6"/>
      <c r="GMT299" s="6"/>
      <c r="GMU299" s="6"/>
      <c r="GMV299" s="6"/>
      <c r="GMW299" s="6"/>
      <c r="GMX299" s="6"/>
      <c r="GMY299" s="6"/>
      <c r="GMZ299" s="6"/>
      <c r="GNA299" s="6"/>
      <c r="GNB299" s="6"/>
      <c r="GNC299" s="6"/>
      <c r="GND299" s="6"/>
      <c r="GNE299" s="6"/>
      <c r="GNF299" s="6"/>
      <c r="GNG299" s="6"/>
      <c r="GNH299" s="6"/>
      <c r="GNI299" s="6"/>
      <c r="GNJ299" s="6"/>
      <c r="GNK299" s="6"/>
      <c r="GNL299" s="6"/>
      <c r="GNM299" s="6"/>
      <c r="GNN299" s="6"/>
      <c r="GNO299" s="6"/>
      <c r="GNP299" s="6"/>
      <c r="GNQ299" s="6"/>
      <c r="GNR299" s="6"/>
      <c r="GNS299" s="6"/>
      <c r="GNT299" s="6"/>
      <c r="GNU299" s="6"/>
      <c r="GNV299" s="6"/>
      <c r="GNW299" s="6"/>
      <c r="GNX299" s="6"/>
      <c r="GNY299" s="6"/>
      <c r="GNZ299" s="6"/>
      <c r="GOA299" s="6"/>
      <c r="GOB299" s="6"/>
      <c r="GOC299" s="6"/>
      <c r="GOD299" s="6"/>
      <c r="GOE299" s="6"/>
      <c r="GOF299" s="6"/>
      <c r="GOG299" s="6"/>
      <c r="GOH299" s="6"/>
      <c r="GOI299" s="6"/>
      <c r="GOJ299" s="6"/>
      <c r="GOK299" s="6"/>
      <c r="GOL299" s="6"/>
      <c r="GOM299" s="6"/>
      <c r="GON299" s="6"/>
      <c r="GOO299" s="6"/>
      <c r="GOP299" s="6"/>
      <c r="GOQ299" s="6"/>
      <c r="GOR299" s="6"/>
      <c r="GOS299" s="6"/>
      <c r="GOT299" s="6"/>
      <c r="GOU299" s="6"/>
      <c r="GOV299" s="6"/>
      <c r="GOW299" s="6"/>
      <c r="GOX299" s="6"/>
      <c r="GOY299" s="6"/>
      <c r="GOZ299" s="6"/>
      <c r="GPA299" s="6"/>
      <c r="GPB299" s="6"/>
      <c r="GPC299" s="6"/>
      <c r="GPD299" s="6"/>
      <c r="GPE299" s="6"/>
      <c r="GPF299" s="6"/>
      <c r="GPG299" s="6"/>
      <c r="GPH299" s="6"/>
      <c r="GPI299" s="6"/>
      <c r="GPJ299" s="6"/>
      <c r="GPK299" s="6"/>
      <c r="GPL299" s="6"/>
      <c r="GPM299" s="6"/>
      <c r="GPN299" s="6"/>
      <c r="GPO299" s="6"/>
      <c r="GPP299" s="6"/>
      <c r="GPQ299" s="6"/>
      <c r="GPR299" s="6"/>
      <c r="GPS299" s="6"/>
      <c r="GPT299" s="6"/>
      <c r="GPU299" s="6"/>
      <c r="GPV299" s="6"/>
      <c r="GPW299" s="6"/>
      <c r="GPX299" s="6"/>
      <c r="GPY299" s="6"/>
      <c r="GPZ299" s="6"/>
      <c r="GQA299" s="6"/>
      <c r="GQB299" s="6"/>
      <c r="GQC299" s="6"/>
      <c r="GQD299" s="6"/>
      <c r="GQE299" s="6"/>
      <c r="GQF299" s="6"/>
      <c r="GQG299" s="6"/>
      <c r="GQH299" s="6"/>
      <c r="GQI299" s="6"/>
      <c r="GQJ299" s="6"/>
      <c r="GQK299" s="6"/>
      <c r="GQL299" s="6"/>
      <c r="GQM299" s="6"/>
      <c r="GQN299" s="6"/>
      <c r="GQO299" s="6"/>
      <c r="GQP299" s="6"/>
      <c r="GQQ299" s="6"/>
      <c r="GQR299" s="6"/>
      <c r="GQS299" s="6"/>
      <c r="GQT299" s="6"/>
      <c r="GQU299" s="6"/>
      <c r="GQV299" s="6"/>
      <c r="GQW299" s="6"/>
      <c r="GQX299" s="6"/>
      <c r="GQY299" s="6"/>
      <c r="GQZ299" s="6"/>
      <c r="GRA299" s="6"/>
      <c r="GRB299" s="6"/>
      <c r="GRC299" s="6"/>
      <c r="GRD299" s="6"/>
      <c r="GRE299" s="6"/>
      <c r="GRF299" s="6"/>
      <c r="GRG299" s="6"/>
      <c r="GRH299" s="6"/>
      <c r="GRI299" s="6"/>
      <c r="GRJ299" s="6"/>
      <c r="GRK299" s="6"/>
      <c r="GRL299" s="6"/>
      <c r="GRM299" s="6"/>
      <c r="GRN299" s="6"/>
      <c r="GRO299" s="6"/>
      <c r="GRP299" s="6"/>
      <c r="GRQ299" s="6"/>
      <c r="GRR299" s="6"/>
      <c r="GRS299" s="6"/>
      <c r="GRT299" s="6"/>
      <c r="GRU299" s="6"/>
      <c r="GRV299" s="6"/>
      <c r="GRW299" s="6"/>
      <c r="GRX299" s="6"/>
      <c r="GRY299" s="6"/>
      <c r="GRZ299" s="6"/>
      <c r="GSA299" s="6"/>
      <c r="GSB299" s="6"/>
      <c r="GSC299" s="6"/>
      <c r="GSD299" s="6"/>
      <c r="GSE299" s="6"/>
      <c r="GSF299" s="6"/>
      <c r="GSG299" s="6"/>
      <c r="GSH299" s="6"/>
      <c r="GSI299" s="6"/>
      <c r="GSJ299" s="6"/>
      <c r="GSK299" s="6"/>
      <c r="GSL299" s="6"/>
      <c r="GSM299" s="6"/>
      <c r="GSN299" s="6"/>
      <c r="GSO299" s="6"/>
      <c r="GSP299" s="6"/>
      <c r="GSQ299" s="6"/>
      <c r="GSR299" s="6"/>
      <c r="GSS299" s="6"/>
      <c r="GST299" s="6"/>
      <c r="GSU299" s="6"/>
      <c r="GSV299" s="6"/>
      <c r="GSW299" s="6"/>
      <c r="GSX299" s="6"/>
      <c r="GSY299" s="6"/>
      <c r="GSZ299" s="6"/>
      <c r="GTA299" s="6"/>
      <c r="GTB299" s="6"/>
      <c r="GTC299" s="6"/>
      <c r="GTD299" s="6"/>
      <c r="GTE299" s="6"/>
      <c r="GTF299" s="6"/>
      <c r="GTG299" s="6"/>
      <c r="GTH299" s="6"/>
      <c r="GTI299" s="6"/>
      <c r="GTJ299" s="6"/>
      <c r="GTK299" s="6"/>
      <c r="GTL299" s="6"/>
      <c r="GTM299" s="6"/>
      <c r="GTN299" s="6"/>
      <c r="GTO299" s="6"/>
      <c r="GTP299" s="6"/>
      <c r="GTQ299" s="6"/>
      <c r="GTR299" s="6"/>
      <c r="GTS299" s="6"/>
      <c r="GTT299" s="6"/>
      <c r="GTU299" s="6"/>
      <c r="GTV299" s="6"/>
      <c r="GTW299" s="6"/>
      <c r="GTX299" s="6"/>
      <c r="GTY299" s="6"/>
      <c r="GTZ299" s="6"/>
      <c r="GUA299" s="6"/>
      <c r="GUB299" s="6"/>
      <c r="GUC299" s="6"/>
      <c r="GUD299" s="6"/>
      <c r="GUE299" s="6"/>
      <c r="GUF299" s="6"/>
      <c r="GUG299" s="6"/>
      <c r="GUH299" s="6"/>
      <c r="GUI299" s="6"/>
      <c r="GUJ299" s="6"/>
      <c r="GUK299" s="6"/>
      <c r="GUL299" s="6"/>
      <c r="GUM299" s="6"/>
      <c r="GUN299" s="6"/>
      <c r="GUO299" s="6"/>
      <c r="GUP299" s="6"/>
      <c r="GUQ299" s="6"/>
      <c r="GUR299" s="6"/>
      <c r="GUS299" s="6"/>
      <c r="GUT299" s="6"/>
      <c r="GUU299" s="6"/>
      <c r="GUV299" s="6"/>
      <c r="GUW299" s="6"/>
      <c r="GUX299" s="6"/>
      <c r="GUY299" s="6"/>
      <c r="GUZ299" s="6"/>
      <c r="GVA299" s="6"/>
      <c r="GVB299" s="6"/>
      <c r="GVC299" s="6"/>
      <c r="GVD299" s="6"/>
      <c r="GVE299" s="6"/>
      <c r="GVF299" s="6"/>
      <c r="GVG299" s="6"/>
      <c r="GVH299" s="6"/>
      <c r="GVI299" s="6"/>
      <c r="GVJ299" s="6"/>
      <c r="GVK299" s="6"/>
      <c r="GVL299" s="6"/>
      <c r="GVM299" s="6"/>
      <c r="GVN299" s="6"/>
      <c r="GVO299" s="6"/>
      <c r="GVP299" s="6"/>
      <c r="GVQ299" s="6"/>
      <c r="GVR299" s="6"/>
      <c r="GVS299" s="6"/>
      <c r="GVT299" s="6"/>
      <c r="GVU299" s="6"/>
      <c r="GVV299" s="6"/>
      <c r="GVW299" s="6"/>
      <c r="GVX299" s="6"/>
      <c r="GVY299" s="6"/>
      <c r="GVZ299" s="6"/>
      <c r="GWA299" s="6"/>
      <c r="GWB299" s="6"/>
      <c r="GWC299" s="6"/>
      <c r="GWD299" s="6"/>
      <c r="GWE299" s="6"/>
      <c r="GWF299" s="6"/>
      <c r="GWG299" s="6"/>
      <c r="GWH299" s="6"/>
      <c r="GWI299" s="6"/>
      <c r="GWJ299" s="6"/>
      <c r="GWK299" s="6"/>
      <c r="GWL299" s="6"/>
      <c r="GWM299" s="6"/>
      <c r="GWN299" s="6"/>
      <c r="GWO299" s="6"/>
      <c r="GWP299" s="6"/>
      <c r="GWQ299" s="6"/>
      <c r="GWR299" s="6"/>
      <c r="GWS299" s="6"/>
      <c r="GWT299" s="6"/>
      <c r="GWU299" s="6"/>
      <c r="GWV299" s="6"/>
      <c r="GWW299" s="6"/>
      <c r="GWX299" s="6"/>
      <c r="GWY299" s="6"/>
      <c r="GWZ299" s="6"/>
      <c r="GXA299" s="6"/>
      <c r="GXB299" s="6"/>
      <c r="GXC299" s="6"/>
      <c r="GXD299" s="6"/>
      <c r="GXE299" s="6"/>
      <c r="GXF299" s="6"/>
      <c r="GXG299" s="6"/>
      <c r="GXH299" s="6"/>
      <c r="GXI299" s="6"/>
      <c r="GXJ299" s="6"/>
      <c r="GXK299" s="6"/>
      <c r="GXL299" s="6"/>
      <c r="GXM299" s="6"/>
      <c r="GXN299" s="6"/>
      <c r="GXO299" s="6"/>
      <c r="GXP299" s="6"/>
      <c r="GXQ299" s="6"/>
      <c r="GXR299" s="6"/>
      <c r="GXS299" s="6"/>
      <c r="GXT299" s="6"/>
      <c r="GXU299" s="6"/>
      <c r="GXV299" s="6"/>
      <c r="GXW299" s="6"/>
      <c r="GXX299" s="6"/>
      <c r="GXY299" s="6"/>
      <c r="GXZ299" s="6"/>
      <c r="GYA299" s="6"/>
      <c r="GYB299" s="6"/>
      <c r="GYC299" s="6"/>
      <c r="GYD299" s="6"/>
      <c r="GYE299" s="6"/>
      <c r="GYF299" s="6"/>
      <c r="GYG299" s="6"/>
      <c r="GYH299" s="6"/>
      <c r="GYI299" s="6"/>
      <c r="GYJ299" s="6"/>
      <c r="GYK299" s="6"/>
      <c r="GYL299" s="6"/>
      <c r="GYM299" s="6"/>
      <c r="GYN299" s="6"/>
      <c r="GYO299" s="6"/>
      <c r="GYP299" s="6"/>
      <c r="GYQ299" s="6"/>
      <c r="GYR299" s="6"/>
      <c r="GYS299" s="6"/>
      <c r="GYT299" s="6"/>
      <c r="GYU299" s="6"/>
      <c r="GYV299" s="6"/>
      <c r="GYW299" s="6"/>
      <c r="GYX299" s="6"/>
      <c r="GYY299" s="6"/>
      <c r="GYZ299" s="6"/>
      <c r="GZA299" s="6"/>
      <c r="GZB299" s="6"/>
      <c r="GZC299" s="6"/>
      <c r="GZD299" s="6"/>
      <c r="GZE299" s="6"/>
      <c r="GZF299" s="6"/>
      <c r="GZG299" s="6"/>
      <c r="GZH299" s="6"/>
      <c r="GZI299" s="6"/>
      <c r="GZJ299" s="6"/>
      <c r="GZK299" s="6"/>
      <c r="GZL299" s="6"/>
      <c r="GZM299" s="6"/>
      <c r="GZN299" s="6"/>
      <c r="GZO299" s="6"/>
      <c r="GZP299" s="6"/>
      <c r="GZQ299" s="6"/>
      <c r="GZR299" s="6"/>
      <c r="GZS299" s="6"/>
      <c r="GZT299" s="6"/>
      <c r="GZU299" s="6"/>
      <c r="GZV299" s="6"/>
      <c r="GZW299" s="6"/>
      <c r="GZX299" s="6"/>
      <c r="GZY299" s="6"/>
      <c r="GZZ299" s="6"/>
      <c r="HAA299" s="6"/>
      <c r="HAB299" s="6"/>
      <c r="HAC299" s="6"/>
      <c r="HAD299" s="6"/>
      <c r="HAE299" s="6"/>
      <c r="HAF299" s="6"/>
      <c r="HAG299" s="6"/>
      <c r="HAH299" s="6"/>
      <c r="HAI299" s="6"/>
      <c r="HAJ299" s="6"/>
      <c r="HAK299" s="6"/>
      <c r="HAL299" s="6"/>
      <c r="HAM299" s="6"/>
      <c r="HAN299" s="6"/>
      <c r="HAO299" s="6"/>
      <c r="HAP299" s="6"/>
      <c r="HAQ299" s="6"/>
      <c r="HAR299" s="6"/>
      <c r="HAS299" s="6"/>
      <c r="HAT299" s="6"/>
      <c r="HAU299" s="6"/>
      <c r="HAV299" s="6"/>
      <c r="HAW299" s="6"/>
      <c r="HAX299" s="6"/>
      <c r="HAY299" s="6"/>
      <c r="HAZ299" s="6"/>
      <c r="HBA299" s="6"/>
      <c r="HBB299" s="6"/>
      <c r="HBC299" s="6"/>
      <c r="HBD299" s="6"/>
      <c r="HBE299" s="6"/>
      <c r="HBF299" s="6"/>
      <c r="HBG299" s="6"/>
      <c r="HBH299" s="6"/>
      <c r="HBI299" s="6"/>
      <c r="HBJ299" s="6"/>
      <c r="HBK299" s="6"/>
      <c r="HBL299" s="6"/>
      <c r="HBM299" s="6"/>
      <c r="HBN299" s="6"/>
      <c r="HBO299" s="6"/>
      <c r="HBP299" s="6"/>
      <c r="HBQ299" s="6"/>
      <c r="HBR299" s="6"/>
      <c r="HBS299" s="6"/>
      <c r="HBT299" s="6"/>
      <c r="HBU299" s="6"/>
      <c r="HBV299" s="6"/>
      <c r="HBW299" s="6"/>
      <c r="HBX299" s="6"/>
      <c r="HBY299" s="6"/>
      <c r="HBZ299" s="6"/>
      <c r="HCA299" s="6"/>
      <c r="HCB299" s="6"/>
      <c r="HCC299" s="6"/>
      <c r="HCD299" s="6"/>
      <c r="HCE299" s="6"/>
      <c r="HCF299" s="6"/>
      <c r="HCG299" s="6"/>
      <c r="HCH299" s="6"/>
      <c r="HCI299" s="6"/>
      <c r="HCJ299" s="6"/>
      <c r="HCK299" s="6"/>
      <c r="HCL299" s="6"/>
      <c r="HCM299" s="6"/>
      <c r="HCN299" s="6"/>
      <c r="HCO299" s="6"/>
      <c r="HCP299" s="6"/>
      <c r="HCQ299" s="6"/>
      <c r="HCR299" s="6"/>
      <c r="HCS299" s="6"/>
      <c r="HCT299" s="6"/>
      <c r="HCU299" s="6"/>
      <c r="HCV299" s="6"/>
      <c r="HCW299" s="6"/>
      <c r="HCX299" s="6"/>
      <c r="HCY299" s="6"/>
      <c r="HCZ299" s="6"/>
      <c r="HDA299" s="6"/>
      <c r="HDB299" s="6"/>
      <c r="HDC299" s="6"/>
      <c r="HDD299" s="6"/>
      <c r="HDE299" s="6"/>
      <c r="HDF299" s="6"/>
      <c r="HDG299" s="6"/>
      <c r="HDH299" s="6"/>
      <c r="HDI299" s="6"/>
      <c r="HDJ299" s="6"/>
      <c r="HDK299" s="6"/>
      <c r="HDL299" s="6"/>
      <c r="HDM299" s="6"/>
      <c r="HDN299" s="6"/>
      <c r="HDO299" s="6"/>
      <c r="HDP299" s="6"/>
      <c r="HDQ299" s="6"/>
      <c r="HDR299" s="6"/>
      <c r="HDS299" s="6"/>
      <c r="HDT299" s="6"/>
      <c r="HDU299" s="6"/>
      <c r="HDV299" s="6"/>
      <c r="HDW299" s="6"/>
      <c r="HDX299" s="6"/>
      <c r="HDY299" s="6"/>
      <c r="HDZ299" s="6"/>
      <c r="HEA299" s="6"/>
      <c r="HEB299" s="6"/>
      <c r="HEC299" s="6"/>
      <c r="HED299" s="6"/>
      <c r="HEE299" s="6"/>
      <c r="HEF299" s="6"/>
      <c r="HEG299" s="6"/>
      <c r="HEH299" s="6"/>
      <c r="HEI299" s="6"/>
      <c r="HEJ299" s="6"/>
      <c r="HEK299" s="6"/>
      <c r="HEL299" s="6"/>
      <c r="HEM299" s="6"/>
      <c r="HEN299" s="6"/>
      <c r="HEO299" s="6"/>
      <c r="HEP299" s="6"/>
      <c r="HEQ299" s="6"/>
      <c r="HER299" s="6"/>
      <c r="HES299" s="6"/>
      <c r="HET299" s="6"/>
      <c r="HEU299" s="6"/>
      <c r="HEV299" s="6"/>
      <c r="HEW299" s="6"/>
      <c r="HEX299" s="6"/>
      <c r="HEY299" s="6"/>
      <c r="HEZ299" s="6"/>
      <c r="HFA299" s="6"/>
      <c r="HFB299" s="6"/>
      <c r="HFC299" s="6"/>
      <c r="HFD299" s="6"/>
      <c r="HFE299" s="6"/>
      <c r="HFF299" s="6"/>
      <c r="HFG299" s="6"/>
      <c r="HFH299" s="6"/>
      <c r="HFI299" s="6"/>
      <c r="HFJ299" s="6"/>
      <c r="HFK299" s="6"/>
      <c r="HFL299" s="6"/>
      <c r="HFM299" s="6"/>
      <c r="HFN299" s="6"/>
      <c r="HFO299" s="6"/>
      <c r="HFP299" s="6"/>
      <c r="HFQ299" s="6"/>
      <c r="HFR299" s="6"/>
      <c r="HFS299" s="6"/>
      <c r="HFT299" s="6"/>
      <c r="HFU299" s="6"/>
      <c r="HFV299" s="6"/>
      <c r="HFW299" s="6"/>
      <c r="HFX299" s="6"/>
      <c r="HFY299" s="6"/>
      <c r="HFZ299" s="6"/>
      <c r="HGA299" s="6"/>
      <c r="HGB299" s="6"/>
      <c r="HGC299" s="6"/>
      <c r="HGD299" s="6"/>
      <c r="HGE299" s="6"/>
      <c r="HGF299" s="6"/>
      <c r="HGG299" s="6"/>
      <c r="HGH299" s="6"/>
      <c r="HGI299" s="6"/>
      <c r="HGJ299" s="6"/>
      <c r="HGK299" s="6"/>
      <c r="HGL299" s="6"/>
      <c r="HGM299" s="6"/>
      <c r="HGN299" s="6"/>
      <c r="HGO299" s="6"/>
      <c r="HGP299" s="6"/>
      <c r="HGQ299" s="6"/>
      <c r="HGR299" s="6"/>
      <c r="HGS299" s="6"/>
      <c r="HGT299" s="6"/>
      <c r="HGU299" s="6"/>
      <c r="HGV299" s="6"/>
      <c r="HGW299" s="6"/>
      <c r="HGX299" s="6"/>
      <c r="HGY299" s="6"/>
      <c r="HGZ299" s="6"/>
      <c r="HHA299" s="6"/>
      <c r="HHB299" s="6"/>
      <c r="HHC299" s="6"/>
      <c r="HHD299" s="6"/>
      <c r="HHE299" s="6"/>
      <c r="HHF299" s="6"/>
      <c r="HHG299" s="6"/>
      <c r="HHH299" s="6"/>
      <c r="HHI299" s="6"/>
      <c r="HHJ299" s="6"/>
      <c r="HHK299" s="6"/>
      <c r="HHL299" s="6"/>
      <c r="HHM299" s="6"/>
      <c r="HHN299" s="6"/>
      <c r="HHO299" s="6"/>
      <c r="HHP299" s="6"/>
      <c r="HHQ299" s="6"/>
      <c r="HHR299" s="6"/>
      <c r="HHS299" s="6"/>
      <c r="HHT299" s="6"/>
      <c r="HHU299" s="6"/>
      <c r="HHV299" s="6"/>
      <c r="HHW299" s="6"/>
      <c r="HHX299" s="6"/>
      <c r="HHY299" s="6"/>
      <c r="HHZ299" s="6"/>
      <c r="HIA299" s="6"/>
      <c r="HIB299" s="6"/>
      <c r="HIC299" s="6"/>
      <c r="HID299" s="6"/>
      <c r="HIE299" s="6"/>
      <c r="HIF299" s="6"/>
      <c r="HIG299" s="6"/>
      <c r="HIH299" s="6"/>
      <c r="HII299" s="6"/>
      <c r="HIJ299" s="6"/>
      <c r="HIK299" s="6"/>
      <c r="HIL299" s="6"/>
      <c r="HIM299" s="6"/>
      <c r="HIN299" s="6"/>
      <c r="HIO299" s="6"/>
      <c r="HIP299" s="6"/>
      <c r="HIQ299" s="6"/>
      <c r="HIR299" s="6"/>
      <c r="HIS299" s="6"/>
      <c r="HIT299" s="6"/>
      <c r="HIU299" s="6"/>
      <c r="HIV299" s="6"/>
      <c r="HIW299" s="6"/>
      <c r="HIX299" s="6"/>
      <c r="HIY299" s="6"/>
      <c r="HIZ299" s="6"/>
      <c r="HJA299" s="6"/>
      <c r="HJB299" s="6"/>
      <c r="HJC299" s="6"/>
      <c r="HJD299" s="6"/>
      <c r="HJE299" s="6"/>
      <c r="HJF299" s="6"/>
      <c r="HJG299" s="6"/>
      <c r="HJH299" s="6"/>
      <c r="HJI299" s="6"/>
      <c r="HJJ299" s="6"/>
      <c r="HJK299" s="6"/>
      <c r="HJL299" s="6"/>
      <c r="HJM299" s="6"/>
      <c r="HJN299" s="6"/>
      <c r="HJO299" s="6"/>
      <c r="HJP299" s="6"/>
      <c r="HJQ299" s="6"/>
      <c r="HJR299" s="6"/>
      <c r="HJS299" s="6"/>
      <c r="HJT299" s="6"/>
      <c r="HJU299" s="6"/>
      <c r="HJV299" s="6"/>
      <c r="HJW299" s="6"/>
      <c r="HJX299" s="6"/>
      <c r="HJY299" s="6"/>
      <c r="HJZ299" s="6"/>
      <c r="HKA299" s="6"/>
      <c r="HKB299" s="6"/>
      <c r="HKC299" s="6"/>
      <c r="HKD299" s="6"/>
      <c r="HKE299" s="6"/>
      <c r="HKF299" s="6"/>
      <c r="HKG299" s="6"/>
      <c r="HKH299" s="6"/>
      <c r="HKI299" s="6"/>
      <c r="HKJ299" s="6"/>
      <c r="HKK299" s="6"/>
      <c r="HKL299" s="6"/>
      <c r="HKM299" s="6"/>
      <c r="HKN299" s="6"/>
      <c r="HKO299" s="6"/>
      <c r="HKP299" s="6"/>
      <c r="HKQ299" s="6"/>
      <c r="HKR299" s="6"/>
      <c r="HKS299" s="6"/>
      <c r="HKT299" s="6"/>
      <c r="HKU299" s="6"/>
      <c r="HKV299" s="6"/>
      <c r="HKW299" s="6"/>
      <c r="HKX299" s="6"/>
      <c r="HKY299" s="6"/>
      <c r="HKZ299" s="6"/>
      <c r="HLA299" s="6"/>
      <c r="HLB299" s="6"/>
      <c r="HLC299" s="6"/>
      <c r="HLD299" s="6"/>
      <c r="HLE299" s="6"/>
      <c r="HLF299" s="6"/>
      <c r="HLG299" s="6"/>
      <c r="HLH299" s="6"/>
      <c r="HLI299" s="6"/>
      <c r="HLJ299" s="6"/>
      <c r="HLK299" s="6"/>
      <c r="HLL299" s="6"/>
      <c r="HLM299" s="6"/>
      <c r="HLN299" s="6"/>
      <c r="HLO299" s="6"/>
      <c r="HLP299" s="6"/>
      <c r="HLQ299" s="6"/>
      <c r="HLR299" s="6"/>
      <c r="HLS299" s="6"/>
      <c r="HLT299" s="6"/>
      <c r="HLU299" s="6"/>
      <c r="HLV299" s="6"/>
      <c r="HLW299" s="6"/>
      <c r="HLX299" s="6"/>
      <c r="HLY299" s="6"/>
      <c r="HLZ299" s="6"/>
      <c r="HMA299" s="6"/>
      <c r="HMB299" s="6"/>
      <c r="HMC299" s="6"/>
      <c r="HMD299" s="6"/>
      <c r="HME299" s="6"/>
      <c r="HMF299" s="6"/>
      <c r="HMG299" s="6"/>
      <c r="HMH299" s="6"/>
      <c r="HMI299" s="6"/>
      <c r="HMJ299" s="6"/>
      <c r="HMK299" s="6"/>
      <c r="HML299" s="6"/>
      <c r="HMM299" s="6"/>
      <c r="HMN299" s="6"/>
      <c r="HMO299" s="6"/>
      <c r="HMP299" s="6"/>
      <c r="HMQ299" s="6"/>
      <c r="HMR299" s="6"/>
      <c r="HMS299" s="6"/>
      <c r="HMT299" s="6"/>
      <c r="HMU299" s="6"/>
      <c r="HMV299" s="6"/>
      <c r="HMW299" s="6"/>
      <c r="HMX299" s="6"/>
      <c r="HMY299" s="6"/>
      <c r="HMZ299" s="6"/>
      <c r="HNA299" s="6"/>
      <c r="HNB299" s="6"/>
      <c r="HNC299" s="6"/>
      <c r="HND299" s="6"/>
      <c r="HNE299" s="6"/>
      <c r="HNF299" s="6"/>
      <c r="HNG299" s="6"/>
      <c r="HNH299" s="6"/>
      <c r="HNI299" s="6"/>
      <c r="HNJ299" s="6"/>
      <c r="HNK299" s="6"/>
      <c r="HNL299" s="6"/>
      <c r="HNM299" s="6"/>
      <c r="HNN299" s="6"/>
      <c r="HNO299" s="6"/>
      <c r="HNP299" s="6"/>
      <c r="HNQ299" s="6"/>
      <c r="HNR299" s="6"/>
      <c r="HNS299" s="6"/>
      <c r="HNT299" s="6"/>
      <c r="HNU299" s="6"/>
      <c r="HNV299" s="6"/>
      <c r="HNW299" s="6"/>
      <c r="HNX299" s="6"/>
      <c r="HNY299" s="6"/>
      <c r="HNZ299" s="6"/>
      <c r="HOA299" s="6"/>
      <c r="HOB299" s="6"/>
      <c r="HOC299" s="6"/>
      <c r="HOD299" s="6"/>
      <c r="HOE299" s="6"/>
      <c r="HOF299" s="6"/>
      <c r="HOG299" s="6"/>
      <c r="HOH299" s="6"/>
      <c r="HOI299" s="6"/>
      <c r="HOJ299" s="6"/>
      <c r="HOK299" s="6"/>
      <c r="HOL299" s="6"/>
      <c r="HOM299" s="6"/>
      <c r="HON299" s="6"/>
      <c r="HOO299" s="6"/>
      <c r="HOP299" s="6"/>
      <c r="HOQ299" s="6"/>
      <c r="HOR299" s="6"/>
      <c r="HOS299" s="6"/>
      <c r="HOT299" s="6"/>
      <c r="HOU299" s="6"/>
      <c r="HOV299" s="6"/>
      <c r="HOW299" s="6"/>
      <c r="HOX299" s="6"/>
      <c r="HOY299" s="6"/>
      <c r="HOZ299" s="6"/>
      <c r="HPA299" s="6"/>
      <c r="HPB299" s="6"/>
      <c r="HPC299" s="6"/>
      <c r="HPD299" s="6"/>
      <c r="HPE299" s="6"/>
      <c r="HPF299" s="6"/>
      <c r="HPG299" s="6"/>
      <c r="HPH299" s="6"/>
      <c r="HPI299" s="6"/>
      <c r="HPJ299" s="6"/>
      <c r="HPK299" s="6"/>
      <c r="HPL299" s="6"/>
      <c r="HPM299" s="6"/>
      <c r="HPN299" s="6"/>
      <c r="HPO299" s="6"/>
      <c r="HPP299" s="6"/>
      <c r="HPQ299" s="6"/>
      <c r="HPR299" s="6"/>
      <c r="HPS299" s="6"/>
      <c r="HPT299" s="6"/>
      <c r="HPU299" s="6"/>
      <c r="HPV299" s="6"/>
      <c r="HPW299" s="6"/>
      <c r="HPX299" s="6"/>
      <c r="HPY299" s="6"/>
      <c r="HPZ299" s="6"/>
      <c r="HQA299" s="6"/>
      <c r="HQB299" s="6"/>
      <c r="HQC299" s="6"/>
      <c r="HQD299" s="6"/>
      <c r="HQE299" s="6"/>
      <c r="HQF299" s="6"/>
      <c r="HQG299" s="6"/>
      <c r="HQH299" s="6"/>
      <c r="HQI299" s="6"/>
      <c r="HQJ299" s="6"/>
      <c r="HQK299" s="6"/>
      <c r="HQL299" s="6"/>
      <c r="HQM299" s="6"/>
      <c r="HQN299" s="6"/>
      <c r="HQO299" s="6"/>
      <c r="HQP299" s="6"/>
      <c r="HQQ299" s="6"/>
      <c r="HQR299" s="6"/>
      <c r="HQS299" s="6"/>
      <c r="HQT299" s="6"/>
      <c r="HQU299" s="6"/>
      <c r="HQV299" s="6"/>
      <c r="HQW299" s="6"/>
      <c r="HQX299" s="6"/>
      <c r="HQY299" s="6"/>
      <c r="HQZ299" s="6"/>
      <c r="HRA299" s="6"/>
      <c r="HRB299" s="6"/>
      <c r="HRC299" s="6"/>
      <c r="HRD299" s="6"/>
      <c r="HRE299" s="6"/>
      <c r="HRF299" s="6"/>
      <c r="HRG299" s="6"/>
      <c r="HRH299" s="6"/>
      <c r="HRI299" s="6"/>
      <c r="HRJ299" s="6"/>
      <c r="HRK299" s="6"/>
      <c r="HRL299" s="6"/>
      <c r="HRM299" s="6"/>
      <c r="HRN299" s="6"/>
      <c r="HRO299" s="6"/>
      <c r="HRP299" s="6"/>
      <c r="HRQ299" s="6"/>
      <c r="HRR299" s="6"/>
      <c r="HRS299" s="6"/>
      <c r="HRT299" s="6"/>
      <c r="HRU299" s="6"/>
      <c r="HRV299" s="6"/>
      <c r="HRW299" s="6"/>
      <c r="HRX299" s="6"/>
      <c r="HRY299" s="6"/>
      <c r="HRZ299" s="6"/>
      <c r="HSA299" s="6"/>
      <c r="HSB299" s="6"/>
      <c r="HSC299" s="6"/>
      <c r="HSD299" s="6"/>
      <c r="HSE299" s="6"/>
      <c r="HSF299" s="6"/>
      <c r="HSG299" s="6"/>
      <c r="HSH299" s="6"/>
      <c r="HSI299" s="6"/>
      <c r="HSJ299" s="6"/>
      <c r="HSK299" s="6"/>
      <c r="HSL299" s="6"/>
      <c r="HSM299" s="6"/>
      <c r="HSN299" s="6"/>
      <c r="HSO299" s="6"/>
      <c r="HSP299" s="6"/>
      <c r="HSQ299" s="6"/>
      <c r="HSR299" s="6"/>
      <c r="HSS299" s="6"/>
      <c r="HST299" s="6"/>
      <c r="HSU299" s="6"/>
      <c r="HSV299" s="6"/>
      <c r="HSW299" s="6"/>
      <c r="HSX299" s="6"/>
      <c r="HSY299" s="6"/>
      <c r="HSZ299" s="6"/>
      <c r="HTA299" s="6"/>
      <c r="HTB299" s="6"/>
      <c r="HTC299" s="6"/>
      <c r="HTD299" s="6"/>
      <c r="HTE299" s="6"/>
      <c r="HTF299" s="6"/>
      <c r="HTG299" s="6"/>
      <c r="HTH299" s="6"/>
      <c r="HTI299" s="6"/>
      <c r="HTJ299" s="6"/>
      <c r="HTK299" s="6"/>
      <c r="HTL299" s="6"/>
      <c r="HTM299" s="6"/>
      <c r="HTN299" s="6"/>
      <c r="HTO299" s="6"/>
      <c r="HTP299" s="6"/>
      <c r="HTQ299" s="6"/>
      <c r="HTR299" s="6"/>
      <c r="HTS299" s="6"/>
      <c r="HTT299" s="6"/>
      <c r="HTU299" s="6"/>
      <c r="HTV299" s="6"/>
      <c r="HTW299" s="6"/>
      <c r="HTX299" s="6"/>
      <c r="HTY299" s="6"/>
      <c r="HTZ299" s="6"/>
      <c r="HUA299" s="6"/>
      <c r="HUB299" s="6"/>
      <c r="HUC299" s="6"/>
      <c r="HUD299" s="6"/>
      <c r="HUE299" s="6"/>
      <c r="HUF299" s="6"/>
      <c r="HUG299" s="6"/>
      <c r="HUH299" s="6"/>
      <c r="HUI299" s="6"/>
      <c r="HUJ299" s="6"/>
      <c r="HUK299" s="6"/>
      <c r="HUL299" s="6"/>
      <c r="HUM299" s="6"/>
      <c r="HUN299" s="6"/>
      <c r="HUO299" s="6"/>
      <c r="HUP299" s="6"/>
      <c r="HUQ299" s="6"/>
      <c r="HUR299" s="6"/>
      <c r="HUS299" s="6"/>
      <c r="HUT299" s="6"/>
      <c r="HUU299" s="6"/>
      <c r="HUV299" s="6"/>
      <c r="HUW299" s="6"/>
      <c r="HUX299" s="6"/>
      <c r="HUY299" s="6"/>
      <c r="HUZ299" s="6"/>
      <c r="HVA299" s="6"/>
      <c r="HVB299" s="6"/>
      <c r="HVC299" s="6"/>
      <c r="HVD299" s="6"/>
      <c r="HVE299" s="6"/>
      <c r="HVF299" s="6"/>
      <c r="HVG299" s="6"/>
      <c r="HVH299" s="6"/>
      <c r="HVI299" s="6"/>
      <c r="HVJ299" s="6"/>
      <c r="HVK299" s="6"/>
      <c r="HVL299" s="6"/>
      <c r="HVM299" s="6"/>
      <c r="HVN299" s="6"/>
      <c r="HVO299" s="6"/>
      <c r="HVP299" s="6"/>
      <c r="HVQ299" s="6"/>
      <c r="HVR299" s="6"/>
      <c r="HVS299" s="6"/>
      <c r="HVT299" s="6"/>
      <c r="HVU299" s="6"/>
      <c r="HVV299" s="6"/>
      <c r="HVW299" s="6"/>
      <c r="HVX299" s="6"/>
      <c r="HVY299" s="6"/>
      <c r="HVZ299" s="6"/>
      <c r="HWA299" s="6"/>
      <c r="HWB299" s="6"/>
      <c r="HWC299" s="6"/>
      <c r="HWD299" s="6"/>
      <c r="HWE299" s="6"/>
      <c r="HWF299" s="6"/>
      <c r="HWG299" s="6"/>
      <c r="HWH299" s="6"/>
      <c r="HWI299" s="6"/>
      <c r="HWJ299" s="6"/>
      <c r="HWK299" s="6"/>
      <c r="HWL299" s="6"/>
      <c r="HWM299" s="6"/>
      <c r="HWN299" s="6"/>
      <c r="HWO299" s="6"/>
      <c r="HWP299" s="6"/>
      <c r="HWQ299" s="6"/>
      <c r="HWR299" s="6"/>
      <c r="HWS299" s="6"/>
      <c r="HWT299" s="6"/>
      <c r="HWU299" s="6"/>
      <c r="HWV299" s="6"/>
      <c r="HWW299" s="6"/>
      <c r="HWX299" s="6"/>
      <c r="HWY299" s="6"/>
      <c r="HWZ299" s="6"/>
      <c r="HXA299" s="6"/>
      <c r="HXB299" s="6"/>
      <c r="HXC299" s="6"/>
      <c r="HXD299" s="6"/>
      <c r="HXE299" s="6"/>
      <c r="HXF299" s="6"/>
      <c r="HXG299" s="6"/>
      <c r="HXH299" s="6"/>
      <c r="HXI299" s="6"/>
      <c r="HXJ299" s="6"/>
      <c r="HXK299" s="6"/>
      <c r="HXL299" s="6"/>
      <c r="HXM299" s="6"/>
      <c r="HXN299" s="6"/>
      <c r="HXO299" s="6"/>
      <c r="HXP299" s="6"/>
      <c r="HXQ299" s="6"/>
      <c r="HXR299" s="6"/>
      <c r="HXS299" s="6"/>
      <c r="HXT299" s="6"/>
      <c r="HXU299" s="6"/>
      <c r="HXV299" s="6"/>
      <c r="HXW299" s="6"/>
      <c r="HXX299" s="6"/>
      <c r="HXY299" s="6"/>
      <c r="HXZ299" s="6"/>
      <c r="HYA299" s="6"/>
      <c r="HYB299" s="6"/>
      <c r="HYC299" s="6"/>
      <c r="HYD299" s="6"/>
      <c r="HYE299" s="6"/>
      <c r="HYF299" s="6"/>
      <c r="HYG299" s="6"/>
      <c r="HYH299" s="6"/>
      <c r="HYI299" s="6"/>
      <c r="HYJ299" s="6"/>
      <c r="HYK299" s="6"/>
      <c r="HYL299" s="6"/>
      <c r="HYM299" s="6"/>
      <c r="HYN299" s="6"/>
      <c r="HYO299" s="6"/>
      <c r="HYP299" s="6"/>
      <c r="HYQ299" s="6"/>
      <c r="HYR299" s="6"/>
      <c r="HYS299" s="6"/>
      <c r="HYT299" s="6"/>
      <c r="HYU299" s="6"/>
      <c r="HYV299" s="6"/>
      <c r="HYW299" s="6"/>
      <c r="HYX299" s="6"/>
      <c r="HYY299" s="6"/>
      <c r="HYZ299" s="6"/>
      <c r="HZA299" s="6"/>
      <c r="HZB299" s="6"/>
      <c r="HZC299" s="6"/>
      <c r="HZD299" s="6"/>
      <c r="HZE299" s="6"/>
      <c r="HZF299" s="6"/>
      <c r="HZG299" s="6"/>
      <c r="HZH299" s="6"/>
      <c r="HZI299" s="6"/>
      <c r="HZJ299" s="6"/>
      <c r="HZK299" s="6"/>
      <c r="HZL299" s="6"/>
      <c r="HZM299" s="6"/>
      <c r="HZN299" s="6"/>
      <c r="HZO299" s="6"/>
      <c r="HZP299" s="6"/>
      <c r="HZQ299" s="6"/>
      <c r="HZR299" s="6"/>
      <c r="HZS299" s="6"/>
      <c r="HZT299" s="6"/>
      <c r="HZU299" s="6"/>
      <c r="HZV299" s="6"/>
      <c r="HZW299" s="6"/>
      <c r="HZX299" s="6"/>
      <c r="HZY299" s="6"/>
      <c r="HZZ299" s="6"/>
      <c r="IAA299" s="6"/>
      <c r="IAB299" s="6"/>
      <c r="IAC299" s="6"/>
      <c r="IAD299" s="6"/>
      <c r="IAE299" s="6"/>
      <c r="IAF299" s="6"/>
      <c r="IAG299" s="6"/>
      <c r="IAH299" s="6"/>
      <c r="IAI299" s="6"/>
      <c r="IAJ299" s="6"/>
      <c r="IAK299" s="6"/>
      <c r="IAL299" s="6"/>
      <c r="IAM299" s="6"/>
      <c r="IAN299" s="6"/>
      <c r="IAO299" s="6"/>
      <c r="IAP299" s="6"/>
      <c r="IAQ299" s="6"/>
      <c r="IAR299" s="6"/>
      <c r="IAS299" s="6"/>
      <c r="IAT299" s="6"/>
      <c r="IAU299" s="6"/>
      <c r="IAV299" s="6"/>
      <c r="IAW299" s="6"/>
      <c r="IAX299" s="6"/>
      <c r="IAY299" s="6"/>
      <c r="IAZ299" s="6"/>
      <c r="IBA299" s="6"/>
      <c r="IBB299" s="6"/>
      <c r="IBC299" s="6"/>
      <c r="IBD299" s="6"/>
      <c r="IBE299" s="6"/>
      <c r="IBF299" s="6"/>
      <c r="IBG299" s="6"/>
      <c r="IBH299" s="6"/>
      <c r="IBI299" s="6"/>
      <c r="IBJ299" s="6"/>
      <c r="IBK299" s="6"/>
      <c r="IBL299" s="6"/>
      <c r="IBM299" s="6"/>
      <c r="IBN299" s="6"/>
      <c r="IBO299" s="6"/>
      <c r="IBP299" s="6"/>
      <c r="IBQ299" s="6"/>
      <c r="IBR299" s="6"/>
      <c r="IBS299" s="6"/>
      <c r="IBT299" s="6"/>
      <c r="IBU299" s="6"/>
      <c r="IBV299" s="6"/>
      <c r="IBW299" s="6"/>
      <c r="IBX299" s="6"/>
      <c r="IBY299" s="6"/>
      <c r="IBZ299" s="6"/>
      <c r="ICA299" s="6"/>
      <c r="ICB299" s="6"/>
      <c r="ICC299" s="6"/>
      <c r="ICD299" s="6"/>
      <c r="ICE299" s="6"/>
      <c r="ICF299" s="6"/>
      <c r="ICG299" s="6"/>
      <c r="ICH299" s="6"/>
      <c r="ICI299" s="6"/>
      <c r="ICJ299" s="6"/>
      <c r="ICK299" s="6"/>
      <c r="ICL299" s="6"/>
      <c r="ICM299" s="6"/>
      <c r="ICN299" s="6"/>
      <c r="ICO299" s="6"/>
      <c r="ICP299" s="6"/>
      <c r="ICQ299" s="6"/>
      <c r="ICR299" s="6"/>
      <c r="ICS299" s="6"/>
      <c r="ICT299" s="6"/>
      <c r="ICU299" s="6"/>
      <c r="ICV299" s="6"/>
      <c r="ICW299" s="6"/>
      <c r="ICX299" s="6"/>
      <c r="ICY299" s="6"/>
      <c r="ICZ299" s="6"/>
      <c r="IDA299" s="6"/>
      <c r="IDB299" s="6"/>
      <c r="IDC299" s="6"/>
      <c r="IDD299" s="6"/>
      <c r="IDE299" s="6"/>
      <c r="IDF299" s="6"/>
      <c r="IDG299" s="6"/>
      <c r="IDH299" s="6"/>
      <c r="IDI299" s="6"/>
      <c r="IDJ299" s="6"/>
      <c r="IDK299" s="6"/>
      <c r="IDL299" s="6"/>
      <c r="IDM299" s="6"/>
      <c r="IDN299" s="6"/>
      <c r="IDO299" s="6"/>
      <c r="IDP299" s="6"/>
      <c r="IDQ299" s="6"/>
      <c r="IDR299" s="6"/>
      <c r="IDS299" s="6"/>
      <c r="IDT299" s="6"/>
      <c r="IDU299" s="6"/>
      <c r="IDV299" s="6"/>
      <c r="IDW299" s="6"/>
      <c r="IDX299" s="6"/>
      <c r="IDY299" s="6"/>
      <c r="IDZ299" s="6"/>
      <c r="IEA299" s="6"/>
      <c r="IEB299" s="6"/>
      <c r="IEC299" s="6"/>
      <c r="IED299" s="6"/>
      <c r="IEE299" s="6"/>
      <c r="IEF299" s="6"/>
      <c r="IEG299" s="6"/>
      <c r="IEH299" s="6"/>
      <c r="IEI299" s="6"/>
      <c r="IEJ299" s="6"/>
      <c r="IEK299" s="6"/>
      <c r="IEL299" s="6"/>
      <c r="IEM299" s="6"/>
      <c r="IEN299" s="6"/>
      <c r="IEO299" s="6"/>
      <c r="IEP299" s="6"/>
      <c r="IEQ299" s="6"/>
      <c r="IER299" s="6"/>
      <c r="IES299" s="6"/>
      <c r="IET299" s="6"/>
      <c r="IEU299" s="6"/>
      <c r="IEV299" s="6"/>
      <c r="IEW299" s="6"/>
      <c r="IEX299" s="6"/>
      <c r="IEY299" s="6"/>
      <c r="IEZ299" s="6"/>
      <c r="IFA299" s="6"/>
      <c r="IFB299" s="6"/>
      <c r="IFC299" s="6"/>
      <c r="IFD299" s="6"/>
      <c r="IFE299" s="6"/>
      <c r="IFF299" s="6"/>
      <c r="IFG299" s="6"/>
      <c r="IFH299" s="6"/>
      <c r="IFI299" s="6"/>
      <c r="IFJ299" s="6"/>
      <c r="IFK299" s="6"/>
      <c r="IFL299" s="6"/>
      <c r="IFM299" s="6"/>
      <c r="IFN299" s="6"/>
      <c r="IFO299" s="6"/>
      <c r="IFP299" s="6"/>
      <c r="IFQ299" s="6"/>
      <c r="IFR299" s="6"/>
      <c r="IFS299" s="6"/>
      <c r="IFT299" s="6"/>
      <c r="IFU299" s="6"/>
      <c r="IFV299" s="6"/>
      <c r="IFW299" s="6"/>
      <c r="IFX299" s="6"/>
      <c r="IFY299" s="6"/>
      <c r="IFZ299" s="6"/>
      <c r="IGA299" s="6"/>
      <c r="IGB299" s="6"/>
      <c r="IGC299" s="6"/>
      <c r="IGD299" s="6"/>
      <c r="IGE299" s="6"/>
      <c r="IGF299" s="6"/>
      <c r="IGG299" s="6"/>
      <c r="IGH299" s="6"/>
      <c r="IGI299" s="6"/>
      <c r="IGJ299" s="6"/>
      <c r="IGK299" s="6"/>
      <c r="IGL299" s="6"/>
      <c r="IGM299" s="6"/>
      <c r="IGN299" s="6"/>
      <c r="IGO299" s="6"/>
      <c r="IGP299" s="6"/>
      <c r="IGQ299" s="6"/>
      <c r="IGR299" s="6"/>
      <c r="IGS299" s="6"/>
      <c r="IGT299" s="6"/>
      <c r="IGU299" s="6"/>
      <c r="IGV299" s="6"/>
      <c r="IGW299" s="6"/>
      <c r="IGX299" s="6"/>
      <c r="IGY299" s="6"/>
      <c r="IGZ299" s="6"/>
      <c r="IHA299" s="6"/>
      <c r="IHB299" s="6"/>
      <c r="IHC299" s="6"/>
      <c r="IHD299" s="6"/>
      <c r="IHE299" s="6"/>
      <c r="IHF299" s="6"/>
      <c r="IHG299" s="6"/>
      <c r="IHH299" s="6"/>
      <c r="IHI299" s="6"/>
      <c r="IHJ299" s="6"/>
      <c r="IHK299" s="6"/>
      <c r="IHL299" s="6"/>
      <c r="IHM299" s="6"/>
      <c r="IHN299" s="6"/>
      <c r="IHO299" s="6"/>
      <c r="IHP299" s="6"/>
      <c r="IHQ299" s="6"/>
      <c r="IHR299" s="6"/>
      <c r="IHS299" s="6"/>
      <c r="IHT299" s="6"/>
      <c r="IHU299" s="6"/>
      <c r="IHV299" s="6"/>
      <c r="IHW299" s="6"/>
      <c r="IHX299" s="6"/>
      <c r="IHY299" s="6"/>
      <c r="IHZ299" s="6"/>
      <c r="IIA299" s="6"/>
      <c r="IIB299" s="6"/>
      <c r="IIC299" s="6"/>
      <c r="IID299" s="6"/>
      <c r="IIE299" s="6"/>
      <c r="IIF299" s="6"/>
      <c r="IIG299" s="6"/>
      <c r="IIH299" s="6"/>
      <c r="III299" s="6"/>
      <c r="IIJ299" s="6"/>
      <c r="IIK299" s="6"/>
      <c r="IIL299" s="6"/>
      <c r="IIM299" s="6"/>
      <c r="IIN299" s="6"/>
      <c r="IIO299" s="6"/>
      <c r="IIP299" s="6"/>
      <c r="IIQ299" s="6"/>
      <c r="IIR299" s="6"/>
      <c r="IIS299" s="6"/>
      <c r="IIT299" s="6"/>
      <c r="IIU299" s="6"/>
      <c r="IIV299" s="6"/>
      <c r="IIW299" s="6"/>
      <c r="IIX299" s="6"/>
      <c r="IIY299" s="6"/>
      <c r="IIZ299" s="6"/>
      <c r="IJA299" s="6"/>
      <c r="IJB299" s="6"/>
      <c r="IJC299" s="6"/>
      <c r="IJD299" s="6"/>
      <c r="IJE299" s="6"/>
      <c r="IJF299" s="6"/>
      <c r="IJG299" s="6"/>
      <c r="IJH299" s="6"/>
      <c r="IJI299" s="6"/>
      <c r="IJJ299" s="6"/>
      <c r="IJK299" s="6"/>
      <c r="IJL299" s="6"/>
      <c r="IJM299" s="6"/>
      <c r="IJN299" s="6"/>
      <c r="IJO299" s="6"/>
      <c r="IJP299" s="6"/>
      <c r="IJQ299" s="6"/>
      <c r="IJR299" s="6"/>
      <c r="IJS299" s="6"/>
      <c r="IJT299" s="6"/>
      <c r="IJU299" s="6"/>
      <c r="IJV299" s="6"/>
      <c r="IJW299" s="6"/>
      <c r="IJX299" s="6"/>
      <c r="IJY299" s="6"/>
      <c r="IJZ299" s="6"/>
      <c r="IKA299" s="6"/>
      <c r="IKB299" s="6"/>
      <c r="IKC299" s="6"/>
      <c r="IKD299" s="6"/>
      <c r="IKE299" s="6"/>
      <c r="IKF299" s="6"/>
      <c r="IKG299" s="6"/>
      <c r="IKH299" s="6"/>
      <c r="IKI299" s="6"/>
      <c r="IKJ299" s="6"/>
      <c r="IKK299" s="6"/>
      <c r="IKL299" s="6"/>
      <c r="IKM299" s="6"/>
      <c r="IKN299" s="6"/>
      <c r="IKO299" s="6"/>
      <c r="IKP299" s="6"/>
      <c r="IKQ299" s="6"/>
      <c r="IKR299" s="6"/>
      <c r="IKS299" s="6"/>
      <c r="IKT299" s="6"/>
      <c r="IKU299" s="6"/>
      <c r="IKV299" s="6"/>
      <c r="IKW299" s="6"/>
      <c r="IKX299" s="6"/>
      <c r="IKY299" s="6"/>
      <c r="IKZ299" s="6"/>
      <c r="ILA299" s="6"/>
      <c r="ILB299" s="6"/>
      <c r="ILC299" s="6"/>
      <c r="ILD299" s="6"/>
      <c r="ILE299" s="6"/>
      <c r="ILF299" s="6"/>
      <c r="ILG299" s="6"/>
      <c r="ILH299" s="6"/>
      <c r="ILI299" s="6"/>
      <c r="ILJ299" s="6"/>
      <c r="ILK299" s="6"/>
      <c r="ILL299" s="6"/>
      <c r="ILM299" s="6"/>
      <c r="ILN299" s="6"/>
      <c r="ILO299" s="6"/>
      <c r="ILP299" s="6"/>
      <c r="ILQ299" s="6"/>
      <c r="ILR299" s="6"/>
      <c r="ILS299" s="6"/>
      <c r="ILT299" s="6"/>
      <c r="ILU299" s="6"/>
      <c r="ILV299" s="6"/>
      <c r="ILW299" s="6"/>
      <c r="ILX299" s="6"/>
      <c r="ILY299" s="6"/>
      <c r="ILZ299" s="6"/>
      <c r="IMA299" s="6"/>
      <c r="IMB299" s="6"/>
      <c r="IMC299" s="6"/>
      <c r="IMD299" s="6"/>
      <c r="IME299" s="6"/>
      <c r="IMF299" s="6"/>
      <c r="IMG299" s="6"/>
      <c r="IMH299" s="6"/>
      <c r="IMI299" s="6"/>
      <c r="IMJ299" s="6"/>
      <c r="IMK299" s="6"/>
      <c r="IML299" s="6"/>
      <c r="IMM299" s="6"/>
      <c r="IMN299" s="6"/>
      <c r="IMO299" s="6"/>
      <c r="IMP299" s="6"/>
      <c r="IMQ299" s="6"/>
      <c r="IMR299" s="6"/>
      <c r="IMS299" s="6"/>
      <c r="IMT299" s="6"/>
      <c r="IMU299" s="6"/>
      <c r="IMV299" s="6"/>
      <c r="IMW299" s="6"/>
      <c r="IMX299" s="6"/>
      <c r="IMY299" s="6"/>
      <c r="IMZ299" s="6"/>
      <c r="INA299" s="6"/>
      <c r="INB299" s="6"/>
      <c r="INC299" s="6"/>
      <c r="IND299" s="6"/>
      <c r="INE299" s="6"/>
      <c r="INF299" s="6"/>
      <c r="ING299" s="6"/>
      <c r="INH299" s="6"/>
      <c r="INI299" s="6"/>
      <c r="INJ299" s="6"/>
      <c r="INK299" s="6"/>
      <c r="INL299" s="6"/>
      <c r="INM299" s="6"/>
      <c r="INN299" s="6"/>
      <c r="INO299" s="6"/>
      <c r="INP299" s="6"/>
      <c r="INQ299" s="6"/>
      <c r="INR299" s="6"/>
      <c r="INS299" s="6"/>
      <c r="INT299" s="6"/>
      <c r="INU299" s="6"/>
      <c r="INV299" s="6"/>
      <c r="INW299" s="6"/>
      <c r="INX299" s="6"/>
      <c r="INY299" s="6"/>
      <c r="INZ299" s="6"/>
      <c r="IOA299" s="6"/>
      <c r="IOB299" s="6"/>
      <c r="IOC299" s="6"/>
      <c r="IOD299" s="6"/>
      <c r="IOE299" s="6"/>
      <c r="IOF299" s="6"/>
      <c r="IOG299" s="6"/>
      <c r="IOH299" s="6"/>
      <c r="IOI299" s="6"/>
      <c r="IOJ299" s="6"/>
      <c r="IOK299" s="6"/>
      <c r="IOL299" s="6"/>
      <c r="IOM299" s="6"/>
      <c r="ION299" s="6"/>
      <c r="IOO299" s="6"/>
      <c r="IOP299" s="6"/>
      <c r="IOQ299" s="6"/>
      <c r="IOR299" s="6"/>
      <c r="IOS299" s="6"/>
      <c r="IOT299" s="6"/>
      <c r="IOU299" s="6"/>
      <c r="IOV299" s="6"/>
      <c r="IOW299" s="6"/>
      <c r="IOX299" s="6"/>
      <c r="IOY299" s="6"/>
      <c r="IOZ299" s="6"/>
      <c r="IPA299" s="6"/>
      <c r="IPB299" s="6"/>
      <c r="IPC299" s="6"/>
      <c r="IPD299" s="6"/>
      <c r="IPE299" s="6"/>
      <c r="IPF299" s="6"/>
      <c r="IPG299" s="6"/>
      <c r="IPH299" s="6"/>
      <c r="IPI299" s="6"/>
      <c r="IPJ299" s="6"/>
      <c r="IPK299" s="6"/>
      <c r="IPL299" s="6"/>
      <c r="IPM299" s="6"/>
      <c r="IPN299" s="6"/>
      <c r="IPO299" s="6"/>
      <c r="IPP299" s="6"/>
      <c r="IPQ299" s="6"/>
      <c r="IPR299" s="6"/>
      <c r="IPS299" s="6"/>
      <c r="IPT299" s="6"/>
      <c r="IPU299" s="6"/>
      <c r="IPV299" s="6"/>
      <c r="IPW299" s="6"/>
      <c r="IPX299" s="6"/>
      <c r="IPY299" s="6"/>
      <c r="IPZ299" s="6"/>
      <c r="IQA299" s="6"/>
      <c r="IQB299" s="6"/>
      <c r="IQC299" s="6"/>
      <c r="IQD299" s="6"/>
      <c r="IQE299" s="6"/>
      <c r="IQF299" s="6"/>
      <c r="IQG299" s="6"/>
      <c r="IQH299" s="6"/>
      <c r="IQI299" s="6"/>
      <c r="IQJ299" s="6"/>
      <c r="IQK299" s="6"/>
      <c r="IQL299" s="6"/>
      <c r="IQM299" s="6"/>
      <c r="IQN299" s="6"/>
      <c r="IQO299" s="6"/>
      <c r="IQP299" s="6"/>
      <c r="IQQ299" s="6"/>
      <c r="IQR299" s="6"/>
      <c r="IQS299" s="6"/>
      <c r="IQT299" s="6"/>
      <c r="IQU299" s="6"/>
      <c r="IQV299" s="6"/>
      <c r="IQW299" s="6"/>
      <c r="IQX299" s="6"/>
      <c r="IQY299" s="6"/>
      <c r="IQZ299" s="6"/>
      <c r="IRA299" s="6"/>
      <c r="IRB299" s="6"/>
      <c r="IRC299" s="6"/>
      <c r="IRD299" s="6"/>
      <c r="IRE299" s="6"/>
      <c r="IRF299" s="6"/>
      <c r="IRG299" s="6"/>
      <c r="IRH299" s="6"/>
      <c r="IRI299" s="6"/>
      <c r="IRJ299" s="6"/>
      <c r="IRK299" s="6"/>
      <c r="IRL299" s="6"/>
      <c r="IRM299" s="6"/>
      <c r="IRN299" s="6"/>
      <c r="IRO299" s="6"/>
      <c r="IRP299" s="6"/>
      <c r="IRQ299" s="6"/>
      <c r="IRR299" s="6"/>
      <c r="IRS299" s="6"/>
      <c r="IRT299" s="6"/>
      <c r="IRU299" s="6"/>
      <c r="IRV299" s="6"/>
      <c r="IRW299" s="6"/>
      <c r="IRX299" s="6"/>
      <c r="IRY299" s="6"/>
      <c r="IRZ299" s="6"/>
      <c r="ISA299" s="6"/>
      <c r="ISB299" s="6"/>
      <c r="ISC299" s="6"/>
      <c r="ISD299" s="6"/>
      <c r="ISE299" s="6"/>
      <c r="ISF299" s="6"/>
      <c r="ISG299" s="6"/>
      <c r="ISH299" s="6"/>
      <c r="ISI299" s="6"/>
      <c r="ISJ299" s="6"/>
      <c r="ISK299" s="6"/>
      <c r="ISL299" s="6"/>
      <c r="ISM299" s="6"/>
      <c r="ISN299" s="6"/>
      <c r="ISO299" s="6"/>
      <c r="ISP299" s="6"/>
      <c r="ISQ299" s="6"/>
      <c r="ISR299" s="6"/>
      <c r="ISS299" s="6"/>
      <c r="IST299" s="6"/>
      <c r="ISU299" s="6"/>
      <c r="ISV299" s="6"/>
      <c r="ISW299" s="6"/>
      <c r="ISX299" s="6"/>
      <c r="ISY299" s="6"/>
      <c r="ISZ299" s="6"/>
      <c r="ITA299" s="6"/>
      <c r="ITB299" s="6"/>
      <c r="ITC299" s="6"/>
      <c r="ITD299" s="6"/>
      <c r="ITE299" s="6"/>
      <c r="ITF299" s="6"/>
      <c r="ITG299" s="6"/>
      <c r="ITH299" s="6"/>
      <c r="ITI299" s="6"/>
      <c r="ITJ299" s="6"/>
      <c r="ITK299" s="6"/>
      <c r="ITL299" s="6"/>
      <c r="ITM299" s="6"/>
      <c r="ITN299" s="6"/>
      <c r="ITO299" s="6"/>
      <c r="ITP299" s="6"/>
      <c r="ITQ299" s="6"/>
      <c r="ITR299" s="6"/>
      <c r="ITS299" s="6"/>
      <c r="ITT299" s="6"/>
      <c r="ITU299" s="6"/>
      <c r="ITV299" s="6"/>
      <c r="ITW299" s="6"/>
      <c r="ITX299" s="6"/>
      <c r="ITY299" s="6"/>
      <c r="ITZ299" s="6"/>
      <c r="IUA299" s="6"/>
      <c r="IUB299" s="6"/>
      <c r="IUC299" s="6"/>
      <c r="IUD299" s="6"/>
      <c r="IUE299" s="6"/>
      <c r="IUF299" s="6"/>
      <c r="IUG299" s="6"/>
      <c r="IUH299" s="6"/>
      <c r="IUI299" s="6"/>
      <c r="IUJ299" s="6"/>
      <c r="IUK299" s="6"/>
      <c r="IUL299" s="6"/>
      <c r="IUM299" s="6"/>
      <c r="IUN299" s="6"/>
      <c r="IUO299" s="6"/>
      <c r="IUP299" s="6"/>
      <c r="IUQ299" s="6"/>
      <c r="IUR299" s="6"/>
      <c r="IUS299" s="6"/>
      <c r="IUT299" s="6"/>
      <c r="IUU299" s="6"/>
      <c r="IUV299" s="6"/>
      <c r="IUW299" s="6"/>
      <c r="IUX299" s="6"/>
      <c r="IUY299" s="6"/>
      <c r="IUZ299" s="6"/>
      <c r="IVA299" s="6"/>
      <c r="IVB299" s="6"/>
      <c r="IVC299" s="6"/>
      <c r="IVD299" s="6"/>
      <c r="IVE299" s="6"/>
      <c r="IVF299" s="6"/>
      <c r="IVG299" s="6"/>
      <c r="IVH299" s="6"/>
      <c r="IVI299" s="6"/>
      <c r="IVJ299" s="6"/>
      <c r="IVK299" s="6"/>
      <c r="IVL299" s="6"/>
      <c r="IVM299" s="6"/>
      <c r="IVN299" s="6"/>
      <c r="IVO299" s="6"/>
      <c r="IVP299" s="6"/>
      <c r="IVQ299" s="6"/>
      <c r="IVR299" s="6"/>
      <c r="IVS299" s="6"/>
      <c r="IVT299" s="6"/>
      <c r="IVU299" s="6"/>
      <c r="IVV299" s="6"/>
      <c r="IVW299" s="6"/>
      <c r="IVX299" s="6"/>
      <c r="IVY299" s="6"/>
      <c r="IVZ299" s="6"/>
      <c r="IWA299" s="6"/>
      <c r="IWB299" s="6"/>
      <c r="IWC299" s="6"/>
      <c r="IWD299" s="6"/>
      <c r="IWE299" s="6"/>
      <c r="IWF299" s="6"/>
      <c r="IWG299" s="6"/>
      <c r="IWH299" s="6"/>
      <c r="IWI299" s="6"/>
      <c r="IWJ299" s="6"/>
      <c r="IWK299" s="6"/>
      <c r="IWL299" s="6"/>
      <c r="IWM299" s="6"/>
      <c r="IWN299" s="6"/>
      <c r="IWO299" s="6"/>
      <c r="IWP299" s="6"/>
      <c r="IWQ299" s="6"/>
      <c r="IWR299" s="6"/>
      <c r="IWS299" s="6"/>
      <c r="IWT299" s="6"/>
      <c r="IWU299" s="6"/>
      <c r="IWV299" s="6"/>
      <c r="IWW299" s="6"/>
      <c r="IWX299" s="6"/>
      <c r="IWY299" s="6"/>
      <c r="IWZ299" s="6"/>
      <c r="IXA299" s="6"/>
      <c r="IXB299" s="6"/>
      <c r="IXC299" s="6"/>
      <c r="IXD299" s="6"/>
      <c r="IXE299" s="6"/>
      <c r="IXF299" s="6"/>
      <c r="IXG299" s="6"/>
      <c r="IXH299" s="6"/>
      <c r="IXI299" s="6"/>
      <c r="IXJ299" s="6"/>
      <c r="IXK299" s="6"/>
      <c r="IXL299" s="6"/>
      <c r="IXM299" s="6"/>
      <c r="IXN299" s="6"/>
      <c r="IXO299" s="6"/>
      <c r="IXP299" s="6"/>
      <c r="IXQ299" s="6"/>
      <c r="IXR299" s="6"/>
      <c r="IXS299" s="6"/>
      <c r="IXT299" s="6"/>
      <c r="IXU299" s="6"/>
      <c r="IXV299" s="6"/>
      <c r="IXW299" s="6"/>
      <c r="IXX299" s="6"/>
      <c r="IXY299" s="6"/>
      <c r="IXZ299" s="6"/>
      <c r="IYA299" s="6"/>
      <c r="IYB299" s="6"/>
      <c r="IYC299" s="6"/>
      <c r="IYD299" s="6"/>
      <c r="IYE299" s="6"/>
      <c r="IYF299" s="6"/>
      <c r="IYG299" s="6"/>
      <c r="IYH299" s="6"/>
      <c r="IYI299" s="6"/>
      <c r="IYJ299" s="6"/>
      <c r="IYK299" s="6"/>
      <c r="IYL299" s="6"/>
      <c r="IYM299" s="6"/>
      <c r="IYN299" s="6"/>
      <c r="IYO299" s="6"/>
      <c r="IYP299" s="6"/>
      <c r="IYQ299" s="6"/>
      <c r="IYR299" s="6"/>
      <c r="IYS299" s="6"/>
      <c r="IYT299" s="6"/>
      <c r="IYU299" s="6"/>
      <c r="IYV299" s="6"/>
      <c r="IYW299" s="6"/>
      <c r="IYX299" s="6"/>
      <c r="IYY299" s="6"/>
      <c r="IYZ299" s="6"/>
      <c r="IZA299" s="6"/>
      <c r="IZB299" s="6"/>
      <c r="IZC299" s="6"/>
      <c r="IZD299" s="6"/>
      <c r="IZE299" s="6"/>
      <c r="IZF299" s="6"/>
      <c r="IZG299" s="6"/>
      <c r="IZH299" s="6"/>
      <c r="IZI299" s="6"/>
      <c r="IZJ299" s="6"/>
      <c r="IZK299" s="6"/>
      <c r="IZL299" s="6"/>
      <c r="IZM299" s="6"/>
      <c r="IZN299" s="6"/>
      <c r="IZO299" s="6"/>
      <c r="IZP299" s="6"/>
      <c r="IZQ299" s="6"/>
      <c r="IZR299" s="6"/>
      <c r="IZS299" s="6"/>
      <c r="IZT299" s="6"/>
      <c r="IZU299" s="6"/>
      <c r="IZV299" s="6"/>
      <c r="IZW299" s="6"/>
      <c r="IZX299" s="6"/>
      <c r="IZY299" s="6"/>
      <c r="IZZ299" s="6"/>
      <c r="JAA299" s="6"/>
      <c r="JAB299" s="6"/>
      <c r="JAC299" s="6"/>
      <c r="JAD299" s="6"/>
      <c r="JAE299" s="6"/>
      <c r="JAF299" s="6"/>
      <c r="JAG299" s="6"/>
      <c r="JAH299" s="6"/>
      <c r="JAI299" s="6"/>
      <c r="JAJ299" s="6"/>
      <c r="JAK299" s="6"/>
      <c r="JAL299" s="6"/>
      <c r="JAM299" s="6"/>
      <c r="JAN299" s="6"/>
      <c r="JAO299" s="6"/>
      <c r="JAP299" s="6"/>
      <c r="JAQ299" s="6"/>
      <c r="JAR299" s="6"/>
      <c r="JAS299" s="6"/>
      <c r="JAT299" s="6"/>
      <c r="JAU299" s="6"/>
      <c r="JAV299" s="6"/>
      <c r="JAW299" s="6"/>
      <c r="JAX299" s="6"/>
      <c r="JAY299" s="6"/>
      <c r="JAZ299" s="6"/>
      <c r="JBA299" s="6"/>
      <c r="JBB299" s="6"/>
      <c r="JBC299" s="6"/>
      <c r="JBD299" s="6"/>
      <c r="JBE299" s="6"/>
      <c r="JBF299" s="6"/>
      <c r="JBG299" s="6"/>
      <c r="JBH299" s="6"/>
      <c r="JBI299" s="6"/>
      <c r="JBJ299" s="6"/>
      <c r="JBK299" s="6"/>
      <c r="JBL299" s="6"/>
      <c r="JBM299" s="6"/>
      <c r="JBN299" s="6"/>
      <c r="JBO299" s="6"/>
      <c r="JBP299" s="6"/>
      <c r="JBQ299" s="6"/>
      <c r="JBR299" s="6"/>
      <c r="JBS299" s="6"/>
      <c r="JBT299" s="6"/>
      <c r="JBU299" s="6"/>
      <c r="JBV299" s="6"/>
      <c r="JBW299" s="6"/>
      <c r="JBX299" s="6"/>
      <c r="JBY299" s="6"/>
      <c r="JBZ299" s="6"/>
      <c r="JCA299" s="6"/>
      <c r="JCB299" s="6"/>
      <c r="JCC299" s="6"/>
      <c r="JCD299" s="6"/>
      <c r="JCE299" s="6"/>
      <c r="JCF299" s="6"/>
      <c r="JCG299" s="6"/>
      <c r="JCH299" s="6"/>
      <c r="JCI299" s="6"/>
      <c r="JCJ299" s="6"/>
      <c r="JCK299" s="6"/>
      <c r="JCL299" s="6"/>
      <c r="JCM299" s="6"/>
      <c r="JCN299" s="6"/>
      <c r="JCO299" s="6"/>
      <c r="JCP299" s="6"/>
      <c r="JCQ299" s="6"/>
      <c r="JCR299" s="6"/>
      <c r="JCS299" s="6"/>
      <c r="JCT299" s="6"/>
      <c r="JCU299" s="6"/>
      <c r="JCV299" s="6"/>
      <c r="JCW299" s="6"/>
      <c r="JCX299" s="6"/>
      <c r="JCY299" s="6"/>
      <c r="JCZ299" s="6"/>
      <c r="JDA299" s="6"/>
      <c r="JDB299" s="6"/>
      <c r="JDC299" s="6"/>
      <c r="JDD299" s="6"/>
      <c r="JDE299" s="6"/>
      <c r="JDF299" s="6"/>
      <c r="JDG299" s="6"/>
      <c r="JDH299" s="6"/>
      <c r="JDI299" s="6"/>
      <c r="JDJ299" s="6"/>
      <c r="JDK299" s="6"/>
      <c r="JDL299" s="6"/>
      <c r="JDM299" s="6"/>
      <c r="JDN299" s="6"/>
      <c r="JDO299" s="6"/>
      <c r="JDP299" s="6"/>
      <c r="JDQ299" s="6"/>
      <c r="JDR299" s="6"/>
      <c r="JDS299" s="6"/>
      <c r="JDT299" s="6"/>
      <c r="JDU299" s="6"/>
      <c r="JDV299" s="6"/>
      <c r="JDW299" s="6"/>
      <c r="JDX299" s="6"/>
      <c r="JDY299" s="6"/>
      <c r="JDZ299" s="6"/>
      <c r="JEA299" s="6"/>
      <c r="JEB299" s="6"/>
      <c r="JEC299" s="6"/>
      <c r="JED299" s="6"/>
      <c r="JEE299" s="6"/>
      <c r="JEF299" s="6"/>
      <c r="JEG299" s="6"/>
      <c r="JEH299" s="6"/>
      <c r="JEI299" s="6"/>
      <c r="JEJ299" s="6"/>
      <c r="JEK299" s="6"/>
      <c r="JEL299" s="6"/>
      <c r="JEM299" s="6"/>
      <c r="JEN299" s="6"/>
      <c r="JEO299" s="6"/>
      <c r="JEP299" s="6"/>
      <c r="JEQ299" s="6"/>
      <c r="JER299" s="6"/>
      <c r="JES299" s="6"/>
      <c r="JET299" s="6"/>
      <c r="JEU299" s="6"/>
      <c r="JEV299" s="6"/>
      <c r="JEW299" s="6"/>
      <c r="JEX299" s="6"/>
      <c r="JEY299" s="6"/>
      <c r="JEZ299" s="6"/>
      <c r="JFA299" s="6"/>
      <c r="JFB299" s="6"/>
      <c r="JFC299" s="6"/>
      <c r="JFD299" s="6"/>
      <c r="JFE299" s="6"/>
      <c r="JFF299" s="6"/>
      <c r="JFG299" s="6"/>
      <c r="JFH299" s="6"/>
      <c r="JFI299" s="6"/>
      <c r="JFJ299" s="6"/>
      <c r="JFK299" s="6"/>
      <c r="JFL299" s="6"/>
      <c r="JFM299" s="6"/>
      <c r="JFN299" s="6"/>
      <c r="JFO299" s="6"/>
      <c r="JFP299" s="6"/>
      <c r="JFQ299" s="6"/>
      <c r="JFR299" s="6"/>
      <c r="JFS299" s="6"/>
      <c r="JFT299" s="6"/>
      <c r="JFU299" s="6"/>
      <c r="JFV299" s="6"/>
      <c r="JFW299" s="6"/>
      <c r="JFX299" s="6"/>
      <c r="JFY299" s="6"/>
      <c r="JFZ299" s="6"/>
      <c r="JGA299" s="6"/>
      <c r="JGB299" s="6"/>
      <c r="JGC299" s="6"/>
      <c r="JGD299" s="6"/>
      <c r="JGE299" s="6"/>
      <c r="JGF299" s="6"/>
      <c r="JGG299" s="6"/>
      <c r="JGH299" s="6"/>
      <c r="JGI299" s="6"/>
      <c r="JGJ299" s="6"/>
      <c r="JGK299" s="6"/>
      <c r="JGL299" s="6"/>
      <c r="JGM299" s="6"/>
      <c r="JGN299" s="6"/>
      <c r="JGO299" s="6"/>
      <c r="JGP299" s="6"/>
      <c r="JGQ299" s="6"/>
      <c r="JGR299" s="6"/>
      <c r="JGS299" s="6"/>
      <c r="JGT299" s="6"/>
      <c r="JGU299" s="6"/>
      <c r="JGV299" s="6"/>
      <c r="JGW299" s="6"/>
      <c r="JGX299" s="6"/>
      <c r="JGY299" s="6"/>
      <c r="JGZ299" s="6"/>
      <c r="JHA299" s="6"/>
      <c r="JHB299" s="6"/>
      <c r="JHC299" s="6"/>
      <c r="JHD299" s="6"/>
      <c r="JHE299" s="6"/>
      <c r="JHF299" s="6"/>
      <c r="JHG299" s="6"/>
      <c r="JHH299" s="6"/>
      <c r="JHI299" s="6"/>
      <c r="JHJ299" s="6"/>
      <c r="JHK299" s="6"/>
      <c r="JHL299" s="6"/>
      <c r="JHM299" s="6"/>
      <c r="JHN299" s="6"/>
      <c r="JHO299" s="6"/>
      <c r="JHP299" s="6"/>
      <c r="JHQ299" s="6"/>
      <c r="JHR299" s="6"/>
      <c r="JHS299" s="6"/>
      <c r="JHT299" s="6"/>
      <c r="JHU299" s="6"/>
      <c r="JHV299" s="6"/>
      <c r="JHW299" s="6"/>
      <c r="JHX299" s="6"/>
      <c r="JHY299" s="6"/>
      <c r="JHZ299" s="6"/>
      <c r="JIA299" s="6"/>
      <c r="JIB299" s="6"/>
      <c r="JIC299" s="6"/>
      <c r="JID299" s="6"/>
      <c r="JIE299" s="6"/>
      <c r="JIF299" s="6"/>
      <c r="JIG299" s="6"/>
      <c r="JIH299" s="6"/>
      <c r="JII299" s="6"/>
      <c r="JIJ299" s="6"/>
      <c r="JIK299" s="6"/>
      <c r="JIL299" s="6"/>
      <c r="JIM299" s="6"/>
      <c r="JIN299" s="6"/>
      <c r="JIO299" s="6"/>
      <c r="JIP299" s="6"/>
      <c r="JIQ299" s="6"/>
      <c r="JIR299" s="6"/>
      <c r="JIS299" s="6"/>
      <c r="JIT299" s="6"/>
      <c r="JIU299" s="6"/>
      <c r="JIV299" s="6"/>
      <c r="JIW299" s="6"/>
      <c r="JIX299" s="6"/>
      <c r="JIY299" s="6"/>
      <c r="JIZ299" s="6"/>
      <c r="JJA299" s="6"/>
      <c r="JJB299" s="6"/>
      <c r="JJC299" s="6"/>
      <c r="JJD299" s="6"/>
      <c r="JJE299" s="6"/>
      <c r="JJF299" s="6"/>
      <c r="JJG299" s="6"/>
      <c r="JJH299" s="6"/>
      <c r="JJI299" s="6"/>
      <c r="JJJ299" s="6"/>
      <c r="JJK299" s="6"/>
      <c r="JJL299" s="6"/>
      <c r="JJM299" s="6"/>
      <c r="JJN299" s="6"/>
      <c r="JJO299" s="6"/>
      <c r="JJP299" s="6"/>
      <c r="JJQ299" s="6"/>
      <c r="JJR299" s="6"/>
      <c r="JJS299" s="6"/>
      <c r="JJT299" s="6"/>
      <c r="JJU299" s="6"/>
      <c r="JJV299" s="6"/>
      <c r="JJW299" s="6"/>
      <c r="JJX299" s="6"/>
      <c r="JJY299" s="6"/>
      <c r="JJZ299" s="6"/>
      <c r="JKA299" s="6"/>
      <c r="JKB299" s="6"/>
      <c r="JKC299" s="6"/>
      <c r="JKD299" s="6"/>
      <c r="JKE299" s="6"/>
      <c r="JKF299" s="6"/>
      <c r="JKG299" s="6"/>
      <c r="JKH299" s="6"/>
      <c r="JKI299" s="6"/>
      <c r="JKJ299" s="6"/>
      <c r="JKK299" s="6"/>
      <c r="JKL299" s="6"/>
      <c r="JKM299" s="6"/>
      <c r="JKN299" s="6"/>
      <c r="JKO299" s="6"/>
      <c r="JKP299" s="6"/>
      <c r="JKQ299" s="6"/>
      <c r="JKR299" s="6"/>
      <c r="JKS299" s="6"/>
      <c r="JKT299" s="6"/>
      <c r="JKU299" s="6"/>
      <c r="JKV299" s="6"/>
      <c r="JKW299" s="6"/>
      <c r="JKX299" s="6"/>
      <c r="JKY299" s="6"/>
      <c r="JKZ299" s="6"/>
      <c r="JLA299" s="6"/>
      <c r="JLB299" s="6"/>
      <c r="JLC299" s="6"/>
      <c r="JLD299" s="6"/>
      <c r="JLE299" s="6"/>
      <c r="JLF299" s="6"/>
      <c r="JLG299" s="6"/>
      <c r="JLH299" s="6"/>
      <c r="JLI299" s="6"/>
      <c r="JLJ299" s="6"/>
      <c r="JLK299" s="6"/>
      <c r="JLL299" s="6"/>
      <c r="JLM299" s="6"/>
      <c r="JLN299" s="6"/>
      <c r="JLO299" s="6"/>
      <c r="JLP299" s="6"/>
      <c r="JLQ299" s="6"/>
      <c r="JLR299" s="6"/>
      <c r="JLS299" s="6"/>
      <c r="JLT299" s="6"/>
      <c r="JLU299" s="6"/>
      <c r="JLV299" s="6"/>
      <c r="JLW299" s="6"/>
      <c r="JLX299" s="6"/>
      <c r="JLY299" s="6"/>
      <c r="JLZ299" s="6"/>
      <c r="JMA299" s="6"/>
      <c r="JMB299" s="6"/>
      <c r="JMC299" s="6"/>
      <c r="JMD299" s="6"/>
      <c r="JME299" s="6"/>
      <c r="JMF299" s="6"/>
      <c r="JMG299" s="6"/>
      <c r="JMH299" s="6"/>
      <c r="JMI299" s="6"/>
      <c r="JMJ299" s="6"/>
      <c r="JMK299" s="6"/>
      <c r="JML299" s="6"/>
      <c r="JMM299" s="6"/>
      <c r="JMN299" s="6"/>
      <c r="JMO299" s="6"/>
      <c r="JMP299" s="6"/>
      <c r="JMQ299" s="6"/>
      <c r="JMR299" s="6"/>
      <c r="JMS299" s="6"/>
      <c r="JMT299" s="6"/>
      <c r="JMU299" s="6"/>
      <c r="JMV299" s="6"/>
      <c r="JMW299" s="6"/>
      <c r="JMX299" s="6"/>
      <c r="JMY299" s="6"/>
      <c r="JMZ299" s="6"/>
      <c r="JNA299" s="6"/>
      <c r="JNB299" s="6"/>
      <c r="JNC299" s="6"/>
      <c r="JND299" s="6"/>
      <c r="JNE299" s="6"/>
      <c r="JNF299" s="6"/>
      <c r="JNG299" s="6"/>
      <c r="JNH299" s="6"/>
      <c r="JNI299" s="6"/>
      <c r="JNJ299" s="6"/>
      <c r="JNK299" s="6"/>
      <c r="JNL299" s="6"/>
      <c r="JNM299" s="6"/>
      <c r="JNN299" s="6"/>
      <c r="JNO299" s="6"/>
      <c r="JNP299" s="6"/>
      <c r="JNQ299" s="6"/>
      <c r="JNR299" s="6"/>
      <c r="JNS299" s="6"/>
      <c r="JNT299" s="6"/>
      <c r="JNU299" s="6"/>
      <c r="JNV299" s="6"/>
      <c r="JNW299" s="6"/>
      <c r="JNX299" s="6"/>
      <c r="JNY299" s="6"/>
      <c r="JNZ299" s="6"/>
      <c r="JOA299" s="6"/>
      <c r="JOB299" s="6"/>
      <c r="JOC299" s="6"/>
      <c r="JOD299" s="6"/>
      <c r="JOE299" s="6"/>
      <c r="JOF299" s="6"/>
      <c r="JOG299" s="6"/>
      <c r="JOH299" s="6"/>
      <c r="JOI299" s="6"/>
      <c r="JOJ299" s="6"/>
      <c r="JOK299" s="6"/>
      <c r="JOL299" s="6"/>
      <c r="JOM299" s="6"/>
      <c r="JON299" s="6"/>
      <c r="JOO299" s="6"/>
      <c r="JOP299" s="6"/>
      <c r="JOQ299" s="6"/>
      <c r="JOR299" s="6"/>
      <c r="JOS299" s="6"/>
      <c r="JOT299" s="6"/>
      <c r="JOU299" s="6"/>
      <c r="JOV299" s="6"/>
      <c r="JOW299" s="6"/>
      <c r="JOX299" s="6"/>
      <c r="JOY299" s="6"/>
      <c r="JOZ299" s="6"/>
      <c r="JPA299" s="6"/>
      <c r="JPB299" s="6"/>
      <c r="JPC299" s="6"/>
      <c r="JPD299" s="6"/>
      <c r="JPE299" s="6"/>
      <c r="JPF299" s="6"/>
      <c r="JPG299" s="6"/>
      <c r="JPH299" s="6"/>
      <c r="JPI299" s="6"/>
      <c r="JPJ299" s="6"/>
      <c r="JPK299" s="6"/>
      <c r="JPL299" s="6"/>
      <c r="JPM299" s="6"/>
      <c r="JPN299" s="6"/>
      <c r="JPO299" s="6"/>
      <c r="JPP299" s="6"/>
      <c r="JPQ299" s="6"/>
      <c r="JPR299" s="6"/>
      <c r="JPS299" s="6"/>
      <c r="JPT299" s="6"/>
      <c r="JPU299" s="6"/>
      <c r="JPV299" s="6"/>
      <c r="JPW299" s="6"/>
      <c r="JPX299" s="6"/>
      <c r="JPY299" s="6"/>
      <c r="JPZ299" s="6"/>
      <c r="JQA299" s="6"/>
      <c r="JQB299" s="6"/>
      <c r="JQC299" s="6"/>
      <c r="JQD299" s="6"/>
      <c r="JQE299" s="6"/>
      <c r="JQF299" s="6"/>
      <c r="JQG299" s="6"/>
      <c r="JQH299" s="6"/>
      <c r="JQI299" s="6"/>
      <c r="JQJ299" s="6"/>
      <c r="JQK299" s="6"/>
      <c r="JQL299" s="6"/>
      <c r="JQM299" s="6"/>
      <c r="JQN299" s="6"/>
      <c r="JQO299" s="6"/>
      <c r="JQP299" s="6"/>
      <c r="JQQ299" s="6"/>
      <c r="JQR299" s="6"/>
      <c r="JQS299" s="6"/>
      <c r="JQT299" s="6"/>
      <c r="JQU299" s="6"/>
      <c r="JQV299" s="6"/>
      <c r="JQW299" s="6"/>
      <c r="JQX299" s="6"/>
      <c r="JQY299" s="6"/>
      <c r="JQZ299" s="6"/>
      <c r="JRA299" s="6"/>
      <c r="JRB299" s="6"/>
      <c r="JRC299" s="6"/>
      <c r="JRD299" s="6"/>
      <c r="JRE299" s="6"/>
      <c r="JRF299" s="6"/>
      <c r="JRG299" s="6"/>
      <c r="JRH299" s="6"/>
      <c r="JRI299" s="6"/>
      <c r="JRJ299" s="6"/>
      <c r="JRK299" s="6"/>
      <c r="JRL299" s="6"/>
      <c r="JRM299" s="6"/>
      <c r="JRN299" s="6"/>
      <c r="JRO299" s="6"/>
      <c r="JRP299" s="6"/>
      <c r="JRQ299" s="6"/>
      <c r="JRR299" s="6"/>
      <c r="JRS299" s="6"/>
      <c r="JRT299" s="6"/>
      <c r="JRU299" s="6"/>
      <c r="JRV299" s="6"/>
      <c r="JRW299" s="6"/>
      <c r="JRX299" s="6"/>
      <c r="JRY299" s="6"/>
      <c r="JRZ299" s="6"/>
      <c r="JSA299" s="6"/>
      <c r="JSB299" s="6"/>
      <c r="JSC299" s="6"/>
      <c r="JSD299" s="6"/>
      <c r="JSE299" s="6"/>
      <c r="JSF299" s="6"/>
      <c r="JSG299" s="6"/>
      <c r="JSH299" s="6"/>
      <c r="JSI299" s="6"/>
      <c r="JSJ299" s="6"/>
      <c r="JSK299" s="6"/>
      <c r="JSL299" s="6"/>
      <c r="JSM299" s="6"/>
      <c r="JSN299" s="6"/>
      <c r="JSO299" s="6"/>
      <c r="JSP299" s="6"/>
      <c r="JSQ299" s="6"/>
      <c r="JSR299" s="6"/>
      <c r="JSS299" s="6"/>
      <c r="JST299" s="6"/>
      <c r="JSU299" s="6"/>
      <c r="JSV299" s="6"/>
      <c r="JSW299" s="6"/>
      <c r="JSX299" s="6"/>
      <c r="JSY299" s="6"/>
      <c r="JSZ299" s="6"/>
      <c r="JTA299" s="6"/>
      <c r="JTB299" s="6"/>
      <c r="JTC299" s="6"/>
      <c r="JTD299" s="6"/>
      <c r="JTE299" s="6"/>
      <c r="JTF299" s="6"/>
      <c r="JTG299" s="6"/>
      <c r="JTH299" s="6"/>
      <c r="JTI299" s="6"/>
      <c r="JTJ299" s="6"/>
      <c r="JTK299" s="6"/>
      <c r="JTL299" s="6"/>
      <c r="JTM299" s="6"/>
      <c r="JTN299" s="6"/>
      <c r="JTO299" s="6"/>
      <c r="JTP299" s="6"/>
      <c r="JTQ299" s="6"/>
      <c r="JTR299" s="6"/>
      <c r="JTS299" s="6"/>
      <c r="JTT299" s="6"/>
      <c r="JTU299" s="6"/>
      <c r="JTV299" s="6"/>
      <c r="JTW299" s="6"/>
      <c r="JTX299" s="6"/>
      <c r="JTY299" s="6"/>
      <c r="JTZ299" s="6"/>
      <c r="JUA299" s="6"/>
      <c r="JUB299" s="6"/>
      <c r="JUC299" s="6"/>
      <c r="JUD299" s="6"/>
      <c r="JUE299" s="6"/>
      <c r="JUF299" s="6"/>
      <c r="JUG299" s="6"/>
      <c r="JUH299" s="6"/>
      <c r="JUI299" s="6"/>
      <c r="JUJ299" s="6"/>
      <c r="JUK299" s="6"/>
      <c r="JUL299" s="6"/>
      <c r="JUM299" s="6"/>
      <c r="JUN299" s="6"/>
      <c r="JUO299" s="6"/>
      <c r="JUP299" s="6"/>
      <c r="JUQ299" s="6"/>
      <c r="JUR299" s="6"/>
      <c r="JUS299" s="6"/>
      <c r="JUT299" s="6"/>
      <c r="JUU299" s="6"/>
      <c r="JUV299" s="6"/>
      <c r="JUW299" s="6"/>
      <c r="JUX299" s="6"/>
      <c r="JUY299" s="6"/>
      <c r="JUZ299" s="6"/>
      <c r="JVA299" s="6"/>
      <c r="JVB299" s="6"/>
      <c r="JVC299" s="6"/>
      <c r="JVD299" s="6"/>
      <c r="JVE299" s="6"/>
      <c r="JVF299" s="6"/>
      <c r="JVG299" s="6"/>
      <c r="JVH299" s="6"/>
      <c r="JVI299" s="6"/>
      <c r="JVJ299" s="6"/>
      <c r="JVK299" s="6"/>
      <c r="JVL299" s="6"/>
      <c r="JVM299" s="6"/>
      <c r="JVN299" s="6"/>
      <c r="JVO299" s="6"/>
      <c r="JVP299" s="6"/>
      <c r="JVQ299" s="6"/>
      <c r="JVR299" s="6"/>
      <c r="JVS299" s="6"/>
      <c r="JVT299" s="6"/>
      <c r="JVU299" s="6"/>
      <c r="JVV299" s="6"/>
      <c r="JVW299" s="6"/>
      <c r="JVX299" s="6"/>
      <c r="JVY299" s="6"/>
      <c r="JVZ299" s="6"/>
      <c r="JWA299" s="6"/>
      <c r="JWB299" s="6"/>
      <c r="JWC299" s="6"/>
      <c r="JWD299" s="6"/>
      <c r="JWE299" s="6"/>
      <c r="JWF299" s="6"/>
      <c r="JWG299" s="6"/>
      <c r="JWH299" s="6"/>
      <c r="JWI299" s="6"/>
      <c r="JWJ299" s="6"/>
      <c r="JWK299" s="6"/>
      <c r="JWL299" s="6"/>
      <c r="JWM299" s="6"/>
      <c r="JWN299" s="6"/>
      <c r="JWO299" s="6"/>
      <c r="JWP299" s="6"/>
      <c r="JWQ299" s="6"/>
      <c r="JWR299" s="6"/>
      <c r="JWS299" s="6"/>
      <c r="JWT299" s="6"/>
      <c r="JWU299" s="6"/>
      <c r="JWV299" s="6"/>
      <c r="JWW299" s="6"/>
      <c r="JWX299" s="6"/>
      <c r="JWY299" s="6"/>
      <c r="JWZ299" s="6"/>
      <c r="JXA299" s="6"/>
      <c r="JXB299" s="6"/>
      <c r="JXC299" s="6"/>
      <c r="JXD299" s="6"/>
      <c r="JXE299" s="6"/>
      <c r="JXF299" s="6"/>
      <c r="JXG299" s="6"/>
      <c r="JXH299" s="6"/>
      <c r="JXI299" s="6"/>
      <c r="JXJ299" s="6"/>
      <c r="JXK299" s="6"/>
      <c r="JXL299" s="6"/>
      <c r="JXM299" s="6"/>
      <c r="JXN299" s="6"/>
      <c r="JXO299" s="6"/>
      <c r="JXP299" s="6"/>
      <c r="JXQ299" s="6"/>
      <c r="JXR299" s="6"/>
      <c r="JXS299" s="6"/>
      <c r="JXT299" s="6"/>
      <c r="JXU299" s="6"/>
      <c r="JXV299" s="6"/>
      <c r="JXW299" s="6"/>
      <c r="JXX299" s="6"/>
      <c r="JXY299" s="6"/>
      <c r="JXZ299" s="6"/>
      <c r="JYA299" s="6"/>
      <c r="JYB299" s="6"/>
      <c r="JYC299" s="6"/>
      <c r="JYD299" s="6"/>
      <c r="JYE299" s="6"/>
      <c r="JYF299" s="6"/>
      <c r="JYG299" s="6"/>
      <c r="JYH299" s="6"/>
      <c r="JYI299" s="6"/>
      <c r="JYJ299" s="6"/>
      <c r="JYK299" s="6"/>
      <c r="JYL299" s="6"/>
      <c r="JYM299" s="6"/>
      <c r="JYN299" s="6"/>
      <c r="JYO299" s="6"/>
      <c r="JYP299" s="6"/>
      <c r="JYQ299" s="6"/>
      <c r="JYR299" s="6"/>
      <c r="JYS299" s="6"/>
      <c r="JYT299" s="6"/>
      <c r="JYU299" s="6"/>
      <c r="JYV299" s="6"/>
      <c r="JYW299" s="6"/>
      <c r="JYX299" s="6"/>
      <c r="JYY299" s="6"/>
      <c r="JYZ299" s="6"/>
      <c r="JZA299" s="6"/>
      <c r="JZB299" s="6"/>
      <c r="JZC299" s="6"/>
      <c r="JZD299" s="6"/>
      <c r="JZE299" s="6"/>
      <c r="JZF299" s="6"/>
      <c r="JZG299" s="6"/>
      <c r="JZH299" s="6"/>
      <c r="JZI299" s="6"/>
      <c r="JZJ299" s="6"/>
      <c r="JZK299" s="6"/>
      <c r="JZL299" s="6"/>
      <c r="JZM299" s="6"/>
      <c r="JZN299" s="6"/>
      <c r="JZO299" s="6"/>
      <c r="JZP299" s="6"/>
      <c r="JZQ299" s="6"/>
      <c r="JZR299" s="6"/>
      <c r="JZS299" s="6"/>
      <c r="JZT299" s="6"/>
      <c r="JZU299" s="6"/>
      <c r="JZV299" s="6"/>
      <c r="JZW299" s="6"/>
      <c r="JZX299" s="6"/>
      <c r="JZY299" s="6"/>
      <c r="JZZ299" s="6"/>
      <c r="KAA299" s="6"/>
      <c r="KAB299" s="6"/>
      <c r="KAC299" s="6"/>
      <c r="KAD299" s="6"/>
      <c r="KAE299" s="6"/>
      <c r="KAF299" s="6"/>
      <c r="KAG299" s="6"/>
      <c r="KAH299" s="6"/>
      <c r="KAI299" s="6"/>
      <c r="KAJ299" s="6"/>
      <c r="KAK299" s="6"/>
      <c r="KAL299" s="6"/>
      <c r="KAM299" s="6"/>
      <c r="KAN299" s="6"/>
      <c r="KAO299" s="6"/>
      <c r="KAP299" s="6"/>
      <c r="KAQ299" s="6"/>
      <c r="KAR299" s="6"/>
      <c r="KAS299" s="6"/>
      <c r="KAT299" s="6"/>
      <c r="KAU299" s="6"/>
      <c r="KAV299" s="6"/>
      <c r="KAW299" s="6"/>
      <c r="KAX299" s="6"/>
      <c r="KAY299" s="6"/>
      <c r="KAZ299" s="6"/>
      <c r="KBA299" s="6"/>
      <c r="KBB299" s="6"/>
      <c r="KBC299" s="6"/>
      <c r="KBD299" s="6"/>
      <c r="KBE299" s="6"/>
      <c r="KBF299" s="6"/>
      <c r="KBG299" s="6"/>
      <c r="KBH299" s="6"/>
      <c r="KBI299" s="6"/>
      <c r="KBJ299" s="6"/>
      <c r="KBK299" s="6"/>
      <c r="KBL299" s="6"/>
      <c r="KBM299" s="6"/>
      <c r="KBN299" s="6"/>
      <c r="KBO299" s="6"/>
      <c r="KBP299" s="6"/>
      <c r="KBQ299" s="6"/>
      <c r="KBR299" s="6"/>
      <c r="KBS299" s="6"/>
      <c r="KBT299" s="6"/>
      <c r="KBU299" s="6"/>
      <c r="KBV299" s="6"/>
      <c r="KBW299" s="6"/>
      <c r="KBX299" s="6"/>
      <c r="KBY299" s="6"/>
      <c r="KBZ299" s="6"/>
      <c r="KCA299" s="6"/>
      <c r="KCB299" s="6"/>
      <c r="KCC299" s="6"/>
      <c r="KCD299" s="6"/>
      <c r="KCE299" s="6"/>
      <c r="KCF299" s="6"/>
      <c r="KCG299" s="6"/>
      <c r="KCH299" s="6"/>
      <c r="KCI299" s="6"/>
      <c r="KCJ299" s="6"/>
      <c r="KCK299" s="6"/>
      <c r="KCL299" s="6"/>
      <c r="KCM299" s="6"/>
      <c r="KCN299" s="6"/>
      <c r="KCO299" s="6"/>
      <c r="KCP299" s="6"/>
      <c r="KCQ299" s="6"/>
      <c r="KCR299" s="6"/>
      <c r="KCS299" s="6"/>
      <c r="KCT299" s="6"/>
      <c r="KCU299" s="6"/>
      <c r="KCV299" s="6"/>
      <c r="KCW299" s="6"/>
      <c r="KCX299" s="6"/>
      <c r="KCY299" s="6"/>
      <c r="KCZ299" s="6"/>
      <c r="KDA299" s="6"/>
      <c r="KDB299" s="6"/>
      <c r="KDC299" s="6"/>
      <c r="KDD299" s="6"/>
      <c r="KDE299" s="6"/>
      <c r="KDF299" s="6"/>
      <c r="KDG299" s="6"/>
      <c r="KDH299" s="6"/>
      <c r="KDI299" s="6"/>
      <c r="KDJ299" s="6"/>
      <c r="KDK299" s="6"/>
      <c r="KDL299" s="6"/>
      <c r="KDM299" s="6"/>
      <c r="KDN299" s="6"/>
      <c r="KDO299" s="6"/>
      <c r="KDP299" s="6"/>
      <c r="KDQ299" s="6"/>
      <c r="KDR299" s="6"/>
      <c r="KDS299" s="6"/>
      <c r="KDT299" s="6"/>
      <c r="KDU299" s="6"/>
      <c r="KDV299" s="6"/>
      <c r="KDW299" s="6"/>
      <c r="KDX299" s="6"/>
      <c r="KDY299" s="6"/>
      <c r="KDZ299" s="6"/>
      <c r="KEA299" s="6"/>
      <c r="KEB299" s="6"/>
      <c r="KEC299" s="6"/>
      <c r="KED299" s="6"/>
      <c r="KEE299" s="6"/>
      <c r="KEF299" s="6"/>
      <c r="KEG299" s="6"/>
      <c r="KEH299" s="6"/>
      <c r="KEI299" s="6"/>
      <c r="KEJ299" s="6"/>
      <c r="KEK299" s="6"/>
      <c r="KEL299" s="6"/>
      <c r="KEM299" s="6"/>
      <c r="KEN299" s="6"/>
      <c r="KEO299" s="6"/>
      <c r="KEP299" s="6"/>
      <c r="KEQ299" s="6"/>
      <c r="KER299" s="6"/>
      <c r="KES299" s="6"/>
      <c r="KET299" s="6"/>
      <c r="KEU299" s="6"/>
      <c r="KEV299" s="6"/>
      <c r="KEW299" s="6"/>
      <c r="KEX299" s="6"/>
      <c r="KEY299" s="6"/>
      <c r="KEZ299" s="6"/>
      <c r="KFA299" s="6"/>
      <c r="KFB299" s="6"/>
      <c r="KFC299" s="6"/>
      <c r="KFD299" s="6"/>
      <c r="KFE299" s="6"/>
      <c r="KFF299" s="6"/>
      <c r="KFG299" s="6"/>
      <c r="KFH299" s="6"/>
      <c r="KFI299" s="6"/>
      <c r="KFJ299" s="6"/>
      <c r="KFK299" s="6"/>
      <c r="KFL299" s="6"/>
      <c r="KFM299" s="6"/>
      <c r="KFN299" s="6"/>
      <c r="KFO299" s="6"/>
      <c r="KFP299" s="6"/>
      <c r="KFQ299" s="6"/>
      <c r="KFR299" s="6"/>
      <c r="KFS299" s="6"/>
      <c r="KFT299" s="6"/>
      <c r="KFU299" s="6"/>
      <c r="KFV299" s="6"/>
      <c r="KFW299" s="6"/>
      <c r="KFX299" s="6"/>
      <c r="KFY299" s="6"/>
      <c r="KFZ299" s="6"/>
      <c r="KGA299" s="6"/>
      <c r="KGB299" s="6"/>
      <c r="KGC299" s="6"/>
      <c r="KGD299" s="6"/>
      <c r="KGE299" s="6"/>
      <c r="KGF299" s="6"/>
      <c r="KGG299" s="6"/>
      <c r="KGH299" s="6"/>
      <c r="KGI299" s="6"/>
      <c r="KGJ299" s="6"/>
      <c r="KGK299" s="6"/>
      <c r="KGL299" s="6"/>
      <c r="KGM299" s="6"/>
      <c r="KGN299" s="6"/>
      <c r="KGO299" s="6"/>
      <c r="KGP299" s="6"/>
      <c r="KGQ299" s="6"/>
      <c r="KGR299" s="6"/>
      <c r="KGS299" s="6"/>
      <c r="KGT299" s="6"/>
      <c r="KGU299" s="6"/>
      <c r="KGV299" s="6"/>
      <c r="KGW299" s="6"/>
      <c r="KGX299" s="6"/>
      <c r="KGY299" s="6"/>
      <c r="KGZ299" s="6"/>
      <c r="KHA299" s="6"/>
      <c r="KHB299" s="6"/>
      <c r="KHC299" s="6"/>
      <c r="KHD299" s="6"/>
      <c r="KHE299" s="6"/>
      <c r="KHF299" s="6"/>
      <c r="KHG299" s="6"/>
      <c r="KHH299" s="6"/>
      <c r="KHI299" s="6"/>
      <c r="KHJ299" s="6"/>
      <c r="KHK299" s="6"/>
      <c r="KHL299" s="6"/>
      <c r="KHM299" s="6"/>
      <c r="KHN299" s="6"/>
      <c r="KHO299" s="6"/>
      <c r="KHP299" s="6"/>
      <c r="KHQ299" s="6"/>
      <c r="KHR299" s="6"/>
      <c r="KHS299" s="6"/>
      <c r="KHT299" s="6"/>
      <c r="KHU299" s="6"/>
      <c r="KHV299" s="6"/>
      <c r="KHW299" s="6"/>
      <c r="KHX299" s="6"/>
      <c r="KHY299" s="6"/>
      <c r="KHZ299" s="6"/>
      <c r="KIA299" s="6"/>
      <c r="KIB299" s="6"/>
      <c r="KIC299" s="6"/>
      <c r="KID299" s="6"/>
      <c r="KIE299" s="6"/>
      <c r="KIF299" s="6"/>
      <c r="KIG299" s="6"/>
      <c r="KIH299" s="6"/>
      <c r="KII299" s="6"/>
      <c r="KIJ299" s="6"/>
      <c r="KIK299" s="6"/>
      <c r="KIL299" s="6"/>
      <c r="KIM299" s="6"/>
      <c r="KIN299" s="6"/>
      <c r="KIO299" s="6"/>
      <c r="KIP299" s="6"/>
      <c r="KIQ299" s="6"/>
      <c r="KIR299" s="6"/>
      <c r="KIS299" s="6"/>
      <c r="KIT299" s="6"/>
      <c r="KIU299" s="6"/>
      <c r="KIV299" s="6"/>
      <c r="KIW299" s="6"/>
      <c r="KIX299" s="6"/>
      <c r="KIY299" s="6"/>
      <c r="KIZ299" s="6"/>
      <c r="KJA299" s="6"/>
      <c r="KJB299" s="6"/>
      <c r="KJC299" s="6"/>
      <c r="KJD299" s="6"/>
      <c r="KJE299" s="6"/>
      <c r="KJF299" s="6"/>
      <c r="KJG299" s="6"/>
      <c r="KJH299" s="6"/>
      <c r="KJI299" s="6"/>
      <c r="KJJ299" s="6"/>
      <c r="KJK299" s="6"/>
      <c r="KJL299" s="6"/>
      <c r="KJM299" s="6"/>
      <c r="KJN299" s="6"/>
      <c r="KJO299" s="6"/>
      <c r="KJP299" s="6"/>
      <c r="KJQ299" s="6"/>
      <c r="KJR299" s="6"/>
      <c r="KJS299" s="6"/>
      <c r="KJT299" s="6"/>
      <c r="KJU299" s="6"/>
      <c r="KJV299" s="6"/>
      <c r="KJW299" s="6"/>
      <c r="KJX299" s="6"/>
      <c r="KJY299" s="6"/>
      <c r="KJZ299" s="6"/>
      <c r="KKA299" s="6"/>
      <c r="KKB299" s="6"/>
      <c r="KKC299" s="6"/>
      <c r="KKD299" s="6"/>
      <c r="KKE299" s="6"/>
      <c r="KKF299" s="6"/>
      <c r="KKG299" s="6"/>
      <c r="KKH299" s="6"/>
      <c r="KKI299" s="6"/>
      <c r="KKJ299" s="6"/>
      <c r="KKK299" s="6"/>
      <c r="KKL299" s="6"/>
      <c r="KKM299" s="6"/>
      <c r="KKN299" s="6"/>
      <c r="KKO299" s="6"/>
      <c r="KKP299" s="6"/>
      <c r="KKQ299" s="6"/>
      <c r="KKR299" s="6"/>
      <c r="KKS299" s="6"/>
      <c r="KKT299" s="6"/>
      <c r="KKU299" s="6"/>
      <c r="KKV299" s="6"/>
      <c r="KKW299" s="6"/>
      <c r="KKX299" s="6"/>
      <c r="KKY299" s="6"/>
      <c r="KKZ299" s="6"/>
      <c r="KLA299" s="6"/>
      <c r="KLB299" s="6"/>
      <c r="KLC299" s="6"/>
      <c r="KLD299" s="6"/>
      <c r="KLE299" s="6"/>
      <c r="KLF299" s="6"/>
      <c r="KLG299" s="6"/>
      <c r="KLH299" s="6"/>
      <c r="KLI299" s="6"/>
      <c r="KLJ299" s="6"/>
      <c r="KLK299" s="6"/>
      <c r="KLL299" s="6"/>
      <c r="KLM299" s="6"/>
      <c r="KLN299" s="6"/>
      <c r="KLO299" s="6"/>
      <c r="KLP299" s="6"/>
      <c r="KLQ299" s="6"/>
      <c r="KLR299" s="6"/>
      <c r="KLS299" s="6"/>
      <c r="KLT299" s="6"/>
      <c r="KLU299" s="6"/>
      <c r="KLV299" s="6"/>
      <c r="KLW299" s="6"/>
      <c r="KLX299" s="6"/>
      <c r="KLY299" s="6"/>
      <c r="KLZ299" s="6"/>
      <c r="KMA299" s="6"/>
      <c r="KMB299" s="6"/>
      <c r="KMC299" s="6"/>
      <c r="KMD299" s="6"/>
      <c r="KME299" s="6"/>
      <c r="KMF299" s="6"/>
      <c r="KMG299" s="6"/>
      <c r="KMH299" s="6"/>
      <c r="KMI299" s="6"/>
      <c r="KMJ299" s="6"/>
      <c r="KMK299" s="6"/>
      <c r="KML299" s="6"/>
      <c r="KMM299" s="6"/>
      <c r="KMN299" s="6"/>
      <c r="KMO299" s="6"/>
      <c r="KMP299" s="6"/>
      <c r="KMQ299" s="6"/>
      <c r="KMR299" s="6"/>
      <c r="KMS299" s="6"/>
      <c r="KMT299" s="6"/>
      <c r="KMU299" s="6"/>
      <c r="KMV299" s="6"/>
      <c r="KMW299" s="6"/>
      <c r="KMX299" s="6"/>
      <c r="KMY299" s="6"/>
      <c r="KMZ299" s="6"/>
      <c r="KNA299" s="6"/>
      <c r="KNB299" s="6"/>
      <c r="KNC299" s="6"/>
      <c r="KND299" s="6"/>
      <c r="KNE299" s="6"/>
      <c r="KNF299" s="6"/>
      <c r="KNG299" s="6"/>
      <c r="KNH299" s="6"/>
      <c r="KNI299" s="6"/>
      <c r="KNJ299" s="6"/>
      <c r="KNK299" s="6"/>
      <c r="KNL299" s="6"/>
      <c r="KNM299" s="6"/>
      <c r="KNN299" s="6"/>
      <c r="KNO299" s="6"/>
      <c r="KNP299" s="6"/>
      <c r="KNQ299" s="6"/>
      <c r="KNR299" s="6"/>
      <c r="KNS299" s="6"/>
      <c r="KNT299" s="6"/>
      <c r="KNU299" s="6"/>
      <c r="KNV299" s="6"/>
      <c r="KNW299" s="6"/>
      <c r="KNX299" s="6"/>
      <c r="KNY299" s="6"/>
      <c r="KNZ299" s="6"/>
      <c r="KOA299" s="6"/>
      <c r="KOB299" s="6"/>
      <c r="KOC299" s="6"/>
      <c r="KOD299" s="6"/>
      <c r="KOE299" s="6"/>
      <c r="KOF299" s="6"/>
      <c r="KOG299" s="6"/>
      <c r="KOH299" s="6"/>
      <c r="KOI299" s="6"/>
      <c r="KOJ299" s="6"/>
      <c r="KOK299" s="6"/>
      <c r="KOL299" s="6"/>
      <c r="KOM299" s="6"/>
      <c r="KON299" s="6"/>
      <c r="KOO299" s="6"/>
      <c r="KOP299" s="6"/>
      <c r="KOQ299" s="6"/>
      <c r="KOR299" s="6"/>
      <c r="KOS299" s="6"/>
      <c r="KOT299" s="6"/>
      <c r="KOU299" s="6"/>
      <c r="KOV299" s="6"/>
      <c r="KOW299" s="6"/>
      <c r="KOX299" s="6"/>
      <c r="KOY299" s="6"/>
      <c r="KOZ299" s="6"/>
      <c r="KPA299" s="6"/>
      <c r="KPB299" s="6"/>
      <c r="KPC299" s="6"/>
      <c r="KPD299" s="6"/>
      <c r="KPE299" s="6"/>
      <c r="KPF299" s="6"/>
      <c r="KPG299" s="6"/>
      <c r="KPH299" s="6"/>
      <c r="KPI299" s="6"/>
      <c r="KPJ299" s="6"/>
      <c r="KPK299" s="6"/>
      <c r="KPL299" s="6"/>
      <c r="KPM299" s="6"/>
      <c r="KPN299" s="6"/>
      <c r="KPO299" s="6"/>
      <c r="KPP299" s="6"/>
      <c r="KPQ299" s="6"/>
      <c r="KPR299" s="6"/>
      <c r="KPS299" s="6"/>
      <c r="KPT299" s="6"/>
      <c r="KPU299" s="6"/>
      <c r="KPV299" s="6"/>
      <c r="KPW299" s="6"/>
      <c r="KPX299" s="6"/>
      <c r="KPY299" s="6"/>
      <c r="KPZ299" s="6"/>
      <c r="KQA299" s="6"/>
      <c r="KQB299" s="6"/>
      <c r="KQC299" s="6"/>
      <c r="KQD299" s="6"/>
      <c r="KQE299" s="6"/>
      <c r="KQF299" s="6"/>
      <c r="KQG299" s="6"/>
      <c r="KQH299" s="6"/>
      <c r="KQI299" s="6"/>
      <c r="KQJ299" s="6"/>
      <c r="KQK299" s="6"/>
      <c r="KQL299" s="6"/>
      <c r="KQM299" s="6"/>
      <c r="KQN299" s="6"/>
      <c r="KQO299" s="6"/>
      <c r="KQP299" s="6"/>
      <c r="KQQ299" s="6"/>
      <c r="KQR299" s="6"/>
      <c r="KQS299" s="6"/>
      <c r="KQT299" s="6"/>
      <c r="KQU299" s="6"/>
      <c r="KQV299" s="6"/>
      <c r="KQW299" s="6"/>
      <c r="KQX299" s="6"/>
      <c r="KQY299" s="6"/>
      <c r="KQZ299" s="6"/>
      <c r="KRA299" s="6"/>
      <c r="KRB299" s="6"/>
      <c r="KRC299" s="6"/>
      <c r="KRD299" s="6"/>
      <c r="KRE299" s="6"/>
      <c r="KRF299" s="6"/>
      <c r="KRG299" s="6"/>
      <c r="KRH299" s="6"/>
      <c r="KRI299" s="6"/>
      <c r="KRJ299" s="6"/>
      <c r="KRK299" s="6"/>
      <c r="KRL299" s="6"/>
      <c r="KRM299" s="6"/>
      <c r="KRN299" s="6"/>
      <c r="KRO299" s="6"/>
      <c r="KRP299" s="6"/>
      <c r="KRQ299" s="6"/>
      <c r="KRR299" s="6"/>
      <c r="KRS299" s="6"/>
      <c r="KRT299" s="6"/>
      <c r="KRU299" s="6"/>
      <c r="KRV299" s="6"/>
      <c r="KRW299" s="6"/>
      <c r="KRX299" s="6"/>
      <c r="KRY299" s="6"/>
      <c r="KRZ299" s="6"/>
      <c r="KSA299" s="6"/>
      <c r="KSB299" s="6"/>
      <c r="KSC299" s="6"/>
      <c r="KSD299" s="6"/>
      <c r="KSE299" s="6"/>
      <c r="KSF299" s="6"/>
      <c r="KSG299" s="6"/>
      <c r="KSH299" s="6"/>
      <c r="KSI299" s="6"/>
      <c r="KSJ299" s="6"/>
      <c r="KSK299" s="6"/>
      <c r="KSL299" s="6"/>
      <c r="KSM299" s="6"/>
      <c r="KSN299" s="6"/>
      <c r="KSO299" s="6"/>
      <c r="KSP299" s="6"/>
      <c r="KSQ299" s="6"/>
      <c r="KSR299" s="6"/>
      <c r="KSS299" s="6"/>
      <c r="KST299" s="6"/>
      <c r="KSU299" s="6"/>
      <c r="KSV299" s="6"/>
      <c r="KSW299" s="6"/>
      <c r="KSX299" s="6"/>
      <c r="KSY299" s="6"/>
      <c r="KSZ299" s="6"/>
      <c r="KTA299" s="6"/>
      <c r="KTB299" s="6"/>
      <c r="KTC299" s="6"/>
      <c r="KTD299" s="6"/>
      <c r="KTE299" s="6"/>
      <c r="KTF299" s="6"/>
      <c r="KTG299" s="6"/>
      <c r="KTH299" s="6"/>
      <c r="KTI299" s="6"/>
      <c r="KTJ299" s="6"/>
      <c r="KTK299" s="6"/>
      <c r="KTL299" s="6"/>
      <c r="KTM299" s="6"/>
      <c r="KTN299" s="6"/>
      <c r="KTO299" s="6"/>
      <c r="KTP299" s="6"/>
      <c r="KTQ299" s="6"/>
      <c r="KTR299" s="6"/>
      <c r="KTS299" s="6"/>
      <c r="KTT299" s="6"/>
      <c r="KTU299" s="6"/>
      <c r="KTV299" s="6"/>
      <c r="KTW299" s="6"/>
      <c r="KTX299" s="6"/>
      <c r="KTY299" s="6"/>
      <c r="KTZ299" s="6"/>
      <c r="KUA299" s="6"/>
      <c r="KUB299" s="6"/>
      <c r="KUC299" s="6"/>
      <c r="KUD299" s="6"/>
      <c r="KUE299" s="6"/>
      <c r="KUF299" s="6"/>
      <c r="KUG299" s="6"/>
      <c r="KUH299" s="6"/>
      <c r="KUI299" s="6"/>
      <c r="KUJ299" s="6"/>
      <c r="KUK299" s="6"/>
      <c r="KUL299" s="6"/>
      <c r="KUM299" s="6"/>
      <c r="KUN299" s="6"/>
      <c r="KUO299" s="6"/>
      <c r="KUP299" s="6"/>
      <c r="KUQ299" s="6"/>
      <c r="KUR299" s="6"/>
      <c r="KUS299" s="6"/>
      <c r="KUT299" s="6"/>
      <c r="KUU299" s="6"/>
      <c r="KUV299" s="6"/>
      <c r="KUW299" s="6"/>
      <c r="KUX299" s="6"/>
      <c r="KUY299" s="6"/>
      <c r="KUZ299" s="6"/>
      <c r="KVA299" s="6"/>
      <c r="KVB299" s="6"/>
      <c r="KVC299" s="6"/>
      <c r="KVD299" s="6"/>
      <c r="KVE299" s="6"/>
      <c r="KVF299" s="6"/>
      <c r="KVG299" s="6"/>
      <c r="KVH299" s="6"/>
      <c r="KVI299" s="6"/>
      <c r="KVJ299" s="6"/>
      <c r="KVK299" s="6"/>
      <c r="KVL299" s="6"/>
      <c r="KVM299" s="6"/>
      <c r="KVN299" s="6"/>
      <c r="KVO299" s="6"/>
      <c r="KVP299" s="6"/>
      <c r="KVQ299" s="6"/>
      <c r="KVR299" s="6"/>
      <c r="KVS299" s="6"/>
      <c r="KVT299" s="6"/>
      <c r="KVU299" s="6"/>
      <c r="KVV299" s="6"/>
      <c r="KVW299" s="6"/>
      <c r="KVX299" s="6"/>
      <c r="KVY299" s="6"/>
      <c r="KVZ299" s="6"/>
      <c r="KWA299" s="6"/>
      <c r="KWB299" s="6"/>
      <c r="KWC299" s="6"/>
      <c r="KWD299" s="6"/>
      <c r="KWE299" s="6"/>
      <c r="KWF299" s="6"/>
      <c r="KWG299" s="6"/>
      <c r="KWH299" s="6"/>
      <c r="KWI299" s="6"/>
      <c r="KWJ299" s="6"/>
      <c r="KWK299" s="6"/>
      <c r="KWL299" s="6"/>
      <c r="KWM299" s="6"/>
      <c r="KWN299" s="6"/>
      <c r="KWO299" s="6"/>
      <c r="KWP299" s="6"/>
      <c r="KWQ299" s="6"/>
      <c r="KWR299" s="6"/>
      <c r="KWS299" s="6"/>
      <c r="KWT299" s="6"/>
      <c r="KWU299" s="6"/>
      <c r="KWV299" s="6"/>
      <c r="KWW299" s="6"/>
      <c r="KWX299" s="6"/>
      <c r="KWY299" s="6"/>
      <c r="KWZ299" s="6"/>
      <c r="KXA299" s="6"/>
      <c r="KXB299" s="6"/>
      <c r="KXC299" s="6"/>
      <c r="KXD299" s="6"/>
      <c r="KXE299" s="6"/>
      <c r="KXF299" s="6"/>
      <c r="KXG299" s="6"/>
      <c r="KXH299" s="6"/>
      <c r="KXI299" s="6"/>
      <c r="KXJ299" s="6"/>
      <c r="KXK299" s="6"/>
      <c r="KXL299" s="6"/>
      <c r="KXM299" s="6"/>
      <c r="KXN299" s="6"/>
      <c r="KXO299" s="6"/>
      <c r="KXP299" s="6"/>
      <c r="KXQ299" s="6"/>
      <c r="KXR299" s="6"/>
      <c r="KXS299" s="6"/>
      <c r="KXT299" s="6"/>
      <c r="KXU299" s="6"/>
      <c r="KXV299" s="6"/>
      <c r="KXW299" s="6"/>
      <c r="KXX299" s="6"/>
      <c r="KXY299" s="6"/>
      <c r="KXZ299" s="6"/>
      <c r="KYA299" s="6"/>
      <c r="KYB299" s="6"/>
      <c r="KYC299" s="6"/>
      <c r="KYD299" s="6"/>
      <c r="KYE299" s="6"/>
      <c r="KYF299" s="6"/>
      <c r="KYG299" s="6"/>
      <c r="KYH299" s="6"/>
      <c r="KYI299" s="6"/>
      <c r="KYJ299" s="6"/>
      <c r="KYK299" s="6"/>
      <c r="KYL299" s="6"/>
      <c r="KYM299" s="6"/>
      <c r="KYN299" s="6"/>
      <c r="KYO299" s="6"/>
      <c r="KYP299" s="6"/>
      <c r="KYQ299" s="6"/>
      <c r="KYR299" s="6"/>
      <c r="KYS299" s="6"/>
      <c r="KYT299" s="6"/>
      <c r="KYU299" s="6"/>
      <c r="KYV299" s="6"/>
      <c r="KYW299" s="6"/>
      <c r="KYX299" s="6"/>
      <c r="KYY299" s="6"/>
      <c r="KYZ299" s="6"/>
      <c r="KZA299" s="6"/>
      <c r="KZB299" s="6"/>
      <c r="KZC299" s="6"/>
      <c r="KZD299" s="6"/>
      <c r="KZE299" s="6"/>
      <c r="KZF299" s="6"/>
      <c r="KZG299" s="6"/>
      <c r="KZH299" s="6"/>
      <c r="KZI299" s="6"/>
      <c r="KZJ299" s="6"/>
      <c r="KZK299" s="6"/>
      <c r="KZL299" s="6"/>
      <c r="KZM299" s="6"/>
      <c r="KZN299" s="6"/>
      <c r="KZO299" s="6"/>
      <c r="KZP299" s="6"/>
      <c r="KZQ299" s="6"/>
      <c r="KZR299" s="6"/>
      <c r="KZS299" s="6"/>
      <c r="KZT299" s="6"/>
      <c r="KZU299" s="6"/>
      <c r="KZV299" s="6"/>
      <c r="KZW299" s="6"/>
      <c r="KZX299" s="6"/>
      <c r="KZY299" s="6"/>
      <c r="KZZ299" s="6"/>
      <c r="LAA299" s="6"/>
      <c r="LAB299" s="6"/>
      <c r="LAC299" s="6"/>
      <c r="LAD299" s="6"/>
      <c r="LAE299" s="6"/>
      <c r="LAF299" s="6"/>
      <c r="LAG299" s="6"/>
      <c r="LAH299" s="6"/>
      <c r="LAI299" s="6"/>
      <c r="LAJ299" s="6"/>
      <c r="LAK299" s="6"/>
      <c r="LAL299" s="6"/>
      <c r="LAM299" s="6"/>
      <c r="LAN299" s="6"/>
      <c r="LAO299" s="6"/>
      <c r="LAP299" s="6"/>
      <c r="LAQ299" s="6"/>
      <c r="LAR299" s="6"/>
      <c r="LAS299" s="6"/>
      <c r="LAT299" s="6"/>
      <c r="LAU299" s="6"/>
      <c r="LAV299" s="6"/>
      <c r="LAW299" s="6"/>
      <c r="LAX299" s="6"/>
      <c r="LAY299" s="6"/>
      <c r="LAZ299" s="6"/>
      <c r="LBA299" s="6"/>
      <c r="LBB299" s="6"/>
      <c r="LBC299" s="6"/>
      <c r="LBD299" s="6"/>
      <c r="LBE299" s="6"/>
      <c r="LBF299" s="6"/>
      <c r="LBG299" s="6"/>
      <c r="LBH299" s="6"/>
      <c r="LBI299" s="6"/>
      <c r="LBJ299" s="6"/>
      <c r="LBK299" s="6"/>
      <c r="LBL299" s="6"/>
      <c r="LBM299" s="6"/>
      <c r="LBN299" s="6"/>
      <c r="LBO299" s="6"/>
      <c r="LBP299" s="6"/>
      <c r="LBQ299" s="6"/>
      <c r="LBR299" s="6"/>
      <c r="LBS299" s="6"/>
      <c r="LBT299" s="6"/>
      <c r="LBU299" s="6"/>
      <c r="LBV299" s="6"/>
      <c r="LBW299" s="6"/>
      <c r="LBX299" s="6"/>
      <c r="LBY299" s="6"/>
      <c r="LBZ299" s="6"/>
      <c r="LCA299" s="6"/>
      <c r="LCB299" s="6"/>
      <c r="LCC299" s="6"/>
      <c r="LCD299" s="6"/>
      <c r="LCE299" s="6"/>
      <c r="LCF299" s="6"/>
      <c r="LCG299" s="6"/>
      <c r="LCH299" s="6"/>
      <c r="LCI299" s="6"/>
      <c r="LCJ299" s="6"/>
      <c r="LCK299" s="6"/>
      <c r="LCL299" s="6"/>
      <c r="LCM299" s="6"/>
      <c r="LCN299" s="6"/>
      <c r="LCO299" s="6"/>
      <c r="LCP299" s="6"/>
      <c r="LCQ299" s="6"/>
      <c r="LCR299" s="6"/>
      <c r="LCS299" s="6"/>
      <c r="LCT299" s="6"/>
      <c r="LCU299" s="6"/>
      <c r="LCV299" s="6"/>
      <c r="LCW299" s="6"/>
      <c r="LCX299" s="6"/>
      <c r="LCY299" s="6"/>
      <c r="LCZ299" s="6"/>
      <c r="LDA299" s="6"/>
      <c r="LDB299" s="6"/>
      <c r="LDC299" s="6"/>
      <c r="LDD299" s="6"/>
      <c r="LDE299" s="6"/>
      <c r="LDF299" s="6"/>
      <c r="LDG299" s="6"/>
      <c r="LDH299" s="6"/>
      <c r="LDI299" s="6"/>
      <c r="LDJ299" s="6"/>
      <c r="LDK299" s="6"/>
      <c r="LDL299" s="6"/>
      <c r="LDM299" s="6"/>
      <c r="LDN299" s="6"/>
      <c r="LDO299" s="6"/>
      <c r="LDP299" s="6"/>
      <c r="LDQ299" s="6"/>
      <c r="LDR299" s="6"/>
      <c r="LDS299" s="6"/>
      <c r="LDT299" s="6"/>
      <c r="LDU299" s="6"/>
      <c r="LDV299" s="6"/>
      <c r="LDW299" s="6"/>
      <c r="LDX299" s="6"/>
      <c r="LDY299" s="6"/>
      <c r="LDZ299" s="6"/>
      <c r="LEA299" s="6"/>
      <c r="LEB299" s="6"/>
      <c r="LEC299" s="6"/>
      <c r="LED299" s="6"/>
      <c r="LEE299" s="6"/>
      <c r="LEF299" s="6"/>
      <c r="LEG299" s="6"/>
      <c r="LEH299" s="6"/>
      <c r="LEI299" s="6"/>
      <c r="LEJ299" s="6"/>
      <c r="LEK299" s="6"/>
      <c r="LEL299" s="6"/>
      <c r="LEM299" s="6"/>
      <c r="LEN299" s="6"/>
      <c r="LEO299" s="6"/>
      <c r="LEP299" s="6"/>
      <c r="LEQ299" s="6"/>
      <c r="LER299" s="6"/>
      <c r="LES299" s="6"/>
      <c r="LET299" s="6"/>
      <c r="LEU299" s="6"/>
      <c r="LEV299" s="6"/>
      <c r="LEW299" s="6"/>
      <c r="LEX299" s="6"/>
      <c r="LEY299" s="6"/>
      <c r="LEZ299" s="6"/>
      <c r="LFA299" s="6"/>
      <c r="LFB299" s="6"/>
      <c r="LFC299" s="6"/>
      <c r="LFD299" s="6"/>
      <c r="LFE299" s="6"/>
      <c r="LFF299" s="6"/>
      <c r="LFG299" s="6"/>
      <c r="LFH299" s="6"/>
      <c r="LFI299" s="6"/>
      <c r="LFJ299" s="6"/>
      <c r="LFK299" s="6"/>
      <c r="LFL299" s="6"/>
      <c r="LFM299" s="6"/>
      <c r="LFN299" s="6"/>
      <c r="LFO299" s="6"/>
      <c r="LFP299" s="6"/>
      <c r="LFQ299" s="6"/>
      <c r="LFR299" s="6"/>
      <c r="LFS299" s="6"/>
      <c r="LFT299" s="6"/>
      <c r="LFU299" s="6"/>
      <c r="LFV299" s="6"/>
      <c r="LFW299" s="6"/>
      <c r="LFX299" s="6"/>
      <c r="LFY299" s="6"/>
      <c r="LFZ299" s="6"/>
      <c r="LGA299" s="6"/>
      <c r="LGB299" s="6"/>
      <c r="LGC299" s="6"/>
      <c r="LGD299" s="6"/>
      <c r="LGE299" s="6"/>
      <c r="LGF299" s="6"/>
      <c r="LGG299" s="6"/>
      <c r="LGH299" s="6"/>
      <c r="LGI299" s="6"/>
      <c r="LGJ299" s="6"/>
      <c r="LGK299" s="6"/>
      <c r="LGL299" s="6"/>
      <c r="LGM299" s="6"/>
      <c r="LGN299" s="6"/>
      <c r="LGO299" s="6"/>
      <c r="LGP299" s="6"/>
      <c r="LGQ299" s="6"/>
      <c r="LGR299" s="6"/>
      <c r="LGS299" s="6"/>
      <c r="LGT299" s="6"/>
      <c r="LGU299" s="6"/>
      <c r="LGV299" s="6"/>
      <c r="LGW299" s="6"/>
      <c r="LGX299" s="6"/>
      <c r="LGY299" s="6"/>
      <c r="LGZ299" s="6"/>
      <c r="LHA299" s="6"/>
      <c r="LHB299" s="6"/>
      <c r="LHC299" s="6"/>
      <c r="LHD299" s="6"/>
      <c r="LHE299" s="6"/>
      <c r="LHF299" s="6"/>
      <c r="LHG299" s="6"/>
      <c r="LHH299" s="6"/>
      <c r="LHI299" s="6"/>
      <c r="LHJ299" s="6"/>
      <c r="LHK299" s="6"/>
      <c r="LHL299" s="6"/>
      <c r="LHM299" s="6"/>
      <c r="LHN299" s="6"/>
      <c r="LHO299" s="6"/>
      <c r="LHP299" s="6"/>
      <c r="LHQ299" s="6"/>
      <c r="LHR299" s="6"/>
      <c r="LHS299" s="6"/>
      <c r="LHT299" s="6"/>
      <c r="LHU299" s="6"/>
      <c r="LHV299" s="6"/>
      <c r="LHW299" s="6"/>
      <c r="LHX299" s="6"/>
      <c r="LHY299" s="6"/>
      <c r="LHZ299" s="6"/>
      <c r="LIA299" s="6"/>
      <c r="LIB299" s="6"/>
      <c r="LIC299" s="6"/>
      <c r="LID299" s="6"/>
      <c r="LIE299" s="6"/>
      <c r="LIF299" s="6"/>
      <c r="LIG299" s="6"/>
      <c r="LIH299" s="6"/>
      <c r="LII299" s="6"/>
      <c r="LIJ299" s="6"/>
      <c r="LIK299" s="6"/>
      <c r="LIL299" s="6"/>
      <c r="LIM299" s="6"/>
      <c r="LIN299" s="6"/>
      <c r="LIO299" s="6"/>
      <c r="LIP299" s="6"/>
      <c r="LIQ299" s="6"/>
      <c r="LIR299" s="6"/>
      <c r="LIS299" s="6"/>
      <c r="LIT299" s="6"/>
      <c r="LIU299" s="6"/>
      <c r="LIV299" s="6"/>
      <c r="LIW299" s="6"/>
      <c r="LIX299" s="6"/>
      <c r="LIY299" s="6"/>
      <c r="LIZ299" s="6"/>
      <c r="LJA299" s="6"/>
      <c r="LJB299" s="6"/>
      <c r="LJC299" s="6"/>
      <c r="LJD299" s="6"/>
      <c r="LJE299" s="6"/>
      <c r="LJF299" s="6"/>
      <c r="LJG299" s="6"/>
      <c r="LJH299" s="6"/>
      <c r="LJI299" s="6"/>
      <c r="LJJ299" s="6"/>
      <c r="LJK299" s="6"/>
      <c r="LJL299" s="6"/>
      <c r="LJM299" s="6"/>
      <c r="LJN299" s="6"/>
      <c r="LJO299" s="6"/>
      <c r="LJP299" s="6"/>
      <c r="LJQ299" s="6"/>
      <c r="LJR299" s="6"/>
      <c r="LJS299" s="6"/>
      <c r="LJT299" s="6"/>
      <c r="LJU299" s="6"/>
      <c r="LJV299" s="6"/>
      <c r="LJW299" s="6"/>
      <c r="LJX299" s="6"/>
      <c r="LJY299" s="6"/>
      <c r="LJZ299" s="6"/>
      <c r="LKA299" s="6"/>
      <c r="LKB299" s="6"/>
      <c r="LKC299" s="6"/>
      <c r="LKD299" s="6"/>
      <c r="LKE299" s="6"/>
      <c r="LKF299" s="6"/>
      <c r="LKG299" s="6"/>
      <c r="LKH299" s="6"/>
      <c r="LKI299" s="6"/>
      <c r="LKJ299" s="6"/>
      <c r="LKK299" s="6"/>
      <c r="LKL299" s="6"/>
      <c r="LKM299" s="6"/>
      <c r="LKN299" s="6"/>
      <c r="LKO299" s="6"/>
      <c r="LKP299" s="6"/>
      <c r="LKQ299" s="6"/>
      <c r="LKR299" s="6"/>
      <c r="LKS299" s="6"/>
      <c r="LKT299" s="6"/>
      <c r="LKU299" s="6"/>
      <c r="LKV299" s="6"/>
      <c r="LKW299" s="6"/>
      <c r="LKX299" s="6"/>
      <c r="LKY299" s="6"/>
      <c r="LKZ299" s="6"/>
      <c r="LLA299" s="6"/>
      <c r="LLB299" s="6"/>
      <c r="LLC299" s="6"/>
      <c r="LLD299" s="6"/>
      <c r="LLE299" s="6"/>
      <c r="LLF299" s="6"/>
      <c r="LLG299" s="6"/>
      <c r="LLH299" s="6"/>
      <c r="LLI299" s="6"/>
      <c r="LLJ299" s="6"/>
      <c r="LLK299" s="6"/>
      <c r="LLL299" s="6"/>
      <c r="LLM299" s="6"/>
      <c r="LLN299" s="6"/>
      <c r="LLO299" s="6"/>
      <c r="LLP299" s="6"/>
      <c r="LLQ299" s="6"/>
      <c r="LLR299" s="6"/>
      <c r="LLS299" s="6"/>
      <c r="LLT299" s="6"/>
      <c r="LLU299" s="6"/>
      <c r="LLV299" s="6"/>
      <c r="LLW299" s="6"/>
      <c r="LLX299" s="6"/>
      <c r="LLY299" s="6"/>
      <c r="LLZ299" s="6"/>
      <c r="LMA299" s="6"/>
      <c r="LMB299" s="6"/>
      <c r="LMC299" s="6"/>
      <c r="LMD299" s="6"/>
      <c r="LME299" s="6"/>
      <c r="LMF299" s="6"/>
      <c r="LMG299" s="6"/>
      <c r="LMH299" s="6"/>
      <c r="LMI299" s="6"/>
      <c r="LMJ299" s="6"/>
      <c r="LMK299" s="6"/>
      <c r="LML299" s="6"/>
      <c r="LMM299" s="6"/>
      <c r="LMN299" s="6"/>
      <c r="LMO299" s="6"/>
      <c r="LMP299" s="6"/>
      <c r="LMQ299" s="6"/>
      <c r="LMR299" s="6"/>
      <c r="LMS299" s="6"/>
      <c r="LMT299" s="6"/>
      <c r="LMU299" s="6"/>
      <c r="LMV299" s="6"/>
      <c r="LMW299" s="6"/>
      <c r="LMX299" s="6"/>
      <c r="LMY299" s="6"/>
      <c r="LMZ299" s="6"/>
      <c r="LNA299" s="6"/>
      <c r="LNB299" s="6"/>
      <c r="LNC299" s="6"/>
      <c r="LND299" s="6"/>
      <c r="LNE299" s="6"/>
      <c r="LNF299" s="6"/>
      <c r="LNG299" s="6"/>
      <c r="LNH299" s="6"/>
      <c r="LNI299" s="6"/>
      <c r="LNJ299" s="6"/>
      <c r="LNK299" s="6"/>
      <c r="LNL299" s="6"/>
      <c r="LNM299" s="6"/>
      <c r="LNN299" s="6"/>
      <c r="LNO299" s="6"/>
      <c r="LNP299" s="6"/>
      <c r="LNQ299" s="6"/>
      <c r="LNR299" s="6"/>
      <c r="LNS299" s="6"/>
      <c r="LNT299" s="6"/>
      <c r="LNU299" s="6"/>
      <c r="LNV299" s="6"/>
      <c r="LNW299" s="6"/>
      <c r="LNX299" s="6"/>
      <c r="LNY299" s="6"/>
      <c r="LNZ299" s="6"/>
      <c r="LOA299" s="6"/>
      <c r="LOB299" s="6"/>
      <c r="LOC299" s="6"/>
      <c r="LOD299" s="6"/>
      <c r="LOE299" s="6"/>
      <c r="LOF299" s="6"/>
      <c r="LOG299" s="6"/>
      <c r="LOH299" s="6"/>
      <c r="LOI299" s="6"/>
      <c r="LOJ299" s="6"/>
      <c r="LOK299" s="6"/>
      <c r="LOL299" s="6"/>
      <c r="LOM299" s="6"/>
      <c r="LON299" s="6"/>
      <c r="LOO299" s="6"/>
      <c r="LOP299" s="6"/>
      <c r="LOQ299" s="6"/>
      <c r="LOR299" s="6"/>
      <c r="LOS299" s="6"/>
      <c r="LOT299" s="6"/>
      <c r="LOU299" s="6"/>
      <c r="LOV299" s="6"/>
      <c r="LOW299" s="6"/>
      <c r="LOX299" s="6"/>
      <c r="LOY299" s="6"/>
      <c r="LOZ299" s="6"/>
      <c r="LPA299" s="6"/>
      <c r="LPB299" s="6"/>
      <c r="LPC299" s="6"/>
      <c r="LPD299" s="6"/>
      <c r="LPE299" s="6"/>
      <c r="LPF299" s="6"/>
      <c r="LPG299" s="6"/>
      <c r="LPH299" s="6"/>
      <c r="LPI299" s="6"/>
      <c r="LPJ299" s="6"/>
      <c r="LPK299" s="6"/>
      <c r="LPL299" s="6"/>
      <c r="LPM299" s="6"/>
      <c r="LPN299" s="6"/>
      <c r="LPO299" s="6"/>
      <c r="LPP299" s="6"/>
      <c r="LPQ299" s="6"/>
      <c r="LPR299" s="6"/>
      <c r="LPS299" s="6"/>
      <c r="LPT299" s="6"/>
      <c r="LPU299" s="6"/>
      <c r="LPV299" s="6"/>
      <c r="LPW299" s="6"/>
      <c r="LPX299" s="6"/>
      <c r="LPY299" s="6"/>
      <c r="LPZ299" s="6"/>
      <c r="LQA299" s="6"/>
      <c r="LQB299" s="6"/>
      <c r="LQC299" s="6"/>
      <c r="LQD299" s="6"/>
      <c r="LQE299" s="6"/>
      <c r="LQF299" s="6"/>
      <c r="LQG299" s="6"/>
      <c r="LQH299" s="6"/>
      <c r="LQI299" s="6"/>
      <c r="LQJ299" s="6"/>
      <c r="LQK299" s="6"/>
      <c r="LQL299" s="6"/>
      <c r="LQM299" s="6"/>
      <c r="LQN299" s="6"/>
      <c r="LQO299" s="6"/>
      <c r="LQP299" s="6"/>
      <c r="LQQ299" s="6"/>
      <c r="LQR299" s="6"/>
      <c r="LQS299" s="6"/>
      <c r="LQT299" s="6"/>
      <c r="LQU299" s="6"/>
      <c r="LQV299" s="6"/>
      <c r="LQW299" s="6"/>
      <c r="LQX299" s="6"/>
      <c r="LQY299" s="6"/>
      <c r="LQZ299" s="6"/>
      <c r="LRA299" s="6"/>
      <c r="LRB299" s="6"/>
      <c r="LRC299" s="6"/>
      <c r="LRD299" s="6"/>
      <c r="LRE299" s="6"/>
      <c r="LRF299" s="6"/>
      <c r="LRG299" s="6"/>
      <c r="LRH299" s="6"/>
      <c r="LRI299" s="6"/>
      <c r="LRJ299" s="6"/>
      <c r="LRK299" s="6"/>
      <c r="LRL299" s="6"/>
      <c r="LRM299" s="6"/>
      <c r="LRN299" s="6"/>
      <c r="LRO299" s="6"/>
      <c r="LRP299" s="6"/>
      <c r="LRQ299" s="6"/>
      <c r="LRR299" s="6"/>
      <c r="LRS299" s="6"/>
      <c r="LRT299" s="6"/>
      <c r="LRU299" s="6"/>
      <c r="LRV299" s="6"/>
      <c r="LRW299" s="6"/>
      <c r="LRX299" s="6"/>
      <c r="LRY299" s="6"/>
      <c r="LRZ299" s="6"/>
      <c r="LSA299" s="6"/>
      <c r="LSB299" s="6"/>
      <c r="LSC299" s="6"/>
      <c r="LSD299" s="6"/>
      <c r="LSE299" s="6"/>
      <c r="LSF299" s="6"/>
      <c r="LSG299" s="6"/>
      <c r="LSH299" s="6"/>
      <c r="LSI299" s="6"/>
      <c r="LSJ299" s="6"/>
      <c r="LSK299" s="6"/>
      <c r="LSL299" s="6"/>
      <c r="LSM299" s="6"/>
      <c r="LSN299" s="6"/>
      <c r="LSO299" s="6"/>
      <c r="LSP299" s="6"/>
      <c r="LSQ299" s="6"/>
      <c r="LSR299" s="6"/>
      <c r="LSS299" s="6"/>
      <c r="LST299" s="6"/>
      <c r="LSU299" s="6"/>
      <c r="LSV299" s="6"/>
      <c r="LSW299" s="6"/>
      <c r="LSX299" s="6"/>
      <c r="LSY299" s="6"/>
      <c r="LSZ299" s="6"/>
      <c r="LTA299" s="6"/>
      <c r="LTB299" s="6"/>
      <c r="LTC299" s="6"/>
      <c r="LTD299" s="6"/>
      <c r="LTE299" s="6"/>
      <c r="LTF299" s="6"/>
      <c r="LTG299" s="6"/>
      <c r="LTH299" s="6"/>
      <c r="LTI299" s="6"/>
      <c r="LTJ299" s="6"/>
      <c r="LTK299" s="6"/>
      <c r="LTL299" s="6"/>
      <c r="LTM299" s="6"/>
      <c r="LTN299" s="6"/>
      <c r="LTO299" s="6"/>
      <c r="LTP299" s="6"/>
      <c r="LTQ299" s="6"/>
      <c r="LTR299" s="6"/>
      <c r="LTS299" s="6"/>
      <c r="LTT299" s="6"/>
      <c r="LTU299" s="6"/>
      <c r="LTV299" s="6"/>
      <c r="LTW299" s="6"/>
      <c r="LTX299" s="6"/>
      <c r="LTY299" s="6"/>
      <c r="LTZ299" s="6"/>
      <c r="LUA299" s="6"/>
      <c r="LUB299" s="6"/>
      <c r="LUC299" s="6"/>
      <c r="LUD299" s="6"/>
      <c r="LUE299" s="6"/>
      <c r="LUF299" s="6"/>
      <c r="LUG299" s="6"/>
      <c r="LUH299" s="6"/>
      <c r="LUI299" s="6"/>
      <c r="LUJ299" s="6"/>
      <c r="LUK299" s="6"/>
      <c r="LUL299" s="6"/>
      <c r="LUM299" s="6"/>
      <c r="LUN299" s="6"/>
      <c r="LUO299" s="6"/>
      <c r="LUP299" s="6"/>
      <c r="LUQ299" s="6"/>
      <c r="LUR299" s="6"/>
      <c r="LUS299" s="6"/>
      <c r="LUT299" s="6"/>
      <c r="LUU299" s="6"/>
      <c r="LUV299" s="6"/>
      <c r="LUW299" s="6"/>
      <c r="LUX299" s="6"/>
      <c r="LUY299" s="6"/>
      <c r="LUZ299" s="6"/>
      <c r="LVA299" s="6"/>
      <c r="LVB299" s="6"/>
      <c r="LVC299" s="6"/>
      <c r="LVD299" s="6"/>
      <c r="LVE299" s="6"/>
      <c r="LVF299" s="6"/>
      <c r="LVG299" s="6"/>
      <c r="LVH299" s="6"/>
      <c r="LVI299" s="6"/>
      <c r="LVJ299" s="6"/>
      <c r="LVK299" s="6"/>
      <c r="LVL299" s="6"/>
      <c r="LVM299" s="6"/>
      <c r="LVN299" s="6"/>
      <c r="LVO299" s="6"/>
      <c r="LVP299" s="6"/>
      <c r="LVQ299" s="6"/>
      <c r="LVR299" s="6"/>
      <c r="LVS299" s="6"/>
      <c r="LVT299" s="6"/>
      <c r="LVU299" s="6"/>
      <c r="LVV299" s="6"/>
      <c r="LVW299" s="6"/>
      <c r="LVX299" s="6"/>
      <c r="LVY299" s="6"/>
      <c r="LVZ299" s="6"/>
      <c r="LWA299" s="6"/>
      <c r="LWB299" s="6"/>
      <c r="LWC299" s="6"/>
      <c r="LWD299" s="6"/>
      <c r="LWE299" s="6"/>
      <c r="LWF299" s="6"/>
      <c r="LWG299" s="6"/>
      <c r="LWH299" s="6"/>
      <c r="LWI299" s="6"/>
      <c r="LWJ299" s="6"/>
      <c r="LWK299" s="6"/>
      <c r="LWL299" s="6"/>
      <c r="LWM299" s="6"/>
      <c r="LWN299" s="6"/>
      <c r="LWO299" s="6"/>
      <c r="LWP299" s="6"/>
      <c r="LWQ299" s="6"/>
      <c r="LWR299" s="6"/>
      <c r="LWS299" s="6"/>
      <c r="LWT299" s="6"/>
      <c r="LWU299" s="6"/>
      <c r="LWV299" s="6"/>
      <c r="LWW299" s="6"/>
      <c r="LWX299" s="6"/>
      <c r="LWY299" s="6"/>
      <c r="LWZ299" s="6"/>
      <c r="LXA299" s="6"/>
      <c r="LXB299" s="6"/>
      <c r="LXC299" s="6"/>
      <c r="LXD299" s="6"/>
      <c r="LXE299" s="6"/>
      <c r="LXF299" s="6"/>
      <c r="LXG299" s="6"/>
      <c r="LXH299" s="6"/>
      <c r="LXI299" s="6"/>
      <c r="LXJ299" s="6"/>
      <c r="LXK299" s="6"/>
      <c r="LXL299" s="6"/>
      <c r="LXM299" s="6"/>
      <c r="LXN299" s="6"/>
      <c r="LXO299" s="6"/>
      <c r="LXP299" s="6"/>
      <c r="LXQ299" s="6"/>
      <c r="LXR299" s="6"/>
      <c r="LXS299" s="6"/>
      <c r="LXT299" s="6"/>
      <c r="LXU299" s="6"/>
      <c r="LXV299" s="6"/>
      <c r="LXW299" s="6"/>
      <c r="LXX299" s="6"/>
      <c r="LXY299" s="6"/>
      <c r="LXZ299" s="6"/>
      <c r="LYA299" s="6"/>
      <c r="LYB299" s="6"/>
      <c r="LYC299" s="6"/>
      <c r="LYD299" s="6"/>
      <c r="LYE299" s="6"/>
      <c r="LYF299" s="6"/>
      <c r="LYG299" s="6"/>
      <c r="LYH299" s="6"/>
      <c r="LYI299" s="6"/>
      <c r="LYJ299" s="6"/>
      <c r="LYK299" s="6"/>
      <c r="LYL299" s="6"/>
      <c r="LYM299" s="6"/>
      <c r="LYN299" s="6"/>
      <c r="LYO299" s="6"/>
      <c r="LYP299" s="6"/>
      <c r="LYQ299" s="6"/>
      <c r="LYR299" s="6"/>
      <c r="LYS299" s="6"/>
      <c r="LYT299" s="6"/>
      <c r="LYU299" s="6"/>
      <c r="LYV299" s="6"/>
      <c r="LYW299" s="6"/>
      <c r="LYX299" s="6"/>
      <c r="LYY299" s="6"/>
      <c r="LYZ299" s="6"/>
      <c r="LZA299" s="6"/>
      <c r="LZB299" s="6"/>
      <c r="LZC299" s="6"/>
      <c r="LZD299" s="6"/>
      <c r="LZE299" s="6"/>
      <c r="LZF299" s="6"/>
      <c r="LZG299" s="6"/>
      <c r="LZH299" s="6"/>
      <c r="LZI299" s="6"/>
      <c r="LZJ299" s="6"/>
      <c r="LZK299" s="6"/>
      <c r="LZL299" s="6"/>
      <c r="LZM299" s="6"/>
      <c r="LZN299" s="6"/>
      <c r="LZO299" s="6"/>
      <c r="LZP299" s="6"/>
      <c r="LZQ299" s="6"/>
      <c r="LZR299" s="6"/>
      <c r="LZS299" s="6"/>
      <c r="LZT299" s="6"/>
      <c r="LZU299" s="6"/>
      <c r="LZV299" s="6"/>
      <c r="LZW299" s="6"/>
      <c r="LZX299" s="6"/>
      <c r="LZY299" s="6"/>
      <c r="LZZ299" s="6"/>
      <c r="MAA299" s="6"/>
      <c r="MAB299" s="6"/>
      <c r="MAC299" s="6"/>
      <c r="MAD299" s="6"/>
      <c r="MAE299" s="6"/>
      <c r="MAF299" s="6"/>
      <c r="MAG299" s="6"/>
      <c r="MAH299" s="6"/>
      <c r="MAI299" s="6"/>
      <c r="MAJ299" s="6"/>
      <c r="MAK299" s="6"/>
      <c r="MAL299" s="6"/>
      <c r="MAM299" s="6"/>
      <c r="MAN299" s="6"/>
      <c r="MAO299" s="6"/>
      <c r="MAP299" s="6"/>
      <c r="MAQ299" s="6"/>
      <c r="MAR299" s="6"/>
      <c r="MAS299" s="6"/>
      <c r="MAT299" s="6"/>
      <c r="MAU299" s="6"/>
      <c r="MAV299" s="6"/>
      <c r="MAW299" s="6"/>
      <c r="MAX299" s="6"/>
      <c r="MAY299" s="6"/>
      <c r="MAZ299" s="6"/>
      <c r="MBA299" s="6"/>
      <c r="MBB299" s="6"/>
      <c r="MBC299" s="6"/>
      <c r="MBD299" s="6"/>
      <c r="MBE299" s="6"/>
      <c r="MBF299" s="6"/>
      <c r="MBG299" s="6"/>
      <c r="MBH299" s="6"/>
      <c r="MBI299" s="6"/>
      <c r="MBJ299" s="6"/>
      <c r="MBK299" s="6"/>
      <c r="MBL299" s="6"/>
      <c r="MBM299" s="6"/>
      <c r="MBN299" s="6"/>
      <c r="MBO299" s="6"/>
      <c r="MBP299" s="6"/>
      <c r="MBQ299" s="6"/>
      <c r="MBR299" s="6"/>
      <c r="MBS299" s="6"/>
      <c r="MBT299" s="6"/>
      <c r="MBU299" s="6"/>
      <c r="MBV299" s="6"/>
      <c r="MBW299" s="6"/>
      <c r="MBX299" s="6"/>
      <c r="MBY299" s="6"/>
      <c r="MBZ299" s="6"/>
      <c r="MCA299" s="6"/>
      <c r="MCB299" s="6"/>
      <c r="MCC299" s="6"/>
      <c r="MCD299" s="6"/>
      <c r="MCE299" s="6"/>
      <c r="MCF299" s="6"/>
      <c r="MCG299" s="6"/>
      <c r="MCH299" s="6"/>
      <c r="MCI299" s="6"/>
      <c r="MCJ299" s="6"/>
      <c r="MCK299" s="6"/>
      <c r="MCL299" s="6"/>
      <c r="MCM299" s="6"/>
      <c r="MCN299" s="6"/>
      <c r="MCO299" s="6"/>
      <c r="MCP299" s="6"/>
      <c r="MCQ299" s="6"/>
      <c r="MCR299" s="6"/>
      <c r="MCS299" s="6"/>
      <c r="MCT299" s="6"/>
      <c r="MCU299" s="6"/>
      <c r="MCV299" s="6"/>
      <c r="MCW299" s="6"/>
      <c r="MCX299" s="6"/>
      <c r="MCY299" s="6"/>
      <c r="MCZ299" s="6"/>
      <c r="MDA299" s="6"/>
      <c r="MDB299" s="6"/>
      <c r="MDC299" s="6"/>
      <c r="MDD299" s="6"/>
      <c r="MDE299" s="6"/>
      <c r="MDF299" s="6"/>
      <c r="MDG299" s="6"/>
      <c r="MDH299" s="6"/>
      <c r="MDI299" s="6"/>
      <c r="MDJ299" s="6"/>
      <c r="MDK299" s="6"/>
      <c r="MDL299" s="6"/>
      <c r="MDM299" s="6"/>
      <c r="MDN299" s="6"/>
      <c r="MDO299" s="6"/>
      <c r="MDP299" s="6"/>
      <c r="MDQ299" s="6"/>
      <c r="MDR299" s="6"/>
      <c r="MDS299" s="6"/>
      <c r="MDT299" s="6"/>
      <c r="MDU299" s="6"/>
      <c r="MDV299" s="6"/>
      <c r="MDW299" s="6"/>
      <c r="MDX299" s="6"/>
      <c r="MDY299" s="6"/>
      <c r="MDZ299" s="6"/>
      <c r="MEA299" s="6"/>
      <c r="MEB299" s="6"/>
      <c r="MEC299" s="6"/>
      <c r="MED299" s="6"/>
      <c r="MEE299" s="6"/>
      <c r="MEF299" s="6"/>
      <c r="MEG299" s="6"/>
      <c r="MEH299" s="6"/>
      <c r="MEI299" s="6"/>
      <c r="MEJ299" s="6"/>
      <c r="MEK299" s="6"/>
      <c r="MEL299" s="6"/>
      <c r="MEM299" s="6"/>
      <c r="MEN299" s="6"/>
      <c r="MEO299" s="6"/>
      <c r="MEP299" s="6"/>
      <c r="MEQ299" s="6"/>
      <c r="MER299" s="6"/>
      <c r="MES299" s="6"/>
      <c r="MET299" s="6"/>
      <c r="MEU299" s="6"/>
      <c r="MEV299" s="6"/>
      <c r="MEW299" s="6"/>
      <c r="MEX299" s="6"/>
      <c r="MEY299" s="6"/>
      <c r="MEZ299" s="6"/>
      <c r="MFA299" s="6"/>
      <c r="MFB299" s="6"/>
      <c r="MFC299" s="6"/>
      <c r="MFD299" s="6"/>
      <c r="MFE299" s="6"/>
      <c r="MFF299" s="6"/>
      <c r="MFG299" s="6"/>
      <c r="MFH299" s="6"/>
      <c r="MFI299" s="6"/>
      <c r="MFJ299" s="6"/>
      <c r="MFK299" s="6"/>
      <c r="MFL299" s="6"/>
      <c r="MFM299" s="6"/>
      <c r="MFN299" s="6"/>
      <c r="MFO299" s="6"/>
      <c r="MFP299" s="6"/>
      <c r="MFQ299" s="6"/>
      <c r="MFR299" s="6"/>
      <c r="MFS299" s="6"/>
      <c r="MFT299" s="6"/>
      <c r="MFU299" s="6"/>
      <c r="MFV299" s="6"/>
      <c r="MFW299" s="6"/>
      <c r="MFX299" s="6"/>
      <c r="MFY299" s="6"/>
      <c r="MFZ299" s="6"/>
      <c r="MGA299" s="6"/>
      <c r="MGB299" s="6"/>
      <c r="MGC299" s="6"/>
      <c r="MGD299" s="6"/>
      <c r="MGE299" s="6"/>
      <c r="MGF299" s="6"/>
      <c r="MGG299" s="6"/>
      <c r="MGH299" s="6"/>
      <c r="MGI299" s="6"/>
      <c r="MGJ299" s="6"/>
      <c r="MGK299" s="6"/>
      <c r="MGL299" s="6"/>
      <c r="MGM299" s="6"/>
      <c r="MGN299" s="6"/>
      <c r="MGO299" s="6"/>
      <c r="MGP299" s="6"/>
      <c r="MGQ299" s="6"/>
      <c r="MGR299" s="6"/>
      <c r="MGS299" s="6"/>
      <c r="MGT299" s="6"/>
      <c r="MGU299" s="6"/>
      <c r="MGV299" s="6"/>
      <c r="MGW299" s="6"/>
      <c r="MGX299" s="6"/>
      <c r="MGY299" s="6"/>
      <c r="MGZ299" s="6"/>
      <c r="MHA299" s="6"/>
      <c r="MHB299" s="6"/>
      <c r="MHC299" s="6"/>
      <c r="MHD299" s="6"/>
      <c r="MHE299" s="6"/>
      <c r="MHF299" s="6"/>
      <c r="MHG299" s="6"/>
      <c r="MHH299" s="6"/>
      <c r="MHI299" s="6"/>
      <c r="MHJ299" s="6"/>
      <c r="MHK299" s="6"/>
      <c r="MHL299" s="6"/>
      <c r="MHM299" s="6"/>
      <c r="MHN299" s="6"/>
      <c r="MHO299" s="6"/>
      <c r="MHP299" s="6"/>
      <c r="MHQ299" s="6"/>
      <c r="MHR299" s="6"/>
      <c r="MHS299" s="6"/>
      <c r="MHT299" s="6"/>
      <c r="MHU299" s="6"/>
      <c r="MHV299" s="6"/>
      <c r="MHW299" s="6"/>
      <c r="MHX299" s="6"/>
      <c r="MHY299" s="6"/>
      <c r="MHZ299" s="6"/>
      <c r="MIA299" s="6"/>
      <c r="MIB299" s="6"/>
      <c r="MIC299" s="6"/>
      <c r="MID299" s="6"/>
      <c r="MIE299" s="6"/>
      <c r="MIF299" s="6"/>
      <c r="MIG299" s="6"/>
      <c r="MIH299" s="6"/>
      <c r="MII299" s="6"/>
      <c r="MIJ299" s="6"/>
      <c r="MIK299" s="6"/>
      <c r="MIL299" s="6"/>
      <c r="MIM299" s="6"/>
      <c r="MIN299" s="6"/>
      <c r="MIO299" s="6"/>
      <c r="MIP299" s="6"/>
      <c r="MIQ299" s="6"/>
      <c r="MIR299" s="6"/>
      <c r="MIS299" s="6"/>
      <c r="MIT299" s="6"/>
      <c r="MIU299" s="6"/>
      <c r="MIV299" s="6"/>
      <c r="MIW299" s="6"/>
      <c r="MIX299" s="6"/>
      <c r="MIY299" s="6"/>
      <c r="MIZ299" s="6"/>
      <c r="MJA299" s="6"/>
      <c r="MJB299" s="6"/>
      <c r="MJC299" s="6"/>
      <c r="MJD299" s="6"/>
      <c r="MJE299" s="6"/>
      <c r="MJF299" s="6"/>
      <c r="MJG299" s="6"/>
      <c r="MJH299" s="6"/>
      <c r="MJI299" s="6"/>
      <c r="MJJ299" s="6"/>
      <c r="MJK299" s="6"/>
      <c r="MJL299" s="6"/>
      <c r="MJM299" s="6"/>
      <c r="MJN299" s="6"/>
      <c r="MJO299" s="6"/>
      <c r="MJP299" s="6"/>
      <c r="MJQ299" s="6"/>
      <c r="MJR299" s="6"/>
      <c r="MJS299" s="6"/>
      <c r="MJT299" s="6"/>
      <c r="MJU299" s="6"/>
      <c r="MJV299" s="6"/>
      <c r="MJW299" s="6"/>
      <c r="MJX299" s="6"/>
      <c r="MJY299" s="6"/>
      <c r="MJZ299" s="6"/>
      <c r="MKA299" s="6"/>
      <c r="MKB299" s="6"/>
      <c r="MKC299" s="6"/>
      <c r="MKD299" s="6"/>
      <c r="MKE299" s="6"/>
      <c r="MKF299" s="6"/>
      <c r="MKG299" s="6"/>
      <c r="MKH299" s="6"/>
      <c r="MKI299" s="6"/>
      <c r="MKJ299" s="6"/>
      <c r="MKK299" s="6"/>
      <c r="MKL299" s="6"/>
      <c r="MKM299" s="6"/>
      <c r="MKN299" s="6"/>
      <c r="MKO299" s="6"/>
      <c r="MKP299" s="6"/>
      <c r="MKQ299" s="6"/>
      <c r="MKR299" s="6"/>
      <c r="MKS299" s="6"/>
      <c r="MKT299" s="6"/>
      <c r="MKU299" s="6"/>
      <c r="MKV299" s="6"/>
      <c r="MKW299" s="6"/>
      <c r="MKX299" s="6"/>
      <c r="MKY299" s="6"/>
      <c r="MKZ299" s="6"/>
      <c r="MLA299" s="6"/>
      <c r="MLB299" s="6"/>
      <c r="MLC299" s="6"/>
      <c r="MLD299" s="6"/>
      <c r="MLE299" s="6"/>
      <c r="MLF299" s="6"/>
      <c r="MLG299" s="6"/>
      <c r="MLH299" s="6"/>
      <c r="MLI299" s="6"/>
      <c r="MLJ299" s="6"/>
      <c r="MLK299" s="6"/>
      <c r="MLL299" s="6"/>
      <c r="MLM299" s="6"/>
      <c r="MLN299" s="6"/>
      <c r="MLO299" s="6"/>
      <c r="MLP299" s="6"/>
      <c r="MLQ299" s="6"/>
      <c r="MLR299" s="6"/>
      <c r="MLS299" s="6"/>
      <c r="MLT299" s="6"/>
      <c r="MLU299" s="6"/>
      <c r="MLV299" s="6"/>
      <c r="MLW299" s="6"/>
      <c r="MLX299" s="6"/>
      <c r="MLY299" s="6"/>
      <c r="MLZ299" s="6"/>
      <c r="MMA299" s="6"/>
      <c r="MMB299" s="6"/>
      <c r="MMC299" s="6"/>
      <c r="MMD299" s="6"/>
      <c r="MME299" s="6"/>
      <c r="MMF299" s="6"/>
      <c r="MMG299" s="6"/>
      <c r="MMH299" s="6"/>
      <c r="MMI299" s="6"/>
      <c r="MMJ299" s="6"/>
      <c r="MMK299" s="6"/>
      <c r="MML299" s="6"/>
      <c r="MMM299" s="6"/>
      <c r="MMN299" s="6"/>
      <c r="MMO299" s="6"/>
      <c r="MMP299" s="6"/>
      <c r="MMQ299" s="6"/>
      <c r="MMR299" s="6"/>
      <c r="MMS299" s="6"/>
      <c r="MMT299" s="6"/>
      <c r="MMU299" s="6"/>
      <c r="MMV299" s="6"/>
      <c r="MMW299" s="6"/>
      <c r="MMX299" s="6"/>
      <c r="MMY299" s="6"/>
      <c r="MMZ299" s="6"/>
      <c r="MNA299" s="6"/>
      <c r="MNB299" s="6"/>
      <c r="MNC299" s="6"/>
      <c r="MND299" s="6"/>
      <c r="MNE299" s="6"/>
      <c r="MNF299" s="6"/>
      <c r="MNG299" s="6"/>
      <c r="MNH299" s="6"/>
      <c r="MNI299" s="6"/>
      <c r="MNJ299" s="6"/>
      <c r="MNK299" s="6"/>
      <c r="MNL299" s="6"/>
      <c r="MNM299" s="6"/>
      <c r="MNN299" s="6"/>
      <c r="MNO299" s="6"/>
      <c r="MNP299" s="6"/>
      <c r="MNQ299" s="6"/>
      <c r="MNR299" s="6"/>
      <c r="MNS299" s="6"/>
      <c r="MNT299" s="6"/>
      <c r="MNU299" s="6"/>
      <c r="MNV299" s="6"/>
      <c r="MNW299" s="6"/>
      <c r="MNX299" s="6"/>
      <c r="MNY299" s="6"/>
      <c r="MNZ299" s="6"/>
      <c r="MOA299" s="6"/>
      <c r="MOB299" s="6"/>
      <c r="MOC299" s="6"/>
      <c r="MOD299" s="6"/>
      <c r="MOE299" s="6"/>
      <c r="MOF299" s="6"/>
      <c r="MOG299" s="6"/>
      <c r="MOH299" s="6"/>
      <c r="MOI299" s="6"/>
      <c r="MOJ299" s="6"/>
      <c r="MOK299" s="6"/>
      <c r="MOL299" s="6"/>
      <c r="MOM299" s="6"/>
      <c r="MON299" s="6"/>
      <c r="MOO299" s="6"/>
      <c r="MOP299" s="6"/>
      <c r="MOQ299" s="6"/>
      <c r="MOR299" s="6"/>
      <c r="MOS299" s="6"/>
      <c r="MOT299" s="6"/>
      <c r="MOU299" s="6"/>
      <c r="MOV299" s="6"/>
      <c r="MOW299" s="6"/>
      <c r="MOX299" s="6"/>
      <c r="MOY299" s="6"/>
      <c r="MOZ299" s="6"/>
      <c r="MPA299" s="6"/>
      <c r="MPB299" s="6"/>
      <c r="MPC299" s="6"/>
      <c r="MPD299" s="6"/>
      <c r="MPE299" s="6"/>
      <c r="MPF299" s="6"/>
      <c r="MPG299" s="6"/>
      <c r="MPH299" s="6"/>
      <c r="MPI299" s="6"/>
      <c r="MPJ299" s="6"/>
      <c r="MPK299" s="6"/>
      <c r="MPL299" s="6"/>
      <c r="MPM299" s="6"/>
      <c r="MPN299" s="6"/>
      <c r="MPO299" s="6"/>
      <c r="MPP299" s="6"/>
      <c r="MPQ299" s="6"/>
      <c r="MPR299" s="6"/>
      <c r="MPS299" s="6"/>
      <c r="MPT299" s="6"/>
      <c r="MPU299" s="6"/>
      <c r="MPV299" s="6"/>
      <c r="MPW299" s="6"/>
      <c r="MPX299" s="6"/>
      <c r="MPY299" s="6"/>
      <c r="MPZ299" s="6"/>
      <c r="MQA299" s="6"/>
      <c r="MQB299" s="6"/>
      <c r="MQC299" s="6"/>
      <c r="MQD299" s="6"/>
      <c r="MQE299" s="6"/>
      <c r="MQF299" s="6"/>
      <c r="MQG299" s="6"/>
      <c r="MQH299" s="6"/>
      <c r="MQI299" s="6"/>
      <c r="MQJ299" s="6"/>
      <c r="MQK299" s="6"/>
      <c r="MQL299" s="6"/>
      <c r="MQM299" s="6"/>
      <c r="MQN299" s="6"/>
      <c r="MQO299" s="6"/>
      <c r="MQP299" s="6"/>
      <c r="MQQ299" s="6"/>
      <c r="MQR299" s="6"/>
      <c r="MQS299" s="6"/>
      <c r="MQT299" s="6"/>
      <c r="MQU299" s="6"/>
      <c r="MQV299" s="6"/>
      <c r="MQW299" s="6"/>
      <c r="MQX299" s="6"/>
      <c r="MQY299" s="6"/>
      <c r="MQZ299" s="6"/>
      <c r="MRA299" s="6"/>
      <c r="MRB299" s="6"/>
      <c r="MRC299" s="6"/>
      <c r="MRD299" s="6"/>
      <c r="MRE299" s="6"/>
      <c r="MRF299" s="6"/>
      <c r="MRG299" s="6"/>
      <c r="MRH299" s="6"/>
      <c r="MRI299" s="6"/>
      <c r="MRJ299" s="6"/>
      <c r="MRK299" s="6"/>
      <c r="MRL299" s="6"/>
      <c r="MRM299" s="6"/>
      <c r="MRN299" s="6"/>
      <c r="MRO299" s="6"/>
      <c r="MRP299" s="6"/>
      <c r="MRQ299" s="6"/>
      <c r="MRR299" s="6"/>
      <c r="MRS299" s="6"/>
      <c r="MRT299" s="6"/>
      <c r="MRU299" s="6"/>
      <c r="MRV299" s="6"/>
      <c r="MRW299" s="6"/>
      <c r="MRX299" s="6"/>
      <c r="MRY299" s="6"/>
      <c r="MRZ299" s="6"/>
      <c r="MSA299" s="6"/>
      <c r="MSB299" s="6"/>
      <c r="MSC299" s="6"/>
      <c r="MSD299" s="6"/>
      <c r="MSE299" s="6"/>
      <c r="MSF299" s="6"/>
      <c r="MSG299" s="6"/>
      <c r="MSH299" s="6"/>
      <c r="MSI299" s="6"/>
      <c r="MSJ299" s="6"/>
      <c r="MSK299" s="6"/>
      <c r="MSL299" s="6"/>
      <c r="MSM299" s="6"/>
      <c r="MSN299" s="6"/>
      <c r="MSO299" s="6"/>
      <c r="MSP299" s="6"/>
      <c r="MSQ299" s="6"/>
      <c r="MSR299" s="6"/>
      <c r="MSS299" s="6"/>
      <c r="MST299" s="6"/>
      <c r="MSU299" s="6"/>
      <c r="MSV299" s="6"/>
      <c r="MSW299" s="6"/>
      <c r="MSX299" s="6"/>
      <c r="MSY299" s="6"/>
      <c r="MSZ299" s="6"/>
      <c r="MTA299" s="6"/>
      <c r="MTB299" s="6"/>
      <c r="MTC299" s="6"/>
      <c r="MTD299" s="6"/>
      <c r="MTE299" s="6"/>
      <c r="MTF299" s="6"/>
      <c r="MTG299" s="6"/>
      <c r="MTH299" s="6"/>
      <c r="MTI299" s="6"/>
      <c r="MTJ299" s="6"/>
      <c r="MTK299" s="6"/>
      <c r="MTL299" s="6"/>
      <c r="MTM299" s="6"/>
      <c r="MTN299" s="6"/>
      <c r="MTO299" s="6"/>
      <c r="MTP299" s="6"/>
      <c r="MTQ299" s="6"/>
      <c r="MTR299" s="6"/>
      <c r="MTS299" s="6"/>
      <c r="MTT299" s="6"/>
      <c r="MTU299" s="6"/>
      <c r="MTV299" s="6"/>
      <c r="MTW299" s="6"/>
      <c r="MTX299" s="6"/>
      <c r="MTY299" s="6"/>
      <c r="MTZ299" s="6"/>
      <c r="MUA299" s="6"/>
      <c r="MUB299" s="6"/>
      <c r="MUC299" s="6"/>
      <c r="MUD299" s="6"/>
      <c r="MUE299" s="6"/>
      <c r="MUF299" s="6"/>
      <c r="MUG299" s="6"/>
      <c r="MUH299" s="6"/>
      <c r="MUI299" s="6"/>
      <c r="MUJ299" s="6"/>
      <c r="MUK299" s="6"/>
      <c r="MUL299" s="6"/>
      <c r="MUM299" s="6"/>
      <c r="MUN299" s="6"/>
      <c r="MUO299" s="6"/>
      <c r="MUP299" s="6"/>
      <c r="MUQ299" s="6"/>
      <c r="MUR299" s="6"/>
      <c r="MUS299" s="6"/>
      <c r="MUT299" s="6"/>
      <c r="MUU299" s="6"/>
      <c r="MUV299" s="6"/>
      <c r="MUW299" s="6"/>
      <c r="MUX299" s="6"/>
      <c r="MUY299" s="6"/>
      <c r="MUZ299" s="6"/>
      <c r="MVA299" s="6"/>
      <c r="MVB299" s="6"/>
      <c r="MVC299" s="6"/>
      <c r="MVD299" s="6"/>
      <c r="MVE299" s="6"/>
      <c r="MVF299" s="6"/>
      <c r="MVG299" s="6"/>
      <c r="MVH299" s="6"/>
      <c r="MVI299" s="6"/>
      <c r="MVJ299" s="6"/>
      <c r="MVK299" s="6"/>
      <c r="MVL299" s="6"/>
      <c r="MVM299" s="6"/>
      <c r="MVN299" s="6"/>
      <c r="MVO299" s="6"/>
      <c r="MVP299" s="6"/>
      <c r="MVQ299" s="6"/>
      <c r="MVR299" s="6"/>
      <c r="MVS299" s="6"/>
      <c r="MVT299" s="6"/>
      <c r="MVU299" s="6"/>
      <c r="MVV299" s="6"/>
      <c r="MVW299" s="6"/>
      <c r="MVX299" s="6"/>
      <c r="MVY299" s="6"/>
      <c r="MVZ299" s="6"/>
      <c r="MWA299" s="6"/>
      <c r="MWB299" s="6"/>
      <c r="MWC299" s="6"/>
      <c r="MWD299" s="6"/>
      <c r="MWE299" s="6"/>
      <c r="MWF299" s="6"/>
      <c r="MWG299" s="6"/>
      <c r="MWH299" s="6"/>
      <c r="MWI299" s="6"/>
      <c r="MWJ299" s="6"/>
      <c r="MWK299" s="6"/>
      <c r="MWL299" s="6"/>
      <c r="MWM299" s="6"/>
      <c r="MWN299" s="6"/>
      <c r="MWO299" s="6"/>
      <c r="MWP299" s="6"/>
      <c r="MWQ299" s="6"/>
      <c r="MWR299" s="6"/>
      <c r="MWS299" s="6"/>
      <c r="MWT299" s="6"/>
      <c r="MWU299" s="6"/>
      <c r="MWV299" s="6"/>
      <c r="MWW299" s="6"/>
      <c r="MWX299" s="6"/>
      <c r="MWY299" s="6"/>
      <c r="MWZ299" s="6"/>
      <c r="MXA299" s="6"/>
      <c r="MXB299" s="6"/>
      <c r="MXC299" s="6"/>
      <c r="MXD299" s="6"/>
      <c r="MXE299" s="6"/>
      <c r="MXF299" s="6"/>
      <c r="MXG299" s="6"/>
      <c r="MXH299" s="6"/>
      <c r="MXI299" s="6"/>
      <c r="MXJ299" s="6"/>
      <c r="MXK299" s="6"/>
      <c r="MXL299" s="6"/>
      <c r="MXM299" s="6"/>
      <c r="MXN299" s="6"/>
      <c r="MXO299" s="6"/>
      <c r="MXP299" s="6"/>
      <c r="MXQ299" s="6"/>
      <c r="MXR299" s="6"/>
      <c r="MXS299" s="6"/>
      <c r="MXT299" s="6"/>
      <c r="MXU299" s="6"/>
      <c r="MXV299" s="6"/>
      <c r="MXW299" s="6"/>
      <c r="MXX299" s="6"/>
      <c r="MXY299" s="6"/>
      <c r="MXZ299" s="6"/>
      <c r="MYA299" s="6"/>
      <c r="MYB299" s="6"/>
      <c r="MYC299" s="6"/>
      <c r="MYD299" s="6"/>
      <c r="MYE299" s="6"/>
      <c r="MYF299" s="6"/>
      <c r="MYG299" s="6"/>
      <c r="MYH299" s="6"/>
      <c r="MYI299" s="6"/>
      <c r="MYJ299" s="6"/>
      <c r="MYK299" s="6"/>
      <c r="MYL299" s="6"/>
      <c r="MYM299" s="6"/>
      <c r="MYN299" s="6"/>
      <c r="MYO299" s="6"/>
      <c r="MYP299" s="6"/>
      <c r="MYQ299" s="6"/>
      <c r="MYR299" s="6"/>
      <c r="MYS299" s="6"/>
      <c r="MYT299" s="6"/>
      <c r="MYU299" s="6"/>
      <c r="MYV299" s="6"/>
      <c r="MYW299" s="6"/>
      <c r="MYX299" s="6"/>
      <c r="MYY299" s="6"/>
      <c r="MYZ299" s="6"/>
      <c r="MZA299" s="6"/>
      <c r="MZB299" s="6"/>
      <c r="MZC299" s="6"/>
      <c r="MZD299" s="6"/>
      <c r="MZE299" s="6"/>
      <c r="MZF299" s="6"/>
      <c r="MZG299" s="6"/>
      <c r="MZH299" s="6"/>
      <c r="MZI299" s="6"/>
      <c r="MZJ299" s="6"/>
      <c r="MZK299" s="6"/>
      <c r="MZL299" s="6"/>
      <c r="MZM299" s="6"/>
      <c r="MZN299" s="6"/>
      <c r="MZO299" s="6"/>
      <c r="MZP299" s="6"/>
      <c r="MZQ299" s="6"/>
      <c r="MZR299" s="6"/>
      <c r="MZS299" s="6"/>
      <c r="MZT299" s="6"/>
      <c r="MZU299" s="6"/>
      <c r="MZV299" s="6"/>
      <c r="MZW299" s="6"/>
      <c r="MZX299" s="6"/>
      <c r="MZY299" s="6"/>
      <c r="MZZ299" s="6"/>
      <c r="NAA299" s="6"/>
      <c r="NAB299" s="6"/>
      <c r="NAC299" s="6"/>
      <c r="NAD299" s="6"/>
      <c r="NAE299" s="6"/>
      <c r="NAF299" s="6"/>
      <c r="NAG299" s="6"/>
      <c r="NAH299" s="6"/>
      <c r="NAI299" s="6"/>
      <c r="NAJ299" s="6"/>
      <c r="NAK299" s="6"/>
      <c r="NAL299" s="6"/>
      <c r="NAM299" s="6"/>
      <c r="NAN299" s="6"/>
      <c r="NAO299" s="6"/>
      <c r="NAP299" s="6"/>
      <c r="NAQ299" s="6"/>
      <c r="NAR299" s="6"/>
      <c r="NAS299" s="6"/>
      <c r="NAT299" s="6"/>
      <c r="NAU299" s="6"/>
      <c r="NAV299" s="6"/>
      <c r="NAW299" s="6"/>
      <c r="NAX299" s="6"/>
      <c r="NAY299" s="6"/>
      <c r="NAZ299" s="6"/>
      <c r="NBA299" s="6"/>
      <c r="NBB299" s="6"/>
      <c r="NBC299" s="6"/>
      <c r="NBD299" s="6"/>
      <c r="NBE299" s="6"/>
      <c r="NBF299" s="6"/>
      <c r="NBG299" s="6"/>
      <c r="NBH299" s="6"/>
      <c r="NBI299" s="6"/>
      <c r="NBJ299" s="6"/>
      <c r="NBK299" s="6"/>
      <c r="NBL299" s="6"/>
      <c r="NBM299" s="6"/>
      <c r="NBN299" s="6"/>
      <c r="NBO299" s="6"/>
      <c r="NBP299" s="6"/>
      <c r="NBQ299" s="6"/>
      <c r="NBR299" s="6"/>
      <c r="NBS299" s="6"/>
      <c r="NBT299" s="6"/>
      <c r="NBU299" s="6"/>
      <c r="NBV299" s="6"/>
      <c r="NBW299" s="6"/>
      <c r="NBX299" s="6"/>
      <c r="NBY299" s="6"/>
      <c r="NBZ299" s="6"/>
      <c r="NCA299" s="6"/>
      <c r="NCB299" s="6"/>
      <c r="NCC299" s="6"/>
      <c r="NCD299" s="6"/>
      <c r="NCE299" s="6"/>
      <c r="NCF299" s="6"/>
      <c r="NCG299" s="6"/>
      <c r="NCH299" s="6"/>
      <c r="NCI299" s="6"/>
      <c r="NCJ299" s="6"/>
      <c r="NCK299" s="6"/>
      <c r="NCL299" s="6"/>
      <c r="NCM299" s="6"/>
      <c r="NCN299" s="6"/>
      <c r="NCO299" s="6"/>
      <c r="NCP299" s="6"/>
      <c r="NCQ299" s="6"/>
      <c r="NCR299" s="6"/>
      <c r="NCS299" s="6"/>
      <c r="NCT299" s="6"/>
      <c r="NCU299" s="6"/>
      <c r="NCV299" s="6"/>
      <c r="NCW299" s="6"/>
      <c r="NCX299" s="6"/>
      <c r="NCY299" s="6"/>
      <c r="NCZ299" s="6"/>
      <c r="NDA299" s="6"/>
      <c r="NDB299" s="6"/>
      <c r="NDC299" s="6"/>
      <c r="NDD299" s="6"/>
      <c r="NDE299" s="6"/>
      <c r="NDF299" s="6"/>
      <c r="NDG299" s="6"/>
      <c r="NDH299" s="6"/>
      <c r="NDI299" s="6"/>
      <c r="NDJ299" s="6"/>
      <c r="NDK299" s="6"/>
      <c r="NDL299" s="6"/>
      <c r="NDM299" s="6"/>
      <c r="NDN299" s="6"/>
      <c r="NDO299" s="6"/>
      <c r="NDP299" s="6"/>
      <c r="NDQ299" s="6"/>
      <c r="NDR299" s="6"/>
      <c r="NDS299" s="6"/>
      <c r="NDT299" s="6"/>
      <c r="NDU299" s="6"/>
      <c r="NDV299" s="6"/>
      <c r="NDW299" s="6"/>
      <c r="NDX299" s="6"/>
      <c r="NDY299" s="6"/>
      <c r="NDZ299" s="6"/>
      <c r="NEA299" s="6"/>
      <c r="NEB299" s="6"/>
      <c r="NEC299" s="6"/>
      <c r="NED299" s="6"/>
      <c r="NEE299" s="6"/>
      <c r="NEF299" s="6"/>
      <c r="NEG299" s="6"/>
      <c r="NEH299" s="6"/>
      <c r="NEI299" s="6"/>
      <c r="NEJ299" s="6"/>
      <c r="NEK299" s="6"/>
      <c r="NEL299" s="6"/>
      <c r="NEM299" s="6"/>
      <c r="NEN299" s="6"/>
      <c r="NEO299" s="6"/>
      <c r="NEP299" s="6"/>
      <c r="NEQ299" s="6"/>
      <c r="NER299" s="6"/>
      <c r="NES299" s="6"/>
      <c r="NET299" s="6"/>
      <c r="NEU299" s="6"/>
      <c r="NEV299" s="6"/>
      <c r="NEW299" s="6"/>
      <c r="NEX299" s="6"/>
      <c r="NEY299" s="6"/>
      <c r="NEZ299" s="6"/>
      <c r="NFA299" s="6"/>
      <c r="NFB299" s="6"/>
      <c r="NFC299" s="6"/>
      <c r="NFD299" s="6"/>
      <c r="NFE299" s="6"/>
      <c r="NFF299" s="6"/>
      <c r="NFG299" s="6"/>
      <c r="NFH299" s="6"/>
      <c r="NFI299" s="6"/>
      <c r="NFJ299" s="6"/>
      <c r="NFK299" s="6"/>
      <c r="NFL299" s="6"/>
      <c r="NFM299" s="6"/>
      <c r="NFN299" s="6"/>
      <c r="NFO299" s="6"/>
      <c r="NFP299" s="6"/>
      <c r="NFQ299" s="6"/>
      <c r="NFR299" s="6"/>
      <c r="NFS299" s="6"/>
      <c r="NFT299" s="6"/>
      <c r="NFU299" s="6"/>
      <c r="NFV299" s="6"/>
      <c r="NFW299" s="6"/>
      <c r="NFX299" s="6"/>
      <c r="NFY299" s="6"/>
      <c r="NFZ299" s="6"/>
      <c r="NGA299" s="6"/>
      <c r="NGB299" s="6"/>
      <c r="NGC299" s="6"/>
      <c r="NGD299" s="6"/>
      <c r="NGE299" s="6"/>
      <c r="NGF299" s="6"/>
      <c r="NGG299" s="6"/>
      <c r="NGH299" s="6"/>
      <c r="NGI299" s="6"/>
      <c r="NGJ299" s="6"/>
      <c r="NGK299" s="6"/>
      <c r="NGL299" s="6"/>
      <c r="NGM299" s="6"/>
      <c r="NGN299" s="6"/>
      <c r="NGO299" s="6"/>
      <c r="NGP299" s="6"/>
      <c r="NGQ299" s="6"/>
      <c r="NGR299" s="6"/>
      <c r="NGS299" s="6"/>
      <c r="NGT299" s="6"/>
      <c r="NGU299" s="6"/>
      <c r="NGV299" s="6"/>
      <c r="NGW299" s="6"/>
      <c r="NGX299" s="6"/>
      <c r="NGY299" s="6"/>
      <c r="NGZ299" s="6"/>
      <c r="NHA299" s="6"/>
      <c r="NHB299" s="6"/>
      <c r="NHC299" s="6"/>
      <c r="NHD299" s="6"/>
      <c r="NHE299" s="6"/>
      <c r="NHF299" s="6"/>
      <c r="NHG299" s="6"/>
      <c r="NHH299" s="6"/>
      <c r="NHI299" s="6"/>
      <c r="NHJ299" s="6"/>
      <c r="NHK299" s="6"/>
      <c r="NHL299" s="6"/>
      <c r="NHM299" s="6"/>
      <c r="NHN299" s="6"/>
      <c r="NHO299" s="6"/>
      <c r="NHP299" s="6"/>
      <c r="NHQ299" s="6"/>
      <c r="NHR299" s="6"/>
      <c r="NHS299" s="6"/>
      <c r="NHT299" s="6"/>
      <c r="NHU299" s="6"/>
      <c r="NHV299" s="6"/>
      <c r="NHW299" s="6"/>
      <c r="NHX299" s="6"/>
      <c r="NHY299" s="6"/>
      <c r="NHZ299" s="6"/>
      <c r="NIA299" s="6"/>
      <c r="NIB299" s="6"/>
      <c r="NIC299" s="6"/>
      <c r="NID299" s="6"/>
      <c r="NIE299" s="6"/>
      <c r="NIF299" s="6"/>
      <c r="NIG299" s="6"/>
      <c r="NIH299" s="6"/>
      <c r="NII299" s="6"/>
      <c r="NIJ299" s="6"/>
      <c r="NIK299" s="6"/>
      <c r="NIL299" s="6"/>
      <c r="NIM299" s="6"/>
      <c r="NIN299" s="6"/>
      <c r="NIO299" s="6"/>
      <c r="NIP299" s="6"/>
      <c r="NIQ299" s="6"/>
      <c r="NIR299" s="6"/>
      <c r="NIS299" s="6"/>
      <c r="NIT299" s="6"/>
      <c r="NIU299" s="6"/>
      <c r="NIV299" s="6"/>
      <c r="NIW299" s="6"/>
      <c r="NIX299" s="6"/>
      <c r="NIY299" s="6"/>
      <c r="NIZ299" s="6"/>
      <c r="NJA299" s="6"/>
      <c r="NJB299" s="6"/>
      <c r="NJC299" s="6"/>
      <c r="NJD299" s="6"/>
      <c r="NJE299" s="6"/>
      <c r="NJF299" s="6"/>
      <c r="NJG299" s="6"/>
      <c r="NJH299" s="6"/>
      <c r="NJI299" s="6"/>
      <c r="NJJ299" s="6"/>
      <c r="NJK299" s="6"/>
      <c r="NJL299" s="6"/>
      <c r="NJM299" s="6"/>
      <c r="NJN299" s="6"/>
      <c r="NJO299" s="6"/>
      <c r="NJP299" s="6"/>
      <c r="NJQ299" s="6"/>
      <c r="NJR299" s="6"/>
      <c r="NJS299" s="6"/>
      <c r="NJT299" s="6"/>
      <c r="NJU299" s="6"/>
      <c r="NJV299" s="6"/>
      <c r="NJW299" s="6"/>
      <c r="NJX299" s="6"/>
      <c r="NJY299" s="6"/>
      <c r="NJZ299" s="6"/>
      <c r="NKA299" s="6"/>
      <c r="NKB299" s="6"/>
      <c r="NKC299" s="6"/>
      <c r="NKD299" s="6"/>
      <c r="NKE299" s="6"/>
      <c r="NKF299" s="6"/>
      <c r="NKG299" s="6"/>
      <c r="NKH299" s="6"/>
      <c r="NKI299" s="6"/>
      <c r="NKJ299" s="6"/>
      <c r="NKK299" s="6"/>
      <c r="NKL299" s="6"/>
      <c r="NKM299" s="6"/>
      <c r="NKN299" s="6"/>
      <c r="NKO299" s="6"/>
      <c r="NKP299" s="6"/>
      <c r="NKQ299" s="6"/>
      <c r="NKR299" s="6"/>
      <c r="NKS299" s="6"/>
      <c r="NKT299" s="6"/>
      <c r="NKU299" s="6"/>
      <c r="NKV299" s="6"/>
      <c r="NKW299" s="6"/>
      <c r="NKX299" s="6"/>
      <c r="NKY299" s="6"/>
      <c r="NKZ299" s="6"/>
      <c r="NLA299" s="6"/>
      <c r="NLB299" s="6"/>
      <c r="NLC299" s="6"/>
      <c r="NLD299" s="6"/>
      <c r="NLE299" s="6"/>
      <c r="NLF299" s="6"/>
      <c r="NLG299" s="6"/>
      <c r="NLH299" s="6"/>
      <c r="NLI299" s="6"/>
      <c r="NLJ299" s="6"/>
      <c r="NLK299" s="6"/>
      <c r="NLL299" s="6"/>
      <c r="NLM299" s="6"/>
      <c r="NLN299" s="6"/>
      <c r="NLO299" s="6"/>
      <c r="NLP299" s="6"/>
      <c r="NLQ299" s="6"/>
      <c r="NLR299" s="6"/>
      <c r="NLS299" s="6"/>
      <c r="NLT299" s="6"/>
      <c r="NLU299" s="6"/>
      <c r="NLV299" s="6"/>
      <c r="NLW299" s="6"/>
      <c r="NLX299" s="6"/>
      <c r="NLY299" s="6"/>
      <c r="NLZ299" s="6"/>
      <c r="NMA299" s="6"/>
      <c r="NMB299" s="6"/>
      <c r="NMC299" s="6"/>
      <c r="NMD299" s="6"/>
      <c r="NME299" s="6"/>
      <c r="NMF299" s="6"/>
      <c r="NMG299" s="6"/>
      <c r="NMH299" s="6"/>
      <c r="NMI299" s="6"/>
      <c r="NMJ299" s="6"/>
      <c r="NMK299" s="6"/>
      <c r="NML299" s="6"/>
      <c r="NMM299" s="6"/>
      <c r="NMN299" s="6"/>
      <c r="NMO299" s="6"/>
      <c r="NMP299" s="6"/>
      <c r="NMQ299" s="6"/>
      <c r="NMR299" s="6"/>
      <c r="NMS299" s="6"/>
      <c r="NMT299" s="6"/>
      <c r="NMU299" s="6"/>
      <c r="NMV299" s="6"/>
      <c r="NMW299" s="6"/>
      <c r="NMX299" s="6"/>
      <c r="NMY299" s="6"/>
      <c r="NMZ299" s="6"/>
      <c r="NNA299" s="6"/>
      <c r="NNB299" s="6"/>
      <c r="NNC299" s="6"/>
      <c r="NND299" s="6"/>
      <c r="NNE299" s="6"/>
      <c r="NNF299" s="6"/>
      <c r="NNG299" s="6"/>
      <c r="NNH299" s="6"/>
      <c r="NNI299" s="6"/>
      <c r="NNJ299" s="6"/>
      <c r="NNK299" s="6"/>
      <c r="NNL299" s="6"/>
      <c r="NNM299" s="6"/>
      <c r="NNN299" s="6"/>
      <c r="NNO299" s="6"/>
      <c r="NNP299" s="6"/>
      <c r="NNQ299" s="6"/>
      <c r="NNR299" s="6"/>
      <c r="NNS299" s="6"/>
      <c r="NNT299" s="6"/>
      <c r="NNU299" s="6"/>
      <c r="NNV299" s="6"/>
      <c r="NNW299" s="6"/>
      <c r="NNX299" s="6"/>
      <c r="NNY299" s="6"/>
      <c r="NNZ299" s="6"/>
      <c r="NOA299" s="6"/>
      <c r="NOB299" s="6"/>
      <c r="NOC299" s="6"/>
      <c r="NOD299" s="6"/>
      <c r="NOE299" s="6"/>
      <c r="NOF299" s="6"/>
      <c r="NOG299" s="6"/>
      <c r="NOH299" s="6"/>
      <c r="NOI299" s="6"/>
      <c r="NOJ299" s="6"/>
      <c r="NOK299" s="6"/>
      <c r="NOL299" s="6"/>
      <c r="NOM299" s="6"/>
      <c r="NON299" s="6"/>
      <c r="NOO299" s="6"/>
      <c r="NOP299" s="6"/>
      <c r="NOQ299" s="6"/>
      <c r="NOR299" s="6"/>
      <c r="NOS299" s="6"/>
      <c r="NOT299" s="6"/>
      <c r="NOU299" s="6"/>
      <c r="NOV299" s="6"/>
      <c r="NOW299" s="6"/>
      <c r="NOX299" s="6"/>
      <c r="NOY299" s="6"/>
      <c r="NOZ299" s="6"/>
      <c r="NPA299" s="6"/>
      <c r="NPB299" s="6"/>
      <c r="NPC299" s="6"/>
      <c r="NPD299" s="6"/>
      <c r="NPE299" s="6"/>
      <c r="NPF299" s="6"/>
      <c r="NPG299" s="6"/>
      <c r="NPH299" s="6"/>
      <c r="NPI299" s="6"/>
      <c r="NPJ299" s="6"/>
      <c r="NPK299" s="6"/>
      <c r="NPL299" s="6"/>
      <c r="NPM299" s="6"/>
      <c r="NPN299" s="6"/>
      <c r="NPO299" s="6"/>
      <c r="NPP299" s="6"/>
      <c r="NPQ299" s="6"/>
      <c r="NPR299" s="6"/>
      <c r="NPS299" s="6"/>
      <c r="NPT299" s="6"/>
      <c r="NPU299" s="6"/>
      <c r="NPV299" s="6"/>
      <c r="NPW299" s="6"/>
      <c r="NPX299" s="6"/>
      <c r="NPY299" s="6"/>
      <c r="NPZ299" s="6"/>
      <c r="NQA299" s="6"/>
      <c r="NQB299" s="6"/>
      <c r="NQC299" s="6"/>
      <c r="NQD299" s="6"/>
      <c r="NQE299" s="6"/>
      <c r="NQF299" s="6"/>
      <c r="NQG299" s="6"/>
      <c r="NQH299" s="6"/>
      <c r="NQI299" s="6"/>
      <c r="NQJ299" s="6"/>
      <c r="NQK299" s="6"/>
      <c r="NQL299" s="6"/>
      <c r="NQM299" s="6"/>
      <c r="NQN299" s="6"/>
      <c r="NQO299" s="6"/>
      <c r="NQP299" s="6"/>
      <c r="NQQ299" s="6"/>
      <c r="NQR299" s="6"/>
      <c r="NQS299" s="6"/>
      <c r="NQT299" s="6"/>
      <c r="NQU299" s="6"/>
      <c r="NQV299" s="6"/>
      <c r="NQW299" s="6"/>
      <c r="NQX299" s="6"/>
      <c r="NQY299" s="6"/>
      <c r="NQZ299" s="6"/>
      <c r="NRA299" s="6"/>
      <c r="NRB299" s="6"/>
      <c r="NRC299" s="6"/>
      <c r="NRD299" s="6"/>
      <c r="NRE299" s="6"/>
      <c r="NRF299" s="6"/>
      <c r="NRG299" s="6"/>
      <c r="NRH299" s="6"/>
      <c r="NRI299" s="6"/>
      <c r="NRJ299" s="6"/>
      <c r="NRK299" s="6"/>
      <c r="NRL299" s="6"/>
      <c r="NRM299" s="6"/>
      <c r="NRN299" s="6"/>
      <c r="NRO299" s="6"/>
      <c r="NRP299" s="6"/>
      <c r="NRQ299" s="6"/>
      <c r="NRR299" s="6"/>
      <c r="NRS299" s="6"/>
      <c r="NRT299" s="6"/>
      <c r="NRU299" s="6"/>
      <c r="NRV299" s="6"/>
      <c r="NRW299" s="6"/>
      <c r="NRX299" s="6"/>
      <c r="NRY299" s="6"/>
      <c r="NRZ299" s="6"/>
      <c r="NSA299" s="6"/>
      <c r="NSB299" s="6"/>
      <c r="NSC299" s="6"/>
      <c r="NSD299" s="6"/>
      <c r="NSE299" s="6"/>
      <c r="NSF299" s="6"/>
      <c r="NSG299" s="6"/>
      <c r="NSH299" s="6"/>
      <c r="NSI299" s="6"/>
      <c r="NSJ299" s="6"/>
      <c r="NSK299" s="6"/>
      <c r="NSL299" s="6"/>
      <c r="NSM299" s="6"/>
      <c r="NSN299" s="6"/>
      <c r="NSO299" s="6"/>
      <c r="NSP299" s="6"/>
      <c r="NSQ299" s="6"/>
      <c r="NSR299" s="6"/>
      <c r="NSS299" s="6"/>
      <c r="NST299" s="6"/>
      <c r="NSU299" s="6"/>
      <c r="NSV299" s="6"/>
      <c r="NSW299" s="6"/>
      <c r="NSX299" s="6"/>
      <c r="NSY299" s="6"/>
      <c r="NSZ299" s="6"/>
      <c r="NTA299" s="6"/>
      <c r="NTB299" s="6"/>
      <c r="NTC299" s="6"/>
      <c r="NTD299" s="6"/>
      <c r="NTE299" s="6"/>
      <c r="NTF299" s="6"/>
      <c r="NTG299" s="6"/>
      <c r="NTH299" s="6"/>
      <c r="NTI299" s="6"/>
      <c r="NTJ299" s="6"/>
      <c r="NTK299" s="6"/>
      <c r="NTL299" s="6"/>
      <c r="NTM299" s="6"/>
      <c r="NTN299" s="6"/>
      <c r="NTO299" s="6"/>
      <c r="NTP299" s="6"/>
      <c r="NTQ299" s="6"/>
      <c r="NTR299" s="6"/>
      <c r="NTS299" s="6"/>
      <c r="NTT299" s="6"/>
      <c r="NTU299" s="6"/>
      <c r="NTV299" s="6"/>
      <c r="NTW299" s="6"/>
      <c r="NTX299" s="6"/>
      <c r="NTY299" s="6"/>
      <c r="NTZ299" s="6"/>
      <c r="NUA299" s="6"/>
      <c r="NUB299" s="6"/>
      <c r="NUC299" s="6"/>
      <c r="NUD299" s="6"/>
      <c r="NUE299" s="6"/>
      <c r="NUF299" s="6"/>
      <c r="NUG299" s="6"/>
      <c r="NUH299" s="6"/>
      <c r="NUI299" s="6"/>
      <c r="NUJ299" s="6"/>
      <c r="NUK299" s="6"/>
      <c r="NUL299" s="6"/>
      <c r="NUM299" s="6"/>
      <c r="NUN299" s="6"/>
      <c r="NUO299" s="6"/>
      <c r="NUP299" s="6"/>
      <c r="NUQ299" s="6"/>
      <c r="NUR299" s="6"/>
      <c r="NUS299" s="6"/>
      <c r="NUT299" s="6"/>
      <c r="NUU299" s="6"/>
      <c r="NUV299" s="6"/>
      <c r="NUW299" s="6"/>
      <c r="NUX299" s="6"/>
      <c r="NUY299" s="6"/>
      <c r="NUZ299" s="6"/>
      <c r="NVA299" s="6"/>
      <c r="NVB299" s="6"/>
      <c r="NVC299" s="6"/>
      <c r="NVD299" s="6"/>
      <c r="NVE299" s="6"/>
      <c r="NVF299" s="6"/>
      <c r="NVG299" s="6"/>
      <c r="NVH299" s="6"/>
      <c r="NVI299" s="6"/>
      <c r="NVJ299" s="6"/>
      <c r="NVK299" s="6"/>
      <c r="NVL299" s="6"/>
      <c r="NVM299" s="6"/>
      <c r="NVN299" s="6"/>
      <c r="NVO299" s="6"/>
      <c r="NVP299" s="6"/>
      <c r="NVQ299" s="6"/>
      <c r="NVR299" s="6"/>
      <c r="NVS299" s="6"/>
      <c r="NVT299" s="6"/>
      <c r="NVU299" s="6"/>
      <c r="NVV299" s="6"/>
      <c r="NVW299" s="6"/>
      <c r="NVX299" s="6"/>
      <c r="NVY299" s="6"/>
      <c r="NVZ299" s="6"/>
      <c r="NWA299" s="6"/>
      <c r="NWB299" s="6"/>
      <c r="NWC299" s="6"/>
      <c r="NWD299" s="6"/>
      <c r="NWE299" s="6"/>
      <c r="NWF299" s="6"/>
      <c r="NWG299" s="6"/>
      <c r="NWH299" s="6"/>
      <c r="NWI299" s="6"/>
      <c r="NWJ299" s="6"/>
      <c r="NWK299" s="6"/>
      <c r="NWL299" s="6"/>
      <c r="NWM299" s="6"/>
      <c r="NWN299" s="6"/>
      <c r="NWO299" s="6"/>
      <c r="NWP299" s="6"/>
      <c r="NWQ299" s="6"/>
      <c r="NWR299" s="6"/>
      <c r="NWS299" s="6"/>
      <c r="NWT299" s="6"/>
      <c r="NWU299" s="6"/>
      <c r="NWV299" s="6"/>
      <c r="NWW299" s="6"/>
      <c r="NWX299" s="6"/>
      <c r="NWY299" s="6"/>
      <c r="NWZ299" s="6"/>
      <c r="NXA299" s="6"/>
      <c r="NXB299" s="6"/>
      <c r="NXC299" s="6"/>
      <c r="NXD299" s="6"/>
      <c r="NXE299" s="6"/>
      <c r="NXF299" s="6"/>
      <c r="NXG299" s="6"/>
      <c r="NXH299" s="6"/>
      <c r="NXI299" s="6"/>
      <c r="NXJ299" s="6"/>
      <c r="NXK299" s="6"/>
      <c r="NXL299" s="6"/>
      <c r="NXM299" s="6"/>
      <c r="NXN299" s="6"/>
      <c r="NXO299" s="6"/>
      <c r="NXP299" s="6"/>
      <c r="NXQ299" s="6"/>
      <c r="NXR299" s="6"/>
      <c r="NXS299" s="6"/>
      <c r="NXT299" s="6"/>
      <c r="NXU299" s="6"/>
      <c r="NXV299" s="6"/>
      <c r="NXW299" s="6"/>
      <c r="NXX299" s="6"/>
      <c r="NXY299" s="6"/>
      <c r="NXZ299" s="6"/>
      <c r="NYA299" s="6"/>
      <c r="NYB299" s="6"/>
      <c r="NYC299" s="6"/>
      <c r="NYD299" s="6"/>
      <c r="NYE299" s="6"/>
      <c r="NYF299" s="6"/>
      <c r="NYG299" s="6"/>
      <c r="NYH299" s="6"/>
      <c r="NYI299" s="6"/>
      <c r="NYJ299" s="6"/>
      <c r="NYK299" s="6"/>
      <c r="NYL299" s="6"/>
      <c r="NYM299" s="6"/>
      <c r="NYN299" s="6"/>
      <c r="NYO299" s="6"/>
      <c r="NYP299" s="6"/>
      <c r="NYQ299" s="6"/>
      <c r="NYR299" s="6"/>
      <c r="NYS299" s="6"/>
      <c r="NYT299" s="6"/>
      <c r="NYU299" s="6"/>
      <c r="NYV299" s="6"/>
      <c r="NYW299" s="6"/>
      <c r="NYX299" s="6"/>
      <c r="NYY299" s="6"/>
      <c r="NYZ299" s="6"/>
      <c r="NZA299" s="6"/>
      <c r="NZB299" s="6"/>
      <c r="NZC299" s="6"/>
      <c r="NZD299" s="6"/>
      <c r="NZE299" s="6"/>
      <c r="NZF299" s="6"/>
      <c r="NZG299" s="6"/>
      <c r="NZH299" s="6"/>
      <c r="NZI299" s="6"/>
      <c r="NZJ299" s="6"/>
      <c r="NZK299" s="6"/>
      <c r="NZL299" s="6"/>
      <c r="NZM299" s="6"/>
      <c r="NZN299" s="6"/>
      <c r="NZO299" s="6"/>
      <c r="NZP299" s="6"/>
      <c r="NZQ299" s="6"/>
      <c r="NZR299" s="6"/>
      <c r="NZS299" s="6"/>
      <c r="NZT299" s="6"/>
      <c r="NZU299" s="6"/>
      <c r="NZV299" s="6"/>
      <c r="NZW299" s="6"/>
      <c r="NZX299" s="6"/>
      <c r="NZY299" s="6"/>
      <c r="NZZ299" s="6"/>
      <c r="OAA299" s="6"/>
      <c r="OAB299" s="6"/>
      <c r="OAC299" s="6"/>
      <c r="OAD299" s="6"/>
      <c r="OAE299" s="6"/>
      <c r="OAF299" s="6"/>
      <c r="OAG299" s="6"/>
      <c r="OAH299" s="6"/>
      <c r="OAI299" s="6"/>
      <c r="OAJ299" s="6"/>
      <c r="OAK299" s="6"/>
      <c r="OAL299" s="6"/>
      <c r="OAM299" s="6"/>
      <c r="OAN299" s="6"/>
      <c r="OAO299" s="6"/>
      <c r="OAP299" s="6"/>
      <c r="OAQ299" s="6"/>
      <c r="OAR299" s="6"/>
      <c r="OAS299" s="6"/>
      <c r="OAT299" s="6"/>
      <c r="OAU299" s="6"/>
      <c r="OAV299" s="6"/>
      <c r="OAW299" s="6"/>
      <c r="OAX299" s="6"/>
      <c r="OAY299" s="6"/>
      <c r="OAZ299" s="6"/>
      <c r="OBA299" s="6"/>
      <c r="OBB299" s="6"/>
      <c r="OBC299" s="6"/>
      <c r="OBD299" s="6"/>
      <c r="OBE299" s="6"/>
      <c r="OBF299" s="6"/>
      <c r="OBG299" s="6"/>
      <c r="OBH299" s="6"/>
      <c r="OBI299" s="6"/>
      <c r="OBJ299" s="6"/>
      <c r="OBK299" s="6"/>
      <c r="OBL299" s="6"/>
      <c r="OBM299" s="6"/>
      <c r="OBN299" s="6"/>
      <c r="OBO299" s="6"/>
      <c r="OBP299" s="6"/>
      <c r="OBQ299" s="6"/>
      <c r="OBR299" s="6"/>
      <c r="OBS299" s="6"/>
      <c r="OBT299" s="6"/>
      <c r="OBU299" s="6"/>
      <c r="OBV299" s="6"/>
      <c r="OBW299" s="6"/>
      <c r="OBX299" s="6"/>
      <c r="OBY299" s="6"/>
      <c r="OBZ299" s="6"/>
      <c r="OCA299" s="6"/>
      <c r="OCB299" s="6"/>
      <c r="OCC299" s="6"/>
      <c r="OCD299" s="6"/>
      <c r="OCE299" s="6"/>
      <c r="OCF299" s="6"/>
      <c r="OCG299" s="6"/>
      <c r="OCH299" s="6"/>
      <c r="OCI299" s="6"/>
      <c r="OCJ299" s="6"/>
      <c r="OCK299" s="6"/>
      <c r="OCL299" s="6"/>
      <c r="OCM299" s="6"/>
      <c r="OCN299" s="6"/>
      <c r="OCO299" s="6"/>
      <c r="OCP299" s="6"/>
      <c r="OCQ299" s="6"/>
      <c r="OCR299" s="6"/>
      <c r="OCS299" s="6"/>
      <c r="OCT299" s="6"/>
      <c r="OCU299" s="6"/>
      <c r="OCV299" s="6"/>
      <c r="OCW299" s="6"/>
      <c r="OCX299" s="6"/>
      <c r="OCY299" s="6"/>
      <c r="OCZ299" s="6"/>
      <c r="ODA299" s="6"/>
      <c r="ODB299" s="6"/>
      <c r="ODC299" s="6"/>
      <c r="ODD299" s="6"/>
      <c r="ODE299" s="6"/>
      <c r="ODF299" s="6"/>
      <c r="ODG299" s="6"/>
      <c r="ODH299" s="6"/>
      <c r="ODI299" s="6"/>
      <c r="ODJ299" s="6"/>
      <c r="ODK299" s="6"/>
      <c r="ODL299" s="6"/>
      <c r="ODM299" s="6"/>
      <c r="ODN299" s="6"/>
      <c r="ODO299" s="6"/>
      <c r="ODP299" s="6"/>
      <c r="ODQ299" s="6"/>
      <c r="ODR299" s="6"/>
      <c r="ODS299" s="6"/>
      <c r="ODT299" s="6"/>
      <c r="ODU299" s="6"/>
      <c r="ODV299" s="6"/>
      <c r="ODW299" s="6"/>
      <c r="ODX299" s="6"/>
      <c r="ODY299" s="6"/>
      <c r="ODZ299" s="6"/>
      <c r="OEA299" s="6"/>
      <c r="OEB299" s="6"/>
      <c r="OEC299" s="6"/>
      <c r="OED299" s="6"/>
      <c r="OEE299" s="6"/>
      <c r="OEF299" s="6"/>
      <c r="OEG299" s="6"/>
      <c r="OEH299" s="6"/>
      <c r="OEI299" s="6"/>
      <c r="OEJ299" s="6"/>
      <c r="OEK299" s="6"/>
      <c r="OEL299" s="6"/>
      <c r="OEM299" s="6"/>
      <c r="OEN299" s="6"/>
      <c r="OEO299" s="6"/>
      <c r="OEP299" s="6"/>
      <c r="OEQ299" s="6"/>
      <c r="OER299" s="6"/>
      <c r="OES299" s="6"/>
      <c r="OET299" s="6"/>
      <c r="OEU299" s="6"/>
      <c r="OEV299" s="6"/>
      <c r="OEW299" s="6"/>
      <c r="OEX299" s="6"/>
      <c r="OEY299" s="6"/>
      <c r="OEZ299" s="6"/>
      <c r="OFA299" s="6"/>
      <c r="OFB299" s="6"/>
      <c r="OFC299" s="6"/>
      <c r="OFD299" s="6"/>
      <c r="OFE299" s="6"/>
      <c r="OFF299" s="6"/>
      <c r="OFG299" s="6"/>
      <c r="OFH299" s="6"/>
      <c r="OFI299" s="6"/>
      <c r="OFJ299" s="6"/>
      <c r="OFK299" s="6"/>
      <c r="OFL299" s="6"/>
      <c r="OFM299" s="6"/>
      <c r="OFN299" s="6"/>
      <c r="OFO299" s="6"/>
      <c r="OFP299" s="6"/>
      <c r="OFQ299" s="6"/>
      <c r="OFR299" s="6"/>
      <c r="OFS299" s="6"/>
      <c r="OFT299" s="6"/>
      <c r="OFU299" s="6"/>
      <c r="OFV299" s="6"/>
      <c r="OFW299" s="6"/>
      <c r="OFX299" s="6"/>
      <c r="OFY299" s="6"/>
      <c r="OFZ299" s="6"/>
      <c r="OGA299" s="6"/>
      <c r="OGB299" s="6"/>
      <c r="OGC299" s="6"/>
      <c r="OGD299" s="6"/>
      <c r="OGE299" s="6"/>
      <c r="OGF299" s="6"/>
      <c r="OGG299" s="6"/>
      <c r="OGH299" s="6"/>
      <c r="OGI299" s="6"/>
      <c r="OGJ299" s="6"/>
      <c r="OGK299" s="6"/>
      <c r="OGL299" s="6"/>
      <c r="OGM299" s="6"/>
      <c r="OGN299" s="6"/>
      <c r="OGO299" s="6"/>
      <c r="OGP299" s="6"/>
      <c r="OGQ299" s="6"/>
      <c r="OGR299" s="6"/>
      <c r="OGS299" s="6"/>
      <c r="OGT299" s="6"/>
      <c r="OGU299" s="6"/>
      <c r="OGV299" s="6"/>
      <c r="OGW299" s="6"/>
      <c r="OGX299" s="6"/>
      <c r="OGY299" s="6"/>
      <c r="OGZ299" s="6"/>
      <c r="OHA299" s="6"/>
      <c r="OHB299" s="6"/>
      <c r="OHC299" s="6"/>
      <c r="OHD299" s="6"/>
      <c r="OHE299" s="6"/>
      <c r="OHF299" s="6"/>
      <c r="OHG299" s="6"/>
      <c r="OHH299" s="6"/>
      <c r="OHI299" s="6"/>
      <c r="OHJ299" s="6"/>
      <c r="OHK299" s="6"/>
      <c r="OHL299" s="6"/>
      <c r="OHM299" s="6"/>
      <c r="OHN299" s="6"/>
      <c r="OHO299" s="6"/>
      <c r="OHP299" s="6"/>
      <c r="OHQ299" s="6"/>
      <c r="OHR299" s="6"/>
      <c r="OHS299" s="6"/>
      <c r="OHT299" s="6"/>
      <c r="OHU299" s="6"/>
      <c r="OHV299" s="6"/>
      <c r="OHW299" s="6"/>
      <c r="OHX299" s="6"/>
      <c r="OHY299" s="6"/>
      <c r="OHZ299" s="6"/>
      <c r="OIA299" s="6"/>
      <c r="OIB299" s="6"/>
      <c r="OIC299" s="6"/>
      <c r="OID299" s="6"/>
      <c r="OIE299" s="6"/>
      <c r="OIF299" s="6"/>
      <c r="OIG299" s="6"/>
      <c r="OIH299" s="6"/>
      <c r="OII299" s="6"/>
      <c r="OIJ299" s="6"/>
      <c r="OIK299" s="6"/>
      <c r="OIL299" s="6"/>
      <c r="OIM299" s="6"/>
      <c r="OIN299" s="6"/>
      <c r="OIO299" s="6"/>
      <c r="OIP299" s="6"/>
      <c r="OIQ299" s="6"/>
      <c r="OIR299" s="6"/>
      <c r="OIS299" s="6"/>
      <c r="OIT299" s="6"/>
      <c r="OIU299" s="6"/>
      <c r="OIV299" s="6"/>
      <c r="OIW299" s="6"/>
      <c r="OIX299" s="6"/>
      <c r="OIY299" s="6"/>
      <c r="OIZ299" s="6"/>
      <c r="OJA299" s="6"/>
      <c r="OJB299" s="6"/>
      <c r="OJC299" s="6"/>
      <c r="OJD299" s="6"/>
      <c r="OJE299" s="6"/>
      <c r="OJF299" s="6"/>
      <c r="OJG299" s="6"/>
      <c r="OJH299" s="6"/>
      <c r="OJI299" s="6"/>
      <c r="OJJ299" s="6"/>
      <c r="OJK299" s="6"/>
      <c r="OJL299" s="6"/>
      <c r="OJM299" s="6"/>
      <c r="OJN299" s="6"/>
      <c r="OJO299" s="6"/>
      <c r="OJP299" s="6"/>
      <c r="OJQ299" s="6"/>
      <c r="OJR299" s="6"/>
      <c r="OJS299" s="6"/>
      <c r="OJT299" s="6"/>
      <c r="OJU299" s="6"/>
      <c r="OJV299" s="6"/>
      <c r="OJW299" s="6"/>
      <c r="OJX299" s="6"/>
      <c r="OJY299" s="6"/>
      <c r="OJZ299" s="6"/>
      <c r="OKA299" s="6"/>
      <c r="OKB299" s="6"/>
      <c r="OKC299" s="6"/>
      <c r="OKD299" s="6"/>
      <c r="OKE299" s="6"/>
      <c r="OKF299" s="6"/>
      <c r="OKG299" s="6"/>
      <c r="OKH299" s="6"/>
      <c r="OKI299" s="6"/>
      <c r="OKJ299" s="6"/>
      <c r="OKK299" s="6"/>
      <c r="OKL299" s="6"/>
      <c r="OKM299" s="6"/>
      <c r="OKN299" s="6"/>
      <c r="OKO299" s="6"/>
      <c r="OKP299" s="6"/>
      <c r="OKQ299" s="6"/>
      <c r="OKR299" s="6"/>
      <c r="OKS299" s="6"/>
      <c r="OKT299" s="6"/>
      <c r="OKU299" s="6"/>
      <c r="OKV299" s="6"/>
      <c r="OKW299" s="6"/>
      <c r="OKX299" s="6"/>
      <c r="OKY299" s="6"/>
      <c r="OKZ299" s="6"/>
      <c r="OLA299" s="6"/>
      <c r="OLB299" s="6"/>
      <c r="OLC299" s="6"/>
      <c r="OLD299" s="6"/>
      <c r="OLE299" s="6"/>
      <c r="OLF299" s="6"/>
      <c r="OLG299" s="6"/>
      <c r="OLH299" s="6"/>
      <c r="OLI299" s="6"/>
      <c r="OLJ299" s="6"/>
      <c r="OLK299" s="6"/>
      <c r="OLL299" s="6"/>
      <c r="OLM299" s="6"/>
      <c r="OLN299" s="6"/>
      <c r="OLO299" s="6"/>
      <c r="OLP299" s="6"/>
      <c r="OLQ299" s="6"/>
      <c r="OLR299" s="6"/>
      <c r="OLS299" s="6"/>
      <c r="OLT299" s="6"/>
      <c r="OLU299" s="6"/>
      <c r="OLV299" s="6"/>
      <c r="OLW299" s="6"/>
      <c r="OLX299" s="6"/>
      <c r="OLY299" s="6"/>
      <c r="OLZ299" s="6"/>
      <c r="OMA299" s="6"/>
      <c r="OMB299" s="6"/>
      <c r="OMC299" s="6"/>
      <c r="OMD299" s="6"/>
      <c r="OME299" s="6"/>
      <c r="OMF299" s="6"/>
      <c r="OMG299" s="6"/>
      <c r="OMH299" s="6"/>
      <c r="OMI299" s="6"/>
      <c r="OMJ299" s="6"/>
      <c r="OMK299" s="6"/>
      <c r="OML299" s="6"/>
      <c r="OMM299" s="6"/>
      <c r="OMN299" s="6"/>
      <c r="OMO299" s="6"/>
      <c r="OMP299" s="6"/>
      <c r="OMQ299" s="6"/>
      <c r="OMR299" s="6"/>
      <c r="OMS299" s="6"/>
      <c r="OMT299" s="6"/>
      <c r="OMU299" s="6"/>
      <c r="OMV299" s="6"/>
      <c r="OMW299" s="6"/>
      <c r="OMX299" s="6"/>
      <c r="OMY299" s="6"/>
      <c r="OMZ299" s="6"/>
      <c r="ONA299" s="6"/>
      <c r="ONB299" s="6"/>
      <c r="ONC299" s="6"/>
      <c r="OND299" s="6"/>
      <c r="ONE299" s="6"/>
      <c r="ONF299" s="6"/>
      <c r="ONG299" s="6"/>
      <c r="ONH299" s="6"/>
      <c r="ONI299" s="6"/>
      <c r="ONJ299" s="6"/>
      <c r="ONK299" s="6"/>
      <c r="ONL299" s="6"/>
      <c r="ONM299" s="6"/>
      <c r="ONN299" s="6"/>
      <c r="ONO299" s="6"/>
      <c r="ONP299" s="6"/>
      <c r="ONQ299" s="6"/>
      <c r="ONR299" s="6"/>
      <c r="ONS299" s="6"/>
      <c r="ONT299" s="6"/>
      <c r="ONU299" s="6"/>
      <c r="ONV299" s="6"/>
      <c r="ONW299" s="6"/>
      <c r="ONX299" s="6"/>
      <c r="ONY299" s="6"/>
      <c r="ONZ299" s="6"/>
      <c r="OOA299" s="6"/>
      <c r="OOB299" s="6"/>
      <c r="OOC299" s="6"/>
      <c r="OOD299" s="6"/>
      <c r="OOE299" s="6"/>
      <c r="OOF299" s="6"/>
      <c r="OOG299" s="6"/>
      <c r="OOH299" s="6"/>
      <c r="OOI299" s="6"/>
      <c r="OOJ299" s="6"/>
      <c r="OOK299" s="6"/>
      <c r="OOL299" s="6"/>
      <c r="OOM299" s="6"/>
      <c r="OON299" s="6"/>
      <c r="OOO299" s="6"/>
      <c r="OOP299" s="6"/>
      <c r="OOQ299" s="6"/>
      <c r="OOR299" s="6"/>
      <c r="OOS299" s="6"/>
      <c r="OOT299" s="6"/>
      <c r="OOU299" s="6"/>
      <c r="OOV299" s="6"/>
      <c r="OOW299" s="6"/>
      <c r="OOX299" s="6"/>
      <c r="OOY299" s="6"/>
      <c r="OOZ299" s="6"/>
      <c r="OPA299" s="6"/>
      <c r="OPB299" s="6"/>
      <c r="OPC299" s="6"/>
      <c r="OPD299" s="6"/>
      <c r="OPE299" s="6"/>
      <c r="OPF299" s="6"/>
      <c r="OPG299" s="6"/>
      <c r="OPH299" s="6"/>
      <c r="OPI299" s="6"/>
      <c r="OPJ299" s="6"/>
      <c r="OPK299" s="6"/>
      <c r="OPL299" s="6"/>
      <c r="OPM299" s="6"/>
      <c r="OPN299" s="6"/>
      <c r="OPO299" s="6"/>
      <c r="OPP299" s="6"/>
      <c r="OPQ299" s="6"/>
      <c r="OPR299" s="6"/>
      <c r="OPS299" s="6"/>
      <c r="OPT299" s="6"/>
      <c r="OPU299" s="6"/>
      <c r="OPV299" s="6"/>
      <c r="OPW299" s="6"/>
      <c r="OPX299" s="6"/>
      <c r="OPY299" s="6"/>
      <c r="OPZ299" s="6"/>
      <c r="OQA299" s="6"/>
      <c r="OQB299" s="6"/>
      <c r="OQC299" s="6"/>
      <c r="OQD299" s="6"/>
      <c r="OQE299" s="6"/>
      <c r="OQF299" s="6"/>
      <c r="OQG299" s="6"/>
      <c r="OQH299" s="6"/>
      <c r="OQI299" s="6"/>
      <c r="OQJ299" s="6"/>
      <c r="OQK299" s="6"/>
      <c r="OQL299" s="6"/>
      <c r="OQM299" s="6"/>
      <c r="OQN299" s="6"/>
      <c r="OQO299" s="6"/>
      <c r="OQP299" s="6"/>
      <c r="OQQ299" s="6"/>
      <c r="OQR299" s="6"/>
      <c r="OQS299" s="6"/>
      <c r="OQT299" s="6"/>
      <c r="OQU299" s="6"/>
      <c r="OQV299" s="6"/>
      <c r="OQW299" s="6"/>
      <c r="OQX299" s="6"/>
      <c r="OQY299" s="6"/>
      <c r="OQZ299" s="6"/>
      <c r="ORA299" s="6"/>
      <c r="ORB299" s="6"/>
      <c r="ORC299" s="6"/>
      <c r="ORD299" s="6"/>
      <c r="ORE299" s="6"/>
      <c r="ORF299" s="6"/>
      <c r="ORG299" s="6"/>
      <c r="ORH299" s="6"/>
      <c r="ORI299" s="6"/>
      <c r="ORJ299" s="6"/>
      <c r="ORK299" s="6"/>
      <c r="ORL299" s="6"/>
      <c r="ORM299" s="6"/>
      <c r="ORN299" s="6"/>
      <c r="ORO299" s="6"/>
      <c r="ORP299" s="6"/>
      <c r="ORQ299" s="6"/>
      <c r="ORR299" s="6"/>
      <c r="ORS299" s="6"/>
      <c r="ORT299" s="6"/>
      <c r="ORU299" s="6"/>
      <c r="ORV299" s="6"/>
      <c r="ORW299" s="6"/>
      <c r="ORX299" s="6"/>
      <c r="ORY299" s="6"/>
      <c r="ORZ299" s="6"/>
      <c r="OSA299" s="6"/>
      <c r="OSB299" s="6"/>
      <c r="OSC299" s="6"/>
      <c r="OSD299" s="6"/>
      <c r="OSE299" s="6"/>
      <c r="OSF299" s="6"/>
      <c r="OSG299" s="6"/>
      <c r="OSH299" s="6"/>
      <c r="OSI299" s="6"/>
      <c r="OSJ299" s="6"/>
      <c r="OSK299" s="6"/>
      <c r="OSL299" s="6"/>
      <c r="OSM299" s="6"/>
      <c r="OSN299" s="6"/>
      <c r="OSO299" s="6"/>
      <c r="OSP299" s="6"/>
      <c r="OSQ299" s="6"/>
      <c r="OSR299" s="6"/>
      <c r="OSS299" s="6"/>
      <c r="OST299" s="6"/>
      <c r="OSU299" s="6"/>
      <c r="OSV299" s="6"/>
      <c r="OSW299" s="6"/>
      <c r="OSX299" s="6"/>
      <c r="OSY299" s="6"/>
      <c r="OSZ299" s="6"/>
      <c r="OTA299" s="6"/>
      <c r="OTB299" s="6"/>
      <c r="OTC299" s="6"/>
      <c r="OTD299" s="6"/>
      <c r="OTE299" s="6"/>
      <c r="OTF299" s="6"/>
      <c r="OTG299" s="6"/>
      <c r="OTH299" s="6"/>
      <c r="OTI299" s="6"/>
      <c r="OTJ299" s="6"/>
      <c r="OTK299" s="6"/>
      <c r="OTL299" s="6"/>
      <c r="OTM299" s="6"/>
      <c r="OTN299" s="6"/>
      <c r="OTO299" s="6"/>
      <c r="OTP299" s="6"/>
      <c r="OTQ299" s="6"/>
      <c r="OTR299" s="6"/>
      <c r="OTS299" s="6"/>
      <c r="OTT299" s="6"/>
      <c r="OTU299" s="6"/>
      <c r="OTV299" s="6"/>
      <c r="OTW299" s="6"/>
      <c r="OTX299" s="6"/>
      <c r="OTY299" s="6"/>
      <c r="OTZ299" s="6"/>
      <c r="OUA299" s="6"/>
      <c r="OUB299" s="6"/>
      <c r="OUC299" s="6"/>
      <c r="OUD299" s="6"/>
      <c r="OUE299" s="6"/>
      <c r="OUF299" s="6"/>
      <c r="OUG299" s="6"/>
      <c r="OUH299" s="6"/>
      <c r="OUI299" s="6"/>
      <c r="OUJ299" s="6"/>
      <c r="OUK299" s="6"/>
      <c r="OUL299" s="6"/>
      <c r="OUM299" s="6"/>
      <c r="OUN299" s="6"/>
      <c r="OUO299" s="6"/>
      <c r="OUP299" s="6"/>
      <c r="OUQ299" s="6"/>
      <c r="OUR299" s="6"/>
      <c r="OUS299" s="6"/>
      <c r="OUT299" s="6"/>
      <c r="OUU299" s="6"/>
      <c r="OUV299" s="6"/>
      <c r="OUW299" s="6"/>
      <c r="OUX299" s="6"/>
      <c r="OUY299" s="6"/>
      <c r="OUZ299" s="6"/>
      <c r="OVA299" s="6"/>
      <c r="OVB299" s="6"/>
      <c r="OVC299" s="6"/>
      <c r="OVD299" s="6"/>
      <c r="OVE299" s="6"/>
      <c r="OVF299" s="6"/>
      <c r="OVG299" s="6"/>
      <c r="OVH299" s="6"/>
      <c r="OVI299" s="6"/>
      <c r="OVJ299" s="6"/>
      <c r="OVK299" s="6"/>
      <c r="OVL299" s="6"/>
      <c r="OVM299" s="6"/>
      <c r="OVN299" s="6"/>
      <c r="OVO299" s="6"/>
      <c r="OVP299" s="6"/>
      <c r="OVQ299" s="6"/>
      <c r="OVR299" s="6"/>
      <c r="OVS299" s="6"/>
      <c r="OVT299" s="6"/>
      <c r="OVU299" s="6"/>
      <c r="OVV299" s="6"/>
      <c r="OVW299" s="6"/>
      <c r="OVX299" s="6"/>
      <c r="OVY299" s="6"/>
      <c r="OVZ299" s="6"/>
      <c r="OWA299" s="6"/>
      <c r="OWB299" s="6"/>
      <c r="OWC299" s="6"/>
      <c r="OWD299" s="6"/>
      <c r="OWE299" s="6"/>
      <c r="OWF299" s="6"/>
      <c r="OWG299" s="6"/>
      <c r="OWH299" s="6"/>
      <c r="OWI299" s="6"/>
      <c r="OWJ299" s="6"/>
      <c r="OWK299" s="6"/>
      <c r="OWL299" s="6"/>
      <c r="OWM299" s="6"/>
      <c r="OWN299" s="6"/>
      <c r="OWO299" s="6"/>
      <c r="OWP299" s="6"/>
      <c r="OWQ299" s="6"/>
      <c r="OWR299" s="6"/>
      <c r="OWS299" s="6"/>
      <c r="OWT299" s="6"/>
      <c r="OWU299" s="6"/>
      <c r="OWV299" s="6"/>
      <c r="OWW299" s="6"/>
      <c r="OWX299" s="6"/>
      <c r="OWY299" s="6"/>
      <c r="OWZ299" s="6"/>
      <c r="OXA299" s="6"/>
      <c r="OXB299" s="6"/>
      <c r="OXC299" s="6"/>
      <c r="OXD299" s="6"/>
      <c r="OXE299" s="6"/>
      <c r="OXF299" s="6"/>
      <c r="OXG299" s="6"/>
      <c r="OXH299" s="6"/>
      <c r="OXI299" s="6"/>
      <c r="OXJ299" s="6"/>
      <c r="OXK299" s="6"/>
      <c r="OXL299" s="6"/>
      <c r="OXM299" s="6"/>
      <c r="OXN299" s="6"/>
      <c r="OXO299" s="6"/>
      <c r="OXP299" s="6"/>
      <c r="OXQ299" s="6"/>
      <c r="OXR299" s="6"/>
      <c r="OXS299" s="6"/>
      <c r="OXT299" s="6"/>
      <c r="OXU299" s="6"/>
      <c r="OXV299" s="6"/>
      <c r="OXW299" s="6"/>
      <c r="OXX299" s="6"/>
      <c r="OXY299" s="6"/>
      <c r="OXZ299" s="6"/>
      <c r="OYA299" s="6"/>
      <c r="OYB299" s="6"/>
      <c r="OYC299" s="6"/>
      <c r="OYD299" s="6"/>
      <c r="OYE299" s="6"/>
      <c r="OYF299" s="6"/>
      <c r="OYG299" s="6"/>
      <c r="OYH299" s="6"/>
      <c r="OYI299" s="6"/>
      <c r="OYJ299" s="6"/>
      <c r="OYK299" s="6"/>
      <c r="OYL299" s="6"/>
      <c r="OYM299" s="6"/>
      <c r="OYN299" s="6"/>
      <c r="OYO299" s="6"/>
      <c r="OYP299" s="6"/>
      <c r="OYQ299" s="6"/>
      <c r="OYR299" s="6"/>
      <c r="OYS299" s="6"/>
      <c r="OYT299" s="6"/>
      <c r="OYU299" s="6"/>
      <c r="OYV299" s="6"/>
      <c r="OYW299" s="6"/>
      <c r="OYX299" s="6"/>
      <c r="OYY299" s="6"/>
      <c r="OYZ299" s="6"/>
      <c r="OZA299" s="6"/>
      <c r="OZB299" s="6"/>
      <c r="OZC299" s="6"/>
      <c r="OZD299" s="6"/>
      <c r="OZE299" s="6"/>
      <c r="OZF299" s="6"/>
      <c r="OZG299" s="6"/>
      <c r="OZH299" s="6"/>
      <c r="OZI299" s="6"/>
      <c r="OZJ299" s="6"/>
      <c r="OZK299" s="6"/>
      <c r="OZL299" s="6"/>
      <c r="OZM299" s="6"/>
      <c r="OZN299" s="6"/>
      <c r="OZO299" s="6"/>
      <c r="OZP299" s="6"/>
      <c r="OZQ299" s="6"/>
      <c r="OZR299" s="6"/>
      <c r="OZS299" s="6"/>
      <c r="OZT299" s="6"/>
      <c r="OZU299" s="6"/>
      <c r="OZV299" s="6"/>
      <c r="OZW299" s="6"/>
      <c r="OZX299" s="6"/>
      <c r="OZY299" s="6"/>
      <c r="OZZ299" s="6"/>
      <c r="PAA299" s="6"/>
      <c r="PAB299" s="6"/>
      <c r="PAC299" s="6"/>
      <c r="PAD299" s="6"/>
      <c r="PAE299" s="6"/>
      <c r="PAF299" s="6"/>
      <c r="PAG299" s="6"/>
      <c r="PAH299" s="6"/>
      <c r="PAI299" s="6"/>
      <c r="PAJ299" s="6"/>
      <c r="PAK299" s="6"/>
      <c r="PAL299" s="6"/>
      <c r="PAM299" s="6"/>
      <c r="PAN299" s="6"/>
      <c r="PAO299" s="6"/>
      <c r="PAP299" s="6"/>
      <c r="PAQ299" s="6"/>
      <c r="PAR299" s="6"/>
      <c r="PAS299" s="6"/>
      <c r="PAT299" s="6"/>
      <c r="PAU299" s="6"/>
      <c r="PAV299" s="6"/>
      <c r="PAW299" s="6"/>
      <c r="PAX299" s="6"/>
      <c r="PAY299" s="6"/>
      <c r="PAZ299" s="6"/>
      <c r="PBA299" s="6"/>
      <c r="PBB299" s="6"/>
      <c r="PBC299" s="6"/>
      <c r="PBD299" s="6"/>
      <c r="PBE299" s="6"/>
      <c r="PBF299" s="6"/>
      <c r="PBG299" s="6"/>
      <c r="PBH299" s="6"/>
      <c r="PBI299" s="6"/>
      <c r="PBJ299" s="6"/>
      <c r="PBK299" s="6"/>
      <c r="PBL299" s="6"/>
      <c r="PBM299" s="6"/>
      <c r="PBN299" s="6"/>
      <c r="PBO299" s="6"/>
      <c r="PBP299" s="6"/>
      <c r="PBQ299" s="6"/>
      <c r="PBR299" s="6"/>
      <c r="PBS299" s="6"/>
      <c r="PBT299" s="6"/>
      <c r="PBU299" s="6"/>
      <c r="PBV299" s="6"/>
      <c r="PBW299" s="6"/>
      <c r="PBX299" s="6"/>
      <c r="PBY299" s="6"/>
      <c r="PBZ299" s="6"/>
      <c r="PCA299" s="6"/>
      <c r="PCB299" s="6"/>
      <c r="PCC299" s="6"/>
      <c r="PCD299" s="6"/>
      <c r="PCE299" s="6"/>
      <c r="PCF299" s="6"/>
      <c r="PCG299" s="6"/>
      <c r="PCH299" s="6"/>
      <c r="PCI299" s="6"/>
      <c r="PCJ299" s="6"/>
      <c r="PCK299" s="6"/>
      <c r="PCL299" s="6"/>
      <c r="PCM299" s="6"/>
      <c r="PCN299" s="6"/>
      <c r="PCO299" s="6"/>
      <c r="PCP299" s="6"/>
      <c r="PCQ299" s="6"/>
      <c r="PCR299" s="6"/>
      <c r="PCS299" s="6"/>
      <c r="PCT299" s="6"/>
      <c r="PCU299" s="6"/>
      <c r="PCV299" s="6"/>
      <c r="PCW299" s="6"/>
      <c r="PCX299" s="6"/>
      <c r="PCY299" s="6"/>
      <c r="PCZ299" s="6"/>
      <c r="PDA299" s="6"/>
      <c r="PDB299" s="6"/>
      <c r="PDC299" s="6"/>
      <c r="PDD299" s="6"/>
      <c r="PDE299" s="6"/>
      <c r="PDF299" s="6"/>
      <c r="PDG299" s="6"/>
      <c r="PDH299" s="6"/>
      <c r="PDI299" s="6"/>
      <c r="PDJ299" s="6"/>
      <c r="PDK299" s="6"/>
      <c r="PDL299" s="6"/>
      <c r="PDM299" s="6"/>
      <c r="PDN299" s="6"/>
      <c r="PDO299" s="6"/>
      <c r="PDP299" s="6"/>
      <c r="PDQ299" s="6"/>
      <c r="PDR299" s="6"/>
      <c r="PDS299" s="6"/>
      <c r="PDT299" s="6"/>
      <c r="PDU299" s="6"/>
      <c r="PDV299" s="6"/>
      <c r="PDW299" s="6"/>
      <c r="PDX299" s="6"/>
      <c r="PDY299" s="6"/>
      <c r="PDZ299" s="6"/>
      <c r="PEA299" s="6"/>
      <c r="PEB299" s="6"/>
      <c r="PEC299" s="6"/>
      <c r="PED299" s="6"/>
      <c r="PEE299" s="6"/>
      <c r="PEF299" s="6"/>
      <c r="PEG299" s="6"/>
      <c r="PEH299" s="6"/>
      <c r="PEI299" s="6"/>
      <c r="PEJ299" s="6"/>
      <c r="PEK299" s="6"/>
      <c r="PEL299" s="6"/>
      <c r="PEM299" s="6"/>
      <c r="PEN299" s="6"/>
      <c r="PEO299" s="6"/>
      <c r="PEP299" s="6"/>
      <c r="PEQ299" s="6"/>
      <c r="PER299" s="6"/>
      <c r="PES299" s="6"/>
      <c r="PET299" s="6"/>
      <c r="PEU299" s="6"/>
      <c r="PEV299" s="6"/>
      <c r="PEW299" s="6"/>
      <c r="PEX299" s="6"/>
      <c r="PEY299" s="6"/>
      <c r="PEZ299" s="6"/>
      <c r="PFA299" s="6"/>
      <c r="PFB299" s="6"/>
      <c r="PFC299" s="6"/>
      <c r="PFD299" s="6"/>
      <c r="PFE299" s="6"/>
      <c r="PFF299" s="6"/>
      <c r="PFG299" s="6"/>
      <c r="PFH299" s="6"/>
      <c r="PFI299" s="6"/>
      <c r="PFJ299" s="6"/>
      <c r="PFK299" s="6"/>
      <c r="PFL299" s="6"/>
      <c r="PFM299" s="6"/>
      <c r="PFN299" s="6"/>
      <c r="PFO299" s="6"/>
      <c r="PFP299" s="6"/>
      <c r="PFQ299" s="6"/>
      <c r="PFR299" s="6"/>
      <c r="PFS299" s="6"/>
      <c r="PFT299" s="6"/>
      <c r="PFU299" s="6"/>
      <c r="PFV299" s="6"/>
      <c r="PFW299" s="6"/>
      <c r="PFX299" s="6"/>
      <c r="PFY299" s="6"/>
      <c r="PFZ299" s="6"/>
      <c r="PGA299" s="6"/>
      <c r="PGB299" s="6"/>
      <c r="PGC299" s="6"/>
      <c r="PGD299" s="6"/>
      <c r="PGE299" s="6"/>
      <c r="PGF299" s="6"/>
      <c r="PGG299" s="6"/>
      <c r="PGH299" s="6"/>
      <c r="PGI299" s="6"/>
      <c r="PGJ299" s="6"/>
      <c r="PGK299" s="6"/>
      <c r="PGL299" s="6"/>
      <c r="PGM299" s="6"/>
      <c r="PGN299" s="6"/>
      <c r="PGO299" s="6"/>
      <c r="PGP299" s="6"/>
      <c r="PGQ299" s="6"/>
      <c r="PGR299" s="6"/>
      <c r="PGS299" s="6"/>
      <c r="PGT299" s="6"/>
      <c r="PGU299" s="6"/>
      <c r="PGV299" s="6"/>
      <c r="PGW299" s="6"/>
      <c r="PGX299" s="6"/>
      <c r="PGY299" s="6"/>
      <c r="PGZ299" s="6"/>
      <c r="PHA299" s="6"/>
      <c r="PHB299" s="6"/>
      <c r="PHC299" s="6"/>
      <c r="PHD299" s="6"/>
      <c r="PHE299" s="6"/>
      <c r="PHF299" s="6"/>
      <c r="PHG299" s="6"/>
      <c r="PHH299" s="6"/>
      <c r="PHI299" s="6"/>
      <c r="PHJ299" s="6"/>
      <c r="PHK299" s="6"/>
      <c r="PHL299" s="6"/>
      <c r="PHM299" s="6"/>
      <c r="PHN299" s="6"/>
      <c r="PHO299" s="6"/>
      <c r="PHP299" s="6"/>
      <c r="PHQ299" s="6"/>
      <c r="PHR299" s="6"/>
      <c r="PHS299" s="6"/>
      <c r="PHT299" s="6"/>
      <c r="PHU299" s="6"/>
      <c r="PHV299" s="6"/>
      <c r="PHW299" s="6"/>
      <c r="PHX299" s="6"/>
      <c r="PHY299" s="6"/>
      <c r="PHZ299" s="6"/>
      <c r="PIA299" s="6"/>
      <c r="PIB299" s="6"/>
      <c r="PIC299" s="6"/>
      <c r="PID299" s="6"/>
      <c r="PIE299" s="6"/>
      <c r="PIF299" s="6"/>
      <c r="PIG299" s="6"/>
      <c r="PIH299" s="6"/>
      <c r="PII299" s="6"/>
      <c r="PIJ299" s="6"/>
      <c r="PIK299" s="6"/>
      <c r="PIL299" s="6"/>
      <c r="PIM299" s="6"/>
      <c r="PIN299" s="6"/>
      <c r="PIO299" s="6"/>
      <c r="PIP299" s="6"/>
      <c r="PIQ299" s="6"/>
      <c r="PIR299" s="6"/>
      <c r="PIS299" s="6"/>
      <c r="PIT299" s="6"/>
      <c r="PIU299" s="6"/>
      <c r="PIV299" s="6"/>
      <c r="PIW299" s="6"/>
      <c r="PIX299" s="6"/>
      <c r="PIY299" s="6"/>
      <c r="PIZ299" s="6"/>
      <c r="PJA299" s="6"/>
      <c r="PJB299" s="6"/>
      <c r="PJC299" s="6"/>
      <c r="PJD299" s="6"/>
      <c r="PJE299" s="6"/>
      <c r="PJF299" s="6"/>
      <c r="PJG299" s="6"/>
      <c r="PJH299" s="6"/>
      <c r="PJI299" s="6"/>
      <c r="PJJ299" s="6"/>
      <c r="PJK299" s="6"/>
      <c r="PJL299" s="6"/>
      <c r="PJM299" s="6"/>
      <c r="PJN299" s="6"/>
      <c r="PJO299" s="6"/>
      <c r="PJP299" s="6"/>
      <c r="PJQ299" s="6"/>
      <c r="PJR299" s="6"/>
      <c r="PJS299" s="6"/>
      <c r="PJT299" s="6"/>
      <c r="PJU299" s="6"/>
      <c r="PJV299" s="6"/>
      <c r="PJW299" s="6"/>
      <c r="PJX299" s="6"/>
      <c r="PJY299" s="6"/>
      <c r="PJZ299" s="6"/>
      <c r="PKA299" s="6"/>
      <c r="PKB299" s="6"/>
      <c r="PKC299" s="6"/>
      <c r="PKD299" s="6"/>
      <c r="PKE299" s="6"/>
      <c r="PKF299" s="6"/>
      <c r="PKG299" s="6"/>
      <c r="PKH299" s="6"/>
      <c r="PKI299" s="6"/>
      <c r="PKJ299" s="6"/>
      <c r="PKK299" s="6"/>
      <c r="PKL299" s="6"/>
      <c r="PKM299" s="6"/>
      <c r="PKN299" s="6"/>
      <c r="PKO299" s="6"/>
      <c r="PKP299" s="6"/>
      <c r="PKQ299" s="6"/>
      <c r="PKR299" s="6"/>
      <c r="PKS299" s="6"/>
      <c r="PKT299" s="6"/>
      <c r="PKU299" s="6"/>
      <c r="PKV299" s="6"/>
      <c r="PKW299" s="6"/>
      <c r="PKX299" s="6"/>
      <c r="PKY299" s="6"/>
      <c r="PKZ299" s="6"/>
      <c r="PLA299" s="6"/>
      <c r="PLB299" s="6"/>
      <c r="PLC299" s="6"/>
      <c r="PLD299" s="6"/>
      <c r="PLE299" s="6"/>
      <c r="PLF299" s="6"/>
      <c r="PLG299" s="6"/>
      <c r="PLH299" s="6"/>
      <c r="PLI299" s="6"/>
      <c r="PLJ299" s="6"/>
      <c r="PLK299" s="6"/>
      <c r="PLL299" s="6"/>
      <c r="PLM299" s="6"/>
      <c r="PLN299" s="6"/>
      <c r="PLO299" s="6"/>
      <c r="PLP299" s="6"/>
      <c r="PLQ299" s="6"/>
      <c r="PLR299" s="6"/>
      <c r="PLS299" s="6"/>
      <c r="PLT299" s="6"/>
      <c r="PLU299" s="6"/>
      <c r="PLV299" s="6"/>
      <c r="PLW299" s="6"/>
      <c r="PLX299" s="6"/>
      <c r="PLY299" s="6"/>
      <c r="PLZ299" s="6"/>
      <c r="PMA299" s="6"/>
      <c r="PMB299" s="6"/>
      <c r="PMC299" s="6"/>
      <c r="PMD299" s="6"/>
      <c r="PME299" s="6"/>
      <c r="PMF299" s="6"/>
      <c r="PMG299" s="6"/>
      <c r="PMH299" s="6"/>
      <c r="PMI299" s="6"/>
      <c r="PMJ299" s="6"/>
      <c r="PMK299" s="6"/>
      <c r="PML299" s="6"/>
      <c r="PMM299" s="6"/>
      <c r="PMN299" s="6"/>
      <c r="PMO299" s="6"/>
      <c r="PMP299" s="6"/>
      <c r="PMQ299" s="6"/>
      <c r="PMR299" s="6"/>
      <c r="PMS299" s="6"/>
      <c r="PMT299" s="6"/>
      <c r="PMU299" s="6"/>
      <c r="PMV299" s="6"/>
      <c r="PMW299" s="6"/>
      <c r="PMX299" s="6"/>
      <c r="PMY299" s="6"/>
      <c r="PMZ299" s="6"/>
      <c r="PNA299" s="6"/>
      <c r="PNB299" s="6"/>
      <c r="PNC299" s="6"/>
      <c r="PND299" s="6"/>
      <c r="PNE299" s="6"/>
      <c r="PNF299" s="6"/>
      <c r="PNG299" s="6"/>
      <c r="PNH299" s="6"/>
      <c r="PNI299" s="6"/>
      <c r="PNJ299" s="6"/>
      <c r="PNK299" s="6"/>
      <c r="PNL299" s="6"/>
      <c r="PNM299" s="6"/>
      <c r="PNN299" s="6"/>
      <c r="PNO299" s="6"/>
      <c r="PNP299" s="6"/>
      <c r="PNQ299" s="6"/>
      <c r="PNR299" s="6"/>
      <c r="PNS299" s="6"/>
      <c r="PNT299" s="6"/>
      <c r="PNU299" s="6"/>
      <c r="PNV299" s="6"/>
      <c r="PNW299" s="6"/>
      <c r="PNX299" s="6"/>
      <c r="PNY299" s="6"/>
      <c r="PNZ299" s="6"/>
      <c r="POA299" s="6"/>
      <c r="POB299" s="6"/>
      <c r="POC299" s="6"/>
      <c r="POD299" s="6"/>
      <c r="POE299" s="6"/>
      <c r="POF299" s="6"/>
      <c r="POG299" s="6"/>
      <c r="POH299" s="6"/>
      <c r="POI299" s="6"/>
      <c r="POJ299" s="6"/>
      <c r="POK299" s="6"/>
      <c r="POL299" s="6"/>
      <c r="POM299" s="6"/>
      <c r="PON299" s="6"/>
      <c r="POO299" s="6"/>
      <c r="POP299" s="6"/>
      <c r="POQ299" s="6"/>
      <c r="POR299" s="6"/>
      <c r="POS299" s="6"/>
      <c r="POT299" s="6"/>
      <c r="POU299" s="6"/>
      <c r="POV299" s="6"/>
      <c r="POW299" s="6"/>
      <c r="POX299" s="6"/>
      <c r="POY299" s="6"/>
      <c r="POZ299" s="6"/>
      <c r="PPA299" s="6"/>
      <c r="PPB299" s="6"/>
      <c r="PPC299" s="6"/>
      <c r="PPD299" s="6"/>
      <c r="PPE299" s="6"/>
      <c r="PPF299" s="6"/>
      <c r="PPG299" s="6"/>
      <c r="PPH299" s="6"/>
      <c r="PPI299" s="6"/>
      <c r="PPJ299" s="6"/>
      <c r="PPK299" s="6"/>
      <c r="PPL299" s="6"/>
      <c r="PPM299" s="6"/>
      <c r="PPN299" s="6"/>
      <c r="PPO299" s="6"/>
      <c r="PPP299" s="6"/>
      <c r="PPQ299" s="6"/>
      <c r="PPR299" s="6"/>
      <c r="PPS299" s="6"/>
      <c r="PPT299" s="6"/>
      <c r="PPU299" s="6"/>
      <c r="PPV299" s="6"/>
      <c r="PPW299" s="6"/>
      <c r="PPX299" s="6"/>
      <c r="PPY299" s="6"/>
      <c r="PPZ299" s="6"/>
      <c r="PQA299" s="6"/>
      <c r="PQB299" s="6"/>
      <c r="PQC299" s="6"/>
      <c r="PQD299" s="6"/>
      <c r="PQE299" s="6"/>
      <c r="PQF299" s="6"/>
      <c r="PQG299" s="6"/>
      <c r="PQH299" s="6"/>
      <c r="PQI299" s="6"/>
      <c r="PQJ299" s="6"/>
      <c r="PQK299" s="6"/>
      <c r="PQL299" s="6"/>
      <c r="PQM299" s="6"/>
      <c r="PQN299" s="6"/>
      <c r="PQO299" s="6"/>
      <c r="PQP299" s="6"/>
      <c r="PQQ299" s="6"/>
      <c r="PQR299" s="6"/>
      <c r="PQS299" s="6"/>
      <c r="PQT299" s="6"/>
      <c r="PQU299" s="6"/>
      <c r="PQV299" s="6"/>
      <c r="PQW299" s="6"/>
      <c r="PQX299" s="6"/>
      <c r="PQY299" s="6"/>
      <c r="PQZ299" s="6"/>
      <c r="PRA299" s="6"/>
      <c r="PRB299" s="6"/>
      <c r="PRC299" s="6"/>
      <c r="PRD299" s="6"/>
      <c r="PRE299" s="6"/>
      <c r="PRF299" s="6"/>
      <c r="PRG299" s="6"/>
      <c r="PRH299" s="6"/>
      <c r="PRI299" s="6"/>
      <c r="PRJ299" s="6"/>
      <c r="PRK299" s="6"/>
      <c r="PRL299" s="6"/>
      <c r="PRM299" s="6"/>
      <c r="PRN299" s="6"/>
      <c r="PRO299" s="6"/>
      <c r="PRP299" s="6"/>
      <c r="PRQ299" s="6"/>
      <c r="PRR299" s="6"/>
      <c r="PRS299" s="6"/>
      <c r="PRT299" s="6"/>
      <c r="PRU299" s="6"/>
      <c r="PRV299" s="6"/>
      <c r="PRW299" s="6"/>
      <c r="PRX299" s="6"/>
      <c r="PRY299" s="6"/>
      <c r="PRZ299" s="6"/>
      <c r="PSA299" s="6"/>
      <c r="PSB299" s="6"/>
      <c r="PSC299" s="6"/>
      <c r="PSD299" s="6"/>
      <c r="PSE299" s="6"/>
      <c r="PSF299" s="6"/>
      <c r="PSG299" s="6"/>
      <c r="PSH299" s="6"/>
      <c r="PSI299" s="6"/>
      <c r="PSJ299" s="6"/>
      <c r="PSK299" s="6"/>
      <c r="PSL299" s="6"/>
      <c r="PSM299" s="6"/>
      <c r="PSN299" s="6"/>
      <c r="PSO299" s="6"/>
      <c r="PSP299" s="6"/>
      <c r="PSQ299" s="6"/>
      <c r="PSR299" s="6"/>
      <c r="PSS299" s="6"/>
      <c r="PST299" s="6"/>
      <c r="PSU299" s="6"/>
      <c r="PSV299" s="6"/>
      <c r="PSW299" s="6"/>
      <c r="PSX299" s="6"/>
      <c r="PSY299" s="6"/>
      <c r="PSZ299" s="6"/>
      <c r="PTA299" s="6"/>
      <c r="PTB299" s="6"/>
      <c r="PTC299" s="6"/>
      <c r="PTD299" s="6"/>
      <c r="PTE299" s="6"/>
      <c r="PTF299" s="6"/>
      <c r="PTG299" s="6"/>
      <c r="PTH299" s="6"/>
      <c r="PTI299" s="6"/>
      <c r="PTJ299" s="6"/>
      <c r="PTK299" s="6"/>
      <c r="PTL299" s="6"/>
      <c r="PTM299" s="6"/>
      <c r="PTN299" s="6"/>
      <c r="PTO299" s="6"/>
      <c r="PTP299" s="6"/>
      <c r="PTQ299" s="6"/>
      <c r="PTR299" s="6"/>
      <c r="PTS299" s="6"/>
      <c r="PTT299" s="6"/>
      <c r="PTU299" s="6"/>
      <c r="PTV299" s="6"/>
      <c r="PTW299" s="6"/>
      <c r="PTX299" s="6"/>
      <c r="PTY299" s="6"/>
      <c r="PTZ299" s="6"/>
      <c r="PUA299" s="6"/>
      <c r="PUB299" s="6"/>
      <c r="PUC299" s="6"/>
      <c r="PUD299" s="6"/>
      <c r="PUE299" s="6"/>
      <c r="PUF299" s="6"/>
      <c r="PUG299" s="6"/>
      <c r="PUH299" s="6"/>
      <c r="PUI299" s="6"/>
      <c r="PUJ299" s="6"/>
      <c r="PUK299" s="6"/>
      <c r="PUL299" s="6"/>
      <c r="PUM299" s="6"/>
      <c r="PUN299" s="6"/>
      <c r="PUO299" s="6"/>
      <c r="PUP299" s="6"/>
      <c r="PUQ299" s="6"/>
      <c r="PUR299" s="6"/>
      <c r="PUS299" s="6"/>
      <c r="PUT299" s="6"/>
      <c r="PUU299" s="6"/>
      <c r="PUV299" s="6"/>
      <c r="PUW299" s="6"/>
      <c r="PUX299" s="6"/>
      <c r="PUY299" s="6"/>
      <c r="PUZ299" s="6"/>
      <c r="PVA299" s="6"/>
      <c r="PVB299" s="6"/>
      <c r="PVC299" s="6"/>
      <c r="PVD299" s="6"/>
      <c r="PVE299" s="6"/>
      <c r="PVF299" s="6"/>
      <c r="PVG299" s="6"/>
      <c r="PVH299" s="6"/>
      <c r="PVI299" s="6"/>
      <c r="PVJ299" s="6"/>
      <c r="PVK299" s="6"/>
      <c r="PVL299" s="6"/>
      <c r="PVM299" s="6"/>
      <c r="PVN299" s="6"/>
      <c r="PVO299" s="6"/>
      <c r="PVP299" s="6"/>
      <c r="PVQ299" s="6"/>
      <c r="PVR299" s="6"/>
      <c r="PVS299" s="6"/>
      <c r="PVT299" s="6"/>
      <c r="PVU299" s="6"/>
      <c r="PVV299" s="6"/>
      <c r="PVW299" s="6"/>
      <c r="PVX299" s="6"/>
      <c r="PVY299" s="6"/>
      <c r="PVZ299" s="6"/>
      <c r="PWA299" s="6"/>
      <c r="PWB299" s="6"/>
      <c r="PWC299" s="6"/>
      <c r="PWD299" s="6"/>
      <c r="PWE299" s="6"/>
      <c r="PWF299" s="6"/>
      <c r="PWG299" s="6"/>
      <c r="PWH299" s="6"/>
      <c r="PWI299" s="6"/>
      <c r="PWJ299" s="6"/>
      <c r="PWK299" s="6"/>
      <c r="PWL299" s="6"/>
      <c r="PWM299" s="6"/>
      <c r="PWN299" s="6"/>
      <c r="PWO299" s="6"/>
      <c r="PWP299" s="6"/>
      <c r="PWQ299" s="6"/>
      <c r="PWR299" s="6"/>
      <c r="PWS299" s="6"/>
      <c r="PWT299" s="6"/>
      <c r="PWU299" s="6"/>
      <c r="PWV299" s="6"/>
      <c r="PWW299" s="6"/>
      <c r="PWX299" s="6"/>
      <c r="PWY299" s="6"/>
      <c r="PWZ299" s="6"/>
      <c r="PXA299" s="6"/>
      <c r="PXB299" s="6"/>
      <c r="PXC299" s="6"/>
      <c r="PXD299" s="6"/>
      <c r="PXE299" s="6"/>
      <c r="PXF299" s="6"/>
      <c r="PXG299" s="6"/>
      <c r="PXH299" s="6"/>
      <c r="PXI299" s="6"/>
      <c r="PXJ299" s="6"/>
      <c r="PXK299" s="6"/>
      <c r="PXL299" s="6"/>
      <c r="PXM299" s="6"/>
      <c r="PXN299" s="6"/>
      <c r="PXO299" s="6"/>
      <c r="PXP299" s="6"/>
      <c r="PXQ299" s="6"/>
      <c r="PXR299" s="6"/>
      <c r="PXS299" s="6"/>
      <c r="PXT299" s="6"/>
      <c r="PXU299" s="6"/>
      <c r="PXV299" s="6"/>
      <c r="PXW299" s="6"/>
      <c r="PXX299" s="6"/>
      <c r="PXY299" s="6"/>
      <c r="PXZ299" s="6"/>
      <c r="PYA299" s="6"/>
      <c r="PYB299" s="6"/>
      <c r="PYC299" s="6"/>
      <c r="PYD299" s="6"/>
      <c r="PYE299" s="6"/>
      <c r="PYF299" s="6"/>
      <c r="PYG299" s="6"/>
      <c r="PYH299" s="6"/>
      <c r="PYI299" s="6"/>
      <c r="PYJ299" s="6"/>
      <c r="PYK299" s="6"/>
      <c r="PYL299" s="6"/>
      <c r="PYM299" s="6"/>
      <c r="PYN299" s="6"/>
      <c r="PYO299" s="6"/>
      <c r="PYP299" s="6"/>
      <c r="PYQ299" s="6"/>
      <c r="PYR299" s="6"/>
      <c r="PYS299" s="6"/>
      <c r="PYT299" s="6"/>
      <c r="PYU299" s="6"/>
      <c r="PYV299" s="6"/>
      <c r="PYW299" s="6"/>
      <c r="PYX299" s="6"/>
      <c r="PYY299" s="6"/>
      <c r="PYZ299" s="6"/>
      <c r="PZA299" s="6"/>
      <c r="PZB299" s="6"/>
      <c r="PZC299" s="6"/>
      <c r="PZD299" s="6"/>
      <c r="PZE299" s="6"/>
      <c r="PZF299" s="6"/>
      <c r="PZG299" s="6"/>
      <c r="PZH299" s="6"/>
      <c r="PZI299" s="6"/>
      <c r="PZJ299" s="6"/>
      <c r="PZK299" s="6"/>
      <c r="PZL299" s="6"/>
      <c r="PZM299" s="6"/>
      <c r="PZN299" s="6"/>
      <c r="PZO299" s="6"/>
      <c r="PZP299" s="6"/>
      <c r="PZQ299" s="6"/>
      <c r="PZR299" s="6"/>
      <c r="PZS299" s="6"/>
      <c r="PZT299" s="6"/>
      <c r="PZU299" s="6"/>
      <c r="PZV299" s="6"/>
      <c r="PZW299" s="6"/>
      <c r="PZX299" s="6"/>
      <c r="PZY299" s="6"/>
      <c r="PZZ299" s="6"/>
      <c r="QAA299" s="6"/>
      <c r="QAB299" s="6"/>
      <c r="QAC299" s="6"/>
      <c r="QAD299" s="6"/>
      <c r="QAE299" s="6"/>
      <c r="QAF299" s="6"/>
      <c r="QAG299" s="6"/>
      <c r="QAH299" s="6"/>
      <c r="QAI299" s="6"/>
      <c r="QAJ299" s="6"/>
      <c r="QAK299" s="6"/>
      <c r="QAL299" s="6"/>
      <c r="QAM299" s="6"/>
      <c r="QAN299" s="6"/>
      <c r="QAO299" s="6"/>
      <c r="QAP299" s="6"/>
      <c r="QAQ299" s="6"/>
      <c r="QAR299" s="6"/>
      <c r="QAS299" s="6"/>
      <c r="QAT299" s="6"/>
      <c r="QAU299" s="6"/>
      <c r="QAV299" s="6"/>
      <c r="QAW299" s="6"/>
      <c r="QAX299" s="6"/>
      <c r="QAY299" s="6"/>
      <c r="QAZ299" s="6"/>
      <c r="QBA299" s="6"/>
      <c r="QBB299" s="6"/>
      <c r="QBC299" s="6"/>
      <c r="QBD299" s="6"/>
      <c r="QBE299" s="6"/>
      <c r="QBF299" s="6"/>
      <c r="QBG299" s="6"/>
      <c r="QBH299" s="6"/>
      <c r="QBI299" s="6"/>
      <c r="QBJ299" s="6"/>
      <c r="QBK299" s="6"/>
      <c r="QBL299" s="6"/>
      <c r="QBM299" s="6"/>
      <c r="QBN299" s="6"/>
      <c r="QBO299" s="6"/>
      <c r="QBP299" s="6"/>
      <c r="QBQ299" s="6"/>
      <c r="QBR299" s="6"/>
      <c r="QBS299" s="6"/>
      <c r="QBT299" s="6"/>
      <c r="QBU299" s="6"/>
      <c r="QBV299" s="6"/>
      <c r="QBW299" s="6"/>
      <c r="QBX299" s="6"/>
      <c r="QBY299" s="6"/>
      <c r="QBZ299" s="6"/>
      <c r="QCA299" s="6"/>
      <c r="QCB299" s="6"/>
      <c r="QCC299" s="6"/>
      <c r="QCD299" s="6"/>
      <c r="QCE299" s="6"/>
      <c r="QCF299" s="6"/>
      <c r="QCG299" s="6"/>
      <c r="QCH299" s="6"/>
      <c r="QCI299" s="6"/>
      <c r="QCJ299" s="6"/>
      <c r="QCK299" s="6"/>
      <c r="QCL299" s="6"/>
      <c r="QCM299" s="6"/>
      <c r="QCN299" s="6"/>
      <c r="QCO299" s="6"/>
      <c r="QCP299" s="6"/>
      <c r="QCQ299" s="6"/>
      <c r="QCR299" s="6"/>
      <c r="QCS299" s="6"/>
      <c r="QCT299" s="6"/>
      <c r="QCU299" s="6"/>
      <c r="QCV299" s="6"/>
      <c r="QCW299" s="6"/>
      <c r="QCX299" s="6"/>
      <c r="QCY299" s="6"/>
      <c r="QCZ299" s="6"/>
      <c r="QDA299" s="6"/>
      <c r="QDB299" s="6"/>
      <c r="QDC299" s="6"/>
      <c r="QDD299" s="6"/>
      <c r="QDE299" s="6"/>
      <c r="QDF299" s="6"/>
      <c r="QDG299" s="6"/>
      <c r="QDH299" s="6"/>
      <c r="QDI299" s="6"/>
      <c r="QDJ299" s="6"/>
      <c r="QDK299" s="6"/>
      <c r="QDL299" s="6"/>
      <c r="QDM299" s="6"/>
      <c r="QDN299" s="6"/>
      <c r="QDO299" s="6"/>
      <c r="QDP299" s="6"/>
      <c r="QDQ299" s="6"/>
      <c r="QDR299" s="6"/>
      <c r="QDS299" s="6"/>
      <c r="QDT299" s="6"/>
      <c r="QDU299" s="6"/>
      <c r="QDV299" s="6"/>
      <c r="QDW299" s="6"/>
      <c r="QDX299" s="6"/>
      <c r="QDY299" s="6"/>
      <c r="QDZ299" s="6"/>
      <c r="QEA299" s="6"/>
      <c r="QEB299" s="6"/>
      <c r="QEC299" s="6"/>
      <c r="QED299" s="6"/>
      <c r="QEE299" s="6"/>
      <c r="QEF299" s="6"/>
      <c r="QEG299" s="6"/>
      <c r="QEH299" s="6"/>
      <c r="QEI299" s="6"/>
      <c r="QEJ299" s="6"/>
      <c r="QEK299" s="6"/>
      <c r="QEL299" s="6"/>
      <c r="QEM299" s="6"/>
      <c r="QEN299" s="6"/>
      <c r="QEO299" s="6"/>
      <c r="QEP299" s="6"/>
      <c r="QEQ299" s="6"/>
      <c r="QER299" s="6"/>
      <c r="QES299" s="6"/>
      <c r="QET299" s="6"/>
      <c r="QEU299" s="6"/>
      <c r="QEV299" s="6"/>
      <c r="QEW299" s="6"/>
      <c r="QEX299" s="6"/>
      <c r="QEY299" s="6"/>
      <c r="QEZ299" s="6"/>
      <c r="QFA299" s="6"/>
      <c r="QFB299" s="6"/>
      <c r="QFC299" s="6"/>
      <c r="QFD299" s="6"/>
      <c r="QFE299" s="6"/>
      <c r="QFF299" s="6"/>
      <c r="QFG299" s="6"/>
      <c r="QFH299" s="6"/>
      <c r="QFI299" s="6"/>
      <c r="QFJ299" s="6"/>
      <c r="QFK299" s="6"/>
      <c r="QFL299" s="6"/>
      <c r="QFM299" s="6"/>
      <c r="QFN299" s="6"/>
      <c r="QFO299" s="6"/>
      <c r="QFP299" s="6"/>
      <c r="QFQ299" s="6"/>
      <c r="QFR299" s="6"/>
      <c r="QFS299" s="6"/>
      <c r="QFT299" s="6"/>
      <c r="QFU299" s="6"/>
      <c r="QFV299" s="6"/>
      <c r="QFW299" s="6"/>
      <c r="QFX299" s="6"/>
      <c r="QFY299" s="6"/>
      <c r="QFZ299" s="6"/>
      <c r="QGA299" s="6"/>
      <c r="QGB299" s="6"/>
      <c r="QGC299" s="6"/>
      <c r="QGD299" s="6"/>
      <c r="QGE299" s="6"/>
      <c r="QGF299" s="6"/>
      <c r="QGG299" s="6"/>
      <c r="QGH299" s="6"/>
      <c r="QGI299" s="6"/>
      <c r="QGJ299" s="6"/>
      <c r="QGK299" s="6"/>
      <c r="QGL299" s="6"/>
      <c r="QGM299" s="6"/>
      <c r="QGN299" s="6"/>
      <c r="QGO299" s="6"/>
      <c r="QGP299" s="6"/>
      <c r="QGQ299" s="6"/>
      <c r="QGR299" s="6"/>
      <c r="QGS299" s="6"/>
      <c r="QGT299" s="6"/>
      <c r="QGU299" s="6"/>
      <c r="QGV299" s="6"/>
      <c r="QGW299" s="6"/>
      <c r="QGX299" s="6"/>
      <c r="QGY299" s="6"/>
      <c r="QGZ299" s="6"/>
      <c r="QHA299" s="6"/>
      <c r="QHB299" s="6"/>
      <c r="QHC299" s="6"/>
      <c r="QHD299" s="6"/>
      <c r="QHE299" s="6"/>
      <c r="QHF299" s="6"/>
      <c r="QHG299" s="6"/>
      <c r="QHH299" s="6"/>
      <c r="QHI299" s="6"/>
      <c r="QHJ299" s="6"/>
      <c r="QHK299" s="6"/>
      <c r="QHL299" s="6"/>
      <c r="QHM299" s="6"/>
      <c r="QHN299" s="6"/>
      <c r="QHO299" s="6"/>
      <c r="QHP299" s="6"/>
      <c r="QHQ299" s="6"/>
      <c r="QHR299" s="6"/>
      <c r="QHS299" s="6"/>
      <c r="QHT299" s="6"/>
      <c r="QHU299" s="6"/>
      <c r="QHV299" s="6"/>
      <c r="QHW299" s="6"/>
      <c r="QHX299" s="6"/>
      <c r="QHY299" s="6"/>
      <c r="QHZ299" s="6"/>
      <c r="QIA299" s="6"/>
      <c r="QIB299" s="6"/>
      <c r="QIC299" s="6"/>
      <c r="QID299" s="6"/>
      <c r="QIE299" s="6"/>
      <c r="QIF299" s="6"/>
      <c r="QIG299" s="6"/>
      <c r="QIH299" s="6"/>
      <c r="QII299" s="6"/>
      <c r="QIJ299" s="6"/>
      <c r="QIK299" s="6"/>
      <c r="QIL299" s="6"/>
      <c r="QIM299" s="6"/>
      <c r="QIN299" s="6"/>
      <c r="QIO299" s="6"/>
      <c r="QIP299" s="6"/>
      <c r="QIQ299" s="6"/>
      <c r="QIR299" s="6"/>
      <c r="QIS299" s="6"/>
      <c r="QIT299" s="6"/>
      <c r="QIU299" s="6"/>
      <c r="QIV299" s="6"/>
      <c r="QIW299" s="6"/>
      <c r="QIX299" s="6"/>
      <c r="QIY299" s="6"/>
      <c r="QIZ299" s="6"/>
      <c r="QJA299" s="6"/>
      <c r="QJB299" s="6"/>
      <c r="QJC299" s="6"/>
      <c r="QJD299" s="6"/>
      <c r="QJE299" s="6"/>
      <c r="QJF299" s="6"/>
      <c r="QJG299" s="6"/>
      <c r="QJH299" s="6"/>
      <c r="QJI299" s="6"/>
      <c r="QJJ299" s="6"/>
      <c r="QJK299" s="6"/>
      <c r="QJL299" s="6"/>
      <c r="QJM299" s="6"/>
      <c r="QJN299" s="6"/>
      <c r="QJO299" s="6"/>
      <c r="QJP299" s="6"/>
      <c r="QJQ299" s="6"/>
      <c r="QJR299" s="6"/>
      <c r="QJS299" s="6"/>
      <c r="QJT299" s="6"/>
      <c r="QJU299" s="6"/>
      <c r="QJV299" s="6"/>
      <c r="QJW299" s="6"/>
      <c r="QJX299" s="6"/>
      <c r="QJY299" s="6"/>
      <c r="QJZ299" s="6"/>
      <c r="QKA299" s="6"/>
      <c r="QKB299" s="6"/>
      <c r="QKC299" s="6"/>
      <c r="QKD299" s="6"/>
      <c r="QKE299" s="6"/>
      <c r="QKF299" s="6"/>
      <c r="QKG299" s="6"/>
      <c r="QKH299" s="6"/>
      <c r="QKI299" s="6"/>
      <c r="QKJ299" s="6"/>
      <c r="QKK299" s="6"/>
      <c r="QKL299" s="6"/>
      <c r="QKM299" s="6"/>
      <c r="QKN299" s="6"/>
      <c r="QKO299" s="6"/>
      <c r="QKP299" s="6"/>
      <c r="QKQ299" s="6"/>
      <c r="QKR299" s="6"/>
      <c r="QKS299" s="6"/>
      <c r="QKT299" s="6"/>
      <c r="QKU299" s="6"/>
      <c r="QKV299" s="6"/>
      <c r="QKW299" s="6"/>
      <c r="QKX299" s="6"/>
      <c r="QKY299" s="6"/>
      <c r="QKZ299" s="6"/>
      <c r="QLA299" s="6"/>
      <c r="QLB299" s="6"/>
      <c r="QLC299" s="6"/>
      <c r="QLD299" s="6"/>
      <c r="QLE299" s="6"/>
      <c r="QLF299" s="6"/>
      <c r="QLG299" s="6"/>
      <c r="QLH299" s="6"/>
      <c r="QLI299" s="6"/>
      <c r="QLJ299" s="6"/>
      <c r="QLK299" s="6"/>
      <c r="QLL299" s="6"/>
      <c r="QLM299" s="6"/>
      <c r="QLN299" s="6"/>
      <c r="QLO299" s="6"/>
      <c r="QLP299" s="6"/>
      <c r="QLQ299" s="6"/>
      <c r="QLR299" s="6"/>
      <c r="QLS299" s="6"/>
      <c r="QLT299" s="6"/>
      <c r="QLU299" s="6"/>
      <c r="QLV299" s="6"/>
      <c r="QLW299" s="6"/>
      <c r="QLX299" s="6"/>
      <c r="QLY299" s="6"/>
      <c r="QLZ299" s="6"/>
      <c r="QMA299" s="6"/>
      <c r="QMB299" s="6"/>
      <c r="QMC299" s="6"/>
      <c r="QMD299" s="6"/>
      <c r="QME299" s="6"/>
      <c r="QMF299" s="6"/>
      <c r="QMG299" s="6"/>
      <c r="QMH299" s="6"/>
      <c r="QMI299" s="6"/>
      <c r="QMJ299" s="6"/>
      <c r="QMK299" s="6"/>
      <c r="QML299" s="6"/>
      <c r="QMM299" s="6"/>
      <c r="QMN299" s="6"/>
      <c r="QMO299" s="6"/>
      <c r="QMP299" s="6"/>
      <c r="QMQ299" s="6"/>
      <c r="QMR299" s="6"/>
      <c r="QMS299" s="6"/>
      <c r="QMT299" s="6"/>
      <c r="QMU299" s="6"/>
      <c r="QMV299" s="6"/>
      <c r="QMW299" s="6"/>
      <c r="QMX299" s="6"/>
      <c r="QMY299" s="6"/>
      <c r="QMZ299" s="6"/>
      <c r="QNA299" s="6"/>
      <c r="QNB299" s="6"/>
      <c r="QNC299" s="6"/>
      <c r="QND299" s="6"/>
      <c r="QNE299" s="6"/>
      <c r="QNF299" s="6"/>
      <c r="QNG299" s="6"/>
      <c r="QNH299" s="6"/>
      <c r="QNI299" s="6"/>
      <c r="QNJ299" s="6"/>
      <c r="QNK299" s="6"/>
      <c r="QNL299" s="6"/>
      <c r="QNM299" s="6"/>
      <c r="QNN299" s="6"/>
      <c r="QNO299" s="6"/>
      <c r="QNP299" s="6"/>
      <c r="QNQ299" s="6"/>
      <c r="QNR299" s="6"/>
      <c r="QNS299" s="6"/>
      <c r="QNT299" s="6"/>
      <c r="QNU299" s="6"/>
      <c r="QNV299" s="6"/>
      <c r="QNW299" s="6"/>
      <c r="QNX299" s="6"/>
      <c r="QNY299" s="6"/>
      <c r="QNZ299" s="6"/>
      <c r="QOA299" s="6"/>
      <c r="QOB299" s="6"/>
      <c r="QOC299" s="6"/>
      <c r="QOD299" s="6"/>
      <c r="QOE299" s="6"/>
      <c r="QOF299" s="6"/>
      <c r="QOG299" s="6"/>
      <c r="QOH299" s="6"/>
      <c r="QOI299" s="6"/>
      <c r="QOJ299" s="6"/>
      <c r="QOK299" s="6"/>
      <c r="QOL299" s="6"/>
      <c r="QOM299" s="6"/>
      <c r="QON299" s="6"/>
      <c r="QOO299" s="6"/>
      <c r="QOP299" s="6"/>
      <c r="QOQ299" s="6"/>
      <c r="QOR299" s="6"/>
      <c r="QOS299" s="6"/>
      <c r="QOT299" s="6"/>
      <c r="QOU299" s="6"/>
      <c r="QOV299" s="6"/>
      <c r="QOW299" s="6"/>
      <c r="QOX299" s="6"/>
      <c r="QOY299" s="6"/>
      <c r="QOZ299" s="6"/>
      <c r="QPA299" s="6"/>
      <c r="QPB299" s="6"/>
      <c r="QPC299" s="6"/>
      <c r="QPD299" s="6"/>
      <c r="QPE299" s="6"/>
      <c r="QPF299" s="6"/>
      <c r="QPG299" s="6"/>
      <c r="QPH299" s="6"/>
      <c r="QPI299" s="6"/>
      <c r="QPJ299" s="6"/>
      <c r="QPK299" s="6"/>
      <c r="QPL299" s="6"/>
      <c r="QPM299" s="6"/>
      <c r="QPN299" s="6"/>
      <c r="QPO299" s="6"/>
      <c r="QPP299" s="6"/>
      <c r="QPQ299" s="6"/>
      <c r="QPR299" s="6"/>
      <c r="QPS299" s="6"/>
      <c r="QPT299" s="6"/>
      <c r="QPU299" s="6"/>
      <c r="QPV299" s="6"/>
      <c r="QPW299" s="6"/>
      <c r="QPX299" s="6"/>
      <c r="QPY299" s="6"/>
      <c r="QPZ299" s="6"/>
      <c r="QQA299" s="6"/>
      <c r="QQB299" s="6"/>
      <c r="QQC299" s="6"/>
      <c r="QQD299" s="6"/>
      <c r="QQE299" s="6"/>
      <c r="QQF299" s="6"/>
      <c r="QQG299" s="6"/>
      <c r="QQH299" s="6"/>
      <c r="QQI299" s="6"/>
      <c r="QQJ299" s="6"/>
      <c r="QQK299" s="6"/>
      <c r="QQL299" s="6"/>
      <c r="QQM299" s="6"/>
      <c r="QQN299" s="6"/>
      <c r="QQO299" s="6"/>
      <c r="QQP299" s="6"/>
      <c r="QQQ299" s="6"/>
      <c r="QQR299" s="6"/>
      <c r="QQS299" s="6"/>
      <c r="QQT299" s="6"/>
      <c r="QQU299" s="6"/>
      <c r="QQV299" s="6"/>
      <c r="QQW299" s="6"/>
      <c r="QQX299" s="6"/>
      <c r="QQY299" s="6"/>
      <c r="QQZ299" s="6"/>
      <c r="QRA299" s="6"/>
      <c r="QRB299" s="6"/>
      <c r="QRC299" s="6"/>
      <c r="QRD299" s="6"/>
      <c r="QRE299" s="6"/>
      <c r="QRF299" s="6"/>
      <c r="QRG299" s="6"/>
      <c r="QRH299" s="6"/>
      <c r="QRI299" s="6"/>
      <c r="QRJ299" s="6"/>
      <c r="QRK299" s="6"/>
      <c r="QRL299" s="6"/>
      <c r="QRM299" s="6"/>
      <c r="QRN299" s="6"/>
      <c r="QRO299" s="6"/>
      <c r="QRP299" s="6"/>
      <c r="QRQ299" s="6"/>
      <c r="QRR299" s="6"/>
      <c r="QRS299" s="6"/>
      <c r="QRT299" s="6"/>
      <c r="QRU299" s="6"/>
      <c r="QRV299" s="6"/>
      <c r="QRW299" s="6"/>
      <c r="QRX299" s="6"/>
      <c r="QRY299" s="6"/>
      <c r="QRZ299" s="6"/>
      <c r="QSA299" s="6"/>
      <c r="QSB299" s="6"/>
      <c r="QSC299" s="6"/>
      <c r="QSD299" s="6"/>
      <c r="QSE299" s="6"/>
      <c r="QSF299" s="6"/>
      <c r="QSG299" s="6"/>
      <c r="QSH299" s="6"/>
      <c r="QSI299" s="6"/>
      <c r="QSJ299" s="6"/>
      <c r="QSK299" s="6"/>
      <c r="QSL299" s="6"/>
      <c r="QSM299" s="6"/>
      <c r="QSN299" s="6"/>
      <c r="QSO299" s="6"/>
      <c r="QSP299" s="6"/>
      <c r="QSQ299" s="6"/>
      <c r="QSR299" s="6"/>
      <c r="QSS299" s="6"/>
      <c r="QST299" s="6"/>
      <c r="QSU299" s="6"/>
      <c r="QSV299" s="6"/>
      <c r="QSW299" s="6"/>
      <c r="QSX299" s="6"/>
      <c r="QSY299" s="6"/>
      <c r="QSZ299" s="6"/>
      <c r="QTA299" s="6"/>
      <c r="QTB299" s="6"/>
      <c r="QTC299" s="6"/>
      <c r="QTD299" s="6"/>
      <c r="QTE299" s="6"/>
      <c r="QTF299" s="6"/>
      <c r="QTG299" s="6"/>
      <c r="QTH299" s="6"/>
      <c r="QTI299" s="6"/>
      <c r="QTJ299" s="6"/>
      <c r="QTK299" s="6"/>
      <c r="QTL299" s="6"/>
      <c r="QTM299" s="6"/>
      <c r="QTN299" s="6"/>
      <c r="QTO299" s="6"/>
      <c r="QTP299" s="6"/>
      <c r="QTQ299" s="6"/>
      <c r="QTR299" s="6"/>
      <c r="QTS299" s="6"/>
      <c r="QTT299" s="6"/>
      <c r="QTU299" s="6"/>
      <c r="QTV299" s="6"/>
      <c r="QTW299" s="6"/>
      <c r="QTX299" s="6"/>
      <c r="QTY299" s="6"/>
      <c r="QTZ299" s="6"/>
      <c r="QUA299" s="6"/>
      <c r="QUB299" s="6"/>
      <c r="QUC299" s="6"/>
      <c r="QUD299" s="6"/>
      <c r="QUE299" s="6"/>
      <c r="QUF299" s="6"/>
      <c r="QUG299" s="6"/>
      <c r="QUH299" s="6"/>
      <c r="QUI299" s="6"/>
      <c r="QUJ299" s="6"/>
      <c r="QUK299" s="6"/>
      <c r="QUL299" s="6"/>
      <c r="QUM299" s="6"/>
      <c r="QUN299" s="6"/>
      <c r="QUO299" s="6"/>
      <c r="QUP299" s="6"/>
      <c r="QUQ299" s="6"/>
      <c r="QUR299" s="6"/>
      <c r="QUS299" s="6"/>
      <c r="QUT299" s="6"/>
      <c r="QUU299" s="6"/>
      <c r="QUV299" s="6"/>
      <c r="QUW299" s="6"/>
      <c r="QUX299" s="6"/>
      <c r="QUY299" s="6"/>
      <c r="QUZ299" s="6"/>
      <c r="QVA299" s="6"/>
      <c r="QVB299" s="6"/>
      <c r="QVC299" s="6"/>
      <c r="QVD299" s="6"/>
      <c r="QVE299" s="6"/>
      <c r="QVF299" s="6"/>
      <c r="QVG299" s="6"/>
      <c r="QVH299" s="6"/>
      <c r="QVI299" s="6"/>
      <c r="QVJ299" s="6"/>
      <c r="QVK299" s="6"/>
      <c r="QVL299" s="6"/>
      <c r="QVM299" s="6"/>
      <c r="QVN299" s="6"/>
      <c r="QVO299" s="6"/>
      <c r="QVP299" s="6"/>
      <c r="QVQ299" s="6"/>
      <c r="QVR299" s="6"/>
      <c r="QVS299" s="6"/>
      <c r="QVT299" s="6"/>
      <c r="QVU299" s="6"/>
      <c r="QVV299" s="6"/>
      <c r="QVW299" s="6"/>
      <c r="QVX299" s="6"/>
      <c r="QVY299" s="6"/>
      <c r="QVZ299" s="6"/>
      <c r="QWA299" s="6"/>
      <c r="QWB299" s="6"/>
      <c r="QWC299" s="6"/>
      <c r="QWD299" s="6"/>
      <c r="QWE299" s="6"/>
      <c r="QWF299" s="6"/>
      <c r="QWG299" s="6"/>
      <c r="QWH299" s="6"/>
      <c r="QWI299" s="6"/>
      <c r="QWJ299" s="6"/>
      <c r="QWK299" s="6"/>
      <c r="QWL299" s="6"/>
      <c r="QWM299" s="6"/>
      <c r="QWN299" s="6"/>
      <c r="QWO299" s="6"/>
      <c r="QWP299" s="6"/>
      <c r="QWQ299" s="6"/>
      <c r="QWR299" s="6"/>
      <c r="QWS299" s="6"/>
      <c r="QWT299" s="6"/>
      <c r="QWU299" s="6"/>
      <c r="QWV299" s="6"/>
      <c r="QWW299" s="6"/>
      <c r="QWX299" s="6"/>
      <c r="QWY299" s="6"/>
      <c r="QWZ299" s="6"/>
      <c r="QXA299" s="6"/>
      <c r="QXB299" s="6"/>
      <c r="QXC299" s="6"/>
      <c r="QXD299" s="6"/>
      <c r="QXE299" s="6"/>
      <c r="QXF299" s="6"/>
      <c r="QXG299" s="6"/>
      <c r="QXH299" s="6"/>
      <c r="QXI299" s="6"/>
      <c r="QXJ299" s="6"/>
      <c r="QXK299" s="6"/>
      <c r="QXL299" s="6"/>
      <c r="QXM299" s="6"/>
      <c r="QXN299" s="6"/>
      <c r="QXO299" s="6"/>
      <c r="QXP299" s="6"/>
      <c r="QXQ299" s="6"/>
      <c r="QXR299" s="6"/>
      <c r="QXS299" s="6"/>
      <c r="QXT299" s="6"/>
      <c r="QXU299" s="6"/>
      <c r="QXV299" s="6"/>
      <c r="QXW299" s="6"/>
      <c r="QXX299" s="6"/>
      <c r="QXY299" s="6"/>
      <c r="QXZ299" s="6"/>
      <c r="QYA299" s="6"/>
      <c r="QYB299" s="6"/>
      <c r="QYC299" s="6"/>
      <c r="QYD299" s="6"/>
      <c r="QYE299" s="6"/>
      <c r="QYF299" s="6"/>
      <c r="QYG299" s="6"/>
      <c r="QYH299" s="6"/>
      <c r="QYI299" s="6"/>
      <c r="QYJ299" s="6"/>
      <c r="QYK299" s="6"/>
      <c r="QYL299" s="6"/>
      <c r="QYM299" s="6"/>
      <c r="QYN299" s="6"/>
      <c r="QYO299" s="6"/>
      <c r="QYP299" s="6"/>
      <c r="QYQ299" s="6"/>
      <c r="QYR299" s="6"/>
      <c r="QYS299" s="6"/>
      <c r="QYT299" s="6"/>
      <c r="QYU299" s="6"/>
      <c r="QYV299" s="6"/>
      <c r="QYW299" s="6"/>
      <c r="QYX299" s="6"/>
      <c r="QYY299" s="6"/>
      <c r="QYZ299" s="6"/>
      <c r="QZA299" s="6"/>
      <c r="QZB299" s="6"/>
      <c r="QZC299" s="6"/>
      <c r="QZD299" s="6"/>
      <c r="QZE299" s="6"/>
      <c r="QZF299" s="6"/>
      <c r="QZG299" s="6"/>
      <c r="QZH299" s="6"/>
      <c r="QZI299" s="6"/>
      <c r="QZJ299" s="6"/>
      <c r="QZK299" s="6"/>
      <c r="QZL299" s="6"/>
      <c r="QZM299" s="6"/>
      <c r="QZN299" s="6"/>
      <c r="QZO299" s="6"/>
      <c r="QZP299" s="6"/>
      <c r="QZQ299" s="6"/>
      <c r="QZR299" s="6"/>
      <c r="QZS299" s="6"/>
      <c r="QZT299" s="6"/>
      <c r="QZU299" s="6"/>
      <c r="QZV299" s="6"/>
      <c r="QZW299" s="6"/>
      <c r="QZX299" s="6"/>
      <c r="QZY299" s="6"/>
      <c r="QZZ299" s="6"/>
      <c r="RAA299" s="6"/>
      <c r="RAB299" s="6"/>
      <c r="RAC299" s="6"/>
      <c r="RAD299" s="6"/>
      <c r="RAE299" s="6"/>
      <c r="RAF299" s="6"/>
      <c r="RAG299" s="6"/>
      <c r="RAH299" s="6"/>
      <c r="RAI299" s="6"/>
      <c r="RAJ299" s="6"/>
      <c r="RAK299" s="6"/>
      <c r="RAL299" s="6"/>
      <c r="RAM299" s="6"/>
      <c r="RAN299" s="6"/>
      <c r="RAO299" s="6"/>
      <c r="RAP299" s="6"/>
      <c r="RAQ299" s="6"/>
      <c r="RAR299" s="6"/>
      <c r="RAS299" s="6"/>
      <c r="RAT299" s="6"/>
      <c r="RAU299" s="6"/>
      <c r="RAV299" s="6"/>
      <c r="RAW299" s="6"/>
      <c r="RAX299" s="6"/>
      <c r="RAY299" s="6"/>
      <c r="RAZ299" s="6"/>
      <c r="RBA299" s="6"/>
      <c r="RBB299" s="6"/>
      <c r="RBC299" s="6"/>
      <c r="RBD299" s="6"/>
      <c r="RBE299" s="6"/>
      <c r="RBF299" s="6"/>
      <c r="RBG299" s="6"/>
      <c r="RBH299" s="6"/>
      <c r="RBI299" s="6"/>
      <c r="RBJ299" s="6"/>
      <c r="RBK299" s="6"/>
      <c r="RBL299" s="6"/>
      <c r="RBM299" s="6"/>
      <c r="RBN299" s="6"/>
      <c r="RBO299" s="6"/>
      <c r="RBP299" s="6"/>
      <c r="RBQ299" s="6"/>
      <c r="RBR299" s="6"/>
      <c r="RBS299" s="6"/>
      <c r="RBT299" s="6"/>
      <c r="RBU299" s="6"/>
      <c r="RBV299" s="6"/>
      <c r="RBW299" s="6"/>
      <c r="RBX299" s="6"/>
      <c r="RBY299" s="6"/>
      <c r="RBZ299" s="6"/>
      <c r="RCA299" s="6"/>
      <c r="RCB299" s="6"/>
      <c r="RCC299" s="6"/>
      <c r="RCD299" s="6"/>
      <c r="RCE299" s="6"/>
      <c r="RCF299" s="6"/>
      <c r="RCG299" s="6"/>
      <c r="RCH299" s="6"/>
      <c r="RCI299" s="6"/>
      <c r="RCJ299" s="6"/>
      <c r="RCK299" s="6"/>
      <c r="RCL299" s="6"/>
      <c r="RCM299" s="6"/>
      <c r="RCN299" s="6"/>
      <c r="RCO299" s="6"/>
      <c r="RCP299" s="6"/>
      <c r="RCQ299" s="6"/>
      <c r="RCR299" s="6"/>
      <c r="RCS299" s="6"/>
      <c r="RCT299" s="6"/>
      <c r="RCU299" s="6"/>
      <c r="RCV299" s="6"/>
      <c r="RCW299" s="6"/>
      <c r="RCX299" s="6"/>
      <c r="RCY299" s="6"/>
      <c r="RCZ299" s="6"/>
      <c r="RDA299" s="6"/>
      <c r="RDB299" s="6"/>
      <c r="RDC299" s="6"/>
      <c r="RDD299" s="6"/>
      <c r="RDE299" s="6"/>
      <c r="RDF299" s="6"/>
      <c r="RDG299" s="6"/>
      <c r="RDH299" s="6"/>
      <c r="RDI299" s="6"/>
      <c r="RDJ299" s="6"/>
      <c r="RDK299" s="6"/>
      <c r="RDL299" s="6"/>
      <c r="RDM299" s="6"/>
      <c r="RDN299" s="6"/>
      <c r="RDO299" s="6"/>
      <c r="RDP299" s="6"/>
      <c r="RDQ299" s="6"/>
      <c r="RDR299" s="6"/>
      <c r="RDS299" s="6"/>
      <c r="RDT299" s="6"/>
      <c r="RDU299" s="6"/>
      <c r="RDV299" s="6"/>
      <c r="RDW299" s="6"/>
      <c r="RDX299" s="6"/>
      <c r="RDY299" s="6"/>
      <c r="RDZ299" s="6"/>
      <c r="REA299" s="6"/>
      <c r="REB299" s="6"/>
      <c r="REC299" s="6"/>
      <c r="RED299" s="6"/>
      <c r="REE299" s="6"/>
      <c r="REF299" s="6"/>
      <c r="REG299" s="6"/>
      <c r="REH299" s="6"/>
      <c r="REI299" s="6"/>
      <c r="REJ299" s="6"/>
      <c r="REK299" s="6"/>
      <c r="REL299" s="6"/>
      <c r="REM299" s="6"/>
      <c r="REN299" s="6"/>
      <c r="REO299" s="6"/>
      <c r="REP299" s="6"/>
      <c r="REQ299" s="6"/>
      <c r="RER299" s="6"/>
      <c r="RES299" s="6"/>
      <c r="RET299" s="6"/>
      <c r="REU299" s="6"/>
      <c r="REV299" s="6"/>
      <c r="REW299" s="6"/>
      <c r="REX299" s="6"/>
      <c r="REY299" s="6"/>
      <c r="REZ299" s="6"/>
      <c r="RFA299" s="6"/>
      <c r="RFB299" s="6"/>
      <c r="RFC299" s="6"/>
      <c r="RFD299" s="6"/>
      <c r="RFE299" s="6"/>
      <c r="RFF299" s="6"/>
      <c r="RFG299" s="6"/>
      <c r="RFH299" s="6"/>
      <c r="RFI299" s="6"/>
      <c r="RFJ299" s="6"/>
      <c r="RFK299" s="6"/>
      <c r="RFL299" s="6"/>
      <c r="RFM299" s="6"/>
      <c r="RFN299" s="6"/>
      <c r="RFO299" s="6"/>
      <c r="RFP299" s="6"/>
      <c r="RFQ299" s="6"/>
      <c r="RFR299" s="6"/>
      <c r="RFS299" s="6"/>
      <c r="RFT299" s="6"/>
      <c r="RFU299" s="6"/>
      <c r="RFV299" s="6"/>
      <c r="RFW299" s="6"/>
      <c r="RFX299" s="6"/>
      <c r="RFY299" s="6"/>
      <c r="RFZ299" s="6"/>
      <c r="RGA299" s="6"/>
      <c r="RGB299" s="6"/>
      <c r="RGC299" s="6"/>
      <c r="RGD299" s="6"/>
      <c r="RGE299" s="6"/>
      <c r="RGF299" s="6"/>
      <c r="RGG299" s="6"/>
      <c r="RGH299" s="6"/>
      <c r="RGI299" s="6"/>
      <c r="RGJ299" s="6"/>
      <c r="RGK299" s="6"/>
      <c r="RGL299" s="6"/>
      <c r="RGM299" s="6"/>
      <c r="RGN299" s="6"/>
      <c r="RGO299" s="6"/>
      <c r="RGP299" s="6"/>
      <c r="RGQ299" s="6"/>
      <c r="RGR299" s="6"/>
      <c r="RGS299" s="6"/>
      <c r="RGT299" s="6"/>
      <c r="RGU299" s="6"/>
      <c r="RGV299" s="6"/>
      <c r="RGW299" s="6"/>
      <c r="RGX299" s="6"/>
      <c r="RGY299" s="6"/>
      <c r="RGZ299" s="6"/>
      <c r="RHA299" s="6"/>
      <c r="RHB299" s="6"/>
      <c r="RHC299" s="6"/>
      <c r="RHD299" s="6"/>
      <c r="RHE299" s="6"/>
      <c r="RHF299" s="6"/>
      <c r="RHG299" s="6"/>
      <c r="RHH299" s="6"/>
      <c r="RHI299" s="6"/>
      <c r="RHJ299" s="6"/>
      <c r="RHK299" s="6"/>
      <c r="RHL299" s="6"/>
      <c r="RHM299" s="6"/>
      <c r="RHN299" s="6"/>
      <c r="RHO299" s="6"/>
      <c r="RHP299" s="6"/>
      <c r="RHQ299" s="6"/>
      <c r="RHR299" s="6"/>
      <c r="RHS299" s="6"/>
      <c r="RHT299" s="6"/>
      <c r="RHU299" s="6"/>
      <c r="RHV299" s="6"/>
      <c r="RHW299" s="6"/>
      <c r="RHX299" s="6"/>
      <c r="RHY299" s="6"/>
      <c r="RHZ299" s="6"/>
      <c r="RIA299" s="6"/>
      <c r="RIB299" s="6"/>
      <c r="RIC299" s="6"/>
      <c r="RID299" s="6"/>
      <c r="RIE299" s="6"/>
      <c r="RIF299" s="6"/>
      <c r="RIG299" s="6"/>
      <c r="RIH299" s="6"/>
      <c r="RII299" s="6"/>
      <c r="RIJ299" s="6"/>
      <c r="RIK299" s="6"/>
      <c r="RIL299" s="6"/>
      <c r="RIM299" s="6"/>
      <c r="RIN299" s="6"/>
      <c r="RIO299" s="6"/>
      <c r="RIP299" s="6"/>
      <c r="RIQ299" s="6"/>
      <c r="RIR299" s="6"/>
      <c r="RIS299" s="6"/>
      <c r="RIT299" s="6"/>
      <c r="RIU299" s="6"/>
      <c r="RIV299" s="6"/>
      <c r="RIW299" s="6"/>
      <c r="RIX299" s="6"/>
      <c r="RIY299" s="6"/>
      <c r="RIZ299" s="6"/>
      <c r="RJA299" s="6"/>
      <c r="RJB299" s="6"/>
      <c r="RJC299" s="6"/>
      <c r="RJD299" s="6"/>
      <c r="RJE299" s="6"/>
      <c r="RJF299" s="6"/>
      <c r="RJG299" s="6"/>
      <c r="RJH299" s="6"/>
      <c r="RJI299" s="6"/>
      <c r="RJJ299" s="6"/>
      <c r="RJK299" s="6"/>
      <c r="RJL299" s="6"/>
      <c r="RJM299" s="6"/>
      <c r="RJN299" s="6"/>
      <c r="RJO299" s="6"/>
      <c r="RJP299" s="6"/>
      <c r="RJQ299" s="6"/>
      <c r="RJR299" s="6"/>
      <c r="RJS299" s="6"/>
      <c r="RJT299" s="6"/>
      <c r="RJU299" s="6"/>
      <c r="RJV299" s="6"/>
      <c r="RJW299" s="6"/>
      <c r="RJX299" s="6"/>
      <c r="RJY299" s="6"/>
      <c r="RJZ299" s="6"/>
      <c r="RKA299" s="6"/>
      <c r="RKB299" s="6"/>
      <c r="RKC299" s="6"/>
      <c r="RKD299" s="6"/>
      <c r="RKE299" s="6"/>
      <c r="RKF299" s="6"/>
      <c r="RKG299" s="6"/>
      <c r="RKH299" s="6"/>
      <c r="RKI299" s="6"/>
      <c r="RKJ299" s="6"/>
      <c r="RKK299" s="6"/>
      <c r="RKL299" s="6"/>
      <c r="RKM299" s="6"/>
      <c r="RKN299" s="6"/>
      <c r="RKO299" s="6"/>
      <c r="RKP299" s="6"/>
      <c r="RKQ299" s="6"/>
      <c r="RKR299" s="6"/>
      <c r="RKS299" s="6"/>
      <c r="RKT299" s="6"/>
      <c r="RKU299" s="6"/>
      <c r="RKV299" s="6"/>
      <c r="RKW299" s="6"/>
      <c r="RKX299" s="6"/>
      <c r="RKY299" s="6"/>
      <c r="RKZ299" s="6"/>
      <c r="RLA299" s="6"/>
      <c r="RLB299" s="6"/>
      <c r="RLC299" s="6"/>
      <c r="RLD299" s="6"/>
      <c r="RLE299" s="6"/>
      <c r="RLF299" s="6"/>
      <c r="RLG299" s="6"/>
      <c r="RLH299" s="6"/>
      <c r="RLI299" s="6"/>
      <c r="RLJ299" s="6"/>
      <c r="RLK299" s="6"/>
      <c r="RLL299" s="6"/>
      <c r="RLM299" s="6"/>
      <c r="RLN299" s="6"/>
      <c r="RLO299" s="6"/>
      <c r="RLP299" s="6"/>
      <c r="RLQ299" s="6"/>
      <c r="RLR299" s="6"/>
      <c r="RLS299" s="6"/>
      <c r="RLT299" s="6"/>
      <c r="RLU299" s="6"/>
      <c r="RLV299" s="6"/>
      <c r="RLW299" s="6"/>
      <c r="RLX299" s="6"/>
      <c r="RLY299" s="6"/>
      <c r="RLZ299" s="6"/>
      <c r="RMA299" s="6"/>
      <c r="RMB299" s="6"/>
      <c r="RMC299" s="6"/>
      <c r="RMD299" s="6"/>
      <c r="RME299" s="6"/>
      <c r="RMF299" s="6"/>
      <c r="RMG299" s="6"/>
      <c r="RMH299" s="6"/>
      <c r="RMI299" s="6"/>
      <c r="RMJ299" s="6"/>
      <c r="RMK299" s="6"/>
      <c r="RML299" s="6"/>
      <c r="RMM299" s="6"/>
      <c r="RMN299" s="6"/>
      <c r="RMO299" s="6"/>
      <c r="RMP299" s="6"/>
      <c r="RMQ299" s="6"/>
      <c r="RMR299" s="6"/>
      <c r="RMS299" s="6"/>
      <c r="RMT299" s="6"/>
      <c r="RMU299" s="6"/>
      <c r="RMV299" s="6"/>
      <c r="RMW299" s="6"/>
      <c r="RMX299" s="6"/>
      <c r="RMY299" s="6"/>
      <c r="RMZ299" s="6"/>
      <c r="RNA299" s="6"/>
      <c r="RNB299" s="6"/>
      <c r="RNC299" s="6"/>
      <c r="RND299" s="6"/>
      <c r="RNE299" s="6"/>
      <c r="RNF299" s="6"/>
      <c r="RNG299" s="6"/>
      <c r="RNH299" s="6"/>
      <c r="RNI299" s="6"/>
      <c r="RNJ299" s="6"/>
      <c r="RNK299" s="6"/>
      <c r="RNL299" s="6"/>
      <c r="RNM299" s="6"/>
      <c r="RNN299" s="6"/>
      <c r="RNO299" s="6"/>
      <c r="RNP299" s="6"/>
      <c r="RNQ299" s="6"/>
      <c r="RNR299" s="6"/>
      <c r="RNS299" s="6"/>
      <c r="RNT299" s="6"/>
      <c r="RNU299" s="6"/>
      <c r="RNV299" s="6"/>
      <c r="RNW299" s="6"/>
      <c r="RNX299" s="6"/>
      <c r="RNY299" s="6"/>
      <c r="RNZ299" s="6"/>
      <c r="ROA299" s="6"/>
      <c r="ROB299" s="6"/>
      <c r="ROC299" s="6"/>
      <c r="ROD299" s="6"/>
      <c r="ROE299" s="6"/>
      <c r="ROF299" s="6"/>
      <c r="ROG299" s="6"/>
      <c r="ROH299" s="6"/>
      <c r="ROI299" s="6"/>
      <c r="ROJ299" s="6"/>
      <c r="ROK299" s="6"/>
      <c r="ROL299" s="6"/>
      <c r="ROM299" s="6"/>
      <c r="RON299" s="6"/>
      <c r="ROO299" s="6"/>
      <c r="ROP299" s="6"/>
      <c r="ROQ299" s="6"/>
      <c r="ROR299" s="6"/>
      <c r="ROS299" s="6"/>
      <c r="ROT299" s="6"/>
      <c r="ROU299" s="6"/>
      <c r="ROV299" s="6"/>
      <c r="ROW299" s="6"/>
      <c r="ROX299" s="6"/>
      <c r="ROY299" s="6"/>
      <c r="ROZ299" s="6"/>
      <c r="RPA299" s="6"/>
      <c r="RPB299" s="6"/>
      <c r="RPC299" s="6"/>
      <c r="RPD299" s="6"/>
      <c r="RPE299" s="6"/>
      <c r="RPF299" s="6"/>
      <c r="RPG299" s="6"/>
      <c r="RPH299" s="6"/>
      <c r="RPI299" s="6"/>
      <c r="RPJ299" s="6"/>
      <c r="RPK299" s="6"/>
      <c r="RPL299" s="6"/>
      <c r="RPM299" s="6"/>
      <c r="RPN299" s="6"/>
      <c r="RPO299" s="6"/>
      <c r="RPP299" s="6"/>
      <c r="RPQ299" s="6"/>
      <c r="RPR299" s="6"/>
      <c r="RPS299" s="6"/>
      <c r="RPT299" s="6"/>
      <c r="RPU299" s="6"/>
      <c r="RPV299" s="6"/>
      <c r="RPW299" s="6"/>
      <c r="RPX299" s="6"/>
      <c r="RPY299" s="6"/>
      <c r="RPZ299" s="6"/>
      <c r="RQA299" s="6"/>
      <c r="RQB299" s="6"/>
      <c r="RQC299" s="6"/>
      <c r="RQD299" s="6"/>
      <c r="RQE299" s="6"/>
      <c r="RQF299" s="6"/>
      <c r="RQG299" s="6"/>
      <c r="RQH299" s="6"/>
      <c r="RQI299" s="6"/>
      <c r="RQJ299" s="6"/>
      <c r="RQK299" s="6"/>
      <c r="RQL299" s="6"/>
      <c r="RQM299" s="6"/>
      <c r="RQN299" s="6"/>
      <c r="RQO299" s="6"/>
      <c r="RQP299" s="6"/>
      <c r="RQQ299" s="6"/>
      <c r="RQR299" s="6"/>
      <c r="RQS299" s="6"/>
      <c r="RQT299" s="6"/>
      <c r="RQU299" s="6"/>
      <c r="RQV299" s="6"/>
      <c r="RQW299" s="6"/>
      <c r="RQX299" s="6"/>
      <c r="RQY299" s="6"/>
      <c r="RQZ299" s="6"/>
      <c r="RRA299" s="6"/>
      <c r="RRB299" s="6"/>
      <c r="RRC299" s="6"/>
      <c r="RRD299" s="6"/>
      <c r="RRE299" s="6"/>
      <c r="RRF299" s="6"/>
      <c r="RRG299" s="6"/>
      <c r="RRH299" s="6"/>
      <c r="RRI299" s="6"/>
      <c r="RRJ299" s="6"/>
      <c r="RRK299" s="6"/>
      <c r="RRL299" s="6"/>
      <c r="RRM299" s="6"/>
      <c r="RRN299" s="6"/>
      <c r="RRO299" s="6"/>
      <c r="RRP299" s="6"/>
      <c r="RRQ299" s="6"/>
      <c r="RRR299" s="6"/>
      <c r="RRS299" s="6"/>
      <c r="RRT299" s="6"/>
      <c r="RRU299" s="6"/>
      <c r="RRV299" s="6"/>
      <c r="RRW299" s="6"/>
      <c r="RRX299" s="6"/>
      <c r="RRY299" s="6"/>
      <c r="RRZ299" s="6"/>
      <c r="RSA299" s="6"/>
      <c r="RSB299" s="6"/>
      <c r="RSC299" s="6"/>
      <c r="RSD299" s="6"/>
      <c r="RSE299" s="6"/>
      <c r="RSF299" s="6"/>
      <c r="RSG299" s="6"/>
      <c r="RSH299" s="6"/>
      <c r="RSI299" s="6"/>
      <c r="RSJ299" s="6"/>
      <c r="RSK299" s="6"/>
      <c r="RSL299" s="6"/>
      <c r="RSM299" s="6"/>
      <c r="RSN299" s="6"/>
      <c r="RSO299" s="6"/>
      <c r="RSP299" s="6"/>
      <c r="RSQ299" s="6"/>
      <c r="RSR299" s="6"/>
      <c r="RSS299" s="6"/>
      <c r="RST299" s="6"/>
      <c r="RSU299" s="6"/>
      <c r="RSV299" s="6"/>
      <c r="RSW299" s="6"/>
      <c r="RSX299" s="6"/>
      <c r="RSY299" s="6"/>
      <c r="RSZ299" s="6"/>
      <c r="RTA299" s="6"/>
      <c r="RTB299" s="6"/>
      <c r="RTC299" s="6"/>
      <c r="RTD299" s="6"/>
      <c r="RTE299" s="6"/>
      <c r="RTF299" s="6"/>
      <c r="RTG299" s="6"/>
      <c r="RTH299" s="6"/>
      <c r="RTI299" s="6"/>
      <c r="RTJ299" s="6"/>
      <c r="RTK299" s="6"/>
      <c r="RTL299" s="6"/>
      <c r="RTM299" s="6"/>
      <c r="RTN299" s="6"/>
      <c r="RTO299" s="6"/>
      <c r="RTP299" s="6"/>
      <c r="RTQ299" s="6"/>
      <c r="RTR299" s="6"/>
      <c r="RTS299" s="6"/>
      <c r="RTT299" s="6"/>
      <c r="RTU299" s="6"/>
      <c r="RTV299" s="6"/>
      <c r="RTW299" s="6"/>
      <c r="RTX299" s="6"/>
      <c r="RTY299" s="6"/>
      <c r="RTZ299" s="6"/>
      <c r="RUA299" s="6"/>
      <c r="RUB299" s="6"/>
      <c r="RUC299" s="6"/>
      <c r="RUD299" s="6"/>
      <c r="RUE299" s="6"/>
      <c r="RUF299" s="6"/>
      <c r="RUG299" s="6"/>
      <c r="RUH299" s="6"/>
      <c r="RUI299" s="6"/>
      <c r="RUJ299" s="6"/>
      <c r="RUK299" s="6"/>
      <c r="RUL299" s="6"/>
      <c r="RUM299" s="6"/>
      <c r="RUN299" s="6"/>
      <c r="RUO299" s="6"/>
      <c r="RUP299" s="6"/>
      <c r="RUQ299" s="6"/>
      <c r="RUR299" s="6"/>
      <c r="RUS299" s="6"/>
      <c r="RUT299" s="6"/>
      <c r="RUU299" s="6"/>
      <c r="RUV299" s="6"/>
      <c r="RUW299" s="6"/>
      <c r="RUX299" s="6"/>
      <c r="RUY299" s="6"/>
      <c r="RUZ299" s="6"/>
      <c r="RVA299" s="6"/>
      <c r="RVB299" s="6"/>
      <c r="RVC299" s="6"/>
      <c r="RVD299" s="6"/>
      <c r="RVE299" s="6"/>
      <c r="RVF299" s="6"/>
      <c r="RVG299" s="6"/>
      <c r="RVH299" s="6"/>
      <c r="RVI299" s="6"/>
      <c r="RVJ299" s="6"/>
      <c r="RVK299" s="6"/>
      <c r="RVL299" s="6"/>
      <c r="RVM299" s="6"/>
      <c r="RVN299" s="6"/>
      <c r="RVO299" s="6"/>
      <c r="RVP299" s="6"/>
      <c r="RVQ299" s="6"/>
      <c r="RVR299" s="6"/>
      <c r="RVS299" s="6"/>
      <c r="RVT299" s="6"/>
      <c r="RVU299" s="6"/>
      <c r="RVV299" s="6"/>
      <c r="RVW299" s="6"/>
      <c r="RVX299" s="6"/>
      <c r="RVY299" s="6"/>
      <c r="RVZ299" s="6"/>
      <c r="RWA299" s="6"/>
      <c r="RWB299" s="6"/>
      <c r="RWC299" s="6"/>
      <c r="RWD299" s="6"/>
      <c r="RWE299" s="6"/>
      <c r="RWF299" s="6"/>
      <c r="RWG299" s="6"/>
      <c r="RWH299" s="6"/>
      <c r="RWI299" s="6"/>
      <c r="RWJ299" s="6"/>
      <c r="RWK299" s="6"/>
      <c r="RWL299" s="6"/>
      <c r="RWM299" s="6"/>
      <c r="RWN299" s="6"/>
      <c r="RWO299" s="6"/>
      <c r="RWP299" s="6"/>
      <c r="RWQ299" s="6"/>
      <c r="RWR299" s="6"/>
      <c r="RWS299" s="6"/>
      <c r="RWT299" s="6"/>
      <c r="RWU299" s="6"/>
      <c r="RWV299" s="6"/>
      <c r="RWW299" s="6"/>
      <c r="RWX299" s="6"/>
      <c r="RWY299" s="6"/>
      <c r="RWZ299" s="6"/>
      <c r="RXA299" s="6"/>
      <c r="RXB299" s="6"/>
      <c r="RXC299" s="6"/>
      <c r="RXD299" s="6"/>
      <c r="RXE299" s="6"/>
      <c r="RXF299" s="6"/>
      <c r="RXG299" s="6"/>
      <c r="RXH299" s="6"/>
      <c r="RXI299" s="6"/>
      <c r="RXJ299" s="6"/>
      <c r="RXK299" s="6"/>
      <c r="RXL299" s="6"/>
      <c r="RXM299" s="6"/>
      <c r="RXN299" s="6"/>
      <c r="RXO299" s="6"/>
      <c r="RXP299" s="6"/>
      <c r="RXQ299" s="6"/>
      <c r="RXR299" s="6"/>
      <c r="RXS299" s="6"/>
      <c r="RXT299" s="6"/>
      <c r="RXU299" s="6"/>
      <c r="RXV299" s="6"/>
      <c r="RXW299" s="6"/>
      <c r="RXX299" s="6"/>
      <c r="RXY299" s="6"/>
      <c r="RXZ299" s="6"/>
      <c r="RYA299" s="6"/>
      <c r="RYB299" s="6"/>
      <c r="RYC299" s="6"/>
      <c r="RYD299" s="6"/>
      <c r="RYE299" s="6"/>
      <c r="RYF299" s="6"/>
      <c r="RYG299" s="6"/>
      <c r="RYH299" s="6"/>
      <c r="RYI299" s="6"/>
      <c r="RYJ299" s="6"/>
      <c r="RYK299" s="6"/>
      <c r="RYL299" s="6"/>
      <c r="RYM299" s="6"/>
      <c r="RYN299" s="6"/>
      <c r="RYO299" s="6"/>
      <c r="RYP299" s="6"/>
      <c r="RYQ299" s="6"/>
      <c r="RYR299" s="6"/>
      <c r="RYS299" s="6"/>
      <c r="RYT299" s="6"/>
      <c r="RYU299" s="6"/>
      <c r="RYV299" s="6"/>
      <c r="RYW299" s="6"/>
      <c r="RYX299" s="6"/>
      <c r="RYY299" s="6"/>
      <c r="RYZ299" s="6"/>
      <c r="RZA299" s="6"/>
      <c r="RZB299" s="6"/>
      <c r="RZC299" s="6"/>
      <c r="RZD299" s="6"/>
      <c r="RZE299" s="6"/>
      <c r="RZF299" s="6"/>
      <c r="RZG299" s="6"/>
      <c r="RZH299" s="6"/>
      <c r="RZI299" s="6"/>
      <c r="RZJ299" s="6"/>
      <c r="RZK299" s="6"/>
      <c r="RZL299" s="6"/>
      <c r="RZM299" s="6"/>
      <c r="RZN299" s="6"/>
      <c r="RZO299" s="6"/>
      <c r="RZP299" s="6"/>
      <c r="RZQ299" s="6"/>
      <c r="RZR299" s="6"/>
      <c r="RZS299" s="6"/>
      <c r="RZT299" s="6"/>
      <c r="RZU299" s="6"/>
      <c r="RZV299" s="6"/>
      <c r="RZW299" s="6"/>
      <c r="RZX299" s="6"/>
      <c r="RZY299" s="6"/>
      <c r="RZZ299" s="6"/>
      <c r="SAA299" s="6"/>
      <c r="SAB299" s="6"/>
      <c r="SAC299" s="6"/>
      <c r="SAD299" s="6"/>
      <c r="SAE299" s="6"/>
      <c r="SAF299" s="6"/>
      <c r="SAG299" s="6"/>
      <c r="SAH299" s="6"/>
      <c r="SAI299" s="6"/>
      <c r="SAJ299" s="6"/>
      <c r="SAK299" s="6"/>
      <c r="SAL299" s="6"/>
      <c r="SAM299" s="6"/>
      <c r="SAN299" s="6"/>
      <c r="SAO299" s="6"/>
      <c r="SAP299" s="6"/>
      <c r="SAQ299" s="6"/>
      <c r="SAR299" s="6"/>
      <c r="SAS299" s="6"/>
      <c r="SAT299" s="6"/>
      <c r="SAU299" s="6"/>
      <c r="SAV299" s="6"/>
      <c r="SAW299" s="6"/>
      <c r="SAX299" s="6"/>
      <c r="SAY299" s="6"/>
      <c r="SAZ299" s="6"/>
      <c r="SBA299" s="6"/>
      <c r="SBB299" s="6"/>
      <c r="SBC299" s="6"/>
      <c r="SBD299" s="6"/>
      <c r="SBE299" s="6"/>
      <c r="SBF299" s="6"/>
      <c r="SBG299" s="6"/>
      <c r="SBH299" s="6"/>
      <c r="SBI299" s="6"/>
      <c r="SBJ299" s="6"/>
      <c r="SBK299" s="6"/>
      <c r="SBL299" s="6"/>
      <c r="SBM299" s="6"/>
      <c r="SBN299" s="6"/>
      <c r="SBO299" s="6"/>
      <c r="SBP299" s="6"/>
      <c r="SBQ299" s="6"/>
      <c r="SBR299" s="6"/>
      <c r="SBS299" s="6"/>
      <c r="SBT299" s="6"/>
      <c r="SBU299" s="6"/>
      <c r="SBV299" s="6"/>
      <c r="SBW299" s="6"/>
      <c r="SBX299" s="6"/>
      <c r="SBY299" s="6"/>
      <c r="SBZ299" s="6"/>
      <c r="SCA299" s="6"/>
      <c r="SCB299" s="6"/>
      <c r="SCC299" s="6"/>
      <c r="SCD299" s="6"/>
      <c r="SCE299" s="6"/>
      <c r="SCF299" s="6"/>
      <c r="SCG299" s="6"/>
      <c r="SCH299" s="6"/>
      <c r="SCI299" s="6"/>
      <c r="SCJ299" s="6"/>
      <c r="SCK299" s="6"/>
      <c r="SCL299" s="6"/>
      <c r="SCM299" s="6"/>
      <c r="SCN299" s="6"/>
      <c r="SCO299" s="6"/>
      <c r="SCP299" s="6"/>
      <c r="SCQ299" s="6"/>
      <c r="SCR299" s="6"/>
      <c r="SCS299" s="6"/>
      <c r="SCT299" s="6"/>
      <c r="SCU299" s="6"/>
      <c r="SCV299" s="6"/>
      <c r="SCW299" s="6"/>
      <c r="SCX299" s="6"/>
      <c r="SCY299" s="6"/>
      <c r="SCZ299" s="6"/>
      <c r="SDA299" s="6"/>
      <c r="SDB299" s="6"/>
      <c r="SDC299" s="6"/>
      <c r="SDD299" s="6"/>
      <c r="SDE299" s="6"/>
      <c r="SDF299" s="6"/>
      <c r="SDG299" s="6"/>
      <c r="SDH299" s="6"/>
      <c r="SDI299" s="6"/>
      <c r="SDJ299" s="6"/>
      <c r="SDK299" s="6"/>
      <c r="SDL299" s="6"/>
      <c r="SDM299" s="6"/>
      <c r="SDN299" s="6"/>
      <c r="SDO299" s="6"/>
      <c r="SDP299" s="6"/>
      <c r="SDQ299" s="6"/>
      <c r="SDR299" s="6"/>
      <c r="SDS299" s="6"/>
      <c r="SDT299" s="6"/>
      <c r="SDU299" s="6"/>
      <c r="SDV299" s="6"/>
      <c r="SDW299" s="6"/>
      <c r="SDX299" s="6"/>
      <c r="SDY299" s="6"/>
      <c r="SDZ299" s="6"/>
      <c r="SEA299" s="6"/>
      <c r="SEB299" s="6"/>
      <c r="SEC299" s="6"/>
      <c r="SED299" s="6"/>
      <c r="SEE299" s="6"/>
      <c r="SEF299" s="6"/>
      <c r="SEG299" s="6"/>
      <c r="SEH299" s="6"/>
      <c r="SEI299" s="6"/>
      <c r="SEJ299" s="6"/>
      <c r="SEK299" s="6"/>
      <c r="SEL299" s="6"/>
      <c r="SEM299" s="6"/>
      <c r="SEN299" s="6"/>
      <c r="SEO299" s="6"/>
      <c r="SEP299" s="6"/>
      <c r="SEQ299" s="6"/>
      <c r="SER299" s="6"/>
      <c r="SES299" s="6"/>
      <c r="SET299" s="6"/>
      <c r="SEU299" s="6"/>
      <c r="SEV299" s="6"/>
      <c r="SEW299" s="6"/>
      <c r="SEX299" s="6"/>
      <c r="SEY299" s="6"/>
      <c r="SEZ299" s="6"/>
      <c r="SFA299" s="6"/>
      <c r="SFB299" s="6"/>
      <c r="SFC299" s="6"/>
      <c r="SFD299" s="6"/>
      <c r="SFE299" s="6"/>
      <c r="SFF299" s="6"/>
      <c r="SFG299" s="6"/>
      <c r="SFH299" s="6"/>
      <c r="SFI299" s="6"/>
      <c r="SFJ299" s="6"/>
      <c r="SFK299" s="6"/>
      <c r="SFL299" s="6"/>
      <c r="SFM299" s="6"/>
      <c r="SFN299" s="6"/>
      <c r="SFO299" s="6"/>
      <c r="SFP299" s="6"/>
      <c r="SFQ299" s="6"/>
      <c r="SFR299" s="6"/>
      <c r="SFS299" s="6"/>
      <c r="SFT299" s="6"/>
      <c r="SFU299" s="6"/>
      <c r="SFV299" s="6"/>
      <c r="SFW299" s="6"/>
      <c r="SFX299" s="6"/>
      <c r="SFY299" s="6"/>
      <c r="SFZ299" s="6"/>
      <c r="SGA299" s="6"/>
      <c r="SGB299" s="6"/>
      <c r="SGC299" s="6"/>
      <c r="SGD299" s="6"/>
      <c r="SGE299" s="6"/>
      <c r="SGF299" s="6"/>
      <c r="SGG299" s="6"/>
      <c r="SGH299" s="6"/>
      <c r="SGI299" s="6"/>
      <c r="SGJ299" s="6"/>
      <c r="SGK299" s="6"/>
      <c r="SGL299" s="6"/>
      <c r="SGM299" s="6"/>
      <c r="SGN299" s="6"/>
      <c r="SGO299" s="6"/>
      <c r="SGP299" s="6"/>
      <c r="SGQ299" s="6"/>
      <c r="SGR299" s="6"/>
      <c r="SGS299" s="6"/>
      <c r="SGT299" s="6"/>
      <c r="SGU299" s="6"/>
      <c r="SGV299" s="6"/>
      <c r="SGW299" s="6"/>
      <c r="SGX299" s="6"/>
      <c r="SGY299" s="6"/>
      <c r="SGZ299" s="6"/>
      <c r="SHA299" s="6"/>
      <c r="SHB299" s="6"/>
      <c r="SHC299" s="6"/>
      <c r="SHD299" s="6"/>
      <c r="SHE299" s="6"/>
      <c r="SHF299" s="6"/>
      <c r="SHG299" s="6"/>
      <c r="SHH299" s="6"/>
      <c r="SHI299" s="6"/>
      <c r="SHJ299" s="6"/>
      <c r="SHK299" s="6"/>
      <c r="SHL299" s="6"/>
      <c r="SHM299" s="6"/>
      <c r="SHN299" s="6"/>
      <c r="SHO299" s="6"/>
      <c r="SHP299" s="6"/>
      <c r="SHQ299" s="6"/>
      <c r="SHR299" s="6"/>
      <c r="SHS299" s="6"/>
      <c r="SHT299" s="6"/>
      <c r="SHU299" s="6"/>
      <c r="SHV299" s="6"/>
      <c r="SHW299" s="6"/>
      <c r="SHX299" s="6"/>
      <c r="SHY299" s="6"/>
      <c r="SHZ299" s="6"/>
      <c r="SIA299" s="6"/>
      <c r="SIB299" s="6"/>
      <c r="SIC299" s="6"/>
      <c r="SID299" s="6"/>
      <c r="SIE299" s="6"/>
      <c r="SIF299" s="6"/>
      <c r="SIG299" s="6"/>
      <c r="SIH299" s="6"/>
      <c r="SII299" s="6"/>
      <c r="SIJ299" s="6"/>
      <c r="SIK299" s="6"/>
      <c r="SIL299" s="6"/>
      <c r="SIM299" s="6"/>
      <c r="SIN299" s="6"/>
      <c r="SIO299" s="6"/>
      <c r="SIP299" s="6"/>
      <c r="SIQ299" s="6"/>
      <c r="SIR299" s="6"/>
      <c r="SIS299" s="6"/>
      <c r="SIT299" s="6"/>
      <c r="SIU299" s="6"/>
      <c r="SIV299" s="6"/>
      <c r="SIW299" s="6"/>
      <c r="SIX299" s="6"/>
      <c r="SIY299" s="6"/>
      <c r="SIZ299" s="6"/>
      <c r="SJA299" s="6"/>
      <c r="SJB299" s="6"/>
      <c r="SJC299" s="6"/>
      <c r="SJD299" s="6"/>
      <c r="SJE299" s="6"/>
      <c r="SJF299" s="6"/>
      <c r="SJG299" s="6"/>
      <c r="SJH299" s="6"/>
      <c r="SJI299" s="6"/>
      <c r="SJJ299" s="6"/>
      <c r="SJK299" s="6"/>
      <c r="SJL299" s="6"/>
      <c r="SJM299" s="6"/>
      <c r="SJN299" s="6"/>
      <c r="SJO299" s="6"/>
      <c r="SJP299" s="6"/>
      <c r="SJQ299" s="6"/>
      <c r="SJR299" s="6"/>
      <c r="SJS299" s="6"/>
      <c r="SJT299" s="6"/>
      <c r="SJU299" s="6"/>
      <c r="SJV299" s="6"/>
      <c r="SJW299" s="6"/>
      <c r="SJX299" s="6"/>
      <c r="SJY299" s="6"/>
      <c r="SJZ299" s="6"/>
      <c r="SKA299" s="6"/>
      <c r="SKB299" s="6"/>
      <c r="SKC299" s="6"/>
      <c r="SKD299" s="6"/>
      <c r="SKE299" s="6"/>
      <c r="SKF299" s="6"/>
      <c r="SKG299" s="6"/>
      <c r="SKH299" s="6"/>
      <c r="SKI299" s="6"/>
      <c r="SKJ299" s="6"/>
      <c r="SKK299" s="6"/>
      <c r="SKL299" s="6"/>
      <c r="SKM299" s="6"/>
      <c r="SKN299" s="6"/>
      <c r="SKO299" s="6"/>
      <c r="SKP299" s="6"/>
      <c r="SKQ299" s="6"/>
      <c r="SKR299" s="6"/>
      <c r="SKS299" s="6"/>
      <c r="SKT299" s="6"/>
      <c r="SKU299" s="6"/>
      <c r="SKV299" s="6"/>
      <c r="SKW299" s="6"/>
      <c r="SKX299" s="6"/>
      <c r="SKY299" s="6"/>
      <c r="SKZ299" s="6"/>
      <c r="SLA299" s="6"/>
      <c r="SLB299" s="6"/>
      <c r="SLC299" s="6"/>
      <c r="SLD299" s="6"/>
      <c r="SLE299" s="6"/>
      <c r="SLF299" s="6"/>
      <c r="SLG299" s="6"/>
      <c r="SLH299" s="6"/>
      <c r="SLI299" s="6"/>
      <c r="SLJ299" s="6"/>
      <c r="SLK299" s="6"/>
      <c r="SLL299" s="6"/>
      <c r="SLM299" s="6"/>
      <c r="SLN299" s="6"/>
      <c r="SLO299" s="6"/>
      <c r="SLP299" s="6"/>
      <c r="SLQ299" s="6"/>
      <c r="SLR299" s="6"/>
      <c r="SLS299" s="6"/>
      <c r="SLT299" s="6"/>
      <c r="SLU299" s="6"/>
      <c r="SLV299" s="6"/>
      <c r="SLW299" s="6"/>
      <c r="SLX299" s="6"/>
      <c r="SLY299" s="6"/>
      <c r="SLZ299" s="6"/>
      <c r="SMA299" s="6"/>
      <c r="SMB299" s="6"/>
      <c r="SMC299" s="6"/>
      <c r="SMD299" s="6"/>
      <c r="SME299" s="6"/>
      <c r="SMF299" s="6"/>
      <c r="SMG299" s="6"/>
      <c r="SMH299" s="6"/>
      <c r="SMI299" s="6"/>
      <c r="SMJ299" s="6"/>
      <c r="SMK299" s="6"/>
      <c r="SML299" s="6"/>
      <c r="SMM299" s="6"/>
      <c r="SMN299" s="6"/>
      <c r="SMO299" s="6"/>
      <c r="SMP299" s="6"/>
      <c r="SMQ299" s="6"/>
      <c r="SMR299" s="6"/>
      <c r="SMS299" s="6"/>
      <c r="SMT299" s="6"/>
      <c r="SMU299" s="6"/>
      <c r="SMV299" s="6"/>
      <c r="SMW299" s="6"/>
      <c r="SMX299" s="6"/>
      <c r="SMY299" s="6"/>
      <c r="SMZ299" s="6"/>
      <c r="SNA299" s="6"/>
      <c r="SNB299" s="6"/>
      <c r="SNC299" s="6"/>
      <c r="SND299" s="6"/>
      <c r="SNE299" s="6"/>
      <c r="SNF299" s="6"/>
      <c r="SNG299" s="6"/>
      <c r="SNH299" s="6"/>
      <c r="SNI299" s="6"/>
      <c r="SNJ299" s="6"/>
      <c r="SNK299" s="6"/>
      <c r="SNL299" s="6"/>
      <c r="SNM299" s="6"/>
      <c r="SNN299" s="6"/>
      <c r="SNO299" s="6"/>
      <c r="SNP299" s="6"/>
      <c r="SNQ299" s="6"/>
      <c r="SNR299" s="6"/>
      <c r="SNS299" s="6"/>
      <c r="SNT299" s="6"/>
      <c r="SNU299" s="6"/>
      <c r="SNV299" s="6"/>
      <c r="SNW299" s="6"/>
      <c r="SNX299" s="6"/>
      <c r="SNY299" s="6"/>
      <c r="SNZ299" s="6"/>
      <c r="SOA299" s="6"/>
      <c r="SOB299" s="6"/>
      <c r="SOC299" s="6"/>
      <c r="SOD299" s="6"/>
      <c r="SOE299" s="6"/>
      <c r="SOF299" s="6"/>
      <c r="SOG299" s="6"/>
      <c r="SOH299" s="6"/>
      <c r="SOI299" s="6"/>
      <c r="SOJ299" s="6"/>
      <c r="SOK299" s="6"/>
      <c r="SOL299" s="6"/>
      <c r="SOM299" s="6"/>
      <c r="SON299" s="6"/>
      <c r="SOO299" s="6"/>
      <c r="SOP299" s="6"/>
      <c r="SOQ299" s="6"/>
      <c r="SOR299" s="6"/>
      <c r="SOS299" s="6"/>
      <c r="SOT299" s="6"/>
      <c r="SOU299" s="6"/>
      <c r="SOV299" s="6"/>
      <c r="SOW299" s="6"/>
      <c r="SOX299" s="6"/>
      <c r="SOY299" s="6"/>
      <c r="SOZ299" s="6"/>
      <c r="SPA299" s="6"/>
      <c r="SPB299" s="6"/>
      <c r="SPC299" s="6"/>
      <c r="SPD299" s="6"/>
      <c r="SPE299" s="6"/>
      <c r="SPF299" s="6"/>
      <c r="SPG299" s="6"/>
      <c r="SPH299" s="6"/>
      <c r="SPI299" s="6"/>
      <c r="SPJ299" s="6"/>
      <c r="SPK299" s="6"/>
      <c r="SPL299" s="6"/>
      <c r="SPM299" s="6"/>
      <c r="SPN299" s="6"/>
      <c r="SPO299" s="6"/>
      <c r="SPP299" s="6"/>
      <c r="SPQ299" s="6"/>
      <c r="SPR299" s="6"/>
      <c r="SPS299" s="6"/>
      <c r="SPT299" s="6"/>
      <c r="SPU299" s="6"/>
      <c r="SPV299" s="6"/>
      <c r="SPW299" s="6"/>
      <c r="SPX299" s="6"/>
      <c r="SPY299" s="6"/>
      <c r="SPZ299" s="6"/>
      <c r="SQA299" s="6"/>
      <c r="SQB299" s="6"/>
      <c r="SQC299" s="6"/>
      <c r="SQD299" s="6"/>
      <c r="SQE299" s="6"/>
      <c r="SQF299" s="6"/>
      <c r="SQG299" s="6"/>
      <c r="SQH299" s="6"/>
      <c r="SQI299" s="6"/>
      <c r="SQJ299" s="6"/>
      <c r="SQK299" s="6"/>
      <c r="SQL299" s="6"/>
      <c r="SQM299" s="6"/>
      <c r="SQN299" s="6"/>
      <c r="SQO299" s="6"/>
      <c r="SQP299" s="6"/>
      <c r="SQQ299" s="6"/>
      <c r="SQR299" s="6"/>
      <c r="SQS299" s="6"/>
      <c r="SQT299" s="6"/>
      <c r="SQU299" s="6"/>
      <c r="SQV299" s="6"/>
      <c r="SQW299" s="6"/>
      <c r="SQX299" s="6"/>
      <c r="SQY299" s="6"/>
      <c r="SQZ299" s="6"/>
      <c r="SRA299" s="6"/>
      <c r="SRB299" s="6"/>
      <c r="SRC299" s="6"/>
      <c r="SRD299" s="6"/>
      <c r="SRE299" s="6"/>
      <c r="SRF299" s="6"/>
      <c r="SRG299" s="6"/>
      <c r="SRH299" s="6"/>
      <c r="SRI299" s="6"/>
      <c r="SRJ299" s="6"/>
      <c r="SRK299" s="6"/>
      <c r="SRL299" s="6"/>
      <c r="SRM299" s="6"/>
      <c r="SRN299" s="6"/>
      <c r="SRO299" s="6"/>
      <c r="SRP299" s="6"/>
      <c r="SRQ299" s="6"/>
      <c r="SRR299" s="6"/>
      <c r="SRS299" s="6"/>
      <c r="SRT299" s="6"/>
      <c r="SRU299" s="6"/>
      <c r="SRV299" s="6"/>
      <c r="SRW299" s="6"/>
      <c r="SRX299" s="6"/>
      <c r="SRY299" s="6"/>
      <c r="SRZ299" s="6"/>
      <c r="SSA299" s="6"/>
      <c r="SSB299" s="6"/>
      <c r="SSC299" s="6"/>
      <c r="SSD299" s="6"/>
      <c r="SSE299" s="6"/>
      <c r="SSF299" s="6"/>
      <c r="SSG299" s="6"/>
      <c r="SSH299" s="6"/>
      <c r="SSI299" s="6"/>
      <c r="SSJ299" s="6"/>
      <c r="SSK299" s="6"/>
      <c r="SSL299" s="6"/>
      <c r="SSM299" s="6"/>
      <c r="SSN299" s="6"/>
      <c r="SSO299" s="6"/>
      <c r="SSP299" s="6"/>
      <c r="SSQ299" s="6"/>
      <c r="SSR299" s="6"/>
      <c r="SSS299" s="6"/>
      <c r="SST299" s="6"/>
      <c r="SSU299" s="6"/>
      <c r="SSV299" s="6"/>
      <c r="SSW299" s="6"/>
      <c r="SSX299" s="6"/>
      <c r="SSY299" s="6"/>
      <c r="SSZ299" s="6"/>
      <c r="STA299" s="6"/>
      <c r="STB299" s="6"/>
      <c r="STC299" s="6"/>
      <c r="STD299" s="6"/>
      <c r="STE299" s="6"/>
      <c r="STF299" s="6"/>
      <c r="STG299" s="6"/>
      <c r="STH299" s="6"/>
      <c r="STI299" s="6"/>
      <c r="STJ299" s="6"/>
      <c r="STK299" s="6"/>
      <c r="STL299" s="6"/>
      <c r="STM299" s="6"/>
      <c r="STN299" s="6"/>
      <c r="STO299" s="6"/>
      <c r="STP299" s="6"/>
      <c r="STQ299" s="6"/>
      <c r="STR299" s="6"/>
      <c r="STS299" s="6"/>
      <c r="STT299" s="6"/>
      <c r="STU299" s="6"/>
      <c r="STV299" s="6"/>
      <c r="STW299" s="6"/>
      <c r="STX299" s="6"/>
      <c r="STY299" s="6"/>
      <c r="STZ299" s="6"/>
      <c r="SUA299" s="6"/>
      <c r="SUB299" s="6"/>
      <c r="SUC299" s="6"/>
      <c r="SUD299" s="6"/>
      <c r="SUE299" s="6"/>
      <c r="SUF299" s="6"/>
      <c r="SUG299" s="6"/>
      <c r="SUH299" s="6"/>
      <c r="SUI299" s="6"/>
      <c r="SUJ299" s="6"/>
      <c r="SUK299" s="6"/>
      <c r="SUL299" s="6"/>
      <c r="SUM299" s="6"/>
      <c r="SUN299" s="6"/>
      <c r="SUO299" s="6"/>
      <c r="SUP299" s="6"/>
      <c r="SUQ299" s="6"/>
      <c r="SUR299" s="6"/>
      <c r="SUS299" s="6"/>
      <c r="SUT299" s="6"/>
      <c r="SUU299" s="6"/>
      <c r="SUV299" s="6"/>
      <c r="SUW299" s="6"/>
      <c r="SUX299" s="6"/>
      <c r="SUY299" s="6"/>
      <c r="SUZ299" s="6"/>
      <c r="SVA299" s="6"/>
      <c r="SVB299" s="6"/>
      <c r="SVC299" s="6"/>
      <c r="SVD299" s="6"/>
      <c r="SVE299" s="6"/>
      <c r="SVF299" s="6"/>
      <c r="SVG299" s="6"/>
      <c r="SVH299" s="6"/>
      <c r="SVI299" s="6"/>
      <c r="SVJ299" s="6"/>
      <c r="SVK299" s="6"/>
      <c r="SVL299" s="6"/>
      <c r="SVM299" s="6"/>
      <c r="SVN299" s="6"/>
      <c r="SVO299" s="6"/>
      <c r="SVP299" s="6"/>
      <c r="SVQ299" s="6"/>
      <c r="SVR299" s="6"/>
      <c r="SVS299" s="6"/>
      <c r="SVT299" s="6"/>
      <c r="SVU299" s="6"/>
      <c r="SVV299" s="6"/>
      <c r="SVW299" s="6"/>
      <c r="SVX299" s="6"/>
      <c r="SVY299" s="6"/>
      <c r="SVZ299" s="6"/>
      <c r="SWA299" s="6"/>
      <c r="SWB299" s="6"/>
      <c r="SWC299" s="6"/>
      <c r="SWD299" s="6"/>
      <c r="SWE299" s="6"/>
      <c r="SWF299" s="6"/>
      <c r="SWG299" s="6"/>
      <c r="SWH299" s="6"/>
      <c r="SWI299" s="6"/>
      <c r="SWJ299" s="6"/>
      <c r="SWK299" s="6"/>
      <c r="SWL299" s="6"/>
      <c r="SWM299" s="6"/>
      <c r="SWN299" s="6"/>
      <c r="SWO299" s="6"/>
      <c r="SWP299" s="6"/>
      <c r="SWQ299" s="6"/>
      <c r="SWR299" s="6"/>
      <c r="SWS299" s="6"/>
      <c r="SWT299" s="6"/>
      <c r="SWU299" s="6"/>
      <c r="SWV299" s="6"/>
      <c r="SWW299" s="6"/>
      <c r="SWX299" s="6"/>
      <c r="SWY299" s="6"/>
      <c r="SWZ299" s="6"/>
      <c r="SXA299" s="6"/>
      <c r="SXB299" s="6"/>
      <c r="SXC299" s="6"/>
      <c r="SXD299" s="6"/>
      <c r="SXE299" s="6"/>
      <c r="SXF299" s="6"/>
      <c r="SXG299" s="6"/>
      <c r="SXH299" s="6"/>
      <c r="SXI299" s="6"/>
      <c r="SXJ299" s="6"/>
      <c r="SXK299" s="6"/>
      <c r="SXL299" s="6"/>
      <c r="SXM299" s="6"/>
      <c r="SXN299" s="6"/>
      <c r="SXO299" s="6"/>
      <c r="SXP299" s="6"/>
      <c r="SXQ299" s="6"/>
      <c r="SXR299" s="6"/>
      <c r="SXS299" s="6"/>
      <c r="SXT299" s="6"/>
      <c r="SXU299" s="6"/>
      <c r="SXV299" s="6"/>
      <c r="SXW299" s="6"/>
      <c r="SXX299" s="6"/>
      <c r="SXY299" s="6"/>
      <c r="SXZ299" s="6"/>
      <c r="SYA299" s="6"/>
      <c r="SYB299" s="6"/>
      <c r="SYC299" s="6"/>
      <c r="SYD299" s="6"/>
      <c r="SYE299" s="6"/>
      <c r="SYF299" s="6"/>
      <c r="SYG299" s="6"/>
      <c r="SYH299" s="6"/>
      <c r="SYI299" s="6"/>
      <c r="SYJ299" s="6"/>
      <c r="SYK299" s="6"/>
      <c r="SYL299" s="6"/>
      <c r="SYM299" s="6"/>
      <c r="SYN299" s="6"/>
      <c r="SYO299" s="6"/>
      <c r="SYP299" s="6"/>
      <c r="SYQ299" s="6"/>
      <c r="SYR299" s="6"/>
      <c r="SYS299" s="6"/>
      <c r="SYT299" s="6"/>
      <c r="SYU299" s="6"/>
      <c r="SYV299" s="6"/>
      <c r="SYW299" s="6"/>
      <c r="SYX299" s="6"/>
      <c r="SYY299" s="6"/>
      <c r="SYZ299" s="6"/>
      <c r="SZA299" s="6"/>
      <c r="SZB299" s="6"/>
      <c r="SZC299" s="6"/>
      <c r="SZD299" s="6"/>
      <c r="SZE299" s="6"/>
      <c r="SZF299" s="6"/>
      <c r="SZG299" s="6"/>
      <c r="SZH299" s="6"/>
      <c r="SZI299" s="6"/>
      <c r="SZJ299" s="6"/>
      <c r="SZK299" s="6"/>
      <c r="SZL299" s="6"/>
      <c r="SZM299" s="6"/>
      <c r="SZN299" s="6"/>
      <c r="SZO299" s="6"/>
      <c r="SZP299" s="6"/>
      <c r="SZQ299" s="6"/>
      <c r="SZR299" s="6"/>
      <c r="SZS299" s="6"/>
      <c r="SZT299" s="6"/>
      <c r="SZU299" s="6"/>
      <c r="SZV299" s="6"/>
      <c r="SZW299" s="6"/>
      <c r="SZX299" s="6"/>
      <c r="SZY299" s="6"/>
      <c r="SZZ299" s="6"/>
      <c r="TAA299" s="6"/>
      <c r="TAB299" s="6"/>
      <c r="TAC299" s="6"/>
      <c r="TAD299" s="6"/>
      <c r="TAE299" s="6"/>
      <c r="TAF299" s="6"/>
      <c r="TAG299" s="6"/>
      <c r="TAH299" s="6"/>
      <c r="TAI299" s="6"/>
      <c r="TAJ299" s="6"/>
      <c r="TAK299" s="6"/>
      <c r="TAL299" s="6"/>
      <c r="TAM299" s="6"/>
      <c r="TAN299" s="6"/>
      <c r="TAO299" s="6"/>
      <c r="TAP299" s="6"/>
      <c r="TAQ299" s="6"/>
      <c r="TAR299" s="6"/>
      <c r="TAS299" s="6"/>
      <c r="TAT299" s="6"/>
      <c r="TAU299" s="6"/>
      <c r="TAV299" s="6"/>
      <c r="TAW299" s="6"/>
      <c r="TAX299" s="6"/>
      <c r="TAY299" s="6"/>
      <c r="TAZ299" s="6"/>
      <c r="TBA299" s="6"/>
      <c r="TBB299" s="6"/>
      <c r="TBC299" s="6"/>
      <c r="TBD299" s="6"/>
      <c r="TBE299" s="6"/>
      <c r="TBF299" s="6"/>
      <c r="TBG299" s="6"/>
      <c r="TBH299" s="6"/>
      <c r="TBI299" s="6"/>
      <c r="TBJ299" s="6"/>
      <c r="TBK299" s="6"/>
      <c r="TBL299" s="6"/>
      <c r="TBM299" s="6"/>
      <c r="TBN299" s="6"/>
      <c r="TBO299" s="6"/>
      <c r="TBP299" s="6"/>
      <c r="TBQ299" s="6"/>
      <c r="TBR299" s="6"/>
      <c r="TBS299" s="6"/>
      <c r="TBT299" s="6"/>
      <c r="TBU299" s="6"/>
      <c r="TBV299" s="6"/>
      <c r="TBW299" s="6"/>
      <c r="TBX299" s="6"/>
      <c r="TBY299" s="6"/>
      <c r="TBZ299" s="6"/>
      <c r="TCA299" s="6"/>
      <c r="TCB299" s="6"/>
      <c r="TCC299" s="6"/>
      <c r="TCD299" s="6"/>
      <c r="TCE299" s="6"/>
      <c r="TCF299" s="6"/>
      <c r="TCG299" s="6"/>
      <c r="TCH299" s="6"/>
      <c r="TCI299" s="6"/>
      <c r="TCJ299" s="6"/>
      <c r="TCK299" s="6"/>
      <c r="TCL299" s="6"/>
      <c r="TCM299" s="6"/>
      <c r="TCN299" s="6"/>
      <c r="TCO299" s="6"/>
      <c r="TCP299" s="6"/>
      <c r="TCQ299" s="6"/>
      <c r="TCR299" s="6"/>
      <c r="TCS299" s="6"/>
      <c r="TCT299" s="6"/>
      <c r="TCU299" s="6"/>
      <c r="TCV299" s="6"/>
      <c r="TCW299" s="6"/>
      <c r="TCX299" s="6"/>
      <c r="TCY299" s="6"/>
      <c r="TCZ299" s="6"/>
      <c r="TDA299" s="6"/>
      <c r="TDB299" s="6"/>
      <c r="TDC299" s="6"/>
      <c r="TDD299" s="6"/>
      <c r="TDE299" s="6"/>
      <c r="TDF299" s="6"/>
      <c r="TDG299" s="6"/>
      <c r="TDH299" s="6"/>
      <c r="TDI299" s="6"/>
      <c r="TDJ299" s="6"/>
      <c r="TDK299" s="6"/>
      <c r="TDL299" s="6"/>
      <c r="TDM299" s="6"/>
      <c r="TDN299" s="6"/>
      <c r="TDO299" s="6"/>
      <c r="TDP299" s="6"/>
      <c r="TDQ299" s="6"/>
      <c r="TDR299" s="6"/>
      <c r="TDS299" s="6"/>
      <c r="TDT299" s="6"/>
      <c r="TDU299" s="6"/>
      <c r="TDV299" s="6"/>
      <c r="TDW299" s="6"/>
      <c r="TDX299" s="6"/>
      <c r="TDY299" s="6"/>
      <c r="TDZ299" s="6"/>
      <c r="TEA299" s="6"/>
      <c r="TEB299" s="6"/>
      <c r="TEC299" s="6"/>
      <c r="TED299" s="6"/>
      <c r="TEE299" s="6"/>
      <c r="TEF299" s="6"/>
      <c r="TEG299" s="6"/>
      <c r="TEH299" s="6"/>
      <c r="TEI299" s="6"/>
      <c r="TEJ299" s="6"/>
      <c r="TEK299" s="6"/>
      <c r="TEL299" s="6"/>
      <c r="TEM299" s="6"/>
      <c r="TEN299" s="6"/>
      <c r="TEO299" s="6"/>
      <c r="TEP299" s="6"/>
      <c r="TEQ299" s="6"/>
      <c r="TER299" s="6"/>
      <c r="TES299" s="6"/>
      <c r="TET299" s="6"/>
      <c r="TEU299" s="6"/>
      <c r="TEV299" s="6"/>
      <c r="TEW299" s="6"/>
      <c r="TEX299" s="6"/>
      <c r="TEY299" s="6"/>
      <c r="TEZ299" s="6"/>
      <c r="TFA299" s="6"/>
      <c r="TFB299" s="6"/>
      <c r="TFC299" s="6"/>
      <c r="TFD299" s="6"/>
      <c r="TFE299" s="6"/>
      <c r="TFF299" s="6"/>
      <c r="TFG299" s="6"/>
      <c r="TFH299" s="6"/>
      <c r="TFI299" s="6"/>
      <c r="TFJ299" s="6"/>
      <c r="TFK299" s="6"/>
      <c r="TFL299" s="6"/>
      <c r="TFM299" s="6"/>
      <c r="TFN299" s="6"/>
      <c r="TFO299" s="6"/>
      <c r="TFP299" s="6"/>
      <c r="TFQ299" s="6"/>
      <c r="TFR299" s="6"/>
      <c r="TFS299" s="6"/>
      <c r="TFT299" s="6"/>
      <c r="TFU299" s="6"/>
      <c r="TFV299" s="6"/>
      <c r="TFW299" s="6"/>
      <c r="TFX299" s="6"/>
      <c r="TFY299" s="6"/>
      <c r="TFZ299" s="6"/>
      <c r="TGA299" s="6"/>
      <c r="TGB299" s="6"/>
      <c r="TGC299" s="6"/>
      <c r="TGD299" s="6"/>
      <c r="TGE299" s="6"/>
      <c r="TGF299" s="6"/>
      <c r="TGG299" s="6"/>
      <c r="TGH299" s="6"/>
      <c r="TGI299" s="6"/>
      <c r="TGJ299" s="6"/>
      <c r="TGK299" s="6"/>
      <c r="TGL299" s="6"/>
      <c r="TGM299" s="6"/>
      <c r="TGN299" s="6"/>
      <c r="TGO299" s="6"/>
      <c r="TGP299" s="6"/>
      <c r="TGQ299" s="6"/>
      <c r="TGR299" s="6"/>
      <c r="TGS299" s="6"/>
      <c r="TGT299" s="6"/>
      <c r="TGU299" s="6"/>
      <c r="TGV299" s="6"/>
      <c r="TGW299" s="6"/>
      <c r="TGX299" s="6"/>
      <c r="TGY299" s="6"/>
      <c r="TGZ299" s="6"/>
      <c r="THA299" s="6"/>
      <c r="THB299" s="6"/>
      <c r="THC299" s="6"/>
      <c r="THD299" s="6"/>
      <c r="THE299" s="6"/>
      <c r="THF299" s="6"/>
      <c r="THG299" s="6"/>
      <c r="THH299" s="6"/>
      <c r="THI299" s="6"/>
      <c r="THJ299" s="6"/>
      <c r="THK299" s="6"/>
      <c r="THL299" s="6"/>
      <c r="THM299" s="6"/>
      <c r="THN299" s="6"/>
      <c r="THO299" s="6"/>
      <c r="THP299" s="6"/>
      <c r="THQ299" s="6"/>
      <c r="THR299" s="6"/>
      <c r="THS299" s="6"/>
      <c r="THT299" s="6"/>
      <c r="THU299" s="6"/>
      <c r="THV299" s="6"/>
      <c r="THW299" s="6"/>
      <c r="THX299" s="6"/>
      <c r="THY299" s="6"/>
      <c r="THZ299" s="6"/>
      <c r="TIA299" s="6"/>
      <c r="TIB299" s="6"/>
      <c r="TIC299" s="6"/>
      <c r="TID299" s="6"/>
      <c r="TIE299" s="6"/>
      <c r="TIF299" s="6"/>
      <c r="TIG299" s="6"/>
      <c r="TIH299" s="6"/>
      <c r="TII299" s="6"/>
      <c r="TIJ299" s="6"/>
      <c r="TIK299" s="6"/>
      <c r="TIL299" s="6"/>
      <c r="TIM299" s="6"/>
      <c r="TIN299" s="6"/>
      <c r="TIO299" s="6"/>
      <c r="TIP299" s="6"/>
      <c r="TIQ299" s="6"/>
      <c r="TIR299" s="6"/>
      <c r="TIS299" s="6"/>
      <c r="TIT299" s="6"/>
      <c r="TIU299" s="6"/>
      <c r="TIV299" s="6"/>
      <c r="TIW299" s="6"/>
      <c r="TIX299" s="6"/>
      <c r="TIY299" s="6"/>
      <c r="TIZ299" s="6"/>
      <c r="TJA299" s="6"/>
      <c r="TJB299" s="6"/>
      <c r="TJC299" s="6"/>
      <c r="TJD299" s="6"/>
      <c r="TJE299" s="6"/>
      <c r="TJF299" s="6"/>
      <c r="TJG299" s="6"/>
      <c r="TJH299" s="6"/>
      <c r="TJI299" s="6"/>
      <c r="TJJ299" s="6"/>
      <c r="TJK299" s="6"/>
      <c r="TJL299" s="6"/>
      <c r="TJM299" s="6"/>
      <c r="TJN299" s="6"/>
      <c r="TJO299" s="6"/>
      <c r="TJP299" s="6"/>
      <c r="TJQ299" s="6"/>
      <c r="TJR299" s="6"/>
      <c r="TJS299" s="6"/>
      <c r="TJT299" s="6"/>
      <c r="TJU299" s="6"/>
      <c r="TJV299" s="6"/>
      <c r="TJW299" s="6"/>
      <c r="TJX299" s="6"/>
      <c r="TJY299" s="6"/>
      <c r="TJZ299" s="6"/>
      <c r="TKA299" s="6"/>
      <c r="TKB299" s="6"/>
      <c r="TKC299" s="6"/>
      <c r="TKD299" s="6"/>
      <c r="TKE299" s="6"/>
      <c r="TKF299" s="6"/>
      <c r="TKG299" s="6"/>
      <c r="TKH299" s="6"/>
      <c r="TKI299" s="6"/>
      <c r="TKJ299" s="6"/>
      <c r="TKK299" s="6"/>
      <c r="TKL299" s="6"/>
      <c r="TKM299" s="6"/>
      <c r="TKN299" s="6"/>
      <c r="TKO299" s="6"/>
      <c r="TKP299" s="6"/>
      <c r="TKQ299" s="6"/>
      <c r="TKR299" s="6"/>
      <c r="TKS299" s="6"/>
      <c r="TKT299" s="6"/>
      <c r="TKU299" s="6"/>
      <c r="TKV299" s="6"/>
      <c r="TKW299" s="6"/>
      <c r="TKX299" s="6"/>
      <c r="TKY299" s="6"/>
      <c r="TKZ299" s="6"/>
      <c r="TLA299" s="6"/>
      <c r="TLB299" s="6"/>
      <c r="TLC299" s="6"/>
      <c r="TLD299" s="6"/>
      <c r="TLE299" s="6"/>
      <c r="TLF299" s="6"/>
      <c r="TLG299" s="6"/>
      <c r="TLH299" s="6"/>
      <c r="TLI299" s="6"/>
      <c r="TLJ299" s="6"/>
      <c r="TLK299" s="6"/>
      <c r="TLL299" s="6"/>
      <c r="TLM299" s="6"/>
      <c r="TLN299" s="6"/>
      <c r="TLO299" s="6"/>
      <c r="TLP299" s="6"/>
      <c r="TLQ299" s="6"/>
      <c r="TLR299" s="6"/>
      <c r="TLS299" s="6"/>
      <c r="TLT299" s="6"/>
      <c r="TLU299" s="6"/>
      <c r="TLV299" s="6"/>
      <c r="TLW299" s="6"/>
      <c r="TLX299" s="6"/>
      <c r="TLY299" s="6"/>
      <c r="TLZ299" s="6"/>
      <c r="TMA299" s="6"/>
      <c r="TMB299" s="6"/>
      <c r="TMC299" s="6"/>
      <c r="TMD299" s="6"/>
      <c r="TME299" s="6"/>
      <c r="TMF299" s="6"/>
      <c r="TMG299" s="6"/>
      <c r="TMH299" s="6"/>
      <c r="TMI299" s="6"/>
      <c r="TMJ299" s="6"/>
      <c r="TMK299" s="6"/>
      <c r="TML299" s="6"/>
      <c r="TMM299" s="6"/>
      <c r="TMN299" s="6"/>
      <c r="TMO299" s="6"/>
      <c r="TMP299" s="6"/>
      <c r="TMQ299" s="6"/>
      <c r="TMR299" s="6"/>
      <c r="TMS299" s="6"/>
      <c r="TMT299" s="6"/>
      <c r="TMU299" s="6"/>
      <c r="TMV299" s="6"/>
      <c r="TMW299" s="6"/>
      <c r="TMX299" s="6"/>
      <c r="TMY299" s="6"/>
      <c r="TMZ299" s="6"/>
      <c r="TNA299" s="6"/>
      <c r="TNB299" s="6"/>
      <c r="TNC299" s="6"/>
      <c r="TND299" s="6"/>
      <c r="TNE299" s="6"/>
      <c r="TNF299" s="6"/>
      <c r="TNG299" s="6"/>
      <c r="TNH299" s="6"/>
      <c r="TNI299" s="6"/>
      <c r="TNJ299" s="6"/>
      <c r="TNK299" s="6"/>
      <c r="TNL299" s="6"/>
      <c r="TNM299" s="6"/>
      <c r="TNN299" s="6"/>
      <c r="TNO299" s="6"/>
      <c r="TNP299" s="6"/>
      <c r="TNQ299" s="6"/>
      <c r="TNR299" s="6"/>
      <c r="TNS299" s="6"/>
      <c r="TNT299" s="6"/>
      <c r="TNU299" s="6"/>
      <c r="TNV299" s="6"/>
      <c r="TNW299" s="6"/>
      <c r="TNX299" s="6"/>
      <c r="TNY299" s="6"/>
      <c r="TNZ299" s="6"/>
      <c r="TOA299" s="6"/>
      <c r="TOB299" s="6"/>
      <c r="TOC299" s="6"/>
      <c r="TOD299" s="6"/>
      <c r="TOE299" s="6"/>
      <c r="TOF299" s="6"/>
      <c r="TOG299" s="6"/>
      <c r="TOH299" s="6"/>
      <c r="TOI299" s="6"/>
      <c r="TOJ299" s="6"/>
      <c r="TOK299" s="6"/>
      <c r="TOL299" s="6"/>
      <c r="TOM299" s="6"/>
      <c r="TON299" s="6"/>
      <c r="TOO299" s="6"/>
      <c r="TOP299" s="6"/>
      <c r="TOQ299" s="6"/>
      <c r="TOR299" s="6"/>
      <c r="TOS299" s="6"/>
      <c r="TOT299" s="6"/>
      <c r="TOU299" s="6"/>
      <c r="TOV299" s="6"/>
      <c r="TOW299" s="6"/>
      <c r="TOX299" s="6"/>
      <c r="TOY299" s="6"/>
      <c r="TOZ299" s="6"/>
      <c r="TPA299" s="6"/>
      <c r="TPB299" s="6"/>
      <c r="TPC299" s="6"/>
      <c r="TPD299" s="6"/>
      <c r="TPE299" s="6"/>
      <c r="TPF299" s="6"/>
      <c r="TPG299" s="6"/>
      <c r="TPH299" s="6"/>
      <c r="TPI299" s="6"/>
      <c r="TPJ299" s="6"/>
      <c r="TPK299" s="6"/>
      <c r="TPL299" s="6"/>
      <c r="TPM299" s="6"/>
      <c r="TPN299" s="6"/>
      <c r="TPO299" s="6"/>
      <c r="TPP299" s="6"/>
      <c r="TPQ299" s="6"/>
      <c r="TPR299" s="6"/>
      <c r="TPS299" s="6"/>
      <c r="TPT299" s="6"/>
      <c r="TPU299" s="6"/>
      <c r="TPV299" s="6"/>
      <c r="TPW299" s="6"/>
      <c r="TPX299" s="6"/>
      <c r="TPY299" s="6"/>
      <c r="TPZ299" s="6"/>
      <c r="TQA299" s="6"/>
      <c r="TQB299" s="6"/>
      <c r="TQC299" s="6"/>
      <c r="TQD299" s="6"/>
      <c r="TQE299" s="6"/>
      <c r="TQF299" s="6"/>
      <c r="TQG299" s="6"/>
      <c r="TQH299" s="6"/>
      <c r="TQI299" s="6"/>
      <c r="TQJ299" s="6"/>
      <c r="TQK299" s="6"/>
      <c r="TQL299" s="6"/>
      <c r="TQM299" s="6"/>
      <c r="TQN299" s="6"/>
      <c r="TQO299" s="6"/>
      <c r="TQP299" s="6"/>
      <c r="TQQ299" s="6"/>
      <c r="TQR299" s="6"/>
      <c r="TQS299" s="6"/>
      <c r="TQT299" s="6"/>
      <c r="TQU299" s="6"/>
      <c r="TQV299" s="6"/>
      <c r="TQW299" s="6"/>
      <c r="TQX299" s="6"/>
      <c r="TQY299" s="6"/>
      <c r="TQZ299" s="6"/>
      <c r="TRA299" s="6"/>
      <c r="TRB299" s="6"/>
      <c r="TRC299" s="6"/>
      <c r="TRD299" s="6"/>
      <c r="TRE299" s="6"/>
      <c r="TRF299" s="6"/>
      <c r="TRG299" s="6"/>
      <c r="TRH299" s="6"/>
      <c r="TRI299" s="6"/>
      <c r="TRJ299" s="6"/>
      <c r="TRK299" s="6"/>
      <c r="TRL299" s="6"/>
      <c r="TRM299" s="6"/>
      <c r="TRN299" s="6"/>
      <c r="TRO299" s="6"/>
      <c r="TRP299" s="6"/>
      <c r="TRQ299" s="6"/>
      <c r="TRR299" s="6"/>
      <c r="TRS299" s="6"/>
      <c r="TRT299" s="6"/>
      <c r="TRU299" s="6"/>
      <c r="TRV299" s="6"/>
      <c r="TRW299" s="6"/>
      <c r="TRX299" s="6"/>
      <c r="TRY299" s="6"/>
      <c r="TRZ299" s="6"/>
      <c r="TSA299" s="6"/>
      <c r="TSB299" s="6"/>
      <c r="TSC299" s="6"/>
      <c r="TSD299" s="6"/>
      <c r="TSE299" s="6"/>
      <c r="TSF299" s="6"/>
      <c r="TSG299" s="6"/>
      <c r="TSH299" s="6"/>
      <c r="TSI299" s="6"/>
      <c r="TSJ299" s="6"/>
      <c r="TSK299" s="6"/>
      <c r="TSL299" s="6"/>
      <c r="TSM299" s="6"/>
      <c r="TSN299" s="6"/>
      <c r="TSO299" s="6"/>
      <c r="TSP299" s="6"/>
      <c r="TSQ299" s="6"/>
      <c r="TSR299" s="6"/>
      <c r="TSS299" s="6"/>
      <c r="TST299" s="6"/>
      <c r="TSU299" s="6"/>
      <c r="TSV299" s="6"/>
      <c r="TSW299" s="6"/>
      <c r="TSX299" s="6"/>
      <c r="TSY299" s="6"/>
      <c r="TSZ299" s="6"/>
      <c r="TTA299" s="6"/>
      <c r="TTB299" s="6"/>
      <c r="TTC299" s="6"/>
      <c r="TTD299" s="6"/>
      <c r="TTE299" s="6"/>
      <c r="TTF299" s="6"/>
      <c r="TTG299" s="6"/>
      <c r="TTH299" s="6"/>
      <c r="TTI299" s="6"/>
      <c r="TTJ299" s="6"/>
      <c r="TTK299" s="6"/>
      <c r="TTL299" s="6"/>
      <c r="TTM299" s="6"/>
      <c r="TTN299" s="6"/>
      <c r="TTO299" s="6"/>
      <c r="TTP299" s="6"/>
      <c r="TTQ299" s="6"/>
      <c r="TTR299" s="6"/>
      <c r="TTS299" s="6"/>
      <c r="TTT299" s="6"/>
      <c r="TTU299" s="6"/>
      <c r="TTV299" s="6"/>
      <c r="TTW299" s="6"/>
      <c r="TTX299" s="6"/>
      <c r="TTY299" s="6"/>
      <c r="TTZ299" s="6"/>
      <c r="TUA299" s="6"/>
      <c r="TUB299" s="6"/>
      <c r="TUC299" s="6"/>
      <c r="TUD299" s="6"/>
      <c r="TUE299" s="6"/>
      <c r="TUF299" s="6"/>
      <c r="TUG299" s="6"/>
      <c r="TUH299" s="6"/>
      <c r="TUI299" s="6"/>
      <c r="TUJ299" s="6"/>
      <c r="TUK299" s="6"/>
      <c r="TUL299" s="6"/>
      <c r="TUM299" s="6"/>
      <c r="TUN299" s="6"/>
      <c r="TUO299" s="6"/>
      <c r="TUP299" s="6"/>
      <c r="TUQ299" s="6"/>
      <c r="TUR299" s="6"/>
      <c r="TUS299" s="6"/>
      <c r="TUT299" s="6"/>
      <c r="TUU299" s="6"/>
      <c r="TUV299" s="6"/>
      <c r="TUW299" s="6"/>
      <c r="TUX299" s="6"/>
      <c r="TUY299" s="6"/>
      <c r="TUZ299" s="6"/>
      <c r="TVA299" s="6"/>
      <c r="TVB299" s="6"/>
      <c r="TVC299" s="6"/>
      <c r="TVD299" s="6"/>
      <c r="TVE299" s="6"/>
      <c r="TVF299" s="6"/>
      <c r="TVG299" s="6"/>
      <c r="TVH299" s="6"/>
      <c r="TVI299" s="6"/>
      <c r="TVJ299" s="6"/>
      <c r="TVK299" s="6"/>
      <c r="TVL299" s="6"/>
      <c r="TVM299" s="6"/>
      <c r="TVN299" s="6"/>
      <c r="TVO299" s="6"/>
      <c r="TVP299" s="6"/>
      <c r="TVQ299" s="6"/>
      <c r="TVR299" s="6"/>
      <c r="TVS299" s="6"/>
      <c r="TVT299" s="6"/>
      <c r="TVU299" s="6"/>
      <c r="TVV299" s="6"/>
      <c r="TVW299" s="6"/>
      <c r="TVX299" s="6"/>
      <c r="TVY299" s="6"/>
      <c r="TVZ299" s="6"/>
      <c r="TWA299" s="6"/>
      <c r="TWB299" s="6"/>
      <c r="TWC299" s="6"/>
      <c r="TWD299" s="6"/>
      <c r="TWE299" s="6"/>
      <c r="TWF299" s="6"/>
      <c r="TWG299" s="6"/>
      <c r="TWH299" s="6"/>
      <c r="TWI299" s="6"/>
      <c r="TWJ299" s="6"/>
      <c r="TWK299" s="6"/>
      <c r="TWL299" s="6"/>
      <c r="TWM299" s="6"/>
      <c r="TWN299" s="6"/>
      <c r="TWO299" s="6"/>
      <c r="TWP299" s="6"/>
      <c r="TWQ299" s="6"/>
      <c r="TWR299" s="6"/>
      <c r="TWS299" s="6"/>
      <c r="TWT299" s="6"/>
      <c r="TWU299" s="6"/>
      <c r="TWV299" s="6"/>
      <c r="TWW299" s="6"/>
      <c r="TWX299" s="6"/>
      <c r="TWY299" s="6"/>
      <c r="TWZ299" s="6"/>
      <c r="TXA299" s="6"/>
      <c r="TXB299" s="6"/>
      <c r="TXC299" s="6"/>
      <c r="TXD299" s="6"/>
      <c r="TXE299" s="6"/>
      <c r="TXF299" s="6"/>
      <c r="TXG299" s="6"/>
      <c r="TXH299" s="6"/>
      <c r="TXI299" s="6"/>
      <c r="TXJ299" s="6"/>
      <c r="TXK299" s="6"/>
      <c r="TXL299" s="6"/>
      <c r="TXM299" s="6"/>
      <c r="TXN299" s="6"/>
      <c r="TXO299" s="6"/>
      <c r="TXP299" s="6"/>
      <c r="TXQ299" s="6"/>
      <c r="TXR299" s="6"/>
      <c r="TXS299" s="6"/>
      <c r="TXT299" s="6"/>
      <c r="TXU299" s="6"/>
      <c r="TXV299" s="6"/>
      <c r="TXW299" s="6"/>
      <c r="TXX299" s="6"/>
      <c r="TXY299" s="6"/>
      <c r="TXZ299" s="6"/>
      <c r="TYA299" s="6"/>
      <c r="TYB299" s="6"/>
      <c r="TYC299" s="6"/>
      <c r="TYD299" s="6"/>
      <c r="TYE299" s="6"/>
      <c r="TYF299" s="6"/>
      <c r="TYG299" s="6"/>
      <c r="TYH299" s="6"/>
      <c r="TYI299" s="6"/>
      <c r="TYJ299" s="6"/>
      <c r="TYK299" s="6"/>
      <c r="TYL299" s="6"/>
      <c r="TYM299" s="6"/>
      <c r="TYN299" s="6"/>
      <c r="TYO299" s="6"/>
      <c r="TYP299" s="6"/>
      <c r="TYQ299" s="6"/>
      <c r="TYR299" s="6"/>
      <c r="TYS299" s="6"/>
      <c r="TYT299" s="6"/>
      <c r="TYU299" s="6"/>
      <c r="TYV299" s="6"/>
      <c r="TYW299" s="6"/>
      <c r="TYX299" s="6"/>
      <c r="TYY299" s="6"/>
      <c r="TYZ299" s="6"/>
      <c r="TZA299" s="6"/>
      <c r="TZB299" s="6"/>
      <c r="TZC299" s="6"/>
      <c r="TZD299" s="6"/>
      <c r="TZE299" s="6"/>
      <c r="TZF299" s="6"/>
      <c r="TZG299" s="6"/>
      <c r="TZH299" s="6"/>
      <c r="TZI299" s="6"/>
      <c r="TZJ299" s="6"/>
      <c r="TZK299" s="6"/>
      <c r="TZL299" s="6"/>
      <c r="TZM299" s="6"/>
      <c r="TZN299" s="6"/>
      <c r="TZO299" s="6"/>
      <c r="TZP299" s="6"/>
      <c r="TZQ299" s="6"/>
      <c r="TZR299" s="6"/>
      <c r="TZS299" s="6"/>
      <c r="TZT299" s="6"/>
      <c r="TZU299" s="6"/>
      <c r="TZV299" s="6"/>
      <c r="TZW299" s="6"/>
      <c r="TZX299" s="6"/>
      <c r="TZY299" s="6"/>
      <c r="TZZ299" s="6"/>
      <c r="UAA299" s="6"/>
      <c r="UAB299" s="6"/>
      <c r="UAC299" s="6"/>
      <c r="UAD299" s="6"/>
      <c r="UAE299" s="6"/>
      <c r="UAF299" s="6"/>
      <c r="UAG299" s="6"/>
      <c r="UAH299" s="6"/>
      <c r="UAI299" s="6"/>
      <c r="UAJ299" s="6"/>
      <c r="UAK299" s="6"/>
      <c r="UAL299" s="6"/>
      <c r="UAM299" s="6"/>
      <c r="UAN299" s="6"/>
      <c r="UAO299" s="6"/>
      <c r="UAP299" s="6"/>
      <c r="UAQ299" s="6"/>
      <c r="UAR299" s="6"/>
      <c r="UAS299" s="6"/>
      <c r="UAT299" s="6"/>
      <c r="UAU299" s="6"/>
      <c r="UAV299" s="6"/>
      <c r="UAW299" s="6"/>
      <c r="UAX299" s="6"/>
      <c r="UAY299" s="6"/>
      <c r="UAZ299" s="6"/>
      <c r="UBA299" s="6"/>
      <c r="UBB299" s="6"/>
      <c r="UBC299" s="6"/>
      <c r="UBD299" s="6"/>
      <c r="UBE299" s="6"/>
      <c r="UBF299" s="6"/>
      <c r="UBG299" s="6"/>
      <c r="UBH299" s="6"/>
      <c r="UBI299" s="6"/>
      <c r="UBJ299" s="6"/>
      <c r="UBK299" s="6"/>
      <c r="UBL299" s="6"/>
      <c r="UBM299" s="6"/>
      <c r="UBN299" s="6"/>
      <c r="UBO299" s="6"/>
      <c r="UBP299" s="6"/>
      <c r="UBQ299" s="6"/>
      <c r="UBR299" s="6"/>
      <c r="UBS299" s="6"/>
      <c r="UBT299" s="6"/>
      <c r="UBU299" s="6"/>
      <c r="UBV299" s="6"/>
      <c r="UBW299" s="6"/>
      <c r="UBX299" s="6"/>
      <c r="UBY299" s="6"/>
      <c r="UBZ299" s="6"/>
      <c r="UCA299" s="6"/>
      <c r="UCB299" s="6"/>
      <c r="UCC299" s="6"/>
      <c r="UCD299" s="6"/>
      <c r="UCE299" s="6"/>
      <c r="UCF299" s="6"/>
      <c r="UCG299" s="6"/>
      <c r="UCH299" s="6"/>
      <c r="UCI299" s="6"/>
      <c r="UCJ299" s="6"/>
      <c r="UCK299" s="6"/>
      <c r="UCL299" s="6"/>
      <c r="UCM299" s="6"/>
      <c r="UCN299" s="6"/>
      <c r="UCO299" s="6"/>
      <c r="UCP299" s="6"/>
      <c r="UCQ299" s="6"/>
      <c r="UCR299" s="6"/>
      <c r="UCS299" s="6"/>
      <c r="UCT299" s="6"/>
      <c r="UCU299" s="6"/>
      <c r="UCV299" s="6"/>
      <c r="UCW299" s="6"/>
      <c r="UCX299" s="6"/>
      <c r="UCY299" s="6"/>
      <c r="UCZ299" s="6"/>
      <c r="UDA299" s="6"/>
      <c r="UDB299" s="6"/>
      <c r="UDC299" s="6"/>
      <c r="UDD299" s="6"/>
      <c r="UDE299" s="6"/>
      <c r="UDF299" s="6"/>
      <c r="UDG299" s="6"/>
      <c r="UDH299" s="6"/>
      <c r="UDI299" s="6"/>
      <c r="UDJ299" s="6"/>
      <c r="UDK299" s="6"/>
      <c r="UDL299" s="6"/>
      <c r="UDM299" s="6"/>
      <c r="UDN299" s="6"/>
      <c r="UDO299" s="6"/>
      <c r="UDP299" s="6"/>
      <c r="UDQ299" s="6"/>
      <c r="UDR299" s="6"/>
      <c r="UDS299" s="6"/>
      <c r="UDT299" s="6"/>
      <c r="UDU299" s="6"/>
      <c r="UDV299" s="6"/>
      <c r="UDW299" s="6"/>
      <c r="UDX299" s="6"/>
      <c r="UDY299" s="6"/>
      <c r="UDZ299" s="6"/>
      <c r="UEA299" s="6"/>
      <c r="UEB299" s="6"/>
      <c r="UEC299" s="6"/>
      <c r="UED299" s="6"/>
      <c r="UEE299" s="6"/>
      <c r="UEF299" s="6"/>
      <c r="UEG299" s="6"/>
      <c r="UEH299" s="6"/>
      <c r="UEI299" s="6"/>
      <c r="UEJ299" s="6"/>
      <c r="UEK299" s="6"/>
      <c r="UEL299" s="6"/>
      <c r="UEM299" s="6"/>
      <c r="UEN299" s="6"/>
      <c r="UEO299" s="6"/>
      <c r="UEP299" s="6"/>
      <c r="UEQ299" s="6"/>
      <c r="UER299" s="6"/>
      <c r="UES299" s="6"/>
      <c r="UET299" s="6"/>
      <c r="UEU299" s="6"/>
      <c r="UEV299" s="6"/>
      <c r="UEW299" s="6"/>
      <c r="UEX299" s="6"/>
      <c r="UEY299" s="6"/>
      <c r="UEZ299" s="6"/>
      <c r="UFA299" s="6"/>
      <c r="UFB299" s="6"/>
      <c r="UFC299" s="6"/>
      <c r="UFD299" s="6"/>
      <c r="UFE299" s="6"/>
      <c r="UFF299" s="6"/>
      <c r="UFG299" s="6"/>
      <c r="UFH299" s="6"/>
      <c r="UFI299" s="6"/>
      <c r="UFJ299" s="6"/>
      <c r="UFK299" s="6"/>
      <c r="UFL299" s="6"/>
      <c r="UFM299" s="6"/>
      <c r="UFN299" s="6"/>
      <c r="UFO299" s="6"/>
      <c r="UFP299" s="6"/>
      <c r="UFQ299" s="6"/>
      <c r="UFR299" s="6"/>
      <c r="UFS299" s="6"/>
      <c r="UFT299" s="6"/>
      <c r="UFU299" s="6"/>
      <c r="UFV299" s="6"/>
      <c r="UFW299" s="6"/>
      <c r="UFX299" s="6"/>
      <c r="UFY299" s="6"/>
      <c r="UFZ299" s="6"/>
      <c r="UGA299" s="6"/>
      <c r="UGB299" s="6"/>
      <c r="UGC299" s="6"/>
      <c r="UGD299" s="6"/>
      <c r="UGE299" s="6"/>
      <c r="UGF299" s="6"/>
      <c r="UGG299" s="6"/>
      <c r="UGH299" s="6"/>
      <c r="UGI299" s="6"/>
      <c r="UGJ299" s="6"/>
      <c r="UGK299" s="6"/>
      <c r="UGL299" s="6"/>
      <c r="UGM299" s="6"/>
      <c r="UGN299" s="6"/>
      <c r="UGO299" s="6"/>
      <c r="UGP299" s="6"/>
      <c r="UGQ299" s="6"/>
      <c r="UGR299" s="6"/>
      <c r="UGS299" s="6"/>
      <c r="UGT299" s="6"/>
      <c r="UGU299" s="6"/>
      <c r="UGV299" s="6"/>
      <c r="UGW299" s="6"/>
      <c r="UGX299" s="6"/>
      <c r="UGY299" s="6"/>
      <c r="UGZ299" s="6"/>
      <c r="UHA299" s="6"/>
      <c r="UHB299" s="6"/>
      <c r="UHC299" s="6"/>
      <c r="UHD299" s="6"/>
      <c r="UHE299" s="6"/>
      <c r="UHF299" s="6"/>
      <c r="UHG299" s="6"/>
      <c r="UHH299" s="6"/>
      <c r="UHI299" s="6"/>
      <c r="UHJ299" s="6"/>
      <c r="UHK299" s="6"/>
      <c r="UHL299" s="6"/>
      <c r="UHM299" s="6"/>
      <c r="UHN299" s="6"/>
      <c r="UHO299" s="6"/>
      <c r="UHP299" s="6"/>
      <c r="UHQ299" s="6"/>
      <c r="UHR299" s="6"/>
      <c r="UHS299" s="6"/>
      <c r="UHT299" s="6"/>
      <c r="UHU299" s="6"/>
      <c r="UHV299" s="6"/>
      <c r="UHW299" s="6"/>
      <c r="UHX299" s="6"/>
      <c r="UHY299" s="6"/>
      <c r="UHZ299" s="6"/>
      <c r="UIA299" s="6"/>
      <c r="UIB299" s="6"/>
      <c r="UIC299" s="6"/>
      <c r="UID299" s="6"/>
      <c r="UIE299" s="6"/>
      <c r="UIF299" s="6"/>
      <c r="UIG299" s="6"/>
      <c r="UIH299" s="6"/>
      <c r="UII299" s="6"/>
      <c r="UIJ299" s="6"/>
      <c r="UIK299" s="6"/>
      <c r="UIL299" s="6"/>
      <c r="UIM299" s="6"/>
      <c r="UIN299" s="6"/>
      <c r="UIO299" s="6"/>
      <c r="UIP299" s="6"/>
      <c r="UIQ299" s="6"/>
      <c r="UIR299" s="6"/>
      <c r="UIS299" s="6"/>
      <c r="UIT299" s="6"/>
      <c r="UIU299" s="6"/>
      <c r="UIV299" s="6"/>
      <c r="UIW299" s="6"/>
      <c r="UIX299" s="6"/>
      <c r="UIY299" s="6"/>
      <c r="UIZ299" s="6"/>
      <c r="UJA299" s="6"/>
      <c r="UJB299" s="6"/>
      <c r="UJC299" s="6"/>
      <c r="UJD299" s="6"/>
      <c r="UJE299" s="6"/>
      <c r="UJF299" s="6"/>
      <c r="UJG299" s="6"/>
      <c r="UJH299" s="6"/>
      <c r="UJI299" s="6"/>
      <c r="UJJ299" s="6"/>
      <c r="UJK299" s="6"/>
      <c r="UJL299" s="6"/>
      <c r="UJM299" s="6"/>
      <c r="UJN299" s="6"/>
      <c r="UJO299" s="6"/>
      <c r="UJP299" s="6"/>
      <c r="UJQ299" s="6"/>
      <c r="UJR299" s="6"/>
      <c r="UJS299" s="6"/>
      <c r="UJT299" s="6"/>
      <c r="UJU299" s="6"/>
      <c r="UJV299" s="6"/>
      <c r="UJW299" s="6"/>
      <c r="UJX299" s="6"/>
      <c r="UJY299" s="6"/>
      <c r="UJZ299" s="6"/>
      <c r="UKA299" s="6"/>
      <c r="UKB299" s="6"/>
      <c r="UKC299" s="6"/>
      <c r="UKD299" s="6"/>
      <c r="UKE299" s="6"/>
      <c r="UKF299" s="6"/>
      <c r="UKG299" s="6"/>
      <c r="UKH299" s="6"/>
      <c r="UKI299" s="6"/>
      <c r="UKJ299" s="6"/>
      <c r="UKK299" s="6"/>
      <c r="UKL299" s="6"/>
      <c r="UKM299" s="6"/>
      <c r="UKN299" s="6"/>
      <c r="UKO299" s="6"/>
      <c r="UKP299" s="6"/>
      <c r="UKQ299" s="6"/>
      <c r="UKR299" s="6"/>
      <c r="UKS299" s="6"/>
      <c r="UKT299" s="6"/>
      <c r="UKU299" s="6"/>
      <c r="UKV299" s="6"/>
      <c r="UKW299" s="6"/>
      <c r="UKX299" s="6"/>
      <c r="UKY299" s="6"/>
      <c r="UKZ299" s="6"/>
      <c r="ULA299" s="6"/>
      <c r="ULB299" s="6"/>
      <c r="ULC299" s="6"/>
      <c r="ULD299" s="6"/>
      <c r="ULE299" s="6"/>
      <c r="ULF299" s="6"/>
      <c r="ULG299" s="6"/>
      <c r="ULH299" s="6"/>
      <c r="ULI299" s="6"/>
      <c r="ULJ299" s="6"/>
      <c r="ULK299" s="6"/>
      <c r="ULL299" s="6"/>
      <c r="ULM299" s="6"/>
      <c r="ULN299" s="6"/>
      <c r="ULO299" s="6"/>
      <c r="ULP299" s="6"/>
      <c r="ULQ299" s="6"/>
      <c r="ULR299" s="6"/>
      <c r="ULS299" s="6"/>
      <c r="ULT299" s="6"/>
      <c r="ULU299" s="6"/>
      <c r="ULV299" s="6"/>
      <c r="ULW299" s="6"/>
      <c r="ULX299" s="6"/>
      <c r="ULY299" s="6"/>
      <c r="ULZ299" s="6"/>
      <c r="UMA299" s="6"/>
      <c r="UMB299" s="6"/>
      <c r="UMC299" s="6"/>
      <c r="UMD299" s="6"/>
      <c r="UME299" s="6"/>
      <c r="UMF299" s="6"/>
      <c r="UMG299" s="6"/>
      <c r="UMH299" s="6"/>
      <c r="UMI299" s="6"/>
      <c r="UMJ299" s="6"/>
      <c r="UMK299" s="6"/>
      <c r="UML299" s="6"/>
      <c r="UMM299" s="6"/>
      <c r="UMN299" s="6"/>
      <c r="UMO299" s="6"/>
      <c r="UMP299" s="6"/>
      <c r="UMQ299" s="6"/>
      <c r="UMR299" s="6"/>
      <c r="UMS299" s="6"/>
      <c r="UMT299" s="6"/>
      <c r="UMU299" s="6"/>
      <c r="UMV299" s="6"/>
      <c r="UMW299" s="6"/>
      <c r="UMX299" s="6"/>
      <c r="UMY299" s="6"/>
      <c r="UMZ299" s="6"/>
      <c r="UNA299" s="6"/>
      <c r="UNB299" s="6"/>
      <c r="UNC299" s="6"/>
      <c r="UND299" s="6"/>
      <c r="UNE299" s="6"/>
      <c r="UNF299" s="6"/>
      <c r="UNG299" s="6"/>
      <c r="UNH299" s="6"/>
      <c r="UNI299" s="6"/>
      <c r="UNJ299" s="6"/>
      <c r="UNK299" s="6"/>
      <c r="UNL299" s="6"/>
      <c r="UNM299" s="6"/>
      <c r="UNN299" s="6"/>
      <c r="UNO299" s="6"/>
      <c r="UNP299" s="6"/>
      <c r="UNQ299" s="6"/>
      <c r="UNR299" s="6"/>
      <c r="UNS299" s="6"/>
      <c r="UNT299" s="6"/>
      <c r="UNU299" s="6"/>
      <c r="UNV299" s="6"/>
      <c r="UNW299" s="6"/>
      <c r="UNX299" s="6"/>
      <c r="UNY299" s="6"/>
      <c r="UNZ299" s="6"/>
      <c r="UOA299" s="6"/>
      <c r="UOB299" s="6"/>
      <c r="UOC299" s="6"/>
      <c r="UOD299" s="6"/>
      <c r="UOE299" s="6"/>
      <c r="UOF299" s="6"/>
      <c r="UOG299" s="6"/>
      <c r="UOH299" s="6"/>
      <c r="UOI299" s="6"/>
      <c r="UOJ299" s="6"/>
      <c r="UOK299" s="6"/>
      <c r="UOL299" s="6"/>
      <c r="UOM299" s="6"/>
      <c r="UON299" s="6"/>
      <c r="UOO299" s="6"/>
      <c r="UOP299" s="6"/>
      <c r="UOQ299" s="6"/>
      <c r="UOR299" s="6"/>
      <c r="UOS299" s="6"/>
      <c r="UOT299" s="6"/>
      <c r="UOU299" s="6"/>
      <c r="UOV299" s="6"/>
      <c r="UOW299" s="6"/>
      <c r="UOX299" s="6"/>
      <c r="UOY299" s="6"/>
      <c r="UOZ299" s="6"/>
      <c r="UPA299" s="6"/>
      <c r="UPB299" s="6"/>
      <c r="UPC299" s="6"/>
      <c r="UPD299" s="6"/>
      <c r="UPE299" s="6"/>
      <c r="UPF299" s="6"/>
      <c r="UPG299" s="6"/>
      <c r="UPH299" s="6"/>
      <c r="UPI299" s="6"/>
      <c r="UPJ299" s="6"/>
      <c r="UPK299" s="6"/>
      <c r="UPL299" s="6"/>
      <c r="UPM299" s="6"/>
      <c r="UPN299" s="6"/>
      <c r="UPO299" s="6"/>
      <c r="UPP299" s="6"/>
      <c r="UPQ299" s="6"/>
      <c r="UPR299" s="6"/>
      <c r="UPS299" s="6"/>
      <c r="UPT299" s="6"/>
      <c r="UPU299" s="6"/>
      <c r="UPV299" s="6"/>
      <c r="UPW299" s="6"/>
      <c r="UPX299" s="6"/>
      <c r="UPY299" s="6"/>
      <c r="UPZ299" s="6"/>
      <c r="UQA299" s="6"/>
      <c r="UQB299" s="6"/>
      <c r="UQC299" s="6"/>
      <c r="UQD299" s="6"/>
      <c r="UQE299" s="6"/>
      <c r="UQF299" s="6"/>
      <c r="UQG299" s="6"/>
      <c r="UQH299" s="6"/>
      <c r="UQI299" s="6"/>
      <c r="UQJ299" s="6"/>
      <c r="UQK299" s="6"/>
      <c r="UQL299" s="6"/>
      <c r="UQM299" s="6"/>
      <c r="UQN299" s="6"/>
      <c r="UQO299" s="6"/>
      <c r="UQP299" s="6"/>
      <c r="UQQ299" s="6"/>
      <c r="UQR299" s="6"/>
      <c r="UQS299" s="6"/>
      <c r="UQT299" s="6"/>
      <c r="UQU299" s="6"/>
      <c r="UQV299" s="6"/>
      <c r="UQW299" s="6"/>
      <c r="UQX299" s="6"/>
      <c r="UQY299" s="6"/>
      <c r="UQZ299" s="6"/>
      <c r="URA299" s="6"/>
      <c r="URB299" s="6"/>
      <c r="URC299" s="6"/>
      <c r="URD299" s="6"/>
      <c r="URE299" s="6"/>
      <c r="URF299" s="6"/>
      <c r="URG299" s="6"/>
      <c r="URH299" s="6"/>
      <c r="URI299" s="6"/>
      <c r="URJ299" s="6"/>
      <c r="URK299" s="6"/>
      <c r="URL299" s="6"/>
      <c r="URM299" s="6"/>
      <c r="URN299" s="6"/>
      <c r="URO299" s="6"/>
      <c r="URP299" s="6"/>
      <c r="URQ299" s="6"/>
      <c r="URR299" s="6"/>
      <c r="URS299" s="6"/>
      <c r="URT299" s="6"/>
      <c r="URU299" s="6"/>
      <c r="URV299" s="6"/>
      <c r="URW299" s="6"/>
      <c r="URX299" s="6"/>
      <c r="URY299" s="6"/>
      <c r="URZ299" s="6"/>
      <c r="USA299" s="6"/>
      <c r="USB299" s="6"/>
      <c r="USC299" s="6"/>
      <c r="USD299" s="6"/>
      <c r="USE299" s="6"/>
      <c r="USF299" s="6"/>
      <c r="USG299" s="6"/>
      <c r="USH299" s="6"/>
      <c r="USI299" s="6"/>
      <c r="USJ299" s="6"/>
      <c r="USK299" s="6"/>
      <c r="USL299" s="6"/>
      <c r="USM299" s="6"/>
      <c r="USN299" s="6"/>
      <c r="USO299" s="6"/>
      <c r="USP299" s="6"/>
      <c r="USQ299" s="6"/>
      <c r="USR299" s="6"/>
      <c r="USS299" s="6"/>
      <c r="UST299" s="6"/>
      <c r="USU299" s="6"/>
      <c r="USV299" s="6"/>
      <c r="USW299" s="6"/>
      <c r="USX299" s="6"/>
      <c r="USY299" s="6"/>
      <c r="USZ299" s="6"/>
      <c r="UTA299" s="6"/>
      <c r="UTB299" s="6"/>
      <c r="UTC299" s="6"/>
      <c r="UTD299" s="6"/>
      <c r="UTE299" s="6"/>
      <c r="UTF299" s="6"/>
      <c r="UTG299" s="6"/>
      <c r="UTH299" s="6"/>
      <c r="UTI299" s="6"/>
      <c r="UTJ299" s="6"/>
      <c r="UTK299" s="6"/>
      <c r="UTL299" s="6"/>
      <c r="UTM299" s="6"/>
      <c r="UTN299" s="6"/>
      <c r="UTO299" s="6"/>
      <c r="UTP299" s="6"/>
      <c r="UTQ299" s="6"/>
      <c r="UTR299" s="6"/>
      <c r="UTS299" s="6"/>
      <c r="UTT299" s="6"/>
      <c r="UTU299" s="6"/>
      <c r="UTV299" s="6"/>
      <c r="UTW299" s="6"/>
      <c r="UTX299" s="6"/>
      <c r="UTY299" s="6"/>
      <c r="UTZ299" s="6"/>
      <c r="UUA299" s="6"/>
      <c r="UUB299" s="6"/>
      <c r="UUC299" s="6"/>
      <c r="UUD299" s="6"/>
      <c r="UUE299" s="6"/>
      <c r="UUF299" s="6"/>
      <c r="UUG299" s="6"/>
      <c r="UUH299" s="6"/>
      <c r="UUI299" s="6"/>
      <c r="UUJ299" s="6"/>
      <c r="UUK299" s="6"/>
      <c r="UUL299" s="6"/>
      <c r="UUM299" s="6"/>
      <c r="UUN299" s="6"/>
      <c r="UUO299" s="6"/>
      <c r="UUP299" s="6"/>
      <c r="UUQ299" s="6"/>
      <c r="UUR299" s="6"/>
      <c r="UUS299" s="6"/>
      <c r="UUT299" s="6"/>
      <c r="UUU299" s="6"/>
      <c r="UUV299" s="6"/>
      <c r="UUW299" s="6"/>
      <c r="UUX299" s="6"/>
      <c r="UUY299" s="6"/>
      <c r="UUZ299" s="6"/>
      <c r="UVA299" s="6"/>
      <c r="UVB299" s="6"/>
      <c r="UVC299" s="6"/>
      <c r="UVD299" s="6"/>
      <c r="UVE299" s="6"/>
      <c r="UVF299" s="6"/>
      <c r="UVG299" s="6"/>
      <c r="UVH299" s="6"/>
      <c r="UVI299" s="6"/>
      <c r="UVJ299" s="6"/>
      <c r="UVK299" s="6"/>
      <c r="UVL299" s="6"/>
      <c r="UVM299" s="6"/>
      <c r="UVN299" s="6"/>
      <c r="UVO299" s="6"/>
      <c r="UVP299" s="6"/>
      <c r="UVQ299" s="6"/>
      <c r="UVR299" s="6"/>
      <c r="UVS299" s="6"/>
      <c r="UVT299" s="6"/>
      <c r="UVU299" s="6"/>
      <c r="UVV299" s="6"/>
      <c r="UVW299" s="6"/>
      <c r="UVX299" s="6"/>
      <c r="UVY299" s="6"/>
      <c r="UVZ299" s="6"/>
      <c r="UWA299" s="6"/>
      <c r="UWB299" s="6"/>
      <c r="UWC299" s="6"/>
      <c r="UWD299" s="6"/>
      <c r="UWE299" s="6"/>
      <c r="UWF299" s="6"/>
      <c r="UWG299" s="6"/>
      <c r="UWH299" s="6"/>
      <c r="UWI299" s="6"/>
      <c r="UWJ299" s="6"/>
      <c r="UWK299" s="6"/>
      <c r="UWL299" s="6"/>
      <c r="UWM299" s="6"/>
      <c r="UWN299" s="6"/>
      <c r="UWO299" s="6"/>
      <c r="UWP299" s="6"/>
      <c r="UWQ299" s="6"/>
      <c r="UWR299" s="6"/>
      <c r="UWS299" s="6"/>
      <c r="UWT299" s="6"/>
      <c r="UWU299" s="6"/>
      <c r="UWV299" s="6"/>
      <c r="UWW299" s="6"/>
      <c r="UWX299" s="6"/>
      <c r="UWY299" s="6"/>
      <c r="UWZ299" s="6"/>
      <c r="UXA299" s="6"/>
      <c r="UXB299" s="6"/>
      <c r="UXC299" s="6"/>
      <c r="UXD299" s="6"/>
      <c r="UXE299" s="6"/>
      <c r="UXF299" s="6"/>
      <c r="UXG299" s="6"/>
      <c r="UXH299" s="6"/>
      <c r="UXI299" s="6"/>
      <c r="UXJ299" s="6"/>
      <c r="UXK299" s="6"/>
      <c r="UXL299" s="6"/>
      <c r="UXM299" s="6"/>
      <c r="UXN299" s="6"/>
      <c r="UXO299" s="6"/>
      <c r="UXP299" s="6"/>
      <c r="UXQ299" s="6"/>
      <c r="UXR299" s="6"/>
      <c r="UXS299" s="6"/>
      <c r="UXT299" s="6"/>
      <c r="UXU299" s="6"/>
      <c r="UXV299" s="6"/>
      <c r="UXW299" s="6"/>
      <c r="UXX299" s="6"/>
      <c r="UXY299" s="6"/>
      <c r="UXZ299" s="6"/>
      <c r="UYA299" s="6"/>
      <c r="UYB299" s="6"/>
      <c r="UYC299" s="6"/>
      <c r="UYD299" s="6"/>
      <c r="UYE299" s="6"/>
      <c r="UYF299" s="6"/>
      <c r="UYG299" s="6"/>
      <c r="UYH299" s="6"/>
      <c r="UYI299" s="6"/>
      <c r="UYJ299" s="6"/>
      <c r="UYK299" s="6"/>
      <c r="UYL299" s="6"/>
      <c r="UYM299" s="6"/>
      <c r="UYN299" s="6"/>
      <c r="UYO299" s="6"/>
      <c r="UYP299" s="6"/>
      <c r="UYQ299" s="6"/>
      <c r="UYR299" s="6"/>
      <c r="UYS299" s="6"/>
      <c r="UYT299" s="6"/>
      <c r="UYU299" s="6"/>
      <c r="UYV299" s="6"/>
      <c r="UYW299" s="6"/>
      <c r="UYX299" s="6"/>
      <c r="UYY299" s="6"/>
      <c r="UYZ299" s="6"/>
      <c r="UZA299" s="6"/>
      <c r="UZB299" s="6"/>
      <c r="UZC299" s="6"/>
      <c r="UZD299" s="6"/>
      <c r="UZE299" s="6"/>
      <c r="UZF299" s="6"/>
      <c r="UZG299" s="6"/>
      <c r="UZH299" s="6"/>
      <c r="UZI299" s="6"/>
      <c r="UZJ299" s="6"/>
      <c r="UZK299" s="6"/>
      <c r="UZL299" s="6"/>
      <c r="UZM299" s="6"/>
      <c r="UZN299" s="6"/>
      <c r="UZO299" s="6"/>
      <c r="UZP299" s="6"/>
      <c r="UZQ299" s="6"/>
      <c r="UZR299" s="6"/>
      <c r="UZS299" s="6"/>
      <c r="UZT299" s="6"/>
      <c r="UZU299" s="6"/>
      <c r="UZV299" s="6"/>
      <c r="UZW299" s="6"/>
      <c r="UZX299" s="6"/>
      <c r="UZY299" s="6"/>
      <c r="UZZ299" s="6"/>
      <c r="VAA299" s="6"/>
      <c r="VAB299" s="6"/>
      <c r="VAC299" s="6"/>
      <c r="VAD299" s="6"/>
      <c r="VAE299" s="6"/>
      <c r="VAF299" s="6"/>
      <c r="VAG299" s="6"/>
      <c r="VAH299" s="6"/>
      <c r="VAI299" s="6"/>
      <c r="VAJ299" s="6"/>
      <c r="VAK299" s="6"/>
      <c r="VAL299" s="6"/>
      <c r="VAM299" s="6"/>
      <c r="VAN299" s="6"/>
      <c r="VAO299" s="6"/>
      <c r="VAP299" s="6"/>
      <c r="VAQ299" s="6"/>
      <c r="VAR299" s="6"/>
      <c r="VAS299" s="6"/>
      <c r="VAT299" s="6"/>
      <c r="VAU299" s="6"/>
      <c r="VAV299" s="6"/>
      <c r="VAW299" s="6"/>
      <c r="VAX299" s="6"/>
      <c r="VAY299" s="6"/>
      <c r="VAZ299" s="6"/>
      <c r="VBA299" s="6"/>
      <c r="VBB299" s="6"/>
      <c r="VBC299" s="6"/>
      <c r="VBD299" s="6"/>
      <c r="VBE299" s="6"/>
      <c r="VBF299" s="6"/>
      <c r="VBG299" s="6"/>
      <c r="VBH299" s="6"/>
      <c r="VBI299" s="6"/>
      <c r="VBJ299" s="6"/>
      <c r="VBK299" s="6"/>
      <c r="VBL299" s="6"/>
      <c r="VBM299" s="6"/>
      <c r="VBN299" s="6"/>
      <c r="VBO299" s="6"/>
      <c r="VBP299" s="6"/>
      <c r="VBQ299" s="6"/>
      <c r="VBR299" s="6"/>
      <c r="VBS299" s="6"/>
      <c r="VBT299" s="6"/>
      <c r="VBU299" s="6"/>
      <c r="VBV299" s="6"/>
      <c r="VBW299" s="6"/>
      <c r="VBX299" s="6"/>
      <c r="VBY299" s="6"/>
      <c r="VBZ299" s="6"/>
      <c r="VCA299" s="6"/>
      <c r="VCB299" s="6"/>
      <c r="VCC299" s="6"/>
      <c r="VCD299" s="6"/>
      <c r="VCE299" s="6"/>
      <c r="VCF299" s="6"/>
      <c r="VCG299" s="6"/>
      <c r="VCH299" s="6"/>
      <c r="VCI299" s="6"/>
      <c r="VCJ299" s="6"/>
      <c r="VCK299" s="6"/>
      <c r="VCL299" s="6"/>
      <c r="VCM299" s="6"/>
      <c r="VCN299" s="6"/>
      <c r="VCO299" s="6"/>
      <c r="VCP299" s="6"/>
      <c r="VCQ299" s="6"/>
      <c r="VCR299" s="6"/>
      <c r="VCS299" s="6"/>
      <c r="VCT299" s="6"/>
      <c r="VCU299" s="6"/>
      <c r="VCV299" s="6"/>
      <c r="VCW299" s="6"/>
      <c r="VCX299" s="6"/>
      <c r="VCY299" s="6"/>
      <c r="VCZ299" s="6"/>
      <c r="VDA299" s="6"/>
      <c r="VDB299" s="6"/>
      <c r="VDC299" s="6"/>
      <c r="VDD299" s="6"/>
      <c r="VDE299" s="6"/>
      <c r="VDF299" s="6"/>
      <c r="VDG299" s="6"/>
      <c r="VDH299" s="6"/>
      <c r="VDI299" s="6"/>
      <c r="VDJ299" s="6"/>
      <c r="VDK299" s="6"/>
      <c r="VDL299" s="6"/>
      <c r="VDM299" s="6"/>
      <c r="VDN299" s="6"/>
      <c r="VDO299" s="6"/>
      <c r="VDP299" s="6"/>
      <c r="VDQ299" s="6"/>
      <c r="VDR299" s="6"/>
      <c r="VDS299" s="6"/>
      <c r="VDT299" s="6"/>
      <c r="VDU299" s="6"/>
      <c r="VDV299" s="6"/>
      <c r="VDW299" s="6"/>
      <c r="VDX299" s="6"/>
      <c r="VDY299" s="6"/>
      <c r="VDZ299" s="6"/>
      <c r="VEA299" s="6"/>
      <c r="VEB299" s="6"/>
      <c r="VEC299" s="6"/>
      <c r="VED299" s="6"/>
      <c r="VEE299" s="6"/>
      <c r="VEF299" s="6"/>
      <c r="VEG299" s="6"/>
      <c r="VEH299" s="6"/>
      <c r="VEI299" s="6"/>
      <c r="VEJ299" s="6"/>
      <c r="VEK299" s="6"/>
      <c r="VEL299" s="6"/>
      <c r="VEM299" s="6"/>
      <c r="VEN299" s="6"/>
      <c r="VEO299" s="6"/>
      <c r="VEP299" s="6"/>
      <c r="VEQ299" s="6"/>
      <c r="VER299" s="6"/>
      <c r="VES299" s="6"/>
      <c r="VET299" s="6"/>
      <c r="VEU299" s="6"/>
      <c r="VEV299" s="6"/>
      <c r="VEW299" s="6"/>
      <c r="VEX299" s="6"/>
      <c r="VEY299" s="6"/>
      <c r="VEZ299" s="6"/>
      <c r="VFA299" s="6"/>
      <c r="VFB299" s="6"/>
      <c r="VFC299" s="6"/>
      <c r="VFD299" s="6"/>
      <c r="VFE299" s="6"/>
      <c r="VFF299" s="6"/>
      <c r="VFG299" s="6"/>
      <c r="VFH299" s="6"/>
      <c r="VFI299" s="6"/>
      <c r="VFJ299" s="6"/>
      <c r="VFK299" s="6"/>
      <c r="VFL299" s="6"/>
      <c r="VFM299" s="6"/>
      <c r="VFN299" s="6"/>
      <c r="VFO299" s="6"/>
      <c r="VFP299" s="6"/>
      <c r="VFQ299" s="6"/>
      <c r="VFR299" s="6"/>
      <c r="VFS299" s="6"/>
      <c r="VFT299" s="6"/>
      <c r="VFU299" s="6"/>
      <c r="VFV299" s="6"/>
      <c r="VFW299" s="6"/>
      <c r="VFX299" s="6"/>
      <c r="VFY299" s="6"/>
      <c r="VFZ299" s="6"/>
      <c r="VGA299" s="6"/>
      <c r="VGB299" s="6"/>
      <c r="VGC299" s="6"/>
      <c r="VGD299" s="6"/>
      <c r="VGE299" s="6"/>
      <c r="VGF299" s="6"/>
      <c r="VGG299" s="6"/>
      <c r="VGH299" s="6"/>
      <c r="VGI299" s="6"/>
      <c r="VGJ299" s="6"/>
      <c r="VGK299" s="6"/>
      <c r="VGL299" s="6"/>
      <c r="VGM299" s="6"/>
      <c r="VGN299" s="6"/>
      <c r="VGO299" s="6"/>
      <c r="VGP299" s="6"/>
      <c r="VGQ299" s="6"/>
      <c r="VGR299" s="6"/>
      <c r="VGS299" s="6"/>
      <c r="VGT299" s="6"/>
      <c r="VGU299" s="6"/>
      <c r="VGV299" s="6"/>
      <c r="VGW299" s="6"/>
      <c r="VGX299" s="6"/>
      <c r="VGY299" s="6"/>
      <c r="VGZ299" s="6"/>
      <c r="VHA299" s="6"/>
      <c r="VHB299" s="6"/>
      <c r="VHC299" s="6"/>
      <c r="VHD299" s="6"/>
      <c r="VHE299" s="6"/>
      <c r="VHF299" s="6"/>
      <c r="VHG299" s="6"/>
      <c r="VHH299" s="6"/>
      <c r="VHI299" s="6"/>
      <c r="VHJ299" s="6"/>
      <c r="VHK299" s="6"/>
      <c r="VHL299" s="6"/>
      <c r="VHM299" s="6"/>
      <c r="VHN299" s="6"/>
      <c r="VHO299" s="6"/>
      <c r="VHP299" s="6"/>
      <c r="VHQ299" s="6"/>
      <c r="VHR299" s="6"/>
      <c r="VHS299" s="6"/>
      <c r="VHT299" s="6"/>
      <c r="VHU299" s="6"/>
      <c r="VHV299" s="6"/>
      <c r="VHW299" s="6"/>
      <c r="VHX299" s="6"/>
      <c r="VHY299" s="6"/>
      <c r="VHZ299" s="6"/>
      <c r="VIA299" s="6"/>
      <c r="VIB299" s="6"/>
      <c r="VIC299" s="6"/>
      <c r="VID299" s="6"/>
      <c r="VIE299" s="6"/>
      <c r="VIF299" s="6"/>
      <c r="VIG299" s="6"/>
      <c r="VIH299" s="6"/>
      <c r="VII299" s="6"/>
      <c r="VIJ299" s="6"/>
      <c r="VIK299" s="6"/>
      <c r="VIL299" s="6"/>
      <c r="VIM299" s="6"/>
      <c r="VIN299" s="6"/>
      <c r="VIO299" s="6"/>
      <c r="VIP299" s="6"/>
      <c r="VIQ299" s="6"/>
      <c r="VIR299" s="6"/>
      <c r="VIS299" s="6"/>
      <c r="VIT299" s="6"/>
      <c r="VIU299" s="6"/>
      <c r="VIV299" s="6"/>
      <c r="VIW299" s="6"/>
      <c r="VIX299" s="6"/>
      <c r="VIY299" s="6"/>
      <c r="VIZ299" s="6"/>
      <c r="VJA299" s="6"/>
      <c r="VJB299" s="6"/>
      <c r="VJC299" s="6"/>
      <c r="VJD299" s="6"/>
      <c r="VJE299" s="6"/>
      <c r="VJF299" s="6"/>
      <c r="VJG299" s="6"/>
      <c r="VJH299" s="6"/>
      <c r="VJI299" s="6"/>
      <c r="VJJ299" s="6"/>
      <c r="VJK299" s="6"/>
      <c r="VJL299" s="6"/>
      <c r="VJM299" s="6"/>
      <c r="VJN299" s="6"/>
      <c r="VJO299" s="6"/>
      <c r="VJP299" s="6"/>
      <c r="VJQ299" s="6"/>
      <c r="VJR299" s="6"/>
      <c r="VJS299" s="6"/>
      <c r="VJT299" s="6"/>
      <c r="VJU299" s="6"/>
      <c r="VJV299" s="6"/>
      <c r="VJW299" s="6"/>
      <c r="VJX299" s="6"/>
      <c r="VJY299" s="6"/>
      <c r="VJZ299" s="6"/>
      <c r="VKA299" s="6"/>
      <c r="VKB299" s="6"/>
      <c r="VKC299" s="6"/>
      <c r="VKD299" s="6"/>
      <c r="VKE299" s="6"/>
      <c r="VKF299" s="6"/>
      <c r="VKG299" s="6"/>
      <c r="VKH299" s="6"/>
      <c r="VKI299" s="6"/>
      <c r="VKJ299" s="6"/>
      <c r="VKK299" s="6"/>
      <c r="VKL299" s="6"/>
      <c r="VKM299" s="6"/>
      <c r="VKN299" s="6"/>
      <c r="VKO299" s="6"/>
      <c r="VKP299" s="6"/>
      <c r="VKQ299" s="6"/>
      <c r="VKR299" s="6"/>
      <c r="VKS299" s="6"/>
      <c r="VKT299" s="6"/>
      <c r="VKU299" s="6"/>
      <c r="VKV299" s="6"/>
      <c r="VKW299" s="6"/>
      <c r="VKX299" s="6"/>
      <c r="VKY299" s="6"/>
      <c r="VKZ299" s="6"/>
      <c r="VLA299" s="6"/>
      <c r="VLB299" s="6"/>
      <c r="VLC299" s="6"/>
      <c r="VLD299" s="6"/>
      <c r="VLE299" s="6"/>
      <c r="VLF299" s="6"/>
      <c r="VLG299" s="6"/>
      <c r="VLH299" s="6"/>
      <c r="VLI299" s="6"/>
      <c r="VLJ299" s="6"/>
      <c r="VLK299" s="6"/>
      <c r="VLL299" s="6"/>
      <c r="VLM299" s="6"/>
      <c r="VLN299" s="6"/>
      <c r="VLO299" s="6"/>
      <c r="VLP299" s="6"/>
      <c r="VLQ299" s="6"/>
      <c r="VLR299" s="6"/>
      <c r="VLS299" s="6"/>
      <c r="VLT299" s="6"/>
      <c r="VLU299" s="6"/>
      <c r="VLV299" s="6"/>
      <c r="VLW299" s="6"/>
      <c r="VLX299" s="6"/>
      <c r="VLY299" s="6"/>
      <c r="VLZ299" s="6"/>
      <c r="VMA299" s="6"/>
      <c r="VMB299" s="6"/>
      <c r="VMC299" s="6"/>
      <c r="VMD299" s="6"/>
      <c r="VME299" s="6"/>
      <c r="VMF299" s="6"/>
      <c r="VMG299" s="6"/>
      <c r="VMH299" s="6"/>
      <c r="VMI299" s="6"/>
      <c r="VMJ299" s="6"/>
      <c r="VMK299" s="6"/>
      <c r="VML299" s="6"/>
      <c r="VMM299" s="6"/>
      <c r="VMN299" s="6"/>
      <c r="VMO299" s="6"/>
      <c r="VMP299" s="6"/>
      <c r="VMQ299" s="6"/>
      <c r="VMR299" s="6"/>
      <c r="VMS299" s="6"/>
      <c r="VMT299" s="6"/>
      <c r="VMU299" s="6"/>
      <c r="VMV299" s="6"/>
      <c r="VMW299" s="6"/>
      <c r="VMX299" s="6"/>
      <c r="VMY299" s="6"/>
      <c r="VMZ299" s="6"/>
      <c r="VNA299" s="6"/>
      <c r="VNB299" s="6"/>
      <c r="VNC299" s="6"/>
      <c r="VND299" s="6"/>
      <c r="VNE299" s="6"/>
      <c r="VNF299" s="6"/>
      <c r="VNG299" s="6"/>
      <c r="VNH299" s="6"/>
      <c r="VNI299" s="6"/>
      <c r="VNJ299" s="6"/>
      <c r="VNK299" s="6"/>
      <c r="VNL299" s="6"/>
      <c r="VNM299" s="6"/>
      <c r="VNN299" s="6"/>
      <c r="VNO299" s="6"/>
      <c r="VNP299" s="6"/>
      <c r="VNQ299" s="6"/>
      <c r="VNR299" s="6"/>
      <c r="VNS299" s="6"/>
      <c r="VNT299" s="6"/>
      <c r="VNU299" s="6"/>
      <c r="VNV299" s="6"/>
      <c r="VNW299" s="6"/>
      <c r="VNX299" s="6"/>
      <c r="VNY299" s="6"/>
      <c r="VNZ299" s="6"/>
      <c r="VOA299" s="6"/>
      <c r="VOB299" s="6"/>
      <c r="VOC299" s="6"/>
      <c r="VOD299" s="6"/>
      <c r="VOE299" s="6"/>
      <c r="VOF299" s="6"/>
      <c r="VOG299" s="6"/>
      <c r="VOH299" s="6"/>
      <c r="VOI299" s="6"/>
      <c r="VOJ299" s="6"/>
      <c r="VOK299" s="6"/>
      <c r="VOL299" s="6"/>
      <c r="VOM299" s="6"/>
      <c r="VON299" s="6"/>
      <c r="VOO299" s="6"/>
      <c r="VOP299" s="6"/>
      <c r="VOQ299" s="6"/>
      <c r="VOR299" s="6"/>
      <c r="VOS299" s="6"/>
      <c r="VOT299" s="6"/>
      <c r="VOU299" s="6"/>
      <c r="VOV299" s="6"/>
      <c r="VOW299" s="6"/>
      <c r="VOX299" s="6"/>
      <c r="VOY299" s="6"/>
      <c r="VOZ299" s="6"/>
      <c r="VPA299" s="6"/>
      <c r="VPB299" s="6"/>
      <c r="VPC299" s="6"/>
      <c r="VPD299" s="6"/>
      <c r="VPE299" s="6"/>
      <c r="VPF299" s="6"/>
      <c r="VPG299" s="6"/>
      <c r="VPH299" s="6"/>
      <c r="VPI299" s="6"/>
      <c r="VPJ299" s="6"/>
      <c r="VPK299" s="6"/>
      <c r="VPL299" s="6"/>
      <c r="VPM299" s="6"/>
      <c r="VPN299" s="6"/>
      <c r="VPO299" s="6"/>
      <c r="VPP299" s="6"/>
      <c r="VPQ299" s="6"/>
      <c r="VPR299" s="6"/>
      <c r="VPS299" s="6"/>
      <c r="VPT299" s="6"/>
      <c r="VPU299" s="6"/>
      <c r="VPV299" s="6"/>
      <c r="VPW299" s="6"/>
      <c r="VPX299" s="6"/>
      <c r="VPY299" s="6"/>
      <c r="VPZ299" s="6"/>
      <c r="VQA299" s="6"/>
      <c r="VQB299" s="6"/>
      <c r="VQC299" s="6"/>
      <c r="VQD299" s="6"/>
      <c r="VQE299" s="6"/>
      <c r="VQF299" s="6"/>
      <c r="VQG299" s="6"/>
      <c r="VQH299" s="6"/>
      <c r="VQI299" s="6"/>
      <c r="VQJ299" s="6"/>
      <c r="VQK299" s="6"/>
      <c r="VQL299" s="6"/>
      <c r="VQM299" s="6"/>
      <c r="VQN299" s="6"/>
      <c r="VQO299" s="6"/>
      <c r="VQP299" s="6"/>
      <c r="VQQ299" s="6"/>
      <c r="VQR299" s="6"/>
      <c r="VQS299" s="6"/>
      <c r="VQT299" s="6"/>
      <c r="VQU299" s="6"/>
      <c r="VQV299" s="6"/>
      <c r="VQW299" s="6"/>
      <c r="VQX299" s="6"/>
      <c r="VQY299" s="6"/>
      <c r="VQZ299" s="6"/>
      <c r="VRA299" s="6"/>
      <c r="VRB299" s="6"/>
      <c r="VRC299" s="6"/>
      <c r="VRD299" s="6"/>
      <c r="VRE299" s="6"/>
      <c r="VRF299" s="6"/>
      <c r="VRG299" s="6"/>
      <c r="VRH299" s="6"/>
      <c r="VRI299" s="6"/>
      <c r="VRJ299" s="6"/>
      <c r="VRK299" s="6"/>
      <c r="VRL299" s="6"/>
      <c r="VRM299" s="6"/>
      <c r="VRN299" s="6"/>
      <c r="VRO299" s="6"/>
      <c r="VRP299" s="6"/>
      <c r="VRQ299" s="6"/>
      <c r="VRR299" s="6"/>
      <c r="VRS299" s="6"/>
      <c r="VRT299" s="6"/>
      <c r="VRU299" s="6"/>
      <c r="VRV299" s="6"/>
      <c r="VRW299" s="6"/>
      <c r="VRX299" s="6"/>
      <c r="VRY299" s="6"/>
      <c r="VRZ299" s="6"/>
      <c r="VSA299" s="6"/>
      <c r="VSB299" s="6"/>
      <c r="VSC299" s="6"/>
      <c r="VSD299" s="6"/>
      <c r="VSE299" s="6"/>
      <c r="VSF299" s="6"/>
      <c r="VSG299" s="6"/>
      <c r="VSH299" s="6"/>
      <c r="VSI299" s="6"/>
      <c r="VSJ299" s="6"/>
      <c r="VSK299" s="6"/>
      <c r="VSL299" s="6"/>
      <c r="VSM299" s="6"/>
      <c r="VSN299" s="6"/>
      <c r="VSO299" s="6"/>
      <c r="VSP299" s="6"/>
      <c r="VSQ299" s="6"/>
      <c r="VSR299" s="6"/>
      <c r="VSS299" s="6"/>
      <c r="VST299" s="6"/>
      <c r="VSU299" s="6"/>
      <c r="VSV299" s="6"/>
      <c r="VSW299" s="6"/>
      <c r="VSX299" s="6"/>
      <c r="VSY299" s="6"/>
      <c r="VSZ299" s="6"/>
      <c r="VTA299" s="6"/>
      <c r="VTB299" s="6"/>
      <c r="VTC299" s="6"/>
      <c r="VTD299" s="6"/>
      <c r="VTE299" s="6"/>
      <c r="VTF299" s="6"/>
      <c r="VTG299" s="6"/>
      <c r="VTH299" s="6"/>
      <c r="VTI299" s="6"/>
      <c r="VTJ299" s="6"/>
      <c r="VTK299" s="6"/>
      <c r="VTL299" s="6"/>
      <c r="VTM299" s="6"/>
      <c r="VTN299" s="6"/>
      <c r="VTO299" s="6"/>
      <c r="VTP299" s="6"/>
      <c r="VTQ299" s="6"/>
      <c r="VTR299" s="6"/>
      <c r="VTS299" s="6"/>
      <c r="VTT299" s="6"/>
      <c r="VTU299" s="6"/>
      <c r="VTV299" s="6"/>
      <c r="VTW299" s="6"/>
      <c r="VTX299" s="6"/>
      <c r="VTY299" s="6"/>
      <c r="VTZ299" s="6"/>
      <c r="VUA299" s="6"/>
      <c r="VUB299" s="6"/>
      <c r="VUC299" s="6"/>
      <c r="VUD299" s="6"/>
      <c r="VUE299" s="6"/>
      <c r="VUF299" s="6"/>
      <c r="VUG299" s="6"/>
      <c r="VUH299" s="6"/>
      <c r="VUI299" s="6"/>
      <c r="VUJ299" s="6"/>
      <c r="VUK299" s="6"/>
      <c r="VUL299" s="6"/>
      <c r="VUM299" s="6"/>
      <c r="VUN299" s="6"/>
      <c r="VUO299" s="6"/>
      <c r="VUP299" s="6"/>
      <c r="VUQ299" s="6"/>
      <c r="VUR299" s="6"/>
      <c r="VUS299" s="6"/>
      <c r="VUT299" s="6"/>
      <c r="VUU299" s="6"/>
      <c r="VUV299" s="6"/>
      <c r="VUW299" s="6"/>
      <c r="VUX299" s="6"/>
      <c r="VUY299" s="6"/>
      <c r="VUZ299" s="6"/>
      <c r="VVA299" s="6"/>
      <c r="VVB299" s="6"/>
      <c r="VVC299" s="6"/>
      <c r="VVD299" s="6"/>
      <c r="VVE299" s="6"/>
      <c r="VVF299" s="6"/>
      <c r="VVG299" s="6"/>
      <c r="VVH299" s="6"/>
      <c r="VVI299" s="6"/>
      <c r="VVJ299" s="6"/>
      <c r="VVK299" s="6"/>
      <c r="VVL299" s="6"/>
      <c r="VVM299" s="6"/>
      <c r="VVN299" s="6"/>
      <c r="VVO299" s="6"/>
      <c r="VVP299" s="6"/>
      <c r="VVQ299" s="6"/>
      <c r="VVR299" s="6"/>
      <c r="VVS299" s="6"/>
      <c r="VVT299" s="6"/>
      <c r="VVU299" s="6"/>
      <c r="VVV299" s="6"/>
      <c r="VVW299" s="6"/>
      <c r="VVX299" s="6"/>
      <c r="VVY299" s="6"/>
      <c r="VVZ299" s="6"/>
      <c r="VWA299" s="6"/>
      <c r="VWB299" s="6"/>
      <c r="VWC299" s="6"/>
      <c r="VWD299" s="6"/>
      <c r="VWE299" s="6"/>
      <c r="VWF299" s="6"/>
      <c r="VWG299" s="6"/>
      <c r="VWH299" s="6"/>
      <c r="VWI299" s="6"/>
      <c r="VWJ299" s="6"/>
      <c r="VWK299" s="6"/>
      <c r="VWL299" s="6"/>
      <c r="VWM299" s="6"/>
      <c r="VWN299" s="6"/>
      <c r="VWO299" s="6"/>
      <c r="VWP299" s="6"/>
      <c r="VWQ299" s="6"/>
      <c r="VWR299" s="6"/>
      <c r="VWS299" s="6"/>
      <c r="VWT299" s="6"/>
      <c r="VWU299" s="6"/>
      <c r="VWV299" s="6"/>
      <c r="VWW299" s="6"/>
      <c r="VWX299" s="6"/>
      <c r="VWY299" s="6"/>
      <c r="VWZ299" s="6"/>
      <c r="VXA299" s="6"/>
      <c r="VXB299" s="6"/>
      <c r="VXC299" s="6"/>
      <c r="VXD299" s="6"/>
      <c r="VXE299" s="6"/>
      <c r="VXF299" s="6"/>
      <c r="VXG299" s="6"/>
      <c r="VXH299" s="6"/>
      <c r="VXI299" s="6"/>
      <c r="VXJ299" s="6"/>
      <c r="VXK299" s="6"/>
      <c r="VXL299" s="6"/>
      <c r="VXM299" s="6"/>
      <c r="VXN299" s="6"/>
      <c r="VXO299" s="6"/>
      <c r="VXP299" s="6"/>
      <c r="VXQ299" s="6"/>
      <c r="VXR299" s="6"/>
      <c r="VXS299" s="6"/>
      <c r="VXT299" s="6"/>
      <c r="VXU299" s="6"/>
      <c r="VXV299" s="6"/>
      <c r="VXW299" s="6"/>
      <c r="VXX299" s="6"/>
      <c r="VXY299" s="6"/>
      <c r="VXZ299" s="6"/>
      <c r="VYA299" s="6"/>
      <c r="VYB299" s="6"/>
      <c r="VYC299" s="6"/>
      <c r="VYD299" s="6"/>
      <c r="VYE299" s="6"/>
      <c r="VYF299" s="6"/>
      <c r="VYG299" s="6"/>
      <c r="VYH299" s="6"/>
      <c r="VYI299" s="6"/>
      <c r="VYJ299" s="6"/>
      <c r="VYK299" s="6"/>
      <c r="VYL299" s="6"/>
      <c r="VYM299" s="6"/>
      <c r="VYN299" s="6"/>
      <c r="VYO299" s="6"/>
      <c r="VYP299" s="6"/>
      <c r="VYQ299" s="6"/>
      <c r="VYR299" s="6"/>
      <c r="VYS299" s="6"/>
      <c r="VYT299" s="6"/>
      <c r="VYU299" s="6"/>
      <c r="VYV299" s="6"/>
      <c r="VYW299" s="6"/>
      <c r="VYX299" s="6"/>
      <c r="VYY299" s="6"/>
      <c r="VYZ299" s="6"/>
      <c r="VZA299" s="6"/>
      <c r="VZB299" s="6"/>
      <c r="VZC299" s="6"/>
      <c r="VZD299" s="6"/>
      <c r="VZE299" s="6"/>
      <c r="VZF299" s="6"/>
      <c r="VZG299" s="6"/>
      <c r="VZH299" s="6"/>
      <c r="VZI299" s="6"/>
      <c r="VZJ299" s="6"/>
      <c r="VZK299" s="6"/>
      <c r="VZL299" s="6"/>
      <c r="VZM299" s="6"/>
      <c r="VZN299" s="6"/>
      <c r="VZO299" s="6"/>
      <c r="VZP299" s="6"/>
      <c r="VZQ299" s="6"/>
      <c r="VZR299" s="6"/>
      <c r="VZS299" s="6"/>
      <c r="VZT299" s="6"/>
      <c r="VZU299" s="6"/>
      <c r="VZV299" s="6"/>
      <c r="VZW299" s="6"/>
      <c r="VZX299" s="6"/>
      <c r="VZY299" s="6"/>
      <c r="VZZ299" s="6"/>
      <c r="WAA299" s="6"/>
      <c r="WAB299" s="6"/>
      <c r="WAC299" s="6"/>
      <c r="WAD299" s="6"/>
      <c r="WAE299" s="6"/>
      <c r="WAF299" s="6"/>
      <c r="WAG299" s="6"/>
      <c r="WAH299" s="6"/>
      <c r="WAI299" s="6"/>
      <c r="WAJ299" s="6"/>
      <c r="WAK299" s="6"/>
      <c r="WAL299" s="6"/>
      <c r="WAM299" s="6"/>
      <c r="WAN299" s="6"/>
      <c r="WAO299" s="6"/>
      <c r="WAP299" s="6"/>
      <c r="WAQ299" s="6"/>
      <c r="WAR299" s="6"/>
      <c r="WAS299" s="6"/>
      <c r="WAT299" s="6"/>
      <c r="WAU299" s="6"/>
      <c r="WAV299" s="6"/>
      <c r="WAW299" s="6"/>
      <c r="WAX299" s="6"/>
      <c r="WAY299" s="6"/>
      <c r="WAZ299" s="6"/>
      <c r="WBA299" s="6"/>
      <c r="WBB299" s="6"/>
      <c r="WBC299" s="6"/>
      <c r="WBD299" s="6"/>
      <c r="WBE299" s="6"/>
      <c r="WBF299" s="6"/>
      <c r="WBG299" s="6"/>
      <c r="WBH299" s="6"/>
      <c r="WBI299" s="6"/>
      <c r="WBJ299" s="6"/>
      <c r="WBK299" s="6"/>
      <c r="WBL299" s="6"/>
      <c r="WBM299" s="6"/>
      <c r="WBN299" s="6"/>
      <c r="WBO299" s="6"/>
      <c r="WBP299" s="6"/>
      <c r="WBQ299" s="6"/>
      <c r="WBR299" s="6"/>
      <c r="WBS299" s="6"/>
      <c r="WBT299" s="6"/>
      <c r="WBU299" s="6"/>
      <c r="WBV299" s="6"/>
      <c r="WBW299" s="6"/>
      <c r="WBX299" s="6"/>
      <c r="WBY299" s="6"/>
      <c r="WBZ299" s="6"/>
      <c r="WCA299" s="6"/>
      <c r="WCB299" s="6"/>
      <c r="WCC299" s="6"/>
      <c r="WCD299" s="6"/>
      <c r="WCE299" s="6"/>
      <c r="WCF299" s="6"/>
      <c r="WCG299" s="6"/>
      <c r="WCH299" s="6"/>
      <c r="WCI299" s="6"/>
      <c r="WCJ299" s="6"/>
      <c r="WCK299" s="6"/>
      <c r="WCL299" s="6"/>
      <c r="WCM299" s="6"/>
      <c r="WCN299" s="6"/>
      <c r="WCO299" s="6"/>
      <c r="WCP299" s="6"/>
      <c r="WCQ299" s="6"/>
      <c r="WCR299" s="6"/>
      <c r="WCS299" s="6"/>
      <c r="WCT299" s="6"/>
      <c r="WCU299" s="6"/>
      <c r="WCV299" s="6"/>
      <c r="WCW299" s="6"/>
      <c r="WCX299" s="6"/>
      <c r="WCY299" s="6"/>
      <c r="WCZ299" s="6"/>
      <c r="WDA299" s="6"/>
      <c r="WDB299" s="6"/>
      <c r="WDC299" s="6"/>
      <c r="WDD299" s="6"/>
      <c r="WDE299" s="6"/>
      <c r="WDF299" s="6"/>
      <c r="WDG299" s="6"/>
      <c r="WDH299" s="6"/>
      <c r="WDI299" s="6"/>
      <c r="WDJ299" s="6"/>
      <c r="WDK299" s="6"/>
      <c r="WDL299" s="6"/>
      <c r="WDM299" s="6"/>
      <c r="WDN299" s="6"/>
      <c r="WDO299" s="6"/>
      <c r="WDP299" s="6"/>
      <c r="WDQ299" s="6"/>
      <c r="WDR299" s="6"/>
      <c r="WDS299" s="6"/>
      <c r="WDT299" s="6"/>
      <c r="WDU299" s="6"/>
      <c r="WDV299" s="6"/>
      <c r="WDW299" s="6"/>
      <c r="WDX299" s="6"/>
      <c r="WDY299" s="6"/>
      <c r="WDZ299" s="6"/>
      <c r="WEA299" s="6"/>
      <c r="WEB299" s="6"/>
      <c r="WEC299" s="6"/>
      <c r="WED299" s="6"/>
      <c r="WEE299" s="6"/>
      <c r="WEF299" s="6"/>
      <c r="WEG299" s="6"/>
      <c r="WEH299" s="6"/>
      <c r="WEI299" s="6"/>
      <c r="WEJ299" s="6"/>
      <c r="WEK299" s="6"/>
      <c r="WEL299" s="6"/>
      <c r="WEM299" s="6"/>
      <c r="WEN299" s="6"/>
      <c r="WEO299" s="6"/>
      <c r="WEP299" s="6"/>
      <c r="WEQ299" s="6"/>
      <c r="WER299" s="6"/>
      <c r="WES299" s="6"/>
      <c r="WET299" s="6"/>
      <c r="WEU299" s="6"/>
      <c r="WEV299" s="6"/>
      <c r="WEW299" s="6"/>
      <c r="WEX299" s="6"/>
      <c r="WEY299" s="6"/>
      <c r="WEZ299" s="6"/>
      <c r="WFA299" s="6"/>
      <c r="WFB299" s="6"/>
      <c r="WFC299" s="6"/>
      <c r="WFD299" s="6"/>
      <c r="WFE299" s="6"/>
      <c r="WFF299" s="6"/>
      <c r="WFG299" s="6"/>
      <c r="WFH299" s="6"/>
      <c r="WFI299" s="6"/>
      <c r="WFJ299" s="6"/>
      <c r="WFK299" s="6"/>
      <c r="WFL299" s="6"/>
      <c r="WFM299" s="6"/>
      <c r="WFN299" s="6"/>
      <c r="WFO299" s="6"/>
      <c r="WFP299" s="6"/>
      <c r="WFQ299" s="6"/>
      <c r="WFR299" s="6"/>
      <c r="WFS299" s="6"/>
      <c r="WFT299" s="6"/>
      <c r="WFU299" s="6"/>
      <c r="WFV299" s="6"/>
      <c r="WFW299" s="6"/>
      <c r="WFX299" s="6"/>
      <c r="WFY299" s="6"/>
      <c r="WFZ299" s="6"/>
      <c r="WGA299" s="6"/>
      <c r="WGB299" s="6"/>
      <c r="WGC299" s="6"/>
      <c r="WGD299" s="6"/>
      <c r="WGE299" s="6"/>
      <c r="WGF299" s="6"/>
      <c r="WGG299" s="6"/>
      <c r="WGH299" s="6"/>
      <c r="WGI299" s="6"/>
      <c r="WGJ299" s="6"/>
      <c r="WGK299" s="6"/>
      <c r="WGL299" s="6"/>
      <c r="WGM299" s="6"/>
      <c r="WGN299" s="6"/>
      <c r="WGO299" s="6"/>
      <c r="WGP299" s="6"/>
      <c r="WGQ299" s="6"/>
      <c r="WGR299" s="6"/>
      <c r="WGS299" s="6"/>
      <c r="WGT299" s="6"/>
      <c r="WGU299" s="6"/>
      <c r="WGV299" s="6"/>
      <c r="WGW299" s="6"/>
      <c r="WGX299" s="6"/>
      <c r="WGY299" s="6"/>
      <c r="WGZ299" s="6"/>
      <c r="WHA299" s="6"/>
      <c r="WHB299" s="6"/>
      <c r="WHC299" s="6"/>
      <c r="WHD299" s="6"/>
      <c r="WHE299" s="6"/>
      <c r="WHF299" s="6"/>
      <c r="WHG299" s="6"/>
      <c r="WHH299" s="6"/>
      <c r="WHI299" s="6"/>
      <c r="WHJ299" s="6"/>
      <c r="WHK299" s="6"/>
      <c r="WHL299" s="6"/>
      <c r="WHM299" s="6"/>
      <c r="WHN299" s="6"/>
      <c r="WHO299" s="6"/>
      <c r="WHP299" s="6"/>
      <c r="WHQ299" s="6"/>
      <c r="WHR299" s="6"/>
      <c r="WHS299" s="6"/>
      <c r="WHT299" s="6"/>
      <c r="WHU299" s="6"/>
      <c r="WHV299" s="6"/>
      <c r="WHW299" s="6"/>
      <c r="WHX299" s="6"/>
      <c r="WHY299" s="6"/>
      <c r="WHZ299" s="6"/>
      <c r="WIA299" s="6"/>
      <c r="WIB299" s="6"/>
      <c r="WIC299" s="6"/>
      <c r="WID299" s="6"/>
      <c r="WIE299" s="6"/>
      <c r="WIF299" s="6"/>
      <c r="WIG299" s="6"/>
      <c r="WIH299" s="6"/>
      <c r="WII299" s="6"/>
      <c r="WIJ299" s="6"/>
      <c r="WIK299" s="6"/>
      <c r="WIL299" s="6"/>
      <c r="WIM299" s="6"/>
      <c r="WIN299" s="6"/>
      <c r="WIO299" s="6"/>
      <c r="WIP299" s="6"/>
      <c r="WIQ299" s="6"/>
      <c r="WIR299" s="6"/>
      <c r="WIS299" s="6"/>
      <c r="WIT299" s="6"/>
      <c r="WIU299" s="6"/>
      <c r="WIV299" s="6"/>
      <c r="WIW299" s="6"/>
      <c r="WIX299" s="6"/>
      <c r="WIY299" s="6"/>
      <c r="WIZ299" s="6"/>
      <c r="WJA299" s="6"/>
      <c r="WJB299" s="6"/>
      <c r="WJC299" s="6"/>
      <c r="WJD299" s="6"/>
      <c r="WJE299" s="6"/>
      <c r="WJF299" s="6"/>
      <c r="WJG299" s="6"/>
      <c r="WJH299" s="6"/>
      <c r="WJI299" s="6"/>
      <c r="WJJ299" s="6"/>
      <c r="WJK299" s="6"/>
      <c r="WJL299" s="6"/>
      <c r="WJM299" s="6"/>
      <c r="WJN299" s="6"/>
      <c r="WJO299" s="6"/>
      <c r="WJP299" s="6"/>
      <c r="WJQ299" s="6"/>
      <c r="WJR299" s="6"/>
      <c r="WJS299" s="6"/>
      <c r="WJT299" s="6"/>
      <c r="WJU299" s="6"/>
      <c r="WJV299" s="6"/>
      <c r="WJW299" s="6"/>
      <c r="WJX299" s="6"/>
      <c r="WJY299" s="6"/>
      <c r="WJZ299" s="6"/>
      <c r="WKA299" s="6"/>
      <c r="WKB299" s="6"/>
      <c r="WKC299" s="6"/>
      <c r="WKD299" s="6"/>
      <c r="WKE299" s="6"/>
      <c r="WKF299" s="6"/>
      <c r="WKG299" s="6"/>
      <c r="WKH299" s="6"/>
      <c r="WKI299" s="6"/>
      <c r="WKJ299" s="6"/>
      <c r="WKK299" s="6"/>
      <c r="WKL299" s="6"/>
      <c r="WKM299" s="6"/>
      <c r="WKN299" s="6"/>
      <c r="WKO299" s="6"/>
      <c r="WKP299" s="6"/>
      <c r="WKQ299" s="6"/>
      <c r="WKR299" s="6"/>
      <c r="WKS299" s="6"/>
      <c r="WKT299" s="6"/>
      <c r="WKU299" s="6"/>
      <c r="WKV299" s="6"/>
      <c r="WKW299" s="6"/>
      <c r="WKX299" s="6"/>
      <c r="WKY299" s="6"/>
      <c r="WKZ299" s="6"/>
      <c r="WLA299" s="6"/>
      <c r="WLB299" s="6"/>
      <c r="WLC299" s="6"/>
      <c r="WLD299" s="6"/>
      <c r="WLE299" s="6"/>
      <c r="WLF299" s="6"/>
      <c r="WLG299" s="6"/>
      <c r="WLH299" s="6"/>
      <c r="WLI299" s="6"/>
      <c r="WLJ299" s="6"/>
      <c r="WLK299" s="6"/>
      <c r="WLL299" s="6"/>
      <c r="WLM299" s="6"/>
      <c r="WLN299" s="6"/>
      <c r="WLO299" s="6"/>
      <c r="WLP299" s="6"/>
      <c r="WLQ299" s="6"/>
      <c r="WLR299" s="6"/>
      <c r="WLS299" s="6"/>
      <c r="WLT299" s="6"/>
      <c r="WLU299" s="6"/>
      <c r="WLV299" s="6"/>
      <c r="WLW299" s="6"/>
      <c r="WLX299" s="6"/>
      <c r="WLY299" s="6"/>
      <c r="WLZ299" s="6"/>
      <c r="WMA299" s="6"/>
      <c r="WMB299" s="6"/>
      <c r="WMC299" s="6"/>
      <c r="WMD299" s="6"/>
      <c r="WME299" s="6"/>
      <c r="WMF299" s="6"/>
      <c r="WMG299" s="6"/>
      <c r="WMH299" s="6"/>
      <c r="WMI299" s="6"/>
      <c r="WMJ299" s="6"/>
      <c r="WMK299" s="6"/>
      <c r="WML299" s="6"/>
      <c r="WMM299" s="6"/>
      <c r="WMN299" s="6"/>
      <c r="WMO299" s="6"/>
      <c r="WMP299" s="6"/>
      <c r="WMQ299" s="6"/>
      <c r="WMR299" s="6"/>
      <c r="WMS299" s="6"/>
      <c r="WMT299" s="6"/>
      <c r="WMU299" s="6"/>
      <c r="WMV299" s="6"/>
      <c r="WMW299" s="6"/>
      <c r="WMX299" s="6"/>
      <c r="WMY299" s="6"/>
      <c r="WMZ299" s="6"/>
      <c r="WNA299" s="6"/>
      <c r="WNB299" s="6"/>
      <c r="WNC299" s="6"/>
      <c r="WND299" s="6"/>
      <c r="WNE299" s="6"/>
      <c r="WNF299" s="6"/>
      <c r="WNG299" s="6"/>
      <c r="WNH299" s="6"/>
      <c r="WNI299" s="6"/>
      <c r="WNJ299" s="6"/>
      <c r="WNK299" s="6"/>
      <c r="WNL299" s="6"/>
      <c r="WNM299" s="6"/>
      <c r="WNN299" s="6"/>
      <c r="WNO299" s="6"/>
      <c r="WNP299" s="6"/>
      <c r="WNQ299" s="6"/>
      <c r="WNR299" s="6"/>
      <c r="WNS299" s="6"/>
      <c r="WNT299" s="6"/>
      <c r="WNU299" s="6"/>
      <c r="WNV299" s="6"/>
      <c r="WNW299" s="6"/>
      <c r="WNX299" s="6"/>
      <c r="WNY299" s="6"/>
      <c r="WNZ299" s="6"/>
      <c r="WOA299" s="6"/>
      <c r="WOB299" s="6"/>
      <c r="WOC299" s="6"/>
      <c r="WOD299" s="6"/>
      <c r="WOE299" s="6"/>
      <c r="WOF299" s="6"/>
      <c r="WOG299" s="6"/>
      <c r="WOH299" s="6"/>
      <c r="WOI299" s="6"/>
      <c r="WOJ299" s="6"/>
      <c r="WOK299" s="6"/>
      <c r="WOL299" s="6"/>
      <c r="WOM299" s="6"/>
      <c r="WON299" s="6"/>
      <c r="WOO299" s="6"/>
      <c r="WOP299" s="6"/>
      <c r="WOQ299" s="6"/>
      <c r="WOR299" s="6"/>
      <c r="WOS299" s="6"/>
      <c r="WOT299" s="6"/>
      <c r="WOU299" s="6"/>
      <c r="WOV299" s="6"/>
      <c r="WOW299" s="6"/>
      <c r="WOX299" s="6"/>
      <c r="WOY299" s="6"/>
      <c r="WOZ299" s="6"/>
      <c r="WPA299" s="6"/>
      <c r="WPB299" s="6"/>
      <c r="WPC299" s="6"/>
      <c r="WPD299" s="6"/>
      <c r="WPE299" s="6"/>
      <c r="WPF299" s="6"/>
      <c r="WPG299" s="6"/>
      <c r="WPH299" s="6"/>
      <c r="WPI299" s="6"/>
      <c r="WPJ299" s="6"/>
      <c r="WPK299" s="6"/>
      <c r="WPL299" s="6"/>
      <c r="WPM299" s="6"/>
      <c r="WPN299" s="6"/>
      <c r="WPO299" s="6"/>
      <c r="WPP299" s="6"/>
      <c r="WPQ299" s="6"/>
      <c r="WPR299" s="6"/>
      <c r="WPS299" s="6"/>
      <c r="WPT299" s="6"/>
      <c r="WPU299" s="6"/>
      <c r="WPV299" s="6"/>
      <c r="WPW299" s="6"/>
      <c r="WPX299" s="6"/>
      <c r="WPY299" s="6"/>
      <c r="WPZ299" s="6"/>
      <c r="WQA299" s="6"/>
      <c r="WQB299" s="6"/>
      <c r="WQC299" s="6"/>
      <c r="WQD299" s="6"/>
      <c r="WQE299" s="6"/>
      <c r="WQF299" s="6"/>
      <c r="WQG299" s="6"/>
      <c r="WQH299" s="6"/>
      <c r="WQI299" s="6"/>
      <c r="WQJ299" s="6"/>
      <c r="WQK299" s="6"/>
      <c r="WQL299" s="6"/>
      <c r="WQM299" s="6"/>
      <c r="WQN299" s="6"/>
      <c r="WQO299" s="6"/>
      <c r="WQP299" s="6"/>
      <c r="WQQ299" s="6"/>
      <c r="WQR299" s="6"/>
      <c r="WQS299" s="6"/>
      <c r="WQT299" s="6"/>
      <c r="WQU299" s="6"/>
      <c r="WQV299" s="6"/>
      <c r="WQW299" s="6"/>
      <c r="WQX299" s="6"/>
      <c r="WQY299" s="6"/>
      <c r="WQZ299" s="6"/>
      <c r="WRA299" s="6"/>
      <c r="WRB299" s="6"/>
      <c r="WRC299" s="6"/>
      <c r="WRD299" s="6"/>
      <c r="WRE299" s="6"/>
      <c r="WRF299" s="6"/>
      <c r="WRG299" s="6"/>
      <c r="WRH299" s="6"/>
      <c r="WRI299" s="6"/>
      <c r="WRJ299" s="6"/>
      <c r="WRK299" s="6"/>
      <c r="WRL299" s="6"/>
      <c r="WRM299" s="6"/>
      <c r="WRN299" s="6"/>
      <c r="WRO299" s="6"/>
      <c r="WRP299" s="6"/>
      <c r="WRQ299" s="6"/>
      <c r="WRR299" s="6"/>
      <c r="WRS299" s="6"/>
      <c r="WRT299" s="6"/>
      <c r="WRU299" s="6"/>
      <c r="WRV299" s="6"/>
      <c r="WRW299" s="6"/>
      <c r="WRX299" s="6"/>
      <c r="WRY299" s="6"/>
      <c r="WRZ299" s="6"/>
      <c r="WSA299" s="6"/>
      <c r="WSB299" s="6"/>
      <c r="WSC299" s="6"/>
      <c r="WSD299" s="6"/>
      <c r="WSE299" s="6"/>
      <c r="WSF299" s="6"/>
      <c r="WSG299" s="6"/>
      <c r="WSH299" s="6"/>
      <c r="WSI299" s="6"/>
      <c r="WSJ299" s="6"/>
      <c r="WSK299" s="6"/>
      <c r="WSL299" s="6"/>
      <c r="WSM299" s="6"/>
      <c r="WSN299" s="6"/>
      <c r="WSO299" s="6"/>
      <c r="WSP299" s="6"/>
      <c r="WSQ299" s="6"/>
      <c r="WSR299" s="6"/>
      <c r="WSS299" s="6"/>
      <c r="WST299" s="6"/>
      <c r="WSU299" s="6"/>
      <c r="WSV299" s="6"/>
      <c r="WSW299" s="6"/>
      <c r="WSX299" s="6"/>
      <c r="WSY299" s="6"/>
      <c r="WSZ299" s="6"/>
      <c r="WTA299" s="6"/>
      <c r="WTB299" s="6"/>
      <c r="WTC299" s="6"/>
      <c r="WTD299" s="6"/>
      <c r="WTE299" s="6"/>
      <c r="WTF299" s="6"/>
      <c r="WTG299" s="6"/>
      <c r="WTH299" s="6"/>
      <c r="WTI299" s="6"/>
      <c r="WTJ299" s="6"/>
      <c r="WTK299" s="6"/>
      <c r="WTL299" s="6"/>
      <c r="WTM299" s="6"/>
      <c r="WTN299" s="6"/>
      <c r="WTO299" s="6"/>
      <c r="WTP299" s="6"/>
      <c r="WTQ299" s="6"/>
      <c r="WTR299" s="6"/>
      <c r="WTS299" s="6"/>
      <c r="WTT299" s="6"/>
      <c r="WTU299" s="6"/>
      <c r="WTV299" s="6"/>
      <c r="WTW299" s="6"/>
      <c r="WTX299" s="6"/>
      <c r="WTY299" s="6"/>
      <c r="WTZ299" s="6"/>
      <c r="WUA299" s="6"/>
      <c r="WUB299" s="6"/>
      <c r="WUC299" s="6"/>
      <c r="WUD299" s="6"/>
      <c r="WUE299" s="6"/>
      <c r="WUF299" s="6"/>
      <c r="WUG299" s="6"/>
      <c r="WUH299" s="6"/>
      <c r="WUI299" s="6"/>
      <c r="WUJ299" s="6"/>
      <c r="WUK299" s="6"/>
      <c r="WUL299" s="6"/>
      <c r="WUM299" s="6"/>
      <c r="WUN299" s="6"/>
      <c r="WUO299" s="6"/>
      <c r="WUP299" s="6"/>
      <c r="WUQ299" s="6"/>
      <c r="WUR299" s="6"/>
      <c r="WUS299" s="6"/>
      <c r="WUT299" s="6"/>
      <c r="WUU299" s="6"/>
      <c r="WUV299" s="6"/>
      <c r="WUW299" s="6"/>
      <c r="WUX299" s="6"/>
      <c r="WUY299" s="6"/>
      <c r="WUZ299" s="6"/>
      <c r="WVA299" s="6"/>
      <c r="WVB299" s="6"/>
      <c r="WVC299" s="6"/>
      <c r="WVD299" s="6"/>
      <c r="WVE299" s="6"/>
      <c r="WVF299" s="6"/>
      <c r="WVG299" s="6"/>
      <c r="WVH299" s="6"/>
      <c r="WVI299" s="6"/>
      <c r="WVJ299" s="6"/>
      <c r="WVK299" s="6"/>
      <c r="WVL299" s="6"/>
      <c r="WVM299" s="6"/>
      <c r="WVN299" s="6"/>
      <c r="WVO299" s="6"/>
      <c r="WVP299" s="6"/>
      <c r="WVQ299" s="6"/>
      <c r="WVR299" s="6"/>
      <c r="WVS299" s="6"/>
      <c r="WVT299" s="6"/>
      <c r="WVU299" s="6"/>
      <c r="WVV299" s="6"/>
      <c r="WVW299" s="6"/>
      <c r="WVX299" s="6"/>
      <c r="WVY299" s="6"/>
      <c r="WVZ299" s="6"/>
      <c r="WWA299" s="6"/>
      <c r="WWB299" s="6"/>
      <c r="WWC299" s="6"/>
      <c r="WWD299" s="6"/>
      <c r="WWE299" s="6"/>
      <c r="WWF299" s="6"/>
      <c r="WWG299" s="6"/>
      <c r="WWH299" s="6"/>
      <c r="WWI299" s="6"/>
      <c r="WWJ299" s="6"/>
      <c r="WWK299" s="6"/>
      <c r="WWL299" s="6"/>
      <c r="WWM299" s="6"/>
      <c r="WWN299" s="6"/>
      <c r="WWO299" s="6"/>
      <c r="WWP299" s="6"/>
      <c r="WWQ299" s="6"/>
      <c r="WWR299" s="6"/>
      <c r="WWS299" s="6"/>
      <c r="WWT299" s="6"/>
      <c r="WWU299" s="6"/>
      <c r="WWV299" s="6"/>
      <c r="WWW299" s="6"/>
      <c r="WWX299" s="6"/>
      <c r="WWY299" s="6"/>
      <c r="WWZ299" s="6"/>
      <c r="WXA299" s="6"/>
      <c r="WXB299" s="6"/>
      <c r="WXC299" s="6"/>
      <c r="WXD299" s="6"/>
      <c r="WXE299" s="6"/>
      <c r="WXF299" s="6"/>
      <c r="WXG299" s="6"/>
      <c r="WXH299" s="6"/>
      <c r="WXI299" s="6"/>
      <c r="WXJ299" s="6"/>
      <c r="WXK299" s="6"/>
      <c r="WXL299" s="6"/>
      <c r="WXM299" s="6"/>
      <c r="WXN299" s="6"/>
      <c r="WXO299" s="6"/>
      <c r="WXP299" s="6"/>
      <c r="WXQ299" s="6"/>
      <c r="WXR299" s="6"/>
      <c r="WXS299" s="6"/>
      <c r="WXT299" s="6"/>
      <c r="WXU299" s="6"/>
      <c r="WXV299" s="6"/>
      <c r="WXW299" s="6"/>
      <c r="WXX299" s="6"/>
      <c r="WXY299" s="6"/>
      <c r="WXZ299" s="6"/>
      <c r="WYA299" s="6"/>
      <c r="WYB299" s="6"/>
      <c r="WYC299" s="6"/>
      <c r="WYD299" s="6"/>
      <c r="WYE299" s="6"/>
      <c r="WYF299" s="6"/>
      <c r="WYG299" s="6"/>
      <c r="WYH299" s="6"/>
      <c r="WYI299" s="6"/>
      <c r="WYJ299" s="6"/>
      <c r="WYK299" s="6"/>
      <c r="WYL299" s="6"/>
      <c r="WYM299" s="6"/>
      <c r="WYN299" s="6"/>
      <c r="WYO299" s="6"/>
      <c r="WYP299" s="6"/>
      <c r="WYQ299" s="6"/>
      <c r="WYR299" s="6"/>
      <c r="WYS299" s="6"/>
      <c r="WYT299" s="6"/>
      <c r="WYU299" s="6"/>
      <c r="WYV299" s="6"/>
      <c r="WYW299" s="6"/>
      <c r="WYX299" s="6"/>
      <c r="WYY299" s="6"/>
      <c r="WYZ299" s="6"/>
      <c r="WZA299" s="6"/>
      <c r="WZB299" s="6"/>
      <c r="WZC299" s="6"/>
      <c r="WZD299" s="6"/>
      <c r="WZE299" s="6"/>
      <c r="WZF299" s="6"/>
      <c r="WZG299" s="6"/>
      <c r="WZH299" s="6"/>
      <c r="WZI299" s="6"/>
      <c r="WZJ299" s="6"/>
      <c r="WZK299" s="6"/>
      <c r="WZL299" s="6"/>
      <c r="WZM299" s="6"/>
      <c r="WZN299" s="6"/>
      <c r="WZO299" s="6"/>
      <c r="WZP299" s="6"/>
      <c r="WZQ299" s="6"/>
      <c r="WZR299" s="6"/>
      <c r="WZS299" s="6"/>
      <c r="WZT299" s="6"/>
      <c r="WZU299" s="6"/>
      <c r="WZV299" s="6"/>
      <c r="WZW299" s="6"/>
      <c r="WZX299" s="6"/>
      <c r="WZY299" s="6"/>
      <c r="WZZ299" s="6"/>
      <c r="XAA299" s="6"/>
      <c r="XAB299" s="6"/>
      <c r="XAC299" s="6"/>
      <c r="XAD299" s="6"/>
      <c r="XAE299" s="6"/>
      <c r="XAF299" s="6"/>
      <c r="XAG299" s="6"/>
      <c r="XAH299" s="6"/>
      <c r="XAI299" s="6"/>
      <c r="XAJ299" s="6"/>
      <c r="XAK299" s="6"/>
      <c r="XAL299" s="6"/>
      <c r="XAM299" s="6"/>
      <c r="XAN299" s="6"/>
      <c r="XAO299" s="6"/>
      <c r="XAP299" s="6"/>
      <c r="XAQ299" s="6"/>
      <c r="XAR299" s="6"/>
      <c r="XAS299" s="6"/>
      <c r="XAT299" s="6"/>
      <c r="XAU299" s="6"/>
      <c r="XAV299" s="6"/>
      <c r="XAW299" s="6"/>
      <c r="XAX299" s="6"/>
      <c r="XAY299" s="6"/>
      <c r="XAZ299" s="6"/>
      <c r="XBA299" s="6"/>
      <c r="XBB299" s="6"/>
      <c r="XBC299" s="6"/>
      <c r="XBD299" s="6"/>
      <c r="XBE299" s="6"/>
      <c r="XBF299" s="6"/>
      <c r="XBG299" s="6"/>
      <c r="XBH299" s="6"/>
      <c r="XBI299" s="6"/>
      <c r="XBJ299" s="6"/>
      <c r="XBK299" s="6"/>
      <c r="XBL299" s="6"/>
      <c r="XBM299" s="6"/>
      <c r="XBN299" s="6"/>
      <c r="XBO299" s="6"/>
      <c r="XBP299" s="6"/>
      <c r="XBQ299" s="6"/>
      <c r="XBR299" s="6"/>
      <c r="XBS299" s="6"/>
      <c r="XBT299" s="6"/>
      <c r="XBU299" s="6"/>
      <c r="XBV299" s="6"/>
      <c r="XBW299" s="6"/>
      <c r="XBX299" s="6"/>
      <c r="XBY299" s="6"/>
      <c r="XBZ299" s="6"/>
      <c r="XCA299" s="6"/>
      <c r="XCB299" s="6"/>
      <c r="XCC299" s="6"/>
      <c r="XCD299" s="6"/>
      <c r="XCE299" s="6"/>
      <c r="XCF299" s="6"/>
      <c r="XCG299" s="6"/>
      <c r="XCH299" s="6"/>
      <c r="XCI299" s="6"/>
      <c r="XCJ299" s="6"/>
      <c r="XCK299" s="6"/>
      <c r="XCL299" s="6"/>
      <c r="XCM299" s="6"/>
      <c r="XCN299" s="6"/>
      <c r="XCO299" s="6"/>
      <c r="XCP299" s="6"/>
      <c r="XCQ299" s="6"/>
      <c r="XCR299" s="6"/>
      <c r="XCS299" s="6"/>
      <c r="XCT299" s="6"/>
      <c r="XCU299" s="6"/>
      <c r="XCV299" s="6"/>
      <c r="XCW299" s="6"/>
      <c r="XCX299" s="6"/>
      <c r="XCY299" s="6"/>
      <c r="XCZ299" s="6"/>
      <c r="XDA299" s="6"/>
      <c r="XDB299" s="6"/>
    </row>
    <row r="300" spans="1:16330" s="2" customFormat="1">
      <c r="A300" s="128">
        <v>40481</v>
      </c>
      <c r="B300" s="128">
        <v>1429</v>
      </c>
      <c r="C300" s="128">
        <v>373</v>
      </c>
      <c r="D300" s="145">
        <v>40614</v>
      </c>
      <c r="E300" s="134">
        <f>D300*0.035</f>
        <v>1421.4900000000002</v>
      </c>
      <c r="F300" s="133">
        <f>E300*0.26</f>
        <v>369.58740000000006</v>
      </c>
      <c r="G300" s="9">
        <v>11</v>
      </c>
      <c r="H300" s="9">
        <f>E300*1.25</f>
        <v>1776.8625000000002</v>
      </c>
      <c r="I300" s="9">
        <f>F300*1.25</f>
        <v>461.98425000000009</v>
      </c>
      <c r="J300" s="9">
        <f>E300*1.5</f>
        <v>2132.2350000000006</v>
      </c>
      <c r="K300" s="9">
        <f>F300*1.5</f>
        <v>554.38110000000006</v>
      </c>
      <c r="L300" s="9">
        <v>6</v>
      </c>
      <c r="M300" s="124">
        <v>8</v>
      </c>
      <c r="N300" s="123">
        <v>9</v>
      </c>
      <c r="O300" s="169" t="s">
        <v>402</v>
      </c>
      <c r="P300" s="8">
        <v>810051</v>
      </c>
      <c r="Q300" s="8" t="s">
        <v>403</v>
      </c>
      <c r="R300" s="8" t="s">
        <v>178</v>
      </c>
      <c r="S300" s="181">
        <v>44770</v>
      </c>
      <c r="T300" s="181">
        <f>VLOOKUP(P300,'[3]Monitor Schedule'!$A:$J,10,FALSE)</f>
        <v>44706</v>
      </c>
      <c r="U300" s="181">
        <v>44784</v>
      </c>
      <c r="V300" s="181" t="e">
        <f>VLOOKUP(P300,'[3]Monitor Schedule'!$A:$K,11,FALSE)</f>
        <v>#N/A</v>
      </c>
      <c r="W300" s="181" t="s">
        <v>28</v>
      </c>
      <c r="X300" s="8" t="s">
        <v>179</v>
      </c>
      <c r="Y300" s="2" t="str">
        <f>VLOOKUP(P300,'[3]Monitor Schedule'!$A:$BM,13,FALSE)</f>
        <v>Yes</v>
      </c>
      <c r="Z300" s="2" t="str">
        <f>VLOOKUP(P300,'[3]Monitor Schedule'!$A:$BM,14,FALSE)</f>
        <v>Yes</v>
      </c>
      <c r="AA300" s="2" t="s">
        <v>30</v>
      </c>
      <c r="AB300" s="2" t="str">
        <f>VLOOKUP(P300,'[3]Monitor Schedule'!$A:$BM,16,FALSE)</f>
        <v>No</v>
      </c>
      <c r="AC300" s="2" t="str">
        <f>VLOOKUP(P300,'[3]Monitor Schedule'!$A:$BM,17,FALSE)</f>
        <v>No</v>
      </c>
      <c r="AD300" s="2" t="str">
        <f>VLOOKUP(P300,'[3]Monitor Schedule'!$A:$BM,18,FALSE)</f>
        <v>No</v>
      </c>
      <c r="AE300" s="2" t="str">
        <f>VLOOKUP(P300,'[3]Monitor Schedule'!$A:$BM,19,FALSE)</f>
        <v>No</v>
      </c>
      <c r="AF300" s="2" t="str">
        <f>VLOOKUP(P300,'[3]Monitor Schedule'!$A:$BM,20,FALSE)</f>
        <v>No</v>
      </c>
      <c r="AG300" s="2" t="str">
        <f>VLOOKUP(P300,'[3]Monitor Schedule'!$A:$BM,21,FALSE)</f>
        <v>Yes</v>
      </c>
      <c r="AH300" s="2" t="str">
        <f>VLOOKUP(P300,'[3]Monitor Schedule'!$A:$BM,22,FALSE)</f>
        <v>Yes</v>
      </c>
      <c r="AI300" s="2" t="str">
        <f>VLOOKUP(P300,'[3]Monitor Schedule'!$A:$BM,23,FALSE)</f>
        <v>Yes</v>
      </c>
      <c r="AJ300" s="2" t="s">
        <v>30</v>
      </c>
      <c r="AK300" s="2" t="s">
        <v>30</v>
      </c>
      <c r="AL300" s="2" t="str">
        <f>VLOOKUP(P300,'[3]Monitor Schedule'!$A:$BM,26,FALSE)</f>
        <v>No</v>
      </c>
      <c r="AM300" s="2" t="str">
        <f>VLOOKUP(P300,'[3]Monitor Schedule'!$A:$BM,27,FALSE)</f>
        <v>No</v>
      </c>
      <c r="AN300" s="2" t="str">
        <f>VLOOKUP(P300,'[3]Monitor Schedule'!$A:$BM,28,FALSE)</f>
        <v>No</v>
      </c>
      <c r="AO300" s="2" t="str">
        <f>VLOOKUP(P300,'[3]Monitor Schedule'!$A:$BM,29,FALSE)</f>
        <v>No</v>
      </c>
      <c r="AP300" s="2" t="str">
        <f>VLOOKUP(P300,'[3]Monitor Schedule'!$A:$BM,30,FALSE)</f>
        <v>No</v>
      </c>
      <c r="AQ300" s="2" t="str">
        <f>VLOOKUP(P300,'[3]Monitor Schedule'!$A:$BM,31,FALSE)</f>
        <v>No</v>
      </c>
      <c r="AR300" s="2" t="str">
        <f>VLOOKUP(P300,'[3]Monitor Schedule'!$A:$BM,32,FALSE)</f>
        <v>No</v>
      </c>
      <c r="AS300" s="2" t="str">
        <f>VLOOKUP(P300,'[3]Monitor Schedule'!$A:$BM,33,FALSE)</f>
        <v>No</v>
      </c>
      <c r="AT300" s="2" t="str">
        <f>VLOOKUP(P300,'[3]Monitor Schedule'!$A:$BM,34,FALSE)</f>
        <v>No</v>
      </c>
      <c r="AU300" s="2" t="str">
        <f>VLOOKUP(P300,'[3]Monitor Schedule'!$A:$BM,35,FALSE)</f>
        <v>Yes</v>
      </c>
      <c r="AV300" s="2" t="str">
        <f>VLOOKUP(P300,'[3]Monitor Schedule'!$A:$BM,36,FALSE)</f>
        <v>Yes</v>
      </c>
      <c r="AW300" s="2" t="str">
        <f>VLOOKUP(P300,'[3]Monitor Schedule'!$A:$BM,37,FALSE)</f>
        <v>No</v>
      </c>
      <c r="AX300" s="2" t="str">
        <f>VLOOKUP(P300,'[3]Monitor Schedule'!$A:$BM,38,FALSE)</f>
        <v>No</v>
      </c>
      <c r="AY300" s="2" t="str">
        <f>VLOOKUP(P300,'[3]Monitor Schedule'!$A:$BM,39,FALSE)</f>
        <v>No</v>
      </c>
      <c r="AZ300" s="2" t="str">
        <f>VLOOKUP(P300,'[3]Monitor Schedule'!$A:$BM,40,FALSE)</f>
        <v>No</v>
      </c>
      <c r="BA300" s="2" t="str">
        <f>VLOOKUP(P300,'[3]Monitor Schedule'!$A:$BM,41,FALSE)</f>
        <v>No</v>
      </c>
      <c r="BB300" s="2" t="str">
        <f>VLOOKUP(P300,'[3]Monitor Schedule'!$A:$BM,42,FALSE)</f>
        <v>Yes</v>
      </c>
      <c r="BC300" s="2" t="str">
        <f>VLOOKUP(P300,'[3]Monitor Schedule'!$A:$BM,43,FALSE)</f>
        <v>Yes</v>
      </c>
      <c r="BD300" s="2" t="str">
        <f>VLOOKUP(P300,'[3]Monitor Schedule'!$A:$BM,44,FALSE)</f>
        <v>No</v>
      </c>
      <c r="BE300" s="2" t="str">
        <f>VLOOKUP(P300,'[3]Monitor Schedule'!$A:$BM,45,FALSE)</f>
        <v>No</v>
      </c>
      <c r="BF300" s="2" t="str">
        <f>VLOOKUP(P300,'[3]Monitor Schedule'!$A:$BM,46,FALSE)</f>
        <v>No</v>
      </c>
      <c r="BG300" s="2" t="str">
        <f>VLOOKUP(P300,'[3]Monitor Schedule'!$A:$BM,47,FALSE)</f>
        <v>No</v>
      </c>
      <c r="BH300" s="2" t="str">
        <f>VLOOKUP(P300,'[3]Monitor Schedule'!$A:$BM,48,FALSE)</f>
        <v>No</v>
      </c>
      <c r="BI300" s="2" t="str">
        <f>VLOOKUP(P300,'[3]Monitor Schedule'!$A:$BM,49,FALSE)</f>
        <v>Yes</v>
      </c>
      <c r="BJ300" s="2" t="str">
        <f>VLOOKUP(P300,'[3]Monitor Schedule'!$A:$BM,50,FALSE)</f>
        <v>Yes</v>
      </c>
      <c r="BK300" s="2" t="str">
        <f>VLOOKUP(P300,'[3]Monitor Schedule'!$A:$BM,51,FALSE)</f>
        <v>No</v>
      </c>
      <c r="BL300" s="2" t="str">
        <f>VLOOKUP(P300,'[3]Monitor Schedule'!$A:$BM,52,FALSE)</f>
        <v>No</v>
      </c>
      <c r="BM300" s="2" t="str">
        <f>VLOOKUP(P300,'[3]Monitor Schedule'!$A:$BM,53,FALSE)</f>
        <v>No</v>
      </c>
      <c r="BN300" s="2" t="str">
        <f>VLOOKUP(P300,'[3]Monitor Schedule'!$A:$BM,54,FALSE)</f>
        <v>No</v>
      </c>
      <c r="BO300" s="2" t="str">
        <f>VLOOKUP(P300,'[3]Monitor Schedule'!$A:$BM,55,FALSE)</f>
        <v>No</v>
      </c>
      <c r="BP300" s="2" t="s">
        <v>30</v>
      </c>
      <c r="BQ300" s="2" t="s">
        <v>30</v>
      </c>
      <c r="BR300" s="2" t="str">
        <f>VLOOKUP(P300,'[3]Monitor Schedule'!$A:$BM,58,FALSE)</f>
        <v>No</v>
      </c>
      <c r="BS300" s="2" t="str">
        <f>VLOOKUP(P300,'[3]Monitor Schedule'!$A:$BM,59,FALSE)</f>
        <v>No</v>
      </c>
      <c r="BT300" s="2" t="str">
        <f>VLOOKUP(P300,'[3]Monitor Schedule'!$A:$BM,60,FALSE)</f>
        <v>No</v>
      </c>
      <c r="BU300" s="2" t="str">
        <f>VLOOKUP(P300,'[3]Monitor Schedule'!$A:$BM,61,FALSE)</f>
        <v>No</v>
      </c>
      <c r="BV300" s="2" t="str">
        <f>VLOOKUP(P300,'[3]Monitor Schedule'!$A:$BM,62,FALSE)</f>
        <v>No</v>
      </c>
      <c r="BW300" s="2" t="str">
        <f>VLOOKUP(P300,'[3]Monitor Schedule'!$A:$BM,63,FALSE)</f>
        <v>No</v>
      </c>
      <c r="BX300" s="2" t="s">
        <v>28</v>
      </c>
      <c r="BY300" s="2">
        <f>VLOOKUP(P300,'[3]Monitor Schedule'!$A:$BM,65,FALSE)</f>
        <v>0</v>
      </c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 s="6"/>
      <c r="QS300" s="6"/>
      <c r="QT300" s="6"/>
      <c r="QU300" s="6"/>
      <c r="QV300" s="6"/>
      <c r="QW300" s="6"/>
      <c r="QX300" s="6"/>
      <c r="QY300" s="6"/>
      <c r="QZ300" s="6"/>
      <c r="RA300" s="6"/>
      <c r="RB300" s="6"/>
      <c r="RC300" s="6"/>
      <c r="RD300" s="6"/>
      <c r="RE300" s="6"/>
      <c r="RF300" s="6"/>
      <c r="RG300" s="6"/>
      <c r="RH300" s="6"/>
      <c r="RI300" s="6"/>
      <c r="RJ300" s="6"/>
      <c r="RK300" s="6"/>
      <c r="RL300" s="6"/>
      <c r="RM300" s="6"/>
      <c r="RN300" s="6"/>
      <c r="RO300" s="6"/>
      <c r="RP300" s="6"/>
      <c r="RQ300" s="6"/>
      <c r="RR300" s="6"/>
      <c r="RS300" s="6"/>
      <c r="RT300" s="6"/>
      <c r="RU300" s="6"/>
      <c r="RV300" s="6"/>
      <c r="RW300" s="6"/>
      <c r="RX300" s="6"/>
      <c r="RY300" s="6"/>
      <c r="RZ300" s="6"/>
      <c r="SA300" s="6"/>
      <c r="SB300" s="6"/>
      <c r="SC300" s="6"/>
      <c r="SD300" s="6"/>
      <c r="SE300" s="6"/>
      <c r="SF300" s="6"/>
      <c r="SG300" s="6"/>
      <c r="SH300" s="6"/>
      <c r="SI300" s="6"/>
      <c r="SJ300" s="6"/>
      <c r="SK300" s="6"/>
      <c r="SL300" s="6"/>
      <c r="SM300" s="6"/>
      <c r="SN300" s="6"/>
      <c r="SO300" s="6"/>
      <c r="SP300" s="6"/>
      <c r="SQ300" s="6"/>
      <c r="SR300" s="6"/>
      <c r="SS300" s="6"/>
      <c r="ST300" s="6"/>
      <c r="SU300" s="6"/>
      <c r="SV300" s="6"/>
      <c r="SW300" s="6"/>
      <c r="SX300" s="6"/>
      <c r="SY300" s="6"/>
      <c r="SZ300" s="6"/>
      <c r="TA300" s="6"/>
      <c r="TB300" s="6"/>
      <c r="TC300" s="6"/>
      <c r="TD300" s="6"/>
      <c r="TE300" s="6"/>
      <c r="TF300" s="6"/>
      <c r="TG300" s="6"/>
      <c r="TH300" s="6"/>
      <c r="TI300" s="6"/>
      <c r="TJ300" s="6"/>
      <c r="TK300" s="6"/>
      <c r="TL300" s="6"/>
      <c r="TM300" s="6"/>
      <c r="TN300" s="6"/>
      <c r="TO300" s="6"/>
      <c r="TP300" s="6"/>
      <c r="TQ300" s="6"/>
      <c r="TR300" s="6"/>
      <c r="TS300" s="6"/>
      <c r="TT300" s="6"/>
      <c r="TU300" s="6"/>
      <c r="TV300" s="6"/>
      <c r="TW300" s="6"/>
      <c r="TX300" s="6"/>
      <c r="TY300" s="6"/>
      <c r="TZ300" s="6"/>
      <c r="UA300" s="6"/>
      <c r="UB300" s="6"/>
      <c r="UC300" s="6"/>
      <c r="UD300" s="6"/>
      <c r="UE300" s="6"/>
      <c r="UF300" s="6"/>
      <c r="UG300" s="6"/>
      <c r="UH300" s="6"/>
      <c r="UI300" s="6"/>
      <c r="UJ300" s="6"/>
      <c r="UK300" s="6"/>
      <c r="UL300" s="6"/>
      <c r="UM300" s="6"/>
      <c r="UN300" s="6"/>
      <c r="UO300" s="6"/>
      <c r="UP300" s="6"/>
      <c r="UQ300" s="6"/>
      <c r="UR300" s="6"/>
      <c r="US300" s="6"/>
      <c r="UT300" s="6"/>
      <c r="UU300" s="6"/>
      <c r="UV300" s="6"/>
      <c r="UW300" s="6"/>
      <c r="UX300" s="6"/>
      <c r="UY300" s="6"/>
      <c r="UZ300" s="6"/>
      <c r="VA300" s="6"/>
      <c r="VB300" s="6"/>
      <c r="VC300" s="6"/>
      <c r="VD300" s="6"/>
      <c r="VE300" s="6"/>
      <c r="VF300" s="6"/>
      <c r="VG300" s="6"/>
      <c r="VH300" s="6"/>
      <c r="VI300" s="6"/>
      <c r="VJ300" s="6"/>
      <c r="VK300" s="6"/>
      <c r="VL300" s="6"/>
      <c r="VM300" s="6"/>
      <c r="VN300" s="6"/>
      <c r="VO300" s="6"/>
      <c r="VP300" s="6"/>
      <c r="VQ300" s="6"/>
      <c r="VR300" s="6"/>
      <c r="VS300" s="6"/>
      <c r="VT300" s="6"/>
      <c r="VU300" s="6"/>
      <c r="VV300" s="6"/>
      <c r="VW300" s="6"/>
      <c r="VX300" s="6"/>
      <c r="VY300" s="6"/>
      <c r="VZ300" s="6"/>
      <c r="WA300" s="6"/>
      <c r="WB300" s="6"/>
      <c r="WC300" s="6"/>
      <c r="WD300" s="6"/>
      <c r="WE300" s="6"/>
      <c r="WF300" s="6"/>
      <c r="WG300" s="6"/>
      <c r="WH300" s="6"/>
      <c r="WI300" s="6"/>
      <c r="WJ300" s="6"/>
      <c r="WK300" s="6"/>
      <c r="WL300" s="6"/>
      <c r="WM300" s="6"/>
      <c r="WN300" s="6"/>
      <c r="WO300" s="6"/>
      <c r="WP300" s="6"/>
      <c r="WQ300" s="6"/>
      <c r="WR300" s="6"/>
      <c r="WS300" s="6"/>
      <c r="WT300" s="6"/>
      <c r="WU300" s="6"/>
      <c r="WV300" s="6"/>
      <c r="WW300" s="6"/>
      <c r="WX300" s="6"/>
      <c r="WY300" s="6"/>
      <c r="WZ300" s="6"/>
      <c r="XA300" s="6"/>
      <c r="XB300" s="6"/>
      <c r="XC300" s="6"/>
      <c r="XD300" s="6"/>
      <c r="XE300" s="6"/>
      <c r="XF300" s="6"/>
      <c r="XG300" s="6"/>
      <c r="XH300" s="6"/>
      <c r="XI300" s="6"/>
      <c r="XJ300" s="6"/>
      <c r="XK300" s="6"/>
      <c r="XL300" s="6"/>
      <c r="XM300" s="6"/>
      <c r="XN300" s="6"/>
      <c r="XO300" s="6"/>
      <c r="XP300" s="6"/>
      <c r="XQ300" s="6"/>
      <c r="XR300" s="6"/>
      <c r="XS300" s="6"/>
      <c r="XT300" s="6"/>
      <c r="XU300" s="6"/>
      <c r="XV300" s="6"/>
      <c r="XW300" s="6"/>
      <c r="XX300" s="6"/>
      <c r="XY300" s="6"/>
      <c r="XZ300" s="6"/>
      <c r="YA300" s="6"/>
      <c r="YB300" s="6"/>
      <c r="YC300" s="6"/>
      <c r="YD300" s="6"/>
      <c r="YE300" s="6"/>
      <c r="YF300" s="6"/>
      <c r="YG300" s="6"/>
      <c r="YH300" s="6"/>
      <c r="YI300" s="6"/>
      <c r="YJ300" s="6"/>
      <c r="YK300" s="6"/>
      <c r="YL300" s="6"/>
      <c r="YM300" s="6"/>
      <c r="YN300" s="6"/>
      <c r="YO300" s="6"/>
      <c r="YP300" s="6"/>
      <c r="YQ300" s="6"/>
      <c r="YR300" s="6"/>
      <c r="YS300" s="6"/>
      <c r="YT300" s="6"/>
      <c r="YU300" s="6"/>
      <c r="YV300" s="6"/>
      <c r="YW300" s="6"/>
      <c r="YX300" s="6"/>
      <c r="YY300" s="6"/>
      <c r="YZ300" s="6"/>
      <c r="ZA300" s="6"/>
      <c r="ZB300" s="6"/>
      <c r="ZC300" s="6"/>
      <c r="ZD300" s="6"/>
      <c r="ZE300" s="6"/>
      <c r="ZF300" s="6"/>
      <c r="ZG300" s="6"/>
      <c r="ZH300" s="6"/>
      <c r="ZI300" s="6"/>
      <c r="ZJ300" s="6"/>
      <c r="ZK300" s="6"/>
      <c r="ZL300" s="6"/>
      <c r="ZM300" s="6"/>
      <c r="ZN300" s="6"/>
      <c r="ZO300" s="6"/>
      <c r="ZP300" s="6"/>
      <c r="ZQ300" s="6"/>
      <c r="ZR300" s="6"/>
      <c r="ZS300" s="6"/>
      <c r="ZT300" s="6"/>
      <c r="ZU300" s="6"/>
      <c r="ZV300" s="6"/>
      <c r="ZW300" s="6"/>
      <c r="ZX300" s="6"/>
      <c r="ZY300" s="6"/>
      <c r="ZZ300" s="6"/>
      <c r="AAA300" s="6"/>
      <c r="AAB300" s="6"/>
      <c r="AAC300" s="6"/>
      <c r="AAD300" s="6"/>
      <c r="AAE300" s="6"/>
      <c r="AAF300" s="6"/>
      <c r="AAG300" s="6"/>
      <c r="AAH300" s="6"/>
      <c r="AAI300" s="6"/>
      <c r="AAJ300" s="6"/>
      <c r="AAK300" s="6"/>
      <c r="AAL300" s="6"/>
      <c r="AAM300" s="6"/>
      <c r="AAN300" s="6"/>
      <c r="AAO300" s="6"/>
      <c r="AAP300" s="6"/>
      <c r="AAQ300" s="6"/>
      <c r="AAR300" s="6"/>
      <c r="AAS300" s="6"/>
      <c r="AAT300" s="6"/>
      <c r="AAU300" s="6"/>
      <c r="AAV300" s="6"/>
      <c r="AAW300" s="6"/>
      <c r="AAX300" s="6"/>
      <c r="AAY300" s="6"/>
      <c r="AAZ300" s="6"/>
      <c r="ABA300" s="6"/>
      <c r="ABB300" s="6"/>
      <c r="ABC300" s="6"/>
      <c r="ABD300" s="6"/>
      <c r="ABE300" s="6"/>
      <c r="ABF300" s="6"/>
      <c r="ABG300" s="6"/>
      <c r="ABH300" s="6"/>
      <c r="ABI300" s="6"/>
      <c r="ABJ300" s="6"/>
      <c r="ABK300" s="6"/>
      <c r="ABL300" s="6"/>
      <c r="ABM300" s="6"/>
      <c r="ABN300" s="6"/>
      <c r="ABO300" s="6"/>
      <c r="ABP300" s="6"/>
      <c r="ABQ300" s="6"/>
      <c r="ABR300" s="6"/>
      <c r="ABS300" s="6"/>
      <c r="ABT300" s="6"/>
      <c r="ABU300" s="6"/>
      <c r="ABV300" s="6"/>
      <c r="ABW300" s="6"/>
      <c r="ABX300" s="6"/>
      <c r="ABY300" s="6"/>
      <c r="ABZ300" s="6"/>
      <c r="ACA300" s="6"/>
      <c r="ACB300" s="6"/>
      <c r="ACC300" s="6"/>
      <c r="ACD300" s="6"/>
      <c r="ACE300" s="6"/>
      <c r="ACF300" s="6"/>
      <c r="ACG300" s="6"/>
      <c r="ACH300" s="6"/>
      <c r="ACI300" s="6"/>
      <c r="ACJ300" s="6"/>
      <c r="ACK300" s="6"/>
      <c r="ACL300" s="6"/>
      <c r="ACM300" s="6"/>
      <c r="ACN300" s="6"/>
      <c r="ACO300" s="6"/>
      <c r="ACP300" s="6"/>
      <c r="ACQ300" s="6"/>
      <c r="ACR300" s="6"/>
      <c r="ACS300" s="6"/>
      <c r="ACT300" s="6"/>
      <c r="ACU300" s="6"/>
      <c r="ACV300" s="6"/>
      <c r="ACW300" s="6"/>
      <c r="ACX300" s="6"/>
      <c r="ACY300" s="6"/>
      <c r="ACZ300" s="6"/>
      <c r="ADA300" s="6"/>
      <c r="ADB300" s="6"/>
      <c r="ADC300" s="6"/>
      <c r="ADD300" s="6"/>
      <c r="ADE300" s="6"/>
      <c r="ADF300" s="6"/>
      <c r="ADG300" s="6"/>
      <c r="ADH300" s="6"/>
      <c r="ADI300" s="6"/>
      <c r="ADJ300" s="6"/>
      <c r="ADK300" s="6"/>
      <c r="ADL300" s="6"/>
      <c r="ADM300" s="6"/>
      <c r="ADN300" s="6"/>
      <c r="ADO300" s="6"/>
      <c r="ADP300" s="6"/>
      <c r="ADQ300" s="6"/>
      <c r="ADR300" s="6"/>
      <c r="ADS300" s="6"/>
      <c r="ADT300" s="6"/>
      <c r="ADU300" s="6"/>
      <c r="ADV300" s="6"/>
      <c r="ADW300" s="6"/>
      <c r="ADX300" s="6"/>
      <c r="ADY300" s="6"/>
      <c r="ADZ300" s="6"/>
      <c r="AEA300" s="6"/>
      <c r="AEB300" s="6"/>
      <c r="AEC300" s="6"/>
      <c r="AED300" s="6"/>
      <c r="AEE300" s="6"/>
      <c r="AEF300" s="6"/>
      <c r="AEG300" s="6"/>
      <c r="AEH300" s="6"/>
      <c r="AEI300" s="6"/>
      <c r="AEJ300" s="6"/>
      <c r="AEK300" s="6"/>
      <c r="AEL300" s="6"/>
      <c r="AEM300" s="6"/>
      <c r="AEN300" s="6"/>
      <c r="AEO300" s="6"/>
      <c r="AEP300" s="6"/>
      <c r="AEQ300" s="6"/>
      <c r="AER300" s="6"/>
      <c r="AES300" s="6"/>
      <c r="AET300" s="6"/>
      <c r="AEU300" s="6"/>
      <c r="AEV300" s="6"/>
      <c r="AEW300" s="6"/>
      <c r="AEX300" s="6"/>
      <c r="AEY300" s="6"/>
      <c r="AEZ300" s="6"/>
      <c r="AFA300" s="6"/>
      <c r="AFB300" s="6"/>
      <c r="AFC300" s="6"/>
      <c r="AFD300" s="6"/>
      <c r="AFE300" s="6"/>
      <c r="AFF300" s="6"/>
      <c r="AFG300" s="6"/>
      <c r="AFH300" s="6"/>
      <c r="AFI300" s="6"/>
      <c r="AFJ300" s="6"/>
      <c r="AFK300" s="6"/>
      <c r="AFL300" s="6"/>
      <c r="AFM300" s="6"/>
      <c r="AFN300" s="6"/>
      <c r="AFO300" s="6"/>
      <c r="AFP300" s="6"/>
      <c r="AFQ300" s="6"/>
      <c r="AFR300" s="6"/>
      <c r="AFS300" s="6"/>
      <c r="AFT300" s="6"/>
      <c r="AFU300" s="6"/>
      <c r="AFV300" s="6"/>
      <c r="AFW300" s="6"/>
      <c r="AFX300" s="6"/>
      <c r="AFY300" s="6"/>
      <c r="AFZ300" s="6"/>
      <c r="AGA300" s="6"/>
      <c r="AGB300" s="6"/>
      <c r="AGC300" s="6"/>
      <c r="AGD300" s="6"/>
      <c r="AGE300" s="6"/>
      <c r="AGF300" s="6"/>
      <c r="AGG300" s="6"/>
      <c r="AGH300" s="6"/>
      <c r="AGI300" s="6"/>
      <c r="AGJ300" s="6"/>
      <c r="AGK300" s="6"/>
      <c r="AGL300" s="6"/>
      <c r="AGM300" s="6"/>
      <c r="AGN300" s="6"/>
      <c r="AGO300" s="6"/>
      <c r="AGP300" s="6"/>
      <c r="AGQ300" s="6"/>
      <c r="AGR300" s="6"/>
      <c r="AGS300" s="6"/>
      <c r="AGT300" s="6"/>
      <c r="AGU300" s="6"/>
      <c r="AGV300" s="6"/>
      <c r="AGW300" s="6"/>
      <c r="AGX300" s="6"/>
      <c r="AGY300" s="6"/>
      <c r="AGZ300" s="6"/>
      <c r="AHA300" s="6"/>
      <c r="AHB300" s="6"/>
      <c r="AHC300" s="6"/>
      <c r="AHD300" s="6"/>
      <c r="AHE300" s="6"/>
      <c r="AHF300" s="6"/>
      <c r="AHG300" s="6"/>
      <c r="AHH300" s="6"/>
      <c r="AHI300" s="6"/>
      <c r="AHJ300" s="6"/>
      <c r="AHK300" s="6"/>
      <c r="AHL300" s="6"/>
      <c r="AHM300" s="6"/>
      <c r="AHN300" s="6"/>
      <c r="AHO300" s="6"/>
      <c r="AHP300" s="6"/>
      <c r="AHQ300" s="6"/>
      <c r="AHR300" s="6"/>
      <c r="AHS300" s="6"/>
      <c r="AHT300" s="6"/>
      <c r="AHU300" s="6"/>
      <c r="AHV300" s="6"/>
      <c r="AHW300" s="6"/>
      <c r="AHX300" s="6"/>
      <c r="AHY300" s="6"/>
      <c r="AHZ300" s="6"/>
      <c r="AIA300" s="6"/>
      <c r="AIB300" s="6"/>
      <c r="AIC300" s="6"/>
      <c r="AID300" s="6"/>
      <c r="AIE300" s="6"/>
      <c r="AIF300" s="6"/>
      <c r="AIG300" s="6"/>
      <c r="AIH300" s="6"/>
      <c r="AII300" s="6"/>
      <c r="AIJ300" s="6"/>
      <c r="AIK300" s="6"/>
      <c r="AIL300" s="6"/>
      <c r="AIM300" s="6"/>
      <c r="AIN300" s="6"/>
      <c r="AIO300" s="6"/>
      <c r="AIP300" s="6"/>
      <c r="AIQ300" s="6"/>
      <c r="AIR300" s="6"/>
      <c r="AIS300" s="6"/>
      <c r="AIT300" s="6"/>
      <c r="AIU300" s="6"/>
      <c r="AIV300" s="6"/>
      <c r="AIW300" s="6"/>
      <c r="AIX300" s="6"/>
      <c r="AIY300" s="6"/>
      <c r="AIZ300" s="6"/>
      <c r="AJA300" s="6"/>
      <c r="AJB300" s="6"/>
      <c r="AJC300" s="6"/>
      <c r="AJD300" s="6"/>
      <c r="AJE300" s="6"/>
      <c r="AJF300" s="6"/>
      <c r="AJG300" s="6"/>
      <c r="AJH300" s="6"/>
      <c r="AJI300" s="6"/>
      <c r="AJJ300" s="6"/>
      <c r="AJK300" s="6"/>
      <c r="AJL300" s="6"/>
      <c r="AJM300" s="6"/>
      <c r="AJN300" s="6"/>
      <c r="AJO300" s="6"/>
      <c r="AJP300" s="6"/>
      <c r="AJQ300" s="6"/>
      <c r="AJR300" s="6"/>
      <c r="AJS300" s="6"/>
      <c r="AJT300" s="6"/>
      <c r="AJU300" s="6"/>
      <c r="AJV300" s="6"/>
      <c r="AJW300" s="6"/>
      <c r="AJX300" s="6"/>
      <c r="AJY300" s="6"/>
      <c r="AJZ300" s="6"/>
      <c r="AKA300" s="6"/>
      <c r="AKB300" s="6"/>
      <c r="AKC300" s="6"/>
      <c r="AKD300" s="6"/>
      <c r="AKE300" s="6"/>
      <c r="AKF300" s="6"/>
      <c r="AKG300" s="6"/>
      <c r="AKH300" s="6"/>
      <c r="AKI300" s="6"/>
      <c r="AKJ300" s="6"/>
      <c r="AKK300" s="6"/>
      <c r="AKL300" s="6"/>
      <c r="AKM300" s="6"/>
      <c r="AKN300" s="6"/>
      <c r="AKO300" s="6"/>
      <c r="AKP300" s="6"/>
      <c r="AKQ300" s="6"/>
      <c r="AKR300" s="6"/>
      <c r="AKS300" s="6"/>
      <c r="AKT300" s="6"/>
      <c r="AKU300" s="6"/>
      <c r="AKV300" s="6"/>
      <c r="AKW300" s="6"/>
      <c r="AKX300" s="6"/>
      <c r="AKY300" s="6"/>
      <c r="AKZ300" s="6"/>
      <c r="ALA300" s="6"/>
      <c r="ALB300" s="6"/>
      <c r="ALC300" s="6"/>
      <c r="ALD300" s="6"/>
      <c r="ALE300" s="6"/>
      <c r="ALF300" s="6"/>
      <c r="ALG300" s="6"/>
      <c r="ALH300" s="6"/>
      <c r="ALI300" s="6"/>
      <c r="ALJ300" s="6"/>
      <c r="ALK300" s="6"/>
      <c r="ALL300" s="6"/>
      <c r="ALM300" s="6"/>
      <c r="ALN300" s="6"/>
      <c r="ALO300" s="6"/>
      <c r="ALP300" s="6"/>
      <c r="ALQ300" s="6"/>
      <c r="ALR300" s="6"/>
      <c r="ALS300" s="6"/>
      <c r="ALT300" s="6"/>
      <c r="ALU300" s="6"/>
      <c r="ALV300" s="6"/>
      <c r="ALW300" s="6"/>
      <c r="ALX300" s="6"/>
      <c r="ALY300" s="6"/>
      <c r="ALZ300" s="6"/>
      <c r="AMA300" s="6"/>
      <c r="AMB300" s="6"/>
      <c r="AMC300" s="6"/>
      <c r="AMD300" s="6"/>
      <c r="AME300" s="6"/>
      <c r="AMF300" s="6"/>
      <c r="AMG300" s="6"/>
      <c r="AMH300" s="6"/>
      <c r="AMI300" s="6"/>
      <c r="AMJ300" s="6"/>
      <c r="AMK300" s="6"/>
      <c r="AML300" s="6"/>
      <c r="AMM300" s="6"/>
      <c r="AMN300" s="6"/>
      <c r="AMO300" s="6"/>
      <c r="AMP300" s="6"/>
      <c r="AMQ300" s="6"/>
      <c r="AMR300" s="6"/>
      <c r="AMS300" s="6"/>
      <c r="AMT300" s="6"/>
      <c r="AMU300" s="6"/>
      <c r="AMV300" s="6"/>
      <c r="AMW300" s="6"/>
      <c r="AMX300" s="6"/>
      <c r="AMY300" s="6"/>
      <c r="AMZ300" s="6"/>
      <c r="ANA300" s="6"/>
      <c r="ANB300" s="6"/>
      <c r="ANC300" s="6"/>
      <c r="AND300" s="6"/>
      <c r="ANE300" s="6"/>
      <c r="ANF300" s="6"/>
      <c r="ANG300" s="6"/>
      <c r="ANH300" s="6"/>
      <c r="ANI300" s="6"/>
      <c r="ANJ300" s="6"/>
      <c r="ANK300" s="6"/>
      <c r="ANL300" s="6"/>
      <c r="ANM300" s="6"/>
      <c r="ANN300" s="6"/>
      <c r="ANO300" s="6"/>
      <c r="ANP300" s="6"/>
      <c r="ANQ300" s="6"/>
      <c r="ANR300" s="6"/>
      <c r="ANS300" s="6"/>
      <c r="ANT300" s="6"/>
      <c r="ANU300" s="6"/>
      <c r="ANV300" s="6"/>
      <c r="ANW300" s="6"/>
      <c r="ANX300" s="6"/>
      <c r="ANY300" s="6"/>
      <c r="ANZ300" s="6"/>
      <c r="AOA300" s="6"/>
      <c r="AOB300" s="6"/>
      <c r="AOC300" s="6"/>
      <c r="AOD300" s="6"/>
      <c r="AOE300" s="6"/>
      <c r="AOF300" s="6"/>
      <c r="AOG300" s="6"/>
      <c r="AOH300" s="6"/>
      <c r="AOI300" s="6"/>
      <c r="AOJ300" s="6"/>
      <c r="AOK300" s="6"/>
      <c r="AOL300" s="6"/>
      <c r="AOM300" s="6"/>
      <c r="AON300" s="6"/>
      <c r="AOO300" s="6"/>
      <c r="AOP300" s="6"/>
      <c r="AOQ300" s="6"/>
      <c r="AOR300" s="6"/>
      <c r="AOS300" s="6"/>
      <c r="AOT300" s="6"/>
      <c r="AOU300" s="6"/>
      <c r="AOV300" s="6"/>
      <c r="AOW300" s="6"/>
      <c r="AOX300" s="6"/>
      <c r="AOY300" s="6"/>
      <c r="AOZ300" s="6"/>
      <c r="APA300" s="6"/>
      <c r="APB300" s="6"/>
      <c r="APC300" s="6"/>
      <c r="APD300" s="6"/>
      <c r="APE300" s="6"/>
      <c r="APF300" s="6"/>
      <c r="APG300" s="6"/>
      <c r="APH300" s="6"/>
      <c r="API300" s="6"/>
      <c r="APJ300" s="6"/>
      <c r="APK300" s="6"/>
      <c r="APL300" s="6"/>
      <c r="APM300" s="6"/>
      <c r="APN300" s="6"/>
      <c r="APO300" s="6"/>
      <c r="APP300" s="6"/>
      <c r="APQ300" s="6"/>
      <c r="APR300" s="6"/>
      <c r="APS300" s="6"/>
      <c r="APT300" s="6"/>
      <c r="APU300" s="6"/>
      <c r="APV300" s="6"/>
      <c r="APW300" s="6"/>
      <c r="APX300" s="6"/>
      <c r="APY300" s="6"/>
      <c r="APZ300" s="6"/>
      <c r="AQA300" s="6"/>
      <c r="AQB300" s="6"/>
      <c r="AQC300" s="6"/>
      <c r="AQD300" s="6"/>
      <c r="AQE300" s="6"/>
      <c r="AQF300" s="6"/>
      <c r="AQG300" s="6"/>
      <c r="AQH300" s="6"/>
      <c r="AQI300" s="6"/>
      <c r="AQJ300" s="6"/>
      <c r="AQK300" s="6"/>
      <c r="AQL300" s="6"/>
      <c r="AQM300" s="6"/>
      <c r="AQN300" s="6"/>
      <c r="AQO300" s="6"/>
      <c r="AQP300" s="6"/>
      <c r="AQQ300" s="6"/>
      <c r="AQR300" s="6"/>
      <c r="AQS300" s="6"/>
      <c r="AQT300" s="6"/>
      <c r="AQU300" s="6"/>
      <c r="AQV300" s="6"/>
      <c r="AQW300" s="6"/>
      <c r="AQX300" s="6"/>
      <c r="AQY300" s="6"/>
      <c r="AQZ300" s="6"/>
      <c r="ARA300" s="6"/>
      <c r="ARB300" s="6"/>
      <c r="ARC300" s="6"/>
      <c r="ARD300" s="6"/>
      <c r="ARE300" s="6"/>
      <c r="ARF300" s="6"/>
      <c r="ARG300" s="6"/>
      <c r="ARH300" s="6"/>
      <c r="ARI300" s="6"/>
      <c r="ARJ300" s="6"/>
      <c r="ARK300" s="6"/>
      <c r="ARL300" s="6"/>
      <c r="ARM300" s="6"/>
      <c r="ARN300" s="6"/>
      <c r="ARO300" s="6"/>
      <c r="ARP300" s="6"/>
      <c r="ARQ300" s="6"/>
      <c r="ARR300" s="6"/>
      <c r="ARS300" s="6"/>
      <c r="ART300" s="6"/>
      <c r="ARU300" s="6"/>
      <c r="ARV300" s="6"/>
      <c r="ARW300" s="6"/>
      <c r="ARX300" s="6"/>
      <c r="ARY300" s="6"/>
      <c r="ARZ300" s="6"/>
      <c r="ASA300" s="6"/>
      <c r="ASB300" s="6"/>
      <c r="ASC300" s="6"/>
      <c r="ASD300" s="6"/>
      <c r="ASE300" s="6"/>
      <c r="ASF300" s="6"/>
      <c r="ASG300" s="6"/>
      <c r="ASH300" s="6"/>
      <c r="ASI300" s="6"/>
      <c r="ASJ300" s="6"/>
      <c r="ASK300" s="6"/>
      <c r="ASL300" s="6"/>
      <c r="ASM300" s="6"/>
      <c r="ASN300" s="6"/>
      <c r="ASO300" s="6"/>
      <c r="ASP300" s="6"/>
      <c r="ASQ300" s="6"/>
      <c r="ASR300" s="6"/>
      <c r="ASS300" s="6"/>
      <c r="AST300" s="6"/>
      <c r="ASU300" s="6"/>
      <c r="ASV300" s="6"/>
      <c r="ASW300" s="6"/>
      <c r="ASX300" s="6"/>
      <c r="ASY300" s="6"/>
      <c r="ASZ300" s="6"/>
      <c r="ATA300" s="6"/>
      <c r="ATB300" s="6"/>
      <c r="ATC300" s="6"/>
      <c r="ATD300" s="6"/>
      <c r="ATE300" s="6"/>
      <c r="ATF300" s="6"/>
      <c r="ATG300" s="6"/>
      <c r="ATH300" s="6"/>
      <c r="ATI300" s="6"/>
      <c r="ATJ300" s="6"/>
      <c r="ATK300" s="6"/>
      <c r="ATL300" s="6"/>
      <c r="ATM300" s="6"/>
      <c r="ATN300" s="6"/>
      <c r="ATO300" s="6"/>
      <c r="ATP300" s="6"/>
      <c r="ATQ300" s="6"/>
      <c r="ATR300" s="6"/>
      <c r="ATS300" s="6"/>
      <c r="ATT300" s="6"/>
      <c r="ATU300" s="6"/>
      <c r="ATV300" s="6"/>
      <c r="ATW300" s="6"/>
      <c r="ATX300" s="6"/>
      <c r="ATY300" s="6"/>
      <c r="ATZ300" s="6"/>
      <c r="AUA300" s="6"/>
      <c r="AUB300" s="6"/>
      <c r="AUC300" s="6"/>
      <c r="AUD300" s="6"/>
      <c r="AUE300" s="6"/>
      <c r="AUF300" s="6"/>
      <c r="AUG300" s="6"/>
      <c r="AUH300" s="6"/>
      <c r="AUI300" s="6"/>
      <c r="AUJ300" s="6"/>
      <c r="AUK300" s="6"/>
      <c r="AUL300" s="6"/>
      <c r="AUM300" s="6"/>
      <c r="AUN300" s="6"/>
      <c r="AUO300" s="6"/>
      <c r="AUP300" s="6"/>
      <c r="AUQ300" s="6"/>
      <c r="AUR300" s="6"/>
      <c r="AUS300" s="6"/>
      <c r="AUT300" s="6"/>
      <c r="AUU300" s="6"/>
      <c r="AUV300" s="6"/>
      <c r="AUW300" s="6"/>
      <c r="AUX300" s="6"/>
      <c r="AUY300" s="6"/>
      <c r="AUZ300" s="6"/>
      <c r="AVA300" s="6"/>
      <c r="AVB300" s="6"/>
      <c r="AVC300" s="6"/>
      <c r="AVD300" s="6"/>
      <c r="AVE300" s="6"/>
      <c r="AVF300" s="6"/>
      <c r="AVG300" s="6"/>
      <c r="AVH300" s="6"/>
      <c r="AVI300" s="6"/>
      <c r="AVJ300" s="6"/>
      <c r="AVK300" s="6"/>
      <c r="AVL300" s="6"/>
      <c r="AVM300" s="6"/>
      <c r="AVN300" s="6"/>
      <c r="AVO300" s="6"/>
      <c r="AVP300" s="6"/>
      <c r="AVQ300" s="6"/>
      <c r="AVR300" s="6"/>
      <c r="AVS300" s="6"/>
      <c r="AVT300" s="6"/>
      <c r="AVU300" s="6"/>
      <c r="AVV300" s="6"/>
      <c r="AVW300" s="6"/>
      <c r="AVX300" s="6"/>
      <c r="AVY300" s="6"/>
      <c r="AVZ300" s="6"/>
      <c r="AWA300" s="6"/>
      <c r="AWB300" s="6"/>
      <c r="AWC300" s="6"/>
      <c r="AWD300" s="6"/>
      <c r="AWE300" s="6"/>
      <c r="AWF300" s="6"/>
      <c r="AWG300" s="6"/>
      <c r="AWH300" s="6"/>
      <c r="AWI300" s="6"/>
      <c r="AWJ300" s="6"/>
      <c r="AWK300" s="6"/>
      <c r="AWL300" s="6"/>
      <c r="AWM300" s="6"/>
      <c r="AWN300" s="6"/>
      <c r="AWO300" s="6"/>
      <c r="AWP300" s="6"/>
      <c r="AWQ300" s="6"/>
      <c r="AWR300" s="6"/>
      <c r="AWS300" s="6"/>
      <c r="AWT300" s="6"/>
      <c r="AWU300" s="6"/>
      <c r="AWV300" s="6"/>
      <c r="AWW300" s="6"/>
      <c r="AWX300" s="6"/>
      <c r="AWY300" s="6"/>
      <c r="AWZ300" s="6"/>
      <c r="AXA300" s="6"/>
      <c r="AXB300" s="6"/>
      <c r="AXC300" s="6"/>
      <c r="AXD300" s="6"/>
      <c r="AXE300" s="6"/>
      <c r="AXF300" s="6"/>
      <c r="AXG300" s="6"/>
      <c r="AXH300" s="6"/>
      <c r="AXI300" s="6"/>
      <c r="AXJ300" s="6"/>
      <c r="AXK300" s="6"/>
      <c r="AXL300" s="6"/>
      <c r="AXM300" s="6"/>
      <c r="AXN300" s="6"/>
      <c r="AXO300" s="6"/>
      <c r="AXP300" s="6"/>
      <c r="AXQ300" s="6"/>
      <c r="AXR300" s="6"/>
      <c r="AXS300" s="6"/>
      <c r="AXT300" s="6"/>
      <c r="AXU300" s="6"/>
      <c r="AXV300" s="6"/>
      <c r="AXW300" s="6"/>
      <c r="AXX300" s="6"/>
      <c r="AXY300" s="6"/>
      <c r="AXZ300" s="6"/>
      <c r="AYA300" s="6"/>
      <c r="AYB300" s="6"/>
      <c r="AYC300" s="6"/>
      <c r="AYD300" s="6"/>
      <c r="AYE300" s="6"/>
      <c r="AYF300" s="6"/>
      <c r="AYG300" s="6"/>
      <c r="AYH300" s="6"/>
      <c r="AYI300" s="6"/>
      <c r="AYJ300" s="6"/>
      <c r="AYK300" s="6"/>
      <c r="AYL300" s="6"/>
      <c r="AYM300" s="6"/>
      <c r="AYN300" s="6"/>
      <c r="AYO300" s="6"/>
      <c r="AYP300" s="6"/>
      <c r="AYQ300" s="6"/>
      <c r="AYR300" s="6"/>
      <c r="AYS300" s="6"/>
      <c r="AYT300" s="6"/>
      <c r="AYU300" s="6"/>
      <c r="AYV300" s="6"/>
      <c r="AYW300" s="6"/>
      <c r="AYX300" s="6"/>
      <c r="AYY300" s="6"/>
      <c r="AYZ300" s="6"/>
      <c r="AZA300" s="6"/>
      <c r="AZB300" s="6"/>
      <c r="AZC300" s="6"/>
      <c r="AZD300" s="6"/>
      <c r="AZE300" s="6"/>
      <c r="AZF300" s="6"/>
      <c r="AZG300" s="6"/>
      <c r="AZH300" s="6"/>
      <c r="AZI300" s="6"/>
      <c r="AZJ300" s="6"/>
      <c r="AZK300" s="6"/>
      <c r="AZL300" s="6"/>
      <c r="AZM300" s="6"/>
      <c r="AZN300" s="6"/>
      <c r="AZO300" s="6"/>
      <c r="AZP300" s="6"/>
      <c r="AZQ300" s="6"/>
      <c r="AZR300" s="6"/>
      <c r="AZS300" s="6"/>
      <c r="AZT300" s="6"/>
      <c r="AZU300" s="6"/>
      <c r="AZV300" s="6"/>
      <c r="AZW300" s="6"/>
      <c r="AZX300" s="6"/>
      <c r="AZY300" s="6"/>
      <c r="AZZ300" s="6"/>
      <c r="BAA300" s="6"/>
      <c r="BAB300" s="6"/>
      <c r="BAC300" s="6"/>
      <c r="BAD300" s="6"/>
      <c r="BAE300" s="6"/>
      <c r="BAF300" s="6"/>
      <c r="BAG300" s="6"/>
      <c r="BAH300" s="6"/>
      <c r="BAI300" s="6"/>
      <c r="BAJ300" s="6"/>
      <c r="BAK300" s="6"/>
      <c r="BAL300" s="6"/>
      <c r="BAM300" s="6"/>
      <c r="BAN300" s="6"/>
      <c r="BAO300" s="6"/>
      <c r="BAP300" s="6"/>
      <c r="BAQ300" s="6"/>
      <c r="BAR300" s="6"/>
      <c r="BAS300" s="6"/>
      <c r="BAT300" s="6"/>
      <c r="BAU300" s="6"/>
      <c r="BAV300" s="6"/>
      <c r="BAW300" s="6"/>
      <c r="BAX300" s="6"/>
      <c r="BAY300" s="6"/>
      <c r="BAZ300" s="6"/>
      <c r="BBA300" s="6"/>
      <c r="BBB300" s="6"/>
      <c r="BBC300" s="6"/>
      <c r="BBD300" s="6"/>
      <c r="BBE300" s="6"/>
      <c r="BBF300" s="6"/>
      <c r="BBG300" s="6"/>
      <c r="BBH300" s="6"/>
      <c r="BBI300" s="6"/>
      <c r="BBJ300" s="6"/>
      <c r="BBK300" s="6"/>
      <c r="BBL300" s="6"/>
      <c r="BBM300" s="6"/>
      <c r="BBN300" s="6"/>
      <c r="BBO300" s="6"/>
      <c r="BBP300" s="6"/>
      <c r="BBQ300" s="6"/>
      <c r="BBR300" s="6"/>
      <c r="BBS300" s="6"/>
      <c r="BBT300" s="6"/>
      <c r="BBU300" s="6"/>
      <c r="BBV300" s="6"/>
      <c r="BBW300" s="6"/>
      <c r="BBX300" s="6"/>
      <c r="BBY300" s="6"/>
      <c r="BBZ300" s="6"/>
      <c r="BCA300" s="6"/>
      <c r="BCB300" s="6"/>
      <c r="BCC300" s="6"/>
      <c r="BCD300" s="6"/>
      <c r="BCE300" s="6"/>
      <c r="BCF300" s="6"/>
      <c r="BCG300" s="6"/>
      <c r="BCH300" s="6"/>
      <c r="BCI300" s="6"/>
      <c r="BCJ300" s="6"/>
      <c r="BCK300" s="6"/>
      <c r="BCL300" s="6"/>
      <c r="BCM300" s="6"/>
      <c r="BCN300" s="6"/>
      <c r="BCO300" s="6"/>
      <c r="BCP300" s="6"/>
      <c r="BCQ300" s="6"/>
      <c r="BCR300" s="6"/>
      <c r="BCS300" s="6"/>
      <c r="BCT300" s="6"/>
      <c r="BCU300" s="6"/>
      <c r="BCV300" s="6"/>
      <c r="BCW300" s="6"/>
      <c r="BCX300" s="6"/>
      <c r="BCY300" s="6"/>
      <c r="BCZ300" s="6"/>
      <c r="BDA300" s="6"/>
      <c r="BDB300" s="6"/>
      <c r="BDC300" s="6"/>
      <c r="BDD300" s="6"/>
      <c r="BDE300" s="6"/>
      <c r="BDF300" s="6"/>
      <c r="BDG300" s="6"/>
      <c r="BDH300" s="6"/>
      <c r="BDI300" s="6"/>
      <c r="BDJ300" s="6"/>
      <c r="BDK300" s="6"/>
      <c r="BDL300" s="6"/>
      <c r="BDM300" s="6"/>
      <c r="BDN300" s="6"/>
      <c r="BDO300" s="6"/>
      <c r="BDP300" s="6"/>
      <c r="BDQ300" s="6"/>
      <c r="BDR300" s="6"/>
      <c r="BDS300" s="6"/>
      <c r="BDT300" s="6"/>
      <c r="BDU300" s="6"/>
      <c r="BDV300" s="6"/>
      <c r="BDW300" s="6"/>
      <c r="BDX300" s="6"/>
      <c r="BDY300" s="6"/>
      <c r="BDZ300" s="6"/>
      <c r="BEA300" s="6"/>
      <c r="BEB300" s="6"/>
      <c r="BEC300" s="6"/>
      <c r="BED300" s="6"/>
      <c r="BEE300" s="6"/>
      <c r="BEF300" s="6"/>
      <c r="BEG300" s="6"/>
      <c r="BEH300" s="6"/>
      <c r="BEI300" s="6"/>
      <c r="BEJ300" s="6"/>
      <c r="BEK300" s="6"/>
      <c r="BEL300" s="6"/>
      <c r="BEM300" s="6"/>
      <c r="BEN300" s="6"/>
      <c r="BEO300" s="6"/>
      <c r="BEP300" s="6"/>
      <c r="BEQ300" s="6"/>
      <c r="BER300" s="6"/>
      <c r="BES300" s="6"/>
      <c r="BET300" s="6"/>
      <c r="BEU300" s="6"/>
      <c r="BEV300" s="6"/>
      <c r="BEW300" s="6"/>
      <c r="BEX300" s="6"/>
      <c r="BEY300" s="6"/>
      <c r="BEZ300" s="6"/>
      <c r="BFA300" s="6"/>
      <c r="BFB300" s="6"/>
      <c r="BFC300" s="6"/>
      <c r="BFD300" s="6"/>
      <c r="BFE300" s="6"/>
      <c r="BFF300" s="6"/>
      <c r="BFG300" s="6"/>
      <c r="BFH300" s="6"/>
      <c r="BFI300" s="6"/>
      <c r="BFJ300" s="6"/>
      <c r="BFK300" s="6"/>
      <c r="BFL300" s="6"/>
      <c r="BFM300" s="6"/>
      <c r="BFN300" s="6"/>
      <c r="BFO300" s="6"/>
      <c r="BFP300" s="6"/>
      <c r="BFQ300" s="6"/>
      <c r="BFR300" s="6"/>
      <c r="BFS300" s="6"/>
      <c r="BFT300" s="6"/>
      <c r="BFU300" s="6"/>
      <c r="BFV300" s="6"/>
      <c r="BFW300" s="6"/>
      <c r="BFX300" s="6"/>
      <c r="BFY300" s="6"/>
      <c r="BFZ300" s="6"/>
      <c r="BGA300" s="6"/>
      <c r="BGB300" s="6"/>
      <c r="BGC300" s="6"/>
      <c r="BGD300" s="6"/>
      <c r="BGE300" s="6"/>
      <c r="BGF300" s="6"/>
      <c r="BGG300" s="6"/>
      <c r="BGH300" s="6"/>
      <c r="BGI300" s="6"/>
      <c r="BGJ300" s="6"/>
      <c r="BGK300" s="6"/>
      <c r="BGL300" s="6"/>
      <c r="BGM300" s="6"/>
      <c r="BGN300" s="6"/>
      <c r="BGO300" s="6"/>
      <c r="BGP300" s="6"/>
      <c r="BGQ300" s="6"/>
      <c r="BGR300" s="6"/>
      <c r="BGS300" s="6"/>
      <c r="BGT300" s="6"/>
      <c r="BGU300" s="6"/>
      <c r="BGV300" s="6"/>
      <c r="BGW300" s="6"/>
      <c r="BGX300" s="6"/>
      <c r="BGY300" s="6"/>
      <c r="BGZ300" s="6"/>
      <c r="BHA300" s="6"/>
      <c r="BHB300" s="6"/>
      <c r="BHC300" s="6"/>
      <c r="BHD300" s="6"/>
      <c r="BHE300" s="6"/>
      <c r="BHF300" s="6"/>
      <c r="BHG300" s="6"/>
      <c r="BHH300" s="6"/>
      <c r="BHI300" s="6"/>
      <c r="BHJ300" s="6"/>
      <c r="BHK300" s="6"/>
      <c r="BHL300" s="6"/>
      <c r="BHM300" s="6"/>
      <c r="BHN300" s="6"/>
      <c r="BHO300" s="6"/>
      <c r="BHP300" s="6"/>
      <c r="BHQ300" s="6"/>
      <c r="BHR300" s="6"/>
      <c r="BHS300" s="6"/>
      <c r="BHT300" s="6"/>
      <c r="BHU300" s="6"/>
      <c r="BHV300" s="6"/>
      <c r="BHW300" s="6"/>
      <c r="BHX300" s="6"/>
      <c r="BHY300" s="6"/>
      <c r="BHZ300" s="6"/>
      <c r="BIA300" s="6"/>
      <c r="BIB300" s="6"/>
      <c r="BIC300" s="6"/>
      <c r="BID300" s="6"/>
      <c r="BIE300" s="6"/>
      <c r="BIF300" s="6"/>
      <c r="BIG300" s="6"/>
      <c r="BIH300" s="6"/>
      <c r="BII300" s="6"/>
      <c r="BIJ300" s="6"/>
      <c r="BIK300" s="6"/>
      <c r="BIL300" s="6"/>
      <c r="BIM300" s="6"/>
      <c r="BIN300" s="6"/>
      <c r="BIO300" s="6"/>
      <c r="BIP300" s="6"/>
      <c r="BIQ300" s="6"/>
      <c r="BIR300" s="6"/>
      <c r="BIS300" s="6"/>
      <c r="BIT300" s="6"/>
      <c r="BIU300" s="6"/>
      <c r="BIV300" s="6"/>
      <c r="BIW300" s="6"/>
      <c r="BIX300" s="6"/>
      <c r="BIY300" s="6"/>
      <c r="BIZ300" s="6"/>
      <c r="BJA300" s="6"/>
      <c r="BJB300" s="6"/>
      <c r="BJC300" s="6"/>
      <c r="BJD300" s="6"/>
      <c r="BJE300" s="6"/>
      <c r="BJF300" s="6"/>
      <c r="BJG300" s="6"/>
      <c r="BJH300" s="6"/>
      <c r="BJI300" s="6"/>
      <c r="BJJ300" s="6"/>
      <c r="BJK300" s="6"/>
      <c r="BJL300" s="6"/>
      <c r="BJM300" s="6"/>
      <c r="BJN300" s="6"/>
      <c r="BJO300" s="6"/>
      <c r="BJP300" s="6"/>
      <c r="BJQ300" s="6"/>
      <c r="BJR300" s="6"/>
      <c r="BJS300" s="6"/>
      <c r="BJT300" s="6"/>
      <c r="BJU300" s="6"/>
      <c r="BJV300" s="6"/>
      <c r="BJW300" s="6"/>
      <c r="BJX300" s="6"/>
      <c r="BJY300" s="6"/>
      <c r="BJZ300" s="6"/>
      <c r="BKA300" s="6"/>
      <c r="BKB300" s="6"/>
      <c r="BKC300" s="6"/>
      <c r="BKD300" s="6"/>
      <c r="BKE300" s="6"/>
      <c r="BKF300" s="6"/>
      <c r="BKG300" s="6"/>
      <c r="BKH300" s="6"/>
      <c r="BKI300" s="6"/>
      <c r="BKJ300" s="6"/>
      <c r="BKK300" s="6"/>
      <c r="BKL300" s="6"/>
      <c r="BKM300" s="6"/>
      <c r="BKN300" s="6"/>
      <c r="BKO300" s="6"/>
      <c r="BKP300" s="6"/>
      <c r="BKQ300" s="6"/>
      <c r="BKR300" s="6"/>
      <c r="BKS300" s="6"/>
      <c r="BKT300" s="6"/>
      <c r="BKU300" s="6"/>
      <c r="BKV300" s="6"/>
      <c r="BKW300" s="6"/>
      <c r="BKX300" s="6"/>
      <c r="BKY300" s="6"/>
      <c r="BKZ300" s="6"/>
      <c r="BLA300" s="6"/>
      <c r="BLB300" s="6"/>
      <c r="BLC300" s="6"/>
      <c r="BLD300" s="6"/>
      <c r="BLE300" s="6"/>
      <c r="BLF300" s="6"/>
      <c r="BLG300" s="6"/>
      <c r="BLH300" s="6"/>
      <c r="BLI300" s="6"/>
      <c r="BLJ300" s="6"/>
      <c r="BLK300" s="6"/>
      <c r="BLL300" s="6"/>
      <c r="BLM300" s="6"/>
      <c r="BLN300" s="6"/>
      <c r="BLO300" s="6"/>
      <c r="BLP300" s="6"/>
      <c r="BLQ300" s="6"/>
      <c r="BLR300" s="6"/>
      <c r="BLS300" s="6"/>
      <c r="BLT300" s="6"/>
      <c r="BLU300" s="6"/>
      <c r="BLV300" s="6"/>
      <c r="BLW300" s="6"/>
      <c r="BLX300" s="6"/>
      <c r="BLY300" s="6"/>
      <c r="BLZ300" s="6"/>
      <c r="BMA300" s="6"/>
      <c r="BMB300" s="6"/>
      <c r="BMC300" s="6"/>
      <c r="BMD300" s="6"/>
      <c r="BME300" s="6"/>
      <c r="BMF300" s="6"/>
      <c r="BMG300" s="6"/>
      <c r="BMH300" s="6"/>
      <c r="BMI300" s="6"/>
      <c r="BMJ300" s="6"/>
      <c r="BMK300" s="6"/>
      <c r="BML300" s="6"/>
      <c r="BMM300" s="6"/>
      <c r="BMN300" s="6"/>
      <c r="BMO300" s="6"/>
      <c r="BMP300" s="6"/>
      <c r="BMQ300" s="6"/>
      <c r="BMR300" s="6"/>
      <c r="BMS300" s="6"/>
      <c r="BMT300" s="6"/>
      <c r="BMU300" s="6"/>
      <c r="BMV300" s="6"/>
      <c r="BMW300" s="6"/>
      <c r="BMX300" s="6"/>
      <c r="BMY300" s="6"/>
      <c r="BMZ300" s="6"/>
      <c r="BNA300" s="6"/>
      <c r="BNB300" s="6"/>
      <c r="BNC300" s="6"/>
      <c r="BND300" s="6"/>
      <c r="BNE300" s="6"/>
      <c r="BNF300" s="6"/>
      <c r="BNG300" s="6"/>
      <c r="BNH300" s="6"/>
      <c r="BNI300" s="6"/>
      <c r="BNJ300" s="6"/>
      <c r="BNK300" s="6"/>
      <c r="BNL300" s="6"/>
      <c r="BNM300" s="6"/>
      <c r="BNN300" s="6"/>
      <c r="BNO300" s="6"/>
      <c r="BNP300" s="6"/>
      <c r="BNQ300" s="6"/>
      <c r="BNR300" s="6"/>
      <c r="BNS300" s="6"/>
      <c r="BNT300" s="6"/>
      <c r="BNU300" s="6"/>
      <c r="BNV300" s="6"/>
      <c r="BNW300" s="6"/>
      <c r="BNX300" s="6"/>
      <c r="BNY300" s="6"/>
      <c r="BNZ300" s="6"/>
      <c r="BOA300" s="6"/>
      <c r="BOB300" s="6"/>
      <c r="BOC300" s="6"/>
      <c r="BOD300" s="6"/>
      <c r="BOE300" s="6"/>
      <c r="BOF300" s="6"/>
      <c r="BOG300" s="6"/>
      <c r="BOH300" s="6"/>
      <c r="BOI300" s="6"/>
      <c r="BOJ300" s="6"/>
      <c r="BOK300" s="6"/>
      <c r="BOL300" s="6"/>
      <c r="BOM300" s="6"/>
      <c r="BON300" s="6"/>
      <c r="BOO300" s="6"/>
      <c r="BOP300" s="6"/>
      <c r="BOQ300" s="6"/>
      <c r="BOR300" s="6"/>
      <c r="BOS300" s="6"/>
      <c r="BOT300" s="6"/>
      <c r="BOU300" s="6"/>
      <c r="BOV300" s="6"/>
      <c r="BOW300" s="6"/>
      <c r="BOX300" s="6"/>
      <c r="BOY300" s="6"/>
      <c r="BOZ300" s="6"/>
      <c r="BPA300" s="6"/>
      <c r="BPB300" s="6"/>
      <c r="BPC300" s="6"/>
      <c r="BPD300" s="6"/>
      <c r="BPE300" s="6"/>
      <c r="BPF300" s="6"/>
      <c r="BPG300" s="6"/>
      <c r="BPH300" s="6"/>
      <c r="BPI300" s="6"/>
      <c r="BPJ300" s="6"/>
      <c r="BPK300" s="6"/>
      <c r="BPL300" s="6"/>
      <c r="BPM300" s="6"/>
      <c r="BPN300" s="6"/>
      <c r="BPO300" s="6"/>
      <c r="BPP300" s="6"/>
      <c r="BPQ300" s="6"/>
      <c r="BPR300" s="6"/>
      <c r="BPS300" s="6"/>
      <c r="BPT300" s="6"/>
      <c r="BPU300" s="6"/>
      <c r="BPV300" s="6"/>
      <c r="BPW300" s="6"/>
      <c r="BPX300" s="6"/>
      <c r="BPY300" s="6"/>
      <c r="BPZ300" s="6"/>
      <c r="BQA300" s="6"/>
      <c r="BQB300" s="6"/>
      <c r="BQC300" s="6"/>
      <c r="BQD300" s="6"/>
      <c r="BQE300" s="6"/>
      <c r="BQF300" s="6"/>
      <c r="BQG300" s="6"/>
      <c r="BQH300" s="6"/>
      <c r="BQI300" s="6"/>
      <c r="BQJ300" s="6"/>
      <c r="BQK300" s="6"/>
      <c r="BQL300" s="6"/>
      <c r="BQM300" s="6"/>
      <c r="BQN300" s="6"/>
      <c r="BQO300" s="6"/>
      <c r="BQP300" s="6"/>
      <c r="BQQ300" s="6"/>
      <c r="BQR300" s="6"/>
      <c r="BQS300" s="6"/>
      <c r="BQT300" s="6"/>
      <c r="BQU300" s="6"/>
      <c r="BQV300" s="6"/>
      <c r="BQW300" s="6"/>
      <c r="BQX300" s="6"/>
      <c r="BQY300" s="6"/>
      <c r="BQZ300" s="6"/>
      <c r="BRA300" s="6"/>
      <c r="BRB300" s="6"/>
      <c r="BRC300" s="6"/>
      <c r="BRD300" s="6"/>
      <c r="BRE300" s="6"/>
      <c r="BRF300" s="6"/>
      <c r="BRG300" s="6"/>
      <c r="BRH300" s="6"/>
      <c r="BRI300" s="6"/>
      <c r="BRJ300" s="6"/>
      <c r="BRK300" s="6"/>
      <c r="BRL300" s="6"/>
      <c r="BRM300" s="6"/>
      <c r="BRN300" s="6"/>
      <c r="BRO300" s="6"/>
      <c r="BRP300" s="6"/>
      <c r="BRQ300" s="6"/>
      <c r="BRR300" s="6"/>
      <c r="BRS300" s="6"/>
      <c r="BRT300" s="6"/>
      <c r="BRU300" s="6"/>
      <c r="BRV300" s="6"/>
      <c r="BRW300" s="6"/>
      <c r="BRX300" s="6"/>
      <c r="BRY300" s="6"/>
      <c r="BRZ300" s="6"/>
      <c r="BSA300" s="6"/>
      <c r="BSB300" s="6"/>
      <c r="BSC300" s="6"/>
      <c r="BSD300" s="6"/>
      <c r="BSE300" s="6"/>
      <c r="BSF300" s="6"/>
      <c r="BSG300" s="6"/>
      <c r="BSH300" s="6"/>
      <c r="BSI300" s="6"/>
      <c r="BSJ300" s="6"/>
      <c r="BSK300" s="6"/>
      <c r="BSL300" s="6"/>
      <c r="BSM300" s="6"/>
      <c r="BSN300" s="6"/>
      <c r="BSO300" s="6"/>
      <c r="BSP300" s="6"/>
      <c r="BSQ300" s="6"/>
      <c r="BSR300" s="6"/>
      <c r="BSS300" s="6"/>
      <c r="BST300" s="6"/>
      <c r="BSU300" s="6"/>
      <c r="BSV300" s="6"/>
      <c r="BSW300" s="6"/>
      <c r="BSX300" s="6"/>
      <c r="BSY300" s="6"/>
      <c r="BSZ300" s="6"/>
      <c r="BTA300" s="6"/>
      <c r="BTB300" s="6"/>
      <c r="BTC300" s="6"/>
      <c r="BTD300" s="6"/>
      <c r="BTE300" s="6"/>
      <c r="BTF300" s="6"/>
      <c r="BTG300" s="6"/>
      <c r="BTH300" s="6"/>
      <c r="BTI300" s="6"/>
      <c r="BTJ300" s="6"/>
      <c r="BTK300" s="6"/>
      <c r="BTL300" s="6"/>
      <c r="BTM300" s="6"/>
      <c r="BTN300" s="6"/>
      <c r="BTO300" s="6"/>
      <c r="BTP300" s="6"/>
      <c r="BTQ300" s="6"/>
      <c r="BTR300" s="6"/>
      <c r="BTS300" s="6"/>
      <c r="BTT300" s="6"/>
      <c r="BTU300" s="6"/>
      <c r="BTV300" s="6"/>
      <c r="BTW300" s="6"/>
      <c r="BTX300" s="6"/>
      <c r="BTY300" s="6"/>
      <c r="BTZ300" s="6"/>
      <c r="BUA300" s="6"/>
      <c r="BUB300" s="6"/>
      <c r="BUC300" s="6"/>
      <c r="BUD300" s="6"/>
      <c r="BUE300" s="6"/>
      <c r="BUF300" s="6"/>
      <c r="BUG300" s="6"/>
      <c r="BUH300" s="6"/>
      <c r="BUI300" s="6"/>
      <c r="BUJ300" s="6"/>
      <c r="BUK300" s="6"/>
      <c r="BUL300" s="6"/>
      <c r="BUM300" s="6"/>
      <c r="BUN300" s="6"/>
      <c r="BUO300" s="6"/>
      <c r="BUP300" s="6"/>
      <c r="BUQ300" s="6"/>
      <c r="BUR300" s="6"/>
      <c r="BUS300" s="6"/>
      <c r="BUT300" s="6"/>
      <c r="BUU300" s="6"/>
      <c r="BUV300" s="6"/>
      <c r="BUW300" s="6"/>
      <c r="BUX300" s="6"/>
      <c r="BUY300" s="6"/>
      <c r="BUZ300" s="6"/>
      <c r="BVA300" s="6"/>
      <c r="BVB300" s="6"/>
      <c r="BVC300" s="6"/>
      <c r="BVD300" s="6"/>
      <c r="BVE300" s="6"/>
      <c r="BVF300" s="6"/>
      <c r="BVG300" s="6"/>
      <c r="BVH300" s="6"/>
      <c r="BVI300" s="6"/>
      <c r="BVJ300" s="6"/>
      <c r="BVK300" s="6"/>
      <c r="BVL300" s="6"/>
      <c r="BVM300" s="6"/>
      <c r="BVN300" s="6"/>
      <c r="BVO300" s="6"/>
      <c r="BVP300" s="6"/>
      <c r="BVQ300" s="6"/>
      <c r="BVR300" s="6"/>
      <c r="BVS300" s="6"/>
      <c r="BVT300" s="6"/>
      <c r="BVU300" s="6"/>
      <c r="BVV300" s="6"/>
      <c r="BVW300" s="6"/>
      <c r="BVX300" s="6"/>
      <c r="BVY300" s="6"/>
      <c r="BVZ300" s="6"/>
      <c r="BWA300" s="6"/>
      <c r="BWB300" s="6"/>
      <c r="BWC300" s="6"/>
      <c r="BWD300" s="6"/>
      <c r="BWE300" s="6"/>
      <c r="BWF300" s="6"/>
      <c r="BWG300" s="6"/>
      <c r="BWH300" s="6"/>
      <c r="BWI300" s="6"/>
      <c r="BWJ300" s="6"/>
      <c r="BWK300" s="6"/>
      <c r="BWL300" s="6"/>
      <c r="BWM300" s="6"/>
      <c r="BWN300" s="6"/>
      <c r="BWO300" s="6"/>
      <c r="BWP300" s="6"/>
      <c r="BWQ300" s="6"/>
      <c r="BWR300" s="6"/>
      <c r="BWS300" s="6"/>
      <c r="BWT300" s="6"/>
      <c r="BWU300" s="6"/>
      <c r="BWV300" s="6"/>
      <c r="BWW300" s="6"/>
      <c r="BWX300" s="6"/>
      <c r="BWY300" s="6"/>
      <c r="BWZ300" s="6"/>
      <c r="BXA300" s="6"/>
      <c r="BXB300" s="6"/>
      <c r="BXC300" s="6"/>
      <c r="BXD300" s="6"/>
      <c r="BXE300" s="6"/>
      <c r="BXF300" s="6"/>
      <c r="BXG300" s="6"/>
      <c r="BXH300" s="6"/>
      <c r="BXI300" s="6"/>
      <c r="BXJ300" s="6"/>
      <c r="BXK300" s="6"/>
      <c r="BXL300" s="6"/>
      <c r="BXM300" s="6"/>
      <c r="BXN300" s="6"/>
      <c r="BXO300" s="6"/>
      <c r="BXP300" s="6"/>
      <c r="BXQ300" s="6"/>
      <c r="BXR300" s="6"/>
      <c r="BXS300" s="6"/>
      <c r="BXT300" s="6"/>
      <c r="BXU300" s="6"/>
      <c r="BXV300" s="6"/>
      <c r="BXW300" s="6"/>
      <c r="BXX300" s="6"/>
      <c r="BXY300" s="6"/>
      <c r="BXZ300" s="6"/>
      <c r="BYA300" s="6"/>
      <c r="BYB300" s="6"/>
      <c r="BYC300" s="6"/>
      <c r="BYD300" s="6"/>
      <c r="BYE300" s="6"/>
      <c r="BYF300" s="6"/>
      <c r="BYG300" s="6"/>
      <c r="BYH300" s="6"/>
      <c r="BYI300" s="6"/>
      <c r="BYJ300" s="6"/>
      <c r="BYK300" s="6"/>
      <c r="BYL300" s="6"/>
      <c r="BYM300" s="6"/>
      <c r="BYN300" s="6"/>
      <c r="BYO300" s="6"/>
      <c r="BYP300" s="6"/>
      <c r="BYQ300" s="6"/>
      <c r="BYR300" s="6"/>
      <c r="BYS300" s="6"/>
      <c r="BYT300" s="6"/>
      <c r="BYU300" s="6"/>
      <c r="BYV300" s="6"/>
      <c r="BYW300" s="6"/>
      <c r="BYX300" s="6"/>
      <c r="BYY300" s="6"/>
      <c r="BYZ300" s="6"/>
      <c r="BZA300" s="6"/>
      <c r="BZB300" s="6"/>
      <c r="BZC300" s="6"/>
      <c r="BZD300" s="6"/>
      <c r="BZE300" s="6"/>
      <c r="BZF300" s="6"/>
      <c r="BZG300" s="6"/>
      <c r="BZH300" s="6"/>
      <c r="BZI300" s="6"/>
      <c r="BZJ300" s="6"/>
      <c r="BZK300" s="6"/>
      <c r="BZL300" s="6"/>
      <c r="BZM300" s="6"/>
      <c r="BZN300" s="6"/>
      <c r="BZO300" s="6"/>
      <c r="BZP300" s="6"/>
      <c r="BZQ300" s="6"/>
      <c r="BZR300" s="6"/>
      <c r="BZS300" s="6"/>
      <c r="BZT300" s="6"/>
      <c r="BZU300" s="6"/>
      <c r="BZV300" s="6"/>
      <c r="BZW300" s="6"/>
      <c r="BZX300" s="6"/>
      <c r="BZY300" s="6"/>
      <c r="BZZ300" s="6"/>
      <c r="CAA300" s="6"/>
      <c r="CAB300" s="6"/>
      <c r="CAC300" s="6"/>
      <c r="CAD300" s="6"/>
      <c r="CAE300" s="6"/>
      <c r="CAF300" s="6"/>
      <c r="CAG300" s="6"/>
      <c r="CAH300" s="6"/>
      <c r="CAI300" s="6"/>
      <c r="CAJ300" s="6"/>
      <c r="CAK300" s="6"/>
      <c r="CAL300" s="6"/>
      <c r="CAM300" s="6"/>
      <c r="CAN300" s="6"/>
      <c r="CAO300" s="6"/>
      <c r="CAP300" s="6"/>
      <c r="CAQ300" s="6"/>
      <c r="CAR300" s="6"/>
      <c r="CAS300" s="6"/>
      <c r="CAT300" s="6"/>
      <c r="CAU300" s="6"/>
      <c r="CAV300" s="6"/>
      <c r="CAW300" s="6"/>
      <c r="CAX300" s="6"/>
      <c r="CAY300" s="6"/>
      <c r="CAZ300" s="6"/>
      <c r="CBA300" s="6"/>
      <c r="CBB300" s="6"/>
      <c r="CBC300" s="6"/>
      <c r="CBD300" s="6"/>
      <c r="CBE300" s="6"/>
      <c r="CBF300" s="6"/>
      <c r="CBG300" s="6"/>
      <c r="CBH300" s="6"/>
      <c r="CBI300" s="6"/>
      <c r="CBJ300" s="6"/>
      <c r="CBK300" s="6"/>
      <c r="CBL300" s="6"/>
      <c r="CBM300" s="6"/>
      <c r="CBN300" s="6"/>
      <c r="CBO300" s="6"/>
      <c r="CBP300" s="6"/>
      <c r="CBQ300" s="6"/>
      <c r="CBR300" s="6"/>
      <c r="CBS300" s="6"/>
      <c r="CBT300" s="6"/>
      <c r="CBU300" s="6"/>
      <c r="CBV300" s="6"/>
      <c r="CBW300" s="6"/>
      <c r="CBX300" s="6"/>
      <c r="CBY300" s="6"/>
      <c r="CBZ300" s="6"/>
      <c r="CCA300" s="6"/>
      <c r="CCB300" s="6"/>
      <c r="CCC300" s="6"/>
      <c r="CCD300" s="6"/>
      <c r="CCE300" s="6"/>
      <c r="CCF300" s="6"/>
      <c r="CCG300" s="6"/>
      <c r="CCH300" s="6"/>
      <c r="CCI300" s="6"/>
      <c r="CCJ300" s="6"/>
      <c r="CCK300" s="6"/>
      <c r="CCL300" s="6"/>
      <c r="CCM300" s="6"/>
      <c r="CCN300" s="6"/>
      <c r="CCO300" s="6"/>
      <c r="CCP300" s="6"/>
      <c r="CCQ300" s="6"/>
      <c r="CCR300" s="6"/>
      <c r="CCS300" s="6"/>
      <c r="CCT300" s="6"/>
      <c r="CCU300" s="6"/>
      <c r="CCV300" s="6"/>
      <c r="CCW300" s="6"/>
      <c r="CCX300" s="6"/>
      <c r="CCY300" s="6"/>
      <c r="CCZ300" s="6"/>
      <c r="CDA300" s="6"/>
      <c r="CDB300" s="6"/>
      <c r="CDC300" s="6"/>
      <c r="CDD300" s="6"/>
      <c r="CDE300" s="6"/>
      <c r="CDF300" s="6"/>
      <c r="CDG300" s="6"/>
      <c r="CDH300" s="6"/>
      <c r="CDI300" s="6"/>
      <c r="CDJ300" s="6"/>
      <c r="CDK300" s="6"/>
      <c r="CDL300" s="6"/>
      <c r="CDM300" s="6"/>
      <c r="CDN300" s="6"/>
      <c r="CDO300" s="6"/>
      <c r="CDP300" s="6"/>
      <c r="CDQ300" s="6"/>
      <c r="CDR300" s="6"/>
      <c r="CDS300" s="6"/>
      <c r="CDT300" s="6"/>
      <c r="CDU300" s="6"/>
      <c r="CDV300" s="6"/>
      <c r="CDW300" s="6"/>
      <c r="CDX300" s="6"/>
      <c r="CDY300" s="6"/>
      <c r="CDZ300" s="6"/>
      <c r="CEA300" s="6"/>
      <c r="CEB300" s="6"/>
      <c r="CEC300" s="6"/>
      <c r="CED300" s="6"/>
      <c r="CEE300" s="6"/>
      <c r="CEF300" s="6"/>
      <c r="CEG300" s="6"/>
      <c r="CEH300" s="6"/>
      <c r="CEI300" s="6"/>
      <c r="CEJ300" s="6"/>
      <c r="CEK300" s="6"/>
      <c r="CEL300" s="6"/>
      <c r="CEM300" s="6"/>
      <c r="CEN300" s="6"/>
      <c r="CEO300" s="6"/>
      <c r="CEP300" s="6"/>
      <c r="CEQ300" s="6"/>
      <c r="CER300" s="6"/>
      <c r="CES300" s="6"/>
      <c r="CET300" s="6"/>
      <c r="CEU300" s="6"/>
      <c r="CEV300" s="6"/>
      <c r="CEW300" s="6"/>
      <c r="CEX300" s="6"/>
      <c r="CEY300" s="6"/>
      <c r="CEZ300" s="6"/>
      <c r="CFA300" s="6"/>
      <c r="CFB300" s="6"/>
      <c r="CFC300" s="6"/>
      <c r="CFD300" s="6"/>
      <c r="CFE300" s="6"/>
      <c r="CFF300" s="6"/>
      <c r="CFG300" s="6"/>
      <c r="CFH300" s="6"/>
      <c r="CFI300" s="6"/>
      <c r="CFJ300" s="6"/>
      <c r="CFK300" s="6"/>
      <c r="CFL300" s="6"/>
      <c r="CFM300" s="6"/>
      <c r="CFN300" s="6"/>
      <c r="CFO300" s="6"/>
      <c r="CFP300" s="6"/>
      <c r="CFQ300" s="6"/>
      <c r="CFR300" s="6"/>
      <c r="CFS300" s="6"/>
      <c r="CFT300" s="6"/>
      <c r="CFU300" s="6"/>
      <c r="CFV300" s="6"/>
      <c r="CFW300" s="6"/>
      <c r="CFX300" s="6"/>
      <c r="CFY300" s="6"/>
      <c r="CFZ300" s="6"/>
      <c r="CGA300" s="6"/>
      <c r="CGB300" s="6"/>
      <c r="CGC300" s="6"/>
      <c r="CGD300" s="6"/>
      <c r="CGE300" s="6"/>
      <c r="CGF300" s="6"/>
      <c r="CGG300" s="6"/>
      <c r="CGH300" s="6"/>
      <c r="CGI300" s="6"/>
      <c r="CGJ300" s="6"/>
      <c r="CGK300" s="6"/>
      <c r="CGL300" s="6"/>
      <c r="CGM300" s="6"/>
      <c r="CGN300" s="6"/>
      <c r="CGO300" s="6"/>
      <c r="CGP300" s="6"/>
      <c r="CGQ300" s="6"/>
      <c r="CGR300" s="6"/>
      <c r="CGS300" s="6"/>
      <c r="CGT300" s="6"/>
      <c r="CGU300" s="6"/>
      <c r="CGV300" s="6"/>
      <c r="CGW300" s="6"/>
      <c r="CGX300" s="6"/>
      <c r="CGY300" s="6"/>
      <c r="CGZ300" s="6"/>
      <c r="CHA300" s="6"/>
      <c r="CHB300" s="6"/>
      <c r="CHC300" s="6"/>
      <c r="CHD300" s="6"/>
      <c r="CHE300" s="6"/>
      <c r="CHF300" s="6"/>
      <c r="CHG300" s="6"/>
      <c r="CHH300" s="6"/>
      <c r="CHI300" s="6"/>
      <c r="CHJ300" s="6"/>
      <c r="CHK300" s="6"/>
      <c r="CHL300" s="6"/>
      <c r="CHM300" s="6"/>
      <c r="CHN300" s="6"/>
      <c r="CHO300" s="6"/>
      <c r="CHP300" s="6"/>
      <c r="CHQ300" s="6"/>
      <c r="CHR300" s="6"/>
      <c r="CHS300" s="6"/>
      <c r="CHT300" s="6"/>
      <c r="CHU300" s="6"/>
      <c r="CHV300" s="6"/>
      <c r="CHW300" s="6"/>
      <c r="CHX300" s="6"/>
      <c r="CHY300" s="6"/>
      <c r="CHZ300" s="6"/>
      <c r="CIA300" s="6"/>
      <c r="CIB300" s="6"/>
      <c r="CIC300" s="6"/>
      <c r="CID300" s="6"/>
      <c r="CIE300" s="6"/>
      <c r="CIF300" s="6"/>
      <c r="CIG300" s="6"/>
      <c r="CIH300" s="6"/>
      <c r="CII300" s="6"/>
      <c r="CIJ300" s="6"/>
      <c r="CIK300" s="6"/>
      <c r="CIL300" s="6"/>
      <c r="CIM300" s="6"/>
      <c r="CIN300" s="6"/>
      <c r="CIO300" s="6"/>
      <c r="CIP300" s="6"/>
      <c r="CIQ300" s="6"/>
      <c r="CIR300" s="6"/>
      <c r="CIS300" s="6"/>
      <c r="CIT300" s="6"/>
      <c r="CIU300" s="6"/>
      <c r="CIV300" s="6"/>
      <c r="CIW300" s="6"/>
      <c r="CIX300" s="6"/>
      <c r="CIY300" s="6"/>
      <c r="CIZ300" s="6"/>
      <c r="CJA300" s="6"/>
      <c r="CJB300" s="6"/>
      <c r="CJC300" s="6"/>
      <c r="CJD300" s="6"/>
      <c r="CJE300" s="6"/>
      <c r="CJF300" s="6"/>
      <c r="CJG300" s="6"/>
      <c r="CJH300" s="6"/>
      <c r="CJI300" s="6"/>
      <c r="CJJ300" s="6"/>
      <c r="CJK300" s="6"/>
      <c r="CJL300" s="6"/>
      <c r="CJM300" s="6"/>
      <c r="CJN300" s="6"/>
      <c r="CJO300" s="6"/>
      <c r="CJP300" s="6"/>
      <c r="CJQ300" s="6"/>
      <c r="CJR300" s="6"/>
      <c r="CJS300" s="6"/>
      <c r="CJT300" s="6"/>
      <c r="CJU300" s="6"/>
      <c r="CJV300" s="6"/>
      <c r="CJW300" s="6"/>
      <c r="CJX300" s="6"/>
      <c r="CJY300" s="6"/>
      <c r="CJZ300" s="6"/>
      <c r="CKA300" s="6"/>
      <c r="CKB300" s="6"/>
      <c r="CKC300" s="6"/>
      <c r="CKD300" s="6"/>
      <c r="CKE300" s="6"/>
      <c r="CKF300" s="6"/>
      <c r="CKG300" s="6"/>
      <c r="CKH300" s="6"/>
      <c r="CKI300" s="6"/>
      <c r="CKJ300" s="6"/>
      <c r="CKK300" s="6"/>
      <c r="CKL300" s="6"/>
      <c r="CKM300" s="6"/>
      <c r="CKN300" s="6"/>
      <c r="CKO300" s="6"/>
      <c r="CKP300" s="6"/>
      <c r="CKQ300" s="6"/>
      <c r="CKR300" s="6"/>
      <c r="CKS300" s="6"/>
      <c r="CKT300" s="6"/>
      <c r="CKU300" s="6"/>
      <c r="CKV300" s="6"/>
      <c r="CKW300" s="6"/>
      <c r="CKX300" s="6"/>
      <c r="CKY300" s="6"/>
      <c r="CKZ300" s="6"/>
      <c r="CLA300" s="6"/>
      <c r="CLB300" s="6"/>
      <c r="CLC300" s="6"/>
      <c r="CLD300" s="6"/>
      <c r="CLE300" s="6"/>
      <c r="CLF300" s="6"/>
      <c r="CLG300" s="6"/>
      <c r="CLH300" s="6"/>
      <c r="CLI300" s="6"/>
      <c r="CLJ300" s="6"/>
      <c r="CLK300" s="6"/>
      <c r="CLL300" s="6"/>
      <c r="CLM300" s="6"/>
      <c r="CLN300" s="6"/>
      <c r="CLO300" s="6"/>
      <c r="CLP300" s="6"/>
      <c r="CLQ300" s="6"/>
      <c r="CLR300" s="6"/>
      <c r="CLS300" s="6"/>
      <c r="CLT300" s="6"/>
      <c r="CLU300" s="6"/>
      <c r="CLV300" s="6"/>
      <c r="CLW300" s="6"/>
      <c r="CLX300" s="6"/>
      <c r="CLY300" s="6"/>
      <c r="CLZ300" s="6"/>
      <c r="CMA300" s="6"/>
      <c r="CMB300" s="6"/>
      <c r="CMC300" s="6"/>
      <c r="CMD300" s="6"/>
      <c r="CME300" s="6"/>
      <c r="CMF300" s="6"/>
      <c r="CMG300" s="6"/>
      <c r="CMH300" s="6"/>
      <c r="CMI300" s="6"/>
      <c r="CMJ300" s="6"/>
      <c r="CMK300" s="6"/>
      <c r="CML300" s="6"/>
      <c r="CMM300" s="6"/>
      <c r="CMN300" s="6"/>
      <c r="CMO300" s="6"/>
      <c r="CMP300" s="6"/>
      <c r="CMQ300" s="6"/>
      <c r="CMR300" s="6"/>
      <c r="CMS300" s="6"/>
      <c r="CMT300" s="6"/>
      <c r="CMU300" s="6"/>
      <c r="CMV300" s="6"/>
      <c r="CMW300" s="6"/>
      <c r="CMX300" s="6"/>
      <c r="CMY300" s="6"/>
      <c r="CMZ300" s="6"/>
      <c r="CNA300" s="6"/>
      <c r="CNB300" s="6"/>
      <c r="CNC300" s="6"/>
      <c r="CND300" s="6"/>
      <c r="CNE300" s="6"/>
      <c r="CNF300" s="6"/>
      <c r="CNG300" s="6"/>
      <c r="CNH300" s="6"/>
      <c r="CNI300" s="6"/>
      <c r="CNJ300" s="6"/>
      <c r="CNK300" s="6"/>
      <c r="CNL300" s="6"/>
      <c r="CNM300" s="6"/>
      <c r="CNN300" s="6"/>
      <c r="CNO300" s="6"/>
      <c r="CNP300" s="6"/>
      <c r="CNQ300" s="6"/>
      <c r="CNR300" s="6"/>
      <c r="CNS300" s="6"/>
      <c r="CNT300" s="6"/>
      <c r="CNU300" s="6"/>
      <c r="CNV300" s="6"/>
      <c r="CNW300" s="6"/>
      <c r="CNX300" s="6"/>
      <c r="CNY300" s="6"/>
      <c r="CNZ300" s="6"/>
      <c r="COA300" s="6"/>
      <c r="COB300" s="6"/>
      <c r="COC300" s="6"/>
      <c r="COD300" s="6"/>
      <c r="COE300" s="6"/>
      <c r="COF300" s="6"/>
      <c r="COG300" s="6"/>
      <c r="COH300" s="6"/>
      <c r="COI300" s="6"/>
      <c r="COJ300" s="6"/>
      <c r="COK300" s="6"/>
      <c r="COL300" s="6"/>
      <c r="COM300" s="6"/>
      <c r="CON300" s="6"/>
      <c r="COO300" s="6"/>
      <c r="COP300" s="6"/>
      <c r="COQ300" s="6"/>
      <c r="COR300" s="6"/>
      <c r="COS300" s="6"/>
      <c r="COT300" s="6"/>
      <c r="COU300" s="6"/>
      <c r="COV300" s="6"/>
      <c r="COW300" s="6"/>
      <c r="COX300" s="6"/>
      <c r="COY300" s="6"/>
      <c r="COZ300" s="6"/>
      <c r="CPA300" s="6"/>
      <c r="CPB300" s="6"/>
      <c r="CPC300" s="6"/>
      <c r="CPD300" s="6"/>
      <c r="CPE300" s="6"/>
      <c r="CPF300" s="6"/>
      <c r="CPG300" s="6"/>
      <c r="CPH300" s="6"/>
      <c r="CPI300" s="6"/>
      <c r="CPJ300" s="6"/>
      <c r="CPK300" s="6"/>
      <c r="CPL300" s="6"/>
      <c r="CPM300" s="6"/>
      <c r="CPN300" s="6"/>
      <c r="CPO300" s="6"/>
      <c r="CPP300" s="6"/>
      <c r="CPQ300" s="6"/>
      <c r="CPR300" s="6"/>
      <c r="CPS300" s="6"/>
      <c r="CPT300" s="6"/>
      <c r="CPU300" s="6"/>
      <c r="CPV300" s="6"/>
      <c r="CPW300" s="6"/>
      <c r="CPX300" s="6"/>
      <c r="CPY300" s="6"/>
      <c r="CPZ300" s="6"/>
      <c r="CQA300" s="6"/>
      <c r="CQB300" s="6"/>
      <c r="CQC300" s="6"/>
      <c r="CQD300" s="6"/>
      <c r="CQE300" s="6"/>
      <c r="CQF300" s="6"/>
      <c r="CQG300" s="6"/>
      <c r="CQH300" s="6"/>
      <c r="CQI300" s="6"/>
      <c r="CQJ300" s="6"/>
      <c r="CQK300" s="6"/>
      <c r="CQL300" s="6"/>
      <c r="CQM300" s="6"/>
      <c r="CQN300" s="6"/>
      <c r="CQO300" s="6"/>
      <c r="CQP300" s="6"/>
      <c r="CQQ300" s="6"/>
      <c r="CQR300" s="6"/>
      <c r="CQS300" s="6"/>
      <c r="CQT300" s="6"/>
      <c r="CQU300" s="6"/>
      <c r="CQV300" s="6"/>
      <c r="CQW300" s="6"/>
      <c r="CQX300" s="6"/>
      <c r="CQY300" s="6"/>
      <c r="CQZ300" s="6"/>
      <c r="CRA300" s="6"/>
      <c r="CRB300" s="6"/>
      <c r="CRC300" s="6"/>
      <c r="CRD300" s="6"/>
      <c r="CRE300" s="6"/>
      <c r="CRF300" s="6"/>
      <c r="CRG300" s="6"/>
      <c r="CRH300" s="6"/>
      <c r="CRI300" s="6"/>
      <c r="CRJ300" s="6"/>
      <c r="CRK300" s="6"/>
      <c r="CRL300" s="6"/>
      <c r="CRM300" s="6"/>
      <c r="CRN300" s="6"/>
      <c r="CRO300" s="6"/>
      <c r="CRP300" s="6"/>
      <c r="CRQ300" s="6"/>
      <c r="CRR300" s="6"/>
      <c r="CRS300" s="6"/>
      <c r="CRT300" s="6"/>
      <c r="CRU300" s="6"/>
      <c r="CRV300" s="6"/>
      <c r="CRW300" s="6"/>
      <c r="CRX300" s="6"/>
      <c r="CRY300" s="6"/>
      <c r="CRZ300" s="6"/>
      <c r="CSA300" s="6"/>
      <c r="CSB300" s="6"/>
      <c r="CSC300" s="6"/>
      <c r="CSD300" s="6"/>
      <c r="CSE300" s="6"/>
      <c r="CSF300" s="6"/>
      <c r="CSG300" s="6"/>
      <c r="CSH300" s="6"/>
      <c r="CSI300" s="6"/>
      <c r="CSJ300" s="6"/>
      <c r="CSK300" s="6"/>
      <c r="CSL300" s="6"/>
      <c r="CSM300" s="6"/>
      <c r="CSN300" s="6"/>
      <c r="CSO300" s="6"/>
      <c r="CSP300" s="6"/>
      <c r="CSQ300" s="6"/>
      <c r="CSR300" s="6"/>
      <c r="CSS300" s="6"/>
      <c r="CST300" s="6"/>
      <c r="CSU300" s="6"/>
      <c r="CSV300" s="6"/>
      <c r="CSW300" s="6"/>
      <c r="CSX300" s="6"/>
      <c r="CSY300" s="6"/>
      <c r="CSZ300" s="6"/>
      <c r="CTA300" s="6"/>
      <c r="CTB300" s="6"/>
      <c r="CTC300" s="6"/>
      <c r="CTD300" s="6"/>
      <c r="CTE300" s="6"/>
      <c r="CTF300" s="6"/>
      <c r="CTG300" s="6"/>
      <c r="CTH300" s="6"/>
      <c r="CTI300" s="6"/>
      <c r="CTJ300" s="6"/>
      <c r="CTK300" s="6"/>
      <c r="CTL300" s="6"/>
      <c r="CTM300" s="6"/>
      <c r="CTN300" s="6"/>
      <c r="CTO300" s="6"/>
      <c r="CTP300" s="6"/>
      <c r="CTQ300" s="6"/>
      <c r="CTR300" s="6"/>
      <c r="CTS300" s="6"/>
      <c r="CTT300" s="6"/>
      <c r="CTU300" s="6"/>
      <c r="CTV300" s="6"/>
      <c r="CTW300" s="6"/>
      <c r="CTX300" s="6"/>
      <c r="CTY300" s="6"/>
      <c r="CTZ300" s="6"/>
      <c r="CUA300" s="6"/>
      <c r="CUB300" s="6"/>
      <c r="CUC300" s="6"/>
      <c r="CUD300" s="6"/>
      <c r="CUE300" s="6"/>
      <c r="CUF300" s="6"/>
      <c r="CUG300" s="6"/>
      <c r="CUH300" s="6"/>
      <c r="CUI300" s="6"/>
      <c r="CUJ300" s="6"/>
      <c r="CUK300" s="6"/>
      <c r="CUL300" s="6"/>
      <c r="CUM300" s="6"/>
      <c r="CUN300" s="6"/>
      <c r="CUO300" s="6"/>
      <c r="CUP300" s="6"/>
      <c r="CUQ300" s="6"/>
      <c r="CUR300" s="6"/>
      <c r="CUS300" s="6"/>
      <c r="CUT300" s="6"/>
      <c r="CUU300" s="6"/>
      <c r="CUV300" s="6"/>
      <c r="CUW300" s="6"/>
      <c r="CUX300" s="6"/>
      <c r="CUY300" s="6"/>
      <c r="CUZ300" s="6"/>
      <c r="CVA300" s="6"/>
      <c r="CVB300" s="6"/>
      <c r="CVC300" s="6"/>
      <c r="CVD300" s="6"/>
      <c r="CVE300" s="6"/>
      <c r="CVF300" s="6"/>
      <c r="CVG300" s="6"/>
      <c r="CVH300" s="6"/>
      <c r="CVI300" s="6"/>
      <c r="CVJ300" s="6"/>
      <c r="CVK300" s="6"/>
      <c r="CVL300" s="6"/>
      <c r="CVM300" s="6"/>
      <c r="CVN300" s="6"/>
      <c r="CVO300" s="6"/>
      <c r="CVP300" s="6"/>
      <c r="CVQ300" s="6"/>
      <c r="CVR300" s="6"/>
      <c r="CVS300" s="6"/>
      <c r="CVT300" s="6"/>
      <c r="CVU300" s="6"/>
      <c r="CVV300" s="6"/>
      <c r="CVW300" s="6"/>
      <c r="CVX300" s="6"/>
      <c r="CVY300" s="6"/>
      <c r="CVZ300" s="6"/>
      <c r="CWA300" s="6"/>
      <c r="CWB300" s="6"/>
      <c r="CWC300" s="6"/>
      <c r="CWD300" s="6"/>
      <c r="CWE300" s="6"/>
      <c r="CWF300" s="6"/>
      <c r="CWG300" s="6"/>
      <c r="CWH300" s="6"/>
      <c r="CWI300" s="6"/>
      <c r="CWJ300" s="6"/>
      <c r="CWK300" s="6"/>
      <c r="CWL300" s="6"/>
      <c r="CWM300" s="6"/>
      <c r="CWN300" s="6"/>
      <c r="CWO300" s="6"/>
      <c r="CWP300" s="6"/>
      <c r="CWQ300" s="6"/>
      <c r="CWR300" s="6"/>
      <c r="CWS300" s="6"/>
      <c r="CWT300" s="6"/>
      <c r="CWU300" s="6"/>
      <c r="CWV300" s="6"/>
      <c r="CWW300" s="6"/>
      <c r="CWX300" s="6"/>
      <c r="CWY300" s="6"/>
      <c r="CWZ300" s="6"/>
      <c r="CXA300" s="6"/>
      <c r="CXB300" s="6"/>
      <c r="CXC300" s="6"/>
      <c r="CXD300" s="6"/>
      <c r="CXE300" s="6"/>
      <c r="CXF300" s="6"/>
      <c r="CXG300" s="6"/>
      <c r="CXH300" s="6"/>
      <c r="CXI300" s="6"/>
      <c r="CXJ300" s="6"/>
      <c r="CXK300" s="6"/>
      <c r="CXL300" s="6"/>
      <c r="CXM300" s="6"/>
      <c r="CXN300" s="6"/>
      <c r="CXO300" s="6"/>
      <c r="CXP300" s="6"/>
      <c r="CXQ300" s="6"/>
      <c r="CXR300" s="6"/>
      <c r="CXS300" s="6"/>
      <c r="CXT300" s="6"/>
      <c r="CXU300" s="6"/>
      <c r="CXV300" s="6"/>
      <c r="CXW300" s="6"/>
      <c r="CXX300" s="6"/>
      <c r="CXY300" s="6"/>
      <c r="CXZ300" s="6"/>
      <c r="CYA300" s="6"/>
      <c r="CYB300" s="6"/>
      <c r="CYC300" s="6"/>
      <c r="CYD300" s="6"/>
      <c r="CYE300" s="6"/>
      <c r="CYF300" s="6"/>
      <c r="CYG300" s="6"/>
      <c r="CYH300" s="6"/>
      <c r="CYI300" s="6"/>
      <c r="CYJ300" s="6"/>
      <c r="CYK300" s="6"/>
      <c r="CYL300" s="6"/>
      <c r="CYM300" s="6"/>
      <c r="CYN300" s="6"/>
      <c r="CYO300" s="6"/>
      <c r="CYP300" s="6"/>
      <c r="CYQ300" s="6"/>
      <c r="CYR300" s="6"/>
      <c r="CYS300" s="6"/>
      <c r="CYT300" s="6"/>
      <c r="CYU300" s="6"/>
      <c r="CYV300" s="6"/>
      <c r="CYW300" s="6"/>
      <c r="CYX300" s="6"/>
      <c r="CYY300" s="6"/>
      <c r="CYZ300" s="6"/>
      <c r="CZA300" s="6"/>
      <c r="CZB300" s="6"/>
      <c r="CZC300" s="6"/>
      <c r="CZD300" s="6"/>
      <c r="CZE300" s="6"/>
      <c r="CZF300" s="6"/>
      <c r="CZG300" s="6"/>
      <c r="CZH300" s="6"/>
      <c r="CZI300" s="6"/>
      <c r="CZJ300" s="6"/>
      <c r="CZK300" s="6"/>
      <c r="CZL300" s="6"/>
      <c r="CZM300" s="6"/>
      <c r="CZN300" s="6"/>
      <c r="CZO300" s="6"/>
      <c r="CZP300" s="6"/>
      <c r="CZQ300" s="6"/>
      <c r="CZR300" s="6"/>
      <c r="CZS300" s="6"/>
      <c r="CZT300" s="6"/>
      <c r="CZU300" s="6"/>
      <c r="CZV300" s="6"/>
      <c r="CZW300" s="6"/>
      <c r="CZX300" s="6"/>
      <c r="CZY300" s="6"/>
      <c r="CZZ300" s="6"/>
      <c r="DAA300" s="6"/>
      <c r="DAB300" s="6"/>
      <c r="DAC300" s="6"/>
      <c r="DAD300" s="6"/>
      <c r="DAE300" s="6"/>
      <c r="DAF300" s="6"/>
      <c r="DAG300" s="6"/>
      <c r="DAH300" s="6"/>
      <c r="DAI300" s="6"/>
      <c r="DAJ300" s="6"/>
      <c r="DAK300" s="6"/>
      <c r="DAL300" s="6"/>
      <c r="DAM300" s="6"/>
      <c r="DAN300" s="6"/>
      <c r="DAO300" s="6"/>
      <c r="DAP300" s="6"/>
      <c r="DAQ300" s="6"/>
      <c r="DAR300" s="6"/>
      <c r="DAS300" s="6"/>
      <c r="DAT300" s="6"/>
      <c r="DAU300" s="6"/>
      <c r="DAV300" s="6"/>
      <c r="DAW300" s="6"/>
      <c r="DAX300" s="6"/>
      <c r="DAY300" s="6"/>
      <c r="DAZ300" s="6"/>
      <c r="DBA300" s="6"/>
      <c r="DBB300" s="6"/>
      <c r="DBC300" s="6"/>
      <c r="DBD300" s="6"/>
      <c r="DBE300" s="6"/>
      <c r="DBF300" s="6"/>
      <c r="DBG300" s="6"/>
      <c r="DBH300" s="6"/>
      <c r="DBI300" s="6"/>
      <c r="DBJ300" s="6"/>
      <c r="DBK300" s="6"/>
      <c r="DBL300" s="6"/>
      <c r="DBM300" s="6"/>
      <c r="DBN300" s="6"/>
      <c r="DBO300" s="6"/>
      <c r="DBP300" s="6"/>
      <c r="DBQ300" s="6"/>
      <c r="DBR300" s="6"/>
      <c r="DBS300" s="6"/>
      <c r="DBT300" s="6"/>
      <c r="DBU300" s="6"/>
      <c r="DBV300" s="6"/>
      <c r="DBW300" s="6"/>
      <c r="DBX300" s="6"/>
      <c r="DBY300" s="6"/>
      <c r="DBZ300" s="6"/>
      <c r="DCA300" s="6"/>
      <c r="DCB300" s="6"/>
      <c r="DCC300" s="6"/>
      <c r="DCD300" s="6"/>
      <c r="DCE300" s="6"/>
      <c r="DCF300" s="6"/>
      <c r="DCG300" s="6"/>
      <c r="DCH300" s="6"/>
      <c r="DCI300" s="6"/>
      <c r="DCJ300" s="6"/>
      <c r="DCK300" s="6"/>
      <c r="DCL300" s="6"/>
      <c r="DCM300" s="6"/>
      <c r="DCN300" s="6"/>
      <c r="DCO300" s="6"/>
      <c r="DCP300" s="6"/>
      <c r="DCQ300" s="6"/>
      <c r="DCR300" s="6"/>
      <c r="DCS300" s="6"/>
      <c r="DCT300" s="6"/>
      <c r="DCU300" s="6"/>
      <c r="DCV300" s="6"/>
      <c r="DCW300" s="6"/>
      <c r="DCX300" s="6"/>
      <c r="DCY300" s="6"/>
      <c r="DCZ300" s="6"/>
      <c r="DDA300" s="6"/>
      <c r="DDB300" s="6"/>
      <c r="DDC300" s="6"/>
      <c r="DDD300" s="6"/>
      <c r="DDE300" s="6"/>
      <c r="DDF300" s="6"/>
      <c r="DDG300" s="6"/>
      <c r="DDH300" s="6"/>
      <c r="DDI300" s="6"/>
      <c r="DDJ300" s="6"/>
      <c r="DDK300" s="6"/>
      <c r="DDL300" s="6"/>
      <c r="DDM300" s="6"/>
      <c r="DDN300" s="6"/>
      <c r="DDO300" s="6"/>
      <c r="DDP300" s="6"/>
      <c r="DDQ300" s="6"/>
      <c r="DDR300" s="6"/>
      <c r="DDS300" s="6"/>
      <c r="DDT300" s="6"/>
      <c r="DDU300" s="6"/>
      <c r="DDV300" s="6"/>
      <c r="DDW300" s="6"/>
      <c r="DDX300" s="6"/>
      <c r="DDY300" s="6"/>
      <c r="DDZ300" s="6"/>
      <c r="DEA300" s="6"/>
      <c r="DEB300" s="6"/>
      <c r="DEC300" s="6"/>
      <c r="DED300" s="6"/>
      <c r="DEE300" s="6"/>
      <c r="DEF300" s="6"/>
      <c r="DEG300" s="6"/>
      <c r="DEH300" s="6"/>
      <c r="DEI300" s="6"/>
      <c r="DEJ300" s="6"/>
      <c r="DEK300" s="6"/>
      <c r="DEL300" s="6"/>
      <c r="DEM300" s="6"/>
      <c r="DEN300" s="6"/>
      <c r="DEO300" s="6"/>
      <c r="DEP300" s="6"/>
      <c r="DEQ300" s="6"/>
      <c r="DER300" s="6"/>
      <c r="DES300" s="6"/>
      <c r="DET300" s="6"/>
      <c r="DEU300" s="6"/>
      <c r="DEV300" s="6"/>
      <c r="DEW300" s="6"/>
      <c r="DEX300" s="6"/>
      <c r="DEY300" s="6"/>
      <c r="DEZ300" s="6"/>
      <c r="DFA300" s="6"/>
      <c r="DFB300" s="6"/>
      <c r="DFC300" s="6"/>
      <c r="DFD300" s="6"/>
      <c r="DFE300" s="6"/>
      <c r="DFF300" s="6"/>
      <c r="DFG300" s="6"/>
      <c r="DFH300" s="6"/>
      <c r="DFI300" s="6"/>
      <c r="DFJ300" s="6"/>
      <c r="DFK300" s="6"/>
      <c r="DFL300" s="6"/>
      <c r="DFM300" s="6"/>
      <c r="DFN300" s="6"/>
      <c r="DFO300" s="6"/>
      <c r="DFP300" s="6"/>
      <c r="DFQ300" s="6"/>
      <c r="DFR300" s="6"/>
      <c r="DFS300" s="6"/>
      <c r="DFT300" s="6"/>
      <c r="DFU300" s="6"/>
      <c r="DFV300" s="6"/>
      <c r="DFW300" s="6"/>
      <c r="DFX300" s="6"/>
      <c r="DFY300" s="6"/>
      <c r="DFZ300" s="6"/>
      <c r="DGA300" s="6"/>
      <c r="DGB300" s="6"/>
      <c r="DGC300" s="6"/>
      <c r="DGD300" s="6"/>
      <c r="DGE300" s="6"/>
      <c r="DGF300" s="6"/>
      <c r="DGG300" s="6"/>
      <c r="DGH300" s="6"/>
      <c r="DGI300" s="6"/>
      <c r="DGJ300" s="6"/>
      <c r="DGK300" s="6"/>
      <c r="DGL300" s="6"/>
      <c r="DGM300" s="6"/>
      <c r="DGN300" s="6"/>
      <c r="DGO300" s="6"/>
      <c r="DGP300" s="6"/>
      <c r="DGQ300" s="6"/>
      <c r="DGR300" s="6"/>
      <c r="DGS300" s="6"/>
      <c r="DGT300" s="6"/>
      <c r="DGU300" s="6"/>
      <c r="DGV300" s="6"/>
      <c r="DGW300" s="6"/>
      <c r="DGX300" s="6"/>
      <c r="DGY300" s="6"/>
      <c r="DGZ300" s="6"/>
      <c r="DHA300" s="6"/>
      <c r="DHB300" s="6"/>
      <c r="DHC300" s="6"/>
      <c r="DHD300" s="6"/>
      <c r="DHE300" s="6"/>
      <c r="DHF300" s="6"/>
      <c r="DHG300" s="6"/>
      <c r="DHH300" s="6"/>
      <c r="DHI300" s="6"/>
      <c r="DHJ300" s="6"/>
      <c r="DHK300" s="6"/>
      <c r="DHL300" s="6"/>
      <c r="DHM300" s="6"/>
      <c r="DHN300" s="6"/>
      <c r="DHO300" s="6"/>
      <c r="DHP300" s="6"/>
      <c r="DHQ300" s="6"/>
      <c r="DHR300" s="6"/>
      <c r="DHS300" s="6"/>
      <c r="DHT300" s="6"/>
      <c r="DHU300" s="6"/>
      <c r="DHV300" s="6"/>
      <c r="DHW300" s="6"/>
      <c r="DHX300" s="6"/>
      <c r="DHY300" s="6"/>
      <c r="DHZ300" s="6"/>
      <c r="DIA300" s="6"/>
      <c r="DIB300" s="6"/>
      <c r="DIC300" s="6"/>
      <c r="DID300" s="6"/>
      <c r="DIE300" s="6"/>
      <c r="DIF300" s="6"/>
      <c r="DIG300" s="6"/>
      <c r="DIH300" s="6"/>
      <c r="DII300" s="6"/>
      <c r="DIJ300" s="6"/>
      <c r="DIK300" s="6"/>
      <c r="DIL300" s="6"/>
      <c r="DIM300" s="6"/>
      <c r="DIN300" s="6"/>
      <c r="DIO300" s="6"/>
      <c r="DIP300" s="6"/>
      <c r="DIQ300" s="6"/>
      <c r="DIR300" s="6"/>
      <c r="DIS300" s="6"/>
      <c r="DIT300" s="6"/>
      <c r="DIU300" s="6"/>
      <c r="DIV300" s="6"/>
      <c r="DIW300" s="6"/>
      <c r="DIX300" s="6"/>
      <c r="DIY300" s="6"/>
      <c r="DIZ300" s="6"/>
      <c r="DJA300" s="6"/>
      <c r="DJB300" s="6"/>
      <c r="DJC300" s="6"/>
      <c r="DJD300" s="6"/>
      <c r="DJE300" s="6"/>
      <c r="DJF300" s="6"/>
      <c r="DJG300" s="6"/>
      <c r="DJH300" s="6"/>
      <c r="DJI300" s="6"/>
      <c r="DJJ300" s="6"/>
      <c r="DJK300" s="6"/>
      <c r="DJL300" s="6"/>
      <c r="DJM300" s="6"/>
      <c r="DJN300" s="6"/>
      <c r="DJO300" s="6"/>
      <c r="DJP300" s="6"/>
      <c r="DJQ300" s="6"/>
      <c r="DJR300" s="6"/>
      <c r="DJS300" s="6"/>
      <c r="DJT300" s="6"/>
      <c r="DJU300" s="6"/>
      <c r="DJV300" s="6"/>
      <c r="DJW300" s="6"/>
      <c r="DJX300" s="6"/>
      <c r="DJY300" s="6"/>
      <c r="DJZ300" s="6"/>
      <c r="DKA300" s="6"/>
      <c r="DKB300" s="6"/>
      <c r="DKC300" s="6"/>
      <c r="DKD300" s="6"/>
      <c r="DKE300" s="6"/>
      <c r="DKF300" s="6"/>
      <c r="DKG300" s="6"/>
      <c r="DKH300" s="6"/>
      <c r="DKI300" s="6"/>
      <c r="DKJ300" s="6"/>
      <c r="DKK300" s="6"/>
      <c r="DKL300" s="6"/>
      <c r="DKM300" s="6"/>
      <c r="DKN300" s="6"/>
      <c r="DKO300" s="6"/>
      <c r="DKP300" s="6"/>
      <c r="DKQ300" s="6"/>
      <c r="DKR300" s="6"/>
      <c r="DKS300" s="6"/>
      <c r="DKT300" s="6"/>
      <c r="DKU300" s="6"/>
      <c r="DKV300" s="6"/>
      <c r="DKW300" s="6"/>
      <c r="DKX300" s="6"/>
      <c r="DKY300" s="6"/>
      <c r="DKZ300" s="6"/>
      <c r="DLA300" s="6"/>
      <c r="DLB300" s="6"/>
      <c r="DLC300" s="6"/>
      <c r="DLD300" s="6"/>
      <c r="DLE300" s="6"/>
      <c r="DLF300" s="6"/>
      <c r="DLG300" s="6"/>
      <c r="DLH300" s="6"/>
      <c r="DLI300" s="6"/>
      <c r="DLJ300" s="6"/>
      <c r="DLK300" s="6"/>
      <c r="DLL300" s="6"/>
      <c r="DLM300" s="6"/>
      <c r="DLN300" s="6"/>
      <c r="DLO300" s="6"/>
      <c r="DLP300" s="6"/>
      <c r="DLQ300" s="6"/>
      <c r="DLR300" s="6"/>
      <c r="DLS300" s="6"/>
      <c r="DLT300" s="6"/>
      <c r="DLU300" s="6"/>
      <c r="DLV300" s="6"/>
      <c r="DLW300" s="6"/>
      <c r="DLX300" s="6"/>
      <c r="DLY300" s="6"/>
      <c r="DLZ300" s="6"/>
      <c r="DMA300" s="6"/>
      <c r="DMB300" s="6"/>
      <c r="DMC300" s="6"/>
      <c r="DMD300" s="6"/>
      <c r="DME300" s="6"/>
      <c r="DMF300" s="6"/>
      <c r="DMG300" s="6"/>
      <c r="DMH300" s="6"/>
      <c r="DMI300" s="6"/>
      <c r="DMJ300" s="6"/>
      <c r="DMK300" s="6"/>
      <c r="DML300" s="6"/>
      <c r="DMM300" s="6"/>
      <c r="DMN300" s="6"/>
      <c r="DMO300" s="6"/>
      <c r="DMP300" s="6"/>
      <c r="DMQ300" s="6"/>
      <c r="DMR300" s="6"/>
      <c r="DMS300" s="6"/>
      <c r="DMT300" s="6"/>
      <c r="DMU300" s="6"/>
      <c r="DMV300" s="6"/>
      <c r="DMW300" s="6"/>
      <c r="DMX300" s="6"/>
      <c r="DMY300" s="6"/>
      <c r="DMZ300" s="6"/>
      <c r="DNA300" s="6"/>
      <c r="DNB300" s="6"/>
      <c r="DNC300" s="6"/>
      <c r="DND300" s="6"/>
      <c r="DNE300" s="6"/>
      <c r="DNF300" s="6"/>
      <c r="DNG300" s="6"/>
      <c r="DNH300" s="6"/>
      <c r="DNI300" s="6"/>
      <c r="DNJ300" s="6"/>
      <c r="DNK300" s="6"/>
      <c r="DNL300" s="6"/>
      <c r="DNM300" s="6"/>
      <c r="DNN300" s="6"/>
      <c r="DNO300" s="6"/>
      <c r="DNP300" s="6"/>
      <c r="DNQ300" s="6"/>
      <c r="DNR300" s="6"/>
      <c r="DNS300" s="6"/>
      <c r="DNT300" s="6"/>
      <c r="DNU300" s="6"/>
      <c r="DNV300" s="6"/>
      <c r="DNW300" s="6"/>
      <c r="DNX300" s="6"/>
      <c r="DNY300" s="6"/>
      <c r="DNZ300" s="6"/>
      <c r="DOA300" s="6"/>
      <c r="DOB300" s="6"/>
      <c r="DOC300" s="6"/>
      <c r="DOD300" s="6"/>
      <c r="DOE300" s="6"/>
      <c r="DOF300" s="6"/>
      <c r="DOG300" s="6"/>
      <c r="DOH300" s="6"/>
      <c r="DOI300" s="6"/>
      <c r="DOJ300" s="6"/>
      <c r="DOK300" s="6"/>
      <c r="DOL300" s="6"/>
      <c r="DOM300" s="6"/>
      <c r="DON300" s="6"/>
      <c r="DOO300" s="6"/>
      <c r="DOP300" s="6"/>
      <c r="DOQ300" s="6"/>
      <c r="DOR300" s="6"/>
      <c r="DOS300" s="6"/>
      <c r="DOT300" s="6"/>
      <c r="DOU300" s="6"/>
      <c r="DOV300" s="6"/>
      <c r="DOW300" s="6"/>
      <c r="DOX300" s="6"/>
      <c r="DOY300" s="6"/>
      <c r="DOZ300" s="6"/>
      <c r="DPA300" s="6"/>
      <c r="DPB300" s="6"/>
      <c r="DPC300" s="6"/>
      <c r="DPD300" s="6"/>
      <c r="DPE300" s="6"/>
      <c r="DPF300" s="6"/>
      <c r="DPG300" s="6"/>
      <c r="DPH300" s="6"/>
      <c r="DPI300" s="6"/>
      <c r="DPJ300" s="6"/>
      <c r="DPK300" s="6"/>
      <c r="DPL300" s="6"/>
      <c r="DPM300" s="6"/>
      <c r="DPN300" s="6"/>
      <c r="DPO300" s="6"/>
      <c r="DPP300" s="6"/>
      <c r="DPQ300" s="6"/>
      <c r="DPR300" s="6"/>
      <c r="DPS300" s="6"/>
      <c r="DPT300" s="6"/>
      <c r="DPU300" s="6"/>
      <c r="DPV300" s="6"/>
      <c r="DPW300" s="6"/>
      <c r="DPX300" s="6"/>
      <c r="DPY300" s="6"/>
      <c r="DPZ300" s="6"/>
      <c r="DQA300" s="6"/>
      <c r="DQB300" s="6"/>
      <c r="DQC300" s="6"/>
      <c r="DQD300" s="6"/>
      <c r="DQE300" s="6"/>
      <c r="DQF300" s="6"/>
      <c r="DQG300" s="6"/>
      <c r="DQH300" s="6"/>
      <c r="DQI300" s="6"/>
      <c r="DQJ300" s="6"/>
      <c r="DQK300" s="6"/>
      <c r="DQL300" s="6"/>
      <c r="DQM300" s="6"/>
      <c r="DQN300" s="6"/>
      <c r="DQO300" s="6"/>
      <c r="DQP300" s="6"/>
      <c r="DQQ300" s="6"/>
      <c r="DQR300" s="6"/>
      <c r="DQS300" s="6"/>
      <c r="DQT300" s="6"/>
      <c r="DQU300" s="6"/>
      <c r="DQV300" s="6"/>
      <c r="DQW300" s="6"/>
      <c r="DQX300" s="6"/>
      <c r="DQY300" s="6"/>
      <c r="DQZ300" s="6"/>
      <c r="DRA300" s="6"/>
      <c r="DRB300" s="6"/>
      <c r="DRC300" s="6"/>
      <c r="DRD300" s="6"/>
      <c r="DRE300" s="6"/>
      <c r="DRF300" s="6"/>
      <c r="DRG300" s="6"/>
      <c r="DRH300" s="6"/>
      <c r="DRI300" s="6"/>
      <c r="DRJ300" s="6"/>
      <c r="DRK300" s="6"/>
      <c r="DRL300" s="6"/>
      <c r="DRM300" s="6"/>
      <c r="DRN300" s="6"/>
      <c r="DRO300" s="6"/>
      <c r="DRP300" s="6"/>
      <c r="DRQ300" s="6"/>
      <c r="DRR300" s="6"/>
      <c r="DRS300" s="6"/>
      <c r="DRT300" s="6"/>
      <c r="DRU300" s="6"/>
      <c r="DRV300" s="6"/>
      <c r="DRW300" s="6"/>
      <c r="DRX300" s="6"/>
      <c r="DRY300" s="6"/>
      <c r="DRZ300" s="6"/>
      <c r="DSA300" s="6"/>
      <c r="DSB300" s="6"/>
      <c r="DSC300" s="6"/>
      <c r="DSD300" s="6"/>
      <c r="DSE300" s="6"/>
      <c r="DSF300" s="6"/>
      <c r="DSG300" s="6"/>
      <c r="DSH300" s="6"/>
      <c r="DSI300" s="6"/>
      <c r="DSJ300" s="6"/>
      <c r="DSK300" s="6"/>
      <c r="DSL300" s="6"/>
      <c r="DSM300" s="6"/>
      <c r="DSN300" s="6"/>
      <c r="DSO300" s="6"/>
      <c r="DSP300" s="6"/>
      <c r="DSQ300" s="6"/>
      <c r="DSR300" s="6"/>
      <c r="DSS300" s="6"/>
      <c r="DST300" s="6"/>
      <c r="DSU300" s="6"/>
      <c r="DSV300" s="6"/>
      <c r="DSW300" s="6"/>
      <c r="DSX300" s="6"/>
      <c r="DSY300" s="6"/>
      <c r="DSZ300" s="6"/>
      <c r="DTA300" s="6"/>
      <c r="DTB300" s="6"/>
      <c r="DTC300" s="6"/>
      <c r="DTD300" s="6"/>
      <c r="DTE300" s="6"/>
      <c r="DTF300" s="6"/>
      <c r="DTG300" s="6"/>
      <c r="DTH300" s="6"/>
      <c r="DTI300" s="6"/>
      <c r="DTJ300" s="6"/>
      <c r="DTK300" s="6"/>
      <c r="DTL300" s="6"/>
      <c r="DTM300" s="6"/>
      <c r="DTN300" s="6"/>
      <c r="DTO300" s="6"/>
      <c r="DTP300" s="6"/>
      <c r="DTQ300" s="6"/>
      <c r="DTR300" s="6"/>
      <c r="DTS300" s="6"/>
      <c r="DTT300" s="6"/>
      <c r="DTU300" s="6"/>
      <c r="DTV300" s="6"/>
      <c r="DTW300" s="6"/>
      <c r="DTX300" s="6"/>
      <c r="DTY300" s="6"/>
      <c r="DTZ300" s="6"/>
      <c r="DUA300" s="6"/>
      <c r="DUB300" s="6"/>
      <c r="DUC300" s="6"/>
      <c r="DUD300" s="6"/>
      <c r="DUE300" s="6"/>
      <c r="DUF300" s="6"/>
      <c r="DUG300" s="6"/>
      <c r="DUH300" s="6"/>
      <c r="DUI300" s="6"/>
      <c r="DUJ300" s="6"/>
      <c r="DUK300" s="6"/>
      <c r="DUL300" s="6"/>
      <c r="DUM300" s="6"/>
      <c r="DUN300" s="6"/>
      <c r="DUO300" s="6"/>
      <c r="DUP300" s="6"/>
      <c r="DUQ300" s="6"/>
      <c r="DUR300" s="6"/>
      <c r="DUS300" s="6"/>
      <c r="DUT300" s="6"/>
      <c r="DUU300" s="6"/>
      <c r="DUV300" s="6"/>
      <c r="DUW300" s="6"/>
      <c r="DUX300" s="6"/>
      <c r="DUY300" s="6"/>
      <c r="DUZ300" s="6"/>
      <c r="DVA300" s="6"/>
      <c r="DVB300" s="6"/>
      <c r="DVC300" s="6"/>
      <c r="DVD300" s="6"/>
      <c r="DVE300" s="6"/>
      <c r="DVF300" s="6"/>
      <c r="DVG300" s="6"/>
      <c r="DVH300" s="6"/>
      <c r="DVI300" s="6"/>
      <c r="DVJ300" s="6"/>
      <c r="DVK300" s="6"/>
      <c r="DVL300" s="6"/>
      <c r="DVM300" s="6"/>
      <c r="DVN300" s="6"/>
      <c r="DVO300" s="6"/>
      <c r="DVP300" s="6"/>
      <c r="DVQ300" s="6"/>
      <c r="DVR300" s="6"/>
      <c r="DVS300" s="6"/>
      <c r="DVT300" s="6"/>
      <c r="DVU300" s="6"/>
      <c r="DVV300" s="6"/>
      <c r="DVW300" s="6"/>
      <c r="DVX300" s="6"/>
      <c r="DVY300" s="6"/>
      <c r="DVZ300" s="6"/>
      <c r="DWA300" s="6"/>
      <c r="DWB300" s="6"/>
      <c r="DWC300" s="6"/>
      <c r="DWD300" s="6"/>
      <c r="DWE300" s="6"/>
      <c r="DWF300" s="6"/>
      <c r="DWG300" s="6"/>
      <c r="DWH300" s="6"/>
      <c r="DWI300" s="6"/>
      <c r="DWJ300" s="6"/>
      <c r="DWK300" s="6"/>
      <c r="DWL300" s="6"/>
      <c r="DWM300" s="6"/>
      <c r="DWN300" s="6"/>
      <c r="DWO300" s="6"/>
      <c r="DWP300" s="6"/>
      <c r="DWQ300" s="6"/>
      <c r="DWR300" s="6"/>
      <c r="DWS300" s="6"/>
      <c r="DWT300" s="6"/>
      <c r="DWU300" s="6"/>
      <c r="DWV300" s="6"/>
      <c r="DWW300" s="6"/>
      <c r="DWX300" s="6"/>
      <c r="DWY300" s="6"/>
      <c r="DWZ300" s="6"/>
      <c r="DXA300" s="6"/>
      <c r="DXB300" s="6"/>
      <c r="DXC300" s="6"/>
      <c r="DXD300" s="6"/>
      <c r="DXE300" s="6"/>
      <c r="DXF300" s="6"/>
      <c r="DXG300" s="6"/>
      <c r="DXH300" s="6"/>
      <c r="DXI300" s="6"/>
      <c r="DXJ300" s="6"/>
      <c r="DXK300" s="6"/>
      <c r="DXL300" s="6"/>
      <c r="DXM300" s="6"/>
      <c r="DXN300" s="6"/>
      <c r="DXO300" s="6"/>
      <c r="DXP300" s="6"/>
      <c r="DXQ300" s="6"/>
      <c r="DXR300" s="6"/>
      <c r="DXS300" s="6"/>
      <c r="DXT300" s="6"/>
      <c r="DXU300" s="6"/>
      <c r="DXV300" s="6"/>
      <c r="DXW300" s="6"/>
      <c r="DXX300" s="6"/>
      <c r="DXY300" s="6"/>
      <c r="DXZ300" s="6"/>
      <c r="DYA300" s="6"/>
      <c r="DYB300" s="6"/>
      <c r="DYC300" s="6"/>
      <c r="DYD300" s="6"/>
      <c r="DYE300" s="6"/>
      <c r="DYF300" s="6"/>
      <c r="DYG300" s="6"/>
      <c r="DYH300" s="6"/>
      <c r="DYI300" s="6"/>
      <c r="DYJ300" s="6"/>
      <c r="DYK300" s="6"/>
      <c r="DYL300" s="6"/>
      <c r="DYM300" s="6"/>
      <c r="DYN300" s="6"/>
      <c r="DYO300" s="6"/>
      <c r="DYP300" s="6"/>
      <c r="DYQ300" s="6"/>
      <c r="DYR300" s="6"/>
      <c r="DYS300" s="6"/>
      <c r="DYT300" s="6"/>
      <c r="DYU300" s="6"/>
      <c r="DYV300" s="6"/>
      <c r="DYW300" s="6"/>
      <c r="DYX300" s="6"/>
      <c r="DYY300" s="6"/>
      <c r="DYZ300" s="6"/>
      <c r="DZA300" s="6"/>
      <c r="DZB300" s="6"/>
      <c r="DZC300" s="6"/>
      <c r="DZD300" s="6"/>
      <c r="DZE300" s="6"/>
      <c r="DZF300" s="6"/>
      <c r="DZG300" s="6"/>
      <c r="DZH300" s="6"/>
      <c r="DZI300" s="6"/>
      <c r="DZJ300" s="6"/>
      <c r="DZK300" s="6"/>
      <c r="DZL300" s="6"/>
      <c r="DZM300" s="6"/>
      <c r="DZN300" s="6"/>
      <c r="DZO300" s="6"/>
      <c r="DZP300" s="6"/>
      <c r="DZQ300" s="6"/>
      <c r="DZR300" s="6"/>
      <c r="DZS300" s="6"/>
      <c r="DZT300" s="6"/>
      <c r="DZU300" s="6"/>
      <c r="DZV300" s="6"/>
      <c r="DZW300" s="6"/>
      <c r="DZX300" s="6"/>
      <c r="DZY300" s="6"/>
      <c r="DZZ300" s="6"/>
      <c r="EAA300" s="6"/>
      <c r="EAB300" s="6"/>
      <c r="EAC300" s="6"/>
      <c r="EAD300" s="6"/>
      <c r="EAE300" s="6"/>
      <c r="EAF300" s="6"/>
      <c r="EAG300" s="6"/>
      <c r="EAH300" s="6"/>
      <c r="EAI300" s="6"/>
      <c r="EAJ300" s="6"/>
      <c r="EAK300" s="6"/>
      <c r="EAL300" s="6"/>
      <c r="EAM300" s="6"/>
      <c r="EAN300" s="6"/>
      <c r="EAO300" s="6"/>
      <c r="EAP300" s="6"/>
      <c r="EAQ300" s="6"/>
      <c r="EAR300" s="6"/>
      <c r="EAS300" s="6"/>
      <c r="EAT300" s="6"/>
      <c r="EAU300" s="6"/>
      <c r="EAV300" s="6"/>
      <c r="EAW300" s="6"/>
      <c r="EAX300" s="6"/>
      <c r="EAY300" s="6"/>
      <c r="EAZ300" s="6"/>
      <c r="EBA300" s="6"/>
      <c r="EBB300" s="6"/>
      <c r="EBC300" s="6"/>
      <c r="EBD300" s="6"/>
      <c r="EBE300" s="6"/>
      <c r="EBF300" s="6"/>
      <c r="EBG300" s="6"/>
      <c r="EBH300" s="6"/>
      <c r="EBI300" s="6"/>
      <c r="EBJ300" s="6"/>
      <c r="EBK300" s="6"/>
      <c r="EBL300" s="6"/>
      <c r="EBM300" s="6"/>
      <c r="EBN300" s="6"/>
      <c r="EBO300" s="6"/>
      <c r="EBP300" s="6"/>
      <c r="EBQ300" s="6"/>
      <c r="EBR300" s="6"/>
      <c r="EBS300" s="6"/>
      <c r="EBT300" s="6"/>
      <c r="EBU300" s="6"/>
      <c r="EBV300" s="6"/>
      <c r="EBW300" s="6"/>
      <c r="EBX300" s="6"/>
      <c r="EBY300" s="6"/>
      <c r="EBZ300" s="6"/>
      <c r="ECA300" s="6"/>
      <c r="ECB300" s="6"/>
      <c r="ECC300" s="6"/>
      <c r="ECD300" s="6"/>
      <c r="ECE300" s="6"/>
      <c r="ECF300" s="6"/>
      <c r="ECG300" s="6"/>
      <c r="ECH300" s="6"/>
      <c r="ECI300" s="6"/>
      <c r="ECJ300" s="6"/>
      <c r="ECK300" s="6"/>
      <c r="ECL300" s="6"/>
      <c r="ECM300" s="6"/>
      <c r="ECN300" s="6"/>
      <c r="ECO300" s="6"/>
      <c r="ECP300" s="6"/>
      <c r="ECQ300" s="6"/>
      <c r="ECR300" s="6"/>
      <c r="ECS300" s="6"/>
      <c r="ECT300" s="6"/>
      <c r="ECU300" s="6"/>
      <c r="ECV300" s="6"/>
      <c r="ECW300" s="6"/>
      <c r="ECX300" s="6"/>
      <c r="ECY300" s="6"/>
      <c r="ECZ300" s="6"/>
      <c r="EDA300" s="6"/>
      <c r="EDB300" s="6"/>
      <c r="EDC300" s="6"/>
      <c r="EDD300" s="6"/>
      <c r="EDE300" s="6"/>
      <c r="EDF300" s="6"/>
      <c r="EDG300" s="6"/>
      <c r="EDH300" s="6"/>
      <c r="EDI300" s="6"/>
      <c r="EDJ300" s="6"/>
      <c r="EDK300" s="6"/>
      <c r="EDL300" s="6"/>
      <c r="EDM300" s="6"/>
      <c r="EDN300" s="6"/>
      <c r="EDO300" s="6"/>
      <c r="EDP300" s="6"/>
      <c r="EDQ300" s="6"/>
      <c r="EDR300" s="6"/>
      <c r="EDS300" s="6"/>
      <c r="EDT300" s="6"/>
      <c r="EDU300" s="6"/>
      <c r="EDV300" s="6"/>
      <c r="EDW300" s="6"/>
      <c r="EDX300" s="6"/>
      <c r="EDY300" s="6"/>
      <c r="EDZ300" s="6"/>
      <c r="EEA300" s="6"/>
      <c r="EEB300" s="6"/>
      <c r="EEC300" s="6"/>
      <c r="EED300" s="6"/>
      <c r="EEE300" s="6"/>
      <c r="EEF300" s="6"/>
      <c r="EEG300" s="6"/>
      <c r="EEH300" s="6"/>
      <c r="EEI300" s="6"/>
      <c r="EEJ300" s="6"/>
      <c r="EEK300" s="6"/>
      <c r="EEL300" s="6"/>
      <c r="EEM300" s="6"/>
      <c r="EEN300" s="6"/>
      <c r="EEO300" s="6"/>
      <c r="EEP300" s="6"/>
      <c r="EEQ300" s="6"/>
      <c r="EER300" s="6"/>
      <c r="EES300" s="6"/>
      <c r="EET300" s="6"/>
      <c r="EEU300" s="6"/>
      <c r="EEV300" s="6"/>
      <c r="EEW300" s="6"/>
      <c r="EEX300" s="6"/>
      <c r="EEY300" s="6"/>
      <c r="EEZ300" s="6"/>
      <c r="EFA300" s="6"/>
      <c r="EFB300" s="6"/>
      <c r="EFC300" s="6"/>
      <c r="EFD300" s="6"/>
      <c r="EFE300" s="6"/>
      <c r="EFF300" s="6"/>
      <c r="EFG300" s="6"/>
      <c r="EFH300" s="6"/>
      <c r="EFI300" s="6"/>
      <c r="EFJ300" s="6"/>
      <c r="EFK300" s="6"/>
      <c r="EFL300" s="6"/>
      <c r="EFM300" s="6"/>
      <c r="EFN300" s="6"/>
      <c r="EFO300" s="6"/>
      <c r="EFP300" s="6"/>
      <c r="EFQ300" s="6"/>
      <c r="EFR300" s="6"/>
      <c r="EFS300" s="6"/>
      <c r="EFT300" s="6"/>
      <c r="EFU300" s="6"/>
      <c r="EFV300" s="6"/>
      <c r="EFW300" s="6"/>
      <c r="EFX300" s="6"/>
      <c r="EFY300" s="6"/>
      <c r="EFZ300" s="6"/>
      <c r="EGA300" s="6"/>
      <c r="EGB300" s="6"/>
      <c r="EGC300" s="6"/>
      <c r="EGD300" s="6"/>
      <c r="EGE300" s="6"/>
      <c r="EGF300" s="6"/>
      <c r="EGG300" s="6"/>
      <c r="EGH300" s="6"/>
      <c r="EGI300" s="6"/>
      <c r="EGJ300" s="6"/>
      <c r="EGK300" s="6"/>
      <c r="EGL300" s="6"/>
      <c r="EGM300" s="6"/>
      <c r="EGN300" s="6"/>
      <c r="EGO300" s="6"/>
      <c r="EGP300" s="6"/>
      <c r="EGQ300" s="6"/>
      <c r="EGR300" s="6"/>
      <c r="EGS300" s="6"/>
      <c r="EGT300" s="6"/>
      <c r="EGU300" s="6"/>
      <c r="EGV300" s="6"/>
      <c r="EGW300" s="6"/>
      <c r="EGX300" s="6"/>
      <c r="EGY300" s="6"/>
      <c r="EGZ300" s="6"/>
      <c r="EHA300" s="6"/>
      <c r="EHB300" s="6"/>
      <c r="EHC300" s="6"/>
      <c r="EHD300" s="6"/>
      <c r="EHE300" s="6"/>
      <c r="EHF300" s="6"/>
      <c r="EHG300" s="6"/>
      <c r="EHH300" s="6"/>
      <c r="EHI300" s="6"/>
      <c r="EHJ300" s="6"/>
      <c r="EHK300" s="6"/>
      <c r="EHL300" s="6"/>
      <c r="EHM300" s="6"/>
      <c r="EHN300" s="6"/>
      <c r="EHO300" s="6"/>
      <c r="EHP300" s="6"/>
      <c r="EHQ300" s="6"/>
      <c r="EHR300" s="6"/>
      <c r="EHS300" s="6"/>
      <c r="EHT300" s="6"/>
      <c r="EHU300" s="6"/>
      <c r="EHV300" s="6"/>
      <c r="EHW300" s="6"/>
      <c r="EHX300" s="6"/>
      <c r="EHY300" s="6"/>
      <c r="EHZ300" s="6"/>
      <c r="EIA300" s="6"/>
      <c r="EIB300" s="6"/>
      <c r="EIC300" s="6"/>
      <c r="EID300" s="6"/>
      <c r="EIE300" s="6"/>
      <c r="EIF300" s="6"/>
      <c r="EIG300" s="6"/>
      <c r="EIH300" s="6"/>
      <c r="EII300" s="6"/>
      <c r="EIJ300" s="6"/>
      <c r="EIK300" s="6"/>
      <c r="EIL300" s="6"/>
      <c r="EIM300" s="6"/>
      <c r="EIN300" s="6"/>
      <c r="EIO300" s="6"/>
      <c r="EIP300" s="6"/>
      <c r="EIQ300" s="6"/>
      <c r="EIR300" s="6"/>
      <c r="EIS300" s="6"/>
      <c r="EIT300" s="6"/>
      <c r="EIU300" s="6"/>
      <c r="EIV300" s="6"/>
      <c r="EIW300" s="6"/>
      <c r="EIX300" s="6"/>
      <c r="EIY300" s="6"/>
      <c r="EIZ300" s="6"/>
      <c r="EJA300" s="6"/>
      <c r="EJB300" s="6"/>
      <c r="EJC300" s="6"/>
      <c r="EJD300" s="6"/>
      <c r="EJE300" s="6"/>
      <c r="EJF300" s="6"/>
      <c r="EJG300" s="6"/>
      <c r="EJH300" s="6"/>
      <c r="EJI300" s="6"/>
      <c r="EJJ300" s="6"/>
      <c r="EJK300" s="6"/>
      <c r="EJL300" s="6"/>
      <c r="EJM300" s="6"/>
      <c r="EJN300" s="6"/>
      <c r="EJO300" s="6"/>
      <c r="EJP300" s="6"/>
      <c r="EJQ300" s="6"/>
      <c r="EJR300" s="6"/>
      <c r="EJS300" s="6"/>
      <c r="EJT300" s="6"/>
      <c r="EJU300" s="6"/>
      <c r="EJV300" s="6"/>
      <c r="EJW300" s="6"/>
      <c r="EJX300" s="6"/>
      <c r="EJY300" s="6"/>
      <c r="EJZ300" s="6"/>
      <c r="EKA300" s="6"/>
      <c r="EKB300" s="6"/>
      <c r="EKC300" s="6"/>
      <c r="EKD300" s="6"/>
      <c r="EKE300" s="6"/>
      <c r="EKF300" s="6"/>
      <c r="EKG300" s="6"/>
      <c r="EKH300" s="6"/>
      <c r="EKI300" s="6"/>
      <c r="EKJ300" s="6"/>
      <c r="EKK300" s="6"/>
      <c r="EKL300" s="6"/>
      <c r="EKM300" s="6"/>
      <c r="EKN300" s="6"/>
      <c r="EKO300" s="6"/>
      <c r="EKP300" s="6"/>
      <c r="EKQ300" s="6"/>
      <c r="EKR300" s="6"/>
      <c r="EKS300" s="6"/>
      <c r="EKT300" s="6"/>
      <c r="EKU300" s="6"/>
      <c r="EKV300" s="6"/>
      <c r="EKW300" s="6"/>
      <c r="EKX300" s="6"/>
      <c r="EKY300" s="6"/>
      <c r="EKZ300" s="6"/>
      <c r="ELA300" s="6"/>
      <c r="ELB300" s="6"/>
      <c r="ELC300" s="6"/>
      <c r="ELD300" s="6"/>
      <c r="ELE300" s="6"/>
      <c r="ELF300" s="6"/>
      <c r="ELG300" s="6"/>
      <c r="ELH300" s="6"/>
      <c r="ELI300" s="6"/>
      <c r="ELJ300" s="6"/>
      <c r="ELK300" s="6"/>
      <c r="ELL300" s="6"/>
      <c r="ELM300" s="6"/>
      <c r="ELN300" s="6"/>
      <c r="ELO300" s="6"/>
      <c r="ELP300" s="6"/>
      <c r="ELQ300" s="6"/>
      <c r="ELR300" s="6"/>
      <c r="ELS300" s="6"/>
      <c r="ELT300" s="6"/>
      <c r="ELU300" s="6"/>
      <c r="ELV300" s="6"/>
      <c r="ELW300" s="6"/>
      <c r="ELX300" s="6"/>
      <c r="ELY300" s="6"/>
      <c r="ELZ300" s="6"/>
      <c r="EMA300" s="6"/>
      <c r="EMB300" s="6"/>
      <c r="EMC300" s="6"/>
      <c r="EMD300" s="6"/>
      <c r="EME300" s="6"/>
      <c r="EMF300" s="6"/>
      <c r="EMG300" s="6"/>
      <c r="EMH300" s="6"/>
      <c r="EMI300" s="6"/>
      <c r="EMJ300" s="6"/>
      <c r="EMK300" s="6"/>
      <c r="EML300" s="6"/>
      <c r="EMM300" s="6"/>
      <c r="EMN300" s="6"/>
      <c r="EMO300" s="6"/>
      <c r="EMP300" s="6"/>
      <c r="EMQ300" s="6"/>
      <c r="EMR300" s="6"/>
      <c r="EMS300" s="6"/>
      <c r="EMT300" s="6"/>
      <c r="EMU300" s="6"/>
      <c r="EMV300" s="6"/>
      <c r="EMW300" s="6"/>
      <c r="EMX300" s="6"/>
      <c r="EMY300" s="6"/>
      <c r="EMZ300" s="6"/>
      <c r="ENA300" s="6"/>
      <c r="ENB300" s="6"/>
      <c r="ENC300" s="6"/>
      <c r="END300" s="6"/>
      <c r="ENE300" s="6"/>
      <c r="ENF300" s="6"/>
      <c r="ENG300" s="6"/>
      <c r="ENH300" s="6"/>
      <c r="ENI300" s="6"/>
      <c r="ENJ300" s="6"/>
      <c r="ENK300" s="6"/>
      <c r="ENL300" s="6"/>
      <c r="ENM300" s="6"/>
      <c r="ENN300" s="6"/>
      <c r="ENO300" s="6"/>
      <c r="ENP300" s="6"/>
      <c r="ENQ300" s="6"/>
      <c r="ENR300" s="6"/>
      <c r="ENS300" s="6"/>
      <c r="ENT300" s="6"/>
      <c r="ENU300" s="6"/>
      <c r="ENV300" s="6"/>
      <c r="ENW300" s="6"/>
      <c r="ENX300" s="6"/>
      <c r="ENY300" s="6"/>
      <c r="ENZ300" s="6"/>
      <c r="EOA300" s="6"/>
      <c r="EOB300" s="6"/>
      <c r="EOC300" s="6"/>
      <c r="EOD300" s="6"/>
      <c r="EOE300" s="6"/>
      <c r="EOF300" s="6"/>
      <c r="EOG300" s="6"/>
      <c r="EOH300" s="6"/>
      <c r="EOI300" s="6"/>
      <c r="EOJ300" s="6"/>
      <c r="EOK300" s="6"/>
      <c r="EOL300" s="6"/>
      <c r="EOM300" s="6"/>
      <c r="EON300" s="6"/>
      <c r="EOO300" s="6"/>
      <c r="EOP300" s="6"/>
      <c r="EOQ300" s="6"/>
      <c r="EOR300" s="6"/>
      <c r="EOS300" s="6"/>
      <c r="EOT300" s="6"/>
      <c r="EOU300" s="6"/>
      <c r="EOV300" s="6"/>
      <c r="EOW300" s="6"/>
      <c r="EOX300" s="6"/>
      <c r="EOY300" s="6"/>
      <c r="EOZ300" s="6"/>
      <c r="EPA300" s="6"/>
      <c r="EPB300" s="6"/>
      <c r="EPC300" s="6"/>
      <c r="EPD300" s="6"/>
      <c r="EPE300" s="6"/>
      <c r="EPF300" s="6"/>
      <c r="EPG300" s="6"/>
      <c r="EPH300" s="6"/>
      <c r="EPI300" s="6"/>
      <c r="EPJ300" s="6"/>
      <c r="EPK300" s="6"/>
      <c r="EPL300" s="6"/>
      <c r="EPM300" s="6"/>
      <c r="EPN300" s="6"/>
      <c r="EPO300" s="6"/>
      <c r="EPP300" s="6"/>
      <c r="EPQ300" s="6"/>
      <c r="EPR300" s="6"/>
      <c r="EPS300" s="6"/>
      <c r="EPT300" s="6"/>
      <c r="EPU300" s="6"/>
      <c r="EPV300" s="6"/>
      <c r="EPW300" s="6"/>
      <c r="EPX300" s="6"/>
      <c r="EPY300" s="6"/>
      <c r="EPZ300" s="6"/>
      <c r="EQA300" s="6"/>
      <c r="EQB300" s="6"/>
      <c r="EQC300" s="6"/>
      <c r="EQD300" s="6"/>
      <c r="EQE300" s="6"/>
      <c r="EQF300" s="6"/>
      <c r="EQG300" s="6"/>
      <c r="EQH300" s="6"/>
      <c r="EQI300" s="6"/>
      <c r="EQJ300" s="6"/>
      <c r="EQK300" s="6"/>
      <c r="EQL300" s="6"/>
      <c r="EQM300" s="6"/>
      <c r="EQN300" s="6"/>
      <c r="EQO300" s="6"/>
      <c r="EQP300" s="6"/>
      <c r="EQQ300" s="6"/>
      <c r="EQR300" s="6"/>
      <c r="EQS300" s="6"/>
      <c r="EQT300" s="6"/>
      <c r="EQU300" s="6"/>
      <c r="EQV300" s="6"/>
      <c r="EQW300" s="6"/>
      <c r="EQX300" s="6"/>
      <c r="EQY300" s="6"/>
      <c r="EQZ300" s="6"/>
      <c r="ERA300" s="6"/>
      <c r="ERB300" s="6"/>
      <c r="ERC300" s="6"/>
      <c r="ERD300" s="6"/>
      <c r="ERE300" s="6"/>
      <c r="ERF300" s="6"/>
      <c r="ERG300" s="6"/>
      <c r="ERH300" s="6"/>
      <c r="ERI300" s="6"/>
      <c r="ERJ300" s="6"/>
      <c r="ERK300" s="6"/>
      <c r="ERL300" s="6"/>
      <c r="ERM300" s="6"/>
      <c r="ERN300" s="6"/>
      <c r="ERO300" s="6"/>
      <c r="ERP300" s="6"/>
      <c r="ERQ300" s="6"/>
      <c r="ERR300" s="6"/>
      <c r="ERS300" s="6"/>
      <c r="ERT300" s="6"/>
      <c r="ERU300" s="6"/>
      <c r="ERV300" s="6"/>
      <c r="ERW300" s="6"/>
      <c r="ERX300" s="6"/>
      <c r="ERY300" s="6"/>
      <c r="ERZ300" s="6"/>
      <c r="ESA300" s="6"/>
      <c r="ESB300" s="6"/>
      <c r="ESC300" s="6"/>
      <c r="ESD300" s="6"/>
      <c r="ESE300" s="6"/>
      <c r="ESF300" s="6"/>
      <c r="ESG300" s="6"/>
      <c r="ESH300" s="6"/>
      <c r="ESI300" s="6"/>
      <c r="ESJ300" s="6"/>
      <c r="ESK300" s="6"/>
      <c r="ESL300" s="6"/>
      <c r="ESM300" s="6"/>
      <c r="ESN300" s="6"/>
      <c r="ESO300" s="6"/>
      <c r="ESP300" s="6"/>
      <c r="ESQ300" s="6"/>
      <c r="ESR300" s="6"/>
      <c r="ESS300" s="6"/>
      <c r="EST300" s="6"/>
      <c r="ESU300" s="6"/>
      <c r="ESV300" s="6"/>
      <c r="ESW300" s="6"/>
      <c r="ESX300" s="6"/>
      <c r="ESY300" s="6"/>
      <c r="ESZ300" s="6"/>
      <c r="ETA300" s="6"/>
      <c r="ETB300" s="6"/>
      <c r="ETC300" s="6"/>
      <c r="ETD300" s="6"/>
      <c r="ETE300" s="6"/>
      <c r="ETF300" s="6"/>
      <c r="ETG300" s="6"/>
      <c r="ETH300" s="6"/>
      <c r="ETI300" s="6"/>
      <c r="ETJ300" s="6"/>
      <c r="ETK300" s="6"/>
      <c r="ETL300" s="6"/>
      <c r="ETM300" s="6"/>
      <c r="ETN300" s="6"/>
      <c r="ETO300" s="6"/>
      <c r="ETP300" s="6"/>
      <c r="ETQ300" s="6"/>
      <c r="ETR300" s="6"/>
      <c r="ETS300" s="6"/>
      <c r="ETT300" s="6"/>
      <c r="ETU300" s="6"/>
      <c r="ETV300" s="6"/>
      <c r="ETW300" s="6"/>
      <c r="ETX300" s="6"/>
      <c r="ETY300" s="6"/>
      <c r="ETZ300" s="6"/>
      <c r="EUA300" s="6"/>
      <c r="EUB300" s="6"/>
      <c r="EUC300" s="6"/>
      <c r="EUD300" s="6"/>
      <c r="EUE300" s="6"/>
      <c r="EUF300" s="6"/>
      <c r="EUG300" s="6"/>
      <c r="EUH300" s="6"/>
      <c r="EUI300" s="6"/>
      <c r="EUJ300" s="6"/>
      <c r="EUK300" s="6"/>
      <c r="EUL300" s="6"/>
      <c r="EUM300" s="6"/>
      <c r="EUN300" s="6"/>
      <c r="EUO300" s="6"/>
      <c r="EUP300" s="6"/>
      <c r="EUQ300" s="6"/>
      <c r="EUR300" s="6"/>
      <c r="EUS300" s="6"/>
      <c r="EUT300" s="6"/>
      <c r="EUU300" s="6"/>
      <c r="EUV300" s="6"/>
      <c r="EUW300" s="6"/>
      <c r="EUX300" s="6"/>
      <c r="EUY300" s="6"/>
      <c r="EUZ300" s="6"/>
      <c r="EVA300" s="6"/>
      <c r="EVB300" s="6"/>
      <c r="EVC300" s="6"/>
      <c r="EVD300" s="6"/>
      <c r="EVE300" s="6"/>
      <c r="EVF300" s="6"/>
      <c r="EVG300" s="6"/>
      <c r="EVH300" s="6"/>
      <c r="EVI300" s="6"/>
      <c r="EVJ300" s="6"/>
      <c r="EVK300" s="6"/>
      <c r="EVL300" s="6"/>
      <c r="EVM300" s="6"/>
      <c r="EVN300" s="6"/>
      <c r="EVO300" s="6"/>
      <c r="EVP300" s="6"/>
      <c r="EVQ300" s="6"/>
      <c r="EVR300" s="6"/>
      <c r="EVS300" s="6"/>
      <c r="EVT300" s="6"/>
      <c r="EVU300" s="6"/>
      <c r="EVV300" s="6"/>
      <c r="EVW300" s="6"/>
      <c r="EVX300" s="6"/>
      <c r="EVY300" s="6"/>
      <c r="EVZ300" s="6"/>
      <c r="EWA300" s="6"/>
      <c r="EWB300" s="6"/>
      <c r="EWC300" s="6"/>
      <c r="EWD300" s="6"/>
      <c r="EWE300" s="6"/>
      <c r="EWF300" s="6"/>
      <c r="EWG300" s="6"/>
      <c r="EWH300" s="6"/>
      <c r="EWI300" s="6"/>
      <c r="EWJ300" s="6"/>
      <c r="EWK300" s="6"/>
      <c r="EWL300" s="6"/>
      <c r="EWM300" s="6"/>
      <c r="EWN300" s="6"/>
      <c r="EWO300" s="6"/>
      <c r="EWP300" s="6"/>
      <c r="EWQ300" s="6"/>
      <c r="EWR300" s="6"/>
      <c r="EWS300" s="6"/>
      <c r="EWT300" s="6"/>
      <c r="EWU300" s="6"/>
      <c r="EWV300" s="6"/>
      <c r="EWW300" s="6"/>
      <c r="EWX300" s="6"/>
      <c r="EWY300" s="6"/>
      <c r="EWZ300" s="6"/>
      <c r="EXA300" s="6"/>
      <c r="EXB300" s="6"/>
      <c r="EXC300" s="6"/>
      <c r="EXD300" s="6"/>
      <c r="EXE300" s="6"/>
      <c r="EXF300" s="6"/>
      <c r="EXG300" s="6"/>
      <c r="EXH300" s="6"/>
      <c r="EXI300" s="6"/>
      <c r="EXJ300" s="6"/>
      <c r="EXK300" s="6"/>
      <c r="EXL300" s="6"/>
      <c r="EXM300" s="6"/>
      <c r="EXN300" s="6"/>
      <c r="EXO300" s="6"/>
      <c r="EXP300" s="6"/>
      <c r="EXQ300" s="6"/>
      <c r="EXR300" s="6"/>
      <c r="EXS300" s="6"/>
      <c r="EXT300" s="6"/>
      <c r="EXU300" s="6"/>
      <c r="EXV300" s="6"/>
      <c r="EXW300" s="6"/>
      <c r="EXX300" s="6"/>
      <c r="EXY300" s="6"/>
      <c r="EXZ300" s="6"/>
      <c r="EYA300" s="6"/>
      <c r="EYB300" s="6"/>
      <c r="EYC300" s="6"/>
      <c r="EYD300" s="6"/>
      <c r="EYE300" s="6"/>
      <c r="EYF300" s="6"/>
      <c r="EYG300" s="6"/>
      <c r="EYH300" s="6"/>
      <c r="EYI300" s="6"/>
      <c r="EYJ300" s="6"/>
      <c r="EYK300" s="6"/>
      <c r="EYL300" s="6"/>
      <c r="EYM300" s="6"/>
      <c r="EYN300" s="6"/>
      <c r="EYO300" s="6"/>
      <c r="EYP300" s="6"/>
      <c r="EYQ300" s="6"/>
      <c r="EYR300" s="6"/>
      <c r="EYS300" s="6"/>
      <c r="EYT300" s="6"/>
      <c r="EYU300" s="6"/>
      <c r="EYV300" s="6"/>
      <c r="EYW300" s="6"/>
      <c r="EYX300" s="6"/>
      <c r="EYY300" s="6"/>
      <c r="EYZ300" s="6"/>
      <c r="EZA300" s="6"/>
      <c r="EZB300" s="6"/>
      <c r="EZC300" s="6"/>
      <c r="EZD300" s="6"/>
      <c r="EZE300" s="6"/>
      <c r="EZF300" s="6"/>
      <c r="EZG300" s="6"/>
      <c r="EZH300" s="6"/>
      <c r="EZI300" s="6"/>
      <c r="EZJ300" s="6"/>
      <c r="EZK300" s="6"/>
      <c r="EZL300" s="6"/>
      <c r="EZM300" s="6"/>
      <c r="EZN300" s="6"/>
      <c r="EZO300" s="6"/>
      <c r="EZP300" s="6"/>
      <c r="EZQ300" s="6"/>
      <c r="EZR300" s="6"/>
      <c r="EZS300" s="6"/>
      <c r="EZT300" s="6"/>
      <c r="EZU300" s="6"/>
      <c r="EZV300" s="6"/>
      <c r="EZW300" s="6"/>
      <c r="EZX300" s="6"/>
      <c r="EZY300" s="6"/>
      <c r="EZZ300" s="6"/>
      <c r="FAA300" s="6"/>
      <c r="FAB300" s="6"/>
      <c r="FAC300" s="6"/>
      <c r="FAD300" s="6"/>
      <c r="FAE300" s="6"/>
      <c r="FAF300" s="6"/>
      <c r="FAG300" s="6"/>
      <c r="FAH300" s="6"/>
      <c r="FAI300" s="6"/>
      <c r="FAJ300" s="6"/>
      <c r="FAK300" s="6"/>
      <c r="FAL300" s="6"/>
      <c r="FAM300" s="6"/>
      <c r="FAN300" s="6"/>
      <c r="FAO300" s="6"/>
      <c r="FAP300" s="6"/>
      <c r="FAQ300" s="6"/>
      <c r="FAR300" s="6"/>
      <c r="FAS300" s="6"/>
      <c r="FAT300" s="6"/>
      <c r="FAU300" s="6"/>
      <c r="FAV300" s="6"/>
      <c r="FAW300" s="6"/>
      <c r="FAX300" s="6"/>
      <c r="FAY300" s="6"/>
      <c r="FAZ300" s="6"/>
      <c r="FBA300" s="6"/>
      <c r="FBB300" s="6"/>
      <c r="FBC300" s="6"/>
      <c r="FBD300" s="6"/>
      <c r="FBE300" s="6"/>
      <c r="FBF300" s="6"/>
      <c r="FBG300" s="6"/>
      <c r="FBH300" s="6"/>
      <c r="FBI300" s="6"/>
      <c r="FBJ300" s="6"/>
      <c r="FBK300" s="6"/>
      <c r="FBL300" s="6"/>
      <c r="FBM300" s="6"/>
      <c r="FBN300" s="6"/>
      <c r="FBO300" s="6"/>
      <c r="FBP300" s="6"/>
      <c r="FBQ300" s="6"/>
      <c r="FBR300" s="6"/>
      <c r="FBS300" s="6"/>
      <c r="FBT300" s="6"/>
      <c r="FBU300" s="6"/>
      <c r="FBV300" s="6"/>
      <c r="FBW300" s="6"/>
      <c r="FBX300" s="6"/>
      <c r="FBY300" s="6"/>
      <c r="FBZ300" s="6"/>
      <c r="FCA300" s="6"/>
      <c r="FCB300" s="6"/>
      <c r="FCC300" s="6"/>
      <c r="FCD300" s="6"/>
      <c r="FCE300" s="6"/>
      <c r="FCF300" s="6"/>
      <c r="FCG300" s="6"/>
      <c r="FCH300" s="6"/>
      <c r="FCI300" s="6"/>
      <c r="FCJ300" s="6"/>
      <c r="FCK300" s="6"/>
      <c r="FCL300" s="6"/>
      <c r="FCM300" s="6"/>
      <c r="FCN300" s="6"/>
      <c r="FCO300" s="6"/>
      <c r="FCP300" s="6"/>
      <c r="FCQ300" s="6"/>
      <c r="FCR300" s="6"/>
      <c r="FCS300" s="6"/>
      <c r="FCT300" s="6"/>
      <c r="FCU300" s="6"/>
      <c r="FCV300" s="6"/>
      <c r="FCW300" s="6"/>
      <c r="FCX300" s="6"/>
      <c r="FCY300" s="6"/>
      <c r="FCZ300" s="6"/>
      <c r="FDA300" s="6"/>
      <c r="FDB300" s="6"/>
      <c r="FDC300" s="6"/>
      <c r="FDD300" s="6"/>
      <c r="FDE300" s="6"/>
      <c r="FDF300" s="6"/>
      <c r="FDG300" s="6"/>
      <c r="FDH300" s="6"/>
      <c r="FDI300" s="6"/>
      <c r="FDJ300" s="6"/>
      <c r="FDK300" s="6"/>
      <c r="FDL300" s="6"/>
      <c r="FDM300" s="6"/>
      <c r="FDN300" s="6"/>
      <c r="FDO300" s="6"/>
      <c r="FDP300" s="6"/>
      <c r="FDQ300" s="6"/>
      <c r="FDR300" s="6"/>
      <c r="FDS300" s="6"/>
      <c r="FDT300" s="6"/>
      <c r="FDU300" s="6"/>
      <c r="FDV300" s="6"/>
      <c r="FDW300" s="6"/>
      <c r="FDX300" s="6"/>
      <c r="FDY300" s="6"/>
      <c r="FDZ300" s="6"/>
      <c r="FEA300" s="6"/>
      <c r="FEB300" s="6"/>
      <c r="FEC300" s="6"/>
      <c r="FED300" s="6"/>
      <c r="FEE300" s="6"/>
      <c r="FEF300" s="6"/>
      <c r="FEG300" s="6"/>
      <c r="FEH300" s="6"/>
      <c r="FEI300" s="6"/>
      <c r="FEJ300" s="6"/>
      <c r="FEK300" s="6"/>
      <c r="FEL300" s="6"/>
      <c r="FEM300" s="6"/>
      <c r="FEN300" s="6"/>
      <c r="FEO300" s="6"/>
      <c r="FEP300" s="6"/>
      <c r="FEQ300" s="6"/>
      <c r="FER300" s="6"/>
      <c r="FES300" s="6"/>
      <c r="FET300" s="6"/>
      <c r="FEU300" s="6"/>
      <c r="FEV300" s="6"/>
      <c r="FEW300" s="6"/>
      <c r="FEX300" s="6"/>
      <c r="FEY300" s="6"/>
      <c r="FEZ300" s="6"/>
      <c r="FFA300" s="6"/>
      <c r="FFB300" s="6"/>
      <c r="FFC300" s="6"/>
      <c r="FFD300" s="6"/>
      <c r="FFE300" s="6"/>
      <c r="FFF300" s="6"/>
      <c r="FFG300" s="6"/>
      <c r="FFH300" s="6"/>
      <c r="FFI300" s="6"/>
      <c r="FFJ300" s="6"/>
      <c r="FFK300" s="6"/>
      <c r="FFL300" s="6"/>
      <c r="FFM300" s="6"/>
      <c r="FFN300" s="6"/>
      <c r="FFO300" s="6"/>
      <c r="FFP300" s="6"/>
      <c r="FFQ300" s="6"/>
      <c r="FFR300" s="6"/>
      <c r="FFS300" s="6"/>
      <c r="FFT300" s="6"/>
      <c r="FFU300" s="6"/>
      <c r="FFV300" s="6"/>
      <c r="FFW300" s="6"/>
      <c r="FFX300" s="6"/>
      <c r="FFY300" s="6"/>
      <c r="FFZ300" s="6"/>
      <c r="FGA300" s="6"/>
      <c r="FGB300" s="6"/>
      <c r="FGC300" s="6"/>
      <c r="FGD300" s="6"/>
      <c r="FGE300" s="6"/>
      <c r="FGF300" s="6"/>
      <c r="FGG300" s="6"/>
      <c r="FGH300" s="6"/>
      <c r="FGI300" s="6"/>
      <c r="FGJ300" s="6"/>
      <c r="FGK300" s="6"/>
      <c r="FGL300" s="6"/>
      <c r="FGM300" s="6"/>
      <c r="FGN300" s="6"/>
      <c r="FGO300" s="6"/>
      <c r="FGP300" s="6"/>
      <c r="FGQ300" s="6"/>
      <c r="FGR300" s="6"/>
      <c r="FGS300" s="6"/>
      <c r="FGT300" s="6"/>
      <c r="FGU300" s="6"/>
      <c r="FGV300" s="6"/>
      <c r="FGW300" s="6"/>
      <c r="FGX300" s="6"/>
      <c r="FGY300" s="6"/>
      <c r="FGZ300" s="6"/>
      <c r="FHA300" s="6"/>
      <c r="FHB300" s="6"/>
      <c r="FHC300" s="6"/>
      <c r="FHD300" s="6"/>
      <c r="FHE300" s="6"/>
      <c r="FHF300" s="6"/>
      <c r="FHG300" s="6"/>
      <c r="FHH300" s="6"/>
      <c r="FHI300" s="6"/>
      <c r="FHJ300" s="6"/>
      <c r="FHK300" s="6"/>
      <c r="FHL300" s="6"/>
      <c r="FHM300" s="6"/>
      <c r="FHN300" s="6"/>
      <c r="FHO300" s="6"/>
      <c r="FHP300" s="6"/>
      <c r="FHQ300" s="6"/>
      <c r="FHR300" s="6"/>
      <c r="FHS300" s="6"/>
      <c r="FHT300" s="6"/>
      <c r="FHU300" s="6"/>
      <c r="FHV300" s="6"/>
      <c r="FHW300" s="6"/>
      <c r="FHX300" s="6"/>
      <c r="FHY300" s="6"/>
      <c r="FHZ300" s="6"/>
      <c r="FIA300" s="6"/>
      <c r="FIB300" s="6"/>
      <c r="FIC300" s="6"/>
      <c r="FID300" s="6"/>
      <c r="FIE300" s="6"/>
      <c r="FIF300" s="6"/>
      <c r="FIG300" s="6"/>
      <c r="FIH300" s="6"/>
      <c r="FII300" s="6"/>
      <c r="FIJ300" s="6"/>
      <c r="FIK300" s="6"/>
      <c r="FIL300" s="6"/>
      <c r="FIM300" s="6"/>
      <c r="FIN300" s="6"/>
      <c r="FIO300" s="6"/>
      <c r="FIP300" s="6"/>
      <c r="FIQ300" s="6"/>
      <c r="FIR300" s="6"/>
      <c r="FIS300" s="6"/>
      <c r="FIT300" s="6"/>
      <c r="FIU300" s="6"/>
      <c r="FIV300" s="6"/>
      <c r="FIW300" s="6"/>
      <c r="FIX300" s="6"/>
      <c r="FIY300" s="6"/>
      <c r="FIZ300" s="6"/>
      <c r="FJA300" s="6"/>
      <c r="FJB300" s="6"/>
      <c r="FJC300" s="6"/>
      <c r="FJD300" s="6"/>
      <c r="FJE300" s="6"/>
      <c r="FJF300" s="6"/>
      <c r="FJG300" s="6"/>
      <c r="FJH300" s="6"/>
      <c r="FJI300" s="6"/>
      <c r="FJJ300" s="6"/>
      <c r="FJK300" s="6"/>
      <c r="FJL300" s="6"/>
      <c r="FJM300" s="6"/>
      <c r="FJN300" s="6"/>
      <c r="FJO300" s="6"/>
      <c r="FJP300" s="6"/>
      <c r="FJQ300" s="6"/>
      <c r="FJR300" s="6"/>
      <c r="FJS300" s="6"/>
      <c r="FJT300" s="6"/>
      <c r="FJU300" s="6"/>
      <c r="FJV300" s="6"/>
      <c r="FJW300" s="6"/>
      <c r="FJX300" s="6"/>
      <c r="FJY300" s="6"/>
      <c r="FJZ300" s="6"/>
      <c r="FKA300" s="6"/>
      <c r="FKB300" s="6"/>
      <c r="FKC300" s="6"/>
      <c r="FKD300" s="6"/>
      <c r="FKE300" s="6"/>
      <c r="FKF300" s="6"/>
      <c r="FKG300" s="6"/>
      <c r="FKH300" s="6"/>
      <c r="FKI300" s="6"/>
      <c r="FKJ300" s="6"/>
      <c r="FKK300" s="6"/>
      <c r="FKL300" s="6"/>
      <c r="FKM300" s="6"/>
      <c r="FKN300" s="6"/>
      <c r="FKO300" s="6"/>
      <c r="FKP300" s="6"/>
      <c r="FKQ300" s="6"/>
      <c r="FKR300" s="6"/>
      <c r="FKS300" s="6"/>
      <c r="FKT300" s="6"/>
      <c r="FKU300" s="6"/>
      <c r="FKV300" s="6"/>
      <c r="FKW300" s="6"/>
      <c r="FKX300" s="6"/>
      <c r="FKY300" s="6"/>
      <c r="FKZ300" s="6"/>
      <c r="FLA300" s="6"/>
      <c r="FLB300" s="6"/>
      <c r="FLC300" s="6"/>
      <c r="FLD300" s="6"/>
      <c r="FLE300" s="6"/>
      <c r="FLF300" s="6"/>
      <c r="FLG300" s="6"/>
      <c r="FLH300" s="6"/>
      <c r="FLI300" s="6"/>
      <c r="FLJ300" s="6"/>
      <c r="FLK300" s="6"/>
      <c r="FLL300" s="6"/>
      <c r="FLM300" s="6"/>
      <c r="FLN300" s="6"/>
      <c r="FLO300" s="6"/>
      <c r="FLP300" s="6"/>
      <c r="FLQ300" s="6"/>
      <c r="FLR300" s="6"/>
      <c r="FLS300" s="6"/>
      <c r="FLT300" s="6"/>
      <c r="FLU300" s="6"/>
      <c r="FLV300" s="6"/>
      <c r="FLW300" s="6"/>
      <c r="FLX300" s="6"/>
      <c r="FLY300" s="6"/>
      <c r="FLZ300" s="6"/>
      <c r="FMA300" s="6"/>
      <c r="FMB300" s="6"/>
      <c r="FMC300" s="6"/>
      <c r="FMD300" s="6"/>
      <c r="FME300" s="6"/>
      <c r="FMF300" s="6"/>
      <c r="FMG300" s="6"/>
      <c r="FMH300" s="6"/>
      <c r="FMI300" s="6"/>
      <c r="FMJ300" s="6"/>
      <c r="FMK300" s="6"/>
      <c r="FML300" s="6"/>
      <c r="FMM300" s="6"/>
      <c r="FMN300" s="6"/>
      <c r="FMO300" s="6"/>
      <c r="FMP300" s="6"/>
      <c r="FMQ300" s="6"/>
      <c r="FMR300" s="6"/>
      <c r="FMS300" s="6"/>
      <c r="FMT300" s="6"/>
      <c r="FMU300" s="6"/>
      <c r="FMV300" s="6"/>
      <c r="FMW300" s="6"/>
      <c r="FMX300" s="6"/>
      <c r="FMY300" s="6"/>
      <c r="FMZ300" s="6"/>
      <c r="FNA300" s="6"/>
      <c r="FNB300" s="6"/>
      <c r="FNC300" s="6"/>
      <c r="FND300" s="6"/>
      <c r="FNE300" s="6"/>
      <c r="FNF300" s="6"/>
      <c r="FNG300" s="6"/>
      <c r="FNH300" s="6"/>
      <c r="FNI300" s="6"/>
      <c r="FNJ300" s="6"/>
      <c r="FNK300" s="6"/>
      <c r="FNL300" s="6"/>
      <c r="FNM300" s="6"/>
      <c r="FNN300" s="6"/>
      <c r="FNO300" s="6"/>
      <c r="FNP300" s="6"/>
      <c r="FNQ300" s="6"/>
      <c r="FNR300" s="6"/>
      <c r="FNS300" s="6"/>
      <c r="FNT300" s="6"/>
      <c r="FNU300" s="6"/>
      <c r="FNV300" s="6"/>
      <c r="FNW300" s="6"/>
      <c r="FNX300" s="6"/>
      <c r="FNY300" s="6"/>
      <c r="FNZ300" s="6"/>
      <c r="FOA300" s="6"/>
      <c r="FOB300" s="6"/>
      <c r="FOC300" s="6"/>
      <c r="FOD300" s="6"/>
      <c r="FOE300" s="6"/>
      <c r="FOF300" s="6"/>
      <c r="FOG300" s="6"/>
      <c r="FOH300" s="6"/>
      <c r="FOI300" s="6"/>
      <c r="FOJ300" s="6"/>
      <c r="FOK300" s="6"/>
      <c r="FOL300" s="6"/>
      <c r="FOM300" s="6"/>
      <c r="FON300" s="6"/>
      <c r="FOO300" s="6"/>
      <c r="FOP300" s="6"/>
      <c r="FOQ300" s="6"/>
      <c r="FOR300" s="6"/>
      <c r="FOS300" s="6"/>
      <c r="FOT300" s="6"/>
      <c r="FOU300" s="6"/>
      <c r="FOV300" s="6"/>
      <c r="FOW300" s="6"/>
      <c r="FOX300" s="6"/>
      <c r="FOY300" s="6"/>
      <c r="FOZ300" s="6"/>
      <c r="FPA300" s="6"/>
      <c r="FPB300" s="6"/>
      <c r="FPC300" s="6"/>
      <c r="FPD300" s="6"/>
      <c r="FPE300" s="6"/>
      <c r="FPF300" s="6"/>
      <c r="FPG300" s="6"/>
      <c r="FPH300" s="6"/>
      <c r="FPI300" s="6"/>
      <c r="FPJ300" s="6"/>
      <c r="FPK300" s="6"/>
      <c r="FPL300" s="6"/>
      <c r="FPM300" s="6"/>
      <c r="FPN300" s="6"/>
      <c r="FPO300" s="6"/>
      <c r="FPP300" s="6"/>
      <c r="FPQ300" s="6"/>
      <c r="FPR300" s="6"/>
      <c r="FPS300" s="6"/>
      <c r="FPT300" s="6"/>
      <c r="FPU300" s="6"/>
      <c r="FPV300" s="6"/>
      <c r="FPW300" s="6"/>
      <c r="FPX300" s="6"/>
      <c r="FPY300" s="6"/>
      <c r="FPZ300" s="6"/>
      <c r="FQA300" s="6"/>
      <c r="FQB300" s="6"/>
      <c r="FQC300" s="6"/>
      <c r="FQD300" s="6"/>
      <c r="FQE300" s="6"/>
      <c r="FQF300" s="6"/>
      <c r="FQG300" s="6"/>
      <c r="FQH300" s="6"/>
      <c r="FQI300" s="6"/>
      <c r="FQJ300" s="6"/>
      <c r="FQK300" s="6"/>
      <c r="FQL300" s="6"/>
      <c r="FQM300" s="6"/>
      <c r="FQN300" s="6"/>
      <c r="FQO300" s="6"/>
      <c r="FQP300" s="6"/>
      <c r="FQQ300" s="6"/>
      <c r="FQR300" s="6"/>
      <c r="FQS300" s="6"/>
      <c r="FQT300" s="6"/>
      <c r="FQU300" s="6"/>
      <c r="FQV300" s="6"/>
      <c r="FQW300" s="6"/>
      <c r="FQX300" s="6"/>
      <c r="FQY300" s="6"/>
      <c r="FQZ300" s="6"/>
      <c r="FRA300" s="6"/>
      <c r="FRB300" s="6"/>
      <c r="FRC300" s="6"/>
      <c r="FRD300" s="6"/>
      <c r="FRE300" s="6"/>
      <c r="FRF300" s="6"/>
      <c r="FRG300" s="6"/>
      <c r="FRH300" s="6"/>
      <c r="FRI300" s="6"/>
      <c r="FRJ300" s="6"/>
      <c r="FRK300" s="6"/>
      <c r="FRL300" s="6"/>
      <c r="FRM300" s="6"/>
      <c r="FRN300" s="6"/>
      <c r="FRO300" s="6"/>
      <c r="FRP300" s="6"/>
      <c r="FRQ300" s="6"/>
      <c r="FRR300" s="6"/>
      <c r="FRS300" s="6"/>
      <c r="FRT300" s="6"/>
      <c r="FRU300" s="6"/>
      <c r="FRV300" s="6"/>
      <c r="FRW300" s="6"/>
      <c r="FRX300" s="6"/>
      <c r="FRY300" s="6"/>
      <c r="FRZ300" s="6"/>
      <c r="FSA300" s="6"/>
      <c r="FSB300" s="6"/>
      <c r="FSC300" s="6"/>
      <c r="FSD300" s="6"/>
      <c r="FSE300" s="6"/>
      <c r="FSF300" s="6"/>
      <c r="FSG300" s="6"/>
      <c r="FSH300" s="6"/>
      <c r="FSI300" s="6"/>
      <c r="FSJ300" s="6"/>
      <c r="FSK300" s="6"/>
      <c r="FSL300" s="6"/>
      <c r="FSM300" s="6"/>
      <c r="FSN300" s="6"/>
      <c r="FSO300" s="6"/>
      <c r="FSP300" s="6"/>
      <c r="FSQ300" s="6"/>
      <c r="FSR300" s="6"/>
      <c r="FSS300" s="6"/>
      <c r="FST300" s="6"/>
      <c r="FSU300" s="6"/>
      <c r="FSV300" s="6"/>
      <c r="FSW300" s="6"/>
      <c r="FSX300" s="6"/>
      <c r="FSY300" s="6"/>
      <c r="FSZ300" s="6"/>
      <c r="FTA300" s="6"/>
      <c r="FTB300" s="6"/>
      <c r="FTC300" s="6"/>
      <c r="FTD300" s="6"/>
      <c r="FTE300" s="6"/>
      <c r="FTF300" s="6"/>
      <c r="FTG300" s="6"/>
      <c r="FTH300" s="6"/>
      <c r="FTI300" s="6"/>
      <c r="FTJ300" s="6"/>
      <c r="FTK300" s="6"/>
      <c r="FTL300" s="6"/>
      <c r="FTM300" s="6"/>
      <c r="FTN300" s="6"/>
      <c r="FTO300" s="6"/>
      <c r="FTP300" s="6"/>
      <c r="FTQ300" s="6"/>
      <c r="FTR300" s="6"/>
      <c r="FTS300" s="6"/>
      <c r="FTT300" s="6"/>
      <c r="FTU300" s="6"/>
      <c r="FTV300" s="6"/>
      <c r="FTW300" s="6"/>
      <c r="FTX300" s="6"/>
      <c r="FTY300" s="6"/>
      <c r="FTZ300" s="6"/>
      <c r="FUA300" s="6"/>
      <c r="FUB300" s="6"/>
      <c r="FUC300" s="6"/>
      <c r="FUD300" s="6"/>
      <c r="FUE300" s="6"/>
      <c r="FUF300" s="6"/>
      <c r="FUG300" s="6"/>
      <c r="FUH300" s="6"/>
      <c r="FUI300" s="6"/>
      <c r="FUJ300" s="6"/>
      <c r="FUK300" s="6"/>
      <c r="FUL300" s="6"/>
      <c r="FUM300" s="6"/>
      <c r="FUN300" s="6"/>
      <c r="FUO300" s="6"/>
      <c r="FUP300" s="6"/>
      <c r="FUQ300" s="6"/>
      <c r="FUR300" s="6"/>
      <c r="FUS300" s="6"/>
      <c r="FUT300" s="6"/>
      <c r="FUU300" s="6"/>
      <c r="FUV300" s="6"/>
      <c r="FUW300" s="6"/>
      <c r="FUX300" s="6"/>
      <c r="FUY300" s="6"/>
      <c r="FUZ300" s="6"/>
      <c r="FVA300" s="6"/>
      <c r="FVB300" s="6"/>
      <c r="FVC300" s="6"/>
      <c r="FVD300" s="6"/>
      <c r="FVE300" s="6"/>
      <c r="FVF300" s="6"/>
      <c r="FVG300" s="6"/>
      <c r="FVH300" s="6"/>
      <c r="FVI300" s="6"/>
      <c r="FVJ300" s="6"/>
      <c r="FVK300" s="6"/>
      <c r="FVL300" s="6"/>
      <c r="FVM300" s="6"/>
      <c r="FVN300" s="6"/>
      <c r="FVO300" s="6"/>
      <c r="FVP300" s="6"/>
      <c r="FVQ300" s="6"/>
      <c r="FVR300" s="6"/>
      <c r="FVS300" s="6"/>
      <c r="FVT300" s="6"/>
      <c r="FVU300" s="6"/>
      <c r="FVV300" s="6"/>
      <c r="FVW300" s="6"/>
      <c r="FVX300" s="6"/>
      <c r="FVY300" s="6"/>
      <c r="FVZ300" s="6"/>
      <c r="FWA300" s="6"/>
      <c r="FWB300" s="6"/>
      <c r="FWC300" s="6"/>
      <c r="FWD300" s="6"/>
      <c r="FWE300" s="6"/>
      <c r="FWF300" s="6"/>
      <c r="FWG300" s="6"/>
      <c r="FWH300" s="6"/>
      <c r="FWI300" s="6"/>
      <c r="FWJ300" s="6"/>
      <c r="FWK300" s="6"/>
      <c r="FWL300" s="6"/>
      <c r="FWM300" s="6"/>
      <c r="FWN300" s="6"/>
      <c r="FWO300" s="6"/>
      <c r="FWP300" s="6"/>
      <c r="FWQ300" s="6"/>
      <c r="FWR300" s="6"/>
      <c r="FWS300" s="6"/>
      <c r="FWT300" s="6"/>
      <c r="FWU300" s="6"/>
      <c r="FWV300" s="6"/>
      <c r="FWW300" s="6"/>
      <c r="FWX300" s="6"/>
      <c r="FWY300" s="6"/>
      <c r="FWZ300" s="6"/>
      <c r="FXA300" s="6"/>
      <c r="FXB300" s="6"/>
      <c r="FXC300" s="6"/>
      <c r="FXD300" s="6"/>
      <c r="FXE300" s="6"/>
      <c r="FXF300" s="6"/>
      <c r="FXG300" s="6"/>
      <c r="FXH300" s="6"/>
      <c r="FXI300" s="6"/>
      <c r="FXJ300" s="6"/>
      <c r="FXK300" s="6"/>
      <c r="FXL300" s="6"/>
      <c r="FXM300" s="6"/>
      <c r="FXN300" s="6"/>
      <c r="FXO300" s="6"/>
      <c r="FXP300" s="6"/>
      <c r="FXQ300" s="6"/>
      <c r="FXR300" s="6"/>
      <c r="FXS300" s="6"/>
      <c r="FXT300" s="6"/>
      <c r="FXU300" s="6"/>
      <c r="FXV300" s="6"/>
      <c r="FXW300" s="6"/>
      <c r="FXX300" s="6"/>
      <c r="FXY300" s="6"/>
      <c r="FXZ300" s="6"/>
      <c r="FYA300" s="6"/>
      <c r="FYB300" s="6"/>
      <c r="FYC300" s="6"/>
      <c r="FYD300" s="6"/>
      <c r="FYE300" s="6"/>
      <c r="FYF300" s="6"/>
      <c r="FYG300" s="6"/>
      <c r="FYH300" s="6"/>
      <c r="FYI300" s="6"/>
      <c r="FYJ300" s="6"/>
      <c r="FYK300" s="6"/>
      <c r="FYL300" s="6"/>
      <c r="FYM300" s="6"/>
      <c r="FYN300" s="6"/>
      <c r="FYO300" s="6"/>
      <c r="FYP300" s="6"/>
      <c r="FYQ300" s="6"/>
      <c r="FYR300" s="6"/>
      <c r="FYS300" s="6"/>
      <c r="FYT300" s="6"/>
      <c r="FYU300" s="6"/>
      <c r="FYV300" s="6"/>
      <c r="FYW300" s="6"/>
      <c r="FYX300" s="6"/>
      <c r="FYY300" s="6"/>
      <c r="FYZ300" s="6"/>
      <c r="FZA300" s="6"/>
      <c r="FZB300" s="6"/>
      <c r="FZC300" s="6"/>
      <c r="FZD300" s="6"/>
      <c r="FZE300" s="6"/>
      <c r="FZF300" s="6"/>
      <c r="FZG300" s="6"/>
      <c r="FZH300" s="6"/>
      <c r="FZI300" s="6"/>
      <c r="FZJ300" s="6"/>
      <c r="FZK300" s="6"/>
      <c r="FZL300" s="6"/>
      <c r="FZM300" s="6"/>
      <c r="FZN300" s="6"/>
      <c r="FZO300" s="6"/>
      <c r="FZP300" s="6"/>
      <c r="FZQ300" s="6"/>
      <c r="FZR300" s="6"/>
      <c r="FZS300" s="6"/>
      <c r="FZT300" s="6"/>
      <c r="FZU300" s="6"/>
      <c r="FZV300" s="6"/>
      <c r="FZW300" s="6"/>
      <c r="FZX300" s="6"/>
      <c r="FZY300" s="6"/>
      <c r="FZZ300" s="6"/>
      <c r="GAA300" s="6"/>
      <c r="GAB300" s="6"/>
      <c r="GAC300" s="6"/>
      <c r="GAD300" s="6"/>
      <c r="GAE300" s="6"/>
      <c r="GAF300" s="6"/>
      <c r="GAG300" s="6"/>
      <c r="GAH300" s="6"/>
      <c r="GAI300" s="6"/>
      <c r="GAJ300" s="6"/>
      <c r="GAK300" s="6"/>
      <c r="GAL300" s="6"/>
      <c r="GAM300" s="6"/>
      <c r="GAN300" s="6"/>
      <c r="GAO300" s="6"/>
      <c r="GAP300" s="6"/>
      <c r="GAQ300" s="6"/>
      <c r="GAR300" s="6"/>
      <c r="GAS300" s="6"/>
      <c r="GAT300" s="6"/>
      <c r="GAU300" s="6"/>
      <c r="GAV300" s="6"/>
      <c r="GAW300" s="6"/>
      <c r="GAX300" s="6"/>
      <c r="GAY300" s="6"/>
      <c r="GAZ300" s="6"/>
      <c r="GBA300" s="6"/>
      <c r="GBB300" s="6"/>
      <c r="GBC300" s="6"/>
      <c r="GBD300" s="6"/>
      <c r="GBE300" s="6"/>
      <c r="GBF300" s="6"/>
      <c r="GBG300" s="6"/>
      <c r="GBH300" s="6"/>
      <c r="GBI300" s="6"/>
      <c r="GBJ300" s="6"/>
      <c r="GBK300" s="6"/>
      <c r="GBL300" s="6"/>
      <c r="GBM300" s="6"/>
      <c r="GBN300" s="6"/>
      <c r="GBO300" s="6"/>
      <c r="GBP300" s="6"/>
      <c r="GBQ300" s="6"/>
      <c r="GBR300" s="6"/>
      <c r="GBS300" s="6"/>
      <c r="GBT300" s="6"/>
      <c r="GBU300" s="6"/>
      <c r="GBV300" s="6"/>
      <c r="GBW300" s="6"/>
      <c r="GBX300" s="6"/>
      <c r="GBY300" s="6"/>
      <c r="GBZ300" s="6"/>
      <c r="GCA300" s="6"/>
      <c r="GCB300" s="6"/>
      <c r="GCC300" s="6"/>
      <c r="GCD300" s="6"/>
      <c r="GCE300" s="6"/>
      <c r="GCF300" s="6"/>
      <c r="GCG300" s="6"/>
      <c r="GCH300" s="6"/>
      <c r="GCI300" s="6"/>
      <c r="GCJ300" s="6"/>
      <c r="GCK300" s="6"/>
      <c r="GCL300" s="6"/>
      <c r="GCM300" s="6"/>
      <c r="GCN300" s="6"/>
      <c r="GCO300" s="6"/>
      <c r="GCP300" s="6"/>
      <c r="GCQ300" s="6"/>
      <c r="GCR300" s="6"/>
      <c r="GCS300" s="6"/>
      <c r="GCT300" s="6"/>
      <c r="GCU300" s="6"/>
      <c r="GCV300" s="6"/>
      <c r="GCW300" s="6"/>
      <c r="GCX300" s="6"/>
      <c r="GCY300" s="6"/>
      <c r="GCZ300" s="6"/>
      <c r="GDA300" s="6"/>
      <c r="GDB300" s="6"/>
      <c r="GDC300" s="6"/>
      <c r="GDD300" s="6"/>
      <c r="GDE300" s="6"/>
      <c r="GDF300" s="6"/>
      <c r="GDG300" s="6"/>
      <c r="GDH300" s="6"/>
      <c r="GDI300" s="6"/>
      <c r="GDJ300" s="6"/>
      <c r="GDK300" s="6"/>
      <c r="GDL300" s="6"/>
      <c r="GDM300" s="6"/>
      <c r="GDN300" s="6"/>
      <c r="GDO300" s="6"/>
      <c r="GDP300" s="6"/>
      <c r="GDQ300" s="6"/>
      <c r="GDR300" s="6"/>
      <c r="GDS300" s="6"/>
      <c r="GDT300" s="6"/>
      <c r="GDU300" s="6"/>
      <c r="GDV300" s="6"/>
      <c r="GDW300" s="6"/>
      <c r="GDX300" s="6"/>
      <c r="GDY300" s="6"/>
      <c r="GDZ300" s="6"/>
      <c r="GEA300" s="6"/>
      <c r="GEB300" s="6"/>
      <c r="GEC300" s="6"/>
      <c r="GED300" s="6"/>
      <c r="GEE300" s="6"/>
      <c r="GEF300" s="6"/>
      <c r="GEG300" s="6"/>
      <c r="GEH300" s="6"/>
      <c r="GEI300" s="6"/>
      <c r="GEJ300" s="6"/>
      <c r="GEK300" s="6"/>
      <c r="GEL300" s="6"/>
      <c r="GEM300" s="6"/>
      <c r="GEN300" s="6"/>
      <c r="GEO300" s="6"/>
      <c r="GEP300" s="6"/>
      <c r="GEQ300" s="6"/>
      <c r="GER300" s="6"/>
      <c r="GES300" s="6"/>
      <c r="GET300" s="6"/>
      <c r="GEU300" s="6"/>
      <c r="GEV300" s="6"/>
      <c r="GEW300" s="6"/>
      <c r="GEX300" s="6"/>
      <c r="GEY300" s="6"/>
      <c r="GEZ300" s="6"/>
      <c r="GFA300" s="6"/>
      <c r="GFB300" s="6"/>
      <c r="GFC300" s="6"/>
      <c r="GFD300" s="6"/>
      <c r="GFE300" s="6"/>
      <c r="GFF300" s="6"/>
      <c r="GFG300" s="6"/>
      <c r="GFH300" s="6"/>
      <c r="GFI300" s="6"/>
      <c r="GFJ300" s="6"/>
      <c r="GFK300" s="6"/>
      <c r="GFL300" s="6"/>
      <c r="GFM300" s="6"/>
      <c r="GFN300" s="6"/>
      <c r="GFO300" s="6"/>
      <c r="GFP300" s="6"/>
      <c r="GFQ300" s="6"/>
      <c r="GFR300" s="6"/>
      <c r="GFS300" s="6"/>
      <c r="GFT300" s="6"/>
      <c r="GFU300" s="6"/>
      <c r="GFV300" s="6"/>
      <c r="GFW300" s="6"/>
      <c r="GFX300" s="6"/>
      <c r="GFY300" s="6"/>
      <c r="GFZ300" s="6"/>
      <c r="GGA300" s="6"/>
      <c r="GGB300" s="6"/>
      <c r="GGC300" s="6"/>
      <c r="GGD300" s="6"/>
      <c r="GGE300" s="6"/>
      <c r="GGF300" s="6"/>
      <c r="GGG300" s="6"/>
      <c r="GGH300" s="6"/>
      <c r="GGI300" s="6"/>
      <c r="GGJ300" s="6"/>
      <c r="GGK300" s="6"/>
      <c r="GGL300" s="6"/>
      <c r="GGM300" s="6"/>
      <c r="GGN300" s="6"/>
      <c r="GGO300" s="6"/>
      <c r="GGP300" s="6"/>
      <c r="GGQ300" s="6"/>
      <c r="GGR300" s="6"/>
      <c r="GGS300" s="6"/>
      <c r="GGT300" s="6"/>
      <c r="GGU300" s="6"/>
      <c r="GGV300" s="6"/>
      <c r="GGW300" s="6"/>
      <c r="GGX300" s="6"/>
      <c r="GGY300" s="6"/>
      <c r="GGZ300" s="6"/>
      <c r="GHA300" s="6"/>
      <c r="GHB300" s="6"/>
      <c r="GHC300" s="6"/>
      <c r="GHD300" s="6"/>
      <c r="GHE300" s="6"/>
      <c r="GHF300" s="6"/>
      <c r="GHG300" s="6"/>
      <c r="GHH300" s="6"/>
      <c r="GHI300" s="6"/>
      <c r="GHJ300" s="6"/>
      <c r="GHK300" s="6"/>
      <c r="GHL300" s="6"/>
      <c r="GHM300" s="6"/>
      <c r="GHN300" s="6"/>
      <c r="GHO300" s="6"/>
      <c r="GHP300" s="6"/>
      <c r="GHQ300" s="6"/>
      <c r="GHR300" s="6"/>
      <c r="GHS300" s="6"/>
      <c r="GHT300" s="6"/>
      <c r="GHU300" s="6"/>
      <c r="GHV300" s="6"/>
      <c r="GHW300" s="6"/>
      <c r="GHX300" s="6"/>
      <c r="GHY300" s="6"/>
      <c r="GHZ300" s="6"/>
      <c r="GIA300" s="6"/>
      <c r="GIB300" s="6"/>
      <c r="GIC300" s="6"/>
      <c r="GID300" s="6"/>
      <c r="GIE300" s="6"/>
      <c r="GIF300" s="6"/>
      <c r="GIG300" s="6"/>
      <c r="GIH300" s="6"/>
      <c r="GII300" s="6"/>
      <c r="GIJ300" s="6"/>
      <c r="GIK300" s="6"/>
      <c r="GIL300" s="6"/>
      <c r="GIM300" s="6"/>
      <c r="GIN300" s="6"/>
      <c r="GIO300" s="6"/>
      <c r="GIP300" s="6"/>
      <c r="GIQ300" s="6"/>
      <c r="GIR300" s="6"/>
      <c r="GIS300" s="6"/>
      <c r="GIT300" s="6"/>
      <c r="GIU300" s="6"/>
      <c r="GIV300" s="6"/>
      <c r="GIW300" s="6"/>
      <c r="GIX300" s="6"/>
      <c r="GIY300" s="6"/>
      <c r="GIZ300" s="6"/>
      <c r="GJA300" s="6"/>
      <c r="GJB300" s="6"/>
      <c r="GJC300" s="6"/>
      <c r="GJD300" s="6"/>
      <c r="GJE300" s="6"/>
      <c r="GJF300" s="6"/>
      <c r="GJG300" s="6"/>
      <c r="GJH300" s="6"/>
      <c r="GJI300" s="6"/>
      <c r="GJJ300" s="6"/>
      <c r="GJK300" s="6"/>
      <c r="GJL300" s="6"/>
      <c r="GJM300" s="6"/>
      <c r="GJN300" s="6"/>
      <c r="GJO300" s="6"/>
      <c r="GJP300" s="6"/>
      <c r="GJQ300" s="6"/>
      <c r="GJR300" s="6"/>
      <c r="GJS300" s="6"/>
      <c r="GJT300" s="6"/>
      <c r="GJU300" s="6"/>
      <c r="GJV300" s="6"/>
      <c r="GJW300" s="6"/>
      <c r="GJX300" s="6"/>
      <c r="GJY300" s="6"/>
      <c r="GJZ300" s="6"/>
      <c r="GKA300" s="6"/>
      <c r="GKB300" s="6"/>
      <c r="GKC300" s="6"/>
      <c r="GKD300" s="6"/>
      <c r="GKE300" s="6"/>
      <c r="GKF300" s="6"/>
      <c r="GKG300" s="6"/>
      <c r="GKH300" s="6"/>
      <c r="GKI300" s="6"/>
      <c r="GKJ300" s="6"/>
      <c r="GKK300" s="6"/>
      <c r="GKL300" s="6"/>
      <c r="GKM300" s="6"/>
      <c r="GKN300" s="6"/>
      <c r="GKO300" s="6"/>
      <c r="GKP300" s="6"/>
      <c r="GKQ300" s="6"/>
      <c r="GKR300" s="6"/>
      <c r="GKS300" s="6"/>
      <c r="GKT300" s="6"/>
      <c r="GKU300" s="6"/>
      <c r="GKV300" s="6"/>
      <c r="GKW300" s="6"/>
      <c r="GKX300" s="6"/>
      <c r="GKY300" s="6"/>
      <c r="GKZ300" s="6"/>
      <c r="GLA300" s="6"/>
      <c r="GLB300" s="6"/>
      <c r="GLC300" s="6"/>
      <c r="GLD300" s="6"/>
      <c r="GLE300" s="6"/>
      <c r="GLF300" s="6"/>
      <c r="GLG300" s="6"/>
      <c r="GLH300" s="6"/>
      <c r="GLI300" s="6"/>
      <c r="GLJ300" s="6"/>
      <c r="GLK300" s="6"/>
      <c r="GLL300" s="6"/>
      <c r="GLM300" s="6"/>
      <c r="GLN300" s="6"/>
      <c r="GLO300" s="6"/>
      <c r="GLP300" s="6"/>
      <c r="GLQ300" s="6"/>
      <c r="GLR300" s="6"/>
      <c r="GLS300" s="6"/>
      <c r="GLT300" s="6"/>
      <c r="GLU300" s="6"/>
      <c r="GLV300" s="6"/>
      <c r="GLW300" s="6"/>
      <c r="GLX300" s="6"/>
      <c r="GLY300" s="6"/>
      <c r="GLZ300" s="6"/>
      <c r="GMA300" s="6"/>
      <c r="GMB300" s="6"/>
      <c r="GMC300" s="6"/>
      <c r="GMD300" s="6"/>
      <c r="GME300" s="6"/>
      <c r="GMF300" s="6"/>
      <c r="GMG300" s="6"/>
      <c r="GMH300" s="6"/>
      <c r="GMI300" s="6"/>
      <c r="GMJ300" s="6"/>
      <c r="GMK300" s="6"/>
      <c r="GML300" s="6"/>
      <c r="GMM300" s="6"/>
      <c r="GMN300" s="6"/>
      <c r="GMO300" s="6"/>
      <c r="GMP300" s="6"/>
      <c r="GMQ300" s="6"/>
      <c r="GMR300" s="6"/>
      <c r="GMS300" s="6"/>
      <c r="GMT300" s="6"/>
      <c r="GMU300" s="6"/>
      <c r="GMV300" s="6"/>
      <c r="GMW300" s="6"/>
      <c r="GMX300" s="6"/>
      <c r="GMY300" s="6"/>
      <c r="GMZ300" s="6"/>
      <c r="GNA300" s="6"/>
      <c r="GNB300" s="6"/>
      <c r="GNC300" s="6"/>
      <c r="GND300" s="6"/>
      <c r="GNE300" s="6"/>
      <c r="GNF300" s="6"/>
      <c r="GNG300" s="6"/>
      <c r="GNH300" s="6"/>
      <c r="GNI300" s="6"/>
      <c r="GNJ300" s="6"/>
      <c r="GNK300" s="6"/>
      <c r="GNL300" s="6"/>
      <c r="GNM300" s="6"/>
      <c r="GNN300" s="6"/>
      <c r="GNO300" s="6"/>
      <c r="GNP300" s="6"/>
      <c r="GNQ300" s="6"/>
      <c r="GNR300" s="6"/>
      <c r="GNS300" s="6"/>
      <c r="GNT300" s="6"/>
      <c r="GNU300" s="6"/>
      <c r="GNV300" s="6"/>
      <c r="GNW300" s="6"/>
      <c r="GNX300" s="6"/>
      <c r="GNY300" s="6"/>
      <c r="GNZ300" s="6"/>
      <c r="GOA300" s="6"/>
      <c r="GOB300" s="6"/>
      <c r="GOC300" s="6"/>
      <c r="GOD300" s="6"/>
      <c r="GOE300" s="6"/>
      <c r="GOF300" s="6"/>
      <c r="GOG300" s="6"/>
      <c r="GOH300" s="6"/>
      <c r="GOI300" s="6"/>
      <c r="GOJ300" s="6"/>
      <c r="GOK300" s="6"/>
      <c r="GOL300" s="6"/>
      <c r="GOM300" s="6"/>
      <c r="GON300" s="6"/>
      <c r="GOO300" s="6"/>
      <c r="GOP300" s="6"/>
      <c r="GOQ300" s="6"/>
      <c r="GOR300" s="6"/>
      <c r="GOS300" s="6"/>
      <c r="GOT300" s="6"/>
      <c r="GOU300" s="6"/>
      <c r="GOV300" s="6"/>
      <c r="GOW300" s="6"/>
      <c r="GOX300" s="6"/>
      <c r="GOY300" s="6"/>
      <c r="GOZ300" s="6"/>
      <c r="GPA300" s="6"/>
      <c r="GPB300" s="6"/>
      <c r="GPC300" s="6"/>
      <c r="GPD300" s="6"/>
      <c r="GPE300" s="6"/>
      <c r="GPF300" s="6"/>
      <c r="GPG300" s="6"/>
      <c r="GPH300" s="6"/>
      <c r="GPI300" s="6"/>
      <c r="GPJ300" s="6"/>
      <c r="GPK300" s="6"/>
      <c r="GPL300" s="6"/>
      <c r="GPM300" s="6"/>
      <c r="GPN300" s="6"/>
      <c r="GPO300" s="6"/>
      <c r="GPP300" s="6"/>
      <c r="GPQ300" s="6"/>
      <c r="GPR300" s="6"/>
      <c r="GPS300" s="6"/>
      <c r="GPT300" s="6"/>
      <c r="GPU300" s="6"/>
      <c r="GPV300" s="6"/>
      <c r="GPW300" s="6"/>
      <c r="GPX300" s="6"/>
      <c r="GPY300" s="6"/>
      <c r="GPZ300" s="6"/>
      <c r="GQA300" s="6"/>
      <c r="GQB300" s="6"/>
      <c r="GQC300" s="6"/>
      <c r="GQD300" s="6"/>
      <c r="GQE300" s="6"/>
      <c r="GQF300" s="6"/>
      <c r="GQG300" s="6"/>
      <c r="GQH300" s="6"/>
      <c r="GQI300" s="6"/>
      <c r="GQJ300" s="6"/>
      <c r="GQK300" s="6"/>
      <c r="GQL300" s="6"/>
      <c r="GQM300" s="6"/>
      <c r="GQN300" s="6"/>
      <c r="GQO300" s="6"/>
      <c r="GQP300" s="6"/>
      <c r="GQQ300" s="6"/>
      <c r="GQR300" s="6"/>
      <c r="GQS300" s="6"/>
      <c r="GQT300" s="6"/>
      <c r="GQU300" s="6"/>
      <c r="GQV300" s="6"/>
      <c r="GQW300" s="6"/>
      <c r="GQX300" s="6"/>
      <c r="GQY300" s="6"/>
      <c r="GQZ300" s="6"/>
      <c r="GRA300" s="6"/>
      <c r="GRB300" s="6"/>
      <c r="GRC300" s="6"/>
      <c r="GRD300" s="6"/>
      <c r="GRE300" s="6"/>
      <c r="GRF300" s="6"/>
      <c r="GRG300" s="6"/>
      <c r="GRH300" s="6"/>
      <c r="GRI300" s="6"/>
      <c r="GRJ300" s="6"/>
      <c r="GRK300" s="6"/>
      <c r="GRL300" s="6"/>
      <c r="GRM300" s="6"/>
      <c r="GRN300" s="6"/>
      <c r="GRO300" s="6"/>
      <c r="GRP300" s="6"/>
      <c r="GRQ300" s="6"/>
      <c r="GRR300" s="6"/>
      <c r="GRS300" s="6"/>
      <c r="GRT300" s="6"/>
      <c r="GRU300" s="6"/>
      <c r="GRV300" s="6"/>
      <c r="GRW300" s="6"/>
      <c r="GRX300" s="6"/>
      <c r="GRY300" s="6"/>
      <c r="GRZ300" s="6"/>
      <c r="GSA300" s="6"/>
      <c r="GSB300" s="6"/>
      <c r="GSC300" s="6"/>
      <c r="GSD300" s="6"/>
      <c r="GSE300" s="6"/>
      <c r="GSF300" s="6"/>
      <c r="GSG300" s="6"/>
      <c r="GSH300" s="6"/>
      <c r="GSI300" s="6"/>
      <c r="GSJ300" s="6"/>
      <c r="GSK300" s="6"/>
      <c r="GSL300" s="6"/>
      <c r="GSM300" s="6"/>
      <c r="GSN300" s="6"/>
      <c r="GSO300" s="6"/>
      <c r="GSP300" s="6"/>
      <c r="GSQ300" s="6"/>
      <c r="GSR300" s="6"/>
      <c r="GSS300" s="6"/>
      <c r="GST300" s="6"/>
      <c r="GSU300" s="6"/>
      <c r="GSV300" s="6"/>
      <c r="GSW300" s="6"/>
      <c r="GSX300" s="6"/>
      <c r="GSY300" s="6"/>
      <c r="GSZ300" s="6"/>
      <c r="GTA300" s="6"/>
      <c r="GTB300" s="6"/>
      <c r="GTC300" s="6"/>
      <c r="GTD300" s="6"/>
      <c r="GTE300" s="6"/>
      <c r="GTF300" s="6"/>
      <c r="GTG300" s="6"/>
      <c r="GTH300" s="6"/>
      <c r="GTI300" s="6"/>
      <c r="GTJ300" s="6"/>
      <c r="GTK300" s="6"/>
      <c r="GTL300" s="6"/>
      <c r="GTM300" s="6"/>
      <c r="GTN300" s="6"/>
      <c r="GTO300" s="6"/>
      <c r="GTP300" s="6"/>
      <c r="GTQ300" s="6"/>
      <c r="GTR300" s="6"/>
      <c r="GTS300" s="6"/>
      <c r="GTT300" s="6"/>
      <c r="GTU300" s="6"/>
      <c r="GTV300" s="6"/>
      <c r="GTW300" s="6"/>
      <c r="GTX300" s="6"/>
      <c r="GTY300" s="6"/>
      <c r="GTZ300" s="6"/>
      <c r="GUA300" s="6"/>
      <c r="GUB300" s="6"/>
      <c r="GUC300" s="6"/>
      <c r="GUD300" s="6"/>
      <c r="GUE300" s="6"/>
      <c r="GUF300" s="6"/>
      <c r="GUG300" s="6"/>
      <c r="GUH300" s="6"/>
      <c r="GUI300" s="6"/>
      <c r="GUJ300" s="6"/>
      <c r="GUK300" s="6"/>
      <c r="GUL300" s="6"/>
      <c r="GUM300" s="6"/>
      <c r="GUN300" s="6"/>
      <c r="GUO300" s="6"/>
      <c r="GUP300" s="6"/>
      <c r="GUQ300" s="6"/>
      <c r="GUR300" s="6"/>
      <c r="GUS300" s="6"/>
      <c r="GUT300" s="6"/>
      <c r="GUU300" s="6"/>
      <c r="GUV300" s="6"/>
      <c r="GUW300" s="6"/>
      <c r="GUX300" s="6"/>
      <c r="GUY300" s="6"/>
      <c r="GUZ300" s="6"/>
      <c r="GVA300" s="6"/>
      <c r="GVB300" s="6"/>
      <c r="GVC300" s="6"/>
      <c r="GVD300" s="6"/>
      <c r="GVE300" s="6"/>
      <c r="GVF300" s="6"/>
      <c r="GVG300" s="6"/>
      <c r="GVH300" s="6"/>
      <c r="GVI300" s="6"/>
      <c r="GVJ300" s="6"/>
      <c r="GVK300" s="6"/>
      <c r="GVL300" s="6"/>
      <c r="GVM300" s="6"/>
      <c r="GVN300" s="6"/>
      <c r="GVO300" s="6"/>
      <c r="GVP300" s="6"/>
      <c r="GVQ300" s="6"/>
      <c r="GVR300" s="6"/>
      <c r="GVS300" s="6"/>
      <c r="GVT300" s="6"/>
      <c r="GVU300" s="6"/>
      <c r="GVV300" s="6"/>
      <c r="GVW300" s="6"/>
      <c r="GVX300" s="6"/>
      <c r="GVY300" s="6"/>
      <c r="GVZ300" s="6"/>
      <c r="GWA300" s="6"/>
      <c r="GWB300" s="6"/>
      <c r="GWC300" s="6"/>
      <c r="GWD300" s="6"/>
      <c r="GWE300" s="6"/>
      <c r="GWF300" s="6"/>
      <c r="GWG300" s="6"/>
      <c r="GWH300" s="6"/>
      <c r="GWI300" s="6"/>
      <c r="GWJ300" s="6"/>
      <c r="GWK300" s="6"/>
      <c r="GWL300" s="6"/>
      <c r="GWM300" s="6"/>
      <c r="GWN300" s="6"/>
      <c r="GWO300" s="6"/>
      <c r="GWP300" s="6"/>
      <c r="GWQ300" s="6"/>
      <c r="GWR300" s="6"/>
      <c r="GWS300" s="6"/>
      <c r="GWT300" s="6"/>
      <c r="GWU300" s="6"/>
      <c r="GWV300" s="6"/>
      <c r="GWW300" s="6"/>
      <c r="GWX300" s="6"/>
      <c r="GWY300" s="6"/>
      <c r="GWZ300" s="6"/>
      <c r="GXA300" s="6"/>
      <c r="GXB300" s="6"/>
      <c r="GXC300" s="6"/>
      <c r="GXD300" s="6"/>
      <c r="GXE300" s="6"/>
      <c r="GXF300" s="6"/>
      <c r="GXG300" s="6"/>
      <c r="GXH300" s="6"/>
      <c r="GXI300" s="6"/>
      <c r="GXJ300" s="6"/>
      <c r="GXK300" s="6"/>
      <c r="GXL300" s="6"/>
      <c r="GXM300" s="6"/>
      <c r="GXN300" s="6"/>
      <c r="GXO300" s="6"/>
      <c r="GXP300" s="6"/>
      <c r="GXQ300" s="6"/>
      <c r="GXR300" s="6"/>
      <c r="GXS300" s="6"/>
      <c r="GXT300" s="6"/>
      <c r="GXU300" s="6"/>
      <c r="GXV300" s="6"/>
      <c r="GXW300" s="6"/>
      <c r="GXX300" s="6"/>
      <c r="GXY300" s="6"/>
      <c r="GXZ300" s="6"/>
      <c r="GYA300" s="6"/>
      <c r="GYB300" s="6"/>
      <c r="GYC300" s="6"/>
      <c r="GYD300" s="6"/>
      <c r="GYE300" s="6"/>
      <c r="GYF300" s="6"/>
      <c r="GYG300" s="6"/>
      <c r="GYH300" s="6"/>
      <c r="GYI300" s="6"/>
      <c r="GYJ300" s="6"/>
      <c r="GYK300" s="6"/>
      <c r="GYL300" s="6"/>
      <c r="GYM300" s="6"/>
      <c r="GYN300" s="6"/>
      <c r="GYO300" s="6"/>
      <c r="GYP300" s="6"/>
      <c r="GYQ300" s="6"/>
      <c r="GYR300" s="6"/>
      <c r="GYS300" s="6"/>
      <c r="GYT300" s="6"/>
      <c r="GYU300" s="6"/>
      <c r="GYV300" s="6"/>
      <c r="GYW300" s="6"/>
      <c r="GYX300" s="6"/>
      <c r="GYY300" s="6"/>
      <c r="GYZ300" s="6"/>
      <c r="GZA300" s="6"/>
      <c r="GZB300" s="6"/>
      <c r="GZC300" s="6"/>
      <c r="GZD300" s="6"/>
      <c r="GZE300" s="6"/>
      <c r="GZF300" s="6"/>
      <c r="GZG300" s="6"/>
      <c r="GZH300" s="6"/>
      <c r="GZI300" s="6"/>
      <c r="GZJ300" s="6"/>
      <c r="GZK300" s="6"/>
      <c r="GZL300" s="6"/>
      <c r="GZM300" s="6"/>
      <c r="GZN300" s="6"/>
      <c r="GZO300" s="6"/>
      <c r="GZP300" s="6"/>
      <c r="GZQ300" s="6"/>
      <c r="GZR300" s="6"/>
      <c r="GZS300" s="6"/>
      <c r="GZT300" s="6"/>
      <c r="GZU300" s="6"/>
      <c r="GZV300" s="6"/>
      <c r="GZW300" s="6"/>
      <c r="GZX300" s="6"/>
      <c r="GZY300" s="6"/>
      <c r="GZZ300" s="6"/>
      <c r="HAA300" s="6"/>
      <c r="HAB300" s="6"/>
      <c r="HAC300" s="6"/>
      <c r="HAD300" s="6"/>
      <c r="HAE300" s="6"/>
      <c r="HAF300" s="6"/>
      <c r="HAG300" s="6"/>
      <c r="HAH300" s="6"/>
      <c r="HAI300" s="6"/>
      <c r="HAJ300" s="6"/>
      <c r="HAK300" s="6"/>
      <c r="HAL300" s="6"/>
      <c r="HAM300" s="6"/>
      <c r="HAN300" s="6"/>
      <c r="HAO300" s="6"/>
      <c r="HAP300" s="6"/>
      <c r="HAQ300" s="6"/>
      <c r="HAR300" s="6"/>
      <c r="HAS300" s="6"/>
      <c r="HAT300" s="6"/>
      <c r="HAU300" s="6"/>
      <c r="HAV300" s="6"/>
      <c r="HAW300" s="6"/>
      <c r="HAX300" s="6"/>
      <c r="HAY300" s="6"/>
      <c r="HAZ300" s="6"/>
      <c r="HBA300" s="6"/>
      <c r="HBB300" s="6"/>
      <c r="HBC300" s="6"/>
      <c r="HBD300" s="6"/>
      <c r="HBE300" s="6"/>
      <c r="HBF300" s="6"/>
      <c r="HBG300" s="6"/>
      <c r="HBH300" s="6"/>
      <c r="HBI300" s="6"/>
      <c r="HBJ300" s="6"/>
      <c r="HBK300" s="6"/>
      <c r="HBL300" s="6"/>
      <c r="HBM300" s="6"/>
      <c r="HBN300" s="6"/>
      <c r="HBO300" s="6"/>
      <c r="HBP300" s="6"/>
      <c r="HBQ300" s="6"/>
      <c r="HBR300" s="6"/>
      <c r="HBS300" s="6"/>
      <c r="HBT300" s="6"/>
      <c r="HBU300" s="6"/>
      <c r="HBV300" s="6"/>
      <c r="HBW300" s="6"/>
      <c r="HBX300" s="6"/>
      <c r="HBY300" s="6"/>
      <c r="HBZ300" s="6"/>
      <c r="HCA300" s="6"/>
      <c r="HCB300" s="6"/>
      <c r="HCC300" s="6"/>
      <c r="HCD300" s="6"/>
      <c r="HCE300" s="6"/>
      <c r="HCF300" s="6"/>
      <c r="HCG300" s="6"/>
      <c r="HCH300" s="6"/>
      <c r="HCI300" s="6"/>
      <c r="HCJ300" s="6"/>
      <c r="HCK300" s="6"/>
      <c r="HCL300" s="6"/>
      <c r="HCM300" s="6"/>
      <c r="HCN300" s="6"/>
      <c r="HCO300" s="6"/>
      <c r="HCP300" s="6"/>
      <c r="HCQ300" s="6"/>
      <c r="HCR300" s="6"/>
      <c r="HCS300" s="6"/>
      <c r="HCT300" s="6"/>
      <c r="HCU300" s="6"/>
      <c r="HCV300" s="6"/>
      <c r="HCW300" s="6"/>
      <c r="HCX300" s="6"/>
      <c r="HCY300" s="6"/>
      <c r="HCZ300" s="6"/>
      <c r="HDA300" s="6"/>
      <c r="HDB300" s="6"/>
      <c r="HDC300" s="6"/>
      <c r="HDD300" s="6"/>
      <c r="HDE300" s="6"/>
      <c r="HDF300" s="6"/>
      <c r="HDG300" s="6"/>
      <c r="HDH300" s="6"/>
      <c r="HDI300" s="6"/>
      <c r="HDJ300" s="6"/>
      <c r="HDK300" s="6"/>
      <c r="HDL300" s="6"/>
      <c r="HDM300" s="6"/>
      <c r="HDN300" s="6"/>
      <c r="HDO300" s="6"/>
      <c r="HDP300" s="6"/>
      <c r="HDQ300" s="6"/>
      <c r="HDR300" s="6"/>
      <c r="HDS300" s="6"/>
      <c r="HDT300" s="6"/>
      <c r="HDU300" s="6"/>
      <c r="HDV300" s="6"/>
      <c r="HDW300" s="6"/>
      <c r="HDX300" s="6"/>
      <c r="HDY300" s="6"/>
      <c r="HDZ300" s="6"/>
      <c r="HEA300" s="6"/>
      <c r="HEB300" s="6"/>
      <c r="HEC300" s="6"/>
      <c r="HED300" s="6"/>
      <c r="HEE300" s="6"/>
      <c r="HEF300" s="6"/>
      <c r="HEG300" s="6"/>
      <c r="HEH300" s="6"/>
      <c r="HEI300" s="6"/>
      <c r="HEJ300" s="6"/>
      <c r="HEK300" s="6"/>
      <c r="HEL300" s="6"/>
      <c r="HEM300" s="6"/>
      <c r="HEN300" s="6"/>
      <c r="HEO300" s="6"/>
      <c r="HEP300" s="6"/>
      <c r="HEQ300" s="6"/>
      <c r="HER300" s="6"/>
      <c r="HES300" s="6"/>
      <c r="HET300" s="6"/>
      <c r="HEU300" s="6"/>
      <c r="HEV300" s="6"/>
      <c r="HEW300" s="6"/>
      <c r="HEX300" s="6"/>
      <c r="HEY300" s="6"/>
      <c r="HEZ300" s="6"/>
      <c r="HFA300" s="6"/>
      <c r="HFB300" s="6"/>
      <c r="HFC300" s="6"/>
      <c r="HFD300" s="6"/>
      <c r="HFE300" s="6"/>
      <c r="HFF300" s="6"/>
      <c r="HFG300" s="6"/>
      <c r="HFH300" s="6"/>
      <c r="HFI300" s="6"/>
      <c r="HFJ300" s="6"/>
      <c r="HFK300" s="6"/>
      <c r="HFL300" s="6"/>
      <c r="HFM300" s="6"/>
      <c r="HFN300" s="6"/>
      <c r="HFO300" s="6"/>
      <c r="HFP300" s="6"/>
      <c r="HFQ300" s="6"/>
      <c r="HFR300" s="6"/>
      <c r="HFS300" s="6"/>
      <c r="HFT300" s="6"/>
      <c r="HFU300" s="6"/>
      <c r="HFV300" s="6"/>
      <c r="HFW300" s="6"/>
      <c r="HFX300" s="6"/>
      <c r="HFY300" s="6"/>
      <c r="HFZ300" s="6"/>
      <c r="HGA300" s="6"/>
      <c r="HGB300" s="6"/>
      <c r="HGC300" s="6"/>
      <c r="HGD300" s="6"/>
      <c r="HGE300" s="6"/>
      <c r="HGF300" s="6"/>
      <c r="HGG300" s="6"/>
      <c r="HGH300" s="6"/>
      <c r="HGI300" s="6"/>
      <c r="HGJ300" s="6"/>
      <c r="HGK300" s="6"/>
      <c r="HGL300" s="6"/>
      <c r="HGM300" s="6"/>
      <c r="HGN300" s="6"/>
      <c r="HGO300" s="6"/>
      <c r="HGP300" s="6"/>
      <c r="HGQ300" s="6"/>
      <c r="HGR300" s="6"/>
      <c r="HGS300" s="6"/>
      <c r="HGT300" s="6"/>
      <c r="HGU300" s="6"/>
      <c r="HGV300" s="6"/>
      <c r="HGW300" s="6"/>
      <c r="HGX300" s="6"/>
      <c r="HGY300" s="6"/>
      <c r="HGZ300" s="6"/>
      <c r="HHA300" s="6"/>
      <c r="HHB300" s="6"/>
      <c r="HHC300" s="6"/>
      <c r="HHD300" s="6"/>
      <c r="HHE300" s="6"/>
      <c r="HHF300" s="6"/>
      <c r="HHG300" s="6"/>
      <c r="HHH300" s="6"/>
      <c r="HHI300" s="6"/>
      <c r="HHJ300" s="6"/>
      <c r="HHK300" s="6"/>
      <c r="HHL300" s="6"/>
      <c r="HHM300" s="6"/>
      <c r="HHN300" s="6"/>
      <c r="HHO300" s="6"/>
      <c r="HHP300" s="6"/>
      <c r="HHQ300" s="6"/>
      <c r="HHR300" s="6"/>
      <c r="HHS300" s="6"/>
      <c r="HHT300" s="6"/>
      <c r="HHU300" s="6"/>
      <c r="HHV300" s="6"/>
      <c r="HHW300" s="6"/>
      <c r="HHX300" s="6"/>
      <c r="HHY300" s="6"/>
      <c r="HHZ300" s="6"/>
      <c r="HIA300" s="6"/>
      <c r="HIB300" s="6"/>
      <c r="HIC300" s="6"/>
      <c r="HID300" s="6"/>
      <c r="HIE300" s="6"/>
      <c r="HIF300" s="6"/>
      <c r="HIG300" s="6"/>
      <c r="HIH300" s="6"/>
      <c r="HII300" s="6"/>
      <c r="HIJ300" s="6"/>
      <c r="HIK300" s="6"/>
      <c r="HIL300" s="6"/>
      <c r="HIM300" s="6"/>
      <c r="HIN300" s="6"/>
      <c r="HIO300" s="6"/>
      <c r="HIP300" s="6"/>
      <c r="HIQ300" s="6"/>
      <c r="HIR300" s="6"/>
      <c r="HIS300" s="6"/>
      <c r="HIT300" s="6"/>
      <c r="HIU300" s="6"/>
      <c r="HIV300" s="6"/>
      <c r="HIW300" s="6"/>
      <c r="HIX300" s="6"/>
      <c r="HIY300" s="6"/>
      <c r="HIZ300" s="6"/>
      <c r="HJA300" s="6"/>
      <c r="HJB300" s="6"/>
      <c r="HJC300" s="6"/>
      <c r="HJD300" s="6"/>
      <c r="HJE300" s="6"/>
      <c r="HJF300" s="6"/>
      <c r="HJG300" s="6"/>
      <c r="HJH300" s="6"/>
      <c r="HJI300" s="6"/>
      <c r="HJJ300" s="6"/>
      <c r="HJK300" s="6"/>
      <c r="HJL300" s="6"/>
      <c r="HJM300" s="6"/>
      <c r="HJN300" s="6"/>
      <c r="HJO300" s="6"/>
      <c r="HJP300" s="6"/>
      <c r="HJQ300" s="6"/>
      <c r="HJR300" s="6"/>
      <c r="HJS300" s="6"/>
      <c r="HJT300" s="6"/>
      <c r="HJU300" s="6"/>
      <c r="HJV300" s="6"/>
      <c r="HJW300" s="6"/>
      <c r="HJX300" s="6"/>
      <c r="HJY300" s="6"/>
      <c r="HJZ300" s="6"/>
      <c r="HKA300" s="6"/>
      <c r="HKB300" s="6"/>
      <c r="HKC300" s="6"/>
      <c r="HKD300" s="6"/>
      <c r="HKE300" s="6"/>
      <c r="HKF300" s="6"/>
      <c r="HKG300" s="6"/>
      <c r="HKH300" s="6"/>
      <c r="HKI300" s="6"/>
      <c r="HKJ300" s="6"/>
      <c r="HKK300" s="6"/>
      <c r="HKL300" s="6"/>
      <c r="HKM300" s="6"/>
      <c r="HKN300" s="6"/>
      <c r="HKO300" s="6"/>
      <c r="HKP300" s="6"/>
      <c r="HKQ300" s="6"/>
      <c r="HKR300" s="6"/>
      <c r="HKS300" s="6"/>
      <c r="HKT300" s="6"/>
      <c r="HKU300" s="6"/>
      <c r="HKV300" s="6"/>
      <c r="HKW300" s="6"/>
      <c r="HKX300" s="6"/>
      <c r="HKY300" s="6"/>
      <c r="HKZ300" s="6"/>
      <c r="HLA300" s="6"/>
      <c r="HLB300" s="6"/>
      <c r="HLC300" s="6"/>
      <c r="HLD300" s="6"/>
      <c r="HLE300" s="6"/>
      <c r="HLF300" s="6"/>
      <c r="HLG300" s="6"/>
      <c r="HLH300" s="6"/>
      <c r="HLI300" s="6"/>
      <c r="HLJ300" s="6"/>
      <c r="HLK300" s="6"/>
      <c r="HLL300" s="6"/>
      <c r="HLM300" s="6"/>
      <c r="HLN300" s="6"/>
      <c r="HLO300" s="6"/>
      <c r="HLP300" s="6"/>
      <c r="HLQ300" s="6"/>
      <c r="HLR300" s="6"/>
      <c r="HLS300" s="6"/>
      <c r="HLT300" s="6"/>
      <c r="HLU300" s="6"/>
      <c r="HLV300" s="6"/>
      <c r="HLW300" s="6"/>
      <c r="HLX300" s="6"/>
      <c r="HLY300" s="6"/>
      <c r="HLZ300" s="6"/>
      <c r="HMA300" s="6"/>
      <c r="HMB300" s="6"/>
      <c r="HMC300" s="6"/>
      <c r="HMD300" s="6"/>
      <c r="HME300" s="6"/>
      <c r="HMF300" s="6"/>
      <c r="HMG300" s="6"/>
      <c r="HMH300" s="6"/>
      <c r="HMI300" s="6"/>
      <c r="HMJ300" s="6"/>
      <c r="HMK300" s="6"/>
      <c r="HML300" s="6"/>
      <c r="HMM300" s="6"/>
      <c r="HMN300" s="6"/>
      <c r="HMO300" s="6"/>
      <c r="HMP300" s="6"/>
      <c r="HMQ300" s="6"/>
      <c r="HMR300" s="6"/>
      <c r="HMS300" s="6"/>
      <c r="HMT300" s="6"/>
      <c r="HMU300" s="6"/>
      <c r="HMV300" s="6"/>
      <c r="HMW300" s="6"/>
      <c r="HMX300" s="6"/>
      <c r="HMY300" s="6"/>
      <c r="HMZ300" s="6"/>
      <c r="HNA300" s="6"/>
      <c r="HNB300" s="6"/>
      <c r="HNC300" s="6"/>
      <c r="HND300" s="6"/>
      <c r="HNE300" s="6"/>
      <c r="HNF300" s="6"/>
      <c r="HNG300" s="6"/>
      <c r="HNH300" s="6"/>
      <c r="HNI300" s="6"/>
      <c r="HNJ300" s="6"/>
      <c r="HNK300" s="6"/>
      <c r="HNL300" s="6"/>
      <c r="HNM300" s="6"/>
      <c r="HNN300" s="6"/>
      <c r="HNO300" s="6"/>
      <c r="HNP300" s="6"/>
      <c r="HNQ300" s="6"/>
      <c r="HNR300" s="6"/>
      <c r="HNS300" s="6"/>
      <c r="HNT300" s="6"/>
      <c r="HNU300" s="6"/>
      <c r="HNV300" s="6"/>
      <c r="HNW300" s="6"/>
      <c r="HNX300" s="6"/>
      <c r="HNY300" s="6"/>
      <c r="HNZ300" s="6"/>
      <c r="HOA300" s="6"/>
      <c r="HOB300" s="6"/>
      <c r="HOC300" s="6"/>
      <c r="HOD300" s="6"/>
      <c r="HOE300" s="6"/>
      <c r="HOF300" s="6"/>
      <c r="HOG300" s="6"/>
      <c r="HOH300" s="6"/>
      <c r="HOI300" s="6"/>
      <c r="HOJ300" s="6"/>
      <c r="HOK300" s="6"/>
      <c r="HOL300" s="6"/>
      <c r="HOM300" s="6"/>
      <c r="HON300" s="6"/>
      <c r="HOO300" s="6"/>
      <c r="HOP300" s="6"/>
      <c r="HOQ300" s="6"/>
      <c r="HOR300" s="6"/>
      <c r="HOS300" s="6"/>
      <c r="HOT300" s="6"/>
      <c r="HOU300" s="6"/>
      <c r="HOV300" s="6"/>
      <c r="HOW300" s="6"/>
      <c r="HOX300" s="6"/>
      <c r="HOY300" s="6"/>
      <c r="HOZ300" s="6"/>
      <c r="HPA300" s="6"/>
      <c r="HPB300" s="6"/>
      <c r="HPC300" s="6"/>
      <c r="HPD300" s="6"/>
      <c r="HPE300" s="6"/>
      <c r="HPF300" s="6"/>
      <c r="HPG300" s="6"/>
      <c r="HPH300" s="6"/>
      <c r="HPI300" s="6"/>
      <c r="HPJ300" s="6"/>
      <c r="HPK300" s="6"/>
      <c r="HPL300" s="6"/>
      <c r="HPM300" s="6"/>
      <c r="HPN300" s="6"/>
      <c r="HPO300" s="6"/>
      <c r="HPP300" s="6"/>
      <c r="HPQ300" s="6"/>
      <c r="HPR300" s="6"/>
      <c r="HPS300" s="6"/>
      <c r="HPT300" s="6"/>
      <c r="HPU300" s="6"/>
      <c r="HPV300" s="6"/>
      <c r="HPW300" s="6"/>
      <c r="HPX300" s="6"/>
      <c r="HPY300" s="6"/>
      <c r="HPZ300" s="6"/>
      <c r="HQA300" s="6"/>
      <c r="HQB300" s="6"/>
      <c r="HQC300" s="6"/>
      <c r="HQD300" s="6"/>
      <c r="HQE300" s="6"/>
      <c r="HQF300" s="6"/>
      <c r="HQG300" s="6"/>
      <c r="HQH300" s="6"/>
      <c r="HQI300" s="6"/>
      <c r="HQJ300" s="6"/>
      <c r="HQK300" s="6"/>
      <c r="HQL300" s="6"/>
      <c r="HQM300" s="6"/>
      <c r="HQN300" s="6"/>
      <c r="HQO300" s="6"/>
      <c r="HQP300" s="6"/>
      <c r="HQQ300" s="6"/>
      <c r="HQR300" s="6"/>
      <c r="HQS300" s="6"/>
      <c r="HQT300" s="6"/>
      <c r="HQU300" s="6"/>
      <c r="HQV300" s="6"/>
      <c r="HQW300" s="6"/>
      <c r="HQX300" s="6"/>
      <c r="HQY300" s="6"/>
      <c r="HQZ300" s="6"/>
      <c r="HRA300" s="6"/>
      <c r="HRB300" s="6"/>
      <c r="HRC300" s="6"/>
      <c r="HRD300" s="6"/>
      <c r="HRE300" s="6"/>
      <c r="HRF300" s="6"/>
      <c r="HRG300" s="6"/>
      <c r="HRH300" s="6"/>
      <c r="HRI300" s="6"/>
      <c r="HRJ300" s="6"/>
      <c r="HRK300" s="6"/>
      <c r="HRL300" s="6"/>
      <c r="HRM300" s="6"/>
      <c r="HRN300" s="6"/>
      <c r="HRO300" s="6"/>
      <c r="HRP300" s="6"/>
      <c r="HRQ300" s="6"/>
      <c r="HRR300" s="6"/>
      <c r="HRS300" s="6"/>
      <c r="HRT300" s="6"/>
      <c r="HRU300" s="6"/>
      <c r="HRV300" s="6"/>
      <c r="HRW300" s="6"/>
      <c r="HRX300" s="6"/>
      <c r="HRY300" s="6"/>
      <c r="HRZ300" s="6"/>
      <c r="HSA300" s="6"/>
      <c r="HSB300" s="6"/>
      <c r="HSC300" s="6"/>
      <c r="HSD300" s="6"/>
      <c r="HSE300" s="6"/>
      <c r="HSF300" s="6"/>
      <c r="HSG300" s="6"/>
      <c r="HSH300" s="6"/>
      <c r="HSI300" s="6"/>
      <c r="HSJ300" s="6"/>
      <c r="HSK300" s="6"/>
      <c r="HSL300" s="6"/>
      <c r="HSM300" s="6"/>
      <c r="HSN300" s="6"/>
      <c r="HSO300" s="6"/>
      <c r="HSP300" s="6"/>
      <c r="HSQ300" s="6"/>
      <c r="HSR300" s="6"/>
      <c r="HSS300" s="6"/>
      <c r="HST300" s="6"/>
      <c r="HSU300" s="6"/>
      <c r="HSV300" s="6"/>
      <c r="HSW300" s="6"/>
      <c r="HSX300" s="6"/>
      <c r="HSY300" s="6"/>
      <c r="HSZ300" s="6"/>
      <c r="HTA300" s="6"/>
      <c r="HTB300" s="6"/>
      <c r="HTC300" s="6"/>
      <c r="HTD300" s="6"/>
      <c r="HTE300" s="6"/>
      <c r="HTF300" s="6"/>
      <c r="HTG300" s="6"/>
      <c r="HTH300" s="6"/>
      <c r="HTI300" s="6"/>
      <c r="HTJ300" s="6"/>
      <c r="HTK300" s="6"/>
      <c r="HTL300" s="6"/>
      <c r="HTM300" s="6"/>
      <c r="HTN300" s="6"/>
      <c r="HTO300" s="6"/>
      <c r="HTP300" s="6"/>
      <c r="HTQ300" s="6"/>
      <c r="HTR300" s="6"/>
      <c r="HTS300" s="6"/>
      <c r="HTT300" s="6"/>
      <c r="HTU300" s="6"/>
      <c r="HTV300" s="6"/>
      <c r="HTW300" s="6"/>
      <c r="HTX300" s="6"/>
      <c r="HTY300" s="6"/>
      <c r="HTZ300" s="6"/>
      <c r="HUA300" s="6"/>
      <c r="HUB300" s="6"/>
      <c r="HUC300" s="6"/>
      <c r="HUD300" s="6"/>
      <c r="HUE300" s="6"/>
      <c r="HUF300" s="6"/>
      <c r="HUG300" s="6"/>
      <c r="HUH300" s="6"/>
      <c r="HUI300" s="6"/>
      <c r="HUJ300" s="6"/>
      <c r="HUK300" s="6"/>
      <c r="HUL300" s="6"/>
      <c r="HUM300" s="6"/>
      <c r="HUN300" s="6"/>
      <c r="HUO300" s="6"/>
      <c r="HUP300" s="6"/>
      <c r="HUQ300" s="6"/>
      <c r="HUR300" s="6"/>
      <c r="HUS300" s="6"/>
      <c r="HUT300" s="6"/>
      <c r="HUU300" s="6"/>
      <c r="HUV300" s="6"/>
      <c r="HUW300" s="6"/>
      <c r="HUX300" s="6"/>
      <c r="HUY300" s="6"/>
      <c r="HUZ300" s="6"/>
      <c r="HVA300" s="6"/>
      <c r="HVB300" s="6"/>
      <c r="HVC300" s="6"/>
      <c r="HVD300" s="6"/>
      <c r="HVE300" s="6"/>
      <c r="HVF300" s="6"/>
      <c r="HVG300" s="6"/>
      <c r="HVH300" s="6"/>
      <c r="HVI300" s="6"/>
      <c r="HVJ300" s="6"/>
      <c r="HVK300" s="6"/>
      <c r="HVL300" s="6"/>
      <c r="HVM300" s="6"/>
      <c r="HVN300" s="6"/>
      <c r="HVO300" s="6"/>
      <c r="HVP300" s="6"/>
      <c r="HVQ300" s="6"/>
      <c r="HVR300" s="6"/>
      <c r="HVS300" s="6"/>
      <c r="HVT300" s="6"/>
      <c r="HVU300" s="6"/>
      <c r="HVV300" s="6"/>
      <c r="HVW300" s="6"/>
      <c r="HVX300" s="6"/>
      <c r="HVY300" s="6"/>
      <c r="HVZ300" s="6"/>
      <c r="HWA300" s="6"/>
      <c r="HWB300" s="6"/>
      <c r="HWC300" s="6"/>
      <c r="HWD300" s="6"/>
      <c r="HWE300" s="6"/>
      <c r="HWF300" s="6"/>
      <c r="HWG300" s="6"/>
      <c r="HWH300" s="6"/>
      <c r="HWI300" s="6"/>
      <c r="HWJ300" s="6"/>
      <c r="HWK300" s="6"/>
      <c r="HWL300" s="6"/>
      <c r="HWM300" s="6"/>
      <c r="HWN300" s="6"/>
      <c r="HWO300" s="6"/>
      <c r="HWP300" s="6"/>
      <c r="HWQ300" s="6"/>
      <c r="HWR300" s="6"/>
      <c r="HWS300" s="6"/>
      <c r="HWT300" s="6"/>
      <c r="HWU300" s="6"/>
      <c r="HWV300" s="6"/>
      <c r="HWW300" s="6"/>
      <c r="HWX300" s="6"/>
      <c r="HWY300" s="6"/>
      <c r="HWZ300" s="6"/>
      <c r="HXA300" s="6"/>
      <c r="HXB300" s="6"/>
      <c r="HXC300" s="6"/>
      <c r="HXD300" s="6"/>
      <c r="HXE300" s="6"/>
      <c r="HXF300" s="6"/>
      <c r="HXG300" s="6"/>
      <c r="HXH300" s="6"/>
      <c r="HXI300" s="6"/>
      <c r="HXJ300" s="6"/>
      <c r="HXK300" s="6"/>
      <c r="HXL300" s="6"/>
      <c r="HXM300" s="6"/>
      <c r="HXN300" s="6"/>
      <c r="HXO300" s="6"/>
      <c r="HXP300" s="6"/>
      <c r="HXQ300" s="6"/>
      <c r="HXR300" s="6"/>
      <c r="HXS300" s="6"/>
      <c r="HXT300" s="6"/>
      <c r="HXU300" s="6"/>
      <c r="HXV300" s="6"/>
      <c r="HXW300" s="6"/>
      <c r="HXX300" s="6"/>
      <c r="HXY300" s="6"/>
      <c r="HXZ300" s="6"/>
      <c r="HYA300" s="6"/>
      <c r="HYB300" s="6"/>
      <c r="HYC300" s="6"/>
      <c r="HYD300" s="6"/>
      <c r="HYE300" s="6"/>
      <c r="HYF300" s="6"/>
      <c r="HYG300" s="6"/>
      <c r="HYH300" s="6"/>
      <c r="HYI300" s="6"/>
      <c r="HYJ300" s="6"/>
      <c r="HYK300" s="6"/>
      <c r="HYL300" s="6"/>
      <c r="HYM300" s="6"/>
      <c r="HYN300" s="6"/>
      <c r="HYO300" s="6"/>
      <c r="HYP300" s="6"/>
      <c r="HYQ300" s="6"/>
      <c r="HYR300" s="6"/>
      <c r="HYS300" s="6"/>
      <c r="HYT300" s="6"/>
      <c r="HYU300" s="6"/>
      <c r="HYV300" s="6"/>
      <c r="HYW300" s="6"/>
      <c r="HYX300" s="6"/>
      <c r="HYY300" s="6"/>
      <c r="HYZ300" s="6"/>
      <c r="HZA300" s="6"/>
      <c r="HZB300" s="6"/>
      <c r="HZC300" s="6"/>
      <c r="HZD300" s="6"/>
      <c r="HZE300" s="6"/>
      <c r="HZF300" s="6"/>
      <c r="HZG300" s="6"/>
      <c r="HZH300" s="6"/>
      <c r="HZI300" s="6"/>
      <c r="HZJ300" s="6"/>
      <c r="HZK300" s="6"/>
      <c r="HZL300" s="6"/>
      <c r="HZM300" s="6"/>
      <c r="HZN300" s="6"/>
      <c r="HZO300" s="6"/>
      <c r="HZP300" s="6"/>
      <c r="HZQ300" s="6"/>
      <c r="HZR300" s="6"/>
      <c r="HZS300" s="6"/>
      <c r="HZT300" s="6"/>
      <c r="HZU300" s="6"/>
      <c r="HZV300" s="6"/>
      <c r="HZW300" s="6"/>
      <c r="HZX300" s="6"/>
      <c r="HZY300" s="6"/>
      <c r="HZZ300" s="6"/>
      <c r="IAA300" s="6"/>
      <c r="IAB300" s="6"/>
      <c r="IAC300" s="6"/>
      <c r="IAD300" s="6"/>
      <c r="IAE300" s="6"/>
      <c r="IAF300" s="6"/>
      <c r="IAG300" s="6"/>
      <c r="IAH300" s="6"/>
      <c r="IAI300" s="6"/>
      <c r="IAJ300" s="6"/>
      <c r="IAK300" s="6"/>
      <c r="IAL300" s="6"/>
      <c r="IAM300" s="6"/>
      <c r="IAN300" s="6"/>
      <c r="IAO300" s="6"/>
      <c r="IAP300" s="6"/>
      <c r="IAQ300" s="6"/>
      <c r="IAR300" s="6"/>
      <c r="IAS300" s="6"/>
      <c r="IAT300" s="6"/>
      <c r="IAU300" s="6"/>
      <c r="IAV300" s="6"/>
      <c r="IAW300" s="6"/>
      <c r="IAX300" s="6"/>
      <c r="IAY300" s="6"/>
      <c r="IAZ300" s="6"/>
      <c r="IBA300" s="6"/>
      <c r="IBB300" s="6"/>
      <c r="IBC300" s="6"/>
      <c r="IBD300" s="6"/>
      <c r="IBE300" s="6"/>
      <c r="IBF300" s="6"/>
      <c r="IBG300" s="6"/>
      <c r="IBH300" s="6"/>
      <c r="IBI300" s="6"/>
      <c r="IBJ300" s="6"/>
      <c r="IBK300" s="6"/>
      <c r="IBL300" s="6"/>
      <c r="IBM300" s="6"/>
      <c r="IBN300" s="6"/>
      <c r="IBO300" s="6"/>
      <c r="IBP300" s="6"/>
      <c r="IBQ300" s="6"/>
      <c r="IBR300" s="6"/>
      <c r="IBS300" s="6"/>
      <c r="IBT300" s="6"/>
      <c r="IBU300" s="6"/>
      <c r="IBV300" s="6"/>
      <c r="IBW300" s="6"/>
      <c r="IBX300" s="6"/>
      <c r="IBY300" s="6"/>
      <c r="IBZ300" s="6"/>
      <c r="ICA300" s="6"/>
      <c r="ICB300" s="6"/>
      <c r="ICC300" s="6"/>
      <c r="ICD300" s="6"/>
      <c r="ICE300" s="6"/>
      <c r="ICF300" s="6"/>
      <c r="ICG300" s="6"/>
      <c r="ICH300" s="6"/>
      <c r="ICI300" s="6"/>
      <c r="ICJ300" s="6"/>
      <c r="ICK300" s="6"/>
      <c r="ICL300" s="6"/>
      <c r="ICM300" s="6"/>
      <c r="ICN300" s="6"/>
      <c r="ICO300" s="6"/>
      <c r="ICP300" s="6"/>
      <c r="ICQ300" s="6"/>
      <c r="ICR300" s="6"/>
      <c r="ICS300" s="6"/>
      <c r="ICT300" s="6"/>
      <c r="ICU300" s="6"/>
      <c r="ICV300" s="6"/>
      <c r="ICW300" s="6"/>
      <c r="ICX300" s="6"/>
      <c r="ICY300" s="6"/>
      <c r="ICZ300" s="6"/>
      <c r="IDA300" s="6"/>
      <c r="IDB300" s="6"/>
      <c r="IDC300" s="6"/>
      <c r="IDD300" s="6"/>
      <c r="IDE300" s="6"/>
      <c r="IDF300" s="6"/>
      <c r="IDG300" s="6"/>
      <c r="IDH300" s="6"/>
      <c r="IDI300" s="6"/>
      <c r="IDJ300" s="6"/>
      <c r="IDK300" s="6"/>
      <c r="IDL300" s="6"/>
      <c r="IDM300" s="6"/>
      <c r="IDN300" s="6"/>
      <c r="IDO300" s="6"/>
      <c r="IDP300" s="6"/>
      <c r="IDQ300" s="6"/>
      <c r="IDR300" s="6"/>
      <c r="IDS300" s="6"/>
      <c r="IDT300" s="6"/>
      <c r="IDU300" s="6"/>
      <c r="IDV300" s="6"/>
      <c r="IDW300" s="6"/>
      <c r="IDX300" s="6"/>
      <c r="IDY300" s="6"/>
      <c r="IDZ300" s="6"/>
      <c r="IEA300" s="6"/>
      <c r="IEB300" s="6"/>
      <c r="IEC300" s="6"/>
      <c r="IED300" s="6"/>
      <c r="IEE300" s="6"/>
      <c r="IEF300" s="6"/>
      <c r="IEG300" s="6"/>
      <c r="IEH300" s="6"/>
      <c r="IEI300" s="6"/>
      <c r="IEJ300" s="6"/>
      <c r="IEK300" s="6"/>
      <c r="IEL300" s="6"/>
      <c r="IEM300" s="6"/>
      <c r="IEN300" s="6"/>
      <c r="IEO300" s="6"/>
      <c r="IEP300" s="6"/>
      <c r="IEQ300" s="6"/>
      <c r="IER300" s="6"/>
      <c r="IES300" s="6"/>
      <c r="IET300" s="6"/>
      <c r="IEU300" s="6"/>
      <c r="IEV300" s="6"/>
      <c r="IEW300" s="6"/>
      <c r="IEX300" s="6"/>
      <c r="IEY300" s="6"/>
      <c r="IEZ300" s="6"/>
      <c r="IFA300" s="6"/>
      <c r="IFB300" s="6"/>
      <c r="IFC300" s="6"/>
      <c r="IFD300" s="6"/>
      <c r="IFE300" s="6"/>
      <c r="IFF300" s="6"/>
      <c r="IFG300" s="6"/>
      <c r="IFH300" s="6"/>
      <c r="IFI300" s="6"/>
      <c r="IFJ300" s="6"/>
      <c r="IFK300" s="6"/>
      <c r="IFL300" s="6"/>
      <c r="IFM300" s="6"/>
      <c r="IFN300" s="6"/>
      <c r="IFO300" s="6"/>
      <c r="IFP300" s="6"/>
      <c r="IFQ300" s="6"/>
      <c r="IFR300" s="6"/>
      <c r="IFS300" s="6"/>
      <c r="IFT300" s="6"/>
      <c r="IFU300" s="6"/>
      <c r="IFV300" s="6"/>
      <c r="IFW300" s="6"/>
      <c r="IFX300" s="6"/>
      <c r="IFY300" s="6"/>
      <c r="IFZ300" s="6"/>
      <c r="IGA300" s="6"/>
      <c r="IGB300" s="6"/>
      <c r="IGC300" s="6"/>
      <c r="IGD300" s="6"/>
      <c r="IGE300" s="6"/>
      <c r="IGF300" s="6"/>
      <c r="IGG300" s="6"/>
      <c r="IGH300" s="6"/>
      <c r="IGI300" s="6"/>
      <c r="IGJ300" s="6"/>
      <c r="IGK300" s="6"/>
      <c r="IGL300" s="6"/>
      <c r="IGM300" s="6"/>
      <c r="IGN300" s="6"/>
      <c r="IGO300" s="6"/>
      <c r="IGP300" s="6"/>
      <c r="IGQ300" s="6"/>
      <c r="IGR300" s="6"/>
      <c r="IGS300" s="6"/>
      <c r="IGT300" s="6"/>
      <c r="IGU300" s="6"/>
      <c r="IGV300" s="6"/>
      <c r="IGW300" s="6"/>
      <c r="IGX300" s="6"/>
      <c r="IGY300" s="6"/>
      <c r="IGZ300" s="6"/>
      <c r="IHA300" s="6"/>
      <c r="IHB300" s="6"/>
      <c r="IHC300" s="6"/>
      <c r="IHD300" s="6"/>
      <c r="IHE300" s="6"/>
      <c r="IHF300" s="6"/>
      <c r="IHG300" s="6"/>
      <c r="IHH300" s="6"/>
      <c r="IHI300" s="6"/>
      <c r="IHJ300" s="6"/>
      <c r="IHK300" s="6"/>
      <c r="IHL300" s="6"/>
      <c r="IHM300" s="6"/>
      <c r="IHN300" s="6"/>
      <c r="IHO300" s="6"/>
      <c r="IHP300" s="6"/>
      <c r="IHQ300" s="6"/>
      <c r="IHR300" s="6"/>
      <c r="IHS300" s="6"/>
      <c r="IHT300" s="6"/>
      <c r="IHU300" s="6"/>
      <c r="IHV300" s="6"/>
      <c r="IHW300" s="6"/>
      <c r="IHX300" s="6"/>
      <c r="IHY300" s="6"/>
      <c r="IHZ300" s="6"/>
      <c r="IIA300" s="6"/>
      <c r="IIB300" s="6"/>
      <c r="IIC300" s="6"/>
      <c r="IID300" s="6"/>
      <c r="IIE300" s="6"/>
      <c r="IIF300" s="6"/>
      <c r="IIG300" s="6"/>
      <c r="IIH300" s="6"/>
      <c r="III300" s="6"/>
      <c r="IIJ300" s="6"/>
      <c r="IIK300" s="6"/>
      <c r="IIL300" s="6"/>
      <c r="IIM300" s="6"/>
      <c r="IIN300" s="6"/>
      <c r="IIO300" s="6"/>
      <c r="IIP300" s="6"/>
      <c r="IIQ300" s="6"/>
      <c r="IIR300" s="6"/>
      <c r="IIS300" s="6"/>
      <c r="IIT300" s="6"/>
      <c r="IIU300" s="6"/>
      <c r="IIV300" s="6"/>
      <c r="IIW300" s="6"/>
      <c r="IIX300" s="6"/>
      <c r="IIY300" s="6"/>
      <c r="IIZ300" s="6"/>
      <c r="IJA300" s="6"/>
      <c r="IJB300" s="6"/>
      <c r="IJC300" s="6"/>
      <c r="IJD300" s="6"/>
      <c r="IJE300" s="6"/>
      <c r="IJF300" s="6"/>
      <c r="IJG300" s="6"/>
      <c r="IJH300" s="6"/>
      <c r="IJI300" s="6"/>
      <c r="IJJ300" s="6"/>
      <c r="IJK300" s="6"/>
      <c r="IJL300" s="6"/>
      <c r="IJM300" s="6"/>
      <c r="IJN300" s="6"/>
      <c r="IJO300" s="6"/>
      <c r="IJP300" s="6"/>
      <c r="IJQ300" s="6"/>
      <c r="IJR300" s="6"/>
      <c r="IJS300" s="6"/>
      <c r="IJT300" s="6"/>
      <c r="IJU300" s="6"/>
      <c r="IJV300" s="6"/>
      <c r="IJW300" s="6"/>
      <c r="IJX300" s="6"/>
      <c r="IJY300" s="6"/>
      <c r="IJZ300" s="6"/>
      <c r="IKA300" s="6"/>
      <c r="IKB300" s="6"/>
      <c r="IKC300" s="6"/>
      <c r="IKD300" s="6"/>
      <c r="IKE300" s="6"/>
      <c r="IKF300" s="6"/>
      <c r="IKG300" s="6"/>
      <c r="IKH300" s="6"/>
      <c r="IKI300" s="6"/>
      <c r="IKJ300" s="6"/>
      <c r="IKK300" s="6"/>
      <c r="IKL300" s="6"/>
      <c r="IKM300" s="6"/>
      <c r="IKN300" s="6"/>
      <c r="IKO300" s="6"/>
      <c r="IKP300" s="6"/>
      <c r="IKQ300" s="6"/>
      <c r="IKR300" s="6"/>
      <c r="IKS300" s="6"/>
      <c r="IKT300" s="6"/>
      <c r="IKU300" s="6"/>
      <c r="IKV300" s="6"/>
      <c r="IKW300" s="6"/>
      <c r="IKX300" s="6"/>
      <c r="IKY300" s="6"/>
      <c r="IKZ300" s="6"/>
      <c r="ILA300" s="6"/>
      <c r="ILB300" s="6"/>
      <c r="ILC300" s="6"/>
      <c r="ILD300" s="6"/>
      <c r="ILE300" s="6"/>
      <c r="ILF300" s="6"/>
      <c r="ILG300" s="6"/>
      <c r="ILH300" s="6"/>
      <c r="ILI300" s="6"/>
      <c r="ILJ300" s="6"/>
      <c r="ILK300" s="6"/>
      <c r="ILL300" s="6"/>
      <c r="ILM300" s="6"/>
      <c r="ILN300" s="6"/>
      <c r="ILO300" s="6"/>
      <c r="ILP300" s="6"/>
      <c r="ILQ300" s="6"/>
      <c r="ILR300" s="6"/>
      <c r="ILS300" s="6"/>
      <c r="ILT300" s="6"/>
      <c r="ILU300" s="6"/>
      <c r="ILV300" s="6"/>
      <c r="ILW300" s="6"/>
      <c r="ILX300" s="6"/>
      <c r="ILY300" s="6"/>
      <c r="ILZ300" s="6"/>
      <c r="IMA300" s="6"/>
      <c r="IMB300" s="6"/>
      <c r="IMC300" s="6"/>
      <c r="IMD300" s="6"/>
      <c r="IME300" s="6"/>
      <c r="IMF300" s="6"/>
      <c r="IMG300" s="6"/>
      <c r="IMH300" s="6"/>
      <c r="IMI300" s="6"/>
      <c r="IMJ300" s="6"/>
      <c r="IMK300" s="6"/>
      <c r="IML300" s="6"/>
      <c r="IMM300" s="6"/>
      <c r="IMN300" s="6"/>
      <c r="IMO300" s="6"/>
      <c r="IMP300" s="6"/>
      <c r="IMQ300" s="6"/>
      <c r="IMR300" s="6"/>
      <c r="IMS300" s="6"/>
      <c r="IMT300" s="6"/>
      <c r="IMU300" s="6"/>
      <c r="IMV300" s="6"/>
      <c r="IMW300" s="6"/>
      <c r="IMX300" s="6"/>
      <c r="IMY300" s="6"/>
      <c r="IMZ300" s="6"/>
      <c r="INA300" s="6"/>
      <c r="INB300" s="6"/>
      <c r="INC300" s="6"/>
      <c r="IND300" s="6"/>
      <c r="INE300" s="6"/>
      <c r="INF300" s="6"/>
      <c r="ING300" s="6"/>
      <c r="INH300" s="6"/>
      <c r="INI300" s="6"/>
      <c r="INJ300" s="6"/>
      <c r="INK300" s="6"/>
      <c r="INL300" s="6"/>
      <c r="INM300" s="6"/>
      <c r="INN300" s="6"/>
      <c r="INO300" s="6"/>
      <c r="INP300" s="6"/>
      <c r="INQ300" s="6"/>
      <c r="INR300" s="6"/>
      <c r="INS300" s="6"/>
      <c r="INT300" s="6"/>
      <c r="INU300" s="6"/>
      <c r="INV300" s="6"/>
      <c r="INW300" s="6"/>
      <c r="INX300" s="6"/>
      <c r="INY300" s="6"/>
      <c r="INZ300" s="6"/>
      <c r="IOA300" s="6"/>
      <c r="IOB300" s="6"/>
      <c r="IOC300" s="6"/>
      <c r="IOD300" s="6"/>
      <c r="IOE300" s="6"/>
      <c r="IOF300" s="6"/>
      <c r="IOG300" s="6"/>
      <c r="IOH300" s="6"/>
      <c r="IOI300" s="6"/>
      <c r="IOJ300" s="6"/>
      <c r="IOK300" s="6"/>
      <c r="IOL300" s="6"/>
      <c r="IOM300" s="6"/>
      <c r="ION300" s="6"/>
      <c r="IOO300" s="6"/>
      <c r="IOP300" s="6"/>
      <c r="IOQ300" s="6"/>
      <c r="IOR300" s="6"/>
      <c r="IOS300" s="6"/>
      <c r="IOT300" s="6"/>
      <c r="IOU300" s="6"/>
      <c r="IOV300" s="6"/>
      <c r="IOW300" s="6"/>
      <c r="IOX300" s="6"/>
      <c r="IOY300" s="6"/>
      <c r="IOZ300" s="6"/>
      <c r="IPA300" s="6"/>
      <c r="IPB300" s="6"/>
      <c r="IPC300" s="6"/>
      <c r="IPD300" s="6"/>
      <c r="IPE300" s="6"/>
      <c r="IPF300" s="6"/>
      <c r="IPG300" s="6"/>
      <c r="IPH300" s="6"/>
      <c r="IPI300" s="6"/>
      <c r="IPJ300" s="6"/>
      <c r="IPK300" s="6"/>
      <c r="IPL300" s="6"/>
      <c r="IPM300" s="6"/>
      <c r="IPN300" s="6"/>
      <c r="IPO300" s="6"/>
      <c r="IPP300" s="6"/>
      <c r="IPQ300" s="6"/>
      <c r="IPR300" s="6"/>
      <c r="IPS300" s="6"/>
      <c r="IPT300" s="6"/>
      <c r="IPU300" s="6"/>
      <c r="IPV300" s="6"/>
      <c r="IPW300" s="6"/>
      <c r="IPX300" s="6"/>
      <c r="IPY300" s="6"/>
      <c r="IPZ300" s="6"/>
      <c r="IQA300" s="6"/>
      <c r="IQB300" s="6"/>
      <c r="IQC300" s="6"/>
      <c r="IQD300" s="6"/>
      <c r="IQE300" s="6"/>
      <c r="IQF300" s="6"/>
      <c r="IQG300" s="6"/>
      <c r="IQH300" s="6"/>
      <c r="IQI300" s="6"/>
      <c r="IQJ300" s="6"/>
      <c r="IQK300" s="6"/>
      <c r="IQL300" s="6"/>
      <c r="IQM300" s="6"/>
      <c r="IQN300" s="6"/>
      <c r="IQO300" s="6"/>
      <c r="IQP300" s="6"/>
      <c r="IQQ300" s="6"/>
      <c r="IQR300" s="6"/>
      <c r="IQS300" s="6"/>
      <c r="IQT300" s="6"/>
      <c r="IQU300" s="6"/>
      <c r="IQV300" s="6"/>
      <c r="IQW300" s="6"/>
      <c r="IQX300" s="6"/>
      <c r="IQY300" s="6"/>
      <c r="IQZ300" s="6"/>
      <c r="IRA300" s="6"/>
      <c r="IRB300" s="6"/>
      <c r="IRC300" s="6"/>
      <c r="IRD300" s="6"/>
      <c r="IRE300" s="6"/>
      <c r="IRF300" s="6"/>
      <c r="IRG300" s="6"/>
      <c r="IRH300" s="6"/>
      <c r="IRI300" s="6"/>
      <c r="IRJ300" s="6"/>
      <c r="IRK300" s="6"/>
      <c r="IRL300" s="6"/>
      <c r="IRM300" s="6"/>
      <c r="IRN300" s="6"/>
      <c r="IRO300" s="6"/>
      <c r="IRP300" s="6"/>
      <c r="IRQ300" s="6"/>
      <c r="IRR300" s="6"/>
      <c r="IRS300" s="6"/>
      <c r="IRT300" s="6"/>
      <c r="IRU300" s="6"/>
      <c r="IRV300" s="6"/>
      <c r="IRW300" s="6"/>
      <c r="IRX300" s="6"/>
      <c r="IRY300" s="6"/>
      <c r="IRZ300" s="6"/>
      <c r="ISA300" s="6"/>
      <c r="ISB300" s="6"/>
      <c r="ISC300" s="6"/>
      <c r="ISD300" s="6"/>
      <c r="ISE300" s="6"/>
      <c r="ISF300" s="6"/>
      <c r="ISG300" s="6"/>
      <c r="ISH300" s="6"/>
      <c r="ISI300" s="6"/>
      <c r="ISJ300" s="6"/>
      <c r="ISK300" s="6"/>
      <c r="ISL300" s="6"/>
      <c r="ISM300" s="6"/>
      <c r="ISN300" s="6"/>
      <c r="ISO300" s="6"/>
      <c r="ISP300" s="6"/>
      <c r="ISQ300" s="6"/>
      <c r="ISR300" s="6"/>
      <c r="ISS300" s="6"/>
      <c r="IST300" s="6"/>
      <c r="ISU300" s="6"/>
      <c r="ISV300" s="6"/>
      <c r="ISW300" s="6"/>
      <c r="ISX300" s="6"/>
      <c r="ISY300" s="6"/>
      <c r="ISZ300" s="6"/>
      <c r="ITA300" s="6"/>
      <c r="ITB300" s="6"/>
      <c r="ITC300" s="6"/>
      <c r="ITD300" s="6"/>
      <c r="ITE300" s="6"/>
      <c r="ITF300" s="6"/>
      <c r="ITG300" s="6"/>
      <c r="ITH300" s="6"/>
      <c r="ITI300" s="6"/>
      <c r="ITJ300" s="6"/>
      <c r="ITK300" s="6"/>
      <c r="ITL300" s="6"/>
      <c r="ITM300" s="6"/>
      <c r="ITN300" s="6"/>
      <c r="ITO300" s="6"/>
      <c r="ITP300" s="6"/>
      <c r="ITQ300" s="6"/>
      <c r="ITR300" s="6"/>
      <c r="ITS300" s="6"/>
      <c r="ITT300" s="6"/>
      <c r="ITU300" s="6"/>
      <c r="ITV300" s="6"/>
      <c r="ITW300" s="6"/>
      <c r="ITX300" s="6"/>
      <c r="ITY300" s="6"/>
      <c r="ITZ300" s="6"/>
      <c r="IUA300" s="6"/>
      <c r="IUB300" s="6"/>
      <c r="IUC300" s="6"/>
      <c r="IUD300" s="6"/>
      <c r="IUE300" s="6"/>
      <c r="IUF300" s="6"/>
      <c r="IUG300" s="6"/>
      <c r="IUH300" s="6"/>
      <c r="IUI300" s="6"/>
      <c r="IUJ300" s="6"/>
      <c r="IUK300" s="6"/>
      <c r="IUL300" s="6"/>
      <c r="IUM300" s="6"/>
      <c r="IUN300" s="6"/>
      <c r="IUO300" s="6"/>
      <c r="IUP300" s="6"/>
      <c r="IUQ300" s="6"/>
      <c r="IUR300" s="6"/>
      <c r="IUS300" s="6"/>
      <c r="IUT300" s="6"/>
      <c r="IUU300" s="6"/>
      <c r="IUV300" s="6"/>
      <c r="IUW300" s="6"/>
      <c r="IUX300" s="6"/>
      <c r="IUY300" s="6"/>
      <c r="IUZ300" s="6"/>
      <c r="IVA300" s="6"/>
      <c r="IVB300" s="6"/>
      <c r="IVC300" s="6"/>
      <c r="IVD300" s="6"/>
      <c r="IVE300" s="6"/>
      <c r="IVF300" s="6"/>
      <c r="IVG300" s="6"/>
      <c r="IVH300" s="6"/>
      <c r="IVI300" s="6"/>
      <c r="IVJ300" s="6"/>
      <c r="IVK300" s="6"/>
      <c r="IVL300" s="6"/>
      <c r="IVM300" s="6"/>
      <c r="IVN300" s="6"/>
      <c r="IVO300" s="6"/>
      <c r="IVP300" s="6"/>
      <c r="IVQ300" s="6"/>
      <c r="IVR300" s="6"/>
      <c r="IVS300" s="6"/>
      <c r="IVT300" s="6"/>
      <c r="IVU300" s="6"/>
      <c r="IVV300" s="6"/>
      <c r="IVW300" s="6"/>
      <c r="IVX300" s="6"/>
      <c r="IVY300" s="6"/>
      <c r="IVZ300" s="6"/>
      <c r="IWA300" s="6"/>
      <c r="IWB300" s="6"/>
      <c r="IWC300" s="6"/>
      <c r="IWD300" s="6"/>
      <c r="IWE300" s="6"/>
      <c r="IWF300" s="6"/>
      <c r="IWG300" s="6"/>
      <c r="IWH300" s="6"/>
      <c r="IWI300" s="6"/>
      <c r="IWJ300" s="6"/>
      <c r="IWK300" s="6"/>
      <c r="IWL300" s="6"/>
      <c r="IWM300" s="6"/>
      <c r="IWN300" s="6"/>
      <c r="IWO300" s="6"/>
      <c r="IWP300" s="6"/>
      <c r="IWQ300" s="6"/>
      <c r="IWR300" s="6"/>
      <c r="IWS300" s="6"/>
      <c r="IWT300" s="6"/>
      <c r="IWU300" s="6"/>
      <c r="IWV300" s="6"/>
      <c r="IWW300" s="6"/>
      <c r="IWX300" s="6"/>
      <c r="IWY300" s="6"/>
      <c r="IWZ300" s="6"/>
      <c r="IXA300" s="6"/>
      <c r="IXB300" s="6"/>
      <c r="IXC300" s="6"/>
      <c r="IXD300" s="6"/>
      <c r="IXE300" s="6"/>
      <c r="IXF300" s="6"/>
      <c r="IXG300" s="6"/>
      <c r="IXH300" s="6"/>
      <c r="IXI300" s="6"/>
      <c r="IXJ300" s="6"/>
      <c r="IXK300" s="6"/>
      <c r="IXL300" s="6"/>
      <c r="IXM300" s="6"/>
      <c r="IXN300" s="6"/>
      <c r="IXO300" s="6"/>
      <c r="IXP300" s="6"/>
      <c r="IXQ300" s="6"/>
      <c r="IXR300" s="6"/>
      <c r="IXS300" s="6"/>
      <c r="IXT300" s="6"/>
      <c r="IXU300" s="6"/>
      <c r="IXV300" s="6"/>
      <c r="IXW300" s="6"/>
      <c r="IXX300" s="6"/>
      <c r="IXY300" s="6"/>
      <c r="IXZ300" s="6"/>
      <c r="IYA300" s="6"/>
      <c r="IYB300" s="6"/>
      <c r="IYC300" s="6"/>
      <c r="IYD300" s="6"/>
      <c r="IYE300" s="6"/>
      <c r="IYF300" s="6"/>
      <c r="IYG300" s="6"/>
      <c r="IYH300" s="6"/>
      <c r="IYI300" s="6"/>
      <c r="IYJ300" s="6"/>
      <c r="IYK300" s="6"/>
      <c r="IYL300" s="6"/>
      <c r="IYM300" s="6"/>
      <c r="IYN300" s="6"/>
      <c r="IYO300" s="6"/>
      <c r="IYP300" s="6"/>
      <c r="IYQ300" s="6"/>
      <c r="IYR300" s="6"/>
      <c r="IYS300" s="6"/>
      <c r="IYT300" s="6"/>
      <c r="IYU300" s="6"/>
      <c r="IYV300" s="6"/>
      <c r="IYW300" s="6"/>
      <c r="IYX300" s="6"/>
      <c r="IYY300" s="6"/>
      <c r="IYZ300" s="6"/>
      <c r="IZA300" s="6"/>
      <c r="IZB300" s="6"/>
      <c r="IZC300" s="6"/>
      <c r="IZD300" s="6"/>
      <c r="IZE300" s="6"/>
      <c r="IZF300" s="6"/>
      <c r="IZG300" s="6"/>
      <c r="IZH300" s="6"/>
      <c r="IZI300" s="6"/>
      <c r="IZJ300" s="6"/>
      <c r="IZK300" s="6"/>
      <c r="IZL300" s="6"/>
      <c r="IZM300" s="6"/>
      <c r="IZN300" s="6"/>
      <c r="IZO300" s="6"/>
      <c r="IZP300" s="6"/>
      <c r="IZQ300" s="6"/>
      <c r="IZR300" s="6"/>
      <c r="IZS300" s="6"/>
      <c r="IZT300" s="6"/>
      <c r="IZU300" s="6"/>
      <c r="IZV300" s="6"/>
      <c r="IZW300" s="6"/>
      <c r="IZX300" s="6"/>
      <c r="IZY300" s="6"/>
      <c r="IZZ300" s="6"/>
      <c r="JAA300" s="6"/>
      <c r="JAB300" s="6"/>
      <c r="JAC300" s="6"/>
      <c r="JAD300" s="6"/>
      <c r="JAE300" s="6"/>
      <c r="JAF300" s="6"/>
      <c r="JAG300" s="6"/>
      <c r="JAH300" s="6"/>
      <c r="JAI300" s="6"/>
      <c r="JAJ300" s="6"/>
      <c r="JAK300" s="6"/>
      <c r="JAL300" s="6"/>
      <c r="JAM300" s="6"/>
      <c r="JAN300" s="6"/>
      <c r="JAO300" s="6"/>
      <c r="JAP300" s="6"/>
      <c r="JAQ300" s="6"/>
      <c r="JAR300" s="6"/>
      <c r="JAS300" s="6"/>
      <c r="JAT300" s="6"/>
      <c r="JAU300" s="6"/>
      <c r="JAV300" s="6"/>
      <c r="JAW300" s="6"/>
      <c r="JAX300" s="6"/>
      <c r="JAY300" s="6"/>
      <c r="JAZ300" s="6"/>
      <c r="JBA300" s="6"/>
      <c r="JBB300" s="6"/>
      <c r="JBC300" s="6"/>
      <c r="JBD300" s="6"/>
      <c r="JBE300" s="6"/>
      <c r="JBF300" s="6"/>
      <c r="JBG300" s="6"/>
      <c r="JBH300" s="6"/>
      <c r="JBI300" s="6"/>
      <c r="JBJ300" s="6"/>
      <c r="JBK300" s="6"/>
      <c r="JBL300" s="6"/>
      <c r="JBM300" s="6"/>
      <c r="JBN300" s="6"/>
      <c r="JBO300" s="6"/>
      <c r="JBP300" s="6"/>
      <c r="JBQ300" s="6"/>
      <c r="JBR300" s="6"/>
      <c r="JBS300" s="6"/>
      <c r="JBT300" s="6"/>
      <c r="JBU300" s="6"/>
      <c r="JBV300" s="6"/>
      <c r="JBW300" s="6"/>
      <c r="JBX300" s="6"/>
      <c r="JBY300" s="6"/>
      <c r="JBZ300" s="6"/>
      <c r="JCA300" s="6"/>
      <c r="JCB300" s="6"/>
      <c r="JCC300" s="6"/>
      <c r="JCD300" s="6"/>
      <c r="JCE300" s="6"/>
      <c r="JCF300" s="6"/>
      <c r="JCG300" s="6"/>
      <c r="JCH300" s="6"/>
      <c r="JCI300" s="6"/>
      <c r="JCJ300" s="6"/>
      <c r="JCK300" s="6"/>
      <c r="JCL300" s="6"/>
      <c r="JCM300" s="6"/>
      <c r="JCN300" s="6"/>
      <c r="JCO300" s="6"/>
      <c r="JCP300" s="6"/>
      <c r="JCQ300" s="6"/>
      <c r="JCR300" s="6"/>
      <c r="JCS300" s="6"/>
      <c r="JCT300" s="6"/>
      <c r="JCU300" s="6"/>
      <c r="JCV300" s="6"/>
      <c r="JCW300" s="6"/>
      <c r="JCX300" s="6"/>
      <c r="JCY300" s="6"/>
      <c r="JCZ300" s="6"/>
      <c r="JDA300" s="6"/>
      <c r="JDB300" s="6"/>
      <c r="JDC300" s="6"/>
      <c r="JDD300" s="6"/>
      <c r="JDE300" s="6"/>
      <c r="JDF300" s="6"/>
      <c r="JDG300" s="6"/>
      <c r="JDH300" s="6"/>
      <c r="JDI300" s="6"/>
      <c r="JDJ300" s="6"/>
      <c r="JDK300" s="6"/>
      <c r="JDL300" s="6"/>
      <c r="JDM300" s="6"/>
      <c r="JDN300" s="6"/>
      <c r="JDO300" s="6"/>
      <c r="JDP300" s="6"/>
      <c r="JDQ300" s="6"/>
      <c r="JDR300" s="6"/>
      <c r="JDS300" s="6"/>
      <c r="JDT300" s="6"/>
      <c r="JDU300" s="6"/>
      <c r="JDV300" s="6"/>
      <c r="JDW300" s="6"/>
      <c r="JDX300" s="6"/>
      <c r="JDY300" s="6"/>
      <c r="JDZ300" s="6"/>
      <c r="JEA300" s="6"/>
      <c r="JEB300" s="6"/>
      <c r="JEC300" s="6"/>
      <c r="JED300" s="6"/>
      <c r="JEE300" s="6"/>
      <c r="JEF300" s="6"/>
      <c r="JEG300" s="6"/>
      <c r="JEH300" s="6"/>
      <c r="JEI300" s="6"/>
      <c r="JEJ300" s="6"/>
      <c r="JEK300" s="6"/>
      <c r="JEL300" s="6"/>
      <c r="JEM300" s="6"/>
      <c r="JEN300" s="6"/>
      <c r="JEO300" s="6"/>
      <c r="JEP300" s="6"/>
      <c r="JEQ300" s="6"/>
      <c r="JER300" s="6"/>
      <c r="JES300" s="6"/>
      <c r="JET300" s="6"/>
      <c r="JEU300" s="6"/>
      <c r="JEV300" s="6"/>
      <c r="JEW300" s="6"/>
      <c r="JEX300" s="6"/>
      <c r="JEY300" s="6"/>
      <c r="JEZ300" s="6"/>
      <c r="JFA300" s="6"/>
      <c r="JFB300" s="6"/>
      <c r="JFC300" s="6"/>
      <c r="JFD300" s="6"/>
      <c r="JFE300" s="6"/>
      <c r="JFF300" s="6"/>
      <c r="JFG300" s="6"/>
      <c r="JFH300" s="6"/>
      <c r="JFI300" s="6"/>
      <c r="JFJ300" s="6"/>
      <c r="JFK300" s="6"/>
      <c r="JFL300" s="6"/>
      <c r="JFM300" s="6"/>
      <c r="JFN300" s="6"/>
      <c r="JFO300" s="6"/>
      <c r="JFP300" s="6"/>
      <c r="JFQ300" s="6"/>
      <c r="JFR300" s="6"/>
      <c r="JFS300" s="6"/>
      <c r="JFT300" s="6"/>
      <c r="JFU300" s="6"/>
      <c r="JFV300" s="6"/>
      <c r="JFW300" s="6"/>
      <c r="JFX300" s="6"/>
      <c r="JFY300" s="6"/>
      <c r="JFZ300" s="6"/>
      <c r="JGA300" s="6"/>
      <c r="JGB300" s="6"/>
      <c r="JGC300" s="6"/>
      <c r="JGD300" s="6"/>
      <c r="JGE300" s="6"/>
      <c r="JGF300" s="6"/>
      <c r="JGG300" s="6"/>
      <c r="JGH300" s="6"/>
      <c r="JGI300" s="6"/>
      <c r="JGJ300" s="6"/>
      <c r="JGK300" s="6"/>
      <c r="JGL300" s="6"/>
      <c r="JGM300" s="6"/>
      <c r="JGN300" s="6"/>
      <c r="JGO300" s="6"/>
      <c r="JGP300" s="6"/>
      <c r="JGQ300" s="6"/>
      <c r="JGR300" s="6"/>
      <c r="JGS300" s="6"/>
      <c r="JGT300" s="6"/>
      <c r="JGU300" s="6"/>
      <c r="JGV300" s="6"/>
      <c r="JGW300" s="6"/>
      <c r="JGX300" s="6"/>
      <c r="JGY300" s="6"/>
      <c r="JGZ300" s="6"/>
      <c r="JHA300" s="6"/>
      <c r="JHB300" s="6"/>
      <c r="JHC300" s="6"/>
      <c r="JHD300" s="6"/>
      <c r="JHE300" s="6"/>
      <c r="JHF300" s="6"/>
      <c r="JHG300" s="6"/>
      <c r="JHH300" s="6"/>
      <c r="JHI300" s="6"/>
      <c r="JHJ300" s="6"/>
      <c r="JHK300" s="6"/>
      <c r="JHL300" s="6"/>
      <c r="JHM300" s="6"/>
      <c r="JHN300" s="6"/>
      <c r="JHO300" s="6"/>
      <c r="JHP300" s="6"/>
      <c r="JHQ300" s="6"/>
      <c r="JHR300" s="6"/>
      <c r="JHS300" s="6"/>
      <c r="JHT300" s="6"/>
      <c r="JHU300" s="6"/>
      <c r="JHV300" s="6"/>
      <c r="JHW300" s="6"/>
      <c r="JHX300" s="6"/>
      <c r="JHY300" s="6"/>
      <c r="JHZ300" s="6"/>
      <c r="JIA300" s="6"/>
      <c r="JIB300" s="6"/>
      <c r="JIC300" s="6"/>
      <c r="JID300" s="6"/>
      <c r="JIE300" s="6"/>
      <c r="JIF300" s="6"/>
      <c r="JIG300" s="6"/>
      <c r="JIH300" s="6"/>
      <c r="JII300" s="6"/>
      <c r="JIJ300" s="6"/>
      <c r="JIK300" s="6"/>
      <c r="JIL300" s="6"/>
      <c r="JIM300" s="6"/>
      <c r="JIN300" s="6"/>
      <c r="JIO300" s="6"/>
      <c r="JIP300" s="6"/>
      <c r="JIQ300" s="6"/>
      <c r="JIR300" s="6"/>
      <c r="JIS300" s="6"/>
      <c r="JIT300" s="6"/>
      <c r="JIU300" s="6"/>
      <c r="JIV300" s="6"/>
      <c r="JIW300" s="6"/>
      <c r="JIX300" s="6"/>
      <c r="JIY300" s="6"/>
      <c r="JIZ300" s="6"/>
      <c r="JJA300" s="6"/>
      <c r="JJB300" s="6"/>
      <c r="JJC300" s="6"/>
      <c r="JJD300" s="6"/>
      <c r="JJE300" s="6"/>
      <c r="JJF300" s="6"/>
      <c r="JJG300" s="6"/>
      <c r="JJH300" s="6"/>
      <c r="JJI300" s="6"/>
      <c r="JJJ300" s="6"/>
      <c r="JJK300" s="6"/>
      <c r="JJL300" s="6"/>
      <c r="JJM300" s="6"/>
      <c r="JJN300" s="6"/>
      <c r="JJO300" s="6"/>
      <c r="JJP300" s="6"/>
      <c r="JJQ300" s="6"/>
      <c r="JJR300" s="6"/>
      <c r="JJS300" s="6"/>
      <c r="JJT300" s="6"/>
      <c r="JJU300" s="6"/>
      <c r="JJV300" s="6"/>
      <c r="JJW300" s="6"/>
      <c r="JJX300" s="6"/>
      <c r="JJY300" s="6"/>
      <c r="JJZ300" s="6"/>
      <c r="JKA300" s="6"/>
      <c r="JKB300" s="6"/>
      <c r="JKC300" s="6"/>
      <c r="JKD300" s="6"/>
      <c r="JKE300" s="6"/>
      <c r="JKF300" s="6"/>
      <c r="JKG300" s="6"/>
      <c r="JKH300" s="6"/>
      <c r="JKI300" s="6"/>
      <c r="JKJ300" s="6"/>
      <c r="JKK300" s="6"/>
      <c r="JKL300" s="6"/>
      <c r="JKM300" s="6"/>
      <c r="JKN300" s="6"/>
      <c r="JKO300" s="6"/>
      <c r="JKP300" s="6"/>
      <c r="JKQ300" s="6"/>
      <c r="JKR300" s="6"/>
      <c r="JKS300" s="6"/>
      <c r="JKT300" s="6"/>
      <c r="JKU300" s="6"/>
      <c r="JKV300" s="6"/>
      <c r="JKW300" s="6"/>
      <c r="JKX300" s="6"/>
      <c r="JKY300" s="6"/>
      <c r="JKZ300" s="6"/>
      <c r="JLA300" s="6"/>
      <c r="JLB300" s="6"/>
      <c r="JLC300" s="6"/>
      <c r="JLD300" s="6"/>
      <c r="JLE300" s="6"/>
      <c r="JLF300" s="6"/>
      <c r="JLG300" s="6"/>
      <c r="JLH300" s="6"/>
      <c r="JLI300" s="6"/>
      <c r="JLJ300" s="6"/>
      <c r="JLK300" s="6"/>
      <c r="JLL300" s="6"/>
      <c r="JLM300" s="6"/>
      <c r="JLN300" s="6"/>
      <c r="JLO300" s="6"/>
      <c r="JLP300" s="6"/>
      <c r="JLQ300" s="6"/>
      <c r="JLR300" s="6"/>
      <c r="JLS300" s="6"/>
      <c r="JLT300" s="6"/>
      <c r="JLU300" s="6"/>
      <c r="JLV300" s="6"/>
      <c r="JLW300" s="6"/>
      <c r="JLX300" s="6"/>
      <c r="JLY300" s="6"/>
      <c r="JLZ300" s="6"/>
      <c r="JMA300" s="6"/>
      <c r="JMB300" s="6"/>
      <c r="JMC300" s="6"/>
      <c r="JMD300" s="6"/>
      <c r="JME300" s="6"/>
      <c r="JMF300" s="6"/>
      <c r="JMG300" s="6"/>
      <c r="JMH300" s="6"/>
      <c r="JMI300" s="6"/>
      <c r="JMJ300" s="6"/>
      <c r="JMK300" s="6"/>
      <c r="JML300" s="6"/>
      <c r="JMM300" s="6"/>
      <c r="JMN300" s="6"/>
      <c r="JMO300" s="6"/>
      <c r="JMP300" s="6"/>
      <c r="JMQ300" s="6"/>
      <c r="JMR300" s="6"/>
      <c r="JMS300" s="6"/>
      <c r="JMT300" s="6"/>
      <c r="JMU300" s="6"/>
      <c r="JMV300" s="6"/>
      <c r="JMW300" s="6"/>
      <c r="JMX300" s="6"/>
      <c r="JMY300" s="6"/>
      <c r="JMZ300" s="6"/>
      <c r="JNA300" s="6"/>
      <c r="JNB300" s="6"/>
      <c r="JNC300" s="6"/>
      <c r="JND300" s="6"/>
      <c r="JNE300" s="6"/>
      <c r="JNF300" s="6"/>
      <c r="JNG300" s="6"/>
      <c r="JNH300" s="6"/>
      <c r="JNI300" s="6"/>
      <c r="JNJ300" s="6"/>
      <c r="JNK300" s="6"/>
      <c r="JNL300" s="6"/>
      <c r="JNM300" s="6"/>
      <c r="JNN300" s="6"/>
      <c r="JNO300" s="6"/>
      <c r="JNP300" s="6"/>
      <c r="JNQ300" s="6"/>
      <c r="JNR300" s="6"/>
      <c r="JNS300" s="6"/>
      <c r="JNT300" s="6"/>
      <c r="JNU300" s="6"/>
      <c r="JNV300" s="6"/>
      <c r="JNW300" s="6"/>
      <c r="JNX300" s="6"/>
      <c r="JNY300" s="6"/>
      <c r="JNZ300" s="6"/>
      <c r="JOA300" s="6"/>
      <c r="JOB300" s="6"/>
      <c r="JOC300" s="6"/>
      <c r="JOD300" s="6"/>
      <c r="JOE300" s="6"/>
      <c r="JOF300" s="6"/>
      <c r="JOG300" s="6"/>
      <c r="JOH300" s="6"/>
      <c r="JOI300" s="6"/>
      <c r="JOJ300" s="6"/>
      <c r="JOK300" s="6"/>
      <c r="JOL300" s="6"/>
      <c r="JOM300" s="6"/>
      <c r="JON300" s="6"/>
      <c r="JOO300" s="6"/>
      <c r="JOP300" s="6"/>
      <c r="JOQ300" s="6"/>
      <c r="JOR300" s="6"/>
      <c r="JOS300" s="6"/>
      <c r="JOT300" s="6"/>
      <c r="JOU300" s="6"/>
      <c r="JOV300" s="6"/>
      <c r="JOW300" s="6"/>
      <c r="JOX300" s="6"/>
      <c r="JOY300" s="6"/>
      <c r="JOZ300" s="6"/>
      <c r="JPA300" s="6"/>
      <c r="JPB300" s="6"/>
      <c r="JPC300" s="6"/>
      <c r="JPD300" s="6"/>
      <c r="JPE300" s="6"/>
      <c r="JPF300" s="6"/>
      <c r="JPG300" s="6"/>
      <c r="JPH300" s="6"/>
      <c r="JPI300" s="6"/>
      <c r="JPJ300" s="6"/>
      <c r="JPK300" s="6"/>
      <c r="JPL300" s="6"/>
      <c r="JPM300" s="6"/>
      <c r="JPN300" s="6"/>
      <c r="JPO300" s="6"/>
      <c r="JPP300" s="6"/>
      <c r="JPQ300" s="6"/>
      <c r="JPR300" s="6"/>
      <c r="JPS300" s="6"/>
      <c r="JPT300" s="6"/>
      <c r="JPU300" s="6"/>
      <c r="JPV300" s="6"/>
      <c r="JPW300" s="6"/>
      <c r="JPX300" s="6"/>
      <c r="JPY300" s="6"/>
      <c r="JPZ300" s="6"/>
      <c r="JQA300" s="6"/>
      <c r="JQB300" s="6"/>
      <c r="JQC300" s="6"/>
      <c r="JQD300" s="6"/>
      <c r="JQE300" s="6"/>
      <c r="JQF300" s="6"/>
      <c r="JQG300" s="6"/>
      <c r="JQH300" s="6"/>
      <c r="JQI300" s="6"/>
      <c r="JQJ300" s="6"/>
      <c r="JQK300" s="6"/>
      <c r="JQL300" s="6"/>
      <c r="JQM300" s="6"/>
      <c r="JQN300" s="6"/>
      <c r="JQO300" s="6"/>
      <c r="JQP300" s="6"/>
      <c r="JQQ300" s="6"/>
      <c r="JQR300" s="6"/>
      <c r="JQS300" s="6"/>
      <c r="JQT300" s="6"/>
      <c r="JQU300" s="6"/>
      <c r="JQV300" s="6"/>
      <c r="JQW300" s="6"/>
      <c r="JQX300" s="6"/>
      <c r="JQY300" s="6"/>
      <c r="JQZ300" s="6"/>
      <c r="JRA300" s="6"/>
      <c r="JRB300" s="6"/>
      <c r="JRC300" s="6"/>
      <c r="JRD300" s="6"/>
      <c r="JRE300" s="6"/>
      <c r="JRF300" s="6"/>
      <c r="JRG300" s="6"/>
      <c r="JRH300" s="6"/>
      <c r="JRI300" s="6"/>
      <c r="JRJ300" s="6"/>
      <c r="JRK300" s="6"/>
      <c r="JRL300" s="6"/>
      <c r="JRM300" s="6"/>
      <c r="JRN300" s="6"/>
      <c r="JRO300" s="6"/>
      <c r="JRP300" s="6"/>
      <c r="JRQ300" s="6"/>
      <c r="JRR300" s="6"/>
      <c r="JRS300" s="6"/>
      <c r="JRT300" s="6"/>
      <c r="JRU300" s="6"/>
      <c r="JRV300" s="6"/>
      <c r="JRW300" s="6"/>
      <c r="JRX300" s="6"/>
      <c r="JRY300" s="6"/>
      <c r="JRZ300" s="6"/>
      <c r="JSA300" s="6"/>
      <c r="JSB300" s="6"/>
      <c r="JSC300" s="6"/>
      <c r="JSD300" s="6"/>
      <c r="JSE300" s="6"/>
      <c r="JSF300" s="6"/>
      <c r="JSG300" s="6"/>
      <c r="JSH300" s="6"/>
      <c r="JSI300" s="6"/>
      <c r="JSJ300" s="6"/>
      <c r="JSK300" s="6"/>
      <c r="JSL300" s="6"/>
      <c r="JSM300" s="6"/>
      <c r="JSN300" s="6"/>
      <c r="JSO300" s="6"/>
      <c r="JSP300" s="6"/>
      <c r="JSQ300" s="6"/>
      <c r="JSR300" s="6"/>
      <c r="JSS300" s="6"/>
      <c r="JST300" s="6"/>
      <c r="JSU300" s="6"/>
      <c r="JSV300" s="6"/>
      <c r="JSW300" s="6"/>
      <c r="JSX300" s="6"/>
      <c r="JSY300" s="6"/>
      <c r="JSZ300" s="6"/>
      <c r="JTA300" s="6"/>
      <c r="JTB300" s="6"/>
      <c r="JTC300" s="6"/>
      <c r="JTD300" s="6"/>
      <c r="JTE300" s="6"/>
      <c r="JTF300" s="6"/>
      <c r="JTG300" s="6"/>
      <c r="JTH300" s="6"/>
      <c r="JTI300" s="6"/>
      <c r="JTJ300" s="6"/>
      <c r="JTK300" s="6"/>
      <c r="JTL300" s="6"/>
      <c r="JTM300" s="6"/>
      <c r="JTN300" s="6"/>
      <c r="JTO300" s="6"/>
      <c r="JTP300" s="6"/>
      <c r="JTQ300" s="6"/>
      <c r="JTR300" s="6"/>
      <c r="JTS300" s="6"/>
      <c r="JTT300" s="6"/>
      <c r="JTU300" s="6"/>
      <c r="JTV300" s="6"/>
      <c r="JTW300" s="6"/>
      <c r="JTX300" s="6"/>
      <c r="JTY300" s="6"/>
      <c r="JTZ300" s="6"/>
      <c r="JUA300" s="6"/>
      <c r="JUB300" s="6"/>
      <c r="JUC300" s="6"/>
      <c r="JUD300" s="6"/>
      <c r="JUE300" s="6"/>
      <c r="JUF300" s="6"/>
      <c r="JUG300" s="6"/>
      <c r="JUH300" s="6"/>
      <c r="JUI300" s="6"/>
      <c r="JUJ300" s="6"/>
      <c r="JUK300" s="6"/>
      <c r="JUL300" s="6"/>
      <c r="JUM300" s="6"/>
      <c r="JUN300" s="6"/>
      <c r="JUO300" s="6"/>
      <c r="JUP300" s="6"/>
      <c r="JUQ300" s="6"/>
      <c r="JUR300" s="6"/>
      <c r="JUS300" s="6"/>
      <c r="JUT300" s="6"/>
      <c r="JUU300" s="6"/>
      <c r="JUV300" s="6"/>
      <c r="JUW300" s="6"/>
      <c r="JUX300" s="6"/>
      <c r="JUY300" s="6"/>
      <c r="JUZ300" s="6"/>
      <c r="JVA300" s="6"/>
      <c r="JVB300" s="6"/>
      <c r="JVC300" s="6"/>
      <c r="JVD300" s="6"/>
      <c r="JVE300" s="6"/>
      <c r="JVF300" s="6"/>
      <c r="JVG300" s="6"/>
      <c r="JVH300" s="6"/>
      <c r="JVI300" s="6"/>
      <c r="JVJ300" s="6"/>
      <c r="JVK300" s="6"/>
      <c r="JVL300" s="6"/>
      <c r="JVM300" s="6"/>
      <c r="JVN300" s="6"/>
      <c r="JVO300" s="6"/>
      <c r="JVP300" s="6"/>
      <c r="JVQ300" s="6"/>
      <c r="JVR300" s="6"/>
      <c r="JVS300" s="6"/>
      <c r="JVT300" s="6"/>
      <c r="JVU300" s="6"/>
      <c r="JVV300" s="6"/>
      <c r="JVW300" s="6"/>
      <c r="JVX300" s="6"/>
      <c r="JVY300" s="6"/>
      <c r="JVZ300" s="6"/>
      <c r="JWA300" s="6"/>
      <c r="JWB300" s="6"/>
      <c r="JWC300" s="6"/>
      <c r="JWD300" s="6"/>
      <c r="JWE300" s="6"/>
      <c r="JWF300" s="6"/>
      <c r="JWG300" s="6"/>
      <c r="JWH300" s="6"/>
      <c r="JWI300" s="6"/>
      <c r="JWJ300" s="6"/>
      <c r="JWK300" s="6"/>
      <c r="JWL300" s="6"/>
      <c r="JWM300" s="6"/>
      <c r="JWN300" s="6"/>
      <c r="JWO300" s="6"/>
      <c r="JWP300" s="6"/>
      <c r="JWQ300" s="6"/>
      <c r="JWR300" s="6"/>
      <c r="JWS300" s="6"/>
      <c r="JWT300" s="6"/>
      <c r="JWU300" s="6"/>
      <c r="JWV300" s="6"/>
      <c r="JWW300" s="6"/>
      <c r="JWX300" s="6"/>
      <c r="JWY300" s="6"/>
      <c r="JWZ300" s="6"/>
      <c r="JXA300" s="6"/>
      <c r="JXB300" s="6"/>
      <c r="JXC300" s="6"/>
      <c r="JXD300" s="6"/>
      <c r="JXE300" s="6"/>
      <c r="JXF300" s="6"/>
      <c r="JXG300" s="6"/>
      <c r="JXH300" s="6"/>
      <c r="JXI300" s="6"/>
      <c r="JXJ300" s="6"/>
      <c r="JXK300" s="6"/>
      <c r="JXL300" s="6"/>
      <c r="JXM300" s="6"/>
      <c r="JXN300" s="6"/>
      <c r="JXO300" s="6"/>
      <c r="JXP300" s="6"/>
      <c r="JXQ300" s="6"/>
      <c r="JXR300" s="6"/>
      <c r="JXS300" s="6"/>
      <c r="JXT300" s="6"/>
      <c r="JXU300" s="6"/>
      <c r="JXV300" s="6"/>
      <c r="JXW300" s="6"/>
      <c r="JXX300" s="6"/>
      <c r="JXY300" s="6"/>
      <c r="JXZ300" s="6"/>
      <c r="JYA300" s="6"/>
      <c r="JYB300" s="6"/>
      <c r="JYC300" s="6"/>
      <c r="JYD300" s="6"/>
      <c r="JYE300" s="6"/>
      <c r="JYF300" s="6"/>
      <c r="JYG300" s="6"/>
      <c r="JYH300" s="6"/>
      <c r="JYI300" s="6"/>
      <c r="JYJ300" s="6"/>
      <c r="JYK300" s="6"/>
      <c r="JYL300" s="6"/>
      <c r="JYM300" s="6"/>
      <c r="JYN300" s="6"/>
      <c r="JYO300" s="6"/>
      <c r="JYP300" s="6"/>
      <c r="JYQ300" s="6"/>
      <c r="JYR300" s="6"/>
      <c r="JYS300" s="6"/>
      <c r="JYT300" s="6"/>
      <c r="JYU300" s="6"/>
      <c r="JYV300" s="6"/>
      <c r="JYW300" s="6"/>
      <c r="JYX300" s="6"/>
      <c r="JYY300" s="6"/>
      <c r="JYZ300" s="6"/>
      <c r="JZA300" s="6"/>
      <c r="JZB300" s="6"/>
      <c r="JZC300" s="6"/>
      <c r="JZD300" s="6"/>
      <c r="JZE300" s="6"/>
      <c r="JZF300" s="6"/>
      <c r="JZG300" s="6"/>
      <c r="JZH300" s="6"/>
      <c r="JZI300" s="6"/>
      <c r="JZJ300" s="6"/>
      <c r="JZK300" s="6"/>
      <c r="JZL300" s="6"/>
      <c r="JZM300" s="6"/>
      <c r="JZN300" s="6"/>
      <c r="JZO300" s="6"/>
      <c r="JZP300" s="6"/>
      <c r="JZQ300" s="6"/>
      <c r="JZR300" s="6"/>
      <c r="JZS300" s="6"/>
      <c r="JZT300" s="6"/>
      <c r="JZU300" s="6"/>
      <c r="JZV300" s="6"/>
      <c r="JZW300" s="6"/>
      <c r="JZX300" s="6"/>
      <c r="JZY300" s="6"/>
      <c r="JZZ300" s="6"/>
      <c r="KAA300" s="6"/>
      <c r="KAB300" s="6"/>
      <c r="KAC300" s="6"/>
      <c r="KAD300" s="6"/>
      <c r="KAE300" s="6"/>
      <c r="KAF300" s="6"/>
      <c r="KAG300" s="6"/>
      <c r="KAH300" s="6"/>
      <c r="KAI300" s="6"/>
      <c r="KAJ300" s="6"/>
      <c r="KAK300" s="6"/>
      <c r="KAL300" s="6"/>
      <c r="KAM300" s="6"/>
      <c r="KAN300" s="6"/>
      <c r="KAO300" s="6"/>
      <c r="KAP300" s="6"/>
      <c r="KAQ300" s="6"/>
      <c r="KAR300" s="6"/>
      <c r="KAS300" s="6"/>
      <c r="KAT300" s="6"/>
      <c r="KAU300" s="6"/>
      <c r="KAV300" s="6"/>
      <c r="KAW300" s="6"/>
      <c r="KAX300" s="6"/>
      <c r="KAY300" s="6"/>
      <c r="KAZ300" s="6"/>
      <c r="KBA300" s="6"/>
      <c r="KBB300" s="6"/>
      <c r="KBC300" s="6"/>
      <c r="KBD300" s="6"/>
      <c r="KBE300" s="6"/>
      <c r="KBF300" s="6"/>
      <c r="KBG300" s="6"/>
      <c r="KBH300" s="6"/>
      <c r="KBI300" s="6"/>
      <c r="KBJ300" s="6"/>
      <c r="KBK300" s="6"/>
      <c r="KBL300" s="6"/>
      <c r="KBM300" s="6"/>
      <c r="KBN300" s="6"/>
      <c r="KBO300" s="6"/>
      <c r="KBP300" s="6"/>
      <c r="KBQ300" s="6"/>
      <c r="KBR300" s="6"/>
      <c r="KBS300" s="6"/>
      <c r="KBT300" s="6"/>
      <c r="KBU300" s="6"/>
      <c r="KBV300" s="6"/>
      <c r="KBW300" s="6"/>
      <c r="KBX300" s="6"/>
      <c r="KBY300" s="6"/>
      <c r="KBZ300" s="6"/>
      <c r="KCA300" s="6"/>
      <c r="KCB300" s="6"/>
      <c r="KCC300" s="6"/>
      <c r="KCD300" s="6"/>
      <c r="KCE300" s="6"/>
      <c r="KCF300" s="6"/>
      <c r="KCG300" s="6"/>
      <c r="KCH300" s="6"/>
      <c r="KCI300" s="6"/>
      <c r="KCJ300" s="6"/>
      <c r="KCK300" s="6"/>
      <c r="KCL300" s="6"/>
      <c r="KCM300" s="6"/>
      <c r="KCN300" s="6"/>
      <c r="KCO300" s="6"/>
      <c r="KCP300" s="6"/>
      <c r="KCQ300" s="6"/>
      <c r="KCR300" s="6"/>
      <c r="KCS300" s="6"/>
      <c r="KCT300" s="6"/>
      <c r="KCU300" s="6"/>
      <c r="KCV300" s="6"/>
      <c r="KCW300" s="6"/>
      <c r="KCX300" s="6"/>
      <c r="KCY300" s="6"/>
      <c r="KCZ300" s="6"/>
      <c r="KDA300" s="6"/>
      <c r="KDB300" s="6"/>
      <c r="KDC300" s="6"/>
      <c r="KDD300" s="6"/>
      <c r="KDE300" s="6"/>
      <c r="KDF300" s="6"/>
      <c r="KDG300" s="6"/>
      <c r="KDH300" s="6"/>
      <c r="KDI300" s="6"/>
      <c r="KDJ300" s="6"/>
      <c r="KDK300" s="6"/>
      <c r="KDL300" s="6"/>
      <c r="KDM300" s="6"/>
      <c r="KDN300" s="6"/>
      <c r="KDO300" s="6"/>
      <c r="KDP300" s="6"/>
      <c r="KDQ300" s="6"/>
      <c r="KDR300" s="6"/>
      <c r="KDS300" s="6"/>
      <c r="KDT300" s="6"/>
      <c r="KDU300" s="6"/>
      <c r="KDV300" s="6"/>
      <c r="KDW300" s="6"/>
      <c r="KDX300" s="6"/>
      <c r="KDY300" s="6"/>
      <c r="KDZ300" s="6"/>
      <c r="KEA300" s="6"/>
      <c r="KEB300" s="6"/>
      <c r="KEC300" s="6"/>
      <c r="KED300" s="6"/>
      <c r="KEE300" s="6"/>
      <c r="KEF300" s="6"/>
      <c r="KEG300" s="6"/>
      <c r="KEH300" s="6"/>
      <c r="KEI300" s="6"/>
      <c r="KEJ300" s="6"/>
      <c r="KEK300" s="6"/>
      <c r="KEL300" s="6"/>
      <c r="KEM300" s="6"/>
      <c r="KEN300" s="6"/>
      <c r="KEO300" s="6"/>
      <c r="KEP300" s="6"/>
      <c r="KEQ300" s="6"/>
      <c r="KER300" s="6"/>
      <c r="KES300" s="6"/>
      <c r="KET300" s="6"/>
      <c r="KEU300" s="6"/>
      <c r="KEV300" s="6"/>
      <c r="KEW300" s="6"/>
      <c r="KEX300" s="6"/>
      <c r="KEY300" s="6"/>
      <c r="KEZ300" s="6"/>
      <c r="KFA300" s="6"/>
      <c r="KFB300" s="6"/>
      <c r="KFC300" s="6"/>
      <c r="KFD300" s="6"/>
      <c r="KFE300" s="6"/>
      <c r="KFF300" s="6"/>
      <c r="KFG300" s="6"/>
      <c r="KFH300" s="6"/>
      <c r="KFI300" s="6"/>
      <c r="KFJ300" s="6"/>
      <c r="KFK300" s="6"/>
      <c r="KFL300" s="6"/>
      <c r="KFM300" s="6"/>
      <c r="KFN300" s="6"/>
      <c r="KFO300" s="6"/>
      <c r="KFP300" s="6"/>
      <c r="KFQ300" s="6"/>
      <c r="KFR300" s="6"/>
      <c r="KFS300" s="6"/>
      <c r="KFT300" s="6"/>
      <c r="KFU300" s="6"/>
      <c r="KFV300" s="6"/>
      <c r="KFW300" s="6"/>
      <c r="KFX300" s="6"/>
      <c r="KFY300" s="6"/>
      <c r="KFZ300" s="6"/>
      <c r="KGA300" s="6"/>
      <c r="KGB300" s="6"/>
      <c r="KGC300" s="6"/>
      <c r="KGD300" s="6"/>
      <c r="KGE300" s="6"/>
      <c r="KGF300" s="6"/>
      <c r="KGG300" s="6"/>
      <c r="KGH300" s="6"/>
      <c r="KGI300" s="6"/>
      <c r="KGJ300" s="6"/>
      <c r="KGK300" s="6"/>
      <c r="KGL300" s="6"/>
      <c r="KGM300" s="6"/>
      <c r="KGN300" s="6"/>
      <c r="KGO300" s="6"/>
      <c r="KGP300" s="6"/>
      <c r="KGQ300" s="6"/>
      <c r="KGR300" s="6"/>
      <c r="KGS300" s="6"/>
      <c r="KGT300" s="6"/>
      <c r="KGU300" s="6"/>
      <c r="KGV300" s="6"/>
      <c r="KGW300" s="6"/>
      <c r="KGX300" s="6"/>
      <c r="KGY300" s="6"/>
      <c r="KGZ300" s="6"/>
      <c r="KHA300" s="6"/>
      <c r="KHB300" s="6"/>
      <c r="KHC300" s="6"/>
      <c r="KHD300" s="6"/>
      <c r="KHE300" s="6"/>
      <c r="KHF300" s="6"/>
      <c r="KHG300" s="6"/>
      <c r="KHH300" s="6"/>
      <c r="KHI300" s="6"/>
      <c r="KHJ300" s="6"/>
      <c r="KHK300" s="6"/>
      <c r="KHL300" s="6"/>
      <c r="KHM300" s="6"/>
      <c r="KHN300" s="6"/>
      <c r="KHO300" s="6"/>
      <c r="KHP300" s="6"/>
      <c r="KHQ300" s="6"/>
      <c r="KHR300" s="6"/>
      <c r="KHS300" s="6"/>
      <c r="KHT300" s="6"/>
      <c r="KHU300" s="6"/>
      <c r="KHV300" s="6"/>
      <c r="KHW300" s="6"/>
      <c r="KHX300" s="6"/>
      <c r="KHY300" s="6"/>
      <c r="KHZ300" s="6"/>
      <c r="KIA300" s="6"/>
      <c r="KIB300" s="6"/>
      <c r="KIC300" s="6"/>
      <c r="KID300" s="6"/>
      <c r="KIE300" s="6"/>
      <c r="KIF300" s="6"/>
      <c r="KIG300" s="6"/>
      <c r="KIH300" s="6"/>
      <c r="KII300" s="6"/>
      <c r="KIJ300" s="6"/>
      <c r="KIK300" s="6"/>
      <c r="KIL300" s="6"/>
      <c r="KIM300" s="6"/>
      <c r="KIN300" s="6"/>
      <c r="KIO300" s="6"/>
      <c r="KIP300" s="6"/>
      <c r="KIQ300" s="6"/>
      <c r="KIR300" s="6"/>
      <c r="KIS300" s="6"/>
      <c r="KIT300" s="6"/>
      <c r="KIU300" s="6"/>
      <c r="KIV300" s="6"/>
      <c r="KIW300" s="6"/>
      <c r="KIX300" s="6"/>
      <c r="KIY300" s="6"/>
      <c r="KIZ300" s="6"/>
      <c r="KJA300" s="6"/>
      <c r="KJB300" s="6"/>
      <c r="KJC300" s="6"/>
      <c r="KJD300" s="6"/>
      <c r="KJE300" s="6"/>
      <c r="KJF300" s="6"/>
      <c r="KJG300" s="6"/>
      <c r="KJH300" s="6"/>
      <c r="KJI300" s="6"/>
      <c r="KJJ300" s="6"/>
      <c r="KJK300" s="6"/>
      <c r="KJL300" s="6"/>
      <c r="KJM300" s="6"/>
      <c r="KJN300" s="6"/>
      <c r="KJO300" s="6"/>
      <c r="KJP300" s="6"/>
      <c r="KJQ300" s="6"/>
      <c r="KJR300" s="6"/>
      <c r="KJS300" s="6"/>
      <c r="KJT300" s="6"/>
      <c r="KJU300" s="6"/>
      <c r="KJV300" s="6"/>
      <c r="KJW300" s="6"/>
      <c r="KJX300" s="6"/>
      <c r="KJY300" s="6"/>
      <c r="KJZ300" s="6"/>
      <c r="KKA300" s="6"/>
      <c r="KKB300" s="6"/>
      <c r="KKC300" s="6"/>
      <c r="KKD300" s="6"/>
      <c r="KKE300" s="6"/>
      <c r="KKF300" s="6"/>
      <c r="KKG300" s="6"/>
      <c r="KKH300" s="6"/>
      <c r="KKI300" s="6"/>
      <c r="KKJ300" s="6"/>
      <c r="KKK300" s="6"/>
      <c r="KKL300" s="6"/>
      <c r="KKM300" s="6"/>
      <c r="KKN300" s="6"/>
      <c r="KKO300" s="6"/>
      <c r="KKP300" s="6"/>
      <c r="KKQ300" s="6"/>
      <c r="KKR300" s="6"/>
      <c r="KKS300" s="6"/>
      <c r="KKT300" s="6"/>
      <c r="KKU300" s="6"/>
      <c r="KKV300" s="6"/>
      <c r="KKW300" s="6"/>
      <c r="KKX300" s="6"/>
      <c r="KKY300" s="6"/>
      <c r="KKZ300" s="6"/>
      <c r="KLA300" s="6"/>
      <c r="KLB300" s="6"/>
      <c r="KLC300" s="6"/>
      <c r="KLD300" s="6"/>
      <c r="KLE300" s="6"/>
      <c r="KLF300" s="6"/>
      <c r="KLG300" s="6"/>
      <c r="KLH300" s="6"/>
      <c r="KLI300" s="6"/>
      <c r="KLJ300" s="6"/>
      <c r="KLK300" s="6"/>
      <c r="KLL300" s="6"/>
      <c r="KLM300" s="6"/>
      <c r="KLN300" s="6"/>
      <c r="KLO300" s="6"/>
      <c r="KLP300" s="6"/>
      <c r="KLQ300" s="6"/>
      <c r="KLR300" s="6"/>
      <c r="KLS300" s="6"/>
      <c r="KLT300" s="6"/>
      <c r="KLU300" s="6"/>
      <c r="KLV300" s="6"/>
      <c r="KLW300" s="6"/>
      <c r="KLX300" s="6"/>
      <c r="KLY300" s="6"/>
      <c r="KLZ300" s="6"/>
      <c r="KMA300" s="6"/>
      <c r="KMB300" s="6"/>
      <c r="KMC300" s="6"/>
      <c r="KMD300" s="6"/>
      <c r="KME300" s="6"/>
      <c r="KMF300" s="6"/>
      <c r="KMG300" s="6"/>
      <c r="KMH300" s="6"/>
      <c r="KMI300" s="6"/>
      <c r="KMJ300" s="6"/>
      <c r="KMK300" s="6"/>
      <c r="KML300" s="6"/>
      <c r="KMM300" s="6"/>
      <c r="KMN300" s="6"/>
      <c r="KMO300" s="6"/>
      <c r="KMP300" s="6"/>
      <c r="KMQ300" s="6"/>
      <c r="KMR300" s="6"/>
      <c r="KMS300" s="6"/>
      <c r="KMT300" s="6"/>
      <c r="KMU300" s="6"/>
      <c r="KMV300" s="6"/>
      <c r="KMW300" s="6"/>
      <c r="KMX300" s="6"/>
      <c r="KMY300" s="6"/>
      <c r="KMZ300" s="6"/>
      <c r="KNA300" s="6"/>
      <c r="KNB300" s="6"/>
      <c r="KNC300" s="6"/>
      <c r="KND300" s="6"/>
      <c r="KNE300" s="6"/>
      <c r="KNF300" s="6"/>
      <c r="KNG300" s="6"/>
      <c r="KNH300" s="6"/>
      <c r="KNI300" s="6"/>
      <c r="KNJ300" s="6"/>
      <c r="KNK300" s="6"/>
      <c r="KNL300" s="6"/>
      <c r="KNM300" s="6"/>
      <c r="KNN300" s="6"/>
      <c r="KNO300" s="6"/>
      <c r="KNP300" s="6"/>
      <c r="KNQ300" s="6"/>
      <c r="KNR300" s="6"/>
      <c r="KNS300" s="6"/>
      <c r="KNT300" s="6"/>
      <c r="KNU300" s="6"/>
      <c r="KNV300" s="6"/>
      <c r="KNW300" s="6"/>
      <c r="KNX300" s="6"/>
      <c r="KNY300" s="6"/>
      <c r="KNZ300" s="6"/>
      <c r="KOA300" s="6"/>
      <c r="KOB300" s="6"/>
      <c r="KOC300" s="6"/>
      <c r="KOD300" s="6"/>
      <c r="KOE300" s="6"/>
      <c r="KOF300" s="6"/>
      <c r="KOG300" s="6"/>
      <c r="KOH300" s="6"/>
      <c r="KOI300" s="6"/>
      <c r="KOJ300" s="6"/>
      <c r="KOK300" s="6"/>
      <c r="KOL300" s="6"/>
      <c r="KOM300" s="6"/>
      <c r="KON300" s="6"/>
      <c r="KOO300" s="6"/>
      <c r="KOP300" s="6"/>
      <c r="KOQ300" s="6"/>
      <c r="KOR300" s="6"/>
      <c r="KOS300" s="6"/>
      <c r="KOT300" s="6"/>
      <c r="KOU300" s="6"/>
      <c r="KOV300" s="6"/>
      <c r="KOW300" s="6"/>
      <c r="KOX300" s="6"/>
      <c r="KOY300" s="6"/>
      <c r="KOZ300" s="6"/>
      <c r="KPA300" s="6"/>
      <c r="KPB300" s="6"/>
      <c r="KPC300" s="6"/>
      <c r="KPD300" s="6"/>
      <c r="KPE300" s="6"/>
      <c r="KPF300" s="6"/>
      <c r="KPG300" s="6"/>
      <c r="KPH300" s="6"/>
      <c r="KPI300" s="6"/>
      <c r="KPJ300" s="6"/>
      <c r="KPK300" s="6"/>
      <c r="KPL300" s="6"/>
      <c r="KPM300" s="6"/>
      <c r="KPN300" s="6"/>
      <c r="KPO300" s="6"/>
      <c r="KPP300" s="6"/>
      <c r="KPQ300" s="6"/>
      <c r="KPR300" s="6"/>
      <c r="KPS300" s="6"/>
      <c r="KPT300" s="6"/>
      <c r="KPU300" s="6"/>
      <c r="KPV300" s="6"/>
      <c r="KPW300" s="6"/>
      <c r="KPX300" s="6"/>
      <c r="KPY300" s="6"/>
      <c r="KPZ300" s="6"/>
      <c r="KQA300" s="6"/>
      <c r="KQB300" s="6"/>
      <c r="KQC300" s="6"/>
      <c r="KQD300" s="6"/>
      <c r="KQE300" s="6"/>
      <c r="KQF300" s="6"/>
      <c r="KQG300" s="6"/>
      <c r="KQH300" s="6"/>
      <c r="KQI300" s="6"/>
      <c r="KQJ300" s="6"/>
      <c r="KQK300" s="6"/>
      <c r="KQL300" s="6"/>
      <c r="KQM300" s="6"/>
      <c r="KQN300" s="6"/>
      <c r="KQO300" s="6"/>
      <c r="KQP300" s="6"/>
      <c r="KQQ300" s="6"/>
      <c r="KQR300" s="6"/>
      <c r="KQS300" s="6"/>
      <c r="KQT300" s="6"/>
      <c r="KQU300" s="6"/>
      <c r="KQV300" s="6"/>
      <c r="KQW300" s="6"/>
      <c r="KQX300" s="6"/>
      <c r="KQY300" s="6"/>
      <c r="KQZ300" s="6"/>
      <c r="KRA300" s="6"/>
      <c r="KRB300" s="6"/>
      <c r="KRC300" s="6"/>
      <c r="KRD300" s="6"/>
      <c r="KRE300" s="6"/>
      <c r="KRF300" s="6"/>
      <c r="KRG300" s="6"/>
      <c r="KRH300" s="6"/>
      <c r="KRI300" s="6"/>
      <c r="KRJ300" s="6"/>
      <c r="KRK300" s="6"/>
      <c r="KRL300" s="6"/>
      <c r="KRM300" s="6"/>
      <c r="KRN300" s="6"/>
      <c r="KRO300" s="6"/>
      <c r="KRP300" s="6"/>
      <c r="KRQ300" s="6"/>
      <c r="KRR300" s="6"/>
      <c r="KRS300" s="6"/>
      <c r="KRT300" s="6"/>
      <c r="KRU300" s="6"/>
      <c r="KRV300" s="6"/>
      <c r="KRW300" s="6"/>
      <c r="KRX300" s="6"/>
      <c r="KRY300" s="6"/>
      <c r="KRZ300" s="6"/>
      <c r="KSA300" s="6"/>
      <c r="KSB300" s="6"/>
      <c r="KSC300" s="6"/>
      <c r="KSD300" s="6"/>
      <c r="KSE300" s="6"/>
      <c r="KSF300" s="6"/>
      <c r="KSG300" s="6"/>
      <c r="KSH300" s="6"/>
      <c r="KSI300" s="6"/>
      <c r="KSJ300" s="6"/>
      <c r="KSK300" s="6"/>
      <c r="KSL300" s="6"/>
      <c r="KSM300" s="6"/>
      <c r="KSN300" s="6"/>
      <c r="KSO300" s="6"/>
      <c r="KSP300" s="6"/>
      <c r="KSQ300" s="6"/>
      <c r="KSR300" s="6"/>
      <c r="KSS300" s="6"/>
      <c r="KST300" s="6"/>
      <c r="KSU300" s="6"/>
      <c r="KSV300" s="6"/>
      <c r="KSW300" s="6"/>
      <c r="KSX300" s="6"/>
      <c r="KSY300" s="6"/>
      <c r="KSZ300" s="6"/>
      <c r="KTA300" s="6"/>
      <c r="KTB300" s="6"/>
      <c r="KTC300" s="6"/>
      <c r="KTD300" s="6"/>
      <c r="KTE300" s="6"/>
      <c r="KTF300" s="6"/>
      <c r="KTG300" s="6"/>
      <c r="KTH300" s="6"/>
      <c r="KTI300" s="6"/>
      <c r="KTJ300" s="6"/>
      <c r="KTK300" s="6"/>
      <c r="KTL300" s="6"/>
      <c r="KTM300" s="6"/>
      <c r="KTN300" s="6"/>
      <c r="KTO300" s="6"/>
      <c r="KTP300" s="6"/>
      <c r="KTQ300" s="6"/>
      <c r="KTR300" s="6"/>
      <c r="KTS300" s="6"/>
      <c r="KTT300" s="6"/>
      <c r="KTU300" s="6"/>
      <c r="KTV300" s="6"/>
      <c r="KTW300" s="6"/>
      <c r="KTX300" s="6"/>
      <c r="KTY300" s="6"/>
      <c r="KTZ300" s="6"/>
      <c r="KUA300" s="6"/>
      <c r="KUB300" s="6"/>
      <c r="KUC300" s="6"/>
      <c r="KUD300" s="6"/>
      <c r="KUE300" s="6"/>
      <c r="KUF300" s="6"/>
      <c r="KUG300" s="6"/>
      <c r="KUH300" s="6"/>
      <c r="KUI300" s="6"/>
      <c r="KUJ300" s="6"/>
      <c r="KUK300" s="6"/>
      <c r="KUL300" s="6"/>
      <c r="KUM300" s="6"/>
      <c r="KUN300" s="6"/>
      <c r="KUO300" s="6"/>
      <c r="KUP300" s="6"/>
      <c r="KUQ300" s="6"/>
      <c r="KUR300" s="6"/>
      <c r="KUS300" s="6"/>
      <c r="KUT300" s="6"/>
      <c r="KUU300" s="6"/>
      <c r="KUV300" s="6"/>
      <c r="KUW300" s="6"/>
      <c r="KUX300" s="6"/>
      <c r="KUY300" s="6"/>
      <c r="KUZ300" s="6"/>
      <c r="KVA300" s="6"/>
      <c r="KVB300" s="6"/>
      <c r="KVC300" s="6"/>
      <c r="KVD300" s="6"/>
      <c r="KVE300" s="6"/>
      <c r="KVF300" s="6"/>
      <c r="KVG300" s="6"/>
      <c r="KVH300" s="6"/>
      <c r="KVI300" s="6"/>
      <c r="KVJ300" s="6"/>
      <c r="KVK300" s="6"/>
      <c r="KVL300" s="6"/>
      <c r="KVM300" s="6"/>
      <c r="KVN300" s="6"/>
      <c r="KVO300" s="6"/>
      <c r="KVP300" s="6"/>
      <c r="KVQ300" s="6"/>
      <c r="KVR300" s="6"/>
      <c r="KVS300" s="6"/>
      <c r="KVT300" s="6"/>
      <c r="KVU300" s="6"/>
      <c r="KVV300" s="6"/>
      <c r="KVW300" s="6"/>
      <c r="KVX300" s="6"/>
      <c r="KVY300" s="6"/>
      <c r="KVZ300" s="6"/>
      <c r="KWA300" s="6"/>
      <c r="KWB300" s="6"/>
      <c r="KWC300" s="6"/>
      <c r="KWD300" s="6"/>
      <c r="KWE300" s="6"/>
      <c r="KWF300" s="6"/>
      <c r="KWG300" s="6"/>
      <c r="KWH300" s="6"/>
      <c r="KWI300" s="6"/>
      <c r="KWJ300" s="6"/>
      <c r="KWK300" s="6"/>
      <c r="KWL300" s="6"/>
      <c r="KWM300" s="6"/>
      <c r="KWN300" s="6"/>
      <c r="KWO300" s="6"/>
      <c r="KWP300" s="6"/>
      <c r="KWQ300" s="6"/>
      <c r="KWR300" s="6"/>
      <c r="KWS300" s="6"/>
      <c r="KWT300" s="6"/>
      <c r="KWU300" s="6"/>
      <c r="KWV300" s="6"/>
      <c r="KWW300" s="6"/>
      <c r="KWX300" s="6"/>
      <c r="KWY300" s="6"/>
      <c r="KWZ300" s="6"/>
      <c r="KXA300" s="6"/>
      <c r="KXB300" s="6"/>
      <c r="KXC300" s="6"/>
      <c r="KXD300" s="6"/>
      <c r="KXE300" s="6"/>
      <c r="KXF300" s="6"/>
      <c r="KXG300" s="6"/>
      <c r="KXH300" s="6"/>
      <c r="KXI300" s="6"/>
      <c r="KXJ300" s="6"/>
      <c r="KXK300" s="6"/>
      <c r="KXL300" s="6"/>
      <c r="KXM300" s="6"/>
      <c r="KXN300" s="6"/>
      <c r="KXO300" s="6"/>
      <c r="KXP300" s="6"/>
      <c r="KXQ300" s="6"/>
      <c r="KXR300" s="6"/>
      <c r="KXS300" s="6"/>
      <c r="KXT300" s="6"/>
      <c r="KXU300" s="6"/>
      <c r="KXV300" s="6"/>
      <c r="KXW300" s="6"/>
      <c r="KXX300" s="6"/>
      <c r="KXY300" s="6"/>
      <c r="KXZ300" s="6"/>
      <c r="KYA300" s="6"/>
      <c r="KYB300" s="6"/>
      <c r="KYC300" s="6"/>
      <c r="KYD300" s="6"/>
      <c r="KYE300" s="6"/>
      <c r="KYF300" s="6"/>
      <c r="KYG300" s="6"/>
      <c r="KYH300" s="6"/>
      <c r="KYI300" s="6"/>
      <c r="KYJ300" s="6"/>
      <c r="KYK300" s="6"/>
      <c r="KYL300" s="6"/>
      <c r="KYM300" s="6"/>
      <c r="KYN300" s="6"/>
      <c r="KYO300" s="6"/>
      <c r="KYP300" s="6"/>
      <c r="KYQ300" s="6"/>
      <c r="KYR300" s="6"/>
      <c r="KYS300" s="6"/>
      <c r="KYT300" s="6"/>
      <c r="KYU300" s="6"/>
      <c r="KYV300" s="6"/>
      <c r="KYW300" s="6"/>
      <c r="KYX300" s="6"/>
      <c r="KYY300" s="6"/>
      <c r="KYZ300" s="6"/>
      <c r="KZA300" s="6"/>
      <c r="KZB300" s="6"/>
      <c r="KZC300" s="6"/>
      <c r="KZD300" s="6"/>
      <c r="KZE300" s="6"/>
      <c r="KZF300" s="6"/>
      <c r="KZG300" s="6"/>
      <c r="KZH300" s="6"/>
      <c r="KZI300" s="6"/>
      <c r="KZJ300" s="6"/>
      <c r="KZK300" s="6"/>
      <c r="KZL300" s="6"/>
      <c r="KZM300" s="6"/>
      <c r="KZN300" s="6"/>
      <c r="KZO300" s="6"/>
      <c r="KZP300" s="6"/>
      <c r="KZQ300" s="6"/>
      <c r="KZR300" s="6"/>
      <c r="KZS300" s="6"/>
      <c r="KZT300" s="6"/>
      <c r="KZU300" s="6"/>
      <c r="KZV300" s="6"/>
      <c r="KZW300" s="6"/>
      <c r="KZX300" s="6"/>
      <c r="KZY300" s="6"/>
      <c r="KZZ300" s="6"/>
      <c r="LAA300" s="6"/>
      <c r="LAB300" s="6"/>
      <c r="LAC300" s="6"/>
      <c r="LAD300" s="6"/>
      <c r="LAE300" s="6"/>
      <c r="LAF300" s="6"/>
      <c r="LAG300" s="6"/>
      <c r="LAH300" s="6"/>
      <c r="LAI300" s="6"/>
      <c r="LAJ300" s="6"/>
      <c r="LAK300" s="6"/>
      <c r="LAL300" s="6"/>
      <c r="LAM300" s="6"/>
      <c r="LAN300" s="6"/>
      <c r="LAO300" s="6"/>
      <c r="LAP300" s="6"/>
      <c r="LAQ300" s="6"/>
      <c r="LAR300" s="6"/>
      <c r="LAS300" s="6"/>
      <c r="LAT300" s="6"/>
      <c r="LAU300" s="6"/>
      <c r="LAV300" s="6"/>
      <c r="LAW300" s="6"/>
      <c r="LAX300" s="6"/>
      <c r="LAY300" s="6"/>
      <c r="LAZ300" s="6"/>
      <c r="LBA300" s="6"/>
      <c r="LBB300" s="6"/>
      <c r="LBC300" s="6"/>
      <c r="LBD300" s="6"/>
      <c r="LBE300" s="6"/>
      <c r="LBF300" s="6"/>
      <c r="LBG300" s="6"/>
      <c r="LBH300" s="6"/>
      <c r="LBI300" s="6"/>
      <c r="LBJ300" s="6"/>
      <c r="LBK300" s="6"/>
      <c r="LBL300" s="6"/>
      <c r="LBM300" s="6"/>
      <c r="LBN300" s="6"/>
      <c r="LBO300" s="6"/>
      <c r="LBP300" s="6"/>
      <c r="LBQ300" s="6"/>
      <c r="LBR300" s="6"/>
      <c r="LBS300" s="6"/>
      <c r="LBT300" s="6"/>
      <c r="LBU300" s="6"/>
      <c r="LBV300" s="6"/>
      <c r="LBW300" s="6"/>
      <c r="LBX300" s="6"/>
      <c r="LBY300" s="6"/>
      <c r="LBZ300" s="6"/>
      <c r="LCA300" s="6"/>
      <c r="LCB300" s="6"/>
      <c r="LCC300" s="6"/>
      <c r="LCD300" s="6"/>
      <c r="LCE300" s="6"/>
      <c r="LCF300" s="6"/>
      <c r="LCG300" s="6"/>
      <c r="LCH300" s="6"/>
      <c r="LCI300" s="6"/>
      <c r="LCJ300" s="6"/>
      <c r="LCK300" s="6"/>
      <c r="LCL300" s="6"/>
      <c r="LCM300" s="6"/>
      <c r="LCN300" s="6"/>
      <c r="LCO300" s="6"/>
      <c r="LCP300" s="6"/>
      <c r="LCQ300" s="6"/>
      <c r="LCR300" s="6"/>
      <c r="LCS300" s="6"/>
      <c r="LCT300" s="6"/>
      <c r="LCU300" s="6"/>
      <c r="LCV300" s="6"/>
      <c r="LCW300" s="6"/>
      <c r="LCX300" s="6"/>
      <c r="LCY300" s="6"/>
      <c r="LCZ300" s="6"/>
      <c r="LDA300" s="6"/>
      <c r="LDB300" s="6"/>
      <c r="LDC300" s="6"/>
      <c r="LDD300" s="6"/>
      <c r="LDE300" s="6"/>
      <c r="LDF300" s="6"/>
      <c r="LDG300" s="6"/>
      <c r="LDH300" s="6"/>
      <c r="LDI300" s="6"/>
      <c r="LDJ300" s="6"/>
      <c r="LDK300" s="6"/>
      <c r="LDL300" s="6"/>
      <c r="LDM300" s="6"/>
      <c r="LDN300" s="6"/>
      <c r="LDO300" s="6"/>
      <c r="LDP300" s="6"/>
      <c r="LDQ300" s="6"/>
      <c r="LDR300" s="6"/>
      <c r="LDS300" s="6"/>
      <c r="LDT300" s="6"/>
      <c r="LDU300" s="6"/>
      <c r="LDV300" s="6"/>
      <c r="LDW300" s="6"/>
      <c r="LDX300" s="6"/>
      <c r="LDY300" s="6"/>
      <c r="LDZ300" s="6"/>
      <c r="LEA300" s="6"/>
      <c r="LEB300" s="6"/>
      <c r="LEC300" s="6"/>
      <c r="LED300" s="6"/>
      <c r="LEE300" s="6"/>
      <c r="LEF300" s="6"/>
      <c r="LEG300" s="6"/>
      <c r="LEH300" s="6"/>
      <c r="LEI300" s="6"/>
      <c r="LEJ300" s="6"/>
      <c r="LEK300" s="6"/>
      <c r="LEL300" s="6"/>
      <c r="LEM300" s="6"/>
      <c r="LEN300" s="6"/>
      <c r="LEO300" s="6"/>
      <c r="LEP300" s="6"/>
      <c r="LEQ300" s="6"/>
      <c r="LER300" s="6"/>
      <c r="LES300" s="6"/>
      <c r="LET300" s="6"/>
      <c r="LEU300" s="6"/>
      <c r="LEV300" s="6"/>
      <c r="LEW300" s="6"/>
      <c r="LEX300" s="6"/>
      <c r="LEY300" s="6"/>
      <c r="LEZ300" s="6"/>
      <c r="LFA300" s="6"/>
      <c r="LFB300" s="6"/>
      <c r="LFC300" s="6"/>
      <c r="LFD300" s="6"/>
      <c r="LFE300" s="6"/>
      <c r="LFF300" s="6"/>
      <c r="LFG300" s="6"/>
      <c r="LFH300" s="6"/>
      <c r="LFI300" s="6"/>
      <c r="LFJ300" s="6"/>
      <c r="LFK300" s="6"/>
      <c r="LFL300" s="6"/>
      <c r="LFM300" s="6"/>
      <c r="LFN300" s="6"/>
      <c r="LFO300" s="6"/>
      <c r="LFP300" s="6"/>
      <c r="LFQ300" s="6"/>
      <c r="LFR300" s="6"/>
      <c r="LFS300" s="6"/>
      <c r="LFT300" s="6"/>
      <c r="LFU300" s="6"/>
      <c r="LFV300" s="6"/>
      <c r="LFW300" s="6"/>
      <c r="LFX300" s="6"/>
      <c r="LFY300" s="6"/>
      <c r="LFZ300" s="6"/>
      <c r="LGA300" s="6"/>
      <c r="LGB300" s="6"/>
      <c r="LGC300" s="6"/>
      <c r="LGD300" s="6"/>
      <c r="LGE300" s="6"/>
      <c r="LGF300" s="6"/>
      <c r="LGG300" s="6"/>
      <c r="LGH300" s="6"/>
      <c r="LGI300" s="6"/>
      <c r="LGJ300" s="6"/>
      <c r="LGK300" s="6"/>
      <c r="LGL300" s="6"/>
      <c r="LGM300" s="6"/>
      <c r="LGN300" s="6"/>
      <c r="LGO300" s="6"/>
      <c r="LGP300" s="6"/>
      <c r="LGQ300" s="6"/>
      <c r="LGR300" s="6"/>
      <c r="LGS300" s="6"/>
      <c r="LGT300" s="6"/>
      <c r="LGU300" s="6"/>
      <c r="LGV300" s="6"/>
      <c r="LGW300" s="6"/>
      <c r="LGX300" s="6"/>
      <c r="LGY300" s="6"/>
      <c r="LGZ300" s="6"/>
      <c r="LHA300" s="6"/>
      <c r="LHB300" s="6"/>
      <c r="LHC300" s="6"/>
      <c r="LHD300" s="6"/>
      <c r="LHE300" s="6"/>
      <c r="LHF300" s="6"/>
      <c r="LHG300" s="6"/>
      <c r="LHH300" s="6"/>
      <c r="LHI300" s="6"/>
      <c r="LHJ300" s="6"/>
      <c r="LHK300" s="6"/>
      <c r="LHL300" s="6"/>
      <c r="LHM300" s="6"/>
      <c r="LHN300" s="6"/>
      <c r="LHO300" s="6"/>
      <c r="LHP300" s="6"/>
      <c r="LHQ300" s="6"/>
      <c r="LHR300" s="6"/>
      <c r="LHS300" s="6"/>
      <c r="LHT300" s="6"/>
      <c r="LHU300" s="6"/>
      <c r="LHV300" s="6"/>
      <c r="LHW300" s="6"/>
      <c r="LHX300" s="6"/>
      <c r="LHY300" s="6"/>
      <c r="LHZ300" s="6"/>
      <c r="LIA300" s="6"/>
      <c r="LIB300" s="6"/>
      <c r="LIC300" s="6"/>
      <c r="LID300" s="6"/>
      <c r="LIE300" s="6"/>
      <c r="LIF300" s="6"/>
      <c r="LIG300" s="6"/>
      <c r="LIH300" s="6"/>
      <c r="LII300" s="6"/>
      <c r="LIJ300" s="6"/>
      <c r="LIK300" s="6"/>
      <c r="LIL300" s="6"/>
      <c r="LIM300" s="6"/>
      <c r="LIN300" s="6"/>
      <c r="LIO300" s="6"/>
      <c r="LIP300" s="6"/>
      <c r="LIQ300" s="6"/>
      <c r="LIR300" s="6"/>
      <c r="LIS300" s="6"/>
      <c r="LIT300" s="6"/>
      <c r="LIU300" s="6"/>
      <c r="LIV300" s="6"/>
      <c r="LIW300" s="6"/>
      <c r="LIX300" s="6"/>
      <c r="LIY300" s="6"/>
      <c r="LIZ300" s="6"/>
      <c r="LJA300" s="6"/>
      <c r="LJB300" s="6"/>
      <c r="LJC300" s="6"/>
      <c r="LJD300" s="6"/>
      <c r="LJE300" s="6"/>
      <c r="LJF300" s="6"/>
      <c r="LJG300" s="6"/>
      <c r="LJH300" s="6"/>
      <c r="LJI300" s="6"/>
      <c r="LJJ300" s="6"/>
      <c r="LJK300" s="6"/>
      <c r="LJL300" s="6"/>
      <c r="LJM300" s="6"/>
      <c r="LJN300" s="6"/>
      <c r="LJO300" s="6"/>
      <c r="LJP300" s="6"/>
      <c r="LJQ300" s="6"/>
      <c r="LJR300" s="6"/>
      <c r="LJS300" s="6"/>
      <c r="LJT300" s="6"/>
      <c r="LJU300" s="6"/>
      <c r="LJV300" s="6"/>
      <c r="LJW300" s="6"/>
      <c r="LJX300" s="6"/>
      <c r="LJY300" s="6"/>
      <c r="LJZ300" s="6"/>
      <c r="LKA300" s="6"/>
      <c r="LKB300" s="6"/>
      <c r="LKC300" s="6"/>
      <c r="LKD300" s="6"/>
      <c r="LKE300" s="6"/>
      <c r="LKF300" s="6"/>
      <c r="LKG300" s="6"/>
      <c r="LKH300" s="6"/>
      <c r="LKI300" s="6"/>
      <c r="LKJ300" s="6"/>
      <c r="LKK300" s="6"/>
      <c r="LKL300" s="6"/>
      <c r="LKM300" s="6"/>
      <c r="LKN300" s="6"/>
      <c r="LKO300" s="6"/>
      <c r="LKP300" s="6"/>
      <c r="LKQ300" s="6"/>
      <c r="LKR300" s="6"/>
      <c r="LKS300" s="6"/>
      <c r="LKT300" s="6"/>
      <c r="LKU300" s="6"/>
      <c r="LKV300" s="6"/>
      <c r="LKW300" s="6"/>
      <c r="LKX300" s="6"/>
      <c r="LKY300" s="6"/>
      <c r="LKZ300" s="6"/>
      <c r="LLA300" s="6"/>
      <c r="LLB300" s="6"/>
      <c r="LLC300" s="6"/>
      <c r="LLD300" s="6"/>
      <c r="LLE300" s="6"/>
      <c r="LLF300" s="6"/>
      <c r="LLG300" s="6"/>
      <c r="LLH300" s="6"/>
      <c r="LLI300" s="6"/>
      <c r="LLJ300" s="6"/>
      <c r="LLK300" s="6"/>
      <c r="LLL300" s="6"/>
      <c r="LLM300" s="6"/>
      <c r="LLN300" s="6"/>
      <c r="LLO300" s="6"/>
      <c r="LLP300" s="6"/>
      <c r="LLQ300" s="6"/>
      <c r="LLR300" s="6"/>
      <c r="LLS300" s="6"/>
      <c r="LLT300" s="6"/>
      <c r="LLU300" s="6"/>
      <c r="LLV300" s="6"/>
      <c r="LLW300" s="6"/>
      <c r="LLX300" s="6"/>
      <c r="LLY300" s="6"/>
      <c r="LLZ300" s="6"/>
      <c r="LMA300" s="6"/>
      <c r="LMB300" s="6"/>
      <c r="LMC300" s="6"/>
      <c r="LMD300" s="6"/>
      <c r="LME300" s="6"/>
      <c r="LMF300" s="6"/>
      <c r="LMG300" s="6"/>
      <c r="LMH300" s="6"/>
      <c r="LMI300" s="6"/>
      <c r="LMJ300" s="6"/>
      <c r="LMK300" s="6"/>
      <c r="LML300" s="6"/>
      <c r="LMM300" s="6"/>
      <c r="LMN300" s="6"/>
      <c r="LMO300" s="6"/>
      <c r="LMP300" s="6"/>
      <c r="LMQ300" s="6"/>
      <c r="LMR300" s="6"/>
      <c r="LMS300" s="6"/>
      <c r="LMT300" s="6"/>
      <c r="LMU300" s="6"/>
      <c r="LMV300" s="6"/>
      <c r="LMW300" s="6"/>
      <c r="LMX300" s="6"/>
      <c r="LMY300" s="6"/>
      <c r="LMZ300" s="6"/>
      <c r="LNA300" s="6"/>
      <c r="LNB300" s="6"/>
      <c r="LNC300" s="6"/>
      <c r="LND300" s="6"/>
      <c r="LNE300" s="6"/>
      <c r="LNF300" s="6"/>
      <c r="LNG300" s="6"/>
      <c r="LNH300" s="6"/>
      <c r="LNI300" s="6"/>
      <c r="LNJ300" s="6"/>
      <c r="LNK300" s="6"/>
      <c r="LNL300" s="6"/>
      <c r="LNM300" s="6"/>
      <c r="LNN300" s="6"/>
      <c r="LNO300" s="6"/>
      <c r="LNP300" s="6"/>
      <c r="LNQ300" s="6"/>
      <c r="LNR300" s="6"/>
      <c r="LNS300" s="6"/>
      <c r="LNT300" s="6"/>
      <c r="LNU300" s="6"/>
      <c r="LNV300" s="6"/>
      <c r="LNW300" s="6"/>
      <c r="LNX300" s="6"/>
      <c r="LNY300" s="6"/>
      <c r="LNZ300" s="6"/>
      <c r="LOA300" s="6"/>
      <c r="LOB300" s="6"/>
      <c r="LOC300" s="6"/>
      <c r="LOD300" s="6"/>
      <c r="LOE300" s="6"/>
      <c r="LOF300" s="6"/>
      <c r="LOG300" s="6"/>
      <c r="LOH300" s="6"/>
      <c r="LOI300" s="6"/>
      <c r="LOJ300" s="6"/>
      <c r="LOK300" s="6"/>
      <c r="LOL300" s="6"/>
      <c r="LOM300" s="6"/>
      <c r="LON300" s="6"/>
      <c r="LOO300" s="6"/>
      <c r="LOP300" s="6"/>
      <c r="LOQ300" s="6"/>
      <c r="LOR300" s="6"/>
      <c r="LOS300" s="6"/>
      <c r="LOT300" s="6"/>
      <c r="LOU300" s="6"/>
      <c r="LOV300" s="6"/>
      <c r="LOW300" s="6"/>
      <c r="LOX300" s="6"/>
      <c r="LOY300" s="6"/>
      <c r="LOZ300" s="6"/>
      <c r="LPA300" s="6"/>
      <c r="LPB300" s="6"/>
      <c r="LPC300" s="6"/>
      <c r="LPD300" s="6"/>
      <c r="LPE300" s="6"/>
      <c r="LPF300" s="6"/>
      <c r="LPG300" s="6"/>
      <c r="LPH300" s="6"/>
      <c r="LPI300" s="6"/>
      <c r="LPJ300" s="6"/>
      <c r="LPK300" s="6"/>
      <c r="LPL300" s="6"/>
      <c r="LPM300" s="6"/>
      <c r="LPN300" s="6"/>
      <c r="LPO300" s="6"/>
      <c r="LPP300" s="6"/>
      <c r="LPQ300" s="6"/>
      <c r="LPR300" s="6"/>
      <c r="LPS300" s="6"/>
      <c r="LPT300" s="6"/>
      <c r="LPU300" s="6"/>
      <c r="LPV300" s="6"/>
      <c r="LPW300" s="6"/>
      <c r="LPX300" s="6"/>
      <c r="LPY300" s="6"/>
      <c r="LPZ300" s="6"/>
      <c r="LQA300" s="6"/>
      <c r="LQB300" s="6"/>
      <c r="LQC300" s="6"/>
      <c r="LQD300" s="6"/>
      <c r="LQE300" s="6"/>
      <c r="LQF300" s="6"/>
      <c r="LQG300" s="6"/>
      <c r="LQH300" s="6"/>
      <c r="LQI300" s="6"/>
      <c r="LQJ300" s="6"/>
      <c r="LQK300" s="6"/>
      <c r="LQL300" s="6"/>
      <c r="LQM300" s="6"/>
      <c r="LQN300" s="6"/>
      <c r="LQO300" s="6"/>
      <c r="LQP300" s="6"/>
      <c r="LQQ300" s="6"/>
      <c r="LQR300" s="6"/>
      <c r="LQS300" s="6"/>
      <c r="LQT300" s="6"/>
      <c r="LQU300" s="6"/>
      <c r="LQV300" s="6"/>
      <c r="LQW300" s="6"/>
      <c r="LQX300" s="6"/>
      <c r="LQY300" s="6"/>
      <c r="LQZ300" s="6"/>
      <c r="LRA300" s="6"/>
      <c r="LRB300" s="6"/>
      <c r="LRC300" s="6"/>
      <c r="LRD300" s="6"/>
      <c r="LRE300" s="6"/>
      <c r="LRF300" s="6"/>
      <c r="LRG300" s="6"/>
      <c r="LRH300" s="6"/>
      <c r="LRI300" s="6"/>
      <c r="LRJ300" s="6"/>
      <c r="LRK300" s="6"/>
      <c r="LRL300" s="6"/>
      <c r="LRM300" s="6"/>
      <c r="LRN300" s="6"/>
      <c r="LRO300" s="6"/>
      <c r="LRP300" s="6"/>
      <c r="LRQ300" s="6"/>
      <c r="LRR300" s="6"/>
      <c r="LRS300" s="6"/>
      <c r="LRT300" s="6"/>
      <c r="LRU300" s="6"/>
      <c r="LRV300" s="6"/>
      <c r="LRW300" s="6"/>
      <c r="LRX300" s="6"/>
      <c r="LRY300" s="6"/>
      <c r="LRZ300" s="6"/>
      <c r="LSA300" s="6"/>
      <c r="LSB300" s="6"/>
      <c r="LSC300" s="6"/>
      <c r="LSD300" s="6"/>
      <c r="LSE300" s="6"/>
      <c r="LSF300" s="6"/>
      <c r="LSG300" s="6"/>
      <c r="LSH300" s="6"/>
      <c r="LSI300" s="6"/>
      <c r="LSJ300" s="6"/>
      <c r="LSK300" s="6"/>
      <c r="LSL300" s="6"/>
      <c r="LSM300" s="6"/>
      <c r="LSN300" s="6"/>
      <c r="LSO300" s="6"/>
      <c r="LSP300" s="6"/>
      <c r="LSQ300" s="6"/>
      <c r="LSR300" s="6"/>
      <c r="LSS300" s="6"/>
      <c r="LST300" s="6"/>
      <c r="LSU300" s="6"/>
      <c r="LSV300" s="6"/>
      <c r="LSW300" s="6"/>
      <c r="LSX300" s="6"/>
      <c r="LSY300" s="6"/>
      <c r="LSZ300" s="6"/>
      <c r="LTA300" s="6"/>
      <c r="LTB300" s="6"/>
      <c r="LTC300" s="6"/>
      <c r="LTD300" s="6"/>
      <c r="LTE300" s="6"/>
      <c r="LTF300" s="6"/>
      <c r="LTG300" s="6"/>
      <c r="LTH300" s="6"/>
      <c r="LTI300" s="6"/>
      <c r="LTJ300" s="6"/>
      <c r="LTK300" s="6"/>
      <c r="LTL300" s="6"/>
      <c r="LTM300" s="6"/>
      <c r="LTN300" s="6"/>
      <c r="LTO300" s="6"/>
      <c r="LTP300" s="6"/>
      <c r="LTQ300" s="6"/>
      <c r="LTR300" s="6"/>
      <c r="LTS300" s="6"/>
      <c r="LTT300" s="6"/>
      <c r="LTU300" s="6"/>
      <c r="LTV300" s="6"/>
      <c r="LTW300" s="6"/>
      <c r="LTX300" s="6"/>
      <c r="LTY300" s="6"/>
      <c r="LTZ300" s="6"/>
      <c r="LUA300" s="6"/>
      <c r="LUB300" s="6"/>
      <c r="LUC300" s="6"/>
      <c r="LUD300" s="6"/>
      <c r="LUE300" s="6"/>
      <c r="LUF300" s="6"/>
      <c r="LUG300" s="6"/>
      <c r="LUH300" s="6"/>
      <c r="LUI300" s="6"/>
      <c r="LUJ300" s="6"/>
      <c r="LUK300" s="6"/>
      <c r="LUL300" s="6"/>
      <c r="LUM300" s="6"/>
      <c r="LUN300" s="6"/>
      <c r="LUO300" s="6"/>
      <c r="LUP300" s="6"/>
      <c r="LUQ300" s="6"/>
      <c r="LUR300" s="6"/>
      <c r="LUS300" s="6"/>
      <c r="LUT300" s="6"/>
      <c r="LUU300" s="6"/>
      <c r="LUV300" s="6"/>
      <c r="LUW300" s="6"/>
      <c r="LUX300" s="6"/>
      <c r="LUY300" s="6"/>
      <c r="LUZ300" s="6"/>
      <c r="LVA300" s="6"/>
      <c r="LVB300" s="6"/>
      <c r="LVC300" s="6"/>
      <c r="LVD300" s="6"/>
      <c r="LVE300" s="6"/>
      <c r="LVF300" s="6"/>
      <c r="LVG300" s="6"/>
      <c r="LVH300" s="6"/>
      <c r="LVI300" s="6"/>
      <c r="LVJ300" s="6"/>
      <c r="LVK300" s="6"/>
      <c r="LVL300" s="6"/>
      <c r="LVM300" s="6"/>
      <c r="LVN300" s="6"/>
      <c r="LVO300" s="6"/>
      <c r="LVP300" s="6"/>
      <c r="LVQ300" s="6"/>
      <c r="LVR300" s="6"/>
      <c r="LVS300" s="6"/>
      <c r="LVT300" s="6"/>
      <c r="LVU300" s="6"/>
      <c r="LVV300" s="6"/>
      <c r="LVW300" s="6"/>
      <c r="LVX300" s="6"/>
      <c r="LVY300" s="6"/>
      <c r="LVZ300" s="6"/>
      <c r="LWA300" s="6"/>
      <c r="LWB300" s="6"/>
      <c r="LWC300" s="6"/>
      <c r="LWD300" s="6"/>
      <c r="LWE300" s="6"/>
      <c r="LWF300" s="6"/>
      <c r="LWG300" s="6"/>
      <c r="LWH300" s="6"/>
      <c r="LWI300" s="6"/>
      <c r="LWJ300" s="6"/>
      <c r="LWK300" s="6"/>
      <c r="LWL300" s="6"/>
      <c r="LWM300" s="6"/>
      <c r="LWN300" s="6"/>
      <c r="LWO300" s="6"/>
      <c r="LWP300" s="6"/>
      <c r="LWQ300" s="6"/>
      <c r="LWR300" s="6"/>
      <c r="LWS300" s="6"/>
      <c r="LWT300" s="6"/>
      <c r="LWU300" s="6"/>
      <c r="LWV300" s="6"/>
      <c r="LWW300" s="6"/>
      <c r="LWX300" s="6"/>
      <c r="LWY300" s="6"/>
      <c r="LWZ300" s="6"/>
      <c r="LXA300" s="6"/>
      <c r="LXB300" s="6"/>
      <c r="LXC300" s="6"/>
      <c r="LXD300" s="6"/>
      <c r="LXE300" s="6"/>
      <c r="LXF300" s="6"/>
      <c r="LXG300" s="6"/>
      <c r="LXH300" s="6"/>
      <c r="LXI300" s="6"/>
      <c r="LXJ300" s="6"/>
      <c r="LXK300" s="6"/>
      <c r="LXL300" s="6"/>
      <c r="LXM300" s="6"/>
      <c r="LXN300" s="6"/>
      <c r="LXO300" s="6"/>
      <c r="LXP300" s="6"/>
      <c r="LXQ300" s="6"/>
      <c r="LXR300" s="6"/>
      <c r="LXS300" s="6"/>
      <c r="LXT300" s="6"/>
      <c r="LXU300" s="6"/>
      <c r="LXV300" s="6"/>
      <c r="LXW300" s="6"/>
      <c r="LXX300" s="6"/>
      <c r="LXY300" s="6"/>
      <c r="LXZ300" s="6"/>
      <c r="LYA300" s="6"/>
      <c r="LYB300" s="6"/>
      <c r="LYC300" s="6"/>
      <c r="LYD300" s="6"/>
      <c r="LYE300" s="6"/>
      <c r="LYF300" s="6"/>
      <c r="LYG300" s="6"/>
      <c r="LYH300" s="6"/>
      <c r="LYI300" s="6"/>
      <c r="LYJ300" s="6"/>
      <c r="LYK300" s="6"/>
      <c r="LYL300" s="6"/>
      <c r="LYM300" s="6"/>
      <c r="LYN300" s="6"/>
      <c r="LYO300" s="6"/>
      <c r="LYP300" s="6"/>
      <c r="LYQ300" s="6"/>
      <c r="LYR300" s="6"/>
      <c r="LYS300" s="6"/>
      <c r="LYT300" s="6"/>
      <c r="LYU300" s="6"/>
      <c r="LYV300" s="6"/>
      <c r="LYW300" s="6"/>
      <c r="LYX300" s="6"/>
      <c r="LYY300" s="6"/>
      <c r="LYZ300" s="6"/>
      <c r="LZA300" s="6"/>
      <c r="LZB300" s="6"/>
      <c r="LZC300" s="6"/>
      <c r="LZD300" s="6"/>
      <c r="LZE300" s="6"/>
      <c r="LZF300" s="6"/>
      <c r="LZG300" s="6"/>
      <c r="LZH300" s="6"/>
      <c r="LZI300" s="6"/>
      <c r="LZJ300" s="6"/>
      <c r="LZK300" s="6"/>
      <c r="LZL300" s="6"/>
      <c r="LZM300" s="6"/>
      <c r="LZN300" s="6"/>
      <c r="LZO300" s="6"/>
      <c r="LZP300" s="6"/>
      <c r="LZQ300" s="6"/>
      <c r="LZR300" s="6"/>
      <c r="LZS300" s="6"/>
      <c r="LZT300" s="6"/>
      <c r="LZU300" s="6"/>
      <c r="LZV300" s="6"/>
      <c r="LZW300" s="6"/>
      <c r="LZX300" s="6"/>
      <c r="LZY300" s="6"/>
      <c r="LZZ300" s="6"/>
      <c r="MAA300" s="6"/>
      <c r="MAB300" s="6"/>
      <c r="MAC300" s="6"/>
      <c r="MAD300" s="6"/>
      <c r="MAE300" s="6"/>
      <c r="MAF300" s="6"/>
      <c r="MAG300" s="6"/>
      <c r="MAH300" s="6"/>
      <c r="MAI300" s="6"/>
      <c r="MAJ300" s="6"/>
      <c r="MAK300" s="6"/>
      <c r="MAL300" s="6"/>
      <c r="MAM300" s="6"/>
      <c r="MAN300" s="6"/>
      <c r="MAO300" s="6"/>
      <c r="MAP300" s="6"/>
      <c r="MAQ300" s="6"/>
      <c r="MAR300" s="6"/>
      <c r="MAS300" s="6"/>
      <c r="MAT300" s="6"/>
      <c r="MAU300" s="6"/>
      <c r="MAV300" s="6"/>
      <c r="MAW300" s="6"/>
      <c r="MAX300" s="6"/>
      <c r="MAY300" s="6"/>
      <c r="MAZ300" s="6"/>
      <c r="MBA300" s="6"/>
      <c r="MBB300" s="6"/>
      <c r="MBC300" s="6"/>
      <c r="MBD300" s="6"/>
      <c r="MBE300" s="6"/>
      <c r="MBF300" s="6"/>
      <c r="MBG300" s="6"/>
      <c r="MBH300" s="6"/>
      <c r="MBI300" s="6"/>
      <c r="MBJ300" s="6"/>
      <c r="MBK300" s="6"/>
      <c r="MBL300" s="6"/>
      <c r="MBM300" s="6"/>
      <c r="MBN300" s="6"/>
      <c r="MBO300" s="6"/>
      <c r="MBP300" s="6"/>
      <c r="MBQ300" s="6"/>
      <c r="MBR300" s="6"/>
      <c r="MBS300" s="6"/>
      <c r="MBT300" s="6"/>
      <c r="MBU300" s="6"/>
      <c r="MBV300" s="6"/>
      <c r="MBW300" s="6"/>
      <c r="MBX300" s="6"/>
      <c r="MBY300" s="6"/>
      <c r="MBZ300" s="6"/>
      <c r="MCA300" s="6"/>
      <c r="MCB300" s="6"/>
      <c r="MCC300" s="6"/>
      <c r="MCD300" s="6"/>
      <c r="MCE300" s="6"/>
      <c r="MCF300" s="6"/>
      <c r="MCG300" s="6"/>
      <c r="MCH300" s="6"/>
      <c r="MCI300" s="6"/>
      <c r="MCJ300" s="6"/>
      <c r="MCK300" s="6"/>
      <c r="MCL300" s="6"/>
      <c r="MCM300" s="6"/>
      <c r="MCN300" s="6"/>
      <c r="MCO300" s="6"/>
      <c r="MCP300" s="6"/>
      <c r="MCQ300" s="6"/>
      <c r="MCR300" s="6"/>
      <c r="MCS300" s="6"/>
      <c r="MCT300" s="6"/>
      <c r="MCU300" s="6"/>
      <c r="MCV300" s="6"/>
      <c r="MCW300" s="6"/>
      <c r="MCX300" s="6"/>
      <c r="MCY300" s="6"/>
      <c r="MCZ300" s="6"/>
      <c r="MDA300" s="6"/>
      <c r="MDB300" s="6"/>
      <c r="MDC300" s="6"/>
      <c r="MDD300" s="6"/>
      <c r="MDE300" s="6"/>
      <c r="MDF300" s="6"/>
      <c r="MDG300" s="6"/>
      <c r="MDH300" s="6"/>
      <c r="MDI300" s="6"/>
      <c r="MDJ300" s="6"/>
      <c r="MDK300" s="6"/>
      <c r="MDL300" s="6"/>
      <c r="MDM300" s="6"/>
      <c r="MDN300" s="6"/>
      <c r="MDO300" s="6"/>
      <c r="MDP300" s="6"/>
      <c r="MDQ300" s="6"/>
      <c r="MDR300" s="6"/>
      <c r="MDS300" s="6"/>
      <c r="MDT300" s="6"/>
      <c r="MDU300" s="6"/>
      <c r="MDV300" s="6"/>
      <c r="MDW300" s="6"/>
      <c r="MDX300" s="6"/>
      <c r="MDY300" s="6"/>
      <c r="MDZ300" s="6"/>
      <c r="MEA300" s="6"/>
      <c r="MEB300" s="6"/>
      <c r="MEC300" s="6"/>
      <c r="MED300" s="6"/>
      <c r="MEE300" s="6"/>
      <c r="MEF300" s="6"/>
      <c r="MEG300" s="6"/>
      <c r="MEH300" s="6"/>
      <c r="MEI300" s="6"/>
      <c r="MEJ300" s="6"/>
      <c r="MEK300" s="6"/>
      <c r="MEL300" s="6"/>
      <c r="MEM300" s="6"/>
      <c r="MEN300" s="6"/>
      <c r="MEO300" s="6"/>
      <c r="MEP300" s="6"/>
      <c r="MEQ300" s="6"/>
      <c r="MER300" s="6"/>
      <c r="MES300" s="6"/>
      <c r="MET300" s="6"/>
      <c r="MEU300" s="6"/>
      <c r="MEV300" s="6"/>
      <c r="MEW300" s="6"/>
      <c r="MEX300" s="6"/>
      <c r="MEY300" s="6"/>
      <c r="MEZ300" s="6"/>
      <c r="MFA300" s="6"/>
      <c r="MFB300" s="6"/>
      <c r="MFC300" s="6"/>
      <c r="MFD300" s="6"/>
      <c r="MFE300" s="6"/>
      <c r="MFF300" s="6"/>
      <c r="MFG300" s="6"/>
      <c r="MFH300" s="6"/>
      <c r="MFI300" s="6"/>
      <c r="MFJ300" s="6"/>
      <c r="MFK300" s="6"/>
      <c r="MFL300" s="6"/>
      <c r="MFM300" s="6"/>
      <c r="MFN300" s="6"/>
      <c r="MFO300" s="6"/>
      <c r="MFP300" s="6"/>
      <c r="MFQ300" s="6"/>
      <c r="MFR300" s="6"/>
      <c r="MFS300" s="6"/>
      <c r="MFT300" s="6"/>
      <c r="MFU300" s="6"/>
      <c r="MFV300" s="6"/>
      <c r="MFW300" s="6"/>
      <c r="MFX300" s="6"/>
      <c r="MFY300" s="6"/>
      <c r="MFZ300" s="6"/>
      <c r="MGA300" s="6"/>
      <c r="MGB300" s="6"/>
      <c r="MGC300" s="6"/>
      <c r="MGD300" s="6"/>
      <c r="MGE300" s="6"/>
      <c r="MGF300" s="6"/>
      <c r="MGG300" s="6"/>
      <c r="MGH300" s="6"/>
      <c r="MGI300" s="6"/>
      <c r="MGJ300" s="6"/>
      <c r="MGK300" s="6"/>
      <c r="MGL300" s="6"/>
      <c r="MGM300" s="6"/>
      <c r="MGN300" s="6"/>
      <c r="MGO300" s="6"/>
      <c r="MGP300" s="6"/>
      <c r="MGQ300" s="6"/>
      <c r="MGR300" s="6"/>
      <c r="MGS300" s="6"/>
      <c r="MGT300" s="6"/>
      <c r="MGU300" s="6"/>
      <c r="MGV300" s="6"/>
      <c r="MGW300" s="6"/>
      <c r="MGX300" s="6"/>
      <c r="MGY300" s="6"/>
      <c r="MGZ300" s="6"/>
      <c r="MHA300" s="6"/>
      <c r="MHB300" s="6"/>
      <c r="MHC300" s="6"/>
      <c r="MHD300" s="6"/>
      <c r="MHE300" s="6"/>
      <c r="MHF300" s="6"/>
      <c r="MHG300" s="6"/>
      <c r="MHH300" s="6"/>
      <c r="MHI300" s="6"/>
      <c r="MHJ300" s="6"/>
      <c r="MHK300" s="6"/>
      <c r="MHL300" s="6"/>
      <c r="MHM300" s="6"/>
      <c r="MHN300" s="6"/>
      <c r="MHO300" s="6"/>
      <c r="MHP300" s="6"/>
      <c r="MHQ300" s="6"/>
      <c r="MHR300" s="6"/>
      <c r="MHS300" s="6"/>
      <c r="MHT300" s="6"/>
      <c r="MHU300" s="6"/>
      <c r="MHV300" s="6"/>
      <c r="MHW300" s="6"/>
      <c r="MHX300" s="6"/>
      <c r="MHY300" s="6"/>
      <c r="MHZ300" s="6"/>
      <c r="MIA300" s="6"/>
      <c r="MIB300" s="6"/>
      <c r="MIC300" s="6"/>
      <c r="MID300" s="6"/>
      <c r="MIE300" s="6"/>
      <c r="MIF300" s="6"/>
      <c r="MIG300" s="6"/>
      <c r="MIH300" s="6"/>
      <c r="MII300" s="6"/>
      <c r="MIJ300" s="6"/>
      <c r="MIK300" s="6"/>
      <c r="MIL300" s="6"/>
      <c r="MIM300" s="6"/>
      <c r="MIN300" s="6"/>
      <c r="MIO300" s="6"/>
      <c r="MIP300" s="6"/>
      <c r="MIQ300" s="6"/>
      <c r="MIR300" s="6"/>
      <c r="MIS300" s="6"/>
      <c r="MIT300" s="6"/>
      <c r="MIU300" s="6"/>
      <c r="MIV300" s="6"/>
      <c r="MIW300" s="6"/>
      <c r="MIX300" s="6"/>
      <c r="MIY300" s="6"/>
      <c r="MIZ300" s="6"/>
      <c r="MJA300" s="6"/>
      <c r="MJB300" s="6"/>
      <c r="MJC300" s="6"/>
      <c r="MJD300" s="6"/>
      <c r="MJE300" s="6"/>
      <c r="MJF300" s="6"/>
      <c r="MJG300" s="6"/>
      <c r="MJH300" s="6"/>
      <c r="MJI300" s="6"/>
      <c r="MJJ300" s="6"/>
      <c r="MJK300" s="6"/>
      <c r="MJL300" s="6"/>
      <c r="MJM300" s="6"/>
      <c r="MJN300" s="6"/>
      <c r="MJO300" s="6"/>
      <c r="MJP300" s="6"/>
      <c r="MJQ300" s="6"/>
      <c r="MJR300" s="6"/>
      <c r="MJS300" s="6"/>
      <c r="MJT300" s="6"/>
      <c r="MJU300" s="6"/>
      <c r="MJV300" s="6"/>
      <c r="MJW300" s="6"/>
      <c r="MJX300" s="6"/>
      <c r="MJY300" s="6"/>
      <c r="MJZ300" s="6"/>
      <c r="MKA300" s="6"/>
      <c r="MKB300" s="6"/>
      <c r="MKC300" s="6"/>
      <c r="MKD300" s="6"/>
      <c r="MKE300" s="6"/>
      <c r="MKF300" s="6"/>
      <c r="MKG300" s="6"/>
      <c r="MKH300" s="6"/>
      <c r="MKI300" s="6"/>
      <c r="MKJ300" s="6"/>
      <c r="MKK300" s="6"/>
      <c r="MKL300" s="6"/>
      <c r="MKM300" s="6"/>
      <c r="MKN300" s="6"/>
      <c r="MKO300" s="6"/>
      <c r="MKP300" s="6"/>
      <c r="MKQ300" s="6"/>
      <c r="MKR300" s="6"/>
      <c r="MKS300" s="6"/>
      <c r="MKT300" s="6"/>
      <c r="MKU300" s="6"/>
      <c r="MKV300" s="6"/>
      <c r="MKW300" s="6"/>
      <c r="MKX300" s="6"/>
      <c r="MKY300" s="6"/>
      <c r="MKZ300" s="6"/>
      <c r="MLA300" s="6"/>
      <c r="MLB300" s="6"/>
      <c r="MLC300" s="6"/>
      <c r="MLD300" s="6"/>
      <c r="MLE300" s="6"/>
      <c r="MLF300" s="6"/>
      <c r="MLG300" s="6"/>
      <c r="MLH300" s="6"/>
      <c r="MLI300" s="6"/>
      <c r="MLJ300" s="6"/>
      <c r="MLK300" s="6"/>
      <c r="MLL300" s="6"/>
      <c r="MLM300" s="6"/>
      <c r="MLN300" s="6"/>
      <c r="MLO300" s="6"/>
      <c r="MLP300" s="6"/>
      <c r="MLQ300" s="6"/>
      <c r="MLR300" s="6"/>
      <c r="MLS300" s="6"/>
      <c r="MLT300" s="6"/>
      <c r="MLU300" s="6"/>
      <c r="MLV300" s="6"/>
      <c r="MLW300" s="6"/>
      <c r="MLX300" s="6"/>
      <c r="MLY300" s="6"/>
      <c r="MLZ300" s="6"/>
      <c r="MMA300" s="6"/>
      <c r="MMB300" s="6"/>
      <c r="MMC300" s="6"/>
      <c r="MMD300" s="6"/>
      <c r="MME300" s="6"/>
      <c r="MMF300" s="6"/>
      <c r="MMG300" s="6"/>
      <c r="MMH300" s="6"/>
      <c r="MMI300" s="6"/>
      <c r="MMJ300" s="6"/>
      <c r="MMK300" s="6"/>
      <c r="MML300" s="6"/>
      <c r="MMM300" s="6"/>
      <c r="MMN300" s="6"/>
      <c r="MMO300" s="6"/>
      <c r="MMP300" s="6"/>
      <c r="MMQ300" s="6"/>
      <c r="MMR300" s="6"/>
      <c r="MMS300" s="6"/>
      <c r="MMT300" s="6"/>
      <c r="MMU300" s="6"/>
      <c r="MMV300" s="6"/>
      <c r="MMW300" s="6"/>
      <c r="MMX300" s="6"/>
      <c r="MMY300" s="6"/>
      <c r="MMZ300" s="6"/>
      <c r="MNA300" s="6"/>
      <c r="MNB300" s="6"/>
      <c r="MNC300" s="6"/>
      <c r="MND300" s="6"/>
      <c r="MNE300" s="6"/>
      <c r="MNF300" s="6"/>
      <c r="MNG300" s="6"/>
      <c r="MNH300" s="6"/>
      <c r="MNI300" s="6"/>
      <c r="MNJ300" s="6"/>
      <c r="MNK300" s="6"/>
      <c r="MNL300" s="6"/>
      <c r="MNM300" s="6"/>
      <c r="MNN300" s="6"/>
      <c r="MNO300" s="6"/>
      <c r="MNP300" s="6"/>
      <c r="MNQ300" s="6"/>
      <c r="MNR300" s="6"/>
      <c r="MNS300" s="6"/>
      <c r="MNT300" s="6"/>
      <c r="MNU300" s="6"/>
      <c r="MNV300" s="6"/>
      <c r="MNW300" s="6"/>
      <c r="MNX300" s="6"/>
      <c r="MNY300" s="6"/>
      <c r="MNZ300" s="6"/>
      <c r="MOA300" s="6"/>
      <c r="MOB300" s="6"/>
      <c r="MOC300" s="6"/>
      <c r="MOD300" s="6"/>
      <c r="MOE300" s="6"/>
      <c r="MOF300" s="6"/>
      <c r="MOG300" s="6"/>
      <c r="MOH300" s="6"/>
      <c r="MOI300" s="6"/>
      <c r="MOJ300" s="6"/>
      <c r="MOK300" s="6"/>
      <c r="MOL300" s="6"/>
      <c r="MOM300" s="6"/>
      <c r="MON300" s="6"/>
      <c r="MOO300" s="6"/>
      <c r="MOP300" s="6"/>
      <c r="MOQ300" s="6"/>
      <c r="MOR300" s="6"/>
      <c r="MOS300" s="6"/>
      <c r="MOT300" s="6"/>
      <c r="MOU300" s="6"/>
      <c r="MOV300" s="6"/>
      <c r="MOW300" s="6"/>
      <c r="MOX300" s="6"/>
      <c r="MOY300" s="6"/>
      <c r="MOZ300" s="6"/>
      <c r="MPA300" s="6"/>
      <c r="MPB300" s="6"/>
      <c r="MPC300" s="6"/>
      <c r="MPD300" s="6"/>
      <c r="MPE300" s="6"/>
      <c r="MPF300" s="6"/>
      <c r="MPG300" s="6"/>
      <c r="MPH300" s="6"/>
      <c r="MPI300" s="6"/>
      <c r="MPJ300" s="6"/>
      <c r="MPK300" s="6"/>
      <c r="MPL300" s="6"/>
      <c r="MPM300" s="6"/>
      <c r="MPN300" s="6"/>
      <c r="MPO300" s="6"/>
      <c r="MPP300" s="6"/>
      <c r="MPQ300" s="6"/>
      <c r="MPR300" s="6"/>
      <c r="MPS300" s="6"/>
      <c r="MPT300" s="6"/>
      <c r="MPU300" s="6"/>
      <c r="MPV300" s="6"/>
      <c r="MPW300" s="6"/>
      <c r="MPX300" s="6"/>
      <c r="MPY300" s="6"/>
      <c r="MPZ300" s="6"/>
      <c r="MQA300" s="6"/>
      <c r="MQB300" s="6"/>
      <c r="MQC300" s="6"/>
      <c r="MQD300" s="6"/>
      <c r="MQE300" s="6"/>
      <c r="MQF300" s="6"/>
      <c r="MQG300" s="6"/>
      <c r="MQH300" s="6"/>
      <c r="MQI300" s="6"/>
      <c r="MQJ300" s="6"/>
      <c r="MQK300" s="6"/>
      <c r="MQL300" s="6"/>
      <c r="MQM300" s="6"/>
      <c r="MQN300" s="6"/>
      <c r="MQO300" s="6"/>
      <c r="MQP300" s="6"/>
      <c r="MQQ300" s="6"/>
      <c r="MQR300" s="6"/>
      <c r="MQS300" s="6"/>
      <c r="MQT300" s="6"/>
      <c r="MQU300" s="6"/>
      <c r="MQV300" s="6"/>
      <c r="MQW300" s="6"/>
      <c r="MQX300" s="6"/>
      <c r="MQY300" s="6"/>
      <c r="MQZ300" s="6"/>
      <c r="MRA300" s="6"/>
      <c r="MRB300" s="6"/>
      <c r="MRC300" s="6"/>
      <c r="MRD300" s="6"/>
      <c r="MRE300" s="6"/>
      <c r="MRF300" s="6"/>
      <c r="MRG300" s="6"/>
      <c r="MRH300" s="6"/>
      <c r="MRI300" s="6"/>
      <c r="MRJ300" s="6"/>
      <c r="MRK300" s="6"/>
      <c r="MRL300" s="6"/>
      <c r="MRM300" s="6"/>
      <c r="MRN300" s="6"/>
      <c r="MRO300" s="6"/>
      <c r="MRP300" s="6"/>
      <c r="MRQ300" s="6"/>
      <c r="MRR300" s="6"/>
      <c r="MRS300" s="6"/>
      <c r="MRT300" s="6"/>
      <c r="MRU300" s="6"/>
      <c r="MRV300" s="6"/>
      <c r="MRW300" s="6"/>
      <c r="MRX300" s="6"/>
      <c r="MRY300" s="6"/>
      <c r="MRZ300" s="6"/>
      <c r="MSA300" s="6"/>
      <c r="MSB300" s="6"/>
      <c r="MSC300" s="6"/>
      <c r="MSD300" s="6"/>
      <c r="MSE300" s="6"/>
      <c r="MSF300" s="6"/>
      <c r="MSG300" s="6"/>
      <c r="MSH300" s="6"/>
      <c r="MSI300" s="6"/>
      <c r="MSJ300" s="6"/>
      <c r="MSK300" s="6"/>
      <c r="MSL300" s="6"/>
      <c r="MSM300" s="6"/>
      <c r="MSN300" s="6"/>
      <c r="MSO300" s="6"/>
      <c r="MSP300" s="6"/>
      <c r="MSQ300" s="6"/>
      <c r="MSR300" s="6"/>
      <c r="MSS300" s="6"/>
      <c r="MST300" s="6"/>
      <c r="MSU300" s="6"/>
      <c r="MSV300" s="6"/>
      <c r="MSW300" s="6"/>
      <c r="MSX300" s="6"/>
      <c r="MSY300" s="6"/>
      <c r="MSZ300" s="6"/>
      <c r="MTA300" s="6"/>
      <c r="MTB300" s="6"/>
      <c r="MTC300" s="6"/>
      <c r="MTD300" s="6"/>
      <c r="MTE300" s="6"/>
      <c r="MTF300" s="6"/>
      <c r="MTG300" s="6"/>
      <c r="MTH300" s="6"/>
      <c r="MTI300" s="6"/>
      <c r="MTJ300" s="6"/>
      <c r="MTK300" s="6"/>
      <c r="MTL300" s="6"/>
      <c r="MTM300" s="6"/>
      <c r="MTN300" s="6"/>
      <c r="MTO300" s="6"/>
      <c r="MTP300" s="6"/>
      <c r="MTQ300" s="6"/>
      <c r="MTR300" s="6"/>
      <c r="MTS300" s="6"/>
      <c r="MTT300" s="6"/>
      <c r="MTU300" s="6"/>
      <c r="MTV300" s="6"/>
      <c r="MTW300" s="6"/>
      <c r="MTX300" s="6"/>
      <c r="MTY300" s="6"/>
      <c r="MTZ300" s="6"/>
      <c r="MUA300" s="6"/>
      <c r="MUB300" s="6"/>
      <c r="MUC300" s="6"/>
      <c r="MUD300" s="6"/>
      <c r="MUE300" s="6"/>
      <c r="MUF300" s="6"/>
      <c r="MUG300" s="6"/>
      <c r="MUH300" s="6"/>
      <c r="MUI300" s="6"/>
      <c r="MUJ300" s="6"/>
      <c r="MUK300" s="6"/>
      <c r="MUL300" s="6"/>
      <c r="MUM300" s="6"/>
      <c r="MUN300" s="6"/>
      <c r="MUO300" s="6"/>
      <c r="MUP300" s="6"/>
      <c r="MUQ300" s="6"/>
      <c r="MUR300" s="6"/>
      <c r="MUS300" s="6"/>
      <c r="MUT300" s="6"/>
      <c r="MUU300" s="6"/>
      <c r="MUV300" s="6"/>
      <c r="MUW300" s="6"/>
      <c r="MUX300" s="6"/>
      <c r="MUY300" s="6"/>
      <c r="MUZ300" s="6"/>
      <c r="MVA300" s="6"/>
      <c r="MVB300" s="6"/>
      <c r="MVC300" s="6"/>
      <c r="MVD300" s="6"/>
      <c r="MVE300" s="6"/>
      <c r="MVF300" s="6"/>
      <c r="MVG300" s="6"/>
      <c r="MVH300" s="6"/>
      <c r="MVI300" s="6"/>
      <c r="MVJ300" s="6"/>
      <c r="MVK300" s="6"/>
      <c r="MVL300" s="6"/>
      <c r="MVM300" s="6"/>
      <c r="MVN300" s="6"/>
      <c r="MVO300" s="6"/>
      <c r="MVP300" s="6"/>
      <c r="MVQ300" s="6"/>
      <c r="MVR300" s="6"/>
      <c r="MVS300" s="6"/>
      <c r="MVT300" s="6"/>
      <c r="MVU300" s="6"/>
      <c r="MVV300" s="6"/>
      <c r="MVW300" s="6"/>
      <c r="MVX300" s="6"/>
      <c r="MVY300" s="6"/>
      <c r="MVZ300" s="6"/>
      <c r="MWA300" s="6"/>
      <c r="MWB300" s="6"/>
      <c r="MWC300" s="6"/>
      <c r="MWD300" s="6"/>
      <c r="MWE300" s="6"/>
      <c r="MWF300" s="6"/>
      <c r="MWG300" s="6"/>
      <c r="MWH300" s="6"/>
      <c r="MWI300" s="6"/>
      <c r="MWJ300" s="6"/>
      <c r="MWK300" s="6"/>
      <c r="MWL300" s="6"/>
      <c r="MWM300" s="6"/>
      <c r="MWN300" s="6"/>
      <c r="MWO300" s="6"/>
      <c r="MWP300" s="6"/>
      <c r="MWQ300" s="6"/>
      <c r="MWR300" s="6"/>
      <c r="MWS300" s="6"/>
      <c r="MWT300" s="6"/>
      <c r="MWU300" s="6"/>
      <c r="MWV300" s="6"/>
      <c r="MWW300" s="6"/>
      <c r="MWX300" s="6"/>
      <c r="MWY300" s="6"/>
      <c r="MWZ300" s="6"/>
      <c r="MXA300" s="6"/>
      <c r="MXB300" s="6"/>
      <c r="MXC300" s="6"/>
      <c r="MXD300" s="6"/>
      <c r="MXE300" s="6"/>
      <c r="MXF300" s="6"/>
      <c r="MXG300" s="6"/>
      <c r="MXH300" s="6"/>
      <c r="MXI300" s="6"/>
      <c r="MXJ300" s="6"/>
      <c r="MXK300" s="6"/>
      <c r="MXL300" s="6"/>
      <c r="MXM300" s="6"/>
      <c r="MXN300" s="6"/>
      <c r="MXO300" s="6"/>
      <c r="MXP300" s="6"/>
      <c r="MXQ300" s="6"/>
      <c r="MXR300" s="6"/>
      <c r="MXS300" s="6"/>
      <c r="MXT300" s="6"/>
      <c r="MXU300" s="6"/>
      <c r="MXV300" s="6"/>
      <c r="MXW300" s="6"/>
      <c r="MXX300" s="6"/>
      <c r="MXY300" s="6"/>
      <c r="MXZ300" s="6"/>
      <c r="MYA300" s="6"/>
      <c r="MYB300" s="6"/>
      <c r="MYC300" s="6"/>
      <c r="MYD300" s="6"/>
      <c r="MYE300" s="6"/>
      <c r="MYF300" s="6"/>
      <c r="MYG300" s="6"/>
      <c r="MYH300" s="6"/>
      <c r="MYI300" s="6"/>
      <c r="MYJ300" s="6"/>
      <c r="MYK300" s="6"/>
      <c r="MYL300" s="6"/>
      <c r="MYM300" s="6"/>
      <c r="MYN300" s="6"/>
      <c r="MYO300" s="6"/>
      <c r="MYP300" s="6"/>
      <c r="MYQ300" s="6"/>
      <c r="MYR300" s="6"/>
      <c r="MYS300" s="6"/>
      <c r="MYT300" s="6"/>
      <c r="MYU300" s="6"/>
      <c r="MYV300" s="6"/>
      <c r="MYW300" s="6"/>
      <c r="MYX300" s="6"/>
      <c r="MYY300" s="6"/>
      <c r="MYZ300" s="6"/>
      <c r="MZA300" s="6"/>
      <c r="MZB300" s="6"/>
      <c r="MZC300" s="6"/>
      <c r="MZD300" s="6"/>
      <c r="MZE300" s="6"/>
      <c r="MZF300" s="6"/>
      <c r="MZG300" s="6"/>
      <c r="MZH300" s="6"/>
      <c r="MZI300" s="6"/>
      <c r="MZJ300" s="6"/>
      <c r="MZK300" s="6"/>
      <c r="MZL300" s="6"/>
      <c r="MZM300" s="6"/>
      <c r="MZN300" s="6"/>
      <c r="MZO300" s="6"/>
      <c r="MZP300" s="6"/>
      <c r="MZQ300" s="6"/>
      <c r="MZR300" s="6"/>
      <c r="MZS300" s="6"/>
      <c r="MZT300" s="6"/>
      <c r="MZU300" s="6"/>
      <c r="MZV300" s="6"/>
      <c r="MZW300" s="6"/>
      <c r="MZX300" s="6"/>
      <c r="MZY300" s="6"/>
      <c r="MZZ300" s="6"/>
      <c r="NAA300" s="6"/>
      <c r="NAB300" s="6"/>
      <c r="NAC300" s="6"/>
      <c r="NAD300" s="6"/>
      <c r="NAE300" s="6"/>
      <c r="NAF300" s="6"/>
      <c r="NAG300" s="6"/>
      <c r="NAH300" s="6"/>
      <c r="NAI300" s="6"/>
      <c r="NAJ300" s="6"/>
      <c r="NAK300" s="6"/>
      <c r="NAL300" s="6"/>
      <c r="NAM300" s="6"/>
      <c r="NAN300" s="6"/>
      <c r="NAO300" s="6"/>
      <c r="NAP300" s="6"/>
      <c r="NAQ300" s="6"/>
      <c r="NAR300" s="6"/>
      <c r="NAS300" s="6"/>
      <c r="NAT300" s="6"/>
      <c r="NAU300" s="6"/>
      <c r="NAV300" s="6"/>
      <c r="NAW300" s="6"/>
      <c r="NAX300" s="6"/>
      <c r="NAY300" s="6"/>
      <c r="NAZ300" s="6"/>
      <c r="NBA300" s="6"/>
      <c r="NBB300" s="6"/>
      <c r="NBC300" s="6"/>
      <c r="NBD300" s="6"/>
      <c r="NBE300" s="6"/>
      <c r="NBF300" s="6"/>
      <c r="NBG300" s="6"/>
      <c r="NBH300" s="6"/>
      <c r="NBI300" s="6"/>
      <c r="NBJ300" s="6"/>
      <c r="NBK300" s="6"/>
      <c r="NBL300" s="6"/>
      <c r="NBM300" s="6"/>
      <c r="NBN300" s="6"/>
      <c r="NBO300" s="6"/>
      <c r="NBP300" s="6"/>
      <c r="NBQ300" s="6"/>
      <c r="NBR300" s="6"/>
      <c r="NBS300" s="6"/>
      <c r="NBT300" s="6"/>
      <c r="NBU300" s="6"/>
      <c r="NBV300" s="6"/>
      <c r="NBW300" s="6"/>
      <c r="NBX300" s="6"/>
      <c r="NBY300" s="6"/>
      <c r="NBZ300" s="6"/>
      <c r="NCA300" s="6"/>
      <c r="NCB300" s="6"/>
      <c r="NCC300" s="6"/>
      <c r="NCD300" s="6"/>
      <c r="NCE300" s="6"/>
      <c r="NCF300" s="6"/>
      <c r="NCG300" s="6"/>
      <c r="NCH300" s="6"/>
      <c r="NCI300" s="6"/>
      <c r="NCJ300" s="6"/>
      <c r="NCK300" s="6"/>
      <c r="NCL300" s="6"/>
      <c r="NCM300" s="6"/>
      <c r="NCN300" s="6"/>
      <c r="NCO300" s="6"/>
      <c r="NCP300" s="6"/>
      <c r="NCQ300" s="6"/>
      <c r="NCR300" s="6"/>
      <c r="NCS300" s="6"/>
      <c r="NCT300" s="6"/>
      <c r="NCU300" s="6"/>
      <c r="NCV300" s="6"/>
      <c r="NCW300" s="6"/>
      <c r="NCX300" s="6"/>
      <c r="NCY300" s="6"/>
      <c r="NCZ300" s="6"/>
      <c r="NDA300" s="6"/>
      <c r="NDB300" s="6"/>
      <c r="NDC300" s="6"/>
      <c r="NDD300" s="6"/>
      <c r="NDE300" s="6"/>
      <c r="NDF300" s="6"/>
      <c r="NDG300" s="6"/>
      <c r="NDH300" s="6"/>
      <c r="NDI300" s="6"/>
      <c r="NDJ300" s="6"/>
      <c r="NDK300" s="6"/>
      <c r="NDL300" s="6"/>
      <c r="NDM300" s="6"/>
      <c r="NDN300" s="6"/>
      <c r="NDO300" s="6"/>
      <c r="NDP300" s="6"/>
      <c r="NDQ300" s="6"/>
      <c r="NDR300" s="6"/>
      <c r="NDS300" s="6"/>
      <c r="NDT300" s="6"/>
      <c r="NDU300" s="6"/>
      <c r="NDV300" s="6"/>
      <c r="NDW300" s="6"/>
      <c r="NDX300" s="6"/>
      <c r="NDY300" s="6"/>
      <c r="NDZ300" s="6"/>
      <c r="NEA300" s="6"/>
      <c r="NEB300" s="6"/>
      <c r="NEC300" s="6"/>
      <c r="NED300" s="6"/>
      <c r="NEE300" s="6"/>
      <c r="NEF300" s="6"/>
      <c r="NEG300" s="6"/>
      <c r="NEH300" s="6"/>
      <c r="NEI300" s="6"/>
      <c r="NEJ300" s="6"/>
      <c r="NEK300" s="6"/>
      <c r="NEL300" s="6"/>
      <c r="NEM300" s="6"/>
      <c r="NEN300" s="6"/>
      <c r="NEO300" s="6"/>
      <c r="NEP300" s="6"/>
      <c r="NEQ300" s="6"/>
      <c r="NER300" s="6"/>
      <c r="NES300" s="6"/>
      <c r="NET300" s="6"/>
      <c r="NEU300" s="6"/>
      <c r="NEV300" s="6"/>
      <c r="NEW300" s="6"/>
      <c r="NEX300" s="6"/>
      <c r="NEY300" s="6"/>
      <c r="NEZ300" s="6"/>
      <c r="NFA300" s="6"/>
      <c r="NFB300" s="6"/>
      <c r="NFC300" s="6"/>
      <c r="NFD300" s="6"/>
      <c r="NFE300" s="6"/>
      <c r="NFF300" s="6"/>
      <c r="NFG300" s="6"/>
      <c r="NFH300" s="6"/>
      <c r="NFI300" s="6"/>
      <c r="NFJ300" s="6"/>
      <c r="NFK300" s="6"/>
      <c r="NFL300" s="6"/>
      <c r="NFM300" s="6"/>
      <c r="NFN300" s="6"/>
      <c r="NFO300" s="6"/>
      <c r="NFP300" s="6"/>
      <c r="NFQ300" s="6"/>
      <c r="NFR300" s="6"/>
      <c r="NFS300" s="6"/>
      <c r="NFT300" s="6"/>
      <c r="NFU300" s="6"/>
      <c r="NFV300" s="6"/>
      <c r="NFW300" s="6"/>
      <c r="NFX300" s="6"/>
      <c r="NFY300" s="6"/>
      <c r="NFZ300" s="6"/>
      <c r="NGA300" s="6"/>
      <c r="NGB300" s="6"/>
      <c r="NGC300" s="6"/>
      <c r="NGD300" s="6"/>
      <c r="NGE300" s="6"/>
      <c r="NGF300" s="6"/>
      <c r="NGG300" s="6"/>
      <c r="NGH300" s="6"/>
      <c r="NGI300" s="6"/>
      <c r="NGJ300" s="6"/>
      <c r="NGK300" s="6"/>
      <c r="NGL300" s="6"/>
      <c r="NGM300" s="6"/>
      <c r="NGN300" s="6"/>
      <c r="NGO300" s="6"/>
      <c r="NGP300" s="6"/>
      <c r="NGQ300" s="6"/>
      <c r="NGR300" s="6"/>
      <c r="NGS300" s="6"/>
      <c r="NGT300" s="6"/>
      <c r="NGU300" s="6"/>
      <c r="NGV300" s="6"/>
      <c r="NGW300" s="6"/>
      <c r="NGX300" s="6"/>
      <c r="NGY300" s="6"/>
      <c r="NGZ300" s="6"/>
      <c r="NHA300" s="6"/>
      <c r="NHB300" s="6"/>
      <c r="NHC300" s="6"/>
      <c r="NHD300" s="6"/>
      <c r="NHE300" s="6"/>
      <c r="NHF300" s="6"/>
      <c r="NHG300" s="6"/>
      <c r="NHH300" s="6"/>
      <c r="NHI300" s="6"/>
      <c r="NHJ300" s="6"/>
      <c r="NHK300" s="6"/>
      <c r="NHL300" s="6"/>
      <c r="NHM300" s="6"/>
      <c r="NHN300" s="6"/>
      <c r="NHO300" s="6"/>
      <c r="NHP300" s="6"/>
      <c r="NHQ300" s="6"/>
      <c r="NHR300" s="6"/>
      <c r="NHS300" s="6"/>
      <c r="NHT300" s="6"/>
      <c r="NHU300" s="6"/>
      <c r="NHV300" s="6"/>
      <c r="NHW300" s="6"/>
      <c r="NHX300" s="6"/>
      <c r="NHY300" s="6"/>
      <c r="NHZ300" s="6"/>
      <c r="NIA300" s="6"/>
      <c r="NIB300" s="6"/>
      <c r="NIC300" s="6"/>
      <c r="NID300" s="6"/>
      <c r="NIE300" s="6"/>
      <c r="NIF300" s="6"/>
      <c r="NIG300" s="6"/>
      <c r="NIH300" s="6"/>
      <c r="NII300" s="6"/>
      <c r="NIJ300" s="6"/>
      <c r="NIK300" s="6"/>
      <c r="NIL300" s="6"/>
      <c r="NIM300" s="6"/>
      <c r="NIN300" s="6"/>
      <c r="NIO300" s="6"/>
      <c r="NIP300" s="6"/>
      <c r="NIQ300" s="6"/>
      <c r="NIR300" s="6"/>
      <c r="NIS300" s="6"/>
      <c r="NIT300" s="6"/>
      <c r="NIU300" s="6"/>
      <c r="NIV300" s="6"/>
      <c r="NIW300" s="6"/>
      <c r="NIX300" s="6"/>
      <c r="NIY300" s="6"/>
      <c r="NIZ300" s="6"/>
      <c r="NJA300" s="6"/>
      <c r="NJB300" s="6"/>
      <c r="NJC300" s="6"/>
      <c r="NJD300" s="6"/>
      <c r="NJE300" s="6"/>
      <c r="NJF300" s="6"/>
      <c r="NJG300" s="6"/>
      <c r="NJH300" s="6"/>
      <c r="NJI300" s="6"/>
      <c r="NJJ300" s="6"/>
      <c r="NJK300" s="6"/>
      <c r="NJL300" s="6"/>
      <c r="NJM300" s="6"/>
      <c r="NJN300" s="6"/>
      <c r="NJO300" s="6"/>
      <c r="NJP300" s="6"/>
      <c r="NJQ300" s="6"/>
      <c r="NJR300" s="6"/>
      <c r="NJS300" s="6"/>
      <c r="NJT300" s="6"/>
      <c r="NJU300" s="6"/>
      <c r="NJV300" s="6"/>
      <c r="NJW300" s="6"/>
      <c r="NJX300" s="6"/>
      <c r="NJY300" s="6"/>
      <c r="NJZ300" s="6"/>
      <c r="NKA300" s="6"/>
      <c r="NKB300" s="6"/>
      <c r="NKC300" s="6"/>
      <c r="NKD300" s="6"/>
      <c r="NKE300" s="6"/>
      <c r="NKF300" s="6"/>
      <c r="NKG300" s="6"/>
      <c r="NKH300" s="6"/>
      <c r="NKI300" s="6"/>
      <c r="NKJ300" s="6"/>
      <c r="NKK300" s="6"/>
      <c r="NKL300" s="6"/>
      <c r="NKM300" s="6"/>
      <c r="NKN300" s="6"/>
      <c r="NKO300" s="6"/>
      <c r="NKP300" s="6"/>
      <c r="NKQ300" s="6"/>
      <c r="NKR300" s="6"/>
      <c r="NKS300" s="6"/>
      <c r="NKT300" s="6"/>
      <c r="NKU300" s="6"/>
      <c r="NKV300" s="6"/>
      <c r="NKW300" s="6"/>
      <c r="NKX300" s="6"/>
      <c r="NKY300" s="6"/>
      <c r="NKZ300" s="6"/>
      <c r="NLA300" s="6"/>
      <c r="NLB300" s="6"/>
      <c r="NLC300" s="6"/>
      <c r="NLD300" s="6"/>
      <c r="NLE300" s="6"/>
      <c r="NLF300" s="6"/>
      <c r="NLG300" s="6"/>
      <c r="NLH300" s="6"/>
      <c r="NLI300" s="6"/>
      <c r="NLJ300" s="6"/>
      <c r="NLK300" s="6"/>
      <c r="NLL300" s="6"/>
      <c r="NLM300" s="6"/>
      <c r="NLN300" s="6"/>
      <c r="NLO300" s="6"/>
      <c r="NLP300" s="6"/>
      <c r="NLQ300" s="6"/>
      <c r="NLR300" s="6"/>
      <c r="NLS300" s="6"/>
      <c r="NLT300" s="6"/>
      <c r="NLU300" s="6"/>
      <c r="NLV300" s="6"/>
      <c r="NLW300" s="6"/>
      <c r="NLX300" s="6"/>
      <c r="NLY300" s="6"/>
      <c r="NLZ300" s="6"/>
      <c r="NMA300" s="6"/>
      <c r="NMB300" s="6"/>
      <c r="NMC300" s="6"/>
      <c r="NMD300" s="6"/>
      <c r="NME300" s="6"/>
      <c r="NMF300" s="6"/>
      <c r="NMG300" s="6"/>
      <c r="NMH300" s="6"/>
      <c r="NMI300" s="6"/>
      <c r="NMJ300" s="6"/>
      <c r="NMK300" s="6"/>
      <c r="NML300" s="6"/>
      <c r="NMM300" s="6"/>
      <c r="NMN300" s="6"/>
      <c r="NMO300" s="6"/>
      <c r="NMP300" s="6"/>
      <c r="NMQ300" s="6"/>
      <c r="NMR300" s="6"/>
      <c r="NMS300" s="6"/>
      <c r="NMT300" s="6"/>
      <c r="NMU300" s="6"/>
      <c r="NMV300" s="6"/>
      <c r="NMW300" s="6"/>
      <c r="NMX300" s="6"/>
      <c r="NMY300" s="6"/>
      <c r="NMZ300" s="6"/>
      <c r="NNA300" s="6"/>
      <c r="NNB300" s="6"/>
      <c r="NNC300" s="6"/>
      <c r="NND300" s="6"/>
      <c r="NNE300" s="6"/>
      <c r="NNF300" s="6"/>
      <c r="NNG300" s="6"/>
      <c r="NNH300" s="6"/>
      <c r="NNI300" s="6"/>
      <c r="NNJ300" s="6"/>
      <c r="NNK300" s="6"/>
      <c r="NNL300" s="6"/>
      <c r="NNM300" s="6"/>
      <c r="NNN300" s="6"/>
      <c r="NNO300" s="6"/>
      <c r="NNP300" s="6"/>
      <c r="NNQ300" s="6"/>
      <c r="NNR300" s="6"/>
      <c r="NNS300" s="6"/>
      <c r="NNT300" s="6"/>
      <c r="NNU300" s="6"/>
      <c r="NNV300" s="6"/>
      <c r="NNW300" s="6"/>
      <c r="NNX300" s="6"/>
      <c r="NNY300" s="6"/>
      <c r="NNZ300" s="6"/>
      <c r="NOA300" s="6"/>
      <c r="NOB300" s="6"/>
      <c r="NOC300" s="6"/>
      <c r="NOD300" s="6"/>
      <c r="NOE300" s="6"/>
      <c r="NOF300" s="6"/>
      <c r="NOG300" s="6"/>
      <c r="NOH300" s="6"/>
      <c r="NOI300" s="6"/>
      <c r="NOJ300" s="6"/>
      <c r="NOK300" s="6"/>
      <c r="NOL300" s="6"/>
      <c r="NOM300" s="6"/>
      <c r="NON300" s="6"/>
      <c r="NOO300" s="6"/>
      <c r="NOP300" s="6"/>
      <c r="NOQ300" s="6"/>
      <c r="NOR300" s="6"/>
      <c r="NOS300" s="6"/>
      <c r="NOT300" s="6"/>
      <c r="NOU300" s="6"/>
      <c r="NOV300" s="6"/>
      <c r="NOW300" s="6"/>
      <c r="NOX300" s="6"/>
      <c r="NOY300" s="6"/>
      <c r="NOZ300" s="6"/>
      <c r="NPA300" s="6"/>
      <c r="NPB300" s="6"/>
      <c r="NPC300" s="6"/>
      <c r="NPD300" s="6"/>
      <c r="NPE300" s="6"/>
      <c r="NPF300" s="6"/>
      <c r="NPG300" s="6"/>
      <c r="NPH300" s="6"/>
      <c r="NPI300" s="6"/>
      <c r="NPJ300" s="6"/>
      <c r="NPK300" s="6"/>
      <c r="NPL300" s="6"/>
      <c r="NPM300" s="6"/>
      <c r="NPN300" s="6"/>
      <c r="NPO300" s="6"/>
      <c r="NPP300" s="6"/>
      <c r="NPQ300" s="6"/>
      <c r="NPR300" s="6"/>
      <c r="NPS300" s="6"/>
      <c r="NPT300" s="6"/>
      <c r="NPU300" s="6"/>
      <c r="NPV300" s="6"/>
      <c r="NPW300" s="6"/>
      <c r="NPX300" s="6"/>
      <c r="NPY300" s="6"/>
      <c r="NPZ300" s="6"/>
      <c r="NQA300" s="6"/>
      <c r="NQB300" s="6"/>
      <c r="NQC300" s="6"/>
      <c r="NQD300" s="6"/>
      <c r="NQE300" s="6"/>
      <c r="NQF300" s="6"/>
      <c r="NQG300" s="6"/>
      <c r="NQH300" s="6"/>
      <c r="NQI300" s="6"/>
      <c r="NQJ300" s="6"/>
      <c r="NQK300" s="6"/>
      <c r="NQL300" s="6"/>
      <c r="NQM300" s="6"/>
      <c r="NQN300" s="6"/>
      <c r="NQO300" s="6"/>
      <c r="NQP300" s="6"/>
      <c r="NQQ300" s="6"/>
      <c r="NQR300" s="6"/>
      <c r="NQS300" s="6"/>
      <c r="NQT300" s="6"/>
      <c r="NQU300" s="6"/>
      <c r="NQV300" s="6"/>
      <c r="NQW300" s="6"/>
      <c r="NQX300" s="6"/>
      <c r="NQY300" s="6"/>
      <c r="NQZ300" s="6"/>
      <c r="NRA300" s="6"/>
      <c r="NRB300" s="6"/>
      <c r="NRC300" s="6"/>
      <c r="NRD300" s="6"/>
      <c r="NRE300" s="6"/>
      <c r="NRF300" s="6"/>
      <c r="NRG300" s="6"/>
      <c r="NRH300" s="6"/>
      <c r="NRI300" s="6"/>
      <c r="NRJ300" s="6"/>
      <c r="NRK300" s="6"/>
      <c r="NRL300" s="6"/>
      <c r="NRM300" s="6"/>
      <c r="NRN300" s="6"/>
      <c r="NRO300" s="6"/>
      <c r="NRP300" s="6"/>
      <c r="NRQ300" s="6"/>
      <c r="NRR300" s="6"/>
      <c r="NRS300" s="6"/>
      <c r="NRT300" s="6"/>
      <c r="NRU300" s="6"/>
      <c r="NRV300" s="6"/>
      <c r="NRW300" s="6"/>
      <c r="NRX300" s="6"/>
      <c r="NRY300" s="6"/>
      <c r="NRZ300" s="6"/>
      <c r="NSA300" s="6"/>
      <c r="NSB300" s="6"/>
      <c r="NSC300" s="6"/>
      <c r="NSD300" s="6"/>
      <c r="NSE300" s="6"/>
      <c r="NSF300" s="6"/>
      <c r="NSG300" s="6"/>
      <c r="NSH300" s="6"/>
      <c r="NSI300" s="6"/>
      <c r="NSJ300" s="6"/>
      <c r="NSK300" s="6"/>
      <c r="NSL300" s="6"/>
      <c r="NSM300" s="6"/>
      <c r="NSN300" s="6"/>
      <c r="NSO300" s="6"/>
      <c r="NSP300" s="6"/>
      <c r="NSQ300" s="6"/>
      <c r="NSR300" s="6"/>
      <c r="NSS300" s="6"/>
      <c r="NST300" s="6"/>
      <c r="NSU300" s="6"/>
      <c r="NSV300" s="6"/>
      <c r="NSW300" s="6"/>
      <c r="NSX300" s="6"/>
      <c r="NSY300" s="6"/>
      <c r="NSZ300" s="6"/>
      <c r="NTA300" s="6"/>
      <c r="NTB300" s="6"/>
      <c r="NTC300" s="6"/>
      <c r="NTD300" s="6"/>
      <c r="NTE300" s="6"/>
      <c r="NTF300" s="6"/>
      <c r="NTG300" s="6"/>
      <c r="NTH300" s="6"/>
      <c r="NTI300" s="6"/>
      <c r="NTJ300" s="6"/>
      <c r="NTK300" s="6"/>
      <c r="NTL300" s="6"/>
      <c r="NTM300" s="6"/>
      <c r="NTN300" s="6"/>
      <c r="NTO300" s="6"/>
      <c r="NTP300" s="6"/>
      <c r="NTQ300" s="6"/>
      <c r="NTR300" s="6"/>
      <c r="NTS300" s="6"/>
      <c r="NTT300" s="6"/>
      <c r="NTU300" s="6"/>
      <c r="NTV300" s="6"/>
      <c r="NTW300" s="6"/>
      <c r="NTX300" s="6"/>
      <c r="NTY300" s="6"/>
      <c r="NTZ300" s="6"/>
      <c r="NUA300" s="6"/>
      <c r="NUB300" s="6"/>
      <c r="NUC300" s="6"/>
      <c r="NUD300" s="6"/>
      <c r="NUE300" s="6"/>
      <c r="NUF300" s="6"/>
      <c r="NUG300" s="6"/>
      <c r="NUH300" s="6"/>
      <c r="NUI300" s="6"/>
      <c r="NUJ300" s="6"/>
      <c r="NUK300" s="6"/>
      <c r="NUL300" s="6"/>
      <c r="NUM300" s="6"/>
      <c r="NUN300" s="6"/>
      <c r="NUO300" s="6"/>
      <c r="NUP300" s="6"/>
      <c r="NUQ300" s="6"/>
      <c r="NUR300" s="6"/>
      <c r="NUS300" s="6"/>
      <c r="NUT300" s="6"/>
      <c r="NUU300" s="6"/>
      <c r="NUV300" s="6"/>
      <c r="NUW300" s="6"/>
      <c r="NUX300" s="6"/>
      <c r="NUY300" s="6"/>
      <c r="NUZ300" s="6"/>
      <c r="NVA300" s="6"/>
      <c r="NVB300" s="6"/>
      <c r="NVC300" s="6"/>
      <c r="NVD300" s="6"/>
      <c r="NVE300" s="6"/>
      <c r="NVF300" s="6"/>
      <c r="NVG300" s="6"/>
      <c r="NVH300" s="6"/>
      <c r="NVI300" s="6"/>
      <c r="NVJ300" s="6"/>
      <c r="NVK300" s="6"/>
      <c r="NVL300" s="6"/>
      <c r="NVM300" s="6"/>
      <c r="NVN300" s="6"/>
      <c r="NVO300" s="6"/>
      <c r="NVP300" s="6"/>
      <c r="NVQ300" s="6"/>
      <c r="NVR300" s="6"/>
      <c r="NVS300" s="6"/>
      <c r="NVT300" s="6"/>
      <c r="NVU300" s="6"/>
      <c r="NVV300" s="6"/>
      <c r="NVW300" s="6"/>
      <c r="NVX300" s="6"/>
      <c r="NVY300" s="6"/>
      <c r="NVZ300" s="6"/>
      <c r="NWA300" s="6"/>
      <c r="NWB300" s="6"/>
      <c r="NWC300" s="6"/>
      <c r="NWD300" s="6"/>
      <c r="NWE300" s="6"/>
      <c r="NWF300" s="6"/>
      <c r="NWG300" s="6"/>
      <c r="NWH300" s="6"/>
      <c r="NWI300" s="6"/>
      <c r="NWJ300" s="6"/>
      <c r="NWK300" s="6"/>
      <c r="NWL300" s="6"/>
      <c r="NWM300" s="6"/>
      <c r="NWN300" s="6"/>
      <c r="NWO300" s="6"/>
      <c r="NWP300" s="6"/>
      <c r="NWQ300" s="6"/>
      <c r="NWR300" s="6"/>
      <c r="NWS300" s="6"/>
      <c r="NWT300" s="6"/>
      <c r="NWU300" s="6"/>
      <c r="NWV300" s="6"/>
      <c r="NWW300" s="6"/>
      <c r="NWX300" s="6"/>
      <c r="NWY300" s="6"/>
      <c r="NWZ300" s="6"/>
      <c r="NXA300" s="6"/>
      <c r="NXB300" s="6"/>
      <c r="NXC300" s="6"/>
      <c r="NXD300" s="6"/>
      <c r="NXE300" s="6"/>
      <c r="NXF300" s="6"/>
      <c r="NXG300" s="6"/>
      <c r="NXH300" s="6"/>
      <c r="NXI300" s="6"/>
      <c r="NXJ300" s="6"/>
      <c r="NXK300" s="6"/>
      <c r="NXL300" s="6"/>
      <c r="NXM300" s="6"/>
      <c r="NXN300" s="6"/>
      <c r="NXO300" s="6"/>
      <c r="NXP300" s="6"/>
      <c r="NXQ300" s="6"/>
      <c r="NXR300" s="6"/>
      <c r="NXS300" s="6"/>
      <c r="NXT300" s="6"/>
      <c r="NXU300" s="6"/>
      <c r="NXV300" s="6"/>
      <c r="NXW300" s="6"/>
      <c r="NXX300" s="6"/>
      <c r="NXY300" s="6"/>
      <c r="NXZ300" s="6"/>
      <c r="NYA300" s="6"/>
      <c r="NYB300" s="6"/>
      <c r="NYC300" s="6"/>
      <c r="NYD300" s="6"/>
      <c r="NYE300" s="6"/>
      <c r="NYF300" s="6"/>
      <c r="NYG300" s="6"/>
      <c r="NYH300" s="6"/>
      <c r="NYI300" s="6"/>
      <c r="NYJ300" s="6"/>
      <c r="NYK300" s="6"/>
      <c r="NYL300" s="6"/>
      <c r="NYM300" s="6"/>
      <c r="NYN300" s="6"/>
      <c r="NYO300" s="6"/>
      <c r="NYP300" s="6"/>
      <c r="NYQ300" s="6"/>
      <c r="NYR300" s="6"/>
      <c r="NYS300" s="6"/>
      <c r="NYT300" s="6"/>
      <c r="NYU300" s="6"/>
      <c r="NYV300" s="6"/>
      <c r="NYW300" s="6"/>
      <c r="NYX300" s="6"/>
      <c r="NYY300" s="6"/>
      <c r="NYZ300" s="6"/>
      <c r="NZA300" s="6"/>
      <c r="NZB300" s="6"/>
      <c r="NZC300" s="6"/>
      <c r="NZD300" s="6"/>
      <c r="NZE300" s="6"/>
      <c r="NZF300" s="6"/>
      <c r="NZG300" s="6"/>
      <c r="NZH300" s="6"/>
      <c r="NZI300" s="6"/>
      <c r="NZJ300" s="6"/>
      <c r="NZK300" s="6"/>
      <c r="NZL300" s="6"/>
      <c r="NZM300" s="6"/>
      <c r="NZN300" s="6"/>
      <c r="NZO300" s="6"/>
      <c r="NZP300" s="6"/>
      <c r="NZQ300" s="6"/>
      <c r="NZR300" s="6"/>
      <c r="NZS300" s="6"/>
      <c r="NZT300" s="6"/>
      <c r="NZU300" s="6"/>
      <c r="NZV300" s="6"/>
      <c r="NZW300" s="6"/>
      <c r="NZX300" s="6"/>
      <c r="NZY300" s="6"/>
      <c r="NZZ300" s="6"/>
      <c r="OAA300" s="6"/>
      <c r="OAB300" s="6"/>
      <c r="OAC300" s="6"/>
      <c r="OAD300" s="6"/>
      <c r="OAE300" s="6"/>
      <c r="OAF300" s="6"/>
      <c r="OAG300" s="6"/>
      <c r="OAH300" s="6"/>
      <c r="OAI300" s="6"/>
      <c r="OAJ300" s="6"/>
      <c r="OAK300" s="6"/>
      <c r="OAL300" s="6"/>
      <c r="OAM300" s="6"/>
      <c r="OAN300" s="6"/>
      <c r="OAO300" s="6"/>
      <c r="OAP300" s="6"/>
      <c r="OAQ300" s="6"/>
      <c r="OAR300" s="6"/>
      <c r="OAS300" s="6"/>
      <c r="OAT300" s="6"/>
      <c r="OAU300" s="6"/>
      <c r="OAV300" s="6"/>
      <c r="OAW300" s="6"/>
      <c r="OAX300" s="6"/>
      <c r="OAY300" s="6"/>
      <c r="OAZ300" s="6"/>
      <c r="OBA300" s="6"/>
      <c r="OBB300" s="6"/>
      <c r="OBC300" s="6"/>
      <c r="OBD300" s="6"/>
      <c r="OBE300" s="6"/>
      <c r="OBF300" s="6"/>
      <c r="OBG300" s="6"/>
      <c r="OBH300" s="6"/>
      <c r="OBI300" s="6"/>
      <c r="OBJ300" s="6"/>
      <c r="OBK300" s="6"/>
      <c r="OBL300" s="6"/>
      <c r="OBM300" s="6"/>
      <c r="OBN300" s="6"/>
      <c r="OBO300" s="6"/>
      <c r="OBP300" s="6"/>
      <c r="OBQ300" s="6"/>
      <c r="OBR300" s="6"/>
      <c r="OBS300" s="6"/>
      <c r="OBT300" s="6"/>
      <c r="OBU300" s="6"/>
      <c r="OBV300" s="6"/>
      <c r="OBW300" s="6"/>
      <c r="OBX300" s="6"/>
      <c r="OBY300" s="6"/>
      <c r="OBZ300" s="6"/>
      <c r="OCA300" s="6"/>
      <c r="OCB300" s="6"/>
      <c r="OCC300" s="6"/>
      <c r="OCD300" s="6"/>
      <c r="OCE300" s="6"/>
      <c r="OCF300" s="6"/>
      <c r="OCG300" s="6"/>
      <c r="OCH300" s="6"/>
      <c r="OCI300" s="6"/>
      <c r="OCJ300" s="6"/>
      <c r="OCK300" s="6"/>
      <c r="OCL300" s="6"/>
      <c r="OCM300" s="6"/>
      <c r="OCN300" s="6"/>
      <c r="OCO300" s="6"/>
      <c r="OCP300" s="6"/>
      <c r="OCQ300" s="6"/>
      <c r="OCR300" s="6"/>
      <c r="OCS300" s="6"/>
      <c r="OCT300" s="6"/>
      <c r="OCU300" s="6"/>
      <c r="OCV300" s="6"/>
      <c r="OCW300" s="6"/>
      <c r="OCX300" s="6"/>
      <c r="OCY300" s="6"/>
      <c r="OCZ300" s="6"/>
      <c r="ODA300" s="6"/>
      <c r="ODB300" s="6"/>
      <c r="ODC300" s="6"/>
      <c r="ODD300" s="6"/>
      <c r="ODE300" s="6"/>
      <c r="ODF300" s="6"/>
      <c r="ODG300" s="6"/>
      <c r="ODH300" s="6"/>
      <c r="ODI300" s="6"/>
      <c r="ODJ300" s="6"/>
      <c r="ODK300" s="6"/>
      <c r="ODL300" s="6"/>
      <c r="ODM300" s="6"/>
      <c r="ODN300" s="6"/>
      <c r="ODO300" s="6"/>
      <c r="ODP300" s="6"/>
      <c r="ODQ300" s="6"/>
      <c r="ODR300" s="6"/>
      <c r="ODS300" s="6"/>
      <c r="ODT300" s="6"/>
      <c r="ODU300" s="6"/>
      <c r="ODV300" s="6"/>
      <c r="ODW300" s="6"/>
      <c r="ODX300" s="6"/>
      <c r="ODY300" s="6"/>
      <c r="ODZ300" s="6"/>
      <c r="OEA300" s="6"/>
      <c r="OEB300" s="6"/>
      <c r="OEC300" s="6"/>
      <c r="OED300" s="6"/>
      <c r="OEE300" s="6"/>
      <c r="OEF300" s="6"/>
      <c r="OEG300" s="6"/>
      <c r="OEH300" s="6"/>
      <c r="OEI300" s="6"/>
      <c r="OEJ300" s="6"/>
      <c r="OEK300" s="6"/>
      <c r="OEL300" s="6"/>
      <c r="OEM300" s="6"/>
      <c r="OEN300" s="6"/>
      <c r="OEO300" s="6"/>
      <c r="OEP300" s="6"/>
      <c r="OEQ300" s="6"/>
      <c r="OER300" s="6"/>
      <c r="OES300" s="6"/>
      <c r="OET300" s="6"/>
      <c r="OEU300" s="6"/>
      <c r="OEV300" s="6"/>
      <c r="OEW300" s="6"/>
      <c r="OEX300" s="6"/>
      <c r="OEY300" s="6"/>
      <c r="OEZ300" s="6"/>
      <c r="OFA300" s="6"/>
      <c r="OFB300" s="6"/>
      <c r="OFC300" s="6"/>
      <c r="OFD300" s="6"/>
      <c r="OFE300" s="6"/>
      <c r="OFF300" s="6"/>
      <c r="OFG300" s="6"/>
      <c r="OFH300" s="6"/>
      <c r="OFI300" s="6"/>
      <c r="OFJ300" s="6"/>
      <c r="OFK300" s="6"/>
      <c r="OFL300" s="6"/>
      <c r="OFM300" s="6"/>
      <c r="OFN300" s="6"/>
      <c r="OFO300" s="6"/>
      <c r="OFP300" s="6"/>
      <c r="OFQ300" s="6"/>
      <c r="OFR300" s="6"/>
      <c r="OFS300" s="6"/>
      <c r="OFT300" s="6"/>
      <c r="OFU300" s="6"/>
      <c r="OFV300" s="6"/>
      <c r="OFW300" s="6"/>
      <c r="OFX300" s="6"/>
      <c r="OFY300" s="6"/>
      <c r="OFZ300" s="6"/>
      <c r="OGA300" s="6"/>
      <c r="OGB300" s="6"/>
      <c r="OGC300" s="6"/>
      <c r="OGD300" s="6"/>
      <c r="OGE300" s="6"/>
      <c r="OGF300" s="6"/>
      <c r="OGG300" s="6"/>
      <c r="OGH300" s="6"/>
      <c r="OGI300" s="6"/>
      <c r="OGJ300" s="6"/>
      <c r="OGK300" s="6"/>
      <c r="OGL300" s="6"/>
      <c r="OGM300" s="6"/>
      <c r="OGN300" s="6"/>
      <c r="OGO300" s="6"/>
      <c r="OGP300" s="6"/>
      <c r="OGQ300" s="6"/>
      <c r="OGR300" s="6"/>
      <c r="OGS300" s="6"/>
      <c r="OGT300" s="6"/>
      <c r="OGU300" s="6"/>
      <c r="OGV300" s="6"/>
      <c r="OGW300" s="6"/>
      <c r="OGX300" s="6"/>
      <c r="OGY300" s="6"/>
      <c r="OGZ300" s="6"/>
      <c r="OHA300" s="6"/>
      <c r="OHB300" s="6"/>
      <c r="OHC300" s="6"/>
      <c r="OHD300" s="6"/>
      <c r="OHE300" s="6"/>
      <c r="OHF300" s="6"/>
      <c r="OHG300" s="6"/>
      <c r="OHH300" s="6"/>
      <c r="OHI300" s="6"/>
      <c r="OHJ300" s="6"/>
      <c r="OHK300" s="6"/>
      <c r="OHL300" s="6"/>
      <c r="OHM300" s="6"/>
      <c r="OHN300" s="6"/>
      <c r="OHO300" s="6"/>
      <c r="OHP300" s="6"/>
      <c r="OHQ300" s="6"/>
      <c r="OHR300" s="6"/>
      <c r="OHS300" s="6"/>
      <c r="OHT300" s="6"/>
      <c r="OHU300" s="6"/>
      <c r="OHV300" s="6"/>
      <c r="OHW300" s="6"/>
      <c r="OHX300" s="6"/>
      <c r="OHY300" s="6"/>
      <c r="OHZ300" s="6"/>
      <c r="OIA300" s="6"/>
      <c r="OIB300" s="6"/>
      <c r="OIC300" s="6"/>
      <c r="OID300" s="6"/>
      <c r="OIE300" s="6"/>
      <c r="OIF300" s="6"/>
      <c r="OIG300" s="6"/>
      <c r="OIH300" s="6"/>
      <c r="OII300" s="6"/>
      <c r="OIJ300" s="6"/>
      <c r="OIK300" s="6"/>
      <c r="OIL300" s="6"/>
      <c r="OIM300" s="6"/>
      <c r="OIN300" s="6"/>
      <c r="OIO300" s="6"/>
      <c r="OIP300" s="6"/>
      <c r="OIQ300" s="6"/>
      <c r="OIR300" s="6"/>
      <c r="OIS300" s="6"/>
      <c r="OIT300" s="6"/>
      <c r="OIU300" s="6"/>
      <c r="OIV300" s="6"/>
      <c r="OIW300" s="6"/>
      <c r="OIX300" s="6"/>
      <c r="OIY300" s="6"/>
      <c r="OIZ300" s="6"/>
      <c r="OJA300" s="6"/>
      <c r="OJB300" s="6"/>
      <c r="OJC300" s="6"/>
      <c r="OJD300" s="6"/>
      <c r="OJE300" s="6"/>
      <c r="OJF300" s="6"/>
      <c r="OJG300" s="6"/>
      <c r="OJH300" s="6"/>
      <c r="OJI300" s="6"/>
      <c r="OJJ300" s="6"/>
      <c r="OJK300" s="6"/>
      <c r="OJL300" s="6"/>
      <c r="OJM300" s="6"/>
      <c r="OJN300" s="6"/>
      <c r="OJO300" s="6"/>
      <c r="OJP300" s="6"/>
      <c r="OJQ300" s="6"/>
      <c r="OJR300" s="6"/>
      <c r="OJS300" s="6"/>
      <c r="OJT300" s="6"/>
      <c r="OJU300" s="6"/>
      <c r="OJV300" s="6"/>
      <c r="OJW300" s="6"/>
      <c r="OJX300" s="6"/>
      <c r="OJY300" s="6"/>
      <c r="OJZ300" s="6"/>
      <c r="OKA300" s="6"/>
      <c r="OKB300" s="6"/>
      <c r="OKC300" s="6"/>
      <c r="OKD300" s="6"/>
      <c r="OKE300" s="6"/>
      <c r="OKF300" s="6"/>
      <c r="OKG300" s="6"/>
      <c r="OKH300" s="6"/>
      <c r="OKI300" s="6"/>
      <c r="OKJ300" s="6"/>
      <c r="OKK300" s="6"/>
      <c r="OKL300" s="6"/>
      <c r="OKM300" s="6"/>
      <c r="OKN300" s="6"/>
      <c r="OKO300" s="6"/>
      <c r="OKP300" s="6"/>
      <c r="OKQ300" s="6"/>
      <c r="OKR300" s="6"/>
      <c r="OKS300" s="6"/>
      <c r="OKT300" s="6"/>
      <c r="OKU300" s="6"/>
      <c r="OKV300" s="6"/>
      <c r="OKW300" s="6"/>
      <c r="OKX300" s="6"/>
      <c r="OKY300" s="6"/>
      <c r="OKZ300" s="6"/>
      <c r="OLA300" s="6"/>
      <c r="OLB300" s="6"/>
      <c r="OLC300" s="6"/>
      <c r="OLD300" s="6"/>
      <c r="OLE300" s="6"/>
      <c r="OLF300" s="6"/>
      <c r="OLG300" s="6"/>
      <c r="OLH300" s="6"/>
      <c r="OLI300" s="6"/>
      <c r="OLJ300" s="6"/>
      <c r="OLK300" s="6"/>
      <c r="OLL300" s="6"/>
      <c r="OLM300" s="6"/>
      <c r="OLN300" s="6"/>
      <c r="OLO300" s="6"/>
      <c r="OLP300" s="6"/>
      <c r="OLQ300" s="6"/>
      <c r="OLR300" s="6"/>
      <c r="OLS300" s="6"/>
      <c r="OLT300" s="6"/>
      <c r="OLU300" s="6"/>
      <c r="OLV300" s="6"/>
      <c r="OLW300" s="6"/>
      <c r="OLX300" s="6"/>
      <c r="OLY300" s="6"/>
      <c r="OLZ300" s="6"/>
      <c r="OMA300" s="6"/>
      <c r="OMB300" s="6"/>
      <c r="OMC300" s="6"/>
      <c r="OMD300" s="6"/>
      <c r="OME300" s="6"/>
      <c r="OMF300" s="6"/>
      <c r="OMG300" s="6"/>
      <c r="OMH300" s="6"/>
      <c r="OMI300" s="6"/>
      <c r="OMJ300" s="6"/>
      <c r="OMK300" s="6"/>
      <c r="OML300" s="6"/>
      <c r="OMM300" s="6"/>
      <c r="OMN300" s="6"/>
      <c r="OMO300" s="6"/>
      <c r="OMP300" s="6"/>
      <c r="OMQ300" s="6"/>
      <c r="OMR300" s="6"/>
      <c r="OMS300" s="6"/>
      <c r="OMT300" s="6"/>
      <c r="OMU300" s="6"/>
      <c r="OMV300" s="6"/>
      <c r="OMW300" s="6"/>
      <c r="OMX300" s="6"/>
      <c r="OMY300" s="6"/>
      <c r="OMZ300" s="6"/>
      <c r="ONA300" s="6"/>
      <c r="ONB300" s="6"/>
      <c r="ONC300" s="6"/>
      <c r="OND300" s="6"/>
      <c r="ONE300" s="6"/>
      <c r="ONF300" s="6"/>
      <c r="ONG300" s="6"/>
      <c r="ONH300" s="6"/>
      <c r="ONI300" s="6"/>
      <c r="ONJ300" s="6"/>
      <c r="ONK300" s="6"/>
      <c r="ONL300" s="6"/>
      <c r="ONM300" s="6"/>
      <c r="ONN300" s="6"/>
      <c r="ONO300" s="6"/>
      <c r="ONP300" s="6"/>
      <c r="ONQ300" s="6"/>
      <c r="ONR300" s="6"/>
      <c r="ONS300" s="6"/>
      <c r="ONT300" s="6"/>
      <c r="ONU300" s="6"/>
      <c r="ONV300" s="6"/>
      <c r="ONW300" s="6"/>
      <c r="ONX300" s="6"/>
      <c r="ONY300" s="6"/>
      <c r="ONZ300" s="6"/>
      <c r="OOA300" s="6"/>
      <c r="OOB300" s="6"/>
      <c r="OOC300" s="6"/>
      <c r="OOD300" s="6"/>
      <c r="OOE300" s="6"/>
      <c r="OOF300" s="6"/>
      <c r="OOG300" s="6"/>
      <c r="OOH300" s="6"/>
      <c r="OOI300" s="6"/>
      <c r="OOJ300" s="6"/>
      <c r="OOK300" s="6"/>
      <c r="OOL300" s="6"/>
      <c r="OOM300" s="6"/>
      <c r="OON300" s="6"/>
      <c r="OOO300" s="6"/>
      <c r="OOP300" s="6"/>
      <c r="OOQ300" s="6"/>
      <c r="OOR300" s="6"/>
      <c r="OOS300" s="6"/>
      <c r="OOT300" s="6"/>
      <c r="OOU300" s="6"/>
      <c r="OOV300" s="6"/>
      <c r="OOW300" s="6"/>
      <c r="OOX300" s="6"/>
      <c r="OOY300" s="6"/>
      <c r="OOZ300" s="6"/>
      <c r="OPA300" s="6"/>
      <c r="OPB300" s="6"/>
      <c r="OPC300" s="6"/>
      <c r="OPD300" s="6"/>
      <c r="OPE300" s="6"/>
      <c r="OPF300" s="6"/>
      <c r="OPG300" s="6"/>
      <c r="OPH300" s="6"/>
      <c r="OPI300" s="6"/>
      <c r="OPJ300" s="6"/>
      <c r="OPK300" s="6"/>
      <c r="OPL300" s="6"/>
      <c r="OPM300" s="6"/>
      <c r="OPN300" s="6"/>
      <c r="OPO300" s="6"/>
      <c r="OPP300" s="6"/>
      <c r="OPQ300" s="6"/>
      <c r="OPR300" s="6"/>
      <c r="OPS300" s="6"/>
      <c r="OPT300" s="6"/>
      <c r="OPU300" s="6"/>
      <c r="OPV300" s="6"/>
      <c r="OPW300" s="6"/>
      <c r="OPX300" s="6"/>
      <c r="OPY300" s="6"/>
      <c r="OPZ300" s="6"/>
      <c r="OQA300" s="6"/>
      <c r="OQB300" s="6"/>
      <c r="OQC300" s="6"/>
      <c r="OQD300" s="6"/>
      <c r="OQE300" s="6"/>
      <c r="OQF300" s="6"/>
      <c r="OQG300" s="6"/>
      <c r="OQH300" s="6"/>
      <c r="OQI300" s="6"/>
      <c r="OQJ300" s="6"/>
      <c r="OQK300" s="6"/>
      <c r="OQL300" s="6"/>
      <c r="OQM300" s="6"/>
      <c r="OQN300" s="6"/>
      <c r="OQO300" s="6"/>
      <c r="OQP300" s="6"/>
      <c r="OQQ300" s="6"/>
      <c r="OQR300" s="6"/>
      <c r="OQS300" s="6"/>
      <c r="OQT300" s="6"/>
      <c r="OQU300" s="6"/>
      <c r="OQV300" s="6"/>
      <c r="OQW300" s="6"/>
      <c r="OQX300" s="6"/>
      <c r="OQY300" s="6"/>
      <c r="OQZ300" s="6"/>
      <c r="ORA300" s="6"/>
      <c r="ORB300" s="6"/>
      <c r="ORC300" s="6"/>
      <c r="ORD300" s="6"/>
      <c r="ORE300" s="6"/>
      <c r="ORF300" s="6"/>
      <c r="ORG300" s="6"/>
      <c r="ORH300" s="6"/>
      <c r="ORI300" s="6"/>
      <c r="ORJ300" s="6"/>
      <c r="ORK300" s="6"/>
      <c r="ORL300" s="6"/>
      <c r="ORM300" s="6"/>
      <c r="ORN300" s="6"/>
      <c r="ORO300" s="6"/>
      <c r="ORP300" s="6"/>
      <c r="ORQ300" s="6"/>
      <c r="ORR300" s="6"/>
      <c r="ORS300" s="6"/>
      <c r="ORT300" s="6"/>
      <c r="ORU300" s="6"/>
      <c r="ORV300" s="6"/>
      <c r="ORW300" s="6"/>
      <c r="ORX300" s="6"/>
      <c r="ORY300" s="6"/>
      <c r="ORZ300" s="6"/>
      <c r="OSA300" s="6"/>
      <c r="OSB300" s="6"/>
      <c r="OSC300" s="6"/>
      <c r="OSD300" s="6"/>
      <c r="OSE300" s="6"/>
      <c r="OSF300" s="6"/>
      <c r="OSG300" s="6"/>
      <c r="OSH300" s="6"/>
      <c r="OSI300" s="6"/>
      <c r="OSJ300" s="6"/>
      <c r="OSK300" s="6"/>
      <c r="OSL300" s="6"/>
      <c r="OSM300" s="6"/>
      <c r="OSN300" s="6"/>
      <c r="OSO300" s="6"/>
      <c r="OSP300" s="6"/>
      <c r="OSQ300" s="6"/>
      <c r="OSR300" s="6"/>
      <c r="OSS300" s="6"/>
      <c r="OST300" s="6"/>
      <c r="OSU300" s="6"/>
      <c r="OSV300" s="6"/>
      <c r="OSW300" s="6"/>
      <c r="OSX300" s="6"/>
      <c r="OSY300" s="6"/>
      <c r="OSZ300" s="6"/>
      <c r="OTA300" s="6"/>
      <c r="OTB300" s="6"/>
      <c r="OTC300" s="6"/>
      <c r="OTD300" s="6"/>
      <c r="OTE300" s="6"/>
      <c r="OTF300" s="6"/>
      <c r="OTG300" s="6"/>
      <c r="OTH300" s="6"/>
      <c r="OTI300" s="6"/>
      <c r="OTJ300" s="6"/>
      <c r="OTK300" s="6"/>
      <c r="OTL300" s="6"/>
      <c r="OTM300" s="6"/>
      <c r="OTN300" s="6"/>
      <c r="OTO300" s="6"/>
      <c r="OTP300" s="6"/>
      <c r="OTQ300" s="6"/>
      <c r="OTR300" s="6"/>
      <c r="OTS300" s="6"/>
      <c r="OTT300" s="6"/>
      <c r="OTU300" s="6"/>
      <c r="OTV300" s="6"/>
      <c r="OTW300" s="6"/>
      <c r="OTX300" s="6"/>
      <c r="OTY300" s="6"/>
      <c r="OTZ300" s="6"/>
      <c r="OUA300" s="6"/>
      <c r="OUB300" s="6"/>
      <c r="OUC300" s="6"/>
      <c r="OUD300" s="6"/>
      <c r="OUE300" s="6"/>
      <c r="OUF300" s="6"/>
      <c r="OUG300" s="6"/>
      <c r="OUH300" s="6"/>
      <c r="OUI300" s="6"/>
      <c r="OUJ300" s="6"/>
      <c r="OUK300" s="6"/>
      <c r="OUL300" s="6"/>
      <c r="OUM300" s="6"/>
      <c r="OUN300" s="6"/>
      <c r="OUO300" s="6"/>
      <c r="OUP300" s="6"/>
      <c r="OUQ300" s="6"/>
      <c r="OUR300" s="6"/>
      <c r="OUS300" s="6"/>
      <c r="OUT300" s="6"/>
      <c r="OUU300" s="6"/>
      <c r="OUV300" s="6"/>
      <c r="OUW300" s="6"/>
      <c r="OUX300" s="6"/>
      <c r="OUY300" s="6"/>
      <c r="OUZ300" s="6"/>
      <c r="OVA300" s="6"/>
      <c r="OVB300" s="6"/>
      <c r="OVC300" s="6"/>
      <c r="OVD300" s="6"/>
      <c r="OVE300" s="6"/>
      <c r="OVF300" s="6"/>
      <c r="OVG300" s="6"/>
      <c r="OVH300" s="6"/>
      <c r="OVI300" s="6"/>
      <c r="OVJ300" s="6"/>
      <c r="OVK300" s="6"/>
      <c r="OVL300" s="6"/>
      <c r="OVM300" s="6"/>
      <c r="OVN300" s="6"/>
      <c r="OVO300" s="6"/>
      <c r="OVP300" s="6"/>
      <c r="OVQ300" s="6"/>
      <c r="OVR300" s="6"/>
      <c r="OVS300" s="6"/>
      <c r="OVT300" s="6"/>
      <c r="OVU300" s="6"/>
      <c r="OVV300" s="6"/>
      <c r="OVW300" s="6"/>
      <c r="OVX300" s="6"/>
      <c r="OVY300" s="6"/>
      <c r="OVZ300" s="6"/>
      <c r="OWA300" s="6"/>
      <c r="OWB300" s="6"/>
      <c r="OWC300" s="6"/>
      <c r="OWD300" s="6"/>
      <c r="OWE300" s="6"/>
      <c r="OWF300" s="6"/>
      <c r="OWG300" s="6"/>
      <c r="OWH300" s="6"/>
      <c r="OWI300" s="6"/>
      <c r="OWJ300" s="6"/>
      <c r="OWK300" s="6"/>
      <c r="OWL300" s="6"/>
      <c r="OWM300" s="6"/>
      <c r="OWN300" s="6"/>
      <c r="OWO300" s="6"/>
      <c r="OWP300" s="6"/>
      <c r="OWQ300" s="6"/>
      <c r="OWR300" s="6"/>
      <c r="OWS300" s="6"/>
      <c r="OWT300" s="6"/>
      <c r="OWU300" s="6"/>
      <c r="OWV300" s="6"/>
      <c r="OWW300" s="6"/>
      <c r="OWX300" s="6"/>
      <c r="OWY300" s="6"/>
      <c r="OWZ300" s="6"/>
      <c r="OXA300" s="6"/>
      <c r="OXB300" s="6"/>
      <c r="OXC300" s="6"/>
      <c r="OXD300" s="6"/>
      <c r="OXE300" s="6"/>
      <c r="OXF300" s="6"/>
      <c r="OXG300" s="6"/>
      <c r="OXH300" s="6"/>
      <c r="OXI300" s="6"/>
      <c r="OXJ300" s="6"/>
      <c r="OXK300" s="6"/>
      <c r="OXL300" s="6"/>
      <c r="OXM300" s="6"/>
      <c r="OXN300" s="6"/>
      <c r="OXO300" s="6"/>
      <c r="OXP300" s="6"/>
      <c r="OXQ300" s="6"/>
      <c r="OXR300" s="6"/>
      <c r="OXS300" s="6"/>
      <c r="OXT300" s="6"/>
      <c r="OXU300" s="6"/>
      <c r="OXV300" s="6"/>
      <c r="OXW300" s="6"/>
      <c r="OXX300" s="6"/>
      <c r="OXY300" s="6"/>
      <c r="OXZ300" s="6"/>
      <c r="OYA300" s="6"/>
      <c r="OYB300" s="6"/>
      <c r="OYC300" s="6"/>
      <c r="OYD300" s="6"/>
      <c r="OYE300" s="6"/>
      <c r="OYF300" s="6"/>
      <c r="OYG300" s="6"/>
      <c r="OYH300" s="6"/>
      <c r="OYI300" s="6"/>
      <c r="OYJ300" s="6"/>
      <c r="OYK300" s="6"/>
      <c r="OYL300" s="6"/>
      <c r="OYM300" s="6"/>
      <c r="OYN300" s="6"/>
      <c r="OYO300" s="6"/>
      <c r="OYP300" s="6"/>
      <c r="OYQ300" s="6"/>
      <c r="OYR300" s="6"/>
      <c r="OYS300" s="6"/>
      <c r="OYT300" s="6"/>
      <c r="OYU300" s="6"/>
      <c r="OYV300" s="6"/>
      <c r="OYW300" s="6"/>
      <c r="OYX300" s="6"/>
      <c r="OYY300" s="6"/>
      <c r="OYZ300" s="6"/>
      <c r="OZA300" s="6"/>
      <c r="OZB300" s="6"/>
      <c r="OZC300" s="6"/>
      <c r="OZD300" s="6"/>
      <c r="OZE300" s="6"/>
      <c r="OZF300" s="6"/>
      <c r="OZG300" s="6"/>
      <c r="OZH300" s="6"/>
      <c r="OZI300" s="6"/>
      <c r="OZJ300" s="6"/>
      <c r="OZK300" s="6"/>
      <c r="OZL300" s="6"/>
      <c r="OZM300" s="6"/>
      <c r="OZN300" s="6"/>
      <c r="OZO300" s="6"/>
      <c r="OZP300" s="6"/>
      <c r="OZQ300" s="6"/>
      <c r="OZR300" s="6"/>
      <c r="OZS300" s="6"/>
      <c r="OZT300" s="6"/>
      <c r="OZU300" s="6"/>
      <c r="OZV300" s="6"/>
      <c r="OZW300" s="6"/>
      <c r="OZX300" s="6"/>
      <c r="OZY300" s="6"/>
      <c r="OZZ300" s="6"/>
      <c r="PAA300" s="6"/>
      <c r="PAB300" s="6"/>
      <c r="PAC300" s="6"/>
      <c r="PAD300" s="6"/>
      <c r="PAE300" s="6"/>
      <c r="PAF300" s="6"/>
      <c r="PAG300" s="6"/>
      <c r="PAH300" s="6"/>
      <c r="PAI300" s="6"/>
      <c r="PAJ300" s="6"/>
      <c r="PAK300" s="6"/>
      <c r="PAL300" s="6"/>
      <c r="PAM300" s="6"/>
      <c r="PAN300" s="6"/>
      <c r="PAO300" s="6"/>
      <c r="PAP300" s="6"/>
      <c r="PAQ300" s="6"/>
      <c r="PAR300" s="6"/>
      <c r="PAS300" s="6"/>
      <c r="PAT300" s="6"/>
      <c r="PAU300" s="6"/>
      <c r="PAV300" s="6"/>
      <c r="PAW300" s="6"/>
      <c r="PAX300" s="6"/>
      <c r="PAY300" s="6"/>
      <c r="PAZ300" s="6"/>
      <c r="PBA300" s="6"/>
      <c r="PBB300" s="6"/>
      <c r="PBC300" s="6"/>
      <c r="PBD300" s="6"/>
      <c r="PBE300" s="6"/>
      <c r="PBF300" s="6"/>
      <c r="PBG300" s="6"/>
      <c r="PBH300" s="6"/>
      <c r="PBI300" s="6"/>
      <c r="PBJ300" s="6"/>
      <c r="PBK300" s="6"/>
      <c r="PBL300" s="6"/>
      <c r="PBM300" s="6"/>
      <c r="PBN300" s="6"/>
      <c r="PBO300" s="6"/>
      <c r="PBP300" s="6"/>
      <c r="PBQ300" s="6"/>
      <c r="PBR300" s="6"/>
      <c r="PBS300" s="6"/>
      <c r="PBT300" s="6"/>
      <c r="PBU300" s="6"/>
      <c r="PBV300" s="6"/>
      <c r="PBW300" s="6"/>
      <c r="PBX300" s="6"/>
      <c r="PBY300" s="6"/>
      <c r="PBZ300" s="6"/>
      <c r="PCA300" s="6"/>
      <c r="PCB300" s="6"/>
      <c r="PCC300" s="6"/>
      <c r="PCD300" s="6"/>
      <c r="PCE300" s="6"/>
      <c r="PCF300" s="6"/>
      <c r="PCG300" s="6"/>
      <c r="PCH300" s="6"/>
      <c r="PCI300" s="6"/>
      <c r="PCJ300" s="6"/>
      <c r="PCK300" s="6"/>
      <c r="PCL300" s="6"/>
      <c r="PCM300" s="6"/>
      <c r="PCN300" s="6"/>
      <c r="PCO300" s="6"/>
      <c r="PCP300" s="6"/>
      <c r="PCQ300" s="6"/>
      <c r="PCR300" s="6"/>
      <c r="PCS300" s="6"/>
      <c r="PCT300" s="6"/>
      <c r="PCU300" s="6"/>
      <c r="PCV300" s="6"/>
      <c r="PCW300" s="6"/>
      <c r="PCX300" s="6"/>
      <c r="PCY300" s="6"/>
      <c r="PCZ300" s="6"/>
      <c r="PDA300" s="6"/>
      <c r="PDB300" s="6"/>
      <c r="PDC300" s="6"/>
      <c r="PDD300" s="6"/>
      <c r="PDE300" s="6"/>
      <c r="PDF300" s="6"/>
      <c r="PDG300" s="6"/>
      <c r="PDH300" s="6"/>
      <c r="PDI300" s="6"/>
      <c r="PDJ300" s="6"/>
      <c r="PDK300" s="6"/>
      <c r="PDL300" s="6"/>
      <c r="PDM300" s="6"/>
      <c r="PDN300" s="6"/>
      <c r="PDO300" s="6"/>
      <c r="PDP300" s="6"/>
      <c r="PDQ300" s="6"/>
      <c r="PDR300" s="6"/>
      <c r="PDS300" s="6"/>
      <c r="PDT300" s="6"/>
      <c r="PDU300" s="6"/>
      <c r="PDV300" s="6"/>
      <c r="PDW300" s="6"/>
      <c r="PDX300" s="6"/>
      <c r="PDY300" s="6"/>
      <c r="PDZ300" s="6"/>
      <c r="PEA300" s="6"/>
      <c r="PEB300" s="6"/>
      <c r="PEC300" s="6"/>
      <c r="PED300" s="6"/>
      <c r="PEE300" s="6"/>
      <c r="PEF300" s="6"/>
      <c r="PEG300" s="6"/>
      <c r="PEH300" s="6"/>
      <c r="PEI300" s="6"/>
      <c r="PEJ300" s="6"/>
      <c r="PEK300" s="6"/>
      <c r="PEL300" s="6"/>
      <c r="PEM300" s="6"/>
      <c r="PEN300" s="6"/>
      <c r="PEO300" s="6"/>
      <c r="PEP300" s="6"/>
      <c r="PEQ300" s="6"/>
      <c r="PER300" s="6"/>
      <c r="PES300" s="6"/>
      <c r="PET300" s="6"/>
      <c r="PEU300" s="6"/>
      <c r="PEV300" s="6"/>
      <c r="PEW300" s="6"/>
      <c r="PEX300" s="6"/>
      <c r="PEY300" s="6"/>
      <c r="PEZ300" s="6"/>
      <c r="PFA300" s="6"/>
      <c r="PFB300" s="6"/>
      <c r="PFC300" s="6"/>
      <c r="PFD300" s="6"/>
      <c r="PFE300" s="6"/>
      <c r="PFF300" s="6"/>
      <c r="PFG300" s="6"/>
      <c r="PFH300" s="6"/>
      <c r="PFI300" s="6"/>
      <c r="PFJ300" s="6"/>
      <c r="PFK300" s="6"/>
      <c r="PFL300" s="6"/>
      <c r="PFM300" s="6"/>
      <c r="PFN300" s="6"/>
      <c r="PFO300" s="6"/>
      <c r="PFP300" s="6"/>
      <c r="PFQ300" s="6"/>
      <c r="PFR300" s="6"/>
      <c r="PFS300" s="6"/>
      <c r="PFT300" s="6"/>
      <c r="PFU300" s="6"/>
      <c r="PFV300" s="6"/>
      <c r="PFW300" s="6"/>
      <c r="PFX300" s="6"/>
      <c r="PFY300" s="6"/>
      <c r="PFZ300" s="6"/>
      <c r="PGA300" s="6"/>
      <c r="PGB300" s="6"/>
      <c r="PGC300" s="6"/>
      <c r="PGD300" s="6"/>
      <c r="PGE300" s="6"/>
      <c r="PGF300" s="6"/>
      <c r="PGG300" s="6"/>
      <c r="PGH300" s="6"/>
      <c r="PGI300" s="6"/>
      <c r="PGJ300" s="6"/>
      <c r="PGK300" s="6"/>
      <c r="PGL300" s="6"/>
      <c r="PGM300" s="6"/>
      <c r="PGN300" s="6"/>
      <c r="PGO300" s="6"/>
      <c r="PGP300" s="6"/>
      <c r="PGQ300" s="6"/>
      <c r="PGR300" s="6"/>
      <c r="PGS300" s="6"/>
      <c r="PGT300" s="6"/>
      <c r="PGU300" s="6"/>
      <c r="PGV300" s="6"/>
      <c r="PGW300" s="6"/>
      <c r="PGX300" s="6"/>
      <c r="PGY300" s="6"/>
      <c r="PGZ300" s="6"/>
      <c r="PHA300" s="6"/>
      <c r="PHB300" s="6"/>
      <c r="PHC300" s="6"/>
      <c r="PHD300" s="6"/>
      <c r="PHE300" s="6"/>
      <c r="PHF300" s="6"/>
      <c r="PHG300" s="6"/>
      <c r="PHH300" s="6"/>
      <c r="PHI300" s="6"/>
      <c r="PHJ300" s="6"/>
      <c r="PHK300" s="6"/>
      <c r="PHL300" s="6"/>
      <c r="PHM300" s="6"/>
      <c r="PHN300" s="6"/>
      <c r="PHO300" s="6"/>
      <c r="PHP300" s="6"/>
      <c r="PHQ300" s="6"/>
      <c r="PHR300" s="6"/>
      <c r="PHS300" s="6"/>
      <c r="PHT300" s="6"/>
      <c r="PHU300" s="6"/>
      <c r="PHV300" s="6"/>
      <c r="PHW300" s="6"/>
      <c r="PHX300" s="6"/>
      <c r="PHY300" s="6"/>
      <c r="PHZ300" s="6"/>
      <c r="PIA300" s="6"/>
      <c r="PIB300" s="6"/>
      <c r="PIC300" s="6"/>
      <c r="PID300" s="6"/>
      <c r="PIE300" s="6"/>
      <c r="PIF300" s="6"/>
      <c r="PIG300" s="6"/>
      <c r="PIH300" s="6"/>
      <c r="PII300" s="6"/>
      <c r="PIJ300" s="6"/>
      <c r="PIK300" s="6"/>
      <c r="PIL300" s="6"/>
      <c r="PIM300" s="6"/>
      <c r="PIN300" s="6"/>
      <c r="PIO300" s="6"/>
      <c r="PIP300" s="6"/>
      <c r="PIQ300" s="6"/>
      <c r="PIR300" s="6"/>
      <c r="PIS300" s="6"/>
      <c r="PIT300" s="6"/>
      <c r="PIU300" s="6"/>
      <c r="PIV300" s="6"/>
      <c r="PIW300" s="6"/>
      <c r="PIX300" s="6"/>
      <c r="PIY300" s="6"/>
      <c r="PIZ300" s="6"/>
      <c r="PJA300" s="6"/>
      <c r="PJB300" s="6"/>
      <c r="PJC300" s="6"/>
      <c r="PJD300" s="6"/>
      <c r="PJE300" s="6"/>
      <c r="PJF300" s="6"/>
      <c r="PJG300" s="6"/>
      <c r="PJH300" s="6"/>
      <c r="PJI300" s="6"/>
      <c r="PJJ300" s="6"/>
      <c r="PJK300" s="6"/>
      <c r="PJL300" s="6"/>
      <c r="PJM300" s="6"/>
      <c r="PJN300" s="6"/>
      <c r="PJO300" s="6"/>
      <c r="PJP300" s="6"/>
      <c r="PJQ300" s="6"/>
      <c r="PJR300" s="6"/>
      <c r="PJS300" s="6"/>
      <c r="PJT300" s="6"/>
      <c r="PJU300" s="6"/>
      <c r="PJV300" s="6"/>
      <c r="PJW300" s="6"/>
      <c r="PJX300" s="6"/>
      <c r="PJY300" s="6"/>
      <c r="PJZ300" s="6"/>
      <c r="PKA300" s="6"/>
      <c r="PKB300" s="6"/>
      <c r="PKC300" s="6"/>
      <c r="PKD300" s="6"/>
      <c r="PKE300" s="6"/>
      <c r="PKF300" s="6"/>
      <c r="PKG300" s="6"/>
      <c r="PKH300" s="6"/>
      <c r="PKI300" s="6"/>
      <c r="PKJ300" s="6"/>
      <c r="PKK300" s="6"/>
      <c r="PKL300" s="6"/>
      <c r="PKM300" s="6"/>
      <c r="PKN300" s="6"/>
      <c r="PKO300" s="6"/>
      <c r="PKP300" s="6"/>
      <c r="PKQ300" s="6"/>
      <c r="PKR300" s="6"/>
      <c r="PKS300" s="6"/>
      <c r="PKT300" s="6"/>
      <c r="PKU300" s="6"/>
      <c r="PKV300" s="6"/>
      <c r="PKW300" s="6"/>
      <c r="PKX300" s="6"/>
      <c r="PKY300" s="6"/>
      <c r="PKZ300" s="6"/>
      <c r="PLA300" s="6"/>
      <c r="PLB300" s="6"/>
      <c r="PLC300" s="6"/>
      <c r="PLD300" s="6"/>
      <c r="PLE300" s="6"/>
      <c r="PLF300" s="6"/>
      <c r="PLG300" s="6"/>
      <c r="PLH300" s="6"/>
      <c r="PLI300" s="6"/>
      <c r="PLJ300" s="6"/>
      <c r="PLK300" s="6"/>
      <c r="PLL300" s="6"/>
      <c r="PLM300" s="6"/>
      <c r="PLN300" s="6"/>
      <c r="PLO300" s="6"/>
      <c r="PLP300" s="6"/>
      <c r="PLQ300" s="6"/>
      <c r="PLR300" s="6"/>
      <c r="PLS300" s="6"/>
      <c r="PLT300" s="6"/>
      <c r="PLU300" s="6"/>
      <c r="PLV300" s="6"/>
      <c r="PLW300" s="6"/>
      <c r="PLX300" s="6"/>
      <c r="PLY300" s="6"/>
      <c r="PLZ300" s="6"/>
      <c r="PMA300" s="6"/>
      <c r="PMB300" s="6"/>
      <c r="PMC300" s="6"/>
      <c r="PMD300" s="6"/>
      <c r="PME300" s="6"/>
      <c r="PMF300" s="6"/>
      <c r="PMG300" s="6"/>
      <c r="PMH300" s="6"/>
      <c r="PMI300" s="6"/>
      <c r="PMJ300" s="6"/>
      <c r="PMK300" s="6"/>
      <c r="PML300" s="6"/>
      <c r="PMM300" s="6"/>
      <c r="PMN300" s="6"/>
      <c r="PMO300" s="6"/>
      <c r="PMP300" s="6"/>
      <c r="PMQ300" s="6"/>
      <c r="PMR300" s="6"/>
      <c r="PMS300" s="6"/>
      <c r="PMT300" s="6"/>
      <c r="PMU300" s="6"/>
      <c r="PMV300" s="6"/>
      <c r="PMW300" s="6"/>
      <c r="PMX300" s="6"/>
      <c r="PMY300" s="6"/>
      <c r="PMZ300" s="6"/>
      <c r="PNA300" s="6"/>
      <c r="PNB300" s="6"/>
      <c r="PNC300" s="6"/>
      <c r="PND300" s="6"/>
      <c r="PNE300" s="6"/>
      <c r="PNF300" s="6"/>
      <c r="PNG300" s="6"/>
      <c r="PNH300" s="6"/>
      <c r="PNI300" s="6"/>
      <c r="PNJ300" s="6"/>
      <c r="PNK300" s="6"/>
      <c r="PNL300" s="6"/>
      <c r="PNM300" s="6"/>
      <c r="PNN300" s="6"/>
      <c r="PNO300" s="6"/>
      <c r="PNP300" s="6"/>
      <c r="PNQ300" s="6"/>
      <c r="PNR300" s="6"/>
      <c r="PNS300" s="6"/>
      <c r="PNT300" s="6"/>
      <c r="PNU300" s="6"/>
      <c r="PNV300" s="6"/>
      <c r="PNW300" s="6"/>
      <c r="PNX300" s="6"/>
      <c r="PNY300" s="6"/>
      <c r="PNZ300" s="6"/>
      <c r="POA300" s="6"/>
      <c r="POB300" s="6"/>
      <c r="POC300" s="6"/>
      <c r="POD300" s="6"/>
      <c r="POE300" s="6"/>
      <c r="POF300" s="6"/>
      <c r="POG300" s="6"/>
      <c r="POH300" s="6"/>
      <c r="POI300" s="6"/>
      <c r="POJ300" s="6"/>
      <c r="POK300" s="6"/>
      <c r="POL300" s="6"/>
      <c r="POM300" s="6"/>
      <c r="PON300" s="6"/>
      <c r="POO300" s="6"/>
      <c r="POP300" s="6"/>
      <c r="POQ300" s="6"/>
      <c r="POR300" s="6"/>
      <c r="POS300" s="6"/>
      <c r="POT300" s="6"/>
      <c r="POU300" s="6"/>
      <c r="POV300" s="6"/>
      <c r="POW300" s="6"/>
      <c r="POX300" s="6"/>
      <c r="POY300" s="6"/>
      <c r="POZ300" s="6"/>
      <c r="PPA300" s="6"/>
      <c r="PPB300" s="6"/>
      <c r="PPC300" s="6"/>
      <c r="PPD300" s="6"/>
      <c r="PPE300" s="6"/>
      <c r="PPF300" s="6"/>
      <c r="PPG300" s="6"/>
      <c r="PPH300" s="6"/>
      <c r="PPI300" s="6"/>
      <c r="PPJ300" s="6"/>
      <c r="PPK300" s="6"/>
      <c r="PPL300" s="6"/>
      <c r="PPM300" s="6"/>
      <c r="PPN300" s="6"/>
      <c r="PPO300" s="6"/>
      <c r="PPP300" s="6"/>
      <c r="PPQ300" s="6"/>
      <c r="PPR300" s="6"/>
      <c r="PPS300" s="6"/>
      <c r="PPT300" s="6"/>
      <c r="PPU300" s="6"/>
      <c r="PPV300" s="6"/>
      <c r="PPW300" s="6"/>
      <c r="PPX300" s="6"/>
      <c r="PPY300" s="6"/>
      <c r="PPZ300" s="6"/>
      <c r="PQA300" s="6"/>
      <c r="PQB300" s="6"/>
      <c r="PQC300" s="6"/>
      <c r="PQD300" s="6"/>
      <c r="PQE300" s="6"/>
      <c r="PQF300" s="6"/>
      <c r="PQG300" s="6"/>
      <c r="PQH300" s="6"/>
      <c r="PQI300" s="6"/>
      <c r="PQJ300" s="6"/>
      <c r="PQK300" s="6"/>
      <c r="PQL300" s="6"/>
      <c r="PQM300" s="6"/>
      <c r="PQN300" s="6"/>
      <c r="PQO300" s="6"/>
      <c r="PQP300" s="6"/>
      <c r="PQQ300" s="6"/>
      <c r="PQR300" s="6"/>
      <c r="PQS300" s="6"/>
      <c r="PQT300" s="6"/>
      <c r="PQU300" s="6"/>
      <c r="PQV300" s="6"/>
      <c r="PQW300" s="6"/>
      <c r="PQX300" s="6"/>
      <c r="PQY300" s="6"/>
      <c r="PQZ300" s="6"/>
      <c r="PRA300" s="6"/>
      <c r="PRB300" s="6"/>
      <c r="PRC300" s="6"/>
      <c r="PRD300" s="6"/>
      <c r="PRE300" s="6"/>
      <c r="PRF300" s="6"/>
      <c r="PRG300" s="6"/>
      <c r="PRH300" s="6"/>
      <c r="PRI300" s="6"/>
      <c r="PRJ300" s="6"/>
      <c r="PRK300" s="6"/>
      <c r="PRL300" s="6"/>
      <c r="PRM300" s="6"/>
      <c r="PRN300" s="6"/>
      <c r="PRO300" s="6"/>
      <c r="PRP300" s="6"/>
      <c r="PRQ300" s="6"/>
      <c r="PRR300" s="6"/>
      <c r="PRS300" s="6"/>
      <c r="PRT300" s="6"/>
      <c r="PRU300" s="6"/>
      <c r="PRV300" s="6"/>
      <c r="PRW300" s="6"/>
      <c r="PRX300" s="6"/>
      <c r="PRY300" s="6"/>
      <c r="PRZ300" s="6"/>
      <c r="PSA300" s="6"/>
      <c r="PSB300" s="6"/>
      <c r="PSC300" s="6"/>
      <c r="PSD300" s="6"/>
      <c r="PSE300" s="6"/>
      <c r="PSF300" s="6"/>
      <c r="PSG300" s="6"/>
      <c r="PSH300" s="6"/>
      <c r="PSI300" s="6"/>
      <c r="PSJ300" s="6"/>
      <c r="PSK300" s="6"/>
      <c r="PSL300" s="6"/>
      <c r="PSM300" s="6"/>
      <c r="PSN300" s="6"/>
      <c r="PSO300" s="6"/>
      <c r="PSP300" s="6"/>
      <c r="PSQ300" s="6"/>
      <c r="PSR300" s="6"/>
      <c r="PSS300" s="6"/>
      <c r="PST300" s="6"/>
      <c r="PSU300" s="6"/>
      <c r="PSV300" s="6"/>
      <c r="PSW300" s="6"/>
      <c r="PSX300" s="6"/>
      <c r="PSY300" s="6"/>
      <c r="PSZ300" s="6"/>
      <c r="PTA300" s="6"/>
      <c r="PTB300" s="6"/>
      <c r="PTC300" s="6"/>
      <c r="PTD300" s="6"/>
      <c r="PTE300" s="6"/>
      <c r="PTF300" s="6"/>
      <c r="PTG300" s="6"/>
      <c r="PTH300" s="6"/>
      <c r="PTI300" s="6"/>
      <c r="PTJ300" s="6"/>
      <c r="PTK300" s="6"/>
      <c r="PTL300" s="6"/>
      <c r="PTM300" s="6"/>
      <c r="PTN300" s="6"/>
      <c r="PTO300" s="6"/>
      <c r="PTP300" s="6"/>
      <c r="PTQ300" s="6"/>
      <c r="PTR300" s="6"/>
      <c r="PTS300" s="6"/>
      <c r="PTT300" s="6"/>
      <c r="PTU300" s="6"/>
      <c r="PTV300" s="6"/>
      <c r="PTW300" s="6"/>
      <c r="PTX300" s="6"/>
      <c r="PTY300" s="6"/>
      <c r="PTZ300" s="6"/>
      <c r="PUA300" s="6"/>
      <c r="PUB300" s="6"/>
      <c r="PUC300" s="6"/>
      <c r="PUD300" s="6"/>
      <c r="PUE300" s="6"/>
      <c r="PUF300" s="6"/>
      <c r="PUG300" s="6"/>
      <c r="PUH300" s="6"/>
      <c r="PUI300" s="6"/>
      <c r="PUJ300" s="6"/>
      <c r="PUK300" s="6"/>
      <c r="PUL300" s="6"/>
      <c r="PUM300" s="6"/>
      <c r="PUN300" s="6"/>
      <c r="PUO300" s="6"/>
      <c r="PUP300" s="6"/>
      <c r="PUQ300" s="6"/>
      <c r="PUR300" s="6"/>
      <c r="PUS300" s="6"/>
      <c r="PUT300" s="6"/>
      <c r="PUU300" s="6"/>
      <c r="PUV300" s="6"/>
      <c r="PUW300" s="6"/>
      <c r="PUX300" s="6"/>
      <c r="PUY300" s="6"/>
      <c r="PUZ300" s="6"/>
      <c r="PVA300" s="6"/>
      <c r="PVB300" s="6"/>
      <c r="PVC300" s="6"/>
      <c r="PVD300" s="6"/>
      <c r="PVE300" s="6"/>
      <c r="PVF300" s="6"/>
      <c r="PVG300" s="6"/>
      <c r="PVH300" s="6"/>
      <c r="PVI300" s="6"/>
      <c r="PVJ300" s="6"/>
      <c r="PVK300" s="6"/>
      <c r="PVL300" s="6"/>
      <c r="PVM300" s="6"/>
      <c r="PVN300" s="6"/>
      <c r="PVO300" s="6"/>
      <c r="PVP300" s="6"/>
      <c r="PVQ300" s="6"/>
      <c r="PVR300" s="6"/>
      <c r="PVS300" s="6"/>
      <c r="PVT300" s="6"/>
      <c r="PVU300" s="6"/>
      <c r="PVV300" s="6"/>
      <c r="PVW300" s="6"/>
      <c r="PVX300" s="6"/>
      <c r="PVY300" s="6"/>
      <c r="PVZ300" s="6"/>
      <c r="PWA300" s="6"/>
      <c r="PWB300" s="6"/>
      <c r="PWC300" s="6"/>
      <c r="PWD300" s="6"/>
      <c r="PWE300" s="6"/>
      <c r="PWF300" s="6"/>
      <c r="PWG300" s="6"/>
      <c r="PWH300" s="6"/>
      <c r="PWI300" s="6"/>
      <c r="PWJ300" s="6"/>
      <c r="PWK300" s="6"/>
      <c r="PWL300" s="6"/>
      <c r="PWM300" s="6"/>
      <c r="PWN300" s="6"/>
      <c r="PWO300" s="6"/>
      <c r="PWP300" s="6"/>
      <c r="PWQ300" s="6"/>
      <c r="PWR300" s="6"/>
      <c r="PWS300" s="6"/>
      <c r="PWT300" s="6"/>
      <c r="PWU300" s="6"/>
      <c r="PWV300" s="6"/>
      <c r="PWW300" s="6"/>
      <c r="PWX300" s="6"/>
      <c r="PWY300" s="6"/>
      <c r="PWZ300" s="6"/>
      <c r="PXA300" s="6"/>
      <c r="PXB300" s="6"/>
      <c r="PXC300" s="6"/>
      <c r="PXD300" s="6"/>
      <c r="PXE300" s="6"/>
      <c r="PXF300" s="6"/>
      <c r="PXG300" s="6"/>
      <c r="PXH300" s="6"/>
      <c r="PXI300" s="6"/>
      <c r="PXJ300" s="6"/>
      <c r="PXK300" s="6"/>
      <c r="PXL300" s="6"/>
      <c r="PXM300" s="6"/>
      <c r="PXN300" s="6"/>
      <c r="PXO300" s="6"/>
      <c r="PXP300" s="6"/>
      <c r="PXQ300" s="6"/>
      <c r="PXR300" s="6"/>
      <c r="PXS300" s="6"/>
      <c r="PXT300" s="6"/>
      <c r="PXU300" s="6"/>
      <c r="PXV300" s="6"/>
      <c r="PXW300" s="6"/>
      <c r="PXX300" s="6"/>
      <c r="PXY300" s="6"/>
      <c r="PXZ300" s="6"/>
      <c r="PYA300" s="6"/>
      <c r="PYB300" s="6"/>
      <c r="PYC300" s="6"/>
      <c r="PYD300" s="6"/>
      <c r="PYE300" s="6"/>
      <c r="PYF300" s="6"/>
      <c r="PYG300" s="6"/>
      <c r="PYH300" s="6"/>
      <c r="PYI300" s="6"/>
      <c r="PYJ300" s="6"/>
      <c r="PYK300" s="6"/>
      <c r="PYL300" s="6"/>
      <c r="PYM300" s="6"/>
      <c r="PYN300" s="6"/>
      <c r="PYO300" s="6"/>
      <c r="PYP300" s="6"/>
      <c r="PYQ300" s="6"/>
      <c r="PYR300" s="6"/>
      <c r="PYS300" s="6"/>
      <c r="PYT300" s="6"/>
      <c r="PYU300" s="6"/>
      <c r="PYV300" s="6"/>
      <c r="PYW300" s="6"/>
      <c r="PYX300" s="6"/>
      <c r="PYY300" s="6"/>
      <c r="PYZ300" s="6"/>
      <c r="PZA300" s="6"/>
      <c r="PZB300" s="6"/>
      <c r="PZC300" s="6"/>
      <c r="PZD300" s="6"/>
      <c r="PZE300" s="6"/>
      <c r="PZF300" s="6"/>
      <c r="PZG300" s="6"/>
      <c r="PZH300" s="6"/>
      <c r="PZI300" s="6"/>
      <c r="PZJ300" s="6"/>
      <c r="PZK300" s="6"/>
      <c r="PZL300" s="6"/>
      <c r="PZM300" s="6"/>
      <c r="PZN300" s="6"/>
      <c r="PZO300" s="6"/>
      <c r="PZP300" s="6"/>
      <c r="PZQ300" s="6"/>
      <c r="PZR300" s="6"/>
      <c r="PZS300" s="6"/>
      <c r="PZT300" s="6"/>
      <c r="PZU300" s="6"/>
      <c r="PZV300" s="6"/>
      <c r="PZW300" s="6"/>
      <c r="PZX300" s="6"/>
      <c r="PZY300" s="6"/>
      <c r="PZZ300" s="6"/>
      <c r="QAA300" s="6"/>
      <c r="QAB300" s="6"/>
      <c r="QAC300" s="6"/>
      <c r="QAD300" s="6"/>
      <c r="QAE300" s="6"/>
      <c r="QAF300" s="6"/>
      <c r="QAG300" s="6"/>
      <c r="QAH300" s="6"/>
      <c r="QAI300" s="6"/>
      <c r="QAJ300" s="6"/>
      <c r="QAK300" s="6"/>
      <c r="QAL300" s="6"/>
      <c r="QAM300" s="6"/>
      <c r="QAN300" s="6"/>
      <c r="QAO300" s="6"/>
      <c r="QAP300" s="6"/>
      <c r="QAQ300" s="6"/>
      <c r="QAR300" s="6"/>
      <c r="QAS300" s="6"/>
      <c r="QAT300" s="6"/>
      <c r="QAU300" s="6"/>
      <c r="QAV300" s="6"/>
      <c r="QAW300" s="6"/>
      <c r="QAX300" s="6"/>
      <c r="QAY300" s="6"/>
      <c r="QAZ300" s="6"/>
      <c r="QBA300" s="6"/>
      <c r="QBB300" s="6"/>
      <c r="QBC300" s="6"/>
      <c r="QBD300" s="6"/>
      <c r="QBE300" s="6"/>
      <c r="QBF300" s="6"/>
      <c r="QBG300" s="6"/>
      <c r="QBH300" s="6"/>
      <c r="QBI300" s="6"/>
      <c r="QBJ300" s="6"/>
      <c r="QBK300" s="6"/>
      <c r="QBL300" s="6"/>
      <c r="QBM300" s="6"/>
      <c r="QBN300" s="6"/>
      <c r="QBO300" s="6"/>
      <c r="QBP300" s="6"/>
      <c r="QBQ300" s="6"/>
      <c r="QBR300" s="6"/>
      <c r="QBS300" s="6"/>
      <c r="QBT300" s="6"/>
      <c r="QBU300" s="6"/>
      <c r="QBV300" s="6"/>
      <c r="QBW300" s="6"/>
      <c r="QBX300" s="6"/>
      <c r="QBY300" s="6"/>
      <c r="QBZ300" s="6"/>
      <c r="QCA300" s="6"/>
      <c r="QCB300" s="6"/>
      <c r="QCC300" s="6"/>
      <c r="QCD300" s="6"/>
      <c r="QCE300" s="6"/>
      <c r="QCF300" s="6"/>
      <c r="QCG300" s="6"/>
      <c r="QCH300" s="6"/>
      <c r="QCI300" s="6"/>
      <c r="QCJ300" s="6"/>
      <c r="QCK300" s="6"/>
      <c r="QCL300" s="6"/>
      <c r="QCM300" s="6"/>
      <c r="QCN300" s="6"/>
      <c r="QCO300" s="6"/>
      <c r="QCP300" s="6"/>
      <c r="QCQ300" s="6"/>
      <c r="QCR300" s="6"/>
      <c r="QCS300" s="6"/>
      <c r="QCT300" s="6"/>
      <c r="QCU300" s="6"/>
      <c r="QCV300" s="6"/>
      <c r="QCW300" s="6"/>
      <c r="QCX300" s="6"/>
      <c r="QCY300" s="6"/>
      <c r="QCZ300" s="6"/>
      <c r="QDA300" s="6"/>
      <c r="QDB300" s="6"/>
      <c r="QDC300" s="6"/>
      <c r="QDD300" s="6"/>
      <c r="QDE300" s="6"/>
      <c r="QDF300" s="6"/>
      <c r="QDG300" s="6"/>
      <c r="QDH300" s="6"/>
      <c r="QDI300" s="6"/>
      <c r="QDJ300" s="6"/>
      <c r="QDK300" s="6"/>
      <c r="QDL300" s="6"/>
      <c r="QDM300" s="6"/>
      <c r="QDN300" s="6"/>
      <c r="QDO300" s="6"/>
      <c r="QDP300" s="6"/>
      <c r="QDQ300" s="6"/>
      <c r="QDR300" s="6"/>
      <c r="QDS300" s="6"/>
      <c r="QDT300" s="6"/>
      <c r="QDU300" s="6"/>
      <c r="QDV300" s="6"/>
      <c r="QDW300" s="6"/>
      <c r="QDX300" s="6"/>
      <c r="QDY300" s="6"/>
      <c r="QDZ300" s="6"/>
      <c r="QEA300" s="6"/>
      <c r="QEB300" s="6"/>
      <c r="QEC300" s="6"/>
      <c r="QED300" s="6"/>
      <c r="QEE300" s="6"/>
      <c r="QEF300" s="6"/>
      <c r="QEG300" s="6"/>
      <c r="QEH300" s="6"/>
      <c r="QEI300" s="6"/>
      <c r="QEJ300" s="6"/>
      <c r="QEK300" s="6"/>
      <c r="QEL300" s="6"/>
      <c r="QEM300" s="6"/>
      <c r="QEN300" s="6"/>
      <c r="QEO300" s="6"/>
      <c r="QEP300" s="6"/>
      <c r="QEQ300" s="6"/>
      <c r="QER300" s="6"/>
      <c r="QES300" s="6"/>
      <c r="QET300" s="6"/>
      <c r="QEU300" s="6"/>
      <c r="QEV300" s="6"/>
      <c r="QEW300" s="6"/>
      <c r="QEX300" s="6"/>
      <c r="QEY300" s="6"/>
      <c r="QEZ300" s="6"/>
      <c r="QFA300" s="6"/>
      <c r="QFB300" s="6"/>
      <c r="QFC300" s="6"/>
      <c r="QFD300" s="6"/>
      <c r="QFE300" s="6"/>
      <c r="QFF300" s="6"/>
      <c r="QFG300" s="6"/>
      <c r="QFH300" s="6"/>
      <c r="QFI300" s="6"/>
      <c r="QFJ300" s="6"/>
      <c r="QFK300" s="6"/>
      <c r="QFL300" s="6"/>
      <c r="QFM300" s="6"/>
      <c r="QFN300" s="6"/>
      <c r="QFO300" s="6"/>
      <c r="QFP300" s="6"/>
      <c r="QFQ300" s="6"/>
      <c r="QFR300" s="6"/>
      <c r="QFS300" s="6"/>
      <c r="QFT300" s="6"/>
      <c r="QFU300" s="6"/>
      <c r="QFV300" s="6"/>
      <c r="QFW300" s="6"/>
      <c r="QFX300" s="6"/>
      <c r="QFY300" s="6"/>
      <c r="QFZ300" s="6"/>
      <c r="QGA300" s="6"/>
      <c r="QGB300" s="6"/>
      <c r="QGC300" s="6"/>
      <c r="QGD300" s="6"/>
      <c r="QGE300" s="6"/>
      <c r="QGF300" s="6"/>
      <c r="QGG300" s="6"/>
      <c r="QGH300" s="6"/>
      <c r="QGI300" s="6"/>
      <c r="QGJ300" s="6"/>
      <c r="QGK300" s="6"/>
      <c r="QGL300" s="6"/>
      <c r="QGM300" s="6"/>
      <c r="QGN300" s="6"/>
      <c r="QGO300" s="6"/>
      <c r="QGP300" s="6"/>
      <c r="QGQ300" s="6"/>
      <c r="QGR300" s="6"/>
      <c r="QGS300" s="6"/>
      <c r="QGT300" s="6"/>
      <c r="QGU300" s="6"/>
      <c r="QGV300" s="6"/>
      <c r="QGW300" s="6"/>
      <c r="QGX300" s="6"/>
      <c r="QGY300" s="6"/>
      <c r="QGZ300" s="6"/>
      <c r="QHA300" s="6"/>
      <c r="QHB300" s="6"/>
      <c r="QHC300" s="6"/>
      <c r="QHD300" s="6"/>
      <c r="QHE300" s="6"/>
      <c r="QHF300" s="6"/>
      <c r="QHG300" s="6"/>
      <c r="QHH300" s="6"/>
      <c r="QHI300" s="6"/>
      <c r="QHJ300" s="6"/>
      <c r="QHK300" s="6"/>
      <c r="QHL300" s="6"/>
      <c r="QHM300" s="6"/>
      <c r="QHN300" s="6"/>
      <c r="QHO300" s="6"/>
      <c r="QHP300" s="6"/>
      <c r="QHQ300" s="6"/>
      <c r="QHR300" s="6"/>
      <c r="QHS300" s="6"/>
      <c r="QHT300" s="6"/>
      <c r="QHU300" s="6"/>
      <c r="QHV300" s="6"/>
      <c r="QHW300" s="6"/>
      <c r="QHX300" s="6"/>
      <c r="QHY300" s="6"/>
      <c r="QHZ300" s="6"/>
      <c r="QIA300" s="6"/>
      <c r="QIB300" s="6"/>
      <c r="QIC300" s="6"/>
      <c r="QID300" s="6"/>
      <c r="QIE300" s="6"/>
      <c r="QIF300" s="6"/>
      <c r="QIG300" s="6"/>
      <c r="QIH300" s="6"/>
      <c r="QII300" s="6"/>
      <c r="QIJ300" s="6"/>
      <c r="QIK300" s="6"/>
      <c r="QIL300" s="6"/>
      <c r="QIM300" s="6"/>
      <c r="QIN300" s="6"/>
      <c r="QIO300" s="6"/>
      <c r="QIP300" s="6"/>
      <c r="QIQ300" s="6"/>
      <c r="QIR300" s="6"/>
      <c r="QIS300" s="6"/>
      <c r="QIT300" s="6"/>
      <c r="QIU300" s="6"/>
      <c r="QIV300" s="6"/>
      <c r="QIW300" s="6"/>
      <c r="QIX300" s="6"/>
      <c r="QIY300" s="6"/>
      <c r="QIZ300" s="6"/>
      <c r="QJA300" s="6"/>
      <c r="QJB300" s="6"/>
      <c r="QJC300" s="6"/>
      <c r="QJD300" s="6"/>
      <c r="QJE300" s="6"/>
      <c r="QJF300" s="6"/>
      <c r="QJG300" s="6"/>
      <c r="QJH300" s="6"/>
      <c r="QJI300" s="6"/>
      <c r="QJJ300" s="6"/>
      <c r="QJK300" s="6"/>
      <c r="QJL300" s="6"/>
      <c r="QJM300" s="6"/>
      <c r="QJN300" s="6"/>
      <c r="QJO300" s="6"/>
      <c r="QJP300" s="6"/>
      <c r="QJQ300" s="6"/>
      <c r="QJR300" s="6"/>
      <c r="QJS300" s="6"/>
      <c r="QJT300" s="6"/>
      <c r="QJU300" s="6"/>
      <c r="QJV300" s="6"/>
      <c r="QJW300" s="6"/>
      <c r="QJX300" s="6"/>
      <c r="QJY300" s="6"/>
      <c r="QJZ300" s="6"/>
      <c r="QKA300" s="6"/>
      <c r="QKB300" s="6"/>
      <c r="QKC300" s="6"/>
      <c r="QKD300" s="6"/>
      <c r="QKE300" s="6"/>
      <c r="QKF300" s="6"/>
      <c r="QKG300" s="6"/>
      <c r="QKH300" s="6"/>
      <c r="QKI300" s="6"/>
      <c r="QKJ300" s="6"/>
      <c r="QKK300" s="6"/>
      <c r="QKL300" s="6"/>
      <c r="QKM300" s="6"/>
      <c r="QKN300" s="6"/>
      <c r="QKO300" s="6"/>
      <c r="QKP300" s="6"/>
      <c r="QKQ300" s="6"/>
      <c r="QKR300" s="6"/>
      <c r="QKS300" s="6"/>
      <c r="QKT300" s="6"/>
      <c r="QKU300" s="6"/>
      <c r="QKV300" s="6"/>
      <c r="QKW300" s="6"/>
      <c r="QKX300" s="6"/>
      <c r="QKY300" s="6"/>
      <c r="QKZ300" s="6"/>
      <c r="QLA300" s="6"/>
      <c r="QLB300" s="6"/>
      <c r="QLC300" s="6"/>
      <c r="QLD300" s="6"/>
      <c r="QLE300" s="6"/>
      <c r="QLF300" s="6"/>
      <c r="QLG300" s="6"/>
      <c r="QLH300" s="6"/>
      <c r="QLI300" s="6"/>
      <c r="QLJ300" s="6"/>
      <c r="QLK300" s="6"/>
      <c r="QLL300" s="6"/>
      <c r="QLM300" s="6"/>
      <c r="QLN300" s="6"/>
      <c r="QLO300" s="6"/>
      <c r="QLP300" s="6"/>
      <c r="QLQ300" s="6"/>
      <c r="QLR300" s="6"/>
      <c r="QLS300" s="6"/>
      <c r="QLT300" s="6"/>
      <c r="QLU300" s="6"/>
      <c r="QLV300" s="6"/>
      <c r="QLW300" s="6"/>
      <c r="QLX300" s="6"/>
      <c r="QLY300" s="6"/>
      <c r="QLZ300" s="6"/>
      <c r="QMA300" s="6"/>
      <c r="QMB300" s="6"/>
      <c r="QMC300" s="6"/>
      <c r="QMD300" s="6"/>
      <c r="QME300" s="6"/>
      <c r="QMF300" s="6"/>
      <c r="QMG300" s="6"/>
      <c r="QMH300" s="6"/>
      <c r="QMI300" s="6"/>
      <c r="QMJ300" s="6"/>
      <c r="QMK300" s="6"/>
      <c r="QML300" s="6"/>
      <c r="QMM300" s="6"/>
      <c r="QMN300" s="6"/>
      <c r="QMO300" s="6"/>
      <c r="QMP300" s="6"/>
      <c r="QMQ300" s="6"/>
      <c r="QMR300" s="6"/>
      <c r="QMS300" s="6"/>
      <c r="QMT300" s="6"/>
      <c r="QMU300" s="6"/>
      <c r="QMV300" s="6"/>
      <c r="QMW300" s="6"/>
      <c r="QMX300" s="6"/>
      <c r="QMY300" s="6"/>
      <c r="QMZ300" s="6"/>
      <c r="QNA300" s="6"/>
      <c r="QNB300" s="6"/>
      <c r="QNC300" s="6"/>
      <c r="QND300" s="6"/>
      <c r="QNE300" s="6"/>
      <c r="QNF300" s="6"/>
      <c r="QNG300" s="6"/>
      <c r="QNH300" s="6"/>
      <c r="QNI300" s="6"/>
      <c r="QNJ300" s="6"/>
      <c r="QNK300" s="6"/>
      <c r="QNL300" s="6"/>
      <c r="QNM300" s="6"/>
      <c r="QNN300" s="6"/>
      <c r="QNO300" s="6"/>
      <c r="QNP300" s="6"/>
      <c r="QNQ300" s="6"/>
      <c r="QNR300" s="6"/>
      <c r="QNS300" s="6"/>
      <c r="QNT300" s="6"/>
      <c r="QNU300" s="6"/>
      <c r="QNV300" s="6"/>
      <c r="QNW300" s="6"/>
      <c r="QNX300" s="6"/>
      <c r="QNY300" s="6"/>
      <c r="QNZ300" s="6"/>
      <c r="QOA300" s="6"/>
      <c r="QOB300" s="6"/>
      <c r="QOC300" s="6"/>
      <c r="QOD300" s="6"/>
      <c r="QOE300" s="6"/>
      <c r="QOF300" s="6"/>
      <c r="QOG300" s="6"/>
      <c r="QOH300" s="6"/>
      <c r="QOI300" s="6"/>
      <c r="QOJ300" s="6"/>
      <c r="QOK300" s="6"/>
      <c r="QOL300" s="6"/>
      <c r="QOM300" s="6"/>
      <c r="QON300" s="6"/>
      <c r="QOO300" s="6"/>
      <c r="QOP300" s="6"/>
      <c r="QOQ300" s="6"/>
      <c r="QOR300" s="6"/>
      <c r="QOS300" s="6"/>
      <c r="QOT300" s="6"/>
      <c r="QOU300" s="6"/>
      <c r="QOV300" s="6"/>
      <c r="QOW300" s="6"/>
      <c r="QOX300" s="6"/>
      <c r="QOY300" s="6"/>
      <c r="QOZ300" s="6"/>
      <c r="QPA300" s="6"/>
      <c r="QPB300" s="6"/>
      <c r="QPC300" s="6"/>
      <c r="QPD300" s="6"/>
      <c r="QPE300" s="6"/>
      <c r="QPF300" s="6"/>
      <c r="QPG300" s="6"/>
      <c r="QPH300" s="6"/>
      <c r="QPI300" s="6"/>
      <c r="QPJ300" s="6"/>
      <c r="QPK300" s="6"/>
      <c r="QPL300" s="6"/>
      <c r="QPM300" s="6"/>
      <c r="QPN300" s="6"/>
      <c r="QPO300" s="6"/>
      <c r="QPP300" s="6"/>
      <c r="QPQ300" s="6"/>
      <c r="QPR300" s="6"/>
      <c r="QPS300" s="6"/>
      <c r="QPT300" s="6"/>
      <c r="QPU300" s="6"/>
      <c r="QPV300" s="6"/>
      <c r="QPW300" s="6"/>
      <c r="QPX300" s="6"/>
      <c r="QPY300" s="6"/>
      <c r="QPZ300" s="6"/>
      <c r="QQA300" s="6"/>
      <c r="QQB300" s="6"/>
      <c r="QQC300" s="6"/>
      <c r="QQD300" s="6"/>
      <c r="QQE300" s="6"/>
      <c r="QQF300" s="6"/>
      <c r="QQG300" s="6"/>
      <c r="QQH300" s="6"/>
      <c r="QQI300" s="6"/>
      <c r="QQJ300" s="6"/>
      <c r="QQK300" s="6"/>
      <c r="QQL300" s="6"/>
      <c r="QQM300" s="6"/>
      <c r="QQN300" s="6"/>
      <c r="QQO300" s="6"/>
      <c r="QQP300" s="6"/>
      <c r="QQQ300" s="6"/>
      <c r="QQR300" s="6"/>
      <c r="QQS300" s="6"/>
      <c r="QQT300" s="6"/>
      <c r="QQU300" s="6"/>
      <c r="QQV300" s="6"/>
      <c r="QQW300" s="6"/>
      <c r="QQX300" s="6"/>
      <c r="QQY300" s="6"/>
      <c r="QQZ300" s="6"/>
      <c r="QRA300" s="6"/>
      <c r="QRB300" s="6"/>
      <c r="QRC300" s="6"/>
      <c r="QRD300" s="6"/>
      <c r="QRE300" s="6"/>
      <c r="QRF300" s="6"/>
      <c r="QRG300" s="6"/>
      <c r="QRH300" s="6"/>
      <c r="QRI300" s="6"/>
      <c r="QRJ300" s="6"/>
      <c r="QRK300" s="6"/>
      <c r="QRL300" s="6"/>
      <c r="QRM300" s="6"/>
      <c r="QRN300" s="6"/>
      <c r="QRO300" s="6"/>
      <c r="QRP300" s="6"/>
      <c r="QRQ300" s="6"/>
      <c r="QRR300" s="6"/>
      <c r="QRS300" s="6"/>
      <c r="QRT300" s="6"/>
      <c r="QRU300" s="6"/>
      <c r="QRV300" s="6"/>
      <c r="QRW300" s="6"/>
      <c r="QRX300" s="6"/>
      <c r="QRY300" s="6"/>
      <c r="QRZ300" s="6"/>
      <c r="QSA300" s="6"/>
      <c r="QSB300" s="6"/>
      <c r="QSC300" s="6"/>
      <c r="QSD300" s="6"/>
      <c r="QSE300" s="6"/>
      <c r="QSF300" s="6"/>
      <c r="QSG300" s="6"/>
      <c r="QSH300" s="6"/>
      <c r="QSI300" s="6"/>
      <c r="QSJ300" s="6"/>
      <c r="QSK300" s="6"/>
      <c r="QSL300" s="6"/>
      <c r="QSM300" s="6"/>
      <c r="QSN300" s="6"/>
      <c r="QSO300" s="6"/>
      <c r="QSP300" s="6"/>
      <c r="QSQ300" s="6"/>
      <c r="QSR300" s="6"/>
      <c r="QSS300" s="6"/>
      <c r="QST300" s="6"/>
      <c r="QSU300" s="6"/>
      <c r="QSV300" s="6"/>
      <c r="QSW300" s="6"/>
      <c r="QSX300" s="6"/>
      <c r="QSY300" s="6"/>
      <c r="QSZ300" s="6"/>
      <c r="QTA300" s="6"/>
      <c r="QTB300" s="6"/>
      <c r="QTC300" s="6"/>
      <c r="QTD300" s="6"/>
      <c r="QTE300" s="6"/>
      <c r="QTF300" s="6"/>
      <c r="QTG300" s="6"/>
      <c r="QTH300" s="6"/>
      <c r="QTI300" s="6"/>
      <c r="QTJ300" s="6"/>
      <c r="QTK300" s="6"/>
      <c r="QTL300" s="6"/>
      <c r="QTM300" s="6"/>
      <c r="QTN300" s="6"/>
      <c r="QTO300" s="6"/>
      <c r="QTP300" s="6"/>
      <c r="QTQ300" s="6"/>
      <c r="QTR300" s="6"/>
      <c r="QTS300" s="6"/>
      <c r="QTT300" s="6"/>
      <c r="QTU300" s="6"/>
      <c r="QTV300" s="6"/>
      <c r="QTW300" s="6"/>
      <c r="QTX300" s="6"/>
      <c r="QTY300" s="6"/>
      <c r="QTZ300" s="6"/>
      <c r="QUA300" s="6"/>
      <c r="QUB300" s="6"/>
      <c r="QUC300" s="6"/>
      <c r="QUD300" s="6"/>
      <c r="QUE300" s="6"/>
      <c r="QUF300" s="6"/>
      <c r="QUG300" s="6"/>
      <c r="QUH300" s="6"/>
      <c r="QUI300" s="6"/>
      <c r="QUJ300" s="6"/>
      <c r="QUK300" s="6"/>
      <c r="QUL300" s="6"/>
      <c r="QUM300" s="6"/>
      <c r="QUN300" s="6"/>
      <c r="QUO300" s="6"/>
      <c r="QUP300" s="6"/>
      <c r="QUQ300" s="6"/>
      <c r="QUR300" s="6"/>
      <c r="QUS300" s="6"/>
      <c r="QUT300" s="6"/>
      <c r="QUU300" s="6"/>
      <c r="QUV300" s="6"/>
      <c r="QUW300" s="6"/>
      <c r="QUX300" s="6"/>
      <c r="QUY300" s="6"/>
      <c r="QUZ300" s="6"/>
      <c r="QVA300" s="6"/>
      <c r="QVB300" s="6"/>
      <c r="QVC300" s="6"/>
      <c r="QVD300" s="6"/>
      <c r="QVE300" s="6"/>
      <c r="QVF300" s="6"/>
      <c r="QVG300" s="6"/>
      <c r="QVH300" s="6"/>
      <c r="QVI300" s="6"/>
      <c r="QVJ300" s="6"/>
      <c r="QVK300" s="6"/>
      <c r="QVL300" s="6"/>
      <c r="QVM300" s="6"/>
      <c r="QVN300" s="6"/>
      <c r="QVO300" s="6"/>
      <c r="QVP300" s="6"/>
      <c r="QVQ300" s="6"/>
      <c r="QVR300" s="6"/>
      <c r="QVS300" s="6"/>
      <c r="QVT300" s="6"/>
      <c r="QVU300" s="6"/>
      <c r="QVV300" s="6"/>
      <c r="QVW300" s="6"/>
      <c r="QVX300" s="6"/>
      <c r="QVY300" s="6"/>
      <c r="QVZ300" s="6"/>
      <c r="QWA300" s="6"/>
      <c r="QWB300" s="6"/>
      <c r="QWC300" s="6"/>
      <c r="QWD300" s="6"/>
      <c r="QWE300" s="6"/>
      <c r="QWF300" s="6"/>
      <c r="QWG300" s="6"/>
      <c r="QWH300" s="6"/>
      <c r="QWI300" s="6"/>
      <c r="QWJ300" s="6"/>
      <c r="QWK300" s="6"/>
      <c r="QWL300" s="6"/>
      <c r="QWM300" s="6"/>
      <c r="QWN300" s="6"/>
      <c r="QWO300" s="6"/>
      <c r="QWP300" s="6"/>
      <c r="QWQ300" s="6"/>
      <c r="QWR300" s="6"/>
      <c r="QWS300" s="6"/>
      <c r="QWT300" s="6"/>
      <c r="QWU300" s="6"/>
      <c r="QWV300" s="6"/>
      <c r="QWW300" s="6"/>
      <c r="QWX300" s="6"/>
      <c r="QWY300" s="6"/>
      <c r="QWZ300" s="6"/>
      <c r="QXA300" s="6"/>
      <c r="QXB300" s="6"/>
      <c r="QXC300" s="6"/>
      <c r="QXD300" s="6"/>
      <c r="QXE300" s="6"/>
      <c r="QXF300" s="6"/>
      <c r="QXG300" s="6"/>
      <c r="QXH300" s="6"/>
      <c r="QXI300" s="6"/>
      <c r="QXJ300" s="6"/>
      <c r="QXK300" s="6"/>
      <c r="QXL300" s="6"/>
      <c r="QXM300" s="6"/>
      <c r="QXN300" s="6"/>
      <c r="QXO300" s="6"/>
      <c r="QXP300" s="6"/>
      <c r="QXQ300" s="6"/>
      <c r="QXR300" s="6"/>
      <c r="QXS300" s="6"/>
      <c r="QXT300" s="6"/>
      <c r="QXU300" s="6"/>
      <c r="QXV300" s="6"/>
      <c r="QXW300" s="6"/>
      <c r="QXX300" s="6"/>
      <c r="QXY300" s="6"/>
      <c r="QXZ300" s="6"/>
      <c r="QYA300" s="6"/>
      <c r="QYB300" s="6"/>
      <c r="QYC300" s="6"/>
      <c r="QYD300" s="6"/>
      <c r="QYE300" s="6"/>
      <c r="QYF300" s="6"/>
      <c r="QYG300" s="6"/>
      <c r="QYH300" s="6"/>
      <c r="QYI300" s="6"/>
      <c r="QYJ300" s="6"/>
      <c r="QYK300" s="6"/>
      <c r="QYL300" s="6"/>
      <c r="QYM300" s="6"/>
      <c r="QYN300" s="6"/>
      <c r="QYO300" s="6"/>
      <c r="QYP300" s="6"/>
      <c r="QYQ300" s="6"/>
      <c r="QYR300" s="6"/>
      <c r="QYS300" s="6"/>
      <c r="QYT300" s="6"/>
      <c r="QYU300" s="6"/>
      <c r="QYV300" s="6"/>
      <c r="QYW300" s="6"/>
      <c r="QYX300" s="6"/>
      <c r="QYY300" s="6"/>
      <c r="QYZ300" s="6"/>
      <c r="QZA300" s="6"/>
      <c r="QZB300" s="6"/>
      <c r="QZC300" s="6"/>
      <c r="QZD300" s="6"/>
      <c r="QZE300" s="6"/>
      <c r="QZF300" s="6"/>
      <c r="QZG300" s="6"/>
      <c r="QZH300" s="6"/>
      <c r="QZI300" s="6"/>
      <c r="QZJ300" s="6"/>
      <c r="QZK300" s="6"/>
      <c r="QZL300" s="6"/>
      <c r="QZM300" s="6"/>
      <c r="QZN300" s="6"/>
      <c r="QZO300" s="6"/>
      <c r="QZP300" s="6"/>
      <c r="QZQ300" s="6"/>
      <c r="QZR300" s="6"/>
      <c r="QZS300" s="6"/>
      <c r="QZT300" s="6"/>
      <c r="QZU300" s="6"/>
      <c r="QZV300" s="6"/>
      <c r="QZW300" s="6"/>
      <c r="QZX300" s="6"/>
      <c r="QZY300" s="6"/>
      <c r="QZZ300" s="6"/>
      <c r="RAA300" s="6"/>
      <c r="RAB300" s="6"/>
      <c r="RAC300" s="6"/>
      <c r="RAD300" s="6"/>
      <c r="RAE300" s="6"/>
      <c r="RAF300" s="6"/>
      <c r="RAG300" s="6"/>
      <c r="RAH300" s="6"/>
      <c r="RAI300" s="6"/>
      <c r="RAJ300" s="6"/>
      <c r="RAK300" s="6"/>
      <c r="RAL300" s="6"/>
      <c r="RAM300" s="6"/>
      <c r="RAN300" s="6"/>
      <c r="RAO300" s="6"/>
      <c r="RAP300" s="6"/>
      <c r="RAQ300" s="6"/>
      <c r="RAR300" s="6"/>
      <c r="RAS300" s="6"/>
      <c r="RAT300" s="6"/>
      <c r="RAU300" s="6"/>
      <c r="RAV300" s="6"/>
      <c r="RAW300" s="6"/>
      <c r="RAX300" s="6"/>
      <c r="RAY300" s="6"/>
      <c r="RAZ300" s="6"/>
      <c r="RBA300" s="6"/>
      <c r="RBB300" s="6"/>
      <c r="RBC300" s="6"/>
      <c r="RBD300" s="6"/>
      <c r="RBE300" s="6"/>
      <c r="RBF300" s="6"/>
      <c r="RBG300" s="6"/>
      <c r="RBH300" s="6"/>
      <c r="RBI300" s="6"/>
      <c r="RBJ300" s="6"/>
      <c r="RBK300" s="6"/>
      <c r="RBL300" s="6"/>
      <c r="RBM300" s="6"/>
      <c r="RBN300" s="6"/>
      <c r="RBO300" s="6"/>
      <c r="RBP300" s="6"/>
      <c r="RBQ300" s="6"/>
      <c r="RBR300" s="6"/>
      <c r="RBS300" s="6"/>
      <c r="RBT300" s="6"/>
      <c r="RBU300" s="6"/>
      <c r="RBV300" s="6"/>
      <c r="RBW300" s="6"/>
      <c r="RBX300" s="6"/>
      <c r="RBY300" s="6"/>
      <c r="RBZ300" s="6"/>
      <c r="RCA300" s="6"/>
      <c r="RCB300" s="6"/>
      <c r="RCC300" s="6"/>
      <c r="RCD300" s="6"/>
      <c r="RCE300" s="6"/>
      <c r="RCF300" s="6"/>
      <c r="RCG300" s="6"/>
      <c r="RCH300" s="6"/>
      <c r="RCI300" s="6"/>
      <c r="RCJ300" s="6"/>
      <c r="RCK300" s="6"/>
      <c r="RCL300" s="6"/>
      <c r="RCM300" s="6"/>
      <c r="RCN300" s="6"/>
      <c r="RCO300" s="6"/>
      <c r="RCP300" s="6"/>
      <c r="RCQ300" s="6"/>
      <c r="RCR300" s="6"/>
      <c r="RCS300" s="6"/>
      <c r="RCT300" s="6"/>
      <c r="RCU300" s="6"/>
      <c r="RCV300" s="6"/>
      <c r="RCW300" s="6"/>
      <c r="RCX300" s="6"/>
      <c r="RCY300" s="6"/>
      <c r="RCZ300" s="6"/>
      <c r="RDA300" s="6"/>
      <c r="RDB300" s="6"/>
      <c r="RDC300" s="6"/>
      <c r="RDD300" s="6"/>
      <c r="RDE300" s="6"/>
      <c r="RDF300" s="6"/>
      <c r="RDG300" s="6"/>
      <c r="RDH300" s="6"/>
      <c r="RDI300" s="6"/>
      <c r="RDJ300" s="6"/>
      <c r="RDK300" s="6"/>
      <c r="RDL300" s="6"/>
      <c r="RDM300" s="6"/>
      <c r="RDN300" s="6"/>
      <c r="RDO300" s="6"/>
      <c r="RDP300" s="6"/>
      <c r="RDQ300" s="6"/>
      <c r="RDR300" s="6"/>
      <c r="RDS300" s="6"/>
      <c r="RDT300" s="6"/>
      <c r="RDU300" s="6"/>
      <c r="RDV300" s="6"/>
      <c r="RDW300" s="6"/>
      <c r="RDX300" s="6"/>
      <c r="RDY300" s="6"/>
      <c r="RDZ300" s="6"/>
      <c r="REA300" s="6"/>
      <c r="REB300" s="6"/>
      <c r="REC300" s="6"/>
      <c r="RED300" s="6"/>
      <c r="REE300" s="6"/>
      <c r="REF300" s="6"/>
      <c r="REG300" s="6"/>
      <c r="REH300" s="6"/>
      <c r="REI300" s="6"/>
      <c r="REJ300" s="6"/>
      <c r="REK300" s="6"/>
      <c r="REL300" s="6"/>
      <c r="REM300" s="6"/>
      <c r="REN300" s="6"/>
      <c r="REO300" s="6"/>
      <c r="REP300" s="6"/>
      <c r="REQ300" s="6"/>
      <c r="RER300" s="6"/>
      <c r="RES300" s="6"/>
      <c r="RET300" s="6"/>
      <c r="REU300" s="6"/>
      <c r="REV300" s="6"/>
      <c r="REW300" s="6"/>
      <c r="REX300" s="6"/>
      <c r="REY300" s="6"/>
      <c r="REZ300" s="6"/>
      <c r="RFA300" s="6"/>
      <c r="RFB300" s="6"/>
      <c r="RFC300" s="6"/>
      <c r="RFD300" s="6"/>
      <c r="RFE300" s="6"/>
      <c r="RFF300" s="6"/>
      <c r="RFG300" s="6"/>
      <c r="RFH300" s="6"/>
      <c r="RFI300" s="6"/>
      <c r="RFJ300" s="6"/>
      <c r="RFK300" s="6"/>
      <c r="RFL300" s="6"/>
      <c r="RFM300" s="6"/>
      <c r="RFN300" s="6"/>
      <c r="RFO300" s="6"/>
      <c r="RFP300" s="6"/>
      <c r="RFQ300" s="6"/>
      <c r="RFR300" s="6"/>
      <c r="RFS300" s="6"/>
      <c r="RFT300" s="6"/>
      <c r="RFU300" s="6"/>
      <c r="RFV300" s="6"/>
      <c r="RFW300" s="6"/>
      <c r="RFX300" s="6"/>
      <c r="RFY300" s="6"/>
      <c r="RFZ300" s="6"/>
      <c r="RGA300" s="6"/>
      <c r="RGB300" s="6"/>
      <c r="RGC300" s="6"/>
      <c r="RGD300" s="6"/>
      <c r="RGE300" s="6"/>
      <c r="RGF300" s="6"/>
      <c r="RGG300" s="6"/>
      <c r="RGH300" s="6"/>
      <c r="RGI300" s="6"/>
      <c r="RGJ300" s="6"/>
      <c r="RGK300" s="6"/>
      <c r="RGL300" s="6"/>
      <c r="RGM300" s="6"/>
      <c r="RGN300" s="6"/>
      <c r="RGO300" s="6"/>
      <c r="RGP300" s="6"/>
      <c r="RGQ300" s="6"/>
      <c r="RGR300" s="6"/>
      <c r="RGS300" s="6"/>
      <c r="RGT300" s="6"/>
      <c r="RGU300" s="6"/>
      <c r="RGV300" s="6"/>
      <c r="RGW300" s="6"/>
      <c r="RGX300" s="6"/>
      <c r="RGY300" s="6"/>
      <c r="RGZ300" s="6"/>
      <c r="RHA300" s="6"/>
      <c r="RHB300" s="6"/>
      <c r="RHC300" s="6"/>
      <c r="RHD300" s="6"/>
      <c r="RHE300" s="6"/>
      <c r="RHF300" s="6"/>
      <c r="RHG300" s="6"/>
      <c r="RHH300" s="6"/>
      <c r="RHI300" s="6"/>
      <c r="RHJ300" s="6"/>
      <c r="RHK300" s="6"/>
      <c r="RHL300" s="6"/>
      <c r="RHM300" s="6"/>
      <c r="RHN300" s="6"/>
      <c r="RHO300" s="6"/>
      <c r="RHP300" s="6"/>
      <c r="RHQ300" s="6"/>
      <c r="RHR300" s="6"/>
      <c r="RHS300" s="6"/>
      <c r="RHT300" s="6"/>
      <c r="RHU300" s="6"/>
      <c r="RHV300" s="6"/>
      <c r="RHW300" s="6"/>
      <c r="RHX300" s="6"/>
      <c r="RHY300" s="6"/>
      <c r="RHZ300" s="6"/>
      <c r="RIA300" s="6"/>
      <c r="RIB300" s="6"/>
      <c r="RIC300" s="6"/>
      <c r="RID300" s="6"/>
      <c r="RIE300" s="6"/>
      <c r="RIF300" s="6"/>
      <c r="RIG300" s="6"/>
      <c r="RIH300" s="6"/>
      <c r="RII300" s="6"/>
      <c r="RIJ300" s="6"/>
      <c r="RIK300" s="6"/>
      <c r="RIL300" s="6"/>
      <c r="RIM300" s="6"/>
      <c r="RIN300" s="6"/>
      <c r="RIO300" s="6"/>
      <c r="RIP300" s="6"/>
      <c r="RIQ300" s="6"/>
      <c r="RIR300" s="6"/>
      <c r="RIS300" s="6"/>
      <c r="RIT300" s="6"/>
      <c r="RIU300" s="6"/>
      <c r="RIV300" s="6"/>
      <c r="RIW300" s="6"/>
      <c r="RIX300" s="6"/>
      <c r="RIY300" s="6"/>
      <c r="RIZ300" s="6"/>
      <c r="RJA300" s="6"/>
      <c r="RJB300" s="6"/>
      <c r="RJC300" s="6"/>
      <c r="RJD300" s="6"/>
      <c r="RJE300" s="6"/>
      <c r="RJF300" s="6"/>
      <c r="RJG300" s="6"/>
      <c r="RJH300" s="6"/>
      <c r="RJI300" s="6"/>
      <c r="RJJ300" s="6"/>
      <c r="RJK300" s="6"/>
      <c r="RJL300" s="6"/>
      <c r="RJM300" s="6"/>
      <c r="RJN300" s="6"/>
      <c r="RJO300" s="6"/>
      <c r="RJP300" s="6"/>
      <c r="RJQ300" s="6"/>
      <c r="RJR300" s="6"/>
      <c r="RJS300" s="6"/>
      <c r="RJT300" s="6"/>
      <c r="RJU300" s="6"/>
      <c r="RJV300" s="6"/>
      <c r="RJW300" s="6"/>
      <c r="RJX300" s="6"/>
      <c r="RJY300" s="6"/>
      <c r="RJZ300" s="6"/>
      <c r="RKA300" s="6"/>
      <c r="RKB300" s="6"/>
      <c r="RKC300" s="6"/>
      <c r="RKD300" s="6"/>
      <c r="RKE300" s="6"/>
      <c r="RKF300" s="6"/>
      <c r="RKG300" s="6"/>
      <c r="RKH300" s="6"/>
      <c r="RKI300" s="6"/>
      <c r="RKJ300" s="6"/>
      <c r="RKK300" s="6"/>
      <c r="RKL300" s="6"/>
      <c r="RKM300" s="6"/>
      <c r="RKN300" s="6"/>
      <c r="RKO300" s="6"/>
      <c r="RKP300" s="6"/>
      <c r="RKQ300" s="6"/>
      <c r="RKR300" s="6"/>
      <c r="RKS300" s="6"/>
      <c r="RKT300" s="6"/>
      <c r="RKU300" s="6"/>
      <c r="RKV300" s="6"/>
      <c r="RKW300" s="6"/>
      <c r="RKX300" s="6"/>
      <c r="RKY300" s="6"/>
      <c r="RKZ300" s="6"/>
      <c r="RLA300" s="6"/>
      <c r="RLB300" s="6"/>
      <c r="RLC300" s="6"/>
      <c r="RLD300" s="6"/>
      <c r="RLE300" s="6"/>
      <c r="RLF300" s="6"/>
      <c r="RLG300" s="6"/>
      <c r="RLH300" s="6"/>
      <c r="RLI300" s="6"/>
      <c r="RLJ300" s="6"/>
      <c r="RLK300" s="6"/>
      <c r="RLL300" s="6"/>
      <c r="RLM300" s="6"/>
      <c r="RLN300" s="6"/>
      <c r="RLO300" s="6"/>
      <c r="RLP300" s="6"/>
      <c r="RLQ300" s="6"/>
      <c r="RLR300" s="6"/>
      <c r="RLS300" s="6"/>
      <c r="RLT300" s="6"/>
      <c r="RLU300" s="6"/>
      <c r="RLV300" s="6"/>
      <c r="RLW300" s="6"/>
      <c r="RLX300" s="6"/>
      <c r="RLY300" s="6"/>
      <c r="RLZ300" s="6"/>
      <c r="RMA300" s="6"/>
      <c r="RMB300" s="6"/>
      <c r="RMC300" s="6"/>
      <c r="RMD300" s="6"/>
      <c r="RME300" s="6"/>
      <c r="RMF300" s="6"/>
      <c r="RMG300" s="6"/>
      <c r="RMH300" s="6"/>
      <c r="RMI300" s="6"/>
      <c r="RMJ300" s="6"/>
      <c r="RMK300" s="6"/>
      <c r="RML300" s="6"/>
      <c r="RMM300" s="6"/>
      <c r="RMN300" s="6"/>
      <c r="RMO300" s="6"/>
      <c r="RMP300" s="6"/>
      <c r="RMQ300" s="6"/>
      <c r="RMR300" s="6"/>
      <c r="RMS300" s="6"/>
      <c r="RMT300" s="6"/>
      <c r="RMU300" s="6"/>
      <c r="RMV300" s="6"/>
      <c r="RMW300" s="6"/>
      <c r="RMX300" s="6"/>
      <c r="RMY300" s="6"/>
      <c r="RMZ300" s="6"/>
      <c r="RNA300" s="6"/>
      <c r="RNB300" s="6"/>
      <c r="RNC300" s="6"/>
      <c r="RND300" s="6"/>
      <c r="RNE300" s="6"/>
      <c r="RNF300" s="6"/>
      <c r="RNG300" s="6"/>
      <c r="RNH300" s="6"/>
      <c r="RNI300" s="6"/>
      <c r="RNJ300" s="6"/>
      <c r="RNK300" s="6"/>
      <c r="RNL300" s="6"/>
      <c r="RNM300" s="6"/>
      <c r="RNN300" s="6"/>
      <c r="RNO300" s="6"/>
      <c r="RNP300" s="6"/>
      <c r="RNQ300" s="6"/>
      <c r="RNR300" s="6"/>
      <c r="RNS300" s="6"/>
      <c r="RNT300" s="6"/>
      <c r="RNU300" s="6"/>
      <c r="RNV300" s="6"/>
      <c r="RNW300" s="6"/>
      <c r="RNX300" s="6"/>
      <c r="RNY300" s="6"/>
      <c r="RNZ300" s="6"/>
      <c r="ROA300" s="6"/>
      <c r="ROB300" s="6"/>
      <c r="ROC300" s="6"/>
      <c r="ROD300" s="6"/>
      <c r="ROE300" s="6"/>
      <c r="ROF300" s="6"/>
      <c r="ROG300" s="6"/>
      <c r="ROH300" s="6"/>
      <c r="ROI300" s="6"/>
      <c r="ROJ300" s="6"/>
      <c r="ROK300" s="6"/>
      <c r="ROL300" s="6"/>
      <c r="ROM300" s="6"/>
      <c r="RON300" s="6"/>
      <c r="ROO300" s="6"/>
      <c r="ROP300" s="6"/>
      <c r="ROQ300" s="6"/>
      <c r="ROR300" s="6"/>
      <c r="ROS300" s="6"/>
      <c r="ROT300" s="6"/>
      <c r="ROU300" s="6"/>
      <c r="ROV300" s="6"/>
      <c r="ROW300" s="6"/>
      <c r="ROX300" s="6"/>
      <c r="ROY300" s="6"/>
      <c r="ROZ300" s="6"/>
      <c r="RPA300" s="6"/>
      <c r="RPB300" s="6"/>
      <c r="RPC300" s="6"/>
      <c r="RPD300" s="6"/>
      <c r="RPE300" s="6"/>
      <c r="RPF300" s="6"/>
      <c r="RPG300" s="6"/>
      <c r="RPH300" s="6"/>
      <c r="RPI300" s="6"/>
      <c r="RPJ300" s="6"/>
      <c r="RPK300" s="6"/>
      <c r="RPL300" s="6"/>
      <c r="RPM300" s="6"/>
      <c r="RPN300" s="6"/>
      <c r="RPO300" s="6"/>
      <c r="RPP300" s="6"/>
      <c r="RPQ300" s="6"/>
      <c r="RPR300" s="6"/>
      <c r="RPS300" s="6"/>
      <c r="RPT300" s="6"/>
      <c r="RPU300" s="6"/>
      <c r="RPV300" s="6"/>
      <c r="RPW300" s="6"/>
      <c r="RPX300" s="6"/>
      <c r="RPY300" s="6"/>
      <c r="RPZ300" s="6"/>
      <c r="RQA300" s="6"/>
      <c r="RQB300" s="6"/>
      <c r="RQC300" s="6"/>
      <c r="RQD300" s="6"/>
      <c r="RQE300" s="6"/>
      <c r="RQF300" s="6"/>
      <c r="RQG300" s="6"/>
      <c r="RQH300" s="6"/>
      <c r="RQI300" s="6"/>
      <c r="RQJ300" s="6"/>
      <c r="RQK300" s="6"/>
      <c r="RQL300" s="6"/>
      <c r="RQM300" s="6"/>
      <c r="RQN300" s="6"/>
      <c r="RQO300" s="6"/>
      <c r="RQP300" s="6"/>
      <c r="RQQ300" s="6"/>
      <c r="RQR300" s="6"/>
      <c r="RQS300" s="6"/>
      <c r="RQT300" s="6"/>
      <c r="RQU300" s="6"/>
      <c r="RQV300" s="6"/>
      <c r="RQW300" s="6"/>
      <c r="RQX300" s="6"/>
      <c r="RQY300" s="6"/>
      <c r="RQZ300" s="6"/>
      <c r="RRA300" s="6"/>
      <c r="RRB300" s="6"/>
      <c r="RRC300" s="6"/>
      <c r="RRD300" s="6"/>
      <c r="RRE300" s="6"/>
      <c r="RRF300" s="6"/>
      <c r="RRG300" s="6"/>
      <c r="RRH300" s="6"/>
      <c r="RRI300" s="6"/>
      <c r="RRJ300" s="6"/>
      <c r="RRK300" s="6"/>
      <c r="RRL300" s="6"/>
      <c r="RRM300" s="6"/>
      <c r="RRN300" s="6"/>
      <c r="RRO300" s="6"/>
      <c r="RRP300" s="6"/>
      <c r="RRQ300" s="6"/>
      <c r="RRR300" s="6"/>
      <c r="RRS300" s="6"/>
      <c r="RRT300" s="6"/>
      <c r="RRU300" s="6"/>
      <c r="RRV300" s="6"/>
      <c r="RRW300" s="6"/>
      <c r="RRX300" s="6"/>
      <c r="RRY300" s="6"/>
      <c r="RRZ300" s="6"/>
      <c r="RSA300" s="6"/>
      <c r="RSB300" s="6"/>
      <c r="RSC300" s="6"/>
      <c r="RSD300" s="6"/>
      <c r="RSE300" s="6"/>
      <c r="RSF300" s="6"/>
      <c r="RSG300" s="6"/>
      <c r="RSH300" s="6"/>
      <c r="RSI300" s="6"/>
      <c r="RSJ300" s="6"/>
      <c r="RSK300" s="6"/>
      <c r="RSL300" s="6"/>
      <c r="RSM300" s="6"/>
      <c r="RSN300" s="6"/>
      <c r="RSO300" s="6"/>
      <c r="RSP300" s="6"/>
      <c r="RSQ300" s="6"/>
      <c r="RSR300" s="6"/>
      <c r="RSS300" s="6"/>
      <c r="RST300" s="6"/>
      <c r="RSU300" s="6"/>
      <c r="RSV300" s="6"/>
      <c r="RSW300" s="6"/>
      <c r="RSX300" s="6"/>
      <c r="RSY300" s="6"/>
      <c r="RSZ300" s="6"/>
      <c r="RTA300" s="6"/>
      <c r="RTB300" s="6"/>
      <c r="RTC300" s="6"/>
      <c r="RTD300" s="6"/>
      <c r="RTE300" s="6"/>
      <c r="RTF300" s="6"/>
      <c r="RTG300" s="6"/>
      <c r="RTH300" s="6"/>
      <c r="RTI300" s="6"/>
      <c r="RTJ300" s="6"/>
      <c r="RTK300" s="6"/>
      <c r="RTL300" s="6"/>
      <c r="RTM300" s="6"/>
      <c r="RTN300" s="6"/>
      <c r="RTO300" s="6"/>
      <c r="RTP300" s="6"/>
      <c r="RTQ300" s="6"/>
      <c r="RTR300" s="6"/>
      <c r="RTS300" s="6"/>
      <c r="RTT300" s="6"/>
      <c r="RTU300" s="6"/>
      <c r="RTV300" s="6"/>
      <c r="RTW300" s="6"/>
      <c r="RTX300" s="6"/>
      <c r="RTY300" s="6"/>
      <c r="RTZ300" s="6"/>
      <c r="RUA300" s="6"/>
      <c r="RUB300" s="6"/>
      <c r="RUC300" s="6"/>
      <c r="RUD300" s="6"/>
      <c r="RUE300" s="6"/>
      <c r="RUF300" s="6"/>
      <c r="RUG300" s="6"/>
      <c r="RUH300" s="6"/>
      <c r="RUI300" s="6"/>
      <c r="RUJ300" s="6"/>
      <c r="RUK300" s="6"/>
      <c r="RUL300" s="6"/>
      <c r="RUM300" s="6"/>
      <c r="RUN300" s="6"/>
      <c r="RUO300" s="6"/>
      <c r="RUP300" s="6"/>
      <c r="RUQ300" s="6"/>
      <c r="RUR300" s="6"/>
      <c r="RUS300" s="6"/>
      <c r="RUT300" s="6"/>
      <c r="RUU300" s="6"/>
      <c r="RUV300" s="6"/>
      <c r="RUW300" s="6"/>
      <c r="RUX300" s="6"/>
      <c r="RUY300" s="6"/>
      <c r="RUZ300" s="6"/>
      <c r="RVA300" s="6"/>
      <c r="RVB300" s="6"/>
      <c r="RVC300" s="6"/>
      <c r="RVD300" s="6"/>
      <c r="RVE300" s="6"/>
      <c r="RVF300" s="6"/>
      <c r="RVG300" s="6"/>
      <c r="RVH300" s="6"/>
      <c r="RVI300" s="6"/>
      <c r="RVJ300" s="6"/>
      <c r="RVK300" s="6"/>
      <c r="RVL300" s="6"/>
      <c r="RVM300" s="6"/>
      <c r="RVN300" s="6"/>
      <c r="RVO300" s="6"/>
      <c r="RVP300" s="6"/>
      <c r="RVQ300" s="6"/>
      <c r="RVR300" s="6"/>
      <c r="RVS300" s="6"/>
      <c r="RVT300" s="6"/>
      <c r="RVU300" s="6"/>
      <c r="RVV300" s="6"/>
      <c r="RVW300" s="6"/>
      <c r="RVX300" s="6"/>
      <c r="RVY300" s="6"/>
      <c r="RVZ300" s="6"/>
      <c r="RWA300" s="6"/>
      <c r="RWB300" s="6"/>
      <c r="RWC300" s="6"/>
      <c r="RWD300" s="6"/>
      <c r="RWE300" s="6"/>
      <c r="RWF300" s="6"/>
      <c r="RWG300" s="6"/>
      <c r="RWH300" s="6"/>
      <c r="RWI300" s="6"/>
      <c r="RWJ300" s="6"/>
      <c r="RWK300" s="6"/>
      <c r="RWL300" s="6"/>
      <c r="RWM300" s="6"/>
      <c r="RWN300" s="6"/>
      <c r="RWO300" s="6"/>
      <c r="RWP300" s="6"/>
      <c r="RWQ300" s="6"/>
      <c r="RWR300" s="6"/>
      <c r="RWS300" s="6"/>
      <c r="RWT300" s="6"/>
      <c r="RWU300" s="6"/>
      <c r="RWV300" s="6"/>
      <c r="RWW300" s="6"/>
      <c r="RWX300" s="6"/>
      <c r="RWY300" s="6"/>
      <c r="RWZ300" s="6"/>
      <c r="RXA300" s="6"/>
      <c r="RXB300" s="6"/>
      <c r="RXC300" s="6"/>
      <c r="RXD300" s="6"/>
      <c r="RXE300" s="6"/>
      <c r="RXF300" s="6"/>
      <c r="RXG300" s="6"/>
      <c r="RXH300" s="6"/>
      <c r="RXI300" s="6"/>
      <c r="RXJ300" s="6"/>
      <c r="RXK300" s="6"/>
      <c r="RXL300" s="6"/>
      <c r="RXM300" s="6"/>
      <c r="RXN300" s="6"/>
      <c r="RXO300" s="6"/>
      <c r="RXP300" s="6"/>
      <c r="RXQ300" s="6"/>
      <c r="RXR300" s="6"/>
      <c r="RXS300" s="6"/>
      <c r="RXT300" s="6"/>
      <c r="RXU300" s="6"/>
      <c r="RXV300" s="6"/>
      <c r="RXW300" s="6"/>
      <c r="RXX300" s="6"/>
      <c r="RXY300" s="6"/>
      <c r="RXZ300" s="6"/>
      <c r="RYA300" s="6"/>
      <c r="RYB300" s="6"/>
      <c r="RYC300" s="6"/>
      <c r="RYD300" s="6"/>
      <c r="RYE300" s="6"/>
      <c r="RYF300" s="6"/>
      <c r="RYG300" s="6"/>
      <c r="RYH300" s="6"/>
      <c r="RYI300" s="6"/>
      <c r="RYJ300" s="6"/>
      <c r="RYK300" s="6"/>
      <c r="RYL300" s="6"/>
      <c r="RYM300" s="6"/>
      <c r="RYN300" s="6"/>
      <c r="RYO300" s="6"/>
      <c r="RYP300" s="6"/>
      <c r="RYQ300" s="6"/>
      <c r="RYR300" s="6"/>
      <c r="RYS300" s="6"/>
      <c r="RYT300" s="6"/>
      <c r="RYU300" s="6"/>
      <c r="RYV300" s="6"/>
      <c r="RYW300" s="6"/>
      <c r="RYX300" s="6"/>
      <c r="RYY300" s="6"/>
      <c r="RYZ300" s="6"/>
      <c r="RZA300" s="6"/>
      <c r="RZB300" s="6"/>
      <c r="RZC300" s="6"/>
      <c r="RZD300" s="6"/>
      <c r="RZE300" s="6"/>
      <c r="RZF300" s="6"/>
      <c r="RZG300" s="6"/>
      <c r="RZH300" s="6"/>
      <c r="RZI300" s="6"/>
      <c r="RZJ300" s="6"/>
      <c r="RZK300" s="6"/>
      <c r="RZL300" s="6"/>
      <c r="RZM300" s="6"/>
      <c r="RZN300" s="6"/>
      <c r="RZO300" s="6"/>
      <c r="RZP300" s="6"/>
      <c r="RZQ300" s="6"/>
      <c r="RZR300" s="6"/>
      <c r="RZS300" s="6"/>
      <c r="RZT300" s="6"/>
      <c r="RZU300" s="6"/>
      <c r="RZV300" s="6"/>
      <c r="RZW300" s="6"/>
      <c r="RZX300" s="6"/>
      <c r="RZY300" s="6"/>
      <c r="RZZ300" s="6"/>
      <c r="SAA300" s="6"/>
      <c r="SAB300" s="6"/>
      <c r="SAC300" s="6"/>
      <c r="SAD300" s="6"/>
      <c r="SAE300" s="6"/>
      <c r="SAF300" s="6"/>
      <c r="SAG300" s="6"/>
      <c r="SAH300" s="6"/>
      <c r="SAI300" s="6"/>
      <c r="SAJ300" s="6"/>
      <c r="SAK300" s="6"/>
      <c r="SAL300" s="6"/>
      <c r="SAM300" s="6"/>
      <c r="SAN300" s="6"/>
      <c r="SAO300" s="6"/>
      <c r="SAP300" s="6"/>
      <c r="SAQ300" s="6"/>
      <c r="SAR300" s="6"/>
      <c r="SAS300" s="6"/>
      <c r="SAT300" s="6"/>
      <c r="SAU300" s="6"/>
      <c r="SAV300" s="6"/>
      <c r="SAW300" s="6"/>
      <c r="SAX300" s="6"/>
      <c r="SAY300" s="6"/>
      <c r="SAZ300" s="6"/>
      <c r="SBA300" s="6"/>
      <c r="SBB300" s="6"/>
      <c r="SBC300" s="6"/>
      <c r="SBD300" s="6"/>
      <c r="SBE300" s="6"/>
      <c r="SBF300" s="6"/>
      <c r="SBG300" s="6"/>
      <c r="SBH300" s="6"/>
      <c r="SBI300" s="6"/>
      <c r="SBJ300" s="6"/>
      <c r="SBK300" s="6"/>
      <c r="SBL300" s="6"/>
      <c r="SBM300" s="6"/>
      <c r="SBN300" s="6"/>
      <c r="SBO300" s="6"/>
      <c r="SBP300" s="6"/>
      <c r="SBQ300" s="6"/>
      <c r="SBR300" s="6"/>
      <c r="SBS300" s="6"/>
      <c r="SBT300" s="6"/>
      <c r="SBU300" s="6"/>
      <c r="SBV300" s="6"/>
      <c r="SBW300" s="6"/>
      <c r="SBX300" s="6"/>
      <c r="SBY300" s="6"/>
      <c r="SBZ300" s="6"/>
      <c r="SCA300" s="6"/>
      <c r="SCB300" s="6"/>
      <c r="SCC300" s="6"/>
      <c r="SCD300" s="6"/>
      <c r="SCE300" s="6"/>
      <c r="SCF300" s="6"/>
      <c r="SCG300" s="6"/>
      <c r="SCH300" s="6"/>
      <c r="SCI300" s="6"/>
      <c r="SCJ300" s="6"/>
      <c r="SCK300" s="6"/>
      <c r="SCL300" s="6"/>
      <c r="SCM300" s="6"/>
      <c r="SCN300" s="6"/>
      <c r="SCO300" s="6"/>
      <c r="SCP300" s="6"/>
      <c r="SCQ300" s="6"/>
      <c r="SCR300" s="6"/>
      <c r="SCS300" s="6"/>
      <c r="SCT300" s="6"/>
      <c r="SCU300" s="6"/>
      <c r="SCV300" s="6"/>
      <c r="SCW300" s="6"/>
      <c r="SCX300" s="6"/>
      <c r="SCY300" s="6"/>
      <c r="SCZ300" s="6"/>
      <c r="SDA300" s="6"/>
      <c r="SDB300" s="6"/>
      <c r="SDC300" s="6"/>
      <c r="SDD300" s="6"/>
      <c r="SDE300" s="6"/>
      <c r="SDF300" s="6"/>
      <c r="SDG300" s="6"/>
      <c r="SDH300" s="6"/>
      <c r="SDI300" s="6"/>
      <c r="SDJ300" s="6"/>
      <c r="SDK300" s="6"/>
      <c r="SDL300" s="6"/>
      <c r="SDM300" s="6"/>
      <c r="SDN300" s="6"/>
      <c r="SDO300" s="6"/>
      <c r="SDP300" s="6"/>
      <c r="SDQ300" s="6"/>
      <c r="SDR300" s="6"/>
      <c r="SDS300" s="6"/>
      <c r="SDT300" s="6"/>
      <c r="SDU300" s="6"/>
      <c r="SDV300" s="6"/>
      <c r="SDW300" s="6"/>
      <c r="SDX300" s="6"/>
      <c r="SDY300" s="6"/>
      <c r="SDZ300" s="6"/>
      <c r="SEA300" s="6"/>
      <c r="SEB300" s="6"/>
      <c r="SEC300" s="6"/>
      <c r="SED300" s="6"/>
      <c r="SEE300" s="6"/>
      <c r="SEF300" s="6"/>
      <c r="SEG300" s="6"/>
      <c r="SEH300" s="6"/>
      <c r="SEI300" s="6"/>
      <c r="SEJ300" s="6"/>
      <c r="SEK300" s="6"/>
      <c r="SEL300" s="6"/>
      <c r="SEM300" s="6"/>
      <c r="SEN300" s="6"/>
      <c r="SEO300" s="6"/>
      <c r="SEP300" s="6"/>
      <c r="SEQ300" s="6"/>
      <c r="SER300" s="6"/>
      <c r="SES300" s="6"/>
      <c r="SET300" s="6"/>
      <c r="SEU300" s="6"/>
      <c r="SEV300" s="6"/>
      <c r="SEW300" s="6"/>
      <c r="SEX300" s="6"/>
      <c r="SEY300" s="6"/>
      <c r="SEZ300" s="6"/>
      <c r="SFA300" s="6"/>
      <c r="SFB300" s="6"/>
      <c r="SFC300" s="6"/>
      <c r="SFD300" s="6"/>
      <c r="SFE300" s="6"/>
      <c r="SFF300" s="6"/>
      <c r="SFG300" s="6"/>
      <c r="SFH300" s="6"/>
      <c r="SFI300" s="6"/>
      <c r="SFJ300" s="6"/>
      <c r="SFK300" s="6"/>
      <c r="SFL300" s="6"/>
      <c r="SFM300" s="6"/>
      <c r="SFN300" s="6"/>
      <c r="SFO300" s="6"/>
      <c r="SFP300" s="6"/>
      <c r="SFQ300" s="6"/>
      <c r="SFR300" s="6"/>
      <c r="SFS300" s="6"/>
      <c r="SFT300" s="6"/>
      <c r="SFU300" s="6"/>
      <c r="SFV300" s="6"/>
      <c r="SFW300" s="6"/>
      <c r="SFX300" s="6"/>
      <c r="SFY300" s="6"/>
      <c r="SFZ300" s="6"/>
      <c r="SGA300" s="6"/>
      <c r="SGB300" s="6"/>
      <c r="SGC300" s="6"/>
      <c r="SGD300" s="6"/>
      <c r="SGE300" s="6"/>
      <c r="SGF300" s="6"/>
      <c r="SGG300" s="6"/>
      <c r="SGH300" s="6"/>
      <c r="SGI300" s="6"/>
      <c r="SGJ300" s="6"/>
      <c r="SGK300" s="6"/>
      <c r="SGL300" s="6"/>
      <c r="SGM300" s="6"/>
      <c r="SGN300" s="6"/>
      <c r="SGO300" s="6"/>
      <c r="SGP300" s="6"/>
      <c r="SGQ300" s="6"/>
      <c r="SGR300" s="6"/>
      <c r="SGS300" s="6"/>
      <c r="SGT300" s="6"/>
      <c r="SGU300" s="6"/>
      <c r="SGV300" s="6"/>
      <c r="SGW300" s="6"/>
      <c r="SGX300" s="6"/>
      <c r="SGY300" s="6"/>
      <c r="SGZ300" s="6"/>
      <c r="SHA300" s="6"/>
      <c r="SHB300" s="6"/>
      <c r="SHC300" s="6"/>
      <c r="SHD300" s="6"/>
      <c r="SHE300" s="6"/>
      <c r="SHF300" s="6"/>
      <c r="SHG300" s="6"/>
      <c r="SHH300" s="6"/>
      <c r="SHI300" s="6"/>
      <c r="SHJ300" s="6"/>
      <c r="SHK300" s="6"/>
      <c r="SHL300" s="6"/>
      <c r="SHM300" s="6"/>
      <c r="SHN300" s="6"/>
      <c r="SHO300" s="6"/>
      <c r="SHP300" s="6"/>
      <c r="SHQ300" s="6"/>
      <c r="SHR300" s="6"/>
      <c r="SHS300" s="6"/>
      <c r="SHT300" s="6"/>
      <c r="SHU300" s="6"/>
      <c r="SHV300" s="6"/>
      <c r="SHW300" s="6"/>
      <c r="SHX300" s="6"/>
      <c r="SHY300" s="6"/>
      <c r="SHZ300" s="6"/>
      <c r="SIA300" s="6"/>
      <c r="SIB300" s="6"/>
      <c r="SIC300" s="6"/>
      <c r="SID300" s="6"/>
      <c r="SIE300" s="6"/>
      <c r="SIF300" s="6"/>
      <c r="SIG300" s="6"/>
      <c r="SIH300" s="6"/>
      <c r="SII300" s="6"/>
      <c r="SIJ300" s="6"/>
      <c r="SIK300" s="6"/>
      <c r="SIL300" s="6"/>
      <c r="SIM300" s="6"/>
      <c r="SIN300" s="6"/>
      <c r="SIO300" s="6"/>
      <c r="SIP300" s="6"/>
      <c r="SIQ300" s="6"/>
      <c r="SIR300" s="6"/>
      <c r="SIS300" s="6"/>
      <c r="SIT300" s="6"/>
      <c r="SIU300" s="6"/>
      <c r="SIV300" s="6"/>
      <c r="SIW300" s="6"/>
      <c r="SIX300" s="6"/>
      <c r="SIY300" s="6"/>
      <c r="SIZ300" s="6"/>
      <c r="SJA300" s="6"/>
      <c r="SJB300" s="6"/>
      <c r="SJC300" s="6"/>
      <c r="SJD300" s="6"/>
      <c r="SJE300" s="6"/>
      <c r="SJF300" s="6"/>
      <c r="SJG300" s="6"/>
      <c r="SJH300" s="6"/>
      <c r="SJI300" s="6"/>
      <c r="SJJ300" s="6"/>
      <c r="SJK300" s="6"/>
      <c r="SJL300" s="6"/>
      <c r="SJM300" s="6"/>
      <c r="SJN300" s="6"/>
      <c r="SJO300" s="6"/>
      <c r="SJP300" s="6"/>
      <c r="SJQ300" s="6"/>
      <c r="SJR300" s="6"/>
      <c r="SJS300" s="6"/>
      <c r="SJT300" s="6"/>
      <c r="SJU300" s="6"/>
      <c r="SJV300" s="6"/>
      <c r="SJW300" s="6"/>
      <c r="SJX300" s="6"/>
      <c r="SJY300" s="6"/>
      <c r="SJZ300" s="6"/>
      <c r="SKA300" s="6"/>
      <c r="SKB300" s="6"/>
      <c r="SKC300" s="6"/>
      <c r="SKD300" s="6"/>
      <c r="SKE300" s="6"/>
      <c r="SKF300" s="6"/>
      <c r="SKG300" s="6"/>
      <c r="SKH300" s="6"/>
      <c r="SKI300" s="6"/>
      <c r="SKJ300" s="6"/>
      <c r="SKK300" s="6"/>
      <c r="SKL300" s="6"/>
      <c r="SKM300" s="6"/>
      <c r="SKN300" s="6"/>
      <c r="SKO300" s="6"/>
      <c r="SKP300" s="6"/>
      <c r="SKQ300" s="6"/>
      <c r="SKR300" s="6"/>
      <c r="SKS300" s="6"/>
      <c r="SKT300" s="6"/>
      <c r="SKU300" s="6"/>
      <c r="SKV300" s="6"/>
      <c r="SKW300" s="6"/>
      <c r="SKX300" s="6"/>
      <c r="SKY300" s="6"/>
      <c r="SKZ300" s="6"/>
      <c r="SLA300" s="6"/>
      <c r="SLB300" s="6"/>
      <c r="SLC300" s="6"/>
      <c r="SLD300" s="6"/>
      <c r="SLE300" s="6"/>
      <c r="SLF300" s="6"/>
      <c r="SLG300" s="6"/>
      <c r="SLH300" s="6"/>
      <c r="SLI300" s="6"/>
      <c r="SLJ300" s="6"/>
      <c r="SLK300" s="6"/>
      <c r="SLL300" s="6"/>
      <c r="SLM300" s="6"/>
      <c r="SLN300" s="6"/>
      <c r="SLO300" s="6"/>
      <c r="SLP300" s="6"/>
      <c r="SLQ300" s="6"/>
      <c r="SLR300" s="6"/>
      <c r="SLS300" s="6"/>
      <c r="SLT300" s="6"/>
      <c r="SLU300" s="6"/>
      <c r="SLV300" s="6"/>
      <c r="SLW300" s="6"/>
      <c r="SLX300" s="6"/>
      <c r="SLY300" s="6"/>
      <c r="SLZ300" s="6"/>
      <c r="SMA300" s="6"/>
      <c r="SMB300" s="6"/>
      <c r="SMC300" s="6"/>
      <c r="SMD300" s="6"/>
      <c r="SME300" s="6"/>
      <c r="SMF300" s="6"/>
      <c r="SMG300" s="6"/>
      <c r="SMH300" s="6"/>
      <c r="SMI300" s="6"/>
      <c r="SMJ300" s="6"/>
      <c r="SMK300" s="6"/>
      <c r="SML300" s="6"/>
      <c r="SMM300" s="6"/>
      <c r="SMN300" s="6"/>
      <c r="SMO300" s="6"/>
      <c r="SMP300" s="6"/>
      <c r="SMQ300" s="6"/>
      <c r="SMR300" s="6"/>
      <c r="SMS300" s="6"/>
      <c r="SMT300" s="6"/>
      <c r="SMU300" s="6"/>
      <c r="SMV300" s="6"/>
      <c r="SMW300" s="6"/>
      <c r="SMX300" s="6"/>
      <c r="SMY300" s="6"/>
      <c r="SMZ300" s="6"/>
      <c r="SNA300" s="6"/>
      <c r="SNB300" s="6"/>
      <c r="SNC300" s="6"/>
      <c r="SND300" s="6"/>
      <c r="SNE300" s="6"/>
      <c r="SNF300" s="6"/>
      <c r="SNG300" s="6"/>
      <c r="SNH300" s="6"/>
      <c r="SNI300" s="6"/>
      <c r="SNJ300" s="6"/>
      <c r="SNK300" s="6"/>
      <c r="SNL300" s="6"/>
      <c r="SNM300" s="6"/>
      <c r="SNN300" s="6"/>
      <c r="SNO300" s="6"/>
      <c r="SNP300" s="6"/>
      <c r="SNQ300" s="6"/>
      <c r="SNR300" s="6"/>
      <c r="SNS300" s="6"/>
      <c r="SNT300" s="6"/>
      <c r="SNU300" s="6"/>
      <c r="SNV300" s="6"/>
      <c r="SNW300" s="6"/>
      <c r="SNX300" s="6"/>
      <c r="SNY300" s="6"/>
      <c r="SNZ300" s="6"/>
      <c r="SOA300" s="6"/>
      <c r="SOB300" s="6"/>
      <c r="SOC300" s="6"/>
      <c r="SOD300" s="6"/>
      <c r="SOE300" s="6"/>
      <c r="SOF300" s="6"/>
      <c r="SOG300" s="6"/>
      <c r="SOH300" s="6"/>
      <c r="SOI300" s="6"/>
      <c r="SOJ300" s="6"/>
      <c r="SOK300" s="6"/>
      <c r="SOL300" s="6"/>
      <c r="SOM300" s="6"/>
      <c r="SON300" s="6"/>
      <c r="SOO300" s="6"/>
      <c r="SOP300" s="6"/>
      <c r="SOQ300" s="6"/>
      <c r="SOR300" s="6"/>
      <c r="SOS300" s="6"/>
      <c r="SOT300" s="6"/>
      <c r="SOU300" s="6"/>
      <c r="SOV300" s="6"/>
      <c r="SOW300" s="6"/>
      <c r="SOX300" s="6"/>
      <c r="SOY300" s="6"/>
      <c r="SOZ300" s="6"/>
      <c r="SPA300" s="6"/>
      <c r="SPB300" s="6"/>
      <c r="SPC300" s="6"/>
      <c r="SPD300" s="6"/>
      <c r="SPE300" s="6"/>
      <c r="SPF300" s="6"/>
      <c r="SPG300" s="6"/>
      <c r="SPH300" s="6"/>
      <c r="SPI300" s="6"/>
      <c r="SPJ300" s="6"/>
      <c r="SPK300" s="6"/>
      <c r="SPL300" s="6"/>
      <c r="SPM300" s="6"/>
      <c r="SPN300" s="6"/>
      <c r="SPO300" s="6"/>
      <c r="SPP300" s="6"/>
      <c r="SPQ300" s="6"/>
      <c r="SPR300" s="6"/>
      <c r="SPS300" s="6"/>
      <c r="SPT300" s="6"/>
      <c r="SPU300" s="6"/>
      <c r="SPV300" s="6"/>
      <c r="SPW300" s="6"/>
      <c r="SPX300" s="6"/>
      <c r="SPY300" s="6"/>
      <c r="SPZ300" s="6"/>
      <c r="SQA300" s="6"/>
      <c r="SQB300" s="6"/>
      <c r="SQC300" s="6"/>
      <c r="SQD300" s="6"/>
      <c r="SQE300" s="6"/>
      <c r="SQF300" s="6"/>
      <c r="SQG300" s="6"/>
      <c r="SQH300" s="6"/>
      <c r="SQI300" s="6"/>
      <c r="SQJ300" s="6"/>
      <c r="SQK300" s="6"/>
      <c r="SQL300" s="6"/>
      <c r="SQM300" s="6"/>
      <c r="SQN300" s="6"/>
      <c r="SQO300" s="6"/>
      <c r="SQP300" s="6"/>
      <c r="SQQ300" s="6"/>
      <c r="SQR300" s="6"/>
      <c r="SQS300" s="6"/>
      <c r="SQT300" s="6"/>
      <c r="SQU300" s="6"/>
      <c r="SQV300" s="6"/>
      <c r="SQW300" s="6"/>
      <c r="SQX300" s="6"/>
      <c r="SQY300" s="6"/>
      <c r="SQZ300" s="6"/>
      <c r="SRA300" s="6"/>
      <c r="SRB300" s="6"/>
      <c r="SRC300" s="6"/>
      <c r="SRD300" s="6"/>
      <c r="SRE300" s="6"/>
      <c r="SRF300" s="6"/>
      <c r="SRG300" s="6"/>
      <c r="SRH300" s="6"/>
      <c r="SRI300" s="6"/>
      <c r="SRJ300" s="6"/>
      <c r="SRK300" s="6"/>
      <c r="SRL300" s="6"/>
      <c r="SRM300" s="6"/>
      <c r="SRN300" s="6"/>
      <c r="SRO300" s="6"/>
      <c r="SRP300" s="6"/>
      <c r="SRQ300" s="6"/>
      <c r="SRR300" s="6"/>
      <c r="SRS300" s="6"/>
      <c r="SRT300" s="6"/>
      <c r="SRU300" s="6"/>
      <c r="SRV300" s="6"/>
      <c r="SRW300" s="6"/>
      <c r="SRX300" s="6"/>
      <c r="SRY300" s="6"/>
      <c r="SRZ300" s="6"/>
      <c r="SSA300" s="6"/>
      <c r="SSB300" s="6"/>
      <c r="SSC300" s="6"/>
      <c r="SSD300" s="6"/>
      <c r="SSE300" s="6"/>
      <c r="SSF300" s="6"/>
      <c r="SSG300" s="6"/>
      <c r="SSH300" s="6"/>
      <c r="SSI300" s="6"/>
      <c r="SSJ300" s="6"/>
      <c r="SSK300" s="6"/>
      <c r="SSL300" s="6"/>
      <c r="SSM300" s="6"/>
      <c r="SSN300" s="6"/>
      <c r="SSO300" s="6"/>
      <c r="SSP300" s="6"/>
      <c r="SSQ300" s="6"/>
      <c r="SSR300" s="6"/>
      <c r="SSS300" s="6"/>
      <c r="SST300" s="6"/>
      <c r="SSU300" s="6"/>
      <c r="SSV300" s="6"/>
      <c r="SSW300" s="6"/>
      <c r="SSX300" s="6"/>
      <c r="SSY300" s="6"/>
      <c r="SSZ300" s="6"/>
      <c r="STA300" s="6"/>
      <c r="STB300" s="6"/>
      <c r="STC300" s="6"/>
      <c r="STD300" s="6"/>
      <c r="STE300" s="6"/>
      <c r="STF300" s="6"/>
      <c r="STG300" s="6"/>
      <c r="STH300" s="6"/>
      <c r="STI300" s="6"/>
      <c r="STJ300" s="6"/>
      <c r="STK300" s="6"/>
      <c r="STL300" s="6"/>
      <c r="STM300" s="6"/>
      <c r="STN300" s="6"/>
      <c r="STO300" s="6"/>
      <c r="STP300" s="6"/>
      <c r="STQ300" s="6"/>
      <c r="STR300" s="6"/>
      <c r="STS300" s="6"/>
      <c r="STT300" s="6"/>
      <c r="STU300" s="6"/>
      <c r="STV300" s="6"/>
      <c r="STW300" s="6"/>
      <c r="STX300" s="6"/>
      <c r="STY300" s="6"/>
      <c r="STZ300" s="6"/>
      <c r="SUA300" s="6"/>
      <c r="SUB300" s="6"/>
      <c r="SUC300" s="6"/>
      <c r="SUD300" s="6"/>
      <c r="SUE300" s="6"/>
      <c r="SUF300" s="6"/>
      <c r="SUG300" s="6"/>
      <c r="SUH300" s="6"/>
      <c r="SUI300" s="6"/>
      <c r="SUJ300" s="6"/>
      <c r="SUK300" s="6"/>
      <c r="SUL300" s="6"/>
      <c r="SUM300" s="6"/>
      <c r="SUN300" s="6"/>
      <c r="SUO300" s="6"/>
      <c r="SUP300" s="6"/>
      <c r="SUQ300" s="6"/>
      <c r="SUR300" s="6"/>
      <c r="SUS300" s="6"/>
      <c r="SUT300" s="6"/>
      <c r="SUU300" s="6"/>
      <c r="SUV300" s="6"/>
      <c r="SUW300" s="6"/>
      <c r="SUX300" s="6"/>
      <c r="SUY300" s="6"/>
      <c r="SUZ300" s="6"/>
      <c r="SVA300" s="6"/>
      <c r="SVB300" s="6"/>
      <c r="SVC300" s="6"/>
      <c r="SVD300" s="6"/>
      <c r="SVE300" s="6"/>
      <c r="SVF300" s="6"/>
      <c r="SVG300" s="6"/>
      <c r="SVH300" s="6"/>
      <c r="SVI300" s="6"/>
      <c r="SVJ300" s="6"/>
      <c r="SVK300" s="6"/>
      <c r="SVL300" s="6"/>
      <c r="SVM300" s="6"/>
      <c r="SVN300" s="6"/>
      <c r="SVO300" s="6"/>
      <c r="SVP300" s="6"/>
      <c r="SVQ300" s="6"/>
      <c r="SVR300" s="6"/>
      <c r="SVS300" s="6"/>
      <c r="SVT300" s="6"/>
      <c r="SVU300" s="6"/>
      <c r="SVV300" s="6"/>
      <c r="SVW300" s="6"/>
      <c r="SVX300" s="6"/>
      <c r="SVY300" s="6"/>
      <c r="SVZ300" s="6"/>
      <c r="SWA300" s="6"/>
      <c r="SWB300" s="6"/>
      <c r="SWC300" s="6"/>
      <c r="SWD300" s="6"/>
      <c r="SWE300" s="6"/>
      <c r="SWF300" s="6"/>
      <c r="SWG300" s="6"/>
      <c r="SWH300" s="6"/>
      <c r="SWI300" s="6"/>
      <c r="SWJ300" s="6"/>
      <c r="SWK300" s="6"/>
      <c r="SWL300" s="6"/>
      <c r="SWM300" s="6"/>
      <c r="SWN300" s="6"/>
      <c r="SWO300" s="6"/>
      <c r="SWP300" s="6"/>
      <c r="SWQ300" s="6"/>
      <c r="SWR300" s="6"/>
      <c r="SWS300" s="6"/>
      <c r="SWT300" s="6"/>
      <c r="SWU300" s="6"/>
      <c r="SWV300" s="6"/>
      <c r="SWW300" s="6"/>
      <c r="SWX300" s="6"/>
      <c r="SWY300" s="6"/>
      <c r="SWZ300" s="6"/>
      <c r="SXA300" s="6"/>
      <c r="SXB300" s="6"/>
      <c r="SXC300" s="6"/>
      <c r="SXD300" s="6"/>
      <c r="SXE300" s="6"/>
      <c r="SXF300" s="6"/>
      <c r="SXG300" s="6"/>
      <c r="SXH300" s="6"/>
      <c r="SXI300" s="6"/>
      <c r="SXJ300" s="6"/>
      <c r="SXK300" s="6"/>
      <c r="SXL300" s="6"/>
      <c r="SXM300" s="6"/>
      <c r="SXN300" s="6"/>
      <c r="SXO300" s="6"/>
      <c r="SXP300" s="6"/>
      <c r="SXQ300" s="6"/>
      <c r="SXR300" s="6"/>
      <c r="SXS300" s="6"/>
      <c r="SXT300" s="6"/>
      <c r="SXU300" s="6"/>
      <c r="SXV300" s="6"/>
      <c r="SXW300" s="6"/>
      <c r="SXX300" s="6"/>
      <c r="SXY300" s="6"/>
      <c r="SXZ300" s="6"/>
      <c r="SYA300" s="6"/>
      <c r="SYB300" s="6"/>
      <c r="SYC300" s="6"/>
      <c r="SYD300" s="6"/>
      <c r="SYE300" s="6"/>
      <c r="SYF300" s="6"/>
      <c r="SYG300" s="6"/>
      <c r="SYH300" s="6"/>
      <c r="SYI300" s="6"/>
      <c r="SYJ300" s="6"/>
      <c r="SYK300" s="6"/>
      <c r="SYL300" s="6"/>
      <c r="SYM300" s="6"/>
      <c r="SYN300" s="6"/>
      <c r="SYO300" s="6"/>
      <c r="SYP300" s="6"/>
      <c r="SYQ300" s="6"/>
      <c r="SYR300" s="6"/>
      <c r="SYS300" s="6"/>
      <c r="SYT300" s="6"/>
      <c r="SYU300" s="6"/>
      <c r="SYV300" s="6"/>
      <c r="SYW300" s="6"/>
      <c r="SYX300" s="6"/>
      <c r="SYY300" s="6"/>
      <c r="SYZ300" s="6"/>
      <c r="SZA300" s="6"/>
      <c r="SZB300" s="6"/>
      <c r="SZC300" s="6"/>
      <c r="SZD300" s="6"/>
      <c r="SZE300" s="6"/>
      <c r="SZF300" s="6"/>
      <c r="SZG300" s="6"/>
      <c r="SZH300" s="6"/>
      <c r="SZI300" s="6"/>
      <c r="SZJ300" s="6"/>
      <c r="SZK300" s="6"/>
      <c r="SZL300" s="6"/>
      <c r="SZM300" s="6"/>
      <c r="SZN300" s="6"/>
      <c r="SZO300" s="6"/>
      <c r="SZP300" s="6"/>
      <c r="SZQ300" s="6"/>
      <c r="SZR300" s="6"/>
      <c r="SZS300" s="6"/>
      <c r="SZT300" s="6"/>
      <c r="SZU300" s="6"/>
      <c r="SZV300" s="6"/>
      <c r="SZW300" s="6"/>
      <c r="SZX300" s="6"/>
      <c r="SZY300" s="6"/>
      <c r="SZZ300" s="6"/>
      <c r="TAA300" s="6"/>
      <c r="TAB300" s="6"/>
      <c r="TAC300" s="6"/>
      <c r="TAD300" s="6"/>
      <c r="TAE300" s="6"/>
      <c r="TAF300" s="6"/>
      <c r="TAG300" s="6"/>
      <c r="TAH300" s="6"/>
      <c r="TAI300" s="6"/>
      <c r="TAJ300" s="6"/>
      <c r="TAK300" s="6"/>
      <c r="TAL300" s="6"/>
      <c r="TAM300" s="6"/>
      <c r="TAN300" s="6"/>
      <c r="TAO300" s="6"/>
      <c r="TAP300" s="6"/>
      <c r="TAQ300" s="6"/>
      <c r="TAR300" s="6"/>
      <c r="TAS300" s="6"/>
      <c r="TAT300" s="6"/>
      <c r="TAU300" s="6"/>
      <c r="TAV300" s="6"/>
      <c r="TAW300" s="6"/>
      <c r="TAX300" s="6"/>
      <c r="TAY300" s="6"/>
      <c r="TAZ300" s="6"/>
      <c r="TBA300" s="6"/>
      <c r="TBB300" s="6"/>
      <c r="TBC300" s="6"/>
      <c r="TBD300" s="6"/>
      <c r="TBE300" s="6"/>
      <c r="TBF300" s="6"/>
      <c r="TBG300" s="6"/>
      <c r="TBH300" s="6"/>
      <c r="TBI300" s="6"/>
      <c r="TBJ300" s="6"/>
      <c r="TBK300" s="6"/>
      <c r="TBL300" s="6"/>
      <c r="TBM300" s="6"/>
      <c r="TBN300" s="6"/>
      <c r="TBO300" s="6"/>
      <c r="TBP300" s="6"/>
      <c r="TBQ300" s="6"/>
      <c r="TBR300" s="6"/>
      <c r="TBS300" s="6"/>
      <c r="TBT300" s="6"/>
      <c r="TBU300" s="6"/>
      <c r="TBV300" s="6"/>
      <c r="TBW300" s="6"/>
      <c r="TBX300" s="6"/>
      <c r="TBY300" s="6"/>
      <c r="TBZ300" s="6"/>
      <c r="TCA300" s="6"/>
      <c r="TCB300" s="6"/>
      <c r="TCC300" s="6"/>
      <c r="TCD300" s="6"/>
      <c r="TCE300" s="6"/>
      <c r="TCF300" s="6"/>
      <c r="TCG300" s="6"/>
      <c r="TCH300" s="6"/>
      <c r="TCI300" s="6"/>
      <c r="TCJ300" s="6"/>
      <c r="TCK300" s="6"/>
      <c r="TCL300" s="6"/>
      <c r="TCM300" s="6"/>
      <c r="TCN300" s="6"/>
      <c r="TCO300" s="6"/>
      <c r="TCP300" s="6"/>
      <c r="TCQ300" s="6"/>
      <c r="TCR300" s="6"/>
      <c r="TCS300" s="6"/>
      <c r="TCT300" s="6"/>
      <c r="TCU300" s="6"/>
      <c r="TCV300" s="6"/>
      <c r="TCW300" s="6"/>
      <c r="TCX300" s="6"/>
      <c r="TCY300" s="6"/>
      <c r="TCZ300" s="6"/>
      <c r="TDA300" s="6"/>
      <c r="TDB300" s="6"/>
      <c r="TDC300" s="6"/>
      <c r="TDD300" s="6"/>
      <c r="TDE300" s="6"/>
      <c r="TDF300" s="6"/>
      <c r="TDG300" s="6"/>
      <c r="TDH300" s="6"/>
      <c r="TDI300" s="6"/>
      <c r="TDJ300" s="6"/>
      <c r="TDK300" s="6"/>
      <c r="TDL300" s="6"/>
      <c r="TDM300" s="6"/>
      <c r="TDN300" s="6"/>
      <c r="TDO300" s="6"/>
      <c r="TDP300" s="6"/>
      <c r="TDQ300" s="6"/>
      <c r="TDR300" s="6"/>
      <c r="TDS300" s="6"/>
      <c r="TDT300" s="6"/>
      <c r="TDU300" s="6"/>
      <c r="TDV300" s="6"/>
      <c r="TDW300" s="6"/>
      <c r="TDX300" s="6"/>
      <c r="TDY300" s="6"/>
      <c r="TDZ300" s="6"/>
      <c r="TEA300" s="6"/>
      <c r="TEB300" s="6"/>
      <c r="TEC300" s="6"/>
      <c r="TED300" s="6"/>
      <c r="TEE300" s="6"/>
      <c r="TEF300" s="6"/>
      <c r="TEG300" s="6"/>
      <c r="TEH300" s="6"/>
      <c r="TEI300" s="6"/>
      <c r="TEJ300" s="6"/>
      <c r="TEK300" s="6"/>
      <c r="TEL300" s="6"/>
      <c r="TEM300" s="6"/>
      <c r="TEN300" s="6"/>
      <c r="TEO300" s="6"/>
      <c r="TEP300" s="6"/>
      <c r="TEQ300" s="6"/>
      <c r="TER300" s="6"/>
      <c r="TES300" s="6"/>
      <c r="TET300" s="6"/>
      <c r="TEU300" s="6"/>
      <c r="TEV300" s="6"/>
      <c r="TEW300" s="6"/>
      <c r="TEX300" s="6"/>
      <c r="TEY300" s="6"/>
      <c r="TEZ300" s="6"/>
      <c r="TFA300" s="6"/>
      <c r="TFB300" s="6"/>
      <c r="TFC300" s="6"/>
      <c r="TFD300" s="6"/>
      <c r="TFE300" s="6"/>
      <c r="TFF300" s="6"/>
      <c r="TFG300" s="6"/>
      <c r="TFH300" s="6"/>
      <c r="TFI300" s="6"/>
      <c r="TFJ300" s="6"/>
      <c r="TFK300" s="6"/>
      <c r="TFL300" s="6"/>
      <c r="TFM300" s="6"/>
      <c r="TFN300" s="6"/>
      <c r="TFO300" s="6"/>
      <c r="TFP300" s="6"/>
      <c r="TFQ300" s="6"/>
      <c r="TFR300" s="6"/>
      <c r="TFS300" s="6"/>
      <c r="TFT300" s="6"/>
      <c r="TFU300" s="6"/>
      <c r="TFV300" s="6"/>
      <c r="TFW300" s="6"/>
      <c r="TFX300" s="6"/>
      <c r="TFY300" s="6"/>
      <c r="TFZ300" s="6"/>
      <c r="TGA300" s="6"/>
      <c r="TGB300" s="6"/>
      <c r="TGC300" s="6"/>
      <c r="TGD300" s="6"/>
      <c r="TGE300" s="6"/>
      <c r="TGF300" s="6"/>
      <c r="TGG300" s="6"/>
      <c r="TGH300" s="6"/>
      <c r="TGI300" s="6"/>
      <c r="TGJ300" s="6"/>
      <c r="TGK300" s="6"/>
      <c r="TGL300" s="6"/>
      <c r="TGM300" s="6"/>
      <c r="TGN300" s="6"/>
      <c r="TGO300" s="6"/>
      <c r="TGP300" s="6"/>
      <c r="TGQ300" s="6"/>
      <c r="TGR300" s="6"/>
      <c r="TGS300" s="6"/>
      <c r="TGT300" s="6"/>
      <c r="TGU300" s="6"/>
      <c r="TGV300" s="6"/>
      <c r="TGW300" s="6"/>
      <c r="TGX300" s="6"/>
      <c r="TGY300" s="6"/>
      <c r="TGZ300" s="6"/>
      <c r="THA300" s="6"/>
      <c r="THB300" s="6"/>
      <c r="THC300" s="6"/>
      <c r="THD300" s="6"/>
      <c r="THE300" s="6"/>
      <c r="THF300" s="6"/>
      <c r="THG300" s="6"/>
      <c r="THH300" s="6"/>
      <c r="THI300" s="6"/>
      <c r="THJ300" s="6"/>
      <c r="THK300" s="6"/>
      <c r="THL300" s="6"/>
      <c r="THM300" s="6"/>
      <c r="THN300" s="6"/>
      <c r="THO300" s="6"/>
      <c r="THP300" s="6"/>
      <c r="THQ300" s="6"/>
      <c r="THR300" s="6"/>
      <c r="THS300" s="6"/>
      <c r="THT300" s="6"/>
      <c r="THU300" s="6"/>
      <c r="THV300" s="6"/>
      <c r="THW300" s="6"/>
      <c r="THX300" s="6"/>
      <c r="THY300" s="6"/>
      <c r="THZ300" s="6"/>
      <c r="TIA300" s="6"/>
      <c r="TIB300" s="6"/>
      <c r="TIC300" s="6"/>
      <c r="TID300" s="6"/>
      <c r="TIE300" s="6"/>
      <c r="TIF300" s="6"/>
      <c r="TIG300" s="6"/>
      <c r="TIH300" s="6"/>
      <c r="TII300" s="6"/>
      <c r="TIJ300" s="6"/>
      <c r="TIK300" s="6"/>
      <c r="TIL300" s="6"/>
      <c r="TIM300" s="6"/>
      <c r="TIN300" s="6"/>
      <c r="TIO300" s="6"/>
      <c r="TIP300" s="6"/>
      <c r="TIQ300" s="6"/>
      <c r="TIR300" s="6"/>
      <c r="TIS300" s="6"/>
      <c r="TIT300" s="6"/>
      <c r="TIU300" s="6"/>
      <c r="TIV300" s="6"/>
      <c r="TIW300" s="6"/>
      <c r="TIX300" s="6"/>
      <c r="TIY300" s="6"/>
      <c r="TIZ300" s="6"/>
      <c r="TJA300" s="6"/>
      <c r="TJB300" s="6"/>
      <c r="TJC300" s="6"/>
      <c r="TJD300" s="6"/>
      <c r="TJE300" s="6"/>
      <c r="TJF300" s="6"/>
      <c r="TJG300" s="6"/>
      <c r="TJH300" s="6"/>
      <c r="TJI300" s="6"/>
      <c r="TJJ300" s="6"/>
      <c r="TJK300" s="6"/>
      <c r="TJL300" s="6"/>
      <c r="TJM300" s="6"/>
      <c r="TJN300" s="6"/>
      <c r="TJO300" s="6"/>
      <c r="TJP300" s="6"/>
      <c r="TJQ300" s="6"/>
      <c r="TJR300" s="6"/>
      <c r="TJS300" s="6"/>
      <c r="TJT300" s="6"/>
      <c r="TJU300" s="6"/>
      <c r="TJV300" s="6"/>
      <c r="TJW300" s="6"/>
      <c r="TJX300" s="6"/>
      <c r="TJY300" s="6"/>
      <c r="TJZ300" s="6"/>
      <c r="TKA300" s="6"/>
      <c r="TKB300" s="6"/>
      <c r="TKC300" s="6"/>
      <c r="TKD300" s="6"/>
      <c r="TKE300" s="6"/>
      <c r="TKF300" s="6"/>
      <c r="TKG300" s="6"/>
      <c r="TKH300" s="6"/>
      <c r="TKI300" s="6"/>
      <c r="TKJ300" s="6"/>
      <c r="TKK300" s="6"/>
      <c r="TKL300" s="6"/>
      <c r="TKM300" s="6"/>
      <c r="TKN300" s="6"/>
      <c r="TKO300" s="6"/>
      <c r="TKP300" s="6"/>
      <c r="TKQ300" s="6"/>
      <c r="TKR300" s="6"/>
      <c r="TKS300" s="6"/>
      <c r="TKT300" s="6"/>
      <c r="TKU300" s="6"/>
      <c r="TKV300" s="6"/>
      <c r="TKW300" s="6"/>
      <c r="TKX300" s="6"/>
      <c r="TKY300" s="6"/>
      <c r="TKZ300" s="6"/>
      <c r="TLA300" s="6"/>
      <c r="TLB300" s="6"/>
      <c r="TLC300" s="6"/>
      <c r="TLD300" s="6"/>
      <c r="TLE300" s="6"/>
      <c r="TLF300" s="6"/>
      <c r="TLG300" s="6"/>
      <c r="TLH300" s="6"/>
      <c r="TLI300" s="6"/>
      <c r="TLJ300" s="6"/>
      <c r="TLK300" s="6"/>
      <c r="TLL300" s="6"/>
      <c r="TLM300" s="6"/>
      <c r="TLN300" s="6"/>
      <c r="TLO300" s="6"/>
      <c r="TLP300" s="6"/>
      <c r="TLQ300" s="6"/>
      <c r="TLR300" s="6"/>
      <c r="TLS300" s="6"/>
      <c r="TLT300" s="6"/>
      <c r="TLU300" s="6"/>
      <c r="TLV300" s="6"/>
      <c r="TLW300" s="6"/>
      <c r="TLX300" s="6"/>
      <c r="TLY300" s="6"/>
      <c r="TLZ300" s="6"/>
      <c r="TMA300" s="6"/>
      <c r="TMB300" s="6"/>
      <c r="TMC300" s="6"/>
      <c r="TMD300" s="6"/>
      <c r="TME300" s="6"/>
      <c r="TMF300" s="6"/>
      <c r="TMG300" s="6"/>
      <c r="TMH300" s="6"/>
      <c r="TMI300" s="6"/>
      <c r="TMJ300" s="6"/>
      <c r="TMK300" s="6"/>
      <c r="TML300" s="6"/>
      <c r="TMM300" s="6"/>
      <c r="TMN300" s="6"/>
      <c r="TMO300" s="6"/>
      <c r="TMP300" s="6"/>
      <c r="TMQ300" s="6"/>
      <c r="TMR300" s="6"/>
      <c r="TMS300" s="6"/>
      <c r="TMT300" s="6"/>
      <c r="TMU300" s="6"/>
      <c r="TMV300" s="6"/>
      <c r="TMW300" s="6"/>
      <c r="TMX300" s="6"/>
      <c r="TMY300" s="6"/>
      <c r="TMZ300" s="6"/>
      <c r="TNA300" s="6"/>
      <c r="TNB300" s="6"/>
      <c r="TNC300" s="6"/>
      <c r="TND300" s="6"/>
      <c r="TNE300" s="6"/>
      <c r="TNF300" s="6"/>
      <c r="TNG300" s="6"/>
      <c r="TNH300" s="6"/>
      <c r="TNI300" s="6"/>
      <c r="TNJ300" s="6"/>
      <c r="TNK300" s="6"/>
      <c r="TNL300" s="6"/>
      <c r="TNM300" s="6"/>
      <c r="TNN300" s="6"/>
      <c r="TNO300" s="6"/>
      <c r="TNP300" s="6"/>
      <c r="TNQ300" s="6"/>
      <c r="TNR300" s="6"/>
      <c r="TNS300" s="6"/>
      <c r="TNT300" s="6"/>
      <c r="TNU300" s="6"/>
      <c r="TNV300" s="6"/>
      <c r="TNW300" s="6"/>
      <c r="TNX300" s="6"/>
      <c r="TNY300" s="6"/>
      <c r="TNZ300" s="6"/>
      <c r="TOA300" s="6"/>
      <c r="TOB300" s="6"/>
      <c r="TOC300" s="6"/>
      <c r="TOD300" s="6"/>
      <c r="TOE300" s="6"/>
      <c r="TOF300" s="6"/>
      <c r="TOG300" s="6"/>
      <c r="TOH300" s="6"/>
      <c r="TOI300" s="6"/>
      <c r="TOJ300" s="6"/>
      <c r="TOK300" s="6"/>
      <c r="TOL300" s="6"/>
      <c r="TOM300" s="6"/>
      <c r="TON300" s="6"/>
      <c r="TOO300" s="6"/>
      <c r="TOP300" s="6"/>
      <c r="TOQ300" s="6"/>
      <c r="TOR300" s="6"/>
      <c r="TOS300" s="6"/>
      <c r="TOT300" s="6"/>
      <c r="TOU300" s="6"/>
      <c r="TOV300" s="6"/>
      <c r="TOW300" s="6"/>
      <c r="TOX300" s="6"/>
      <c r="TOY300" s="6"/>
      <c r="TOZ300" s="6"/>
      <c r="TPA300" s="6"/>
      <c r="TPB300" s="6"/>
      <c r="TPC300" s="6"/>
      <c r="TPD300" s="6"/>
      <c r="TPE300" s="6"/>
      <c r="TPF300" s="6"/>
      <c r="TPG300" s="6"/>
      <c r="TPH300" s="6"/>
      <c r="TPI300" s="6"/>
      <c r="TPJ300" s="6"/>
      <c r="TPK300" s="6"/>
      <c r="TPL300" s="6"/>
      <c r="TPM300" s="6"/>
      <c r="TPN300" s="6"/>
      <c r="TPO300" s="6"/>
      <c r="TPP300" s="6"/>
      <c r="TPQ300" s="6"/>
      <c r="TPR300" s="6"/>
      <c r="TPS300" s="6"/>
      <c r="TPT300" s="6"/>
      <c r="TPU300" s="6"/>
      <c r="TPV300" s="6"/>
      <c r="TPW300" s="6"/>
      <c r="TPX300" s="6"/>
      <c r="TPY300" s="6"/>
      <c r="TPZ300" s="6"/>
      <c r="TQA300" s="6"/>
      <c r="TQB300" s="6"/>
      <c r="TQC300" s="6"/>
      <c r="TQD300" s="6"/>
      <c r="TQE300" s="6"/>
      <c r="TQF300" s="6"/>
      <c r="TQG300" s="6"/>
      <c r="TQH300" s="6"/>
      <c r="TQI300" s="6"/>
      <c r="TQJ300" s="6"/>
      <c r="TQK300" s="6"/>
      <c r="TQL300" s="6"/>
      <c r="TQM300" s="6"/>
      <c r="TQN300" s="6"/>
      <c r="TQO300" s="6"/>
      <c r="TQP300" s="6"/>
      <c r="TQQ300" s="6"/>
      <c r="TQR300" s="6"/>
      <c r="TQS300" s="6"/>
      <c r="TQT300" s="6"/>
      <c r="TQU300" s="6"/>
      <c r="TQV300" s="6"/>
      <c r="TQW300" s="6"/>
      <c r="TQX300" s="6"/>
      <c r="TQY300" s="6"/>
      <c r="TQZ300" s="6"/>
      <c r="TRA300" s="6"/>
      <c r="TRB300" s="6"/>
      <c r="TRC300" s="6"/>
      <c r="TRD300" s="6"/>
      <c r="TRE300" s="6"/>
      <c r="TRF300" s="6"/>
      <c r="TRG300" s="6"/>
      <c r="TRH300" s="6"/>
      <c r="TRI300" s="6"/>
      <c r="TRJ300" s="6"/>
      <c r="TRK300" s="6"/>
      <c r="TRL300" s="6"/>
      <c r="TRM300" s="6"/>
      <c r="TRN300" s="6"/>
      <c r="TRO300" s="6"/>
      <c r="TRP300" s="6"/>
      <c r="TRQ300" s="6"/>
      <c r="TRR300" s="6"/>
      <c r="TRS300" s="6"/>
      <c r="TRT300" s="6"/>
      <c r="TRU300" s="6"/>
      <c r="TRV300" s="6"/>
      <c r="TRW300" s="6"/>
      <c r="TRX300" s="6"/>
      <c r="TRY300" s="6"/>
      <c r="TRZ300" s="6"/>
      <c r="TSA300" s="6"/>
      <c r="TSB300" s="6"/>
      <c r="TSC300" s="6"/>
      <c r="TSD300" s="6"/>
      <c r="TSE300" s="6"/>
      <c r="TSF300" s="6"/>
      <c r="TSG300" s="6"/>
      <c r="TSH300" s="6"/>
      <c r="TSI300" s="6"/>
      <c r="TSJ300" s="6"/>
      <c r="TSK300" s="6"/>
      <c r="TSL300" s="6"/>
      <c r="TSM300" s="6"/>
      <c r="TSN300" s="6"/>
      <c r="TSO300" s="6"/>
      <c r="TSP300" s="6"/>
      <c r="TSQ300" s="6"/>
      <c r="TSR300" s="6"/>
      <c r="TSS300" s="6"/>
      <c r="TST300" s="6"/>
      <c r="TSU300" s="6"/>
      <c r="TSV300" s="6"/>
      <c r="TSW300" s="6"/>
      <c r="TSX300" s="6"/>
      <c r="TSY300" s="6"/>
      <c r="TSZ300" s="6"/>
      <c r="TTA300" s="6"/>
      <c r="TTB300" s="6"/>
      <c r="TTC300" s="6"/>
      <c r="TTD300" s="6"/>
      <c r="TTE300" s="6"/>
      <c r="TTF300" s="6"/>
      <c r="TTG300" s="6"/>
      <c r="TTH300" s="6"/>
      <c r="TTI300" s="6"/>
      <c r="TTJ300" s="6"/>
      <c r="TTK300" s="6"/>
      <c r="TTL300" s="6"/>
      <c r="TTM300" s="6"/>
      <c r="TTN300" s="6"/>
      <c r="TTO300" s="6"/>
      <c r="TTP300" s="6"/>
      <c r="TTQ300" s="6"/>
      <c r="TTR300" s="6"/>
      <c r="TTS300" s="6"/>
      <c r="TTT300" s="6"/>
      <c r="TTU300" s="6"/>
      <c r="TTV300" s="6"/>
      <c r="TTW300" s="6"/>
      <c r="TTX300" s="6"/>
      <c r="TTY300" s="6"/>
      <c r="TTZ300" s="6"/>
      <c r="TUA300" s="6"/>
      <c r="TUB300" s="6"/>
      <c r="TUC300" s="6"/>
      <c r="TUD300" s="6"/>
      <c r="TUE300" s="6"/>
      <c r="TUF300" s="6"/>
      <c r="TUG300" s="6"/>
      <c r="TUH300" s="6"/>
      <c r="TUI300" s="6"/>
      <c r="TUJ300" s="6"/>
      <c r="TUK300" s="6"/>
      <c r="TUL300" s="6"/>
      <c r="TUM300" s="6"/>
      <c r="TUN300" s="6"/>
      <c r="TUO300" s="6"/>
      <c r="TUP300" s="6"/>
      <c r="TUQ300" s="6"/>
      <c r="TUR300" s="6"/>
      <c r="TUS300" s="6"/>
      <c r="TUT300" s="6"/>
      <c r="TUU300" s="6"/>
      <c r="TUV300" s="6"/>
      <c r="TUW300" s="6"/>
      <c r="TUX300" s="6"/>
      <c r="TUY300" s="6"/>
      <c r="TUZ300" s="6"/>
      <c r="TVA300" s="6"/>
      <c r="TVB300" s="6"/>
      <c r="TVC300" s="6"/>
      <c r="TVD300" s="6"/>
      <c r="TVE300" s="6"/>
      <c r="TVF300" s="6"/>
      <c r="TVG300" s="6"/>
      <c r="TVH300" s="6"/>
      <c r="TVI300" s="6"/>
      <c r="TVJ300" s="6"/>
      <c r="TVK300" s="6"/>
      <c r="TVL300" s="6"/>
      <c r="TVM300" s="6"/>
      <c r="TVN300" s="6"/>
      <c r="TVO300" s="6"/>
      <c r="TVP300" s="6"/>
      <c r="TVQ300" s="6"/>
      <c r="TVR300" s="6"/>
      <c r="TVS300" s="6"/>
      <c r="TVT300" s="6"/>
      <c r="TVU300" s="6"/>
      <c r="TVV300" s="6"/>
      <c r="TVW300" s="6"/>
      <c r="TVX300" s="6"/>
      <c r="TVY300" s="6"/>
      <c r="TVZ300" s="6"/>
      <c r="TWA300" s="6"/>
      <c r="TWB300" s="6"/>
      <c r="TWC300" s="6"/>
      <c r="TWD300" s="6"/>
      <c r="TWE300" s="6"/>
      <c r="TWF300" s="6"/>
      <c r="TWG300" s="6"/>
      <c r="TWH300" s="6"/>
      <c r="TWI300" s="6"/>
      <c r="TWJ300" s="6"/>
      <c r="TWK300" s="6"/>
      <c r="TWL300" s="6"/>
      <c r="TWM300" s="6"/>
      <c r="TWN300" s="6"/>
      <c r="TWO300" s="6"/>
      <c r="TWP300" s="6"/>
      <c r="TWQ300" s="6"/>
      <c r="TWR300" s="6"/>
      <c r="TWS300" s="6"/>
      <c r="TWT300" s="6"/>
      <c r="TWU300" s="6"/>
      <c r="TWV300" s="6"/>
      <c r="TWW300" s="6"/>
      <c r="TWX300" s="6"/>
      <c r="TWY300" s="6"/>
      <c r="TWZ300" s="6"/>
      <c r="TXA300" s="6"/>
      <c r="TXB300" s="6"/>
      <c r="TXC300" s="6"/>
      <c r="TXD300" s="6"/>
      <c r="TXE300" s="6"/>
      <c r="TXF300" s="6"/>
      <c r="TXG300" s="6"/>
      <c r="TXH300" s="6"/>
      <c r="TXI300" s="6"/>
      <c r="TXJ300" s="6"/>
      <c r="TXK300" s="6"/>
      <c r="TXL300" s="6"/>
      <c r="TXM300" s="6"/>
      <c r="TXN300" s="6"/>
      <c r="TXO300" s="6"/>
      <c r="TXP300" s="6"/>
      <c r="TXQ300" s="6"/>
      <c r="TXR300" s="6"/>
      <c r="TXS300" s="6"/>
      <c r="TXT300" s="6"/>
      <c r="TXU300" s="6"/>
      <c r="TXV300" s="6"/>
      <c r="TXW300" s="6"/>
      <c r="TXX300" s="6"/>
      <c r="TXY300" s="6"/>
      <c r="TXZ300" s="6"/>
      <c r="TYA300" s="6"/>
      <c r="TYB300" s="6"/>
      <c r="TYC300" s="6"/>
      <c r="TYD300" s="6"/>
      <c r="TYE300" s="6"/>
      <c r="TYF300" s="6"/>
      <c r="TYG300" s="6"/>
      <c r="TYH300" s="6"/>
      <c r="TYI300" s="6"/>
      <c r="TYJ300" s="6"/>
      <c r="TYK300" s="6"/>
      <c r="TYL300" s="6"/>
      <c r="TYM300" s="6"/>
      <c r="TYN300" s="6"/>
      <c r="TYO300" s="6"/>
      <c r="TYP300" s="6"/>
      <c r="TYQ300" s="6"/>
      <c r="TYR300" s="6"/>
      <c r="TYS300" s="6"/>
      <c r="TYT300" s="6"/>
      <c r="TYU300" s="6"/>
      <c r="TYV300" s="6"/>
      <c r="TYW300" s="6"/>
      <c r="TYX300" s="6"/>
      <c r="TYY300" s="6"/>
      <c r="TYZ300" s="6"/>
      <c r="TZA300" s="6"/>
      <c r="TZB300" s="6"/>
      <c r="TZC300" s="6"/>
      <c r="TZD300" s="6"/>
      <c r="TZE300" s="6"/>
      <c r="TZF300" s="6"/>
      <c r="TZG300" s="6"/>
      <c r="TZH300" s="6"/>
      <c r="TZI300" s="6"/>
      <c r="TZJ300" s="6"/>
      <c r="TZK300" s="6"/>
      <c r="TZL300" s="6"/>
      <c r="TZM300" s="6"/>
      <c r="TZN300" s="6"/>
      <c r="TZO300" s="6"/>
      <c r="TZP300" s="6"/>
      <c r="TZQ300" s="6"/>
      <c r="TZR300" s="6"/>
      <c r="TZS300" s="6"/>
      <c r="TZT300" s="6"/>
      <c r="TZU300" s="6"/>
      <c r="TZV300" s="6"/>
      <c r="TZW300" s="6"/>
      <c r="TZX300" s="6"/>
      <c r="TZY300" s="6"/>
      <c r="TZZ300" s="6"/>
      <c r="UAA300" s="6"/>
      <c r="UAB300" s="6"/>
      <c r="UAC300" s="6"/>
      <c r="UAD300" s="6"/>
      <c r="UAE300" s="6"/>
      <c r="UAF300" s="6"/>
      <c r="UAG300" s="6"/>
      <c r="UAH300" s="6"/>
      <c r="UAI300" s="6"/>
      <c r="UAJ300" s="6"/>
      <c r="UAK300" s="6"/>
      <c r="UAL300" s="6"/>
      <c r="UAM300" s="6"/>
      <c r="UAN300" s="6"/>
      <c r="UAO300" s="6"/>
      <c r="UAP300" s="6"/>
      <c r="UAQ300" s="6"/>
      <c r="UAR300" s="6"/>
      <c r="UAS300" s="6"/>
      <c r="UAT300" s="6"/>
      <c r="UAU300" s="6"/>
      <c r="UAV300" s="6"/>
      <c r="UAW300" s="6"/>
      <c r="UAX300" s="6"/>
      <c r="UAY300" s="6"/>
      <c r="UAZ300" s="6"/>
      <c r="UBA300" s="6"/>
      <c r="UBB300" s="6"/>
      <c r="UBC300" s="6"/>
      <c r="UBD300" s="6"/>
      <c r="UBE300" s="6"/>
      <c r="UBF300" s="6"/>
      <c r="UBG300" s="6"/>
      <c r="UBH300" s="6"/>
      <c r="UBI300" s="6"/>
      <c r="UBJ300" s="6"/>
      <c r="UBK300" s="6"/>
      <c r="UBL300" s="6"/>
      <c r="UBM300" s="6"/>
      <c r="UBN300" s="6"/>
      <c r="UBO300" s="6"/>
      <c r="UBP300" s="6"/>
      <c r="UBQ300" s="6"/>
      <c r="UBR300" s="6"/>
      <c r="UBS300" s="6"/>
      <c r="UBT300" s="6"/>
      <c r="UBU300" s="6"/>
      <c r="UBV300" s="6"/>
      <c r="UBW300" s="6"/>
      <c r="UBX300" s="6"/>
      <c r="UBY300" s="6"/>
      <c r="UBZ300" s="6"/>
      <c r="UCA300" s="6"/>
      <c r="UCB300" s="6"/>
      <c r="UCC300" s="6"/>
      <c r="UCD300" s="6"/>
      <c r="UCE300" s="6"/>
      <c r="UCF300" s="6"/>
      <c r="UCG300" s="6"/>
      <c r="UCH300" s="6"/>
      <c r="UCI300" s="6"/>
      <c r="UCJ300" s="6"/>
      <c r="UCK300" s="6"/>
      <c r="UCL300" s="6"/>
      <c r="UCM300" s="6"/>
      <c r="UCN300" s="6"/>
      <c r="UCO300" s="6"/>
      <c r="UCP300" s="6"/>
      <c r="UCQ300" s="6"/>
      <c r="UCR300" s="6"/>
      <c r="UCS300" s="6"/>
      <c r="UCT300" s="6"/>
      <c r="UCU300" s="6"/>
      <c r="UCV300" s="6"/>
      <c r="UCW300" s="6"/>
      <c r="UCX300" s="6"/>
      <c r="UCY300" s="6"/>
      <c r="UCZ300" s="6"/>
      <c r="UDA300" s="6"/>
      <c r="UDB300" s="6"/>
      <c r="UDC300" s="6"/>
      <c r="UDD300" s="6"/>
      <c r="UDE300" s="6"/>
      <c r="UDF300" s="6"/>
      <c r="UDG300" s="6"/>
      <c r="UDH300" s="6"/>
      <c r="UDI300" s="6"/>
      <c r="UDJ300" s="6"/>
      <c r="UDK300" s="6"/>
      <c r="UDL300" s="6"/>
      <c r="UDM300" s="6"/>
      <c r="UDN300" s="6"/>
      <c r="UDO300" s="6"/>
      <c r="UDP300" s="6"/>
      <c r="UDQ300" s="6"/>
      <c r="UDR300" s="6"/>
      <c r="UDS300" s="6"/>
      <c r="UDT300" s="6"/>
      <c r="UDU300" s="6"/>
      <c r="UDV300" s="6"/>
      <c r="UDW300" s="6"/>
      <c r="UDX300" s="6"/>
      <c r="UDY300" s="6"/>
      <c r="UDZ300" s="6"/>
      <c r="UEA300" s="6"/>
      <c r="UEB300" s="6"/>
      <c r="UEC300" s="6"/>
      <c r="UED300" s="6"/>
      <c r="UEE300" s="6"/>
      <c r="UEF300" s="6"/>
      <c r="UEG300" s="6"/>
      <c r="UEH300" s="6"/>
      <c r="UEI300" s="6"/>
      <c r="UEJ300" s="6"/>
      <c r="UEK300" s="6"/>
      <c r="UEL300" s="6"/>
      <c r="UEM300" s="6"/>
      <c r="UEN300" s="6"/>
      <c r="UEO300" s="6"/>
      <c r="UEP300" s="6"/>
      <c r="UEQ300" s="6"/>
      <c r="UER300" s="6"/>
      <c r="UES300" s="6"/>
      <c r="UET300" s="6"/>
      <c r="UEU300" s="6"/>
      <c r="UEV300" s="6"/>
      <c r="UEW300" s="6"/>
      <c r="UEX300" s="6"/>
      <c r="UEY300" s="6"/>
      <c r="UEZ300" s="6"/>
      <c r="UFA300" s="6"/>
      <c r="UFB300" s="6"/>
      <c r="UFC300" s="6"/>
      <c r="UFD300" s="6"/>
      <c r="UFE300" s="6"/>
      <c r="UFF300" s="6"/>
      <c r="UFG300" s="6"/>
      <c r="UFH300" s="6"/>
      <c r="UFI300" s="6"/>
      <c r="UFJ300" s="6"/>
      <c r="UFK300" s="6"/>
      <c r="UFL300" s="6"/>
      <c r="UFM300" s="6"/>
      <c r="UFN300" s="6"/>
      <c r="UFO300" s="6"/>
      <c r="UFP300" s="6"/>
      <c r="UFQ300" s="6"/>
      <c r="UFR300" s="6"/>
      <c r="UFS300" s="6"/>
      <c r="UFT300" s="6"/>
      <c r="UFU300" s="6"/>
      <c r="UFV300" s="6"/>
      <c r="UFW300" s="6"/>
      <c r="UFX300" s="6"/>
      <c r="UFY300" s="6"/>
      <c r="UFZ300" s="6"/>
      <c r="UGA300" s="6"/>
      <c r="UGB300" s="6"/>
      <c r="UGC300" s="6"/>
      <c r="UGD300" s="6"/>
      <c r="UGE300" s="6"/>
      <c r="UGF300" s="6"/>
      <c r="UGG300" s="6"/>
      <c r="UGH300" s="6"/>
      <c r="UGI300" s="6"/>
      <c r="UGJ300" s="6"/>
      <c r="UGK300" s="6"/>
      <c r="UGL300" s="6"/>
      <c r="UGM300" s="6"/>
      <c r="UGN300" s="6"/>
      <c r="UGO300" s="6"/>
      <c r="UGP300" s="6"/>
      <c r="UGQ300" s="6"/>
      <c r="UGR300" s="6"/>
      <c r="UGS300" s="6"/>
      <c r="UGT300" s="6"/>
      <c r="UGU300" s="6"/>
      <c r="UGV300" s="6"/>
      <c r="UGW300" s="6"/>
      <c r="UGX300" s="6"/>
      <c r="UGY300" s="6"/>
      <c r="UGZ300" s="6"/>
      <c r="UHA300" s="6"/>
      <c r="UHB300" s="6"/>
      <c r="UHC300" s="6"/>
      <c r="UHD300" s="6"/>
      <c r="UHE300" s="6"/>
      <c r="UHF300" s="6"/>
      <c r="UHG300" s="6"/>
      <c r="UHH300" s="6"/>
      <c r="UHI300" s="6"/>
      <c r="UHJ300" s="6"/>
      <c r="UHK300" s="6"/>
      <c r="UHL300" s="6"/>
      <c r="UHM300" s="6"/>
      <c r="UHN300" s="6"/>
      <c r="UHO300" s="6"/>
      <c r="UHP300" s="6"/>
      <c r="UHQ300" s="6"/>
      <c r="UHR300" s="6"/>
      <c r="UHS300" s="6"/>
      <c r="UHT300" s="6"/>
      <c r="UHU300" s="6"/>
      <c r="UHV300" s="6"/>
      <c r="UHW300" s="6"/>
      <c r="UHX300" s="6"/>
      <c r="UHY300" s="6"/>
      <c r="UHZ300" s="6"/>
      <c r="UIA300" s="6"/>
      <c r="UIB300" s="6"/>
      <c r="UIC300" s="6"/>
      <c r="UID300" s="6"/>
      <c r="UIE300" s="6"/>
      <c r="UIF300" s="6"/>
      <c r="UIG300" s="6"/>
      <c r="UIH300" s="6"/>
      <c r="UII300" s="6"/>
      <c r="UIJ300" s="6"/>
      <c r="UIK300" s="6"/>
      <c r="UIL300" s="6"/>
      <c r="UIM300" s="6"/>
      <c r="UIN300" s="6"/>
      <c r="UIO300" s="6"/>
      <c r="UIP300" s="6"/>
      <c r="UIQ300" s="6"/>
      <c r="UIR300" s="6"/>
      <c r="UIS300" s="6"/>
      <c r="UIT300" s="6"/>
      <c r="UIU300" s="6"/>
      <c r="UIV300" s="6"/>
      <c r="UIW300" s="6"/>
      <c r="UIX300" s="6"/>
      <c r="UIY300" s="6"/>
      <c r="UIZ300" s="6"/>
      <c r="UJA300" s="6"/>
      <c r="UJB300" s="6"/>
      <c r="UJC300" s="6"/>
      <c r="UJD300" s="6"/>
      <c r="UJE300" s="6"/>
      <c r="UJF300" s="6"/>
      <c r="UJG300" s="6"/>
      <c r="UJH300" s="6"/>
      <c r="UJI300" s="6"/>
      <c r="UJJ300" s="6"/>
      <c r="UJK300" s="6"/>
      <c r="UJL300" s="6"/>
      <c r="UJM300" s="6"/>
      <c r="UJN300" s="6"/>
      <c r="UJO300" s="6"/>
      <c r="UJP300" s="6"/>
      <c r="UJQ300" s="6"/>
      <c r="UJR300" s="6"/>
      <c r="UJS300" s="6"/>
      <c r="UJT300" s="6"/>
      <c r="UJU300" s="6"/>
      <c r="UJV300" s="6"/>
      <c r="UJW300" s="6"/>
      <c r="UJX300" s="6"/>
      <c r="UJY300" s="6"/>
      <c r="UJZ300" s="6"/>
      <c r="UKA300" s="6"/>
      <c r="UKB300" s="6"/>
      <c r="UKC300" s="6"/>
      <c r="UKD300" s="6"/>
      <c r="UKE300" s="6"/>
      <c r="UKF300" s="6"/>
      <c r="UKG300" s="6"/>
      <c r="UKH300" s="6"/>
      <c r="UKI300" s="6"/>
      <c r="UKJ300" s="6"/>
      <c r="UKK300" s="6"/>
      <c r="UKL300" s="6"/>
      <c r="UKM300" s="6"/>
      <c r="UKN300" s="6"/>
      <c r="UKO300" s="6"/>
      <c r="UKP300" s="6"/>
      <c r="UKQ300" s="6"/>
      <c r="UKR300" s="6"/>
      <c r="UKS300" s="6"/>
      <c r="UKT300" s="6"/>
      <c r="UKU300" s="6"/>
      <c r="UKV300" s="6"/>
      <c r="UKW300" s="6"/>
      <c r="UKX300" s="6"/>
      <c r="UKY300" s="6"/>
      <c r="UKZ300" s="6"/>
      <c r="ULA300" s="6"/>
      <c r="ULB300" s="6"/>
      <c r="ULC300" s="6"/>
      <c r="ULD300" s="6"/>
      <c r="ULE300" s="6"/>
      <c r="ULF300" s="6"/>
      <c r="ULG300" s="6"/>
      <c r="ULH300" s="6"/>
      <c r="ULI300" s="6"/>
      <c r="ULJ300" s="6"/>
      <c r="ULK300" s="6"/>
      <c r="ULL300" s="6"/>
      <c r="ULM300" s="6"/>
      <c r="ULN300" s="6"/>
      <c r="ULO300" s="6"/>
      <c r="ULP300" s="6"/>
      <c r="ULQ300" s="6"/>
      <c r="ULR300" s="6"/>
      <c r="ULS300" s="6"/>
      <c r="ULT300" s="6"/>
      <c r="ULU300" s="6"/>
      <c r="ULV300" s="6"/>
      <c r="ULW300" s="6"/>
      <c r="ULX300" s="6"/>
      <c r="ULY300" s="6"/>
      <c r="ULZ300" s="6"/>
      <c r="UMA300" s="6"/>
      <c r="UMB300" s="6"/>
      <c r="UMC300" s="6"/>
      <c r="UMD300" s="6"/>
      <c r="UME300" s="6"/>
      <c r="UMF300" s="6"/>
      <c r="UMG300" s="6"/>
      <c r="UMH300" s="6"/>
      <c r="UMI300" s="6"/>
      <c r="UMJ300" s="6"/>
      <c r="UMK300" s="6"/>
      <c r="UML300" s="6"/>
      <c r="UMM300" s="6"/>
      <c r="UMN300" s="6"/>
      <c r="UMO300" s="6"/>
      <c r="UMP300" s="6"/>
      <c r="UMQ300" s="6"/>
      <c r="UMR300" s="6"/>
      <c r="UMS300" s="6"/>
      <c r="UMT300" s="6"/>
      <c r="UMU300" s="6"/>
      <c r="UMV300" s="6"/>
      <c r="UMW300" s="6"/>
      <c r="UMX300" s="6"/>
      <c r="UMY300" s="6"/>
      <c r="UMZ300" s="6"/>
      <c r="UNA300" s="6"/>
      <c r="UNB300" s="6"/>
      <c r="UNC300" s="6"/>
      <c r="UND300" s="6"/>
      <c r="UNE300" s="6"/>
      <c r="UNF300" s="6"/>
      <c r="UNG300" s="6"/>
      <c r="UNH300" s="6"/>
      <c r="UNI300" s="6"/>
      <c r="UNJ300" s="6"/>
      <c r="UNK300" s="6"/>
      <c r="UNL300" s="6"/>
      <c r="UNM300" s="6"/>
      <c r="UNN300" s="6"/>
      <c r="UNO300" s="6"/>
      <c r="UNP300" s="6"/>
      <c r="UNQ300" s="6"/>
      <c r="UNR300" s="6"/>
      <c r="UNS300" s="6"/>
      <c r="UNT300" s="6"/>
      <c r="UNU300" s="6"/>
      <c r="UNV300" s="6"/>
      <c r="UNW300" s="6"/>
      <c r="UNX300" s="6"/>
      <c r="UNY300" s="6"/>
      <c r="UNZ300" s="6"/>
      <c r="UOA300" s="6"/>
      <c r="UOB300" s="6"/>
      <c r="UOC300" s="6"/>
      <c r="UOD300" s="6"/>
      <c r="UOE300" s="6"/>
      <c r="UOF300" s="6"/>
      <c r="UOG300" s="6"/>
      <c r="UOH300" s="6"/>
      <c r="UOI300" s="6"/>
      <c r="UOJ300" s="6"/>
      <c r="UOK300" s="6"/>
      <c r="UOL300" s="6"/>
      <c r="UOM300" s="6"/>
      <c r="UON300" s="6"/>
      <c r="UOO300" s="6"/>
      <c r="UOP300" s="6"/>
      <c r="UOQ300" s="6"/>
      <c r="UOR300" s="6"/>
      <c r="UOS300" s="6"/>
      <c r="UOT300" s="6"/>
      <c r="UOU300" s="6"/>
      <c r="UOV300" s="6"/>
      <c r="UOW300" s="6"/>
      <c r="UOX300" s="6"/>
      <c r="UOY300" s="6"/>
      <c r="UOZ300" s="6"/>
      <c r="UPA300" s="6"/>
      <c r="UPB300" s="6"/>
      <c r="UPC300" s="6"/>
      <c r="UPD300" s="6"/>
      <c r="UPE300" s="6"/>
      <c r="UPF300" s="6"/>
      <c r="UPG300" s="6"/>
      <c r="UPH300" s="6"/>
      <c r="UPI300" s="6"/>
      <c r="UPJ300" s="6"/>
      <c r="UPK300" s="6"/>
      <c r="UPL300" s="6"/>
      <c r="UPM300" s="6"/>
      <c r="UPN300" s="6"/>
      <c r="UPO300" s="6"/>
      <c r="UPP300" s="6"/>
      <c r="UPQ300" s="6"/>
      <c r="UPR300" s="6"/>
      <c r="UPS300" s="6"/>
      <c r="UPT300" s="6"/>
      <c r="UPU300" s="6"/>
      <c r="UPV300" s="6"/>
      <c r="UPW300" s="6"/>
      <c r="UPX300" s="6"/>
      <c r="UPY300" s="6"/>
      <c r="UPZ300" s="6"/>
      <c r="UQA300" s="6"/>
      <c r="UQB300" s="6"/>
      <c r="UQC300" s="6"/>
      <c r="UQD300" s="6"/>
      <c r="UQE300" s="6"/>
      <c r="UQF300" s="6"/>
      <c r="UQG300" s="6"/>
      <c r="UQH300" s="6"/>
      <c r="UQI300" s="6"/>
      <c r="UQJ300" s="6"/>
      <c r="UQK300" s="6"/>
      <c r="UQL300" s="6"/>
      <c r="UQM300" s="6"/>
      <c r="UQN300" s="6"/>
      <c r="UQO300" s="6"/>
      <c r="UQP300" s="6"/>
      <c r="UQQ300" s="6"/>
      <c r="UQR300" s="6"/>
      <c r="UQS300" s="6"/>
      <c r="UQT300" s="6"/>
      <c r="UQU300" s="6"/>
      <c r="UQV300" s="6"/>
      <c r="UQW300" s="6"/>
      <c r="UQX300" s="6"/>
      <c r="UQY300" s="6"/>
      <c r="UQZ300" s="6"/>
      <c r="URA300" s="6"/>
      <c r="URB300" s="6"/>
      <c r="URC300" s="6"/>
      <c r="URD300" s="6"/>
      <c r="URE300" s="6"/>
      <c r="URF300" s="6"/>
      <c r="URG300" s="6"/>
      <c r="URH300" s="6"/>
      <c r="URI300" s="6"/>
      <c r="URJ300" s="6"/>
      <c r="URK300" s="6"/>
      <c r="URL300" s="6"/>
      <c r="URM300" s="6"/>
      <c r="URN300" s="6"/>
      <c r="URO300" s="6"/>
      <c r="URP300" s="6"/>
      <c r="URQ300" s="6"/>
      <c r="URR300" s="6"/>
      <c r="URS300" s="6"/>
      <c r="URT300" s="6"/>
      <c r="URU300" s="6"/>
      <c r="URV300" s="6"/>
      <c r="URW300" s="6"/>
      <c r="URX300" s="6"/>
      <c r="URY300" s="6"/>
      <c r="URZ300" s="6"/>
      <c r="USA300" s="6"/>
      <c r="USB300" s="6"/>
      <c r="USC300" s="6"/>
      <c r="USD300" s="6"/>
      <c r="USE300" s="6"/>
      <c r="USF300" s="6"/>
      <c r="USG300" s="6"/>
      <c r="USH300" s="6"/>
      <c r="USI300" s="6"/>
      <c r="USJ300" s="6"/>
      <c r="USK300" s="6"/>
      <c r="USL300" s="6"/>
      <c r="USM300" s="6"/>
      <c r="USN300" s="6"/>
      <c r="USO300" s="6"/>
      <c r="USP300" s="6"/>
      <c r="USQ300" s="6"/>
      <c r="USR300" s="6"/>
      <c r="USS300" s="6"/>
      <c r="UST300" s="6"/>
      <c r="USU300" s="6"/>
      <c r="USV300" s="6"/>
      <c r="USW300" s="6"/>
      <c r="USX300" s="6"/>
      <c r="USY300" s="6"/>
      <c r="USZ300" s="6"/>
      <c r="UTA300" s="6"/>
      <c r="UTB300" s="6"/>
      <c r="UTC300" s="6"/>
      <c r="UTD300" s="6"/>
      <c r="UTE300" s="6"/>
      <c r="UTF300" s="6"/>
      <c r="UTG300" s="6"/>
      <c r="UTH300" s="6"/>
      <c r="UTI300" s="6"/>
      <c r="UTJ300" s="6"/>
      <c r="UTK300" s="6"/>
      <c r="UTL300" s="6"/>
      <c r="UTM300" s="6"/>
      <c r="UTN300" s="6"/>
      <c r="UTO300" s="6"/>
      <c r="UTP300" s="6"/>
      <c r="UTQ300" s="6"/>
      <c r="UTR300" s="6"/>
      <c r="UTS300" s="6"/>
      <c r="UTT300" s="6"/>
      <c r="UTU300" s="6"/>
      <c r="UTV300" s="6"/>
      <c r="UTW300" s="6"/>
      <c r="UTX300" s="6"/>
      <c r="UTY300" s="6"/>
      <c r="UTZ300" s="6"/>
      <c r="UUA300" s="6"/>
      <c r="UUB300" s="6"/>
      <c r="UUC300" s="6"/>
      <c r="UUD300" s="6"/>
      <c r="UUE300" s="6"/>
      <c r="UUF300" s="6"/>
      <c r="UUG300" s="6"/>
      <c r="UUH300" s="6"/>
      <c r="UUI300" s="6"/>
      <c r="UUJ300" s="6"/>
      <c r="UUK300" s="6"/>
      <c r="UUL300" s="6"/>
      <c r="UUM300" s="6"/>
      <c r="UUN300" s="6"/>
      <c r="UUO300" s="6"/>
      <c r="UUP300" s="6"/>
      <c r="UUQ300" s="6"/>
      <c r="UUR300" s="6"/>
      <c r="UUS300" s="6"/>
      <c r="UUT300" s="6"/>
      <c r="UUU300" s="6"/>
      <c r="UUV300" s="6"/>
      <c r="UUW300" s="6"/>
      <c r="UUX300" s="6"/>
      <c r="UUY300" s="6"/>
      <c r="UUZ300" s="6"/>
      <c r="UVA300" s="6"/>
      <c r="UVB300" s="6"/>
      <c r="UVC300" s="6"/>
      <c r="UVD300" s="6"/>
      <c r="UVE300" s="6"/>
      <c r="UVF300" s="6"/>
      <c r="UVG300" s="6"/>
      <c r="UVH300" s="6"/>
      <c r="UVI300" s="6"/>
      <c r="UVJ300" s="6"/>
      <c r="UVK300" s="6"/>
      <c r="UVL300" s="6"/>
      <c r="UVM300" s="6"/>
      <c r="UVN300" s="6"/>
      <c r="UVO300" s="6"/>
      <c r="UVP300" s="6"/>
      <c r="UVQ300" s="6"/>
      <c r="UVR300" s="6"/>
      <c r="UVS300" s="6"/>
      <c r="UVT300" s="6"/>
      <c r="UVU300" s="6"/>
      <c r="UVV300" s="6"/>
      <c r="UVW300" s="6"/>
      <c r="UVX300" s="6"/>
      <c r="UVY300" s="6"/>
      <c r="UVZ300" s="6"/>
      <c r="UWA300" s="6"/>
      <c r="UWB300" s="6"/>
      <c r="UWC300" s="6"/>
      <c r="UWD300" s="6"/>
      <c r="UWE300" s="6"/>
      <c r="UWF300" s="6"/>
      <c r="UWG300" s="6"/>
      <c r="UWH300" s="6"/>
      <c r="UWI300" s="6"/>
      <c r="UWJ300" s="6"/>
      <c r="UWK300" s="6"/>
      <c r="UWL300" s="6"/>
      <c r="UWM300" s="6"/>
      <c r="UWN300" s="6"/>
      <c r="UWO300" s="6"/>
      <c r="UWP300" s="6"/>
      <c r="UWQ300" s="6"/>
      <c r="UWR300" s="6"/>
      <c r="UWS300" s="6"/>
      <c r="UWT300" s="6"/>
      <c r="UWU300" s="6"/>
      <c r="UWV300" s="6"/>
      <c r="UWW300" s="6"/>
      <c r="UWX300" s="6"/>
      <c r="UWY300" s="6"/>
      <c r="UWZ300" s="6"/>
      <c r="UXA300" s="6"/>
      <c r="UXB300" s="6"/>
      <c r="UXC300" s="6"/>
      <c r="UXD300" s="6"/>
      <c r="UXE300" s="6"/>
      <c r="UXF300" s="6"/>
      <c r="UXG300" s="6"/>
      <c r="UXH300" s="6"/>
      <c r="UXI300" s="6"/>
      <c r="UXJ300" s="6"/>
      <c r="UXK300" s="6"/>
      <c r="UXL300" s="6"/>
      <c r="UXM300" s="6"/>
      <c r="UXN300" s="6"/>
      <c r="UXO300" s="6"/>
      <c r="UXP300" s="6"/>
      <c r="UXQ300" s="6"/>
      <c r="UXR300" s="6"/>
      <c r="UXS300" s="6"/>
      <c r="UXT300" s="6"/>
      <c r="UXU300" s="6"/>
      <c r="UXV300" s="6"/>
      <c r="UXW300" s="6"/>
      <c r="UXX300" s="6"/>
      <c r="UXY300" s="6"/>
      <c r="UXZ300" s="6"/>
      <c r="UYA300" s="6"/>
      <c r="UYB300" s="6"/>
      <c r="UYC300" s="6"/>
      <c r="UYD300" s="6"/>
      <c r="UYE300" s="6"/>
      <c r="UYF300" s="6"/>
      <c r="UYG300" s="6"/>
      <c r="UYH300" s="6"/>
      <c r="UYI300" s="6"/>
      <c r="UYJ300" s="6"/>
      <c r="UYK300" s="6"/>
      <c r="UYL300" s="6"/>
      <c r="UYM300" s="6"/>
      <c r="UYN300" s="6"/>
      <c r="UYO300" s="6"/>
      <c r="UYP300" s="6"/>
      <c r="UYQ300" s="6"/>
      <c r="UYR300" s="6"/>
      <c r="UYS300" s="6"/>
      <c r="UYT300" s="6"/>
      <c r="UYU300" s="6"/>
      <c r="UYV300" s="6"/>
      <c r="UYW300" s="6"/>
      <c r="UYX300" s="6"/>
      <c r="UYY300" s="6"/>
      <c r="UYZ300" s="6"/>
      <c r="UZA300" s="6"/>
      <c r="UZB300" s="6"/>
      <c r="UZC300" s="6"/>
      <c r="UZD300" s="6"/>
      <c r="UZE300" s="6"/>
      <c r="UZF300" s="6"/>
      <c r="UZG300" s="6"/>
      <c r="UZH300" s="6"/>
      <c r="UZI300" s="6"/>
      <c r="UZJ300" s="6"/>
      <c r="UZK300" s="6"/>
      <c r="UZL300" s="6"/>
      <c r="UZM300" s="6"/>
      <c r="UZN300" s="6"/>
      <c r="UZO300" s="6"/>
      <c r="UZP300" s="6"/>
      <c r="UZQ300" s="6"/>
      <c r="UZR300" s="6"/>
      <c r="UZS300" s="6"/>
      <c r="UZT300" s="6"/>
      <c r="UZU300" s="6"/>
      <c r="UZV300" s="6"/>
      <c r="UZW300" s="6"/>
      <c r="UZX300" s="6"/>
      <c r="UZY300" s="6"/>
      <c r="UZZ300" s="6"/>
      <c r="VAA300" s="6"/>
      <c r="VAB300" s="6"/>
      <c r="VAC300" s="6"/>
      <c r="VAD300" s="6"/>
      <c r="VAE300" s="6"/>
      <c r="VAF300" s="6"/>
      <c r="VAG300" s="6"/>
      <c r="VAH300" s="6"/>
      <c r="VAI300" s="6"/>
      <c r="VAJ300" s="6"/>
      <c r="VAK300" s="6"/>
      <c r="VAL300" s="6"/>
      <c r="VAM300" s="6"/>
      <c r="VAN300" s="6"/>
      <c r="VAO300" s="6"/>
      <c r="VAP300" s="6"/>
      <c r="VAQ300" s="6"/>
      <c r="VAR300" s="6"/>
      <c r="VAS300" s="6"/>
      <c r="VAT300" s="6"/>
      <c r="VAU300" s="6"/>
      <c r="VAV300" s="6"/>
      <c r="VAW300" s="6"/>
      <c r="VAX300" s="6"/>
      <c r="VAY300" s="6"/>
      <c r="VAZ300" s="6"/>
      <c r="VBA300" s="6"/>
      <c r="VBB300" s="6"/>
      <c r="VBC300" s="6"/>
      <c r="VBD300" s="6"/>
      <c r="VBE300" s="6"/>
      <c r="VBF300" s="6"/>
      <c r="VBG300" s="6"/>
      <c r="VBH300" s="6"/>
      <c r="VBI300" s="6"/>
      <c r="VBJ300" s="6"/>
      <c r="VBK300" s="6"/>
      <c r="VBL300" s="6"/>
      <c r="VBM300" s="6"/>
      <c r="VBN300" s="6"/>
      <c r="VBO300" s="6"/>
      <c r="VBP300" s="6"/>
      <c r="VBQ300" s="6"/>
      <c r="VBR300" s="6"/>
      <c r="VBS300" s="6"/>
      <c r="VBT300" s="6"/>
      <c r="VBU300" s="6"/>
      <c r="VBV300" s="6"/>
      <c r="VBW300" s="6"/>
      <c r="VBX300" s="6"/>
      <c r="VBY300" s="6"/>
      <c r="VBZ300" s="6"/>
      <c r="VCA300" s="6"/>
      <c r="VCB300" s="6"/>
      <c r="VCC300" s="6"/>
      <c r="VCD300" s="6"/>
      <c r="VCE300" s="6"/>
      <c r="VCF300" s="6"/>
      <c r="VCG300" s="6"/>
      <c r="VCH300" s="6"/>
      <c r="VCI300" s="6"/>
      <c r="VCJ300" s="6"/>
      <c r="VCK300" s="6"/>
      <c r="VCL300" s="6"/>
      <c r="VCM300" s="6"/>
      <c r="VCN300" s="6"/>
      <c r="VCO300" s="6"/>
      <c r="VCP300" s="6"/>
      <c r="VCQ300" s="6"/>
      <c r="VCR300" s="6"/>
      <c r="VCS300" s="6"/>
      <c r="VCT300" s="6"/>
      <c r="VCU300" s="6"/>
      <c r="VCV300" s="6"/>
      <c r="VCW300" s="6"/>
      <c r="VCX300" s="6"/>
      <c r="VCY300" s="6"/>
      <c r="VCZ300" s="6"/>
      <c r="VDA300" s="6"/>
      <c r="VDB300" s="6"/>
      <c r="VDC300" s="6"/>
      <c r="VDD300" s="6"/>
      <c r="VDE300" s="6"/>
      <c r="VDF300" s="6"/>
      <c r="VDG300" s="6"/>
      <c r="VDH300" s="6"/>
      <c r="VDI300" s="6"/>
      <c r="VDJ300" s="6"/>
      <c r="VDK300" s="6"/>
      <c r="VDL300" s="6"/>
      <c r="VDM300" s="6"/>
      <c r="VDN300" s="6"/>
      <c r="VDO300" s="6"/>
      <c r="VDP300" s="6"/>
      <c r="VDQ300" s="6"/>
      <c r="VDR300" s="6"/>
      <c r="VDS300" s="6"/>
      <c r="VDT300" s="6"/>
      <c r="VDU300" s="6"/>
      <c r="VDV300" s="6"/>
      <c r="VDW300" s="6"/>
      <c r="VDX300" s="6"/>
      <c r="VDY300" s="6"/>
      <c r="VDZ300" s="6"/>
      <c r="VEA300" s="6"/>
      <c r="VEB300" s="6"/>
      <c r="VEC300" s="6"/>
      <c r="VED300" s="6"/>
      <c r="VEE300" s="6"/>
      <c r="VEF300" s="6"/>
      <c r="VEG300" s="6"/>
      <c r="VEH300" s="6"/>
      <c r="VEI300" s="6"/>
      <c r="VEJ300" s="6"/>
      <c r="VEK300" s="6"/>
      <c r="VEL300" s="6"/>
      <c r="VEM300" s="6"/>
      <c r="VEN300" s="6"/>
      <c r="VEO300" s="6"/>
      <c r="VEP300" s="6"/>
      <c r="VEQ300" s="6"/>
      <c r="VER300" s="6"/>
      <c r="VES300" s="6"/>
      <c r="VET300" s="6"/>
      <c r="VEU300" s="6"/>
      <c r="VEV300" s="6"/>
      <c r="VEW300" s="6"/>
      <c r="VEX300" s="6"/>
      <c r="VEY300" s="6"/>
      <c r="VEZ300" s="6"/>
      <c r="VFA300" s="6"/>
      <c r="VFB300" s="6"/>
      <c r="VFC300" s="6"/>
      <c r="VFD300" s="6"/>
      <c r="VFE300" s="6"/>
      <c r="VFF300" s="6"/>
      <c r="VFG300" s="6"/>
      <c r="VFH300" s="6"/>
      <c r="VFI300" s="6"/>
      <c r="VFJ300" s="6"/>
      <c r="VFK300" s="6"/>
      <c r="VFL300" s="6"/>
      <c r="VFM300" s="6"/>
      <c r="VFN300" s="6"/>
      <c r="VFO300" s="6"/>
      <c r="VFP300" s="6"/>
      <c r="VFQ300" s="6"/>
      <c r="VFR300" s="6"/>
      <c r="VFS300" s="6"/>
      <c r="VFT300" s="6"/>
      <c r="VFU300" s="6"/>
      <c r="VFV300" s="6"/>
      <c r="VFW300" s="6"/>
      <c r="VFX300" s="6"/>
      <c r="VFY300" s="6"/>
      <c r="VFZ300" s="6"/>
      <c r="VGA300" s="6"/>
      <c r="VGB300" s="6"/>
      <c r="VGC300" s="6"/>
      <c r="VGD300" s="6"/>
      <c r="VGE300" s="6"/>
      <c r="VGF300" s="6"/>
      <c r="VGG300" s="6"/>
      <c r="VGH300" s="6"/>
      <c r="VGI300" s="6"/>
      <c r="VGJ300" s="6"/>
      <c r="VGK300" s="6"/>
      <c r="VGL300" s="6"/>
      <c r="VGM300" s="6"/>
      <c r="VGN300" s="6"/>
      <c r="VGO300" s="6"/>
      <c r="VGP300" s="6"/>
      <c r="VGQ300" s="6"/>
      <c r="VGR300" s="6"/>
      <c r="VGS300" s="6"/>
      <c r="VGT300" s="6"/>
      <c r="VGU300" s="6"/>
      <c r="VGV300" s="6"/>
      <c r="VGW300" s="6"/>
      <c r="VGX300" s="6"/>
      <c r="VGY300" s="6"/>
      <c r="VGZ300" s="6"/>
      <c r="VHA300" s="6"/>
      <c r="VHB300" s="6"/>
      <c r="VHC300" s="6"/>
      <c r="VHD300" s="6"/>
      <c r="VHE300" s="6"/>
      <c r="VHF300" s="6"/>
      <c r="VHG300" s="6"/>
      <c r="VHH300" s="6"/>
      <c r="VHI300" s="6"/>
      <c r="VHJ300" s="6"/>
      <c r="VHK300" s="6"/>
      <c r="VHL300" s="6"/>
      <c r="VHM300" s="6"/>
      <c r="VHN300" s="6"/>
      <c r="VHO300" s="6"/>
      <c r="VHP300" s="6"/>
      <c r="VHQ300" s="6"/>
      <c r="VHR300" s="6"/>
      <c r="VHS300" s="6"/>
      <c r="VHT300" s="6"/>
      <c r="VHU300" s="6"/>
      <c r="VHV300" s="6"/>
      <c r="VHW300" s="6"/>
      <c r="VHX300" s="6"/>
      <c r="VHY300" s="6"/>
      <c r="VHZ300" s="6"/>
      <c r="VIA300" s="6"/>
      <c r="VIB300" s="6"/>
      <c r="VIC300" s="6"/>
      <c r="VID300" s="6"/>
      <c r="VIE300" s="6"/>
      <c r="VIF300" s="6"/>
      <c r="VIG300" s="6"/>
      <c r="VIH300" s="6"/>
      <c r="VII300" s="6"/>
      <c r="VIJ300" s="6"/>
      <c r="VIK300" s="6"/>
      <c r="VIL300" s="6"/>
      <c r="VIM300" s="6"/>
      <c r="VIN300" s="6"/>
      <c r="VIO300" s="6"/>
      <c r="VIP300" s="6"/>
      <c r="VIQ300" s="6"/>
      <c r="VIR300" s="6"/>
      <c r="VIS300" s="6"/>
      <c r="VIT300" s="6"/>
      <c r="VIU300" s="6"/>
      <c r="VIV300" s="6"/>
      <c r="VIW300" s="6"/>
      <c r="VIX300" s="6"/>
      <c r="VIY300" s="6"/>
      <c r="VIZ300" s="6"/>
      <c r="VJA300" s="6"/>
      <c r="VJB300" s="6"/>
      <c r="VJC300" s="6"/>
      <c r="VJD300" s="6"/>
      <c r="VJE300" s="6"/>
      <c r="VJF300" s="6"/>
      <c r="VJG300" s="6"/>
      <c r="VJH300" s="6"/>
      <c r="VJI300" s="6"/>
      <c r="VJJ300" s="6"/>
      <c r="VJK300" s="6"/>
      <c r="VJL300" s="6"/>
      <c r="VJM300" s="6"/>
      <c r="VJN300" s="6"/>
      <c r="VJO300" s="6"/>
      <c r="VJP300" s="6"/>
      <c r="VJQ300" s="6"/>
      <c r="VJR300" s="6"/>
      <c r="VJS300" s="6"/>
      <c r="VJT300" s="6"/>
      <c r="VJU300" s="6"/>
      <c r="VJV300" s="6"/>
      <c r="VJW300" s="6"/>
      <c r="VJX300" s="6"/>
      <c r="VJY300" s="6"/>
      <c r="VJZ300" s="6"/>
      <c r="VKA300" s="6"/>
      <c r="VKB300" s="6"/>
      <c r="VKC300" s="6"/>
      <c r="VKD300" s="6"/>
      <c r="VKE300" s="6"/>
      <c r="VKF300" s="6"/>
      <c r="VKG300" s="6"/>
      <c r="VKH300" s="6"/>
      <c r="VKI300" s="6"/>
      <c r="VKJ300" s="6"/>
      <c r="VKK300" s="6"/>
      <c r="VKL300" s="6"/>
      <c r="VKM300" s="6"/>
      <c r="VKN300" s="6"/>
      <c r="VKO300" s="6"/>
      <c r="VKP300" s="6"/>
      <c r="VKQ300" s="6"/>
      <c r="VKR300" s="6"/>
      <c r="VKS300" s="6"/>
      <c r="VKT300" s="6"/>
      <c r="VKU300" s="6"/>
      <c r="VKV300" s="6"/>
      <c r="VKW300" s="6"/>
      <c r="VKX300" s="6"/>
      <c r="VKY300" s="6"/>
      <c r="VKZ300" s="6"/>
      <c r="VLA300" s="6"/>
      <c r="VLB300" s="6"/>
      <c r="VLC300" s="6"/>
      <c r="VLD300" s="6"/>
      <c r="VLE300" s="6"/>
      <c r="VLF300" s="6"/>
      <c r="VLG300" s="6"/>
      <c r="VLH300" s="6"/>
      <c r="VLI300" s="6"/>
      <c r="VLJ300" s="6"/>
      <c r="VLK300" s="6"/>
      <c r="VLL300" s="6"/>
      <c r="VLM300" s="6"/>
      <c r="VLN300" s="6"/>
      <c r="VLO300" s="6"/>
      <c r="VLP300" s="6"/>
      <c r="VLQ300" s="6"/>
      <c r="VLR300" s="6"/>
      <c r="VLS300" s="6"/>
      <c r="VLT300" s="6"/>
      <c r="VLU300" s="6"/>
      <c r="VLV300" s="6"/>
      <c r="VLW300" s="6"/>
      <c r="VLX300" s="6"/>
      <c r="VLY300" s="6"/>
      <c r="VLZ300" s="6"/>
      <c r="VMA300" s="6"/>
      <c r="VMB300" s="6"/>
      <c r="VMC300" s="6"/>
      <c r="VMD300" s="6"/>
      <c r="VME300" s="6"/>
      <c r="VMF300" s="6"/>
      <c r="VMG300" s="6"/>
      <c r="VMH300" s="6"/>
      <c r="VMI300" s="6"/>
      <c r="VMJ300" s="6"/>
      <c r="VMK300" s="6"/>
      <c r="VML300" s="6"/>
      <c r="VMM300" s="6"/>
      <c r="VMN300" s="6"/>
      <c r="VMO300" s="6"/>
      <c r="VMP300" s="6"/>
      <c r="VMQ300" s="6"/>
      <c r="VMR300" s="6"/>
      <c r="VMS300" s="6"/>
      <c r="VMT300" s="6"/>
      <c r="VMU300" s="6"/>
      <c r="VMV300" s="6"/>
      <c r="VMW300" s="6"/>
      <c r="VMX300" s="6"/>
      <c r="VMY300" s="6"/>
      <c r="VMZ300" s="6"/>
      <c r="VNA300" s="6"/>
      <c r="VNB300" s="6"/>
      <c r="VNC300" s="6"/>
      <c r="VND300" s="6"/>
      <c r="VNE300" s="6"/>
      <c r="VNF300" s="6"/>
      <c r="VNG300" s="6"/>
      <c r="VNH300" s="6"/>
      <c r="VNI300" s="6"/>
      <c r="VNJ300" s="6"/>
      <c r="VNK300" s="6"/>
      <c r="VNL300" s="6"/>
      <c r="VNM300" s="6"/>
      <c r="VNN300" s="6"/>
      <c r="VNO300" s="6"/>
      <c r="VNP300" s="6"/>
      <c r="VNQ300" s="6"/>
      <c r="VNR300" s="6"/>
      <c r="VNS300" s="6"/>
      <c r="VNT300" s="6"/>
      <c r="VNU300" s="6"/>
      <c r="VNV300" s="6"/>
      <c r="VNW300" s="6"/>
      <c r="VNX300" s="6"/>
      <c r="VNY300" s="6"/>
      <c r="VNZ300" s="6"/>
      <c r="VOA300" s="6"/>
      <c r="VOB300" s="6"/>
      <c r="VOC300" s="6"/>
      <c r="VOD300" s="6"/>
      <c r="VOE300" s="6"/>
      <c r="VOF300" s="6"/>
      <c r="VOG300" s="6"/>
      <c r="VOH300" s="6"/>
      <c r="VOI300" s="6"/>
      <c r="VOJ300" s="6"/>
      <c r="VOK300" s="6"/>
      <c r="VOL300" s="6"/>
      <c r="VOM300" s="6"/>
      <c r="VON300" s="6"/>
      <c r="VOO300" s="6"/>
      <c r="VOP300" s="6"/>
      <c r="VOQ300" s="6"/>
      <c r="VOR300" s="6"/>
      <c r="VOS300" s="6"/>
      <c r="VOT300" s="6"/>
      <c r="VOU300" s="6"/>
      <c r="VOV300" s="6"/>
      <c r="VOW300" s="6"/>
      <c r="VOX300" s="6"/>
      <c r="VOY300" s="6"/>
      <c r="VOZ300" s="6"/>
      <c r="VPA300" s="6"/>
      <c r="VPB300" s="6"/>
      <c r="VPC300" s="6"/>
      <c r="VPD300" s="6"/>
      <c r="VPE300" s="6"/>
      <c r="VPF300" s="6"/>
      <c r="VPG300" s="6"/>
      <c r="VPH300" s="6"/>
      <c r="VPI300" s="6"/>
      <c r="VPJ300" s="6"/>
      <c r="VPK300" s="6"/>
      <c r="VPL300" s="6"/>
      <c r="VPM300" s="6"/>
      <c r="VPN300" s="6"/>
      <c r="VPO300" s="6"/>
      <c r="VPP300" s="6"/>
      <c r="VPQ300" s="6"/>
      <c r="VPR300" s="6"/>
      <c r="VPS300" s="6"/>
      <c r="VPT300" s="6"/>
      <c r="VPU300" s="6"/>
      <c r="VPV300" s="6"/>
      <c r="VPW300" s="6"/>
      <c r="VPX300" s="6"/>
      <c r="VPY300" s="6"/>
      <c r="VPZ300" s="6"/>
      <c r="VQA300" s="6"/>
      <c r="VQB300" s="6"/>
      <c r="VQC300" s="6"/>
      <c r="VQD300" s="6"/>
      <c r="VQE300" s="6"/>
      <c r="VQF300" s="6"/>
      <c r="VQG300" s="6"/>
      <c r="VQH300" s="6"/>
      <c r="VQI300" s="6"/>
      <c r="VQJ300" s="6"/>
      <c r="VQK300" s="6"/>
      <c r="VQL300" s="6"/>
      <c r="VQM300" s="6"/>
      <c r="VQN300" s="6"/>
      <c r="VQO300" s="6"/>
      <c r="VQP300" s="6"/>
      <c r="VQQ300" s="6"/>
      <c r="VQR300" s="6"/>
      <c r="VQS300" s="6"/>
      <c r="VQT300" s="6"/>
      <c r="VQU300" s="6"/>
      <c r="VQV300" s="6"/>
      <c r="VQW300" s="6"/>
      <c r="VQX300" s="6"/>
      <c r="VQY300" s="6"/>
      <c r="VQZ300" s="6"/>
      <c r="VRA300" s="6"/>
      <c r="VRB300" s="6"/>
      <c r="VRC300" s="6"/>
      <c r="VRD300" s="6"/>
      <c r="VRE300" s="6"/>
      <c r="VRF300" s="6"/>
      <c r="VRG300" s="6"/>
      <c r="VRH300" s="6"/>
      <c r="VRI300" s="6"/>
      <c r="VRJ300" s="6"/>
      <c r="VRK300" s="6"/>
      <c r="VRL300" s="6"/>
      <c r="VRM300" s="6"/>
      <c r="VRN300" s="6"/>
      <c r="VRO300" s="6"/>
      <c r="VRP300" s="6"/>
      <c r="VRQ300" s="6"/>
      <c r="VRR300" s="6"/>
      <c r="VRS300" s="6"/>
      <c r="VRT300" s="6"/>
      <c r="VRU300" s="6"/>
      <c r="VRV300" s="6"/>
      <c r="VRW300" s="6"/>
      <c r="VRX300" s="6"/>
      <c r="VRY300" s="6"/>
      <c r="VRZ300" s="6"/>
      <c r="VSA300" s="6"/>
      <c r="VSB300" s="6"/>
      <c r="VSC300" s="6"/>
      <c r="VSD300" s="6"/>
      <c r="VSE300" s="6"/>
      <c r="VSF300" s="6"/>
      <c r="VSG300" s="6"/>
      <c r="VSH300" s="6"/>
      <c r="VSI300" s="6"/>
      <c r="VSJ300" s="6"/>
      <c r="VSK300" s="6"/>
      <c r="VSL300" s="6"/>
      <c r="VSM300" s="6"/>
      <c r="VSN300" s="6"/>
      <c r="VSO300" s="6"/>
      <c r="VSP300" s="6"/>
      <c r="VSQ300" s="6"/>
      <c r="VSR300" s="6"/>
      <c r="VSS300" s="6"/>
      <c r="VST300" s="6"/>
      <c r="VSU300" s="6"/>
      <c r="VSV300" s="6"/>
      <c r="VSW300" s="6"/>
      <c r="VSX300" s="6"/>
      <c r="VSY300" s="6"/>
      <c r="VSZ300" s="6"/>
      <c r="VTA300" s="6"/>
      <c r="VTB300" s="6"/>
      <c r="VTC300" s="6"/>
      <c r="VTD300" s="6"/>
      <c r="VTE300" s="6"/>
      <c r="VTF300" s="6"/>
      <c r="VTG300" s="6"/>
      <c r="VTH300" s="6"/>
      <c r="VTI300" s="6"/>
      <c r="VTJ300" s="6"/>
      <c r="VTK300" s="6"/>
      <c r="VTL300" s="6"/>
      <c r="VTM300" s="6"/>
      <c r="VTN300" s="6"/>
      <c r="VTO300" s="6"/>
      <c r="VTP300" s="6"/>
      <c r="VTQ300" s="6"/>
      <c r="VTR300" s="6"/>
      <c r="VTS300" s="6"/>
      <c r="VTT300" s="6"/>
      <c r="VTU300" s="6"/>
      <c r="VTV300" s="6"/>
      <c r="VTW300" s="6"/>
      <c r="VTX300" s="6"/>
      <c r="VTY300" s="6"/>
      <c r="VTZ300" s="6"/>
      <c r="VUA300" s="6"/>
      <c r="VUB300" s="6"/>
      <c r="VUC300" s="6"/>
      <c r="VUD300" s="6"/>
      <c r="VUE300" s="6"/>
      <c r="VUF300" s="6"/>
      <c r="VUG300" s="6"/>
      <c r="VUH300" s="6"/>
      <c r="VUI300" s="6"/>
      <c r="VUJ300" s="6"/>
      <c r="VUK300" s="6"/>
      <c r="VUL300" s="6"/>
      <c r="VUM300" s="6"/>
      <c r="VUN300" s="6"/>
      <c r="VUO300" s="6"/>
      <c r="VUP300" s="6"/>
      <c r="VUQ300" s="6"/>
      <c r="VUR300" s="6"/>
      <c r="VUS300" s="6"/>
      <c r="VUT300" s="6"/>
      <c r="VUU300" s="6"/>
      <c r="VUV300" s="6"/>
      <c r="VUW300" s="6"/>
      <c r="VUX300" s="6"/>
      <c r="VUY300" s="6"/>
      <c r="VUZ300" s="6"/>
      <c r="VVA300" s="6"/>
      <c r="VVB300" s="6"/>
      <c r="VVC300" s="6"/>
      <c r="VVD300" s="6"/>
      <c r="VVE300" s="6"/>
      <c r="VVF300" s="6"/>
      <c r="VVG300" s="6"/>
      <c r="VVH300" s="6"/>
      <c r="VVI300" s="6"/>
      <c r="VVJ300" s="6"/>
      <c r="VVK300" s="6"/>
      <c r="VVL300" s="6"/>
      <c r="VVM300" s="6"/>
      <c r="VVN300" s="6"/>
      <c r="VVO300" s="6"/>
      <c r="VVP300" s="6"/>
      <c r="VVQ300" s="6"/>
      <c r="VVR300" s="6"/>
      <c r="VVS300" s="6"/>
      <c r="VVT300" s="6"/>
      <c r="VVU300" s="6"/>
      <c r="VVV300" s="6"/>
      <c r="VVW300" s="6"/>
      <c r="VVX300" s="6"/>
      <c r="VVY300" s="6"/>
      <c r="VVZ300" s="6"/>
      <c r="VWA300" s="6"/>
      <c r="VWB300" s="6"/>
      <c r="VWC300" s="6"/>
      <c r="VWD300" s="6"/>
      <c r="VWE300" s="6"/>
      <c r="VWF300" s="6"/>
      <c r="VWG300" s="6"/>
      <c r="VWH300" s="6"/>
      <c r="VWI300" s="6"/>
      <c r="VWJ300" s="6"/>
      <c r="VWK300" s="6"/>
      <c r="VWL300" s="6"/>
      <c r="VWM300" s="6"/>
      <c r="VWN300" s="6"/>
      <c r="VWO300" s="6"/>
      <c r="VWP300" s="6"/>
      <c r="VWQ300" s="6"/>
      <c r="VWR300" s="6"/>
      <c r="VWS300" s="6"/>
      <c r="VWT300" s="6"/>
      <c r="VWU300" s="6"/>
      <c r="VWV300" s="6"/>
      <c r="VWW300" s="6"/>
      <c r="VWX300" s="6"/>
      <c r="VWY300" s="6"/>
      <c r="VWZ300" s="6"/>
      <c r="VXA300" s="6"/>
      <c r="VXB300" s="6"/>
      <c r="VXC300" s="6"/>
      <c r="VXD300" s="6"/>
      <c r="VXE300" s="6"/>
      <c r="VXF300" s="6"/>
      <c r="VXG300" s="6"/>
      <c r="VXH300" s="6"/>
      <c r="VXI300" s="6"/>
      <c r="VXJ300" s="6"/>
      <c r="VXK300" s="6"/>
      <c r="VXL300" s="6"/>
      <c r="VXM300" s="6"/>
      <c r="VXN300" s="6"/>
      <c r="VXO300" s="6"/>
      <c r="VXP300" s="6"/>
      <c r="VXQ300" s="6"/>
      <c r="VXR300" s="6"/>
      <c r="VXS300" s="6"/>
      <c r="VXT300" s="6"/>
      <c r="VXU300" s="6"/>
      <c r="VXV300" s="6"/>
      <c r="VXW300" s="6"/>
      <c r="VXX300" s="6"/>
      <c r="VXY300" s="6"/>
      <c r="VXZ300" s="6"/>
      <c r="VYA300" s="6"/>
      <c r="VYB300" s="6"/>
      <c r="VYC300" s="6"/>
      <c r="VYD300" s="6"/>
      <c r="VYE300" s="6"/>
      <c r="VYF300" s="6"/>
      <c r="VYG300" s="6"/>
      <c r="VYH300" s="6"/>
      <c r="VYI300" s="6"/>
      <c r="VYJ300" s="6"/>
      <c r="VYK300" s="6"/>
      <c r="VYL300" s="6"/>
      <c r="VYM300" s="6"/>
      <c r="VYN300" s="6"/>
      <c r="VYO300" s="6"/>
      <c r="VYP300" s="6"/>
      <c r="VYQ300" s="6"/>
      <c r="VYR300" s="6"/>
      <c r="VYS300" s="6"/>
      <c r="VYT300" s="6"/>
      <c r="VYU300" s="6"/>
      <c r="VYV300" s="6"/>
      <c r="VYW300" s="6"/>
      <c r="VYX300" s="6"/>
      <c r="VYY300" s="6"/>
      <c r="VYZ300" s="6"/>
      <c r="VZA300" s="6"/>
      <c r="VZB300" s="6"/>
      <c r="VZC300" s="6"/>
      <c r="VZD300" s="6"/>
      <c r="VZE300" s="6"/>
      <c r="VZF300" s="6"/>
      <c r="VZG300" s="6"/>
      <c r="VZH300" s="6"/>
      <c r="VZI300" s="6"/>
      <c r="VZJ300" s="6"/>
      <c r="VZK300" s="6"/>
      <c r="VZL300" s="6"/>
      <c r="VZM300" s="6"/>
      <c r="VZN300" s="6"/>
      <c r="VZO300" s="6"/>
      <c r="VZP300" s="6"/>
      <c r="VZQ300" s="6"/>
      <c r="VZR300" s="6"/>
      <c r="VZS300" s="6"/>
      <c r="VZT300" s="6"/>
      <c r="VZU300" s="6"/>
      <c r="VZV300" s="6"/>
      <c r="VZW300" s="6"/>
      <c r="VZX300" s="6"/>
      <c r="VZY300" s="6"/>
      <c r="VZZ300" s="6"/>
      <c r="WAA300" s="6"/>
      <c r="WAB300" s="6"/>
      <c r="WAC300" s="6"/>
      <c r="WAD300" s="6"/>
      <c r="WAE300" s="6"/>
      <c r="WAF300" s="6"/>
      <c r="WAG300" s="6"/>
      <c r="WAH300" s="6"/>
      <c r="WAI300" s="6"/>
      <c r="WAJ300" s="6"/>
      <c r="WAK300" s="6"/>
      <c r="WAL300" s="6"/>
      <c r="WAM300" s="6"/>
      <c r="WAN300" s="6"/>
      <c r="WAO300" s="6"/>
      <c r="WAP300" s="6"/>
      <c r="WAQ300" s="6"/>
      <c r="WAR300" s="6"/>
      <c r="WAS300" s="6"/>
      <c r="WAT300" s="6"/>
      <c r="WAU300" s="6"/>
      <c r="WAV300" s="6"/>
      <c r="WAW300" s="6"/>
      <c r="WAX300" s="6"/>
      <c r="WAY300" s="6"/>
      <c r="WAZ300" s="6"/>
      <c r="WBA300" s="6"/>
      <c r="WBB300" s="6"/>
      <c r="WBC300" s="6"/>
      <c r="WBD300" s="6"/>
      <c r="WBE300" s="6"/>
      <c r="WBF300" s="6"/>
      <c r="WBG300" s="6"/>
      <c r="WBH300" s="6"/>
      <c r="WBI300" s="6"/>
      <c r="WBJ300" s="6"/>
      <c r="WBK300" s="6"/>
      <c r="WBL300" s="6"/>
      <c r="WBM300" s="6"/>
      <c r="WBN300" s="6"/>
      <c r="WBO300" s="6"/>
      <c r="WBP300" s="6"/>
      <c r="WBQ300" s="6"/>
      <c r="WBR300" s="6"/>
      <c r="WBS300" s="6"/>
      <c r="WBT300" s="6"/>
      <c r="WBU300" s="6"/>
      <c r="WBV300" s="6"/>
      <c r="WBW300" s="6"/>
      <c r="WBX300" s="6"/>
      <c r="WBY300" s="6"/>
      <c r="WBZ300" s="6"/>
      <c r="WCA300" s="6"/>
      <c r="WCB300" s="6"/>
      <c r="WCC300" s="6"/>
      <c r="WCD300" s="6"/>
      <c r="WCE300" s="6"/>
      <c r="WCF300" s="6"/>
      <c r="WCG300" s="6"/>
      <c r="WCH300" s="6"/>
      <c r="WCI300" s="6"/>
      <c r="WCJ300" s="6"/>
      <c r="WCK300" s="6"/>
      <c r="WCL300" s="6"/>
      <c r="WCM300" s="6"/>
      <c r="WCN300" s="6"/>
      <c r="WCO300" s="6"/>
      <c r="WCP300" s="6"/>
      <c r="WCQ300" s="6"/>
      <c r="WCR300" s="6"/>
      <c r="WCS300" s="6"/>
      <c r="WCT300" s="6"/>
      <c r="WCU300" s="6"/>
      <c r="WCV300" s="6"/>
      <c r="WCW300" s="6"/>
      <c r="WCX300" s="6"/>
      <c r="WCY300" s="6"/>
      <c r="WCZ300" s="6"/>
      <c r="WDA300" s="6"/>
      <c r="WDB300" s="6"/>
      <c r="WDC300" s="6"/>
      <c r="WDD300" s="6"/>
      <c r="WDE300" s="6"/>
      <c r="WDF300" s="6"/>
      <c r="WDG300" s="6"/>
      <c r="WDH300" s="6"/>
      <c r="WDI300" s="6"/>
      <c r="WDJ300" s="6"/>
      <c r="WDK300" s="6"/>
      <c r="WDL300" s="6"/>
      <c r="WDM300" s="6"/>
      <c r="WDN300" s="6"/>
      <c r="WDO300" s="6"/>
      <c r="WDP300" s="6"/>
      <c r="WDQ300" s="6"/>
      <c r="WDR300" s="6"/>
      <c r="WDS300" s="6"/>
      <c r="WDT300" s="6"/>
      <c r="WDU300" s="6"/>
      <c r="WDV300" s="6"/>
      <c r="WDW300" s="6"/>
      <c r="WDX300" s="6"/>
      <c r="WDY300" s="6"/>
      <c r="WDZ300" s="6"/>
      <c r="WEA300" s="6"/>
      <c r="WEB300" s="6"/>
      <c r="WEC300" s="6"/>
      <c r="WED300" s="6"/>
      <c r="WEE300" s="6"/>
      <c r="WEF300" s="6"/>
      <c r="WEG300" s="6"/>
      <c r="WEH300" s="6"/>
      <c r="WEI300" s="6"/>
      <c r="WEJ300" s="6"/>
      <c r="WEK300" s="6"/>
      <c r="WEL300" s="6"/>
      <c r="WEM300" s="6"/>
      <c r="WEN300" s="6"/>
      <c r="WEO300" s="6"/>
      <c r="WEP300" s="6"/>
      <c r="WEQ300" s="6"/>
      <c r="WER300" s="6"/>
      <c r="WES300" s="6"/>
      <c r="WET300" s="6"/>
      <c r="WEU300" s="6"/>
      <c r="WEV300" s="6"/>
      <c r="WEW300" s="6"/>
      <c r="WEX300" s="6"/>
      <c r="WEY300" s="6"/>
      <c r="WEZ300" s="6"/>
      <c r="WFA300" s="6"/>
      <c r="WFB300" s="6"/>
      <c r="WFC300" s="6"/>
      <c r="WFD300" s="6"/>
      <c r="WFE300" s="6"/>
      <c r="WFF300" s="6"/>
      <c r="WFG300" s="6"/>
      <c r="WFH300" s="6"/>
      <c r="WFI300" s="6"/>
      <c r="WFJ300" s="6"/>
      <c r="WFK300" s="6"/>
      <c r="WFL300" s="6"/>
      <c r="WFM300" s="6"/>
      <c r="WFN300" s="6"/>
      <c r="WFO300" s="6"/>
      <c r="WFP300" s="6"/>
      <c r="WFQ300" s="6"/>
      <c r="WFR300" s="6"/>
      <c r="WFS300" s="6"/>
      <c r="WFT300" s="6"/>
      <c r="WFU300" s="6"/>
      <c r="WFV300" s="6"/>
      <c r="WFW300" s="6"/>
      <c r="WFX300" s="6"/>
      <c r="WFY300" s="6"/>
      <c r="WFZ300" s="6"/>
      <c r="WGA300" s="6"/>
      <c r="WGB300" s="6"/>
      <c r="WGC300" s="6"/>
      <c r="WGD300" s="6"/>
      <c r="WGE300" s="6"/>
      <c r="WGF300" s="6"/>
      <c r="WGG300" s="6"/>
      <c r="WGH300" s="6"/>
      <c r="WGI300" s="6"/>
      <c r="WGJ300" s="6"/>
      <c r="WGK300" s="6"/>
      <c r="WGL300" s="6"/>
      <c r="WGM300" s="6"/>
      <c r="WGN300" s="6"/>
      <c r="WGO300" s="6"/>
      <c r="WGP300" s="6"/>
      <c r="WGQ300" s="6"/>
      <c r="WGR300" s="6"/>
      <c r="WGS300" s="6"/>
      <c r="WGT300" s="6"/>
      <c r="WGU300" s="6"/>
      <c r="WGV300" s="6"/>
      <c r="WGW300" s="6"/>
      <c r="WGX300" s="6"/>
      <c r="WGY300" s="6"/>
      <c r="WGZ300" s="6"/>
      <c r="WHA300" s="6"/>
      <c r="WHB300" s="6"/>
      <c r="WHC300" s="6"/>
      <c r="WHD300" s="6"/>
      <c r="WHE300" s="6"/>
      <c r="WHF300" s="6"/>
      <c r="WHG300" s="6"/>
      <c r="WHH300" s="6"/>
      <c r="WHI300" s="6"/>
      <c r="WHJ300" s="6"/>
      <c r="WHK300" s="6"/>
      <c r="WHL300" s="6"/>
      <c r="WHM300" s="6"/>
      <c r="WHN300" s="6"/>
      <c r="WHO300" s="6"/>
      <c r="WHP300" s="6"/>
      <c r="WHQ300" s="6"/>
      <c r="WHR300" s="6"/>
      <c r="WHS300" s="6"/>
      <c r="WHT300" s="6"/>
      <c r="WHU300" s="6"/>
      <c r="WHV300" s="6"/>
      <c r="WHW300" s="6"/>
      <c r="WHX300" s="6"/>
      <c r="WHY300" s="6"/>
      <c r="WHZ300" s="6"/>
      <c r="WIA300" s="6"/>
      <c r="WIB300" s="6"/>
      <c r="WIC300" s="6"/>
      <c r="WID300" s="6"/>
      <c r="WIE300" s="6"/>
      <c r="WIF300" s="6"/>
      <c r="WIG300" s="6"/>
      <c r="WIH300" s="6"/>
      <c r="WII300" s="6"/>
      <c r="WIJ300" s="6"/>
      <c r="WIK300" s="6"/>
      <c r="WIL300" s="6"/>
      <c r="WIM300" s="6"/>
      <c r="WIN300" s="6"/>
      <c r="WIO300" s="6"/>
      <c r="WIP300" s="6"/>
      <c r="WIQ300" s="6"/>
      <c r="WIR300" s="6"/>
      <c r="WIS300" s="6"/>
      <c r="WIT300" s="6"/>
      <c r="WIU300" s="6"/>
      <c r="WIV300" s="6"/>
      <c r="WIW300" s="6"/>
      <c r="WIX300" s="6"/>
      <c r="WIY300" s="6"/>
      <c r="WIZ300" s="6"/>
      <c r="WJA300" s="6"/>
      <c r="WJB300" s="6"/>
      <c r="WJC300" s="6"/>
      <c r="WJD300" s="6"/>
      <c r="WJE300" s="6"/>
      <c r="WJF300" s="6"/>
      <c r="WJG300" s="6"/>
      <c r="WJH300" s="6"/>
      <c r="WJI300" s="6"/>
      <c r="WJJ300" s="6"/>
      <c r="WJK300" s="6"/>
      <c r="WJL300" s="6"/>
      <c r="WJM300" s="6"/>
      <c r="WJN300" s="6"/>
      <c r="WJO300" s="6"/>
      <c r="WJP300" s="6"/>
      <c r="WJQ300" s="6"/>
      <c r="WJR300" s="6"/>
      <c r="WJS300" s="6"/>
      <c r="WJT300" s="6"/>
      <c r="WJU300" s="6"/>
      <c r="WJV300" s="6"/>
      <c r="WJW300" s="6"/>
      <c r="WJX300" s="6"/>
      <c r="WJY300" s="6"/>
      <c r="WJZ300" s="6"/>
      <c r="WKA300" s="6"/>
      <c r="WKB300" s="6"/>
      <c r="WKC300" s="6"/>
      <c r="WKD300" s="6"/>
      <c r="WKE300" s="6"/>
      <c r="WKF300" s="6"/>
      <c r="WKG300" s="6"/>
      <c r="WKH300" s="6"/>
      <c r="WKI300" s="6"/>
      <c r="WKJ300" s="6"/>
      <c r="WKK300" s="6"/>
      <c r="WKL300" s="6"/>
      <c r="WKM300" s="6"/>
      <c r="WKN300" s="6"/>
      <c r="WKO300" s="6"/>
      <c r="WKP300" s="6"/>
      <c r="WKQ300" s="6"/>
      <c r="WKR300" s="6"/>
      <c r="WKS300" s="6"/>
      <c r="WKT300" s="6"/>
      <c r="WKU300" s="6"/>
      <c r="WKV300" s="6"/>
      <c r="WKW300" s="6"/>
      <c r="WKX300" s="6"/>
      <c r="WKY300" s="6"/>
      <c r="WKZ300" s="6"/>
      <c r="WLA300" s="6"/>
      <c r="WLB300" s="6"/>
      <c r="WLC300" s="6"/>
      <c r="WLD300" s="6"/>
      <c r="WLE300" s="6"/>
      <c r="WLF300" s="6"/>
      <c r="WLG300" s="6"/>
      <c r="WLH300" s="6"/>
      <c r="WLI300" s="6"/>
      <c r="WLJ300" s="6"/>
      <c r="WLK300" s="6"/>
      <c r="WLL300" s="6"/>
      <c r="WLM300" s="6"/>
      <c r="WLN300" s="6"/>
      <c r="WLO300" s="6"/>
      <c r="WLP300" s="6"/>
      <c r="WLQ300" s="6"/>
      <c r="WLR300" s="6"/>
      <c r="WLS300" s="6"/>
      <c r="WLT300" s="6"/>
      <c r="WLU300" s="6"/>
      <c r="WLV300" s="6"/>
      <c r="WLW300" s="6"/>
      <c r="WLX300" s="6"/>
      <c r="WLY300" s="6"/>
      <c r="WLZ300" s="6"/>
      <c r="WMA300" s="6"/>
      <c r="WMB300" s="6"/>
      <c r="WMC300" s="6"/>
      <c r="WMD300" s="6"/>
      <c r="WME300" s="6"/>
      <c r="WMF300" s="6"/>
      <c r="WMG300" s="6"/>
      <c r="WMH300" s="6"/>
      <c r="WMI300" s="6"/>
      <c r="WMJ300" s="6"/>
      <c r="WMK300" s="6"/>
      <c r="WML300" s="6"/>
      <c r="WMM300" s="6"/>
      <c r="WMN300" s="6"/>
      <c r="WMO300" s="6"/>
      <c r="WMP300" s="6"/>
      <c r="WMQ300" s="6"/>
      <c r="WMR300" s="6"/>
      <c r="WMS300" s="6"/>
      <c r="WMT300" s="6"/>
      <c r="WMU300" s="6"/>
      <c r="WMV300" s="6"/>
      <c r="WMW300" s="6"/>
      <c r="WMX300" s="6"/>
      <c r="WMY300" s="6"/>
      <c r="WMZ300" s="6"/>
      <c r="WNA300" s="6"/>
      <c r="WNB300" s="6"/>
      <c r="WNC300" s="6"/>
      <c r="WND300" s="6"/>
      <c r="WNE300" s="6"/>
      <c r="WNF300" s="6"/>
      <c r="WNG300" s="6"/>
      <c r="WNH300" s="6"/>
      <c r="WNI300" s="6"/>
      <c r="WNJ300" s="6"/>
      <c r="WNK300" s="6"/>
      <c r="WNL300" s="6"/>
      <c r="WNM300" s="6"/>
      <c r="WNN300" s="6"/>
      <c r="WNO300" s="6"/>
      <c r="WNP300" s="6"/>
      <c r="WNQ300" s="6"/>
      <c r="WNR300" s="6"/>
      <c r="WNS300" s="6"/>
      <c r="WNT300" s="6"/>
      <c r="WNU300" s="6"/>
      <c r="WNV300" s="6"/>
      <c r="WNW300" s="6"/>
      <c r="WNX300" s="6"/>
      <c r="WNY300" s="6"/>
      <c r="WNZ300" s="6"/>
      <c r="WOA300" s="6"/>
      <c r="WOB300" s="6"/>
      <c r="WOC300" s="6"/>
      <c r="WOD300" s="6"/>
      <c r="WOE300" s="6"/>
      <c r="WOF300" s="6"/>
      <c r="WOG300" s="6"/>
      <c r="WOH300" s="6"/>
      <c r="WOI300" s="6"/>
      <c r="WOJ300" s="6"/>
      <c r="WOK300" s="6"/>
      <c r="WOL300" s="6"/>
      <c r="WOM300" s="6"/>
      <c r="WON300" s="6"/>
      <c r="WOO300" s="6"/>
      <c r="WOP300" s="6"/>
      <c r="WOQ300" s="6"/>
      <c r="WOR300" s="6"/>
      <c r="WOS300" s="6"/>
      <c r="WOT300" s="6"/>
      <c r="WOU300" s="6"/>
      <c r="WOV300" s="6"/>
      <c r="WOW300" s="6"/>
      <c r="WOX300" s="6"/>
      <c r="WOY300" s="6"/>
      <c r="WOZ300" s="6"/>
      <c r="WPA300" s="6"/>
      <c r="WPB300" s="6"/>
      <c r="WPC300" s="6"/>
      <c r="WPD300" s="6"/>
      <c r="WPE300" s="6"/>
      <c r="WPF300" s="6"/>
      <c r="WPG300" s="6"/>
      <c r="WPH300" s="6"/>
      <c r="WPI300" s="6"/>
      <c r="WPJ300" s="6"/>
      <c r="WPK300" s="6"/>
      <c r="WPL300" s="6"/>
      <c r="WPM300" s="6"/>
      <c r="WPN300" s="6"/>
      <c r="WPO300" s="6"/>
      <c r="WPP300" s="6"/>
      <c r="WPQ300" s="6"/>
      <c r="WPR300" s="6"/>
      <c r="WPS300" s="6"/>
      <c r="WPT300" s="6"/>
      <c r="WPU300" s="6"/>
      <c r="WPV300" s="6"/>
      <c r="WPW300" s="6"/>
      <c r="WPX300" s="6"/>
      <c r="WPY300" s="6"/>
      <c r="WPZ300" s="6"/>
      <c r="WQA300" s="6"/>
      <c r="WQB300" s="6"/>
      <c r="WQC300" s="6"/>
      <c r="WQD300" s="6"/>
      <c r="WQE300" s="6"/>
      <c r="WQF300" s="6"/>
      <c r="WQG300" s="6"/>
      <c r="WQH300" s="6"/>
      <c r="WQI300" s="6"/>
      <c r="WQJ300" s="6"/>
      <c r="WQK300" s="6"/>
      <c r="WQL300" s="6"/>
      <c r="WQM300" s="6"/>
      <c r="WQN300" s="6"/>
      <c r="WQO300" s="6"/>
      <c r="WQP300" s="6"/>
      <c r="WQQ300" s="6"/>
      <c r="WQR300" s="6"/>
      <c r="WQS300" s="6"/>
      <c r="WQT300" s="6"/>
      <c r="WQU300" s="6"/>
      <c r="WQV300" s="6"/>
      <c r="WQW300" s="6"/>
      <c r="WQX300" s="6"/>
      <c r="WQY300" s="6"/>
      <c r="WQZ300" s="6"/>
      <c r="WRA300" s="6"/>
      <c r="WRB300" s="6"/>
      <c r="WRC300" s="6"/>
      <c r="WRD300" s="6"/>
      <c r="WRE300" s="6"/>
      <c r="WRF300" s="6"/>
      <c r="WRG300" s="6"/>
      <c r="WRH300" s="6"/>
      <c r="WRI300" s="6"/>
      <c r="WRJ300" s="6"/>
      <c r="WRK300" s="6"/>
      <c r="WRL300" s="6"/>
      <c r="WRM300" s="6"/>
      <c r="WRN300" s="6"/>
      <c r="WRO300" s="6"/>
      <c r="WRP300" s="6"/>
      <c r="WRQ300" s="6"/>
      <c r="WRR300" s="6"/>
      <c r="WRS300" s="6"/>
      <c r="WRT300" s="6"/>
      <c r="WRU300" s="6"/>
      <c r="WRV300" s="6"/>
      <c r="WRW300" s="6"/>
      <c r="WRX300" s="6"/>
      <c r="WRY300" s="6"/>
      <c r="WRZ300" s="6"/>
      <c r="WSA300" s="6"/>
      <c r="WSB300" s="6"/>
      <c r="WSC300" s="6"/>
      <c r="WSD300" s="6"/>
      <c r="WSE300" s="6"/>
      <c r="WSF300" s="6"/>
      <c r="WSG300" s="6"/>
      <c r="WSH300" s="6"/>
      <c r="WSI300" s="6"/>
      <c r="WSJ300" s="6"/>
      <c r="WSK300" s="6"/>
      <c r="WSL300" s="6"/>
      <c r="WSM300" s="6"/>
      <c r="WSN300" s="6"/>
      <c r="WSO300" s="6"/>
      <c r="WSP300" s="6"/>
      <c r="WSQ300" s="6"/>
      <c r="WSR300" s="6"/>
      <c r="WSS300" s="6"/>
      <c r="WST300" s="6"/>
      <c r="WSU300" s="6"/>
      <c r="WSV300" s="6"/>
      <c r="WSW300" s="6"/>
      <c r="WSX300" s="6"/>
      <c r="WSY300" s="6"/>
      <c r="WSZ300" s="6"/>
      <c r="WTA300" s="6"/>
      <c r="WTB300" s="6"/>
      <c r="WTC300" s="6"/>
      <c r="WTD300" s="6"/>
      <c r="WTE300" s="6"/>
      <c r="WTF300" s="6"/>
      <c r="WTG300" s="6"/>
      <c r="WTH300" s="6"/>
      <c r="WTI300" s="6"/>
      <c r="WTJ300" s="6"/>
      <c r="WTK300" s="6"/>
      <c r="WTL300" s="6"/>
      <c r="WTM300" s="6"/>
      <c r="WTN300" s="6"/>
      <c r="WTO300" s="6"/>
      <c r="WTP300" s="6"/>
      <c r="WTQ300" s="6"/>
      <c r="WTR300" s="6"/>
      <c r="WTS300" s="6"/>
      <c r="WTT300" s="6"/>
      <c r="WTU300" s="6"/>
      <c r="WTV300" s="6"/>
      <c r="WTW300" s="6"/>
      <c r="WTX300" s="6"/>
      <c r="WTY300" s="6"/>
      <c r="WTZ300" s="6"/>
      <c r="WUA300" s="6"/>
      <c r="WUB300" s="6"/>
      <c r="WUC300" s="6"/>
      <c r="WUD300" s="6"/>
      <c r="WUE300" s="6"/>
      <c r="WUF300" s="6"/>
      <c r="WUG300" s="6"/>
      <c r="WUH300" s="6"/>
      <c r="WUI300" s="6"/>
      <c r="WUJ300" s="6"/>
      <c r="WUK300" s="6"/>
      <c r="WUL300" s="6"/>
      <c r="WUM300" s="6"/>
      <c r="WUN300" s="6"/>
      <c r="WUO300" s="6"/>
      <c r="WUP300" s="6"/>
      <c r="WUQ300" s="6"/>
      <c r="WUR300" s="6"/>
      <c r="WUS300" s="6"/>
      <c r="WUT300" s="6"/>
      <c r="WUU300" s="6"/>
      <c r="WUV300" s="6"/>
      <c r="WUW300" s="6"/>
      <c r="WUX300" s="6"/>
      <c r="WUY300" s="6"/>
      <c r="WUZ300" s="6"/>
      <c r="WVA300" s="6"/>
      <c r="WVB300" s="6"/>
      <c r="WVC300" s="6"/>
      <c r="WVD300" s="6"/>
      <c r="WVE300" s="6"/>
      <c r="WVF300" s="6"/>
      <c r="WVG300" s="6"/>
      <c r="WVH300" s="6"/>
      <c r="WVI300" s="6"/>
      <c r="WVJ300" s="6"/>
      <c r="WVK300" s="6"/>
      <c r="WVL300" s="6"/>
      <c r="WVM300" s="6"/>
      <c r="WVN300" s="6"/>
      <c r="WVO300" s="6"/>
      <c r="WVP300" s="6"/>
      <c r="WVQ300" s="6"/>
      <c r="WVR300" s="6"/>
      <c r="WVS300" s="6"/>
      <c r="WVT300" s="6"/>
      <c r="WVU300" s="6"/>
      <c r="WVV300" s="6"/>
      <c r="WVW300" s="6"/>
      <c r="WVX300" s="6"/>
      <c r="WVY300" s="6"/>
      <c r="WVZ300" s="6"/>
      <c r="WWA300" s="6"/>
      <c r="WWB300" s="6"/>
      <c r="WWC300" s="6"/>
      <c r="WWD300" s="6"/>
      <c r="WWE300" s="6"/>
      <c r="WWF300" s="6"/>
      <c r="WWG300" s="6"/>
      <c r="WWH300" s="6"/>
      <c r="WWI300" s="6"/>
      <c r="WWJ300" s="6"/>
      <c r="WWK300" s="6"/>
      <c r="WWL300" s="6"/>
      <c r="WWM300" s="6"/>
      <c r="WWN300" s="6"/>
      <c r="WWO300" s="6"/>
      <c r="WWP300" s="6"/>
      <c r="WWQ300" s="6"/>
      <c r="WWR300" s="6"/>
      <c r="WWS300" s="6"/>
      <c r="WWT300" s="6"/>
      <c r="WWU300" s="6"/>
      <c r="WWV300" s="6"/>
      <c r="WWW300" s="6"/>
      <c r="WWX300" s="6"/>
      <c r="WWY300" s="6"/>
      <c r="WWZ300" s="6"/>
      <c r="WXA300" s="6"/>
      <c r="WXB300" s="6"/>
      <c r="WXC300" s="6"/>
      <c r="WXD300" s="6"/>
      <c r="WXE300" s="6"/>
      <c r="WXF300" s="6"/>
      <c r="WXG300" s="6"/>
      <c r="WXH300" s="6"/>
      <c r="WXI300" s="6"/>
      <c r="WXJ300" s="6"/>
      <c r="WXK300" s="6"/>
      <c r="WXL300" s="6"/>
      <c r="WXM300" s="6"/>
      <c r="WXN300" s="6"/>
      <c r="WXO300" s="6"/>
      <c r="WXP300" s="6"/>
      <c r="WXQ300" s="6"/>
      <c r="WXR300" s="6"/>
      <c r="WXS300" s="6"/>
      <c r="WXT300" s="6"/>
      <c r="WXU300" s="6"/>
      <c r="WXV300" s="6"/>
      <c r="WXW300" s="6"/>
      <c r="WXX300" s="6"/>
      <c r="WXY300" s="6"/>
      <c r="WXZ300" s="6"/>
      <c r="WYA300" s="6"/>
      <c r="WYB300" s="6"/>
      <c r="WYC300" s="6"/>
      <c r="WYD300" s="6"/>
      <c r="WYE300" s="6"/>
      <c r="WYF300" s="6"/>
      <c r="WYG300" s="6"/>
      <c r="WYH300" s="6"/>
      <c r="WYI300" s="6"/>
      <c r="WYJ300" s="6"/>
      <c r="WYK300" s="6"/>
      <c r="WYL300" s="6"/>
      <c r="WYM300" s="6"/>
      <c r="WYN300" s="6"/>
      <c r="WYO300" s="6"/>
      <c r="WYP300" s="6"/>
      <c r="WYQ300" s="6"/>
      <c r="WYR300" s="6"/>
      <c r="WYS300" s="6"/>
      <c r="WYT300" s="6"/>
      <c r="WYU300" s="6"/>
      <c r="WYV300" s="6"/>
      <c r="WYW300" s="6"/>
      <c r="WYX300" s="6"/>
      <c r="WYY300" s="6"/>
      <c r="WYZ300" s="6"/>
      <c r="WZA300" s="6"/>
      <c r="WZB300" s="6"/>
      <c r="WZC300" s="6"/>
      <c r="WZD300" s="6"/>
      <c r="WZE300" s="6"/>
      <c r="WZF300" s="6"/>
      <c r="WZG300" s="6"/>
      <c r="WZH300" s="6"/>
      <c r="WZI300" s="6"/>
      <c r="WZJ300" s="6"/>
      <c r="WZK300" s="6"/>
      <c r="WZL300" s="6"/>
      <c r="WZM300" s="6"/>
      <c r="WZN300" s="6"/>
      <c r="WZO300" s="6"/>
      <c r="WZP300" s="6"/>
      <c r="WZQ300" s="6"/>
      <c r="WZR300" s="6"/>
      <c r="WZS300" s="6"/>
      <c r="WZT300" s="6"/>
      <c r="WZU300" s="6"/>
      <c r="WZV300" s="6"/>
      <c r="WZW300" s="6"/>
      <c r="WZX300" s="6"/>
      <c r="WZY300" s="6"/>
      <c r="WZZ300" s="6"/>
      <c r="XAA300" s="6"/>
      <c r="XAB300" s="6"/>
      <c r="XAC300" s="6"/>
      <c r="XAD300" s="6"/>
      <c r="XAE300" s="6"/>
      <c r="XAF300" s="6"/>
      <c r="XAG300" s="6"/>
      <c r="XAH300" s="6"/>
      <c r="XAI300" s="6"/>
      <c r="XAJ300" s="6"/>
      <c r="XAK300" s="6"/>
      <c r="XAL300" s="6"/>
      <c r="XAM300" s="6"/>
      <c r="XAN300" s="6"/>
      <c r="XAO300" s="6"/>
      <c r="XAP300" s="6"/>
      <c r="XAQ300" s="6"/>
      <c r="XAR300" s="6"/>
      <c r="XAS300" s="6"/>
      <c r="XAT300" s="6"/>
      <c r="XAU300" s="6"/>
      <c r="XAV300" s="6"/>
      <c r="XAW300" s="6"/>
      <c r="XAX300" s="6"/>
      <c r="XAY300" s="6"/>
      <c r="XAZ300" s="6"/>
      <c r="XBA300" s="6"/>
      <c r="XBB300" s="6"/>
      <c r="XBC300" s="6"/>
      <c r="XBD300" s="6"/>
      <c r="XBE300" s="6"/>
      <c r="XBF300" s="6"/>
      <c r="XBG300" s="6"/>
      <c r="XBH300" s="6"/>
      <c r="XBI300" s="6"/>
      <c r="XBJ300" s="6"/>
      <c r="XBK300" s="6"/>
      <c r="XBL300" s="6"/>
      <c r="XBM300" s="6"/>
      <c r="XBN300" s="6"/>
      <c r="XBO300" s="6"/>
      <c r="XBP300" s="6"/>
      <c r="XBQ300" s="6"/>
      <c r="XBR300" s="6"/>
      <c r="XBS300" s="6"/>
      <c r="XBT300" s="6"/>
      <c r="XBU300" s="6"/>
      <c r="XBV300" s="6"/>
      <c r="XBW300" s="6"/>
      <c r="XBX300" s="6"/>
      <c r="XBY300" s="6"/>
      <c r="XBZ300" s="6"/>
      <c r="XCA300" s="6"/>
      <c r="XCB300" s="6"/>
      <c r="XCC300" s="6"/>
      <c r="XCD300" s="6"/>
      <c r="XCE300" s="6"/>
      <c r="XCF300" s="6"/>
      <c r="XCG300" s="6"/>
      <c r="XCH300" s="6"/>
      <c r="XCI300" s="6"/>
      <c r="XCJ300" s="6"/>
      <c r="XCK300" s="6"/>
      <c r="XCL300" s="6"/>
      <c r="XCM300" s="6"/>
      <c r="XCN300" s="6"/>
      <c r="XCO300" s="6"/>
      <c r="XCP300" s="6"/>
      <c r="XCQ300" s="6"/>
      <c r="XCR300" s="6"/>
      <c r="XCS300" s="6"/>
      <c r="XCT300" s="6"/>
      <c r="XCU300" s="6"/>
      <c r="XCV300" s="6"/>
      <c r="XCW300" s="6"/>
      <c r="XCX300" s="6"/>
      <c r="XCY300" s="6"/>
      <c r="XCZ300" s="6"/>
      <c r="XDA300" s="6"/>
      <c r="XDB300" s="6"/>
    </row>
    <row r="301" spans="1:16330">
      <c r="A301" s="146">
        <v>40481</v>
      </c>
      <c r="B301" s="146">
        <v>1429</v>
      </c>
      <c r="C301" s="146">
        <v>373</v>
      </c>
      <c r="D301" s="147">
        <v>40614</v>
      </c>
      <c r="E301" s="148">
        <f t="shared" ref="E301:E307" si="448">D301*0.035</f>
        <v>1421.4900000000002</v>
      </c>
      <c r="F301" s="149">
        <f t="shared" ref="F301:F307" si="449">E301*0.26</f>
        <v>369.58740000000006</v>
      </c>
      <c r="G301" s="150">
        <v>11</v>
      </c>
      <c r="H301" s="150">
        <f t="shared" ref="H301:H307" si="450">E301*1.25</f>
        <v>1776.8625000000002</v>
      </c>
      <c r="I301" s="150">
        <f t="shared" ref="I301:I307" si="451">F301*1.25</f>
        <v>461.98425000000009</v>
      </c>
      <c r="J301" s="150">
        <f t="shared" ref="J301:J307" si="452">E301*1.5</f>
        <v>2132.2350000000006</v>
      </c>
      <c r="K301" s="150">
        <f t="shared" ref="K301:K307" si="453">F301*1.5</f>
        <v>554.38110000000006</v>
      </c>
      <c r="L301" s="150">
        <v>6</v>
      </c>
      <c r="M301" s="151">
        <v>8</v>
      </c>
      <c r="N301" s="152">
        <v>9</v>
      </c>
      <c r="O301" s="169" t="s">
        <v>402</v>
      </c>
      <c r="P301" s="8">
        <v>7431</v>
      </c>
      <c r="Q301" s="8" t="s">
        <v>404</v>
      </c>
      <c r="R301" s="8" t="s">
        <v>184</v>
      </c>
      <c r="S301" s="181">
        <v>44770</v>
      </c>
      <c r="T301" s="181">
        <f>VLOOKUP(P301,'[3]Monitor Schedule'!$A:$J,10,FALSE)</f>
        <v>44712</v>
      </c>
      <c r="U301" s="181">
        <v>44784</v>
      </c>
      <c r="V301" s="181" t="e">
        <f>VLOOKUP(P301,'[3]Monitor Schedule'!$A:$K,11,FALSE)</f>
        <v>#N/A</v>
      </c>
      <c r="W301" s="181" t="s">
        <v>28</v>
      </c>
      <c r="X301" s="8" t="s">
        <v>185</v>
      </c>
      <c r="Y301" s="2" t="s">
        <v>28</v>
      </c>
      <c r="Z301" s="2" t="s">
        <v>28</v>
      </c>
      <c r="AA301" s="2" t="s">
        <v>28</v>
      </c>
      <c r="AB301" s="2" t="s">
        <v>30</v>
      </c>
      <c r="AC301" s="2" t="s">
        <v>28</v>
      </c>
      <c r="AD301" s="2" t="s">
        <v>28</v>
      </c>
      <c r="AE301" s="2" t="s">
        <v>28</v>
      </c>
      <c r="AF301" s="2" t="s">
        <v>28</v>
      </c>
      <c r="AG301" s="2" t="s">
        <v>28</v>
      </c>
      <c r="AH301" s="2" t="s">
        <v>28</v>
      </c>
      <c r="AI301" s="2" t="s">
        <v>30</v>
      </c>
      <c r="AJ301" s="2" t="s">
        <v>28</v>
      </c>
      <c r="AK301" s="2" t="s">
        <v>28</v>
      </c>
      <c r="AL301" s="2" t="s">
        <v>28</v>
      </c>
      <c r="AM301" s="2" t="s">
        <v>28</v>
      </c>
      <c r="AN301" s="2" t="s">
        <v>28</v>
      </c>
      <c r="AO301" s="2" t="s">
        <v>28</v>
      </c>
      <c r="AP301" s="2" t="s">
        <v>30</v>
      </c>
      <c r="AQ301" s="2" t="s">
        <v>28</v>
      </c>
      <c r="AR301" s="2" t="s">
        <v>28</v>
      </c>
      <c r="AS301" s="2" t="s">
        <v>28</v>
      </c>
      <c r="AT301" s="2" t="s">
        <v>28</v>
      </c>
      <c r="AU301" s="2" t="s">
        <v>30</v>
      </c>
      <c r="AV301" s="2" t="s">
        <v>28</v>
      </c>
      <c r="AW301" s="2" t="s">
        <v>28</v>
      </c>
      <c r="AX301" s="2" t="s">
        <v>28</v>
      </c>
      <c r="AY301" s="2" t="s">
        <v>28</v>
      </c>
      <c r="AZ301" s="2" t="s">
        <v>28</v>
      </c>
      <c r="BA301" s="2" t="s">
        <v>28</v>
      </c>
      <c r="BB301" s="2" t="s">
        <v>30</v>
      </c>
      <c r="BC301" s="2" t="s">
        <v>28</v>
      </c>
      <c r="BD301" s="2" t="s">
        <v>28</v>
      </c>
      <c r="BE301" s="2" t="s">
        <v>28</v>
      </c>
      <c r="BF301" s="2" t="s">
        <v>28</v>
      </c>
      <c r="BG301" s="2" t="s">
        <v>28</v>
      </c>
      <c r="BH301" s="2" t="s">
        <v>28</v>
      </c>
      <c r="BI301" s="2" t="s">
        <v>30</v>
      </c>
      <c r="BJ301" s="2" t="s">
        <v>28</v>
      </c>
      <c r="BK301" s="2" t="s">
        <v>28</v>
      </c>
      <c r="BL301" s="2" t="s">
        <v>28</v>
      </c>
      <c r="BM301" s="2" t="s">
        <v>28</v>
      </c>
      <c r="BN301" s="2" t="s">
        <v>28</v>
      </c>
      <c r="BO301" s="2" t="s">
        <v>28</v>
      </c>
      <c r="BP301" s="2" t="s">
        <v>30</v>
      </c>
      <c r="BQ301" s="2" t="s">
        <v>30</v>
      </c>
      <c r="BR301" s="2" t="s">
        <v>28</v>
      </c>
      <c r="BS301" s="2" t="s">
        <v>28</v>
      </c>
      <c r="BT301" s="2" t="s">
        <v>28</v>
      </c>
      <c r="BU301" s="2" t="s">
        <v>28</v>
      </c>
      <c r="BV301" s="2" t="s">
        <v>28</v>
      </c>
      <c r="BW301" s="2" t="s">
        <v>30</v>
      </c>
      <c r="BX301" s="2" t="s">
        <v>28</v>
      </c>
      <c r="BY301" s="2">
        <f>VLOOKUP(P301,'[3]Monitor Schedule'!$A:$BM,65,FALSE)</f>
        <v>0</v>
      </c>
    </row>
    <row r="302" spans="1:16330">
      <c r="A302" s="146">
        <v>40481</v>
      </c>
      <c r="B302" s="146">
        <v>1429</v>
      </c>
      <c r="C302" s="146">
        <v>373</v>
      </c>
      <c r="D302" s="147">
        <v>40614</v>
      </c>
      <c r="E302" s="148">
        <f t="shared" si="448"/>
        <v>1421.4900000000002</v>
      </c>
      <c r="F302" s="149">
        <f t="shared" si="449"/>
        <v>369.58740000000006</v>
      </c>
      <c r="G302" s="150">
        <v>11</v>
      </c>
      <c r="H302" s="150">
        <f t="shared" si="450"/>
        <v>1776.8625000000002</v>
      </c>
      <c r="I302" s="150">
        <f t="shared" si="451"/>
        <v>461.98425000000009</v>
      </c>
      <c r="J302" s="150">
        <f t="shared" si="452"/>
        <v>2132.2350000000006</v>
      </c>
      <c r="K302" s="150">
        <f t="shared" si="453"/>
        <v>554.38110000000006</v>
      </c>
      <c r="L302" s="150">
        <v>6</v>
      </c>
      <c r="M302" s="151">
        <v>8</v>
      </c>
      <c r="N302" s="152">
        <v>9</v>
      </c>
      <c r="O302" s="169" t="s">
        <v>402</v>
      </c>
      <c r="P302" s="8">
        <v>805287</v>
      </c>
      <c r="Q302" s="8" t="s">
        <v>405</v>
      </c>
      <c r="R302" s="8" t="s">
        <v>153</v>
      </c>
      <c r="S302" s="181">
        <v>44761</v>
      </c>
      <c r="T302" s="181">
        <f>VLOOKUP(P302,'[3]Monitor Schedule'!$A:$J,10,FALSE)</f>
        <v>44707</v>
      </c>
      <c r="U302" s="181">
        <v>44784</v>
      </c>
      <c r="V302" s="181" t="e">
        <f>VLOOKUP(P302,'[3]Monitor Schedule'!$A:$K,11,FALSE)</f>
        <v>#N/A</v>
      </c>
      <c r="W302" s="181"/>
      <c r="X302" s="8" t="s">
        <v>30</v>
      </c>
      <c r="Y302" s="2" t="str">
        <f>VLOOKUP(P302,'[3]Monitor Schedule'!$A:$BM,13,FALSE)</f>
        <v>Yes</v>
      </c>
      <c r="Z302" s="2" t="str">
        <f>VLOOKUP(P302,'[3]Monitor Schedule'!$A:$BM,14,FALSE)</f>
        <v>Yes</v>
      </c>
      <c r="AA302" s="2" t="str">
        <f>VLOOKUP(P302,'[3]Monitor Schedule'!$A:$BM,15,FALSE)</f>
        <v>Yes</v>
      </c>
      <c r="AB302" s="2" t="str">
        <f>VLOOKUP(P302,'[3]Monitor Schedule'!$A:$BM,16,FALSE)</f>
        <v>No</v>
      </c>
      <c r="AC302" s="2" t="str">
        <f>VLOOKUP(P302,'[3]Monitor Schedule'!$A:$BM,17,FALSE)</f>
        <v>No</v>
      </c>
      <c r="AD302" s="2" t="str">
        <f>VLOOKUP(P302,'[3]Monitor Schedule'!$A:$BM,18,FALSE)</f>
        <v>No</v>
      </c>
      <c r="AE302" s="2" t="str">
        <f>VLOOKUP(P302,'[3]Monitor Schedule'!$A:$BM,19,FALSE)</f>
        <v>Yes</v>
      </c>
      <c r="AF302" s="2" t="str">
        <f>VLOOKUP(P302,'[3]Monitor Schedule'!$A:$BM,20,FALSE)</f>
        <v>Yes</v>
      </c>
      <c r="AG302" s="2" t="str">
        <f>VLOOKUP(P302,'[3]Monitor Schedule'!$A:$BM,21,FALSE)</f>
        <v>Yes</v>
      </c>
      <c r="AH302" s="2" t="str">
        <f>VLOOKUP(P302,'[3]Monitor Schedule'!$A:$BM,22,FALSE)</f>
        <v>No</v>
      </c>
      <c r="AI302" s="2" t="str">
        <f>VLOOKUP(P302,'[3]Monitor Schedule'!$A:$BM,23,FALSE)</f>
        <v>No</v>
      </c>
      <c r="AJ302" s="2" t="str">
        <f>VLOOKUP(P302,'[3]Monitor Schedule'!$A:$BM,24,FALSE)</f>
        <v>No</v>
      </c>
      <c r="AK302" s="2" t="str">
        <f>VLOOKUP(P302,'[3]Monitor Schedule'!$A:$BM,25,FALSE)</f>
        <v>No</v>
      </c>
      <c r="AL302" s="2" t="str">
        <f>VLOOKUP(P302,'[3]Monitor Schedule'!$A:$BM,26,FALSE)</f>
        <v>No</v>
      </c>
      <c r="AM302" s="2" t="str">
        <f>VLOOKUP(P302,'[3]Monitor Schedule'!$A:$BM,27,FALSE)</f>
        <v>No</v>
      </c>
      <c r="AN302" s="2" t="str">
        <f>VLOOKUP(P302,'[3]Monitor Schedule'!$A:$BM,28,FALSE)</f>
        <v>No</v>
      </c>
      <c r="AO302" s="2" t="str">
        <f>VLOOKUP(P302,'[3]Monitor Schedule'!$A:$BM,29,FALSE)</f>
        <v>No</v>
      </c>
      <c r="AP302" s="2" t="str">
        <f>VLOOKUP(P302,'[3]Monitor Schedule'!$A:$BM,30,FALSE)</f>
        <v>No</v>
      </c>
      <c r="AQ302" s="2" t="str">
        <f>VLOOKUP(P302,'[3]Monitor Schedule'!$A:$BM,31,FALSE)</f>
        <v>No</v>
      </c>
      <c r="AR302" s="2" t="str">
        <f>VLOOKUP(P302,'[3]Monitor Schedule'!$A:$BM,32,FALSE)</f>
        <v>No</v>
      </c>
      <c r="AS302" s="2" t="str">
        <f>VLOOKUP(P302,'[3]Monitor Schedule'!$A:$BM,33,FALSE)</f>
        <v>No</v>
      </c>
      <c r="AT302" s="2" t="str">
        <f>VLOOKUP(P302,'[3]Monitor Schedule'!$A:$BM,34,FALSE)</f>
        <v>No</v>
      </c>
      <c r="AU302" s="2" t="str">
        <f>VLOOKUP(P302,'[3]Monitor Schedule'!$A:$BM,35,FALSE)</f>
        <v>No</v>
      </c>
      <c r="AV302" s="2" t="str">
        <f>VLOOKUP(P302,'[3]Monitor Schedule'!$A:$BM,36,FALSE)</f>
        <v>No</v>
      </c>
      <c r="AW302" s="2" t="str">
        <f>VLOOKUP(P302,'[3]Monitor Schedule'!$A:$BM,37,FALSE)</f>
        <v>No</v>
      </c>
      <c r="AX302" s="2" t="str">
        <f>VLOOKUP(P302,'[3]Monitor Schedule'!$A:$BM,38,FALSE)</f>
        <v>No</v>
      </c>
      <c r="AY302" s="2" t="str">
        <f>VLOOKUP(P302,'[3]Monitor Schedule'!$A:$BM,39,FALSE)</f>
        <v>No</v>
      </c>
      <c r="AZ302" s="2" t="str">
        <f>VLOOKUP(P302,'[3]Monitor Schedule'!$A:$BM,40,FALSE)</f>
        <v>No</v>
      </c>
      <c r="BA302" s="2" t="str">
        <f>VLOOKUP(P302,'[3]Monitor Schedule'!$A:$BM,41,FALSE)</f>
        <v>No</v>
      </c>
      <c r="BB302" s="2" t="str">
        <f>VLOOKUP(P302,'[3]Monitor Schedule'!$A:$BM,42,FALSE)</f>
        <v>No</v>
      </c>
      <c r="BC302" s="2" t="str">
        <f>VLOOKUP(P302,'[3]Monitor Schedule'!$A:$BM,43,FALSE)</f>
        <v>Yes</v>
      </c>
      <c r="BD302" s="2" t="str">
        <f>VLOOKUP(P302,'[3]Monitor Schedule'!$A:$BM,44,FALSE)</f>
        <v>Yes</v>
      </c>
      <c r="BE302" s="2" t="str">
        <f>VLOOKUP(P302,'[3]Monitor Schedule'!$A:$BM,45,FALSE)</f>
        <v>Yes</v>
      </c>
      <c r="BF302" s="2" t="str">
        <f>VLOOKUP(P302,'[3]Monitor Schedule'!$A:$BM,46,FALSE)</f>
        <v>No</v>
      </c>
      <c r="BG302" s="2" t="str">
        <f>VLOOKUP(P302,'[3]Monitor Schedule'!$A:$BM,47,FALSE)</f>
        <v>No</v>
      </c>
      <c r="BH302" s="2" t="str">
        <f>VLOOKUP(P302,'[3]Monitor Schedule'!$A:$BM,48,FALSE)</f>
        <v>No</v>
      </c>
      <c r="BI302" s="2" t="str">
        <f>VLOOKUP(P302,'[3]Monitor Schedule'!$A:$BM,49,FALSE)</f>
        <v>No</v>
      </c>
      <c r="BJ302" s="2" t="str">
        <f>VLOOKUP(P302,'[3]Monitor Schedule'!$A:$BM,50,FALSE)</f>
        <v>No</v>
      </c>
      <c r="BK302" s="2" t="str">
        <f>VLOOKUP(P302,'[3]Monitor Schedule'!$A:$BM,51,FALSE)</f>
        <v>No</v>
      </c>
      <c r="BL302" s="2" t="str">
        <f>VLOOKUP(P302,'[3]Monitor Schedule'!$A:$BM,52,FALSE)</f>
        <v>No</v>
      </c>
      <c r="BM302" s="2" t="str">
        <f>VLOOKUP(P302,'[3]Monitor Schedule'!$A:$BM,53,FALSE)</f>
        <v>No</v>
      </c>
      <c r="BN302" s="2" t="str">
        <f>VLOOKUP(P302,'[3]Monitor Schedule'!$A:$BM,54,FALSE)</f>
        <v>No</v>
      </c>
      <c r="BO302" s="2" t="str">
        <f>VLOOKUP(P302,'[3]Monitor Schedule'!$A:$BM,55,FALSE)</f>
        <v>No</v>
      </c>
      <c r="BP302" s="2" t="str">
        <f>VLOOKUP(P302,'[3]Monitor Schedule'!$A:$BM,56,FALSE)</f>
        <v>Yes</v>
      </c>
      <c r="BQ302" s="2" t="str">
        <f>VLOOKUP(P302,'[3]Monitor Schedule'!$A:$BM,57,FALSE)</f>
        <v>Yes</v>
      </c>
      <c r="BR302" s="2" t="str">
        <f>VLOOKUP(P302,'[3]Monitor Schedule'!$A:$BM,58,FALSE)</f>
        <v>No</v>
      </c>
      <c r="BS302" s="2" t="str">
        <f>VLOOKUP(P302,'[3]Monitor Schedule'!$A:$BM,59,FALSE)</f>
        <v>No</v>
      </c>
      <c r="BT302" s="2" t="str">
        <f>VLOOKUP(P302,'[3]Monitor Schedule'!$A:$BM,60,FALSE)</f>
        <v>No</v>
      </c>
      <c r="BU302" s="2" t="str">
        <f>VLOOKUP(P302,'[3]Monitor Schedule'!$A:$BM,61,FALSE)</f>
        <v>No</v>
      </c>
      <c r="BV302" s="2" t="str">
        <f>VLOOKUP(P302,'[3]Monitor Schedule'!$A:$BM,62,FALSE)</f>
        <v>No</v>
      </c>
      <c r="BW302" s="2" t="str">
        <f>VLOOKUP(P302,'[3]Monitor Schedule'!$A:$BM,63,FALSE)</f>
        <v>No</v>
      </c>
      <c r="BX302" s="2" t="str">
        <f>VLOOKUP(P302,'[3]Monitor Schedule'!$A:$BM,64,FALSE)</f>
        <v>No</v>
      </c>
      <c r="BY302" s="2" t="s">
        <v>154</v>
      </c>
    </row>
    <row r="303" spans="1:16330">
      <c r="A303" s="146">
        <v>40481</v>
      </c>
      <c r="B303" s="146">
        <v>1429</v>
      </c>
      <c r="C303" s="146">
        <v>373</v>
      </c>
      <c r="D303" s="147">
        <v>40614</v>
      </c>
      <c r="E303" s="148">
        <f t="shared" si="448"/>
        <v>1421.4900000000002</v>
      </c>
      <c r="F303" s="149">
        <f t="shared" si="449"/>
        <v>369.58740000000006</v>
      </c>
      <c r="G303" s="150">
        <v>11</v>
      </c>
      <c r="H303" s="150">
        <f t="shared" si="450"/>
        <v>1776.8625000000002</v>
      </c>
      <c r="I303" s="150">
        <f t="shared" si="451"/>
        <v>461.98425000000009</v>
      </c>
      <c r="J303" s="150">
        <f t="shared" si="452"/>
        <v>2132.2350000000006</v>
      </c>
      <c r="K303" s="150">
        <f t="shared" si="453"/>
        <v>554.38110000000006</v>
      </c>
      <c r="L303" s="150">
        <v>6</v>
      </c>
      <c r="M303" s="151">
        <v>8</v>
      </c>
      <c r="N303" s="152">
        <v>9</v>
      </c>
      <c r="O303" s="169" t="s">
        <v>402</v>
      </c>
      <c r="P303" s="8">
        <v>686093</v>
      </c>
      <c r="Q303" s="8" t="s">
        <v>406</v>
      </c>
      <c r="R303" s="8" t="s">
        <v>163</v>
      </c>
      <c r="S303" s="181">
        <v>44770</v>
      </c>
      <c r="T303" s="181">
        <f>VLOOKUP(P303,'[3]Monitor Schedule'!$A:$J,10,FALSE)</f>
        <v>44706</v>
      </c>
      <c r="U303" s="181">
        <v>44784</v>
      </c>
      <c r="V303" s="181" t="e">
        <f>VLOOKUP(P303,'[3]Monitor Schedule'!$A:$K,11,FALSE)</f>
        <v>#N/A</v>
      </c>
      <c r="W303" s="181" t="s">
        <v>30</v>
      </c>
      <c r="X303" s="8" t="s">
        <v>30</v>
      </c>
      <c r="Y303" s="2" t="str">
        <f>VLOOKUP(P303,'[3]Monitor Schedule'!$A:$BM,13,FALSE)</f>
        <v>No</v>
      </c>
      <c r="Z303" s="2" t="s">
        <v>28</v>
      </c>
      <c r="AA303" s="2" t="str">
        <f>VLOOKUP(P303,'[3]Monitor Schedule'!$A:$BM,15,FALSE)</f>
        <v>Yes</v>
      </c>
      <c r="AB303" s="2" t="str">
        <f>VLOOKUP(P303,'[3]Monitor Schedule'!$A:$BM,16,FALSE)</f>
        <v>Yes</v>
      </c>
      <c r="AC303" s="2" t="str">
        <f>VLOOKUP(P303,'[3]Monitor Schedule'!$A:$BM,17,FALSE)</f>
        <v>Yes</v>
      </c>
      <c r="AD303" s="2" t="str">
        <f>VLOOKUP(P303,'[3]Monitor Schedule'!$A:$BM,18,FALSE)</f>
        <v>No</v>
      </c>
      <c r="AE303" s="2" t="str">
        <f>VLOOKUP(P303,'[3]Monitor Schedule'!$A:$BM,19,FALSE)</f>
        <v>No</v>
      </c>
      <c r="AF303" s="2" t="str">
        <f>VLOOKUP(P303,'[3]Monitor Schedule'!$A:$BM,20,FALSE)</f>
        <v>No</v>
      </c>
      <c r="AG303" s="2" t="str">
        <f>VLOOKUP(P303,'[3]Monitor Schedule'!$A:$BM,21,FALSE)</f>
        <v>No</v>
      </c>
      <c r="AH303" s="2" t="str">
        <f>VLOOKUP(P303,'[3]Monitor Schedule'!$A:$BM,22,FALSE)</f>
        <v>No</v>
      </c>
      <c r="AI303" s="2" t="str">
        <f>VLOOKUP(P303,'[3]Monitor Schedule'!$A:$BM,23,FALSE)</f>
        <v>No</v>
      </c>
      <c r="AJ303" s="2" t="str">
        <f>VLOOKUP(P303,'[3]Monitor Schedule'!$A:$BM,24,FALSE)</f>
        <v>No</v>
      </c>
      <c r="AK303" s="2" t="str">
        <f>VLOOKUP(P303,'[3]Monitor Schedule'!$A:$BM,25,FALSE)</f>
        <v>No</v>
      </c>
      <c r="AL303" s="2" t="str">
        <f>VLOOKUP(P303,'[3]Monitor Schedule'!$A:$BM,26,FALSE)</f>
        <v>No</v>
      </c>
      <c r="AM303" s="2" t="str">
        <f>VLOOKUP(P303,'[3]Monitor Schedule'!$A:$BM,27,FALSE)</f>
        <v>No</v>
      </c>
      <c r="AN303" s="2" t="str">
        <f>VLOOKUP(P303,'[3]Monitor Schedule'!$A:$BM,28,FALSE)</f>
        <v>No</v>
      </c>
      <c r="AO303" s="2" t="str">
        <f>VLOOKUP(P303,'[3]Monitor Schedule'!$A:$BM,29,FALSE)</f>
        <v>No</v>
      </c>
      <c r="AP303" s="2" t="str">
        <f>VLOOKUP(P303,'[3]Monitor Schedule'!$A:$BM,30,FALSE)</f>
        <v>No</v>
      </c>
      <c r="AQ303" s="2" t="str">
        <f>VLOOKUP(P303,'[3]Monitor Schedule'!$A:$BM,31,FALSE)</f>
        <v>No</v>
      </c>
      <c r="AR303" s="2" t="str">
        <f>VLOOKUP(P303,'[3]Monitor Schedule'!$A:$BM,32,FALSE)</f>
        <v>No</v>
      </c>
      <c r="AS303" s="2" t="str">
        <f>VLOOKUP(P303,'[3]Monitor Schedule'!$A:$BM,33,FALSE)</f>
        <v>No</v>
      </c>
      <c r="AT303" s="167" t="s">
        <v>42</v>
      </c>
      <c r="AU303" s="2" t="str">
        <f>VLOOKUP(P303,'[3]Monitor Schedule'!$A:$BM,35,FALSE)</f>
        <v>Yes</v>
      </c>
      <c r="AV303" s="2" t="str">
        <f>VLOOKUP(P303,'[3]Monitor Schedule'!$A:$BM,36,FALSE)</f>
        <v>Yes</v>
      </c>
      <c r="AW303" s="168" t="s">
        <v>42</v>
      </c>
      <c r="AX303" s="2" t="str">
        <f>VLOOKUP(P303,'[3]Monitor Schedule'!$A:$BM,38,FALSE)</f>
        <v>No</v>
      </c>
      <c r="AY303" s="2" t="str">
        <f>VLOOKUP(P303,'[3]Monitor Schedule'!$A:$BM,39,FALSE)</f>
        <v>No</v>
      </c>
      <c r="AZ303" s="2" t="str">
        <f>VLOOKUP(P303,'[3]Monitor Schedule'!$A:$BM,40,FALSE)</f>
        <v>No</v>
      </c>
      <c r="BA303" s="2" t="str">
        <f>VLOOKUP(P303,'[3]Monitor Schedule'!$A:$BM,41,FALSE)</f>
        <v>No</v>
      </c>
      <c r="BB303" s="2" t="str">
        <f>VLOOKUP(P303,'[3]Monitor Schedule'!$A:$BM,42,FALSE)</f>
        <v>No</v>
      </c>
      <c r="BC303" s="2" t="str">
        <f>VLOOKUP(P303,'[3]Monitor Schedule'!$A:$BM,43,FALSE)</f>
        <v>No</v>
      </c>
      <c r="BD303" s="2" t="str">
        <f>VLOOKUP(P303,'[3]Monitor Schedule'!$A:$BM,44,FALSE)</f>
        <v>No</v>
      </c>
      <c r="BE303" s="2" t="str">
        <f>VLOOKUP(P303,'[3]Monitor Schedule'!$A:$BM,45,FALSE)</f>
        <v>No</v>
      </c>
      <c r="BF303" s="2" t="str">
        <f>VLOOKUP(P303,'[3]Monitor Schedule'!$A:$BM,46,FALSE)</f>
        <v>No</v>
      </c>
      <c r="BG303" s="2" t="str">
        <f>VLOOKUP(P303,'[3]Monitor Schedule'!$A:$BM,47,FALSE)</f>
        <v>No</v>
      </c>
      <c r="BH303" s="2" t="str">
        <f>VLOOKUP(P303,'[3]Monitor Schedule'!$A:$BM,48,FALSE)</f>
        <v>No</v>
      </c>
      <c r="BI303" s="2" t="str">
        <f>VLOOKUP(P303,'[3]Monitor Schedule'!$A:$BM,49,FALSE)</f>
        <v>No</v>
      </c>
      <c r="BJ303" s="2" t="str">
        <f>VLOOKUP(P303,'[3]Monitor Schedule'!$A:$BM,50,FALSE)</f>
        <v>No</v>
      </c>
      <c r="BK303" s="2" t="str">
        <f>VLOOKUP(P303,'[3]Monitor Schedule'!$A:$BM,51,FALSE)</f>
        <v>No</v>
      </c>
      <c r="BL303" s="2" t="str">
        <f>VLOOKUP(P303,'[3]Monitor Schedule'!$A:$BM,52,FALSE)</f>
        <v>No</v>
      </c>
      <c r="BM303" s="2" t="str">
        <f>VLOOKUP(P303,'[3]Monitor Schedule'!$A:$BM,53,FALSE)</f>
        <v>No</v>
      </c>
      <c r="BN303" s="2" t="str">
        <f>VLOOKUP(P303,'[3]Monitor Schedule'!$A:$BM,54,FALSE)</f>
        <v>No</v>
      </c>
      <c r="BO303" s="2" t="str">
        <f>VLOOKUP(P303,'[3]Monitor Schedule'!$A:$BM,55,FALSE)</f>
        <v>No</v>
      </c>
      <c r="BP303" s="2" t="str">
        <f>VLOOKUP(P303,'[3]Monitor Schedule'!$A:$BM,56,FALSE)</f>
        <v>Yes</v>
      </c>
      <c r="BQ303" s="2" t="str">
        <f>VLOOKUP(P303,'[3]Monitor Schedule'!$A:$BM,57,FALSE)</f>
        <v>Yes</v>
      </c>
      <c r="BR303" s="2" t="str">
        <f>VLOOKUP(P303,'[3]Monitor Schedule'!$A:$BM,58,FALSE)</f>
        <v>Yes</v>
      </c>
      <c r="BS303" s="2" t="str">
        <f>VLOOKUP(P303,'[3]Monitor Schedule'!$A:$BM,59,FALSE)</f>
        <v>No</v>
      </c>
      <c r="BT303" s="2" t="str">
        <f>VLOOKUP(P303,'[3]Monitor Schedule'!$A:$BM,60,FALSE)</f>
        <v>No</v>
      </c>
      <c r="BU303" s="2" t="str">
        <f>VLOOKUP(P303,'[3]Monitor Schedule'!$A:$BM,61,FALSE)</f>
        <v>No</v>
      </c>
      <c r="BV303" s="2" t="str">
        <f>VLOOKUP(P303,'[3]Monitor Schedule'!$A:$BM,62,FALSE)</f>
        <v>No</v>
      </c>
      <c r="BW303" s="2" t="str">
        <f>VLOOKUP(P303,'[3]Monitor Schedule'!$A:$BM,63,FALSE)</f>
        <v>No</v>
      </c>
      <c r="BX303" s="2" t="str">
        <f>VLOOKUP(P303,'[3]Monitor Schedule'!$A:$BM,64,FALSE)</f>
        <v>No</v>
      </c>
      <c r="BY303" s="2" t="s">
        <v>164</v>
      </c>
    </row>
    <row r="304" spans="1:16330">
      <c r="A304" s="146">
        <v>40481</v>
      </c>
      <c r="B304" s="146">
        <v>1429</v>
      </c>
      <c r="C304" s="146">
        <v>373</v>
      </c>
      <c r="D304" s="147">
        <v>40614</v>
      </c>
      <c r="E304" s="148">
        <f t="shared" si="448"/>
        <v>1421.4900000000002</v>
      </c>
      <c r="F304" s="149">
        <f t="shared" si="449"/>
        <v>369.58740000000006</v>
      </c>
      <c r="G304" s="150">
        <v>11</v>
      </c>
      <c r="H304" s="150">
        <f t="shared" si="450"/>
        <v>1776.8625000000002</v>
      </c>
      <c r="I304" s="150">
        <f t="shared" si="451"/>
        <v>461.98425000000009</v>
      </c>
      <c r="J304" s="150">
        <f t="shared" si="452"/>
        <v>2132.2350000000006</v>
      </c>
      <c r="K304" s="150">
        <f t="shared" si="453"/>
        <v>554.38110000000006</v>
      </c>
      <c r="L304" s="150">
        <v>6</v>
      </c>
      <c r="M304" s="151">
        <v>8</v>
      </c>
      <c r="N304" s="152">
        <v>9</v>
      </c>
      <c r="O304" s="169" t="s">
        <v>402</v>
      </c>
      <c r="P304" s="8">
        <v>754480</v>
      </c>
      <c r="Q304" s="8" t="s">
        <v>407</v>
      </c>
      <c r="R304" s="8" t="s">
        <v>408</v>
      </c>
      <c r="S304" s="181">
        <v>44770</v>
      </c>
      <c r="T304" s="181">
        <f>VLOOKUP(P304,'[3]Monitor Schedule'!$A:$J,10,FALSE)</f>
        <v>44771</v>
      </c>
      <c r="U304" s="181">
        <v>44784</v>
      </c>
      <c r="V304" s="181" t="e">
        <f>VLOOKUP(P304,'[3]Monitor Schedule'!$A:$K,11,FALSE)</f>
        <v>#N/A</v>
      </c>
      <c r="W304" s="181" t="s">
        <v>30</v>
      </c>
      <c r="X304" s="8" t="s">
        <v>30</v>
      </c>
      <c r="Y304" s="2" t="str">
        <f>VLOOKUP(P304,'[3]Monitor Schedule'!$A:$BM,13,FALSE)</f>
        <v>No</v>
      </c>
      <c r="Z304" s="2" t="str">
        <f>VLOOKUP(P304,'[3]Monitor Schedule'!$A:$BM,14,FALSE)</f>
        <v>No</v>
      </c>
      <c r="AA304" s="2" t="str">
        <f>VLOOKUP(P304,'[3]Monitor Schedule'!$A:$BM,15,FALSE)</f>
        <v>No</v>
      </c>
      <c r="AB304" s="2" t="str">
        <f>VLOOKUP(P304,'[3]Monitor Schedule'!$A:$BM,16,FALSE)</f>
        <v>No</v>
      </c>
      <c r="AC304" s="2" t="str">
        <f>VLOOKUP(P304,'[3]Monitor Schedule'!$A:$BM,17,FALSE)</f>
        <v>No</v>
      </c>
      <c r="AD304" s="2" t="str">
        <f>VLOOKUP(P304,'[3]Monitor Schedule'!$A:$BM,18,FALSE)</f>
        <v>No</v>
      </c>
      <c r="AE304" s="2" t="str">
        <f>VLOOKUP(P304,'[3]Monitor Schedule'!$A:$BM,19,FALSE)</f>
        <v>No</v>
      </c>
      <c r="AF304" s="2" t="str">
        <f>VLOOKUP(P304,'[3]Monitor Schedule'!$A:$BM,20,FALSE)</f>
        <v>Yes</v>
      </c>
      <c r="AG304" s="2" t="str">
        <f>VLOOKUP(P304,'[3]Monitor Schedule'!$A:$BM,21,FALSE)</f>
        <v>No</v>
      </c>
      <c r="AH304" s="2" t="str">
        <f>VLOOKUP(P304,'[3]Monitor Schedule'!$A:$BM,22,FALSE)</f>
        <v>No</v>
      </c>
      <c r="AI304" s="2" t="str">
        <f>VLOOKUP(P304,'[3]Monitor Schedule'!$A:$BM,23,FALSE)</f>
        <v>No</v>
      </c>
      <c r="AJ304" s="2" t="str">
        <f>VLOOKUP(P304,'[3]Monitor Schedule'!$A:$BM,24,FALSE)</f>
        <v>No</v>
      </c>
      <c r="AK304" s="2" t="str">
        <f>VLOOKUP(P304,'[3]Monitor Schedule'!$A:$BM,25,FALSE)</f>
        <v>No</v>
      </c>
      <c r="AL304" s="2" t="str">
        <f>VLOOKUP(P304,'[3]Monitor Schedule'!$A:$BM,26,FALSE)</f>
        <v>No</v>
      </c>
      <c r="AM304" s="2" t="str">
        <f>VLOOKUP(P304,'[3]Monitor Schedule'!$A:$BM,27,FALSE)</f>
        <v>Yes</v>
      </c>
      <c r="AN304" s="2" t="str">
        <f>VLOOKUP(P304,'[3]Monitor Schedule'!$A:$BM,28,FALSE)</f>
        <v>No</v>
      </c>
      <c r="AO304" s="2" t="str">
        <f>VLOOKUP(P304,'[3]Monitor Schedule'!$A:$BM,29,FALSE)</f>
        <v>No</v>
      </c>
      <c r="AP304" s="2" t="str">
        <f>VLOOKUP(P304,'[3]Monitor Schedule'!$A:$BM,30,FALSE)</f>
        <v>No</v>
      </c>
      <c r="AQ304" s="2" t="str">
        <f>VLOOKUP(P304,'[3]Monitor Schedule'!$A:$BM,31,FALSE)</f>
        <v>No</v>
      </c>
      <c r="AR304" s="2" t="str">
        <f>VLOOKUP(P304,'[3]Monitor Schedule'!$A:$BM,32,FALSE)</f>
        <v>No</v>
      </c>
      <c r="AS304" s="2" t="str">
        <f>VLOOKUP(P304,'[3]Monitor Schedule'!$A:$BM,33,FALSE)</f>
        <v>No</v>
      </c>
      <c r="AT304" s="2" t="str">
        <f>VLOOKUP(P304,'[3]Monitor Schedule'!$A:$BM,34,FALSE)</f>
        <v>Yes</v>
      </c>
      <c r="AU304" s="2" t="str">
        <f>VLOOKUP(P304,'[3]Monitor Schedule'!$A:$BM,35,FALSE)</f>
        <v>No</v>
      </c>
      <c r="AV304" s="2" t="str">
        <f>VLOOKUP(P304,'[3]Monitor Schedule'!$A:$BM,36,FALSE)</f>
        <v>No</v>
      </c>
      <c r="AW304" s="2" t="str">
        <f>VLOOKUP(P304,'[3]Monitor Schedule'!$A:$BM,37,FALSE)</f>
        <v>No</v>
      </c>
      <c r="AX304" s="2" t="str">
        <f>VLOOKUP(P304,'[3]Monitor Schedule'!$A:$BM,38,FALSE)</f>
        <v>No</v>
      </c>
      <c r="AY304" s="2" t="str">
        <f>VLOOKUP(P304,'[3]Monitor Schedule'!$A:$BM,39,FALSE)</f>
        <v>No</v>
      </c>
      <c r="AZ304" s="2" t="str">
        <f>VLOOKUP(P304,'[3]Monitor Schedule'!$A:$BM,40,FALSE)</f>
        <v>No</v>
      </c>
      <c r="BA304" s="2" t="str">
        <f>VLOOKUP(P304,'[3]Monitor Schedule'!$A:$BM,41,FALSE)</f>
        <v>Yes</v>
      </c>
      <c r="BB304" s="2" t="str">
        <f>VLOOKUP(P304,'[3]Monitor Schedule'!$A:$BM,42,FALSE)</f>
        <v>No</v>
      </c>
      <c r="BC304" s="2" t="str">
        <f>VLOOKUP(P304,'[3]Monitor Schedule'!$A:$BM,43,FALSE)</f>
        <v>No</v>
      </c>
      <c r="BD304" s="2" t="str">
        <f>VLOOKUP(P304,'[3]Monitor Schedule'!$A:$BM,44,FALSE)</f>
        <v>No</v>
      </c>
      <c r="BE304" s="2" t="str">
        <f>VLOOKUP(P304,'[3]Monitor Schedule'!$A:$BM,45,FALSE)</f>
        <v>No</v>
      </c>
      <c r="BF304" s="2" t="str">
        <f>VLOOKUP(P304,'[3]Monitor Schedule'!$A:$BM,46,FALSE)</f>
        <v>No</v>
      </c>
      <c r="BG304" s="2" t="str">
        <f>VLOOKUP(P304,'[3]Monitor Schedule'!$A:$BM,47,FALSE)</f>
        <v>No</v>
      </c>
      <c r="BH304" s="2" t="str">
        <f>VLOOKUP(P304,'[3]Monitor Schedule'!$A:$BM,48,FALSE)</f>
        <v>Yes</v>
      </c>
      <c r="BI304" s="2" t="str">
        <f>VLOOKUP(P304,'[3]Monitor Schedule'!$A:$BM,49,FALSE)</f>
        <v>No</v>
      </c>
      <c r="BJ304" s="2" t="str">
        <f>VLOOKUP(P304,'[3]Monitor Schedule'!$A:$BM,50,FALSE)</f>
        <v>No</v>
      </c>
      <c r="BK304" s="2" t="str">
        <f>VLOOKUP(P304,'[3]Monitor Schedule'!$A:$BM,51,FALSE)</f>
        <v>No</v>
      </c>
      <c r="BL304" s="2" t="str">
        <f>VLOOKUP(P304,'[3]Monitor Schedule'!$A:$BM,52,FALSE)</f>
        <v>No</v>
      </c>
      <c r="BM304" s="2" t="str">
        <f>VLOOKUP(P304,'[3]Monitor Schedule'!$A:$BM,53,FALSE)</f>
        <v>No</v>
      </c>
      <c r="BN304" s="2" t="str">
        <f>VLOOKUP(P304,'[3]Monitor Schedule'!$A:$BM,54,FALSE)</f>
        <v>No</v>
      </c>
      <c r="BO304" s="2" t="str">
        <f>VLOOKUP(P304,'[3]Monitor Schedule'!$A:$BM,55,FALSE)</f>
        <v>Yes</v>
      </c>
      <c r="BP304" s="2" t="str">
        <f>VLOOKUP(P304,'[3]Monitor Schedule'!$A:$BM,56,FALSE)</f>
        <v>No</v>
      </c>
      <c r="BQ304" s="2" t="str">
        <f>VLOOKUP(P304,'[3]Monitor Schedule'!$A:$BM,57,FALSE)</f>
        <v>No</v>
      </c>
      <c r="BR304" s="2">
        <f>VLOOKUP(P304,'[3]Monitor Schedule'!$A:$BM,58,FALSE)</f>
        <v>0</v>
      </c>
      <c r="BS304" s="2">
        <f>VLOOKUP(P304,'[3]Monitor Schedule'!$A:$BM,59,FALSE)</f>
        <v>0</v>
      </c>
      <c r="BT304" s="2">
        <f>VLOOKUP(P304,'[3]Monitor Schedule'!$A:$BM,60,FALSE)</f>
        <v>0</v>
      </c>
      <c r="BU304" s="2">
        <f>VLOOKUP(P304,'[3]Monitor Schedule'!$A:$BM,61,FALSE)</f>
        <v>0</v>
      </c>
      <c r="BV304" s="2">
        <f>VLOOKUP(P304,'[3]Monitor Schedule'!$A:$BM,62,FALSE)</f>
        <v>0</v>
      </c>
      <c r="BW304" s="2">
        <f>VLOOKUP(P304,'[3]Monitor Schedule'!$A:$BM,63,FALSE)</f>
        <v>0</v>
      </c>
      <c r="BX304" s="2">
        <f>VLOOKUP(P304,'[3]Monitor Schedule'!$A:$BM,64,FALSE)</f>
        <v>0</v>
      </c>
      <c r="BY304" s="2" t="e">
        <f>VLOOKUP(P304,'[3]Monitor Schedule'!$A:$BM,65,FALSE)</f>
        <v>#N/A</v>
      </c>
    </row>
    <row r="305" spans="1:77">
      <c r="A305" s="146">
        <v>40481</v>
      </c>
      <c r="B305" s="146">
        <v>1429</v>
      </c>
      <c r="C305" s="146">
        <v>373</v>
      </c>
      <c r="D305" s="147">
        <v>40614</v>
      </c>
      <c r="E305" s="148">
        <f t="shared" ref="E305:E306" si="454">D305*0.035</f>
        <v>1421.4900000000002</v>
      </c>
      <c r="F305" s="149">
        <f t="shared" ref="F305:F306" si="455">E305*0.26</f>
        <v>369.58740000000006</v>
      </c>
      <c r="G305" s="150">
        <v>12</v>
      </c>
      <c r="H305" s="150">
        <f t="shared" ref="H305:H306" si="456">E305*1.25</f>
        <v>1776.8625000000002</v>
      </c>
      <c r="I305" s="150">
        <f t="shared" ref="I305:I306" si="457">F305*1.25</f>
        <v>461.98425000000009</v>
      </c>
      <c r="J305" s="150">
        <f t="shared" ref="J305:J306" si="458">E305*1.5</f>
        <v>2132.2350000000006</v>
      </c>
      <c r="K305" s="150">
        <f t="shared" ref="K305:K306" si="459">F305*1.5</f>
        <v>554.38110000000006</v>
      </c>
      <c r="L305" s="150">
        <v>6</v>
      </c>
      <c r="M305" s="151">
        <v>8</v>
      </c>
      <c r="N305" s="152">
        <v>9</v>
      </c>
      <c r="O305" s="169" t="s">
        <v>402</v>
      </c>
      <c r="P305" s="8">
        <v>809058</v>
      </c>
      <c r="Q305" s="8" t="s">
        <v>409</v>
      </c>
      <c r="R305" s="8" t="s">
        <v>353</v>
      </c>
      <c r="S305" s="181">
        <v>44770</v>
      </c>
      <c r="T305" s="181">
        <f>VLOOKUP(P305,'[3]Monitor Schedule'!$A:$J,10,FALSE)</f>
        <v>44768</v>
      </c>
      <c r="U305" s="181">
        <v>44784</v>
      </c>
      <c r="V305" s="181" t="e">
        <f>VLOOKUP(P305,'[3]Monitor Schedule'!$A:$K,11,FALSE)</f>
        <v>#N/A</v>
      </c>
      <c r="W305" s="181" t="s">
        <v>30</v>
      </c>
      <c r="X305" s="8" t="s">
        <v>354</v>
      </c>
      <c r="Y305" s="2" t="str">
        <f>VLOOKUP(P305,'[3]Monitor Schedule'!$A:$BM,13,FALSE)</f>
        <v>No</v>
      </c>
      <c r="Z305" s="2" t="str">
        <f>VLOOKUP(P305,'[3]Monitor Schedule'!$A:$BM,14,FALSE)</f>
        <v>No</v>
      </c>
      <c r="AA305" s="2" t="str">
        <f>VLOOKUP(P305,'[3]Monitor Schedule'!$A:$BM,15,FALSE)</f>
        <v>No</v>
      </c>
      <c r="AB305" s="2" t="str">
        <f>VLOOKUP(P305,'[3]Monitor Schedule'!$A:$BM,16,FALSE)</f>
        <v>No</v>
      </c>
      <c r="AC305" s="2" t="str">
        <f>VLOOKUP(P305,'[3]Monitor Schedule'!$A:$BM,17,FALSE)</f>
        <v>No</v>
      </c>
      <c r="AD305" s="2" t="str">
        <f>VLOOKUP(P305,'[3]Monitor Schedule'!$A:$BM,18,FALSE)</f>
        <v>No</v>
      </c>
      <c r="AE305" s="2" t="str">
        <f>VLOOKUP(P305,'[3]Monitor Schedule'!$A:$BM,19,FALSE)</f>
        <v>Yes</v>
      </c>
      <c r="AF305" s="2" t="str">
        <f>VLOOKUP(P305,'[3]Monitor Schedule'!$A:$BM,20,FALSE)</f>
        <v>No</v>
      </c>
      <c r="AG305" s="2" t="str">
        <f>VLOOKUP(P305,'[3]Monitor Schedule'!$A:$BM,21,FALSE)</f>
        <v>No</v>
      </c>
      <c r="AH305" s="2" t="s">
        <v>30</v>
      </c>
      <c r="AI305" s="2" t="s">
        <v>30</v>
      </c>
      <c r="AJ305" s="2" t="str">
        <f>VLOOKUP(P305,'[3]Monitor Schedule'!$A:$BM,24,FALSE)</f>
        <v>Yes</v>
      </c>
      <c r="AK305" s="2" t="str">
        <f>VLOOKUP(P305,'[3]Monitor Schedule'!$A:$BM,25,FALSE)</f>
        <v>Yes</v>
      </c>
      <c r="AL305" s="2" t="str">
        <f>VLOOKUP(P305,'[3]Monitor Schedule'!$A:$BM,26,FALSE)</f>
        <v>Yes</v>
      </c>
      <c r="AM305" s="2" t="str">
        <f>VLOOKUP(P305,'[3]Monitor Schedule'!$A:$BM,27,FALSE)</f>
        <v>Yes</v>
      </c>
      <c r="AN305" s="2" t="s">
        <v>28</v>
      </c>
      <c r="AO305" s="2" t="s">
        <v>30</v>
      </c>
      <c r="AP305" s="2" t="str">
        <f>VLOOKUP(P305,'[3]Monitor Schedule'!$A:$BM,30,FALSE)</f>
        <v>Yes</v>
      </c>
      <c r="AQ305" s="2" t="str">
        <f>VLOOKUP(P305,'[3]Monitor Schedule'!$A:$BM,31,FALSE)</f>
        <v>Yes</v>
      </c>
      <c r="AR305" s="2" t="str">
        <f>VLOOKUP(P305,'[3]Monitor Schedule'!$A:$BM,32,FALSE)</f>
        <v>Yes</v>
      </c>
      <c r="AS305" s="2" t="str">
        <f>VLOOKUP(P305,'[3]Monitor Schedule'!$A:$BM,33,FALSE)</f>
        <v>Yes</v>
      </c>
      <c r="AT305" s="2" t="str">
        <f>VLOOKUP(P305,'[3]Monitor Schedule'!$A:$BM,34,FALSE)</f>
        <v>Yes</v>
      </c>
      <c r="AU305" s="2" t="s">
        <v>30</v>
      </c>
      <c r="AV305" s="2" t="s">
        <v>30</v>
      </c>
      <c r="AW305" s="2" t="str">
        <f>VLOOKUP(P305,'[3]Monitor Schedule'!$A:$BM,37,FALSE)</f>
        <v>Yes</v>
      </c>
      <c r="AX305" s="2" t="str">
        <f>VLOOKUP(P305,'[3]Monitor Schedule'!$A:$BM,38,FALSE)</f>
        <v>Yes</v>
      </c>
      <c r="AY305" s="2" t="str">
        <f>VLOOKUP(P305,'[3]Monitor Schedule'!$A:$BM,39,FALSE)</f>
        <v>Yes</v>
      </c>
      <c r="AZ305" s="2" t="str">
        <f>VLOOKUP(P305,'[3]Monitor Schedule'!$A:$BM,40,FALSE)</f>
        <v>Yes</v>
      </c>
      <c r="BA305" s="2" t="str">
        <f>VLOOKUP(P305,'[3]Monitor Schedule'!$A:$BM,41,FALSE)</f>
        <v>Yes</v>
      </c>
      <c r="BB305" s="2" t="s">
        <v>30</v>
      </c>
      <c r="BC305" s="2" t="s">
        <v>30</v>
      </c>
      <c r="BD305" s="2" t="str">
        <f>VLOOKUP(P305,'[3]Monitor Schedule'!$A:$BM,44,FALSE)</f>
        <v>Yes</v>
      </c>
      <c r="BE305" s="2" t="str">
        <f>VLOOKUP(P305,'[3]Monitor Schedule'!$A:$BM,45,FALSE)</f>
        <v>Yes</v>
      </c>
      <c r="BF305" s="2" t="str">
        <f>VLOOKUP(P305,'[3]Monitor Schedule'!$A:$BM,46,FALSE)</f>
        <v>Yes</v>
      </c>
      <c r="BG305" s="2" t="str">
        <f>VLOOKUP(P305,'[3]Monitor Schedule'!$A:$BM,47,FALSE)</f>
        <v>Yes</v>
      </c>
      <c r="BH305" s="2" t="str">
        <f>VLOOKUP(P305,'[3]Monitor Schedule'!$A:$BM,48,FALSE)</f>
        <v>Yes</v>
      </c>
      <c r="BI305" s="2" t="s">
        <v>30</v>
      </c>
      <c r="BJ305" s="2" t="s">
        <v>30</v>
      </c>
      <c r="BK305" s="2" t="str">
        <f>VLOOKUP(P305,'[3]Monitor Schedule'!$A:$BM,51,FALSE)</f>
        <v>Yes</v>
      </c>
      <c r="BL305" s="2" t="str">
        <f>VLOOKUP(P305,'[3]Monitor Schedule'!$A:$BM,52,FALSE)</f>
        <v>Yes</v>
      </c>
      <c r="BM305" s="2" t="str">
        <f>VLOOKUP(P305,'[3]Monitor Schedule'!$A:$BM,53,FALSE)</f>
        <v>Yes</v>
      </c>
      <c r="BN305" s="2" t="str">
        <f>VLOOKUP(P305,'[3]Monitor Schedule'!$A:$BM,54,FALSE)</f>
        <v>Yes</v>
      </c>
      <c r="BO305" s="2" t="s">
        <v>30</v>
      </c>
      <c r="BP305" s="2" t="s">
        <v>30</v>
      </c>
      <c r="BQ305" s="2" t="s">
        <v>30</v>
      </c>
      <c r="BR305" s="2">
        <f>VLOOKUP(P305,'[3]Monitor Schedule'!$A:$BM,58,FALSE)</f>
        <v>0</v>
      </c>
      <c r="BS305" s="2">
        <f>VLOOKUP(P305,'[3]Monitor Schedule'!$A:$BM,59,FALSE)</f>
        <v>0</v>
      </c>
      <c r="BT305" s="2">
        <f>VLOOKUP(P305,'[3]Monitor Schedule'!$A:$BM,60,FALSE)</f>
        <v>0</v>
      </c>
      <c r="BU305" s="2">
        <f>VLOOKUP(P305,'[3]Monitor Schedule'!$A:$BM,61,FALSE)</f>
        <v>0</v>
      </c>
      <c r="BV305" s="2">
        <f>VLOOKUP(P305,'[3]Monitor Schedule'!$A:$BM,62,FALSE)</f>
        <v>0</v>
      </c>
      <c r="BW305" s="2">
        <f>VLOOKUP(P305,'[3]Monitor Schedule'!$A:$BM,63,FALSE)</f>
        <v>0</v>
      </c>
      <c r="BX305" s="2">
        <f>VLOOKUP(P305,'[3]Monitor Schedule'!$A:$BM,64,FALSE)</f>
        <v>0</v>
      </c>
      <c r="BY305" s="2" t="e">
        <f>VLOOKUP(P305,'[3]Monitor Schedule'!$A:$BM,65,FALSE)</f>
        <v>#N/A</v>
      </c>
    </row>
    <row r="306" spans="1:77">
      <c r="A306" s="146">
        <v>40481</v>
      </c>
      <c r="B306" s="146">
        <v>1429</v>
      </c>
      <c r="C306" s="146">
        <v>373</v>
      </c>
      <c r="D306" s="147">
        <v>40614</v>
      </c>
      <c r="E306" s="148">
        <f t="shared" si="454"/>
        <v>1421.4900000000002</v>
      </c>
      <c r="F306" s="149">
        <f t="shared" si="455"/>
        <v>369.58740000000006</v>
      </c>
      <c r="G306" s="150">
        <v>13</v>
      </c>
      <c r="H306" s="150">
        <f t="shared" si="456"/>
        <v>1776.8625000000002</v>
      </c>
      <c r="I306" s="150">
        <f t="shared" si="457"/>
        <v>461.98425000000009</v>
      </c>
      <c r="J306" s="150">
        <f t="shared" si="458"/>
        <v>2132.2350000000006</v>
      </c>
      <c r="K306" s="150">
        <f t="shared" si="459"/>
        <v>554.38110000000006</v>
      </c>
      <c r="L306" s="150">
        <v>6</v>
      </c>
      <c r="M306" s="151">
        <v>8</v>
      </c>
      <c r="N306" s="152">
        <v>9</v>
      </c>
      <c r="O306" s="169" t="s">
        <v>402</v>
      </c>
      <c r="P306" s="8">
        <v>813772</v>
      </c>
      <c r="Q306" s="8" t="s">
        <v>410</v>
      </c>
      <c r="R306" s="8" t="s">
        <v>116</v>
      </c>
      <c r="S306" s="181">
        <v>44770</v>
      </c>
      <c r="T306" s="181">
        <f>VLOOKUP(P306,'[3]Monitor Schedule'!$A:$J,10,FALSE)</f>
        <v>44767</v>
      </c>
      <c r="U306" s="181">
        <v>44784</v>
      </c>
      <c r="V306" s="181" t="e">
        <f>VLOOKUP(P306,'[3]Monitor Schedule'!$A:$K,11,FALSE)</f>
        <v>#N/A</v>
      </c>
      <c r="W306" s="181" t="s">
        <v>28</v>
      </c>
      <c r="X306" s="8" t="s">
        <v>117</v>
      </c>
      <c r="Y306" s="2" t="str">
        <f>VLOOKUP(P306,'[3]Monitor Schedule'!$A:$BM,13,FALSE)</f>
        <v>Yes</v>
      </c>
      <c r="Z306" s="2" t="s">
        <v>30</v>
      </c>
      <c r="AA306" s="2" t="s">
        <v>30</v>
      </c>
      <c r="AB306" s="2" t="s">
        <v>28</v>
      </c>
      <c r="AC306" s="2" t="str">
        <f>VLOOKUP(P306,'[3]Monitor Schedule'!$A:$BM,17,FALSE)</f>
        <v>Yes</v>
      </c>
      <c r="AD306" s="2" t="str">
        <f>VLOOKUP(P306,'[3]Monitor Schedule'!$A:$BM,18,FALSE)</f>
        <v>Yes</v>
      </c>
      <c r="AE306" s="2" t="str">
        <f>VLOOKUP(P306,'[3]Monitor Schedule'!$A:$BM,19,FALSE)</f>
        <v>No</v>
      </c>
      <c r="AF306" s="2" t="str">
        <f>VLOOKUP(P306,'[3]Monitor Schedule'!$A:$BM,20,FALSE)</f>
        <v>No</v>
      </c>
      <c r="AG306" s="2" t="str">
        <f>VLOOKUP(P306,'[3]Monitor Schedule'!$A:$BM,21,FALSE)</f>
        <v>Yes</v>
      </c>
      <c r="AH306" s="2" t="str">
        <f>VLOOKUP(P306,'[3]Monitor Schedule'!$A:$BM,22,FALSE)</f>
        <v>Yes</v>
      </c>
      <c r="AI306" s="2" t="str">
        <f>VLOOKUP(P306,'[3]Monitor Schedule'!$A:$BM,23,FALSE)</f>
        <v>Yes</v>
      </c>
      <c r="AJ306" s="2" t="str">
        <f>VLOOKUP(P306,'[3]Monitor Schedule'!$A:$BM,24,FALSE)</f>
        <v>No</v>
      </c>
      <c r="AK306" s="2" t="str">
        <f>VLOOKUP(P306,'[3]Monitor Schedule'!$A:$BM,25,FALSE)</f>
        <v>No</v>
      </c>
      <c r="AL306" s="2" t="str">
        <f>VLOOKUP(P306,'[3]Monitor Schedule'!$A:$BM,26,FALSE)</f>
        <v>Yes</v>
      </c>
      <c r="AM306" s="2" t="str">
        <f>VLOOKUP(P306,'[3]Monitor Schedule'!$A:$BM,27,FALSE)</f>
        <v>No</v>
      </c>
      <c r="AN306" s="2" t="str">
        <f>VLOOKUP(P306,'[3]Monitor Schedule'!$A:$BM,28,FALSE)</f>
        <v>No</v>
      </c>
      <c r="AO306" s="2" t="str">
        <f>VLOOKUP(P306,'[3]Monitor Schedule'!$A:$BM,29,FALSE)</f>
        <v>No</v>
      </c>
      <c r="AP306" s="2" t="str">
        <f>VLOOKUP(P306,'[3]Monitor Schedule'!$A:$BM,30,FALSE)</f>
        <v>No</v>
      </c>
      <c r="AQ306" s="2" t="str">
        <f>VLOOKUP(P306,'[3]Monitor Schedule'!$A:$BM,31,FALSE)</f>
        <v>No</v>
      </c>
      <c r="AR306" s="2" t="str">
        <f>VLOOKUP(P306,'[3]Monitor Schedule'!$A:$BM,32,FALSE)</f>
        <v>No</v>
      </c>
      <c r="AS306" s="2" t="str">
        <f>VLOOKUP(P306,'[3]Monitor Schedule'!$A:$BM,33,FALSE)</f>
        <v>Yes</v>
      </c>
      <c r="AT306" s="2" t="str">
        <f>VLOOKUP(P306,'[3]Monitor Schedule'!$A:$BM,34,FALSE)</f>
        <v>No</v>
      </c>
      <c r="AU306" s="2" t="str">
        <f>VLOOKUP(P306,'[3]Monitor Schedule'!$A:$BM,35,FALSE)</f>
        <v>Yes</v>
      </c>
      <c r="AV306" s="2" t="str">
        <f>VLOOKUP(P306,'[3]Monitor Schedule'!$A:$BM,36,FALSE)</f>
        <v>Yes</v>
      </c>
      <c r="AW306" s="2" t="str">
        <f>VLOOKUP(P306,'[3]Monitor Schedule'!$A:$BM,37,FALSE)</f>
        <v>No</v>
      </c>
      <c r="AX306" s="2" t="str">
        <f>VLOOKUP(P306,'[3]Monitor Schedule'!$A:$BM,38,FALSE)</f>
        <v>No</v>
      </c>
      <c r="AY306" s="2" t="str">
        <f>VLOOKUP(P306,'[3]Monitor Schedule'!$A:$BM,39,FALSE)</f>
        <v>No</v>
      </c>
      <c r="AZ306" s="2" t="str">
        <f>VLOOKUP(P306,'[3]Monitor Schedule'!$A:$BM,40,FALSE)</f>
        <v>Yes</v>
      </c>
      <c r="BA306" s="2" t="str">
        <f>VLOOKUP(P306,'[3]Monitor Schedule'!$A:$BM,41,FALSE)</f>
        <v>Yes</v>
      </c>
      <c r="BB306" s="2" t="str">
        <f>VLOOKUP(P306,'[3]Monitor Schedule'!$A:$BM,42,FALSE)</f>
        <v>Yes</v>
      </c>
      <c r="BC306" s="2" t="s">
        <v>30</v>
      </c>
      <c r="BD306" s="2" t="str">
        <f>VLOOKUP(P306,'[3]Monitor Schedule'!$A:$BM,44,FALSE)</f>
        <v>No</v>
      </c>
      <c r="BE306" s="2" t="str">
        <f>VLOOKUP(P306,'[3]Monitor Schedule'!$A:$BM,45,FALSE)</f>
        <v>No</v>
      </c>
      <c r="BF306" s="2" t="str">
        <f>VLOOKUP(P306,'[3]Monitor Schedule'!$A:$BM,46,FALSE)</f>
        <v>No</v>
      </c>
      <c r="BG306" s="2" t="s">
        <v>28</v>
      </c>
      <c r="BH306" s="2" t="str">
        <f>VLOOKUP(P306,'[3]Monitor Schedule'!$A:$BM,48,FALSE)</f>
        <v>No</v>
      </c>
      <c r="BI306" s="2" t="str">
        <f>VLOOKUP(P306,'[3]Monitor Schedule'!$A:$BM,49,FALSE)</f>
        <v>Yes</v>
      </c>
      <c r="BJ306" s="2" t="str">
        <f>VLOOKUP(P306,'[3]Monitor Schedule'!$A:$BM,50,FALSE)</f>
        <v>Yes</v>
      </c>
      <c r="BK306" s="2" t="str">
        <f>VLOOKUP(P306,'[3]Monitor Schedule'!$A:$BM,51,FALSE)</f>
        <v>No</v>
      </c>
      <c r="BL306" s="2" t="str">
        <f>VLOOKUP(P306,'[3]Monitor Schedule'!$A:$BM,52,FALSE)</f>
        <v>No</v>
      </c>
      <c r="BM306" s="2" t="str">
        <f>VLOOKUP(P306,'[3]Monitor Schedule'!$A:$BM,53,FALSE)</f>
        <v>No</v>
      </c>
      <c r="BN306" s="2" t="str">
        <f>VLOOKUP(P306,'[3]Monitor Schedule'!$A:$BM,54,FALSE)</f>
        <v>Yes</v>
      </c>
      <c r="BO306" s="2" t="str">
        <f>VLOOKUP(P306,'[3]Monitor Schedule'!$A:$BM,55,FALSE)</f>
        <v>Yes</v>
      </c>
      <c r="BP306" s="2" t="str">
        <f>VLOOKUP(P306,'[3]Monitor Schedule'!$A:$BM,56,FALSE)</f>
        <v>Yes</v>
      </c>
      <c r="BQ306" s="2" t="str">
        <f>VLOOKUP(P306,'[3]Monitor Schedule'!$A:$BM,57,FALSE)</f>
        <v>Yes</v>
      </c>
      <c r="BR306" s="2">
        <f>VLOOKUP(P306,'[3]Monitor Schedule'!$A:$BM,58,FALSE)</f>
        <v>0</v>
      </c>
      <c r="BS306" s="2">
        <f>VLOOKUP(P306,'[3]Monitor Schedule'!$A:$BM,59,FALSE)</f>
        <v>0</v>
      </c>
      <c r="BT306" s="2">
        <f>VLOOKUP(P306,'[3]Monitor Schedule'!$A:$BM,60,FALSE)</f>
        <v>0</v>
      </c>
      <c r="BU306" s="2">
        <f>VLOOKUP(P306,'[3]Monitor Schedule'!$A:$BM,61,FALSE)</f>
        <v>0</v>
      </c>
      <c r="BV306" s="2">
        <f>VLOOKUP(P306,'[3]Monitor Schedule'!$A:$BM,62,FALSE)</f>
        <v>0</v>
      </c>
      <c r="BW306" s="2">
        <f>VLOOKUP(P306,'[3]Monitor Schedule'!$A:$BM,63,FALSE)</f>
        <v>0</v>
      </c>
      <c r="BX306" s="2">
        <f>VLOOKUP(P306,'[3]Monitor Schedule'!$A:$BM,64,FALSE)</f>
        <v>0</v>
      </c>
      <c r="BY306" s="2" t="e">
        <f>VLOOKUP(P306,'[3]Monitor Schedule'!$A:$BM,65,FALSE)</f>
        <v>#N/A</v>
      </c>
    </row>
    <row r="307" spans="1:77">
      <c r="A307" s="146">
        <v>40481</v>
      </c>
      <c r="B307" s="146">
        <v>1429</v>
      </c>
      <c r="C307" s="146">
        <v>373</v>
      </c>
      <c r="D307" s="147">
        <v>40614</v>
      </c>
      <c r="E307" s="148">
        <f t="shared" si="448"/>
        <v>1421.4900000000002</v>
      </c>
      <c r="F307" s="149">
        <f t="shared" si="449"/>
        <v>369.58740000000006</v>
      </c>
      <c r="G307" s="150">
        <v>11</v>
      </c>
      <c r="H307" s="150">
        <f t="shared" si="450"/>
        <v>1776.8625000000002</v>
      </c>
      <c r="I307" s="150">
        <f t="shared" si="451"/>
        <v>461.98425000000009</v>
      </c>
      <c r="J307" s="150">
        <f t="shared" si="452"/>
        <v>2132.2350000000006</v>
      </c>
      <c r="K307" s="150">
        <f t="shared" si="453"/>
        <v>554.38110000000006</v>
      </c>
      <c r="L307" s="150">
        <v>6</v>
      </c>
      <c r="M307" s="151">
        <v>8</v>
      </c>
      <c r="N307" s="152">
        <v>9</v>
      </c>
      <c r="O307" s="169" t="s">
        <v>402</v>
      </c>
      <c r="P307" s="8"/>
      <c r="Q307" s="8"/>
      <c r="R307" s="8"/>
      <c r="S307" s="8"/>
      <c r="T307" s="181" t="e">
        <f>VLOOKUP(P307,'[3]Monitor Schedule'!$A:$J,10,FALSE)</f>
        <v>#N/A</v>
      </c>
      <c r="U307" s="8"/>
      <c r="V307" s="181" t="e">
        <f>VLOOKUP(P307,'[3]Monitor Schedule'!$A:$K,11,FALSE)</f>
        <v>#N/A</v>
      </c>
      <c r="W307" s="181"/>
      <c r="X307" s="8" t="e">
        <f>VLOOKUP(P307,[4]ocr_assessors_for_ror!$B:$E,4,FALSE)</f>
        <v>#N/A</v>
      </c>
      <c r="Y307" s="2" t="e">
        <f>VLOOKUP(P307,'[3]Monitor Schedule'!$A:$BM,13,FALSE)</f>
        <v>#N/A</v>
      </c>
      <c r="Z307" s="2" t="e">
        <f>VLOOKUP(P307,'[3]Monitor Schedule'!$A:$BM,14,FALSE)</f>
        <v>#N/A</v>
      </c>
      <c r="AA307" s="2" t="e">
        <f>VLOOKUP(P307,'[3]Monitor Schedule'!$A:$BM,15,FALSE)</f>
        <v>#N/A</v>
      </c>
      <c r="AB307" s="2" t="e">
        <f>VLOOKUP(P307,'[3]Monitor Schedule'!$A:$BM,16,FALSE)</f>
        <v>#N/A</v>
      </c>
      <c r="AC307" s="2" t="e">
        <f>VLOOKUP(P307,'[3]Monitor Schedule'!$A:$BM,17,FALSE)</f>
        <v>#N/A</v>
      </c>
      <c r="AD307" s="2" t="e">
        <f>VLOOKUP(P307,'[3]Monitor Schedule'!$A:$BM,18,FALSE)</f>
        <v>#N/A</v>
      </c>
      <c r="AE307" s="2" t="e">
        <f>VLOOKUP(P307,'[3]Monitor Schedule'!$A:$BM,19,FALSE)</f>
        <v>#N/A</v>
      </c>
      <c r="AF307" s="2" t="e">
        <f>VLOOKUP(P307,'[3]Monitor Schedule'!$A:$BM,20,FALSE)</f>
        <v>#N/A</v>
      </c>
      <c r="AG307" s="2" t="e">
        <f>VLOOKUP(P307,'[3]Monitor Schedule'!$A:$BM,21,FALSE)</f>
        <v>#N/A</v>
      </c>
      <c r="AH307" s="2" t="e">
        <f>VLOOKUP(P307,'[3]Monitor Schedule'!$A:$BM,22,FALSE)</f>
        <v>#N/A</v>
      </c>
      <c r="AI307" s="2" t="e">
        <f>VLOOKUP(P307,'[3]Monitor Schedule'!$A:$BM,23,FALSE)</f>
        <v>#N/A</v>
      </c>
      <c r="AJ307" s="2" t="e">
        <f>VLOOKUP(P307,'[3]Monitor Schedule'!$A:$BM,24,FALSE)</f>
        <v>#N/A</v>
      </c>
      <c r="AK307" s="2" t="e">
        <f>VLOOKUP(P307,'[3]Monitor Schedule'!$A:$BM,25,FALSE)</f>
        <v>#N/A</v>
      </c>
      <c r="AL307" s="2" t="e">
        <f>VLOOKUP(P307,'[3]Monitor Schedule'!$A:$BM,26,FALSE)</f>
        <v>#N/A</v>
      </c>
      <c r="AM307" s="2" t="e">
        <f>VLOOKUP(P307,'[3]Monitor Schedule'!$A:$BM,27,FALSE)</f>
        <v>#N/A</v>
      </c>
      <c r="AN307" s="2" t="e">
        <f>VLOOKUP(P307,'[3]Monitor Schedule'!$A:$BM,28,FALSE)</f>
        <v>#N/A</v>
      </c>
      <c r="AO307" s="2" t="e">
        <f>VLOOKUP(P307,'[3]Monitor Schedule'!$A:$BM,29,FALSE)</f>
        <v>#N/A</v>
      </c>
      <c r="AP307" s="2" t="e">
        <f>VLOOKUP(P307,'[3]Monitor Schedule'!$A:$BM,30,FALSE)</f>
        <v>#N/A</v>
      </c>
      <c r="AQ307" s="2" t="e">
        <f>VLOOKUP(P307,'[3]Monitor Schedule'!$A:$BM,31,FALSE)</f>
        <v>#N/A</v>
      </c>
      <c r="AR307" s="2" t="e">
        <f>VLOOKUP(P307,'[3]Monitor Schedule'!$A:$BM,32,FALSE)</f>
        <v>#N/A</v>
      </c>
      <c r="AS307" s="2" t="e">
        <f>VLOOKUP(P307,'[3]Monitor Schedule'!$A:$BM,33,FALSE)</f>
        <v>#N/A</v>
      </c>
      <c r="AT307" s="2" t="e">
        <f>VLOOKUP(P307,'[3]Monitor Schedule'!$A:$BM,34,FALSE)</f>
        <v>#N/A</v>
      </c>
      <c r="AU307" s="2" t="e">
        <f>VLOOKUP(P307,'[3]Monitor Schedule'!$A:$BM,35,FALSE)</f>
        <v>#N/A</v>
      </c>
      <c r="AV307" s="2" t="e">
        <f>VLOOKUP(P307,'[3]Monitor Schedule'!$A:$BM,36,FALSE)</f>
        <v>#N/A</v>
      </c>
      <c r="AW307" s="2" t="e">
        <f>VLOOKUP(P307,'[3]Monitor Schedule'!$A:$BM,37,FALSE)</f>
        <v>#N/A</v>
      </c>
      <c r="AX307" s="2" t="e">
        <f>VLOOKUP(P307,'[3]Monitor Schedule'!$A:$BM,38,FALSE)</f>
        <v>#N/A</v>
      </c>
      <c r="AY307" s="2" t="e">
        <f>VLOOKUP(P307,'[3]Monitor Schedule'!$A:$BM,39,FALSE)</f>
        <v>#N/A</v>
      </c>
      <c r="AZ307" s="2" t="e">
        <f>VLOOKUP(P307,'[3]Monitor Schedule'!$A:$BM,40,FALSE)</f>
        <v>#N/A</v>
      </c>
      <c r="BA307" s="2" t="e">
        <f>VLOOKUP(P307,'[3]Monitor Schedule'!$A:$BM,41,FALSE)</f>
        <v>#N/A</v>
      </c>
      <c r="BB307" s="2" t="e">
        <f>VLOOKUP(P307,'[3]Monitor Schedule'!$A:$BM,42,FALSE)</f>
        <v>#N/A</v>
      </c>
      <c r="BC307" s="2" t="e">
        <f>VLOOKUP(P307,'[3]Monitor Schedule'!$A:$BM,43,FALSE)</f>
        <v>#N/A</v>
      </c>
      <c r="BD307" s="2" t="e">
        <f>VLOOKUP(P307,'[3]Monitor Schedule'!$A:$BM,44,FALSE)</f>
        <v>#N/A</v>
      </c>
      <c r="BE307" s="2" t="e">
        <f>VLOOKUP(P307,'[3]Monitor Schedule'!$A:$BM,45,FALSE)</f>
        <v>#N/A</v>
      </c>
      <c r="BF307" s="2" t="e">
        <f>VLOOKUP(P307,'[3]Monitor Schedule'!$A:$BM,46,FALSE)</f>
        <v>#N/A</v>
      </c>
      <c r="BG307" s="2" t="e">
        <f>VLOOKUP(P307,'[3]Monitor Schedule'!$A:$BM,47,FALSE)</f>
        <v>#N/A</v>
      </c>
      <c r="BH307" s="2" t="e">
        <f>VLOOKUP(P307,'[3]Monitor Schedule'!$A:$BM,48,FALSE)</f>
        <v>#N/A</v>
      </c>
      <c r="BI307" s="2" t="e">
        <f>VLOOKUP(P307,'[3]Monitor Schedule'!$A:$BM,49,FALSE)</f>
        <v>#N/A</v>
      </c>
      <c r="BJ307" s="2" t="e">
        <f>VLOOKUP(P307,'[3]Monitor Schedule'!$A:$BM,50,FALSE)</f>
        <v>#N/A</v>
      </c>
      <c r="BK307" s="2" t="e">
        <f>VLOOKUP(P307,'[3]Monitor Schedule'!$A:$BM,51,FALSE)</f>
        <v>#N/A</v>
      </c>
      <c r="BL307" s="2" t="e">
        <f>VLOOKUP(P307,'[3]Monitor Schedule'!$A:$BM,52,FALSE)</f>
        <v>#N/A</v>
      </c>
      <c r="BM307" s="2" t="e">
        <f>VLOOKUP(P307,'[3]Monitor Schedule'!$A:$BM,53,FALSE)</f>
        <v>#N/A</v>
      </c>
      <c r="BN307" s="2" t="e">
        <f>VLOOKUP(P307,'[3]Monitor Schedule'!$A:$BM,54,FALSE)</f>
        <v>#N/A</v>
      </c>
      <c r="BO307" s="2" t="e">
        <f>VLOOKUP(P307,'[3]Monitor Schedule'!$A:$BM,55,FALSE)</f>
        <v>#N/A</v>
      </c>
      <c r="BP307" s="2" t="e">
        <f>VLOOKUP(P307,'[3]Monitor Schedule'!$A:$BM,56,FALSE)</f>
        <v>#N/A</v>
      </c>
      <c r="BQ307" s="2" t="e">
        <f>VLOOKUP(P307,'[3]Monitor Schedule'!$A:$BM,57,FALSE)</f>
        <v>#N/A</v>
      </c>
      <c r="BR307" s="2" t="e">
        <f>VLOOKUP(P307,'[3]Monitor Schedule'!$A:$BM,58,FALSE)</f>
        <v>#N/A</v>
      </c>
      <c r="BS307" s="2" t="e">
        <f>VLOOKUP(P307,'[3]Monitor Schedule'!$A:$BM,59,FALSE)</f>
        <v>#N/A</v>
      </c>
      <c r="BT307" s="2" t="e">
        <f>VLOOKUP(P307,'[3]Monitor Schedule'!$A:$BM,60,FALSE)</f>
        <v>#N/A</v>
      </c>
      <c r="BU307" s="2" t="e">
        <f>VLOOKUP(P307,'[3]Monitor Schedule'!$A:$BM,61,FALSE)</f>
        <v>#N/A</v>
      </c>
      <c r="BV307" s="2" t="e">
        <f>VLOOKUP(P307,'[3]Monitor Schedule'!$A:$BM,62,FALSE)</f>
        <v>#N/A</v>
      </c>
      <c r="BW307" s="2" t="e">
        <f>VLOOKUP(P307,'[3]Monitor Schedule'!$A:$BM,63,FALSE)</f>
        <v>#N/A</v>
      </c>
      <c r="BX307" s="2" t="e">
        <f>VLOOKUP(P307,'[3]Monitor Schedule'!$A:$BM,64,FALSE)</f>
        <v>#N/A</v>
      </c>
      <c r="BY307" s="2" t="e">
        <f>VLOOKUP(P307,'[3]Monitor Schedule'!$A:$BM,65,FALSE)</f>
        <v>#N/A</v>
      </c>
    </row>
    <row r="308" spans="1:77">
      <c r="A308" s="146"/>
      <c r="B308" s="146"/>
      <c r="C308" s="146"/>
      <c r="D308" s="147"/>
      <c r="E308" s="148"/>
      <c r="F308" s="149"/>
      <c r="G308" s="150"/>
      <c r="H308" s="150"/>
      <c r="I308" s="150"/>
      <c r="J308" s="150"/>
      <c r="K308" s="150"/>
      <c r="L308" s="150"/>
      <c r="M308" s="151"/>
      <c r="N308" s="152">
        <v>9</v>
      </c>
      <c r="O308" s="169"/>
      <c r="P308" s="8"/>
      <c r="Q308" s="8"/>
      <c r="R308" s="169" t="s">
        <v>49</v>
      </c>
      <c r="S308" s="186"/>
      <c r="T308" s="181" t="e">
        <f>VLOOKUP(P308,'[3]Monitor Schedule'!$A:$J,10,FALSE)</f>
        <v>#N/A</v>
      </c>
      <c r="U308" s="186"/>
      <c r="V308" s="181" t="e">
        <f>VLOOKUP(P308,'[3]Monitor Schedule'!$A:$K,11,FALSE)</f>
        <v>#N/A</v>
      </c>
      <c r="W308" s="181"/>
      <c r="X308" s="8" t="e">
        <f>VLOOKUP(P308,[4]ocr_assessors_for_ror!$B:$E,4,FALSE)</f>
        <v>#N/A</v>
      </c>
      <c r="Y308" s="139">
        <f t="shared" ref="Y308:AS308" si="460">COUNTIF(Y300:Y307,"yes")</f>
        <v>4</v>
      </c>
      <c r="Z308" s="139">
        <f t="shared" si="460"/>
        <v>4</v>
      </c>
      <c r="AA308" s="139">
        <f t="shared" si="460"/>
        <v>3</v>
      </c>
      <c r="AB308" s="139">
        <f t="shared" si="460"/>
        <v>2</v>
      </c>
      <c r="AC308" s="139">
        <f t="shared" si="460"/>
        <v>3</v>
      </c>
      <c r="AD308" s="139">
        <f t="shared" si="460"/>
        <v>2</v>
      </c>
      <c r="AE308" s="139">
        <f t="shared" si="460"/>
        <v>3</v>
      </c>
      <c r="AF308" s="139">
        <f t="shared" si="460"/>
        <v>3</v>
      </c>
      <c r="AG308" s="139">
        <f t="shared" si="460"/>
        <v>4</v>
      </c>
      <c r="AH308" s="139">
        <f t="shared" si="460"/>
        <v>3</v>
      </c>
      <c r="AI308" s="139">
        <f t="shared" si="460"/>
        <v>2</v>
      </c>
      <c r="AJ308" s="139">
        <f t="shared" si="460"/>
        <v>2</v>
      </c>
      <c r="AK308" s="139">
        <f t="shared" si="460"/>
        <v>2</v>
      </c>
      <c r="AL308" s="139">
        <f t="shared" si="460"/>
        <v>3</v>
      </c>
      <c r="AM308" s="139">
        <f t="shared" si="460"/>
        <v>3</v>
      </c>
      <c r="AN308" s="139">
        <f t="shared" si="460"/>
        <v>2</v>
      </c>
      <c r="AO308" s="139">
        <f t="shared" si="460"/>
        <v>1</v>
      </c>
      <c r="AP308" s="139">
        <f t="shared" si="460"/>
        <v>1</v>
      </c>
      <c r="AQ308" s="139">
        <f t="shared" si="460"/>
        <v>2</v>
      </c>
      <c r="AR308" s="139">
        <f t="shared" si="460"/>
        <v>2</v>
      </c>
      <c r="AS308" s="139">
        <f t="shared" si="460"/>
        <v>3</v>
      </c>
      <c r="AT308" s="139">
        <f>COUNTIF(AT300:AT307,"yes")+1</f>
        <v>4</v>
      </c>
      <c r="AU308" s="139">
        <f>COUNTIF(AU300:AU307,"yes")</f>
        <v>3</v>
      </c>
      <c r="AV308" s="139">
        <f>COUNTIF(AV300:AV307,"yes")</f>
        <v>4</v>
      </c>
      <c r="AW308" s="139">
        <f>COUNTIF(AW300:AW307,"yes")+1</f>
        <v>3</v>
      </c>
      <c r="AX308" s="139">
        <f t="shared" ref="AX308:BX308" si="461">COUNTIF(AX300:AX307,"yes")</f>
        <v>2</v>
      </c>
      <c r="AY308" s="139">
        <f t="shared" si="461"/>
        <v>2</v>
      </c>
      <c r="AZ308" s="139">
        <f t="shared" si="461"/>
        <v>3</v>
      </c>
      <c r="BA308" s="139">
        <f t="shared" si="461"/>
        <v>4</v>
      </c>
      <c r="BB308" s="139">
        <f t="shared" si="461"/>
        <v>2</v>
      </c>
      <c r="BC308" s="139">
        <f t="shared" si="461"/>
        <v>3</v>
      </c>
      <c r="BD308" s="139">
        <f t="shared" si="461"/>
        <v>3</v>
      </c>
      <c r="BE308" s="139">
        <f t="shared" si="461"/>
        <v>3</v>
      </c>
      <c r="BF308" s="139">
        <f t="shared" si="461"/>
        <v>2</v>
      </c>
      <c r="BG308" s="139">
        <f t="shared" si="461"/>
        <v>3</v>
      </c>
      <c r="BH308" s="139">
        <f t="shared" si="461"/>
        <v>3</v>
      </c>
      <c r="BI308" s="139">
        <f t="shared" si="461"/>
        <v>2</v>
      </c>
      <c r="BJ308" s="139">
        <f t="shared" si="461"/>
        <v>3</v>
      </c>
      <c r="BK308" s="139">
        <f t="shared" si="461"/>
        <v>2</v>
      </c>
      <c r="BL308" s="139">
        <f t="shared" si="461"/>
        <v>2</v>
      </c>
      <c r="BM308" s="139">
        <f t="shared" si="461"/>
        <v>2</v>
      </c>
      <c r="BN308" s="139">
        <f t="shared" si="461"/>
        <v>3</v>
      </c>
      <c r="BO308" s="139">
        <f t="shared" si="461"/>
        <v>3</v>
      </c>
      <c r="BP308" s="139">
        <f t="shared" si="461"/>
        <v>3</v>
      </c>
      <c r="BQ308" s="139">
        <f t="shared" si="461"/>
        <v>3</v>
      </c>
      <c r="BR308" s="139">
        <f t="shared" si="461"/>
        <v>2</v>
      </c>
      <c r="BS308" s="139">
        <f t="shared" si="461"/>
        <v>1</v>
      </c>
      <c r="BT308" s="139">
        <f t="shared" si="461"/>
        <v>1</v>
      </c>
      <c r="BU308" s="139">
        <f t="shared" si="461"/>
        <v>1</v>
      </c>
      <c r="BV308" s="139">
        <f t="shared" si="461"/>
        <v>1</v>
      </c>
      <c r="BW308" s="139">
        <f t="shared" si="461"/>
        <v>0</v>
      </c>
      <c r="BX308" s="139">
        <f t="shared" si="461"/>
        <v>2</v>
      </c>
      <c r="BY308" s="2"/>
    </row>
    <row r="309" spans="1:77">
      <c r="A309" s="146"/>
      <c r="B309" s="146"/>
      <c r="C309" s="146"/>
      <c r="D309" s="147"/>
      <c r="E309" s="148"/>
      <c r="F309" s="149"/>
      <c r="G309" s="150"/>
      <c r="H309" s="150"/>
      <c r="I309" s="150"/>
      <c r="J309" s="150"/>
      <c r="K309" s="150"/>
      <c r="L309" s="150"/>
      <c r="M309" s="151"/>
      <c r="N309" s="152">
        <v>9</v>
      </c>
      <c r="O309" s="169"/>
      <c r="P309" s="8"/>
      <c r="Q309" s="8"/>
      <c r="R309" s="169" t="s">
        <v>50</v>
      </c>
      <c r="S309" s="186"/>
      <c r="T309" s="181" t="e">
        <f>VLOOKUP(P309,'[3]Monitor Schedule'!$A:$J,10,FALSE)</f>
        <v>#N/A</v>
      </c>
      <c r="U309" s="186"/>
      <c r="V309" s="181" t="e">
        <f>VLOOKUP(P309,'[3]Monitor Schedule'!$A:$K,11,FALSE)</f>
        <v>#N/A</v>
      </c>
      <c r="W309" s="181"/>
      <c r="X309" s="8" t="e">
        <f>VLOOKUP(P309,[4]ocr_assessors_for_ror!$B:$E,4,FALSE)</f>
        <v>#N/A</v>
      </c>
      <c r="Y309" s="139">
        <v>3</v>
      </c>
      <c r="Z309" s="139">
        <v>3</v>
      </c>
      <c r="AA309" s="139">
        <v>3</v>
      </c>
      <c r="AB309" s="139">
        <v>3</v>
      </c>
      <c r="AC309" s="139">
        <v>3</v>
      </c>
      <c r="AD309" s="139">
        <v>3</v>
      </c>
      <c r="AE309" s="139">
        <v>3</v>
      </c>
      <c r="AF309" s="139">
        <v>2</v>
      </c>
      <c r="AG309" s="139">
        <v>2</v>
      </c>
      <c r="AH309" s="139">
        <v>2</v>
      </c>
      <c r="AI309" s="139">
        <v>2</v>
      </c>
      <c r="AJ309" s="139">
        <v>2</v>
      </c>
      <c r="AK309" s="139">
        <v>2</v>
      </c>
      <c r="AL309" s="139">
        <v>2</v>
      </c>
      <c r="AM309" s="139">
        <v>2</v>
      </c>
      <c r="AN309" s="139">
        <v>2</v>
      </c>
      <c r="AO309" s="139">
        <v>2</v>
      </c>
      <c r="AP309" s="139">
        <v>2</v>
      </c>
      <c r="AQ309" s="139">
        <v>2</v>
      </c>
      <c r="AR309" s="139">
        <v>2</v>
      </c>
      <c r="AS309" s="139">
        <v>2</v>
      </c>
      <c r="AT309" s="139">
        <v>2</v>
      </c>
      <c r="AU309" s="139">
        <v>2</v>
      </c>
      <c r="AV309" s="139">
        <v>2</v>
      </c>
      <c r="AW309" s="139">
        <v>2</v>
      </c>
      <c r="AX309" s="139">
        <v>2</v>
      </c>
      <c r="AY309" s="139">
        <v>2</v>
      </c>
      <c r="AZ309" s="139">
        <v>2</v>
      </c>
      <c r="BA309" s="139">
        <v>2</v>
      </c>
      <c r="BB309" s="139">
        <v>2</v>
      </c>
      <c r="BC309" s="139">
        <v>2</v>
      </c>
      <c r="BD309" s="139">
        <v>2</v>
      </c>
      <c r="BE309" s="139">
        <v>2</v>
      </c>
      <c r="BF309" s="139">
        <v>2</v>
      </c>
      <c r="BG309" s="139">
        <v>2</v>
      </c>
      <c r="BH309" s="139">
        <v>2</v>
      </c>
      <c r="BI309" s="139">
        <v>2</v>
      </c>
      <c r="BJ309" s="139">
        <v>2</v>
      </c>
      <c r="BK309" s="139">
        <v>2</v>
      </c>
      <c r="BL309" s="139">
        <v>2</v>
      </c>
      <c r="BM309" s="139">
        <v>2</v>
      </c>
      <c r="BN309" s="139">
        <v>2</v>
      </c>
      <c r="BO309" s="139">
        <v>1</v>
      </c>
      <c r="BP309" s="139">
        <v>1</v>
      </c>
      <c r="BQ309" s="139">
        <v>1</v>
      </c>
      <c r="BR309" s="139">
        <v>1</v>
      </c>
      <c r="BS309" s="139">
        <v>1</v>
      </c>
      <c r="BT309" s="139">
        <v>1</v>
      </c>
      <c r="BU309" s="139">
        <v>1</v>
      </c>
      <c r="BV309" s="139">
        <v>1</v>
      </c>
      <c r="BW309" s="139">
        <v>1</v>
      </c>
      <c r="BX309" s="139">
        <v>1</v>
      </c>
      <c r="BY309" s="2"/>
    </row>
    <row r="310" spans="1:77">
      <c r="A310" s="146"/>
      <c r="B310" s="146"/>
      <c r="C310" s="146"/>
      <c r="D310" s="147"/>
      <c r="E310" s="148"/>
      <c r="F310" s="149"/>
      <c r="G310" s="150"/>
      <c r="H310" s="150"/>
      <c r="I310" s="150"/>
      <c r="J310" s="150"/>
      <c r="K310" s="150"/>
      <c r="L310" s="150"/>
      <c r="M310" s="151"/>
      <c r="N310" s="152">
        <v>9</v>
      </c>
      <c r="O310" s="169"/>
      <c r="P310" s="8"/>
      <c r="Q310" s="8"/>
      <c r="R310" s="169" t="s">
        <v>51</v>
      </c>
      <c r="S310" s="186"/>
      <c r="T310" s="181" t="e">
        <f>VLOOKUP(P310,'[3]Monitor Schedule'!$A:$J,10,FALSE)</f>
        <v>#N/A</v>
      </c>
      <c r="U310" s="186"/>
      <c r="V310" s="181" t="e">
        <f>VLOOKUP(P310,'[3]Monitor Schedule'!$A:$K,11,FALSE)</f>
        <v>#N/A</v>
      </c>
      <c r="W310" s="181"/>
      <c r="X310" s="8" t="e">
        <f>VLOOKUP(P310,[4]ocr_assessors_for_ror!$B:$E,4,FALSE)</f>
        <v>#N/A</v>
      </c>
      <c r="Y310" s="170">
        <f>Y308-Y309</f>
        <v>1</v>
      </c>
      <c r="Z310" s="170">
        <f t="shared" ref="Z310:BW310" si="462">Z308-Z309</f>
        <v>1</v>
      </c>
      <c r="AA310" s="170">
        <f t="shared" si="462"/>
        <v>0</v>
      </c>
      <c r="AB310" s="171">
        <f>AB308-AB309</f>
        <v>-1</v>
      </c>
      <c r="AC310" s="170">
        <f t="shared" si="462"/>
        <v>0</v>
      </c>
      <c r="AD310" s="171">
        <f t="shared" si="462"/>
        <v>-1</v>
      </c>
      <c r="AE310" s="170">
        <f t="shared" si="462"/>
        <v>0</v>
      </c>
      <c r="AF310" s="170">
        <f t="shared" si="462"/>
        <v>1</v>
      </c>
      <c r="AG310" s="170">
        <f t="shared" si="462"/>
        <v>2</v>
      </c>
      <c r="AH310" s="170">
        <f t="shared" si="462"/>
        <v>1</v>
      </c>
      <c r="AI310" s="170">
        <f t="shared" si="462"/>
        <v>0</v>
      </c>
      <c r="AJ310" s="170">
        <f t="shared" si="462"/>
        <v>0</v>
      </c>
      <c r="AK310" s="170">
        <f t="shared" si="462"/>
        <v>0</v>
      </c>
      <c r="AL310" s="170">
        <f t="shared" si="462"/>
        <v>1</v>
      </c>
      <c r="AM310" s="170">
        <f t="shared" si="462"/>
        <v>1</v>
      </c>
      <c r="AN310" s="170">
        <f t="shared" si="462"/>
        <v>0</v>
      </c>
      <c r="AO310" s="171">
        <f t="shared" si="462"/>
        <v>-1</v>
      </c>
      <c r="AP310" s="171">
        <f t="shared" si="462"/>
        <v>-1</v>
      </c>
      <c r="AQ310" s="170">
        <f t="shared" si="462"/>
        <v>0</v>
      </c>
      <c r="AR310" s="170">
        <f t="shared" si="462"/>
        <v>0</v>
      </c>
      <c r="AS310" s="170">
        <f t="shared" si="462"/>
        <v>1</v>
      </c>
      <c r="AT310" s="170">
        <f t="shared" si="462"/>
        <v>2</v>
      </c>
      <c r="AU310" s="170">
        <f t="shared" si="462"/>
        <v>1</v>
      </c>
      <c r="AV310" s="170">
        <f t="shared" si="462"/>
        <v>2</v>
      </c>
      <c r="AW310" s="170">
        <f t="shared" si="462"/>
        <v>1</v>
      </c>
      <c r="AX310" s="170">
        <f t="shared" si="462"/>
        <v>0</v>
      </c>
      <c r="AY310" s="170">
        <f t="shared" si="462"/>
        <v>0</v>
      </c>
      <c r="AZ310" s="170">
        <f t="shared" si="462"/>
        <v>1</v>
      </c>
      <c r="BA310" s="170">
        <f t="shared" si="462"/>
        <v>2</v>
      </c>
      <c r="BB310" s="170">
        <f t="shared" si="462"/>
        <v>0</v>
      </c>
      <c r="BC310" s="170">
        <f t="shared" si="462"/>
        <v>1</v>
      </c>
      <c r="BD310" s="170">
        <f t="shared" si="462"/>
        <v>1</v>
      </c>
      <c r="BE310" s="170">
        <f t="shared" si="462"/>
        <v>1</v>
      </c>
      <c r="BF310" s="170">
        <f t="shared" si="462"/>
        <v>0</v>
      </c>
      <c r="BG310" s="170">
        <f t="shared" si="462"/>
        <v>1</v>
      </c>
      <c r="BH310" s="170">
        <f t="shared" si="462"/>
        <v>1</v>
      </c>
      <c r="BI310" s="170">
        <f t="shared" si="462"/>
        <v>0</v>
      </c>
      <c r="BJ310" s="170">
        <f t="shared" si="462"/>
        <v>1</v>
      </c>
      <c r="BK310" s="170">
        <f t="shared" si="462"/>
        <v>0</v>
      </c>
      <c r="BL310" s="170">
        <f t="shared" si="462"/>
        <v>0</v>
      </c>
      <c r="BM310" s="170">
        <f t="shared" si="462"/>
        <v>0</v>
      </c>
      <c r="BN310" s="170">
        <f t="shared" si="462"/>
        <v>1</v>
      </c>
      <c r="BO310" s="170">
        <f t="shared" si="462"/>
        <v>2</v>
      </c>
      <c r="BP310" s="170">
        <f t="shared" si="462"/>
        <v>2</v>
      </c>
      <c r="BQ310" s="170">
        <f t="shared" si="462"/>
        <v>2</v>
      </c>
      <c r="BR310" s="170">
        <f t="shared" si="462"/>
        <v>1</v>
      </c>
      <c r="BS310" s="170">
        <f t="shared" si="462"/>
        <v>0</v>
      </c>
      <c r="BT310" s="170">
        <f t="shared" si="462"/>
        <v>0</v>
      </c>
      <c r="BU310" s="170">
        <f t="shared" si="462"/>
        <v>0</v>
      </c>
      <c r="BV310" s="170">
        <f t="shared" si="462"/>
        <v>0</v>
      </c>
      <c r="BW310" s="170">
        <f t="shared" si="462"/>
        <v>-1</v>
      </c>
      <c r="BX310" s="170">
        <f>BX308-BX309</f>
        <v>1</v>
      </c>
      <c r="BY310" s="2"/>
    </row>
    <row r="311" spans="1:77">
      <c r="A311" s="146"/>
      <c r="B311" s="146"/>
      <c r="C311" s="146"/>
      <c r="D311" s="147"/>
      <c r="E311" s="148"/>
      <c r="F311" s="149"/>
      <c r="G311" s="150"/>
      <c r="H311" s="150"/>
      <c r="I311" s="150"/>
      <c r="J311" s="150"/>
      <c r="K311" s="150"/>
      <c r="L311" s="150"/>
      <c r="M311" s="151"/>
      <c r="N311" s="152">
        <v>9</v>
      </c>
      <c r="O311" s="169"/>
      <c r="P311" s="8"/>
      <c r="Q311" s="8"/>
      <c r="R311" s="8"/>
      <c r="S311" s="8"/>
      <c r="T311" s="181" t="e">
        <f>VLOOKUP(P311,'[3]Monitor Schedule'!$A:$J,10,FALSE)</f>
        <v>#N/A</v>
      </c>
      <c r="U311" s="8"/>
      <c r="V311" s="181" t="e">
        <f>VLOOKUP(P311,'[3]Monitor Schedule'!$A:$K,11,FALSE)</f>
        <v>#N/A</v>
      </c>
      <c r="W311" s="181"/>
      <c r="X311" s="8" t="e">
        <f>VLOOKUP(P311,[4]ocr_assessors_for_ror!$B:$E,4,FALSE)</f>
        <v>#N/A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</row>
    <row r="312" spans="1:77" s="10" customFormat="1">
      <c r="A312" s="130">
        <v>53311</v>
      </c>
      <c r="B312" s="130">
        <v>1850</v>
      </c>
      <c r="C312" s="130">
        <v>437</v>
      </c>
      <c r="D312" s="145">
        <v>44799</v>
      </c>
      <c r="E312" s="134">
        <f>D312*0.035</f>
        <v>1567.9650000000001</v>
      </c>
      <c r="F312" s="133">
        <f>E312*0.24</f>
        <v>376.3116</v>
      </c>
      <c r="G312" s="9">
        <v>11</v>
      </c>
      <c r="H312" s="9">
        <f>E312*1.25</f>
        <v>1959.9562500000002</v>
      </c>
      <c r="I312" s="9">
        <f>F312*1.25</f>
        <v>470.3895</v>
      </c>
      <c r="J312" s="9">
        <f>E312*1.5</f>
        <v>2351.9475000000002</v>
      </c>
      <c r="K312" s="9">
        <f>F312*1.5</f>
        <v>564.4674</v>
      </c>
      <c r="L312" s="9">
        <v>6</v>
      </c>
      <c r="M312" s="124">
        <v>8</v>
      </c>
      <c r="N312" s="123">
        <v>9</v>
      </c>
      <c r="O312" s="169" t="s">
        <v>411</v>
      </c>
      <c r="P312" s="8">
        <v>40545</v>
      </c>
      <c r="Q312" s="8" t="s">
        <v>412</v>
      </c>
      <c r="R312" s="8" t="s">
        <v>413</v>
      </c>
      <c r="S312" s="181">
        <v>44757</v>
      </c>
      <c r="T312" s="181">
        <f>VLOOKUP(P312,'[3]Monitor Schedule'!$A:$J,10,FALSE)</f>
        <v>44706</v>
      </c>
      <c r="U312" s="181">
        <v>44784</v>
      </c>
      <c r="V312" s="181" t="e">
        <f>VLOOKUP(P312,'[3]Monitor Schedule'!$A:$K,11,FALSE)</f>
        <v>#N/A</v>
      </c>
      <c r="W312" s="181" t="s">
        <v>30</v>
      </c>
      <c r="X312" s="8" t="s">
        <v>414</v>
      </c>
      <c r="Y312" s="2" t="s">
        <v>30</v>
      </c>
      <c r="Z312" s="2" t="s">
        <v>30</v>
      </c>
      <c r="AA312" s="2" t="s">
        <v>30</v>
      </c>
      <c r="AB312" s="2" t="s">
        <v>30</v>
      </c>
      <c r="AC312" s="2" t="s">
        <v>28</v>
      </c>
      <c r="AD312" s="2" t="s">
        <v>28</v>
      </c>
      <c r="AE312" s="2" t="str">
        <f>VLOOKUP(P312,'[3]Monitor Schedule'!$A:$BM,19,FALSE)</f>
        <v>No</v>
      </c>
      <c r="AF312" s="2" t="str">
        <f>VLOOKUP(P312,'[3]Monitor Schedule'!$A:$BM,20,FALSE)</f>
        <v>No</v>
      </c>
      <c r="AG312" s="2" t="str">
        <f>VLOOKUP(P312,'[3]Monitor Schedule'!$A:$BM,21,FALSE)</f>
        <v>No</v>
      </c>
      <c r="AH312" s="2" t="str">
        <f>VLOOKUP(P312,'[3]Monitor Schedule'!$A:$BM,22,FALSE)</f>
        <v>No</v>
      </c>
      <c r="AI312" s="2" t="str">
        <f>VLOOKUP(P312,'[3]Monitor Schedule'!$A:$BM,23,FALSE)</f>
        <v>No</v>
      </c>
      <c r="AJ312" s="2" t="str">
        <f>VLOOKUP(P312,'[3]Monitor Schedule'!$A:$BM,24,FALSE)</f>
        <v>No</v>
      </c>
      <c r="AK312" s="2" t="str">
        <f>VLOOKUP(P312,'[3]Monitor Schedule'!$A:$BM,25,FALSE)</f>
        <v>No</v>
      </c>
      <c r="AL312" s="2" t="str">
        <f>VLOOKUP(P312,'[3]Monitor Schedule'!$A:$BM,26,FALSE)</f>
        <v>No</v>
      </c>
      <c r="AM312" s="2" t="str">
        <f>VLOOKUP(P312,'[3]Monitor Schedule'!$A:$BM,27,FALSE)</f>
        <v>No</v>
      </c>
      <c r="AN312" s="2" t="s">
        <v>30</v>
      </c>
      <c r="AO312" s="2" t="s">
        <v>30</v>
      </c>
      <c r="AP312" s="2" t="s">
        <v>30</v>
      </c>
      <c r="AQ312" s="2" t="str">
        <f>VLOOKUP(P312,'[3]Monitor Schedule'!$A:$BM,31,FALSE)</f>
        <v>Yes</v>
      </c>
      <c r="AR312" s="2" t="str">
        <f>VLOOKUP(P312,'[3]Monitor Schedule'!$A:$BM,32,FALSE)</f>
        <v>Yes</v>
      </c>
      <c r="AS312" s="2" t="str">
        <f>VLOOKUP(P312,'[3]Monitor Schedule'!$A:$BM,33,FALSE)</f>
        <v>No</v>
      </c>
      <c r="AT312" s="2" t="str">
        <f>VLOOKUP(P312,'[3]Monitor Schedule'!$A:$BM,34,FALSE)</f>
        <v>No</v>
      </c>
      <c r="AU312" s="2" t="str">
        <f>VLOOKUP(P312,'[3]Monitor Schedule'!$A:$BM,35,FALSE)</f>
        <v>No</v>
      </c>
      <c r="AV312" s="2" t="str">
        <f>VLOOKUP(P312,'[3]Monitor Schedule'!$A:$BM,36,FALSE)</f>
        <v>No</v>
      </c>
      <c r="AW312" s="2" t="str">
        <f>VLOOKUP(P312,'[3]Monitor Schedule'!$A:$BM,37,FALSE)</f>
        <v>Yes</v>
      </c>
      <c r="AX312" s="2" t="str">
        <f>VLOOKUP(P312,'[3]Monitor Schedule'!$A:$BM,38,FALSE)</f>
        <v>Yes</v>
      </c>
      <c r="AY312" s="2" t="s">
        <v>30</v>
      </c>
      <c r="AZ312" s="2" t="str">
        <f>VLOOKUP(P312,'[3]Monitor Schedule'!$A:$BM,40,FALSE)</f>
        <v>No</v>
      </c>
      <c r="BA312" s="2" t="str">
        <f>VLOOKUP(P312,'[3]Monitor Schedule'!$A:$BM,41,FALSE)</f>
        <v>No</v>
      </c>
      <c r="BB312" s="2" t="str">
        <f>VLOOKUP(P312,'[3]Monitor Schedule'!$A:$BM,42,FALSE)</f>
        <v>Yes</v>
      </c>
      <c r="BC312" s="2" t="str">
        <f>VLOOKUP(P312,'[3]Monitor Schedule'!$A:$BM,43,FALSE)</f>
        <v>Yes</v>
      </c>
      <c r="BD312" s="2" t="str">
        <f>VLOOKUP(P312,'[3]Monitor Schedule'!$A:$BM,44,FALSE)</f>
        <v>Yes</v>
      </c>
      <c r="BE312" s="2" t="s">
        <v>30</v>
      </c>
      <c r="BF312" s="2" t="s">
        <v>30</v>
      </c>
      <c r="BG312" s="2" t="str">
        <f>VLOOKUP(P312,'[3]Monitor Schedule'!$A:$BM,47,FALSE)</f>
        <v>No</v>
      </c>
      <c r="BH312" s="2" t="str">
        <f>VLOOKUP(P312,'[3]Monitor Schedule'!$A:$BM,48,FALSE)</f>
        <v>No</v>
      </c>
      <c r="BI312" s="2" t="s">
        <v>30</v>
      </c>
      <c r="BJ312" s="2" t="s">
        <v>30</v>
      </c>
      <c r="BK312" s="2" t="str">
        <f>VLOOKUP(P312,'[3]Monitor Schedule'!$A:$BM,51,FALSE)</f>
        <v>Yes</v>
      </c>
      <c r="BL312" s="2" t="str">
        <f>VLOOKUP(P312,'[3]Monitor Schedule'!$A:$BM,52,FALSE)</f>
        <v>Yes</v>
      </c>
      <c r="BM312" s="2" t="s">
        <v>30</v>
      </c>
      <c r="BN312" s="2" t="str">
        <f>VLOOKUP(P312,'[3]Monitor Schedule'!$A:$BM,54,FALSE)</f>
        <v>No</v>
      </c>
      <c r="BO312" s="2" t="str">
        <f>VLOOKUP(P312,'[3]Monitor Schedule'!$A:$BM,55,FALSE)</f>
        <v>No</v>
      </c>
      <c r="BP312" s="2" t="s">
        <v>30</v>
      </c>
      <c r="BQ312" s="2" t="s">
        <v>30</v>
      </c>
      <c r="BR312" s="2" t="s">
        <v>30</v>
      </c>
      <c r="BS312" s="2" t="s">
        <v>30</v>
      </c>
      <c r="BT312" s="2" t="s">
        <v>30</v>
      </c>
      <c r="BU312" s="2" t="str">
        <f>VLOOKUP(P312,'[3]Monitor Schedule'!$A:$BM,61,FALSE)</f>
        <v>Yes</v>
      </c>
      <c r="BV312" s="2" t="str">
        <f>VLOOKUP(P312,'[3]Monitor Schedule'!$A:$BM,62,FALSE)</f>
        <v>Yes</v>
      </c>
      <c r="BW312" s="2" t="s">
        <v>30</v>
      </c>
      <c r="BX312" s="2" t="s">
        <v>30</v>
      </c>
      <c r="BY312" s="2">
        <f>VLOOKUP(P312,'[3]Monitor Schedule'!$A:$BM,65,FALSE)</f>
        <v>0</v>
      </c>
    </row>
    <row r="313" spans="1:77" s="2" customFormat="1">
      <c r="A313" s="146">
        <v>53311</v>
      </c>
      <c r="B313" s="146">
        <v>1850</v>
      </c>
      <c r="C313" s="146">
        <v>437</v>
      </c>
      <c r="D313" s="147">
        <v>44799</v>
      </c>
      <c r="E313" s="148">
        <f t="shared" ref="E313:E323" si="463">D313*0.035</f>
        <v>1567.9650000000001</v>
      </c>
      <c r="F313" s="149">
        <f t="shared" ref="F313:F323" si="464">E313*0.24</f>
        <v>376.3116</v>
      </c>
      <c r="G313" s="150">
        <v>11</v>
      </c>
      <c r="H313" s="150">
        <f t="shared" ref="H313:H323" si="465">E313*1.25</f>
        <v>1959.9562500000002</v>
      </c>
      <c r="I313" s="150">
        <f t="shared" ref="I313:I323" si="466">F313*1.25</f>
        <v>470.3895</v>
      </c>
      <c r="J313" s="150">
        <f t="shared" ref="J313:J323" si="467">E313*1.5</f>
        <v>2351.9475000000002</v>
      </c>
      <c r="K313" s="150">
        <f t="shared" ref="K313:K323" si="468">F313*1.5</f>
        <v>564.4674</v>
      </c>
      <c r="L313" s="150">
        <v>6</v>
      </c>
      <c r="M313" s="151">
        <v>8</v>
      </c>
      <c r="N313" s="152">
        <v>9</v>
      </c>
      <c r="O313" s="169" t="s">
        <v>411</v>
      </c>
      <c r="P313" s="8">
        <v>805287</v>
      </c>
      <c r="Q313" s="8" t="s">
        <v>152</v>
      </c>
      <c r="R313" s="8" t="s">
        <v>153</v>
      </c>
      <c r="S313" s="181">
        <v>44761</v>
      </c>
      <c r="T313" s="181">
        <f>VLOOKUP(P313,'[3]Monitor Schedule'!$A:$J,10,FALSE)</f>
        <v>44707</v>
      </c>
      <c r="U313" s="181">
        <v>44784</v>
      </c>
      <c r="V313" s="181" t="e">
        <f>VLOOKUP(P313,'[3]Monitor Schedule'!$A:$K,11,FALSE)</f>
        <v>#N/A</v>
      </c>
      <c r="W313" s="181"/>
      <c r="X313" s="8" t="s">
        <v>30</v>
      </c>
      <c r="Y313" s="2" t="str">
        <f>VLOOKUP(P313,'[3]Monitor Schedule'!$A:$BM,13,FALSE)</f>
        <v>Yes</v>
      </c>
      <c r="Z313" s="2" t="str">
        <f>VLOOKUP(P313,'[3]Monitor Schedule'!$A:$BM,14,FALSE)</f>
        <v>Yes</v>
      </c>
      <c r="AA313" s="2" t="str">
        <f>VLOOKUP(P313,'[3]Monitor Schedule'!$A:$BM,15,FALSE)</f>
        <v>Yes</v>
      </c>
      <c r="AB313" s="2" t="str">
        <f>VLOOKUP(P313,'[3]Monitor Schedule'!$A:$BM,16,FALSE)</f>
        <v>No</v>
      </c>
      <c r="AC313" s="2" t="str">
        <f>VLOOKUP(P313,'[3]Monitor Schedule'!$A:$BM,17,FALSE)</f>
        <v>No</v>
      </c>
      <c r="AD313" s="2" t="str">
        <f>VLOOKUP(P313,'[3]Monitor Schedule'!$A:$BM,18,FALSE)</f>
        <v>No</v>
      </c>
      <c r="AE313" s="2" t="str">
        <f>VLOOKUP(P313,'[3]Monitor Schedule'!$A:$BM,19,FALSE)</f>
        <v>Yes</v>
      </c>
      <c r="AF313" s="2" t="str">
        <f>VLOOKUP(P313,'[3]Monitor Schedule'!$A:$BM,20,FALSE)</f>
        <v>Yes</v>
      </c>
      <c r="AG313" s="2" t="str">
        <f>VLOOKUP(P313,'[3]Monitor Schedule'!$A:$BM,21,FALSE)</f>
        <v>Yes</v>
      </c>
      <c r="AH313" s="2" t="str">
        <f>VLOOKUP(P313,'[3]Monitor Schedule'!$A:$BM,22,FALSE)</f>
        <v>No</v>
      </c>
      <c r="AI313" s="2" t="str">
        <f>VLOOKUP(P313,'[3]Monitor Schedule'!$A:$BM,23,FALSE)</f>
        <v>No</v>
      </c>
      <c r="AJ313" s="2" t="str">
        <f>VLOOKUP(P313,'[3]Monitor Schedule'!$A:$BM,24,FALSE)</f>
        <v>No</v>
      </c>
      <c r="AK313" s="2" t="str">
        <f>VLOOKUP(P313,'[3]Monitor Schedule'!$A:$BM,25,FALSE)</f>
        <v>No</v>
      </c>
      <c r="AL313" s="2" t="str">
        <f>VLOOKUP(P313,'[3]Monitor Schedule'!$A:$BM,26,FALSE)</f>
        <v>No</v>
      </c>
      <c r="AM313" s="2" t="str">
        <f>VLOOKUP(P313,'[3]Monitor Schedule'!$A:$BM,27,FALSE)</f>
        <v>No</v>
      </c>
      <c r="AN313" s="2" t="str">
        <f>VLOOKUP(P313,'[3]Monitor Schedule'!$A:$BM,28,FALSE)</f>
        <v>No</v>
      </c>
      <c r="AO313" s="2" t="str">
        <f>VLOOKUP(P313,'[3]Monitor Schedule'!$A:$BM,29,FALSE)</f>
        <v>No</v>
      </c>
      <c r="AP313" s="2" t="str">
        <f>VLOOKUP(P313,'[3]Monitor Schedule'!$A:$BM,30,FALSE)</f>
        <v>No</v>
      </c>
      <c r="AQ313" s="2" t="str">
        <f>VLOOKUP(P313,'[3]Monitor Schedule'!$A:$BM,31,FALSE)</f>
        <v>No</v>
      </c>
      <c r="AR313" s="2" t="str">
        <f>VLOOKUP(P313,'[3]Monitor Schedule'!$A:$BM,32,FALSE)</f>
        <v>No</v>
      </c>
      <c r="AS313" s="2" t="str">
        <f>VLOOKUP(P313,'[3]Monitor Schedule'!$A:$BM,33,FALSE)</f>
        <v>No</v>
      </c>
      <c r="AT313" s="2" t="str">
        <f>VLOOKUP(P313,'[3]Monitor Schedule'!$A:$BM,34,FALSE)</f>
        <v>No</v>
      </c>
      <c r="AU313" s="2" t="str">
        <f>VLOOKUP(P313,'[3]Monitor Schedule'!$A:$BM,35,FALSE)</f>
        <v>No</v>
      </c>
      <c r="AV313" s="2" t="str">
        <f>VLOOKUP(P313,'[3]Monitor Schedule'!$A:$BM,36,FALSE)</f>
        <v>No</v>
      </c>
      <c r="AW313" s="2" t="str">
        <f>VLOOKUP(P313,'[3]Monitor Schedule'!$A:$BM,37,FALSE)</f>
        <v>No</v>
      </c>
      <c r="AX313" s="2" t="str">
        <f>VLOOKUP(P313,'[3]Monitor Schedule'!$A:$BM,38,FALSE)</f>
        <v>No</v>
      </c>
      <c r="AY313" s="2" t="str">
        <f>VLOOKUP(P313,'[3]Monitor Schedule'!$A:$BM,39,FALSE)</f>
        <v>No</v>
      </c>
      <c r="AZ313" s="2" t="str">
        <f>VLOOKUP(P313,'[3]Monitor Schedule'!$A:$BM,40,FALSE)</f>
        <v>No</v>
      </c>
      <c r="BA313" s="2" t="str">
        <f>VLOOKUP(P313,'[3]Monitor Schedule'!$A:$BM,41,FALSE)</f>
        <v>No</v>
      </c>
      <c r="BB313" s="2" t="str">
        <f>VLOOKUP(P313,'[3]Monitor Schedule'!$A:$BM,42,FALSE)</f>
        <v>No</v>
      </c>
      <c r="BC313" s="2" t="str">
        <f>VLOOKUP(P313,'[3]Monitor Schedule'!$A:$BM,43,FALSE)</f>
        <v>Yes</v>
      </c>
      <c r="BD313" s="2" t="str">
        <f>VLOOKUP(P313,'[3]Monitor Schedule'!$A:$BM,44,FALSE)</f>
        <v>Yes</v>
      </c>
      <c r="BE313" s="2" t="str">
        <f>VLOOKUP(P313,'[3]Monitor Schedule'!$A:$BM,45,FALSE)</f>
        <v>Yes</v>
      </c>
      <c r="BF313" s="2" t="str">
        <f>VLOOKUP(P313,'[3]Monitor Schedule'!$A:$BM,46,FALSE)</f>
        <v>No</v>
      </c>
      <c r="BG313" s="2" t="str">
        <f>VLOOKUP(P313,'[3]Monitor Schedule'!$A:$BM,47,FALSE)</f>
        <v>No</v>
      </c>
      <c r="BH313" s="2" t="str">
        <f>VLOOKUP(P313,'[3]Monitor Schedule'!$A:$BM,48,FALSE)</f>
        <v>No</v>
      </c>
      <c r="BI313" s="2" t="str">
        <f>VLOOKUP(P313,'[3]Monitor Schedule'!$A:$BM,49,FALSE)</f>
        <v>No</v>
      </c>
      <c r="BJ313" s="2" t="str">
        <f>VLOOKUP(P313,'[3]Monitor Schedule'!$A:$BM,50,FALSE)</f>
        <v>No</v>
      </c>
      <c r="BK313" s="2" t="str">
        <f>VLOOKUP(P313,'[3]Monitor Schedule'!$A:$BM,51,FALSE)</f>
        <v>No</v>
      </c>
      <c r="BL313" s="2" t="str">
        <f>VLOOKUP(P313,'[3]Monitor Schedule'!$A:$BM,52,FALSE)</f>
        <v>No</v>
      </c>
      <c r="BM313" s="2" t="str">
        <f>VLOOKUP(P313,'[3]Monitor Schedule'!$A:$BM,53,FALSE)</f>
        <v>No</v>
      </c>
      <c r="BN313" s="2" t="str">
        <f>VLOOKUP(P313,'[3]Monitor Schedule'!$A:$BM,54,FALSE)</f>
        <v>No</v>
      </c>
      <c r="BO313" s="2" t="str">
        <f>VLOOKUP(P313,'[3]Monitor Schedule'!$A:$BM,55,FALSE)</f>
        <v>No</v>
      </c>
      <c r="BP313" s="2" t="str">
        <f>VLOOKUP(P313,'[3]Monitor Schedule'!$A:$BM,56,FALSE)</f>
        <v>Yes</v>
      </c>
      <c r="BQ313" s="2" t="str">
        <f>VLOOKUP(P313,'[3]Monitor Schedule'!$A:$BM,57,FALSE)</f>
        <v>Yes</v>
      </c>
      <c r="BR313" s="2" t="str">
        <f>VLOOKUP(P313,'[3]Monitor Schedule'!$A:$BM,58,FALSE)</f>
        <v>No</v>
      </c>
      <c r="BS313" s="2" t="str">
        <f>VLOOKUP(P313,'[3]Monitor Schedule'!$A:$BM,59,FALSE)</f>
        <v>No</v>
      </c>
      <c r="BT313" s="2" t="str">
        <f>VLOOKUP(P313,'[3]Monitor Schedule'!$A:$BM,60,FALSE)</f>
        <v>No</v>
      </c>
      <c r="BU313" s="2" t="str">
        <f>VLOOKUP(P313,'[3]Monitor Schedule'!$A:$BM,61,FALSE)</f>
        <v>No</v>
      </c>
      <c r="BV313" s="2" t="str">
        <f>VLOOKUP(P313,'[3]Monitor Schedule'!$A:$BM,62,FALSE)</f>
        <v>No</v>
      </c>
      <c r="BW313" s="2" t="str">
        <f>VLOOKUP(P313,'[3]Monitor Schedule'!$A:$BM,63,FALSE)</f>
        <v>No</v>
      </c>
      <c r="BX313" s="2" t="str">
        <f>VLOOKUP(P313,'[3]Monitor Schedule'!$A:$BM,64,FALSE)</f>
        <v>No</v>
      </c>
      <c r="BY313" s="2" t="s">
        <v>154</v>
      </c>
    </row>
    <row r="314" spans="1:77" s="2" customFormat="1">
      <c r="A314" s="146">
        <v>53311</v>
      </c>
      <c r="B314" s="146">
        <v>1850</v>
      </c>
      <c r="C314" s="146">
        <v>437</v>
      </c>
      <c r="D314" s="147">
        <v>44799</v>
      </c>
      <c r="E314" s="148">
        <f t="shared" si="463"/>
        <v>1567.9650000000001</v>
      </c>
      <c r="F314" s="149">
        <f t="shared" si="464"/>
        <v>376.3116</v>
      </c>
      <c r="G314" s="150">
        <v>11</v>
      </c>
      <c r="H314" s="150">
        <f t="shared" si="465"/>
        <v>1959.9562500000002</v>
      </c>
      <c r="I314" s="150">
        <f t="shared" si="466"/>
        <v>470.3895</v>
      </c>
      <c r="J314" s="150">
        <f t="shared" si="467"/>
        <v>2351.9475000000002</v>
      </c>
      <c r="K314" s="150">
        <f t="shared" si="468"/>
        <v>564.4674</v>
      </c>
      <c r="L314" s="150">
        <v>6</v>
      </c>
      <c r="M314" s="151">
        <v>8</v>
      </c>
      <c r="N314" s="152">
        <v>9</v>
      </c>
      <c r="O314" s="169" t="s">
        <v>411</v>
      </c>
      <c r="P314" s="8">
        <v>66957</v>
      </c>
      <c r="Q314" s="8" t="s">
        <v>415</v>
      </c>
      <c r="R314" s="8" t="s">
        <v>416</v>
      </c>
      <c r="S314" s="181">
        <v>44757</v>
      </c>
      <c r="T314" s="181">
        <f>VLOOKUP(P314,'[3]Monitor Schedule'!$A:$J,10,FALSE)</f>
        <v>44706</v>
      </c>
      <c r="U314" s="181">
        <v>44784</v>
      </c>
      <c r="V314" s="181" t="e">
        <f>VLOOKUP(P314,'[3]Monitor Schedule'!$A:$K,11,FALSE)</f>
        <v>#N/A</v>
      </c>
      <c r="W314" s="181" t="s">
        <v>30</v>
      </c>
      <c r="X314" s="8" t="s">
        <v>417</v>
      </c>
      <c r="Y314" s="2" t="s">
        <v>30</v>
      </c>
      <c r="Z314" s="2" t="s">
        <v>30</v>
      </c>
      <c r="AA314" s="2" t="str">
        <f>VLOOKUP(P314,'[3]Monitor Schedule'!$A:$BM,15,FALSE)</f>
        <v>Yes</v>
      </c>
      <c r="AB314" s="2" t="str">
        <f>VLOOKUP(P314,'[3]Monitor Schedule'!$A:$BM,16,FALSE)</f>
        <v>Yes</v>
      </c>
      <c r="AC314" s="2" t="s">
        <v>30</v>
      </c>
      <c r="AD314" s="2" t="s">
        <v>30</v>
      </c>
      <c r="AE314" s="2" t="s">
        <v>30</v>
      </c>
      <c r="AF314" s="2" t="str">
        <f>VLOOKUP(P314,'[3]Monitor Schedule'!$A:$BM,20,FALSE)</f>
        <v>No</v>
      </c>
      <c r="AG314" s="2" t="str">
        <f>VLOOKUP(P314,'[3]Monitor Schedule'!$A:$BM,21,FALSE)</f>
        <v>No</v>
      </c>
      <c r="AH314" s="2" t="str">
        <f>VLOOKUP(P314,'[3]Monitor Schedule'!$A:$BM,22,FALSE)</f>
        <v>Yes</v>
      </c>
      <c r="AI314" s="2" t="str">
        <f>VLOOKUP(P314,'[3]Monitor Schedule'!$A:$BM,23,FALSE)</f>
        <v>Yes</v>
      </c>
      <c r="AJ314" s="2" t="s">
        <v>30</v>
      </c>
      <c r="AK314" s="2" t="s">
        <v>30</v>
      </c>
      <c r="AL314" s="2" t="s">
        <v>30</v>
      </c>
      <c r="AM314" s="2" t="str">
        <f>VLOOKUP(P314,'[3]Monitor Schedule'!$A:$BM,27,FALSE)</f>
        <v>No</v>
      </c>
      <c r="AN314" s="2" t="str">
        <f>VLOOKUP(P314,'[3]Monitor Schedule'!$A:$BM,28,FALSE)</f>
        <v>Yes</v>
      </c>
      <c r="AO314" s="2" t="str">
        <f>VLOOKUP(P314,'[3]Monitor Schedule'!$A:$BM,29,FALSE)</f>
        <v>Yes</v>
      </c>
      <c r="AP314" s="2" t="str">
        <f>VLOOKUP(P314,'[3]Monitor Schedule'!$A:$BM,30,FALSE)</f>
        <v>No</v>
      </c>
      <c r="AQ314" s="2" t="str">
        <f>VLOOKUP(P314,'[3]Monitor Schedule'!$A:$BM,31,FALSE)</f>
        <v>No</v>
      </c>
      <c r="AR314" s="2" t="str">
        <f>VLOOKUP(P314,'[3]Monitor Schedule'!$A:$BM,32,FALSE)</f>
        <v>No</v>
      </c>
      <c r="AS314" s="2" t="str">
        <f>VLOOKUP(P314,'[3]Monitor Schedule'!$A:$BM,33,FALSE)</f>
        <v>No</v>
      </c>
      <c r="AT314" s="2" t="str">
        <f>VLOOKUP(P314,'[3]Monitor Schedule'!$A:$BM,34,FALSE)</f>
        <v>No</v>
      </c>
      <c r="AU314" s="2" t="str">
        <f>VLOOKUP(P314,'[3]Monitor Schedule'!$A:$BM,35,FALSE)</f>
        <v>Yes</v>
      </c>
      <c r="AV314" s="2" t="str">
        <f>VLOOKUP(P314,'[3]Monitor Schedule'!$A:$BM,36,FALSE)</f>
        <v>Yes</v>
      </c>
      <c r="AW314" s="2" t="str">
        <f>VLOOKUP(P314,'[3]Monitor Schedule'!$A:$BM,37,FALSE)</f>
        <v>No</v>
      </c>
      <c r="AX314" s="2" t="str">
        <f>VLOOKUP(P314,'[3]Monitor Schedule'!$A:$BM,38,FALSE)</f>
        <v>No</v>
      </c>
      <c r="AY314" s="2" t="str">
        <f>VLOOKUP(P314,'[3]Monitor Schedule'!$A:$BM,39,FALSE)</f>
        <v>No</v>
      </c>
      <c r="AZ314" s="2" t="str">
        <f>VLOOKUP(P314,'[3]Monitor Schedule'!$A:$BM,40,FALSE)</f>
        <v>No</v>
      </c>
      <c r="BA314" s="2" t="str">
        <f>VLOOKUP(P314,'[3]Monitor Schedule'!$A:$BM,41,FALSE)</f>
        <v>No</v>
      </c>
      <c r="BB314" s="2" t="str">
        <f>VLOOKUP(P314,'[3]Monitor Schedule'!$A:$BM,42,FALSE)</f>
        <v>No</v>
      </c>
      <c r="BC314" s="2" t="str">
        <f>VLOOKUP(P314,'[3]Monitor Schedule'!$A:$BM,43,FALSE)</f>
        <v>No</v>
      </c>
      <c r="BD314" s="2" t="str">
        <f>VLOOKUP(P314,'[3]Monitor Schedule'!$A:$BM,44,FALSE)</f>
        <v>No</v>
      </c>
      <c r="BE314" s="2" t="str">
        <f>VLOOKUP(P314,'[3]Monitor Schedule'!$A:$BM,45,FALSE)</f>
        <v>No</v>
      </c>
      <c r="BF314" s="2" t="str">
        <f>VLOOKUP(P314,'[3]Monitor Schedule'!$A:$BM,46,FALSE)</f>
        <v>No</v>
      </c>
      <c r="BG314" s="2" t="str">
        <f>VLOOKUP(P314,'[3]Monitor Schedule'!$A:$BM,47,FALSE)</f>
        <v>No</v>
      </c>
      <c r="BH314" s="2" t="str">
        <f>VLOOKUP(P314,'[3]Monitor Schedule'!$A:$BM,48,FALSE)</f>
        <v>No</v>
      </c>
      <c r="BI314" s="2" t="str">
        <f>VLOOKUP(P314,'[3]Monitor Schedule'!$A:$BM,49,FALSE)</f>
        <v>No</v>
      </c>
      <c r="BJ314" s="2" t="str">
        <f>VLOOKUP(P314,'[3]Monitor Schedule'!$A:$BM,50,FALSE)</f>
        <v>Yes</v>
      </c>
      <c r="BK314" s="2" t="str">
        <f>VLOOKUP(P314,'[3]Monitor Schedule'!$A:$BM,51,FALSE)</f>
        <v>No</v>
      </c>
      <c r="BL314" s="2" t="str">
        <f>VLOOKUP(P314,'[3]Monitor Schedule'!$A:$BM,52,FALSE)</f>
        <v>No</v>
      </c>
      <c r="BM314" s="2" t="str">
        <f>VLOOKUP(P314,'[3]Monitor Schedule'!$A:$BM,53,FALSE)</f>
        <v>No</v>
      </c>
      <c r="BN314" s="2" t="str">
        <f>VLOOKUP(P314,'[3]Monitor Schedule'!$A:$BM,54,FALSE)</f>
        <v>No</v>
      </c>
      <c r="BO314" s="2" t="str">
        <f>VLOOKUP(P314,'[3]Monitor Schedule'!$A:$BM,55,FALSE)</f>
        <v>No</v>
      </c>
      <c r="BP314" s="2" t="s">
        <v>30</v>
      </c>
      <c r="BQ314" s="2" t="s">
        <v>30</v>
      </c>
      <c r="BR314" s="2" t="str">
        <f>VLOOKUP(P314,'[3]Monitor Schedule'!$A:$BM,58,FALSE)</f>
        <v>No</v>
      </c>
      <c r="BS314" s="2" t="str">
        <f>VLOOKUP(P314,'[3]Monitor Schedule'!$A:$BM,59,FALSE)</f>
        <v>No</v>
      </c>
      <c r="BT314" s="2" t="str">
        <f>VLOOKUP(P314,'[3]Monitor Schedule'!$A:$BM,60,FALSE)</f>
        <v>No</v>
      </c>
      <c r="BU314" s="2" t="str">
        <f>VLOOKUP(P314,'[3]Monitor Schedule'!$A:$BM,61,FALSE)</f>
        <v>No</v>
      </c>
      <c r="BV314" s="2" t="str">
        <f>VLOOKUP(P314,'[3]Monitor Schedule'!$A:$BM,62,FALSE)</f>
        <v>No</v>
      </c>
      <c r="BW314" s="2" t="str">
        <f>VLOOKUP(P314,'[3]Monitor Schedule'!$A:$BM,63,FALSE)</f>
        <v>Yes</v>
      </c>
      <c r="BX314" s="2" t="str">
        <f>VLOOKUP(P314,'[3]Monitor Schedule'!$A:$BM,64,FALSE)</f>
        <v>Yes</v>
      </c>
      <c r="BY314" s="2">
        <f>VLOOKUP(P314,'[3]Monitor Schedule'!$A:$BM,65,FALSE)</f>
        <v>0</v>
      </c>
    </row>
    <row r="315" spans="1:77" s="2" customFormat="1">
      <c r="A315" s="146">
        <v>53311</v>
      </c>
      <c r="B315" s="146">
        <v>1850</v>
      </c>
      <c r="C315" s="146">
        <v>437</v>
      </c>
      <c r="D315" s="147">
        <v>44799</v>
      </c>
      <c r="E315" s="148">
        <f t="shared" si="463"/>
        <v>1567.9650000000001</v>
      </c>
      <c r="F315" s="149">
        <f t="shared" si="464"/>
        <v>376.3116</v>
      </c>
      <c r="G315" s="150">
        <v>11</v>
      </c>
      <c r="H315" s="150">
        <f t="shared" si="465"/>
        <v>1959.9562500000002</v>
      </c>
      <c r="I315" s="150">
        <f t="shared" si="466"/>
        <v>470.3895</v>
      </c>
      <c r="J315" s="150">
        <f t="shared" si="467"/>
        <v>2351.9475000000002</v>
      </c>
      <c r="K315" s="150">
        <f t="shared" si="468"/>
        <v>564.4674</v>
      </c>
      <c r="L315" s="150">
        <v>6</v>
      </c>
      <c r="M315" s="151">
        <v>8</v>
      </c>
      <c r="N315" s="152">
        <v>9</v>
      </c>
      <c r="O315" s="169" t="s">
        <v>411</v>
      </c>
      <c r="P315" s="8">
        <v>570478</v>
      </c>
      <c r="Q315" s="8" t="s">
        <v>418</v>
      </c>
      <c r="R315" s="8" t="s">
        <v>419</v>
      </c>
      <c r="S315" s="181">
        <v>44757</v>
      </c>
      <c r="T315" s="181">
        <f>VLOOKUP(P315,'[3]Monitor Schedule'!$A:$J,10,FALSE)</f>
        <v>44706</v>
      </c>
      <c r="U315" s="181">
        <v>44784</v>
      </c>
      <c r="V315" s="181" t="e">
        <f>VLOOKUP(P315,'[3]Monitor Schedule'!$A:$K,11,FALSE)</f>
        <v>#N/A</v>
      </c>
      <c r="W315" s="181"/>
      <c r="X315" s="8" t="s">
        <v>30</v>
      </c>
      <c r="Y315" s="2" t="str">
        <f>VLOOKUP(P315,'[3]Monitor Schedule'!$A:$BM,13,FALSE)</f>
        <v>Yes</v>
      </c>
      <c r="Z315" s="2" t="str">
        <f>VLOOKUP(P315,'[3]Monitor Schedule'!$A:$BM,14,FALSE)</f>
        <v>Yes</v>
      </c>
      <c r="AA315" s="2" t="s">
        <v>30</v>
      </c>
      <c r="AB315" s="2" t="s">
        <v>28</v>
      </c>
      <c r="AC315" s="2" t="str">
        <f>VLOOKUP(P315,'[3]Monitor Schedule'!$A:$BM,17,FALSE)</f>
        <v>Yes</v>
      </c>
      <c r="AD315" s="2" t="str">
        <f>VLOOKUP(P315,'[3]Monitor Schedule'!$A:$BM,18,FALSE)</f>
        <v>No</v>
      </c>
      <c r="AE315" s="2" t="str">
        <f>VLOOKUP(P315,'[3]Monitor Schedule'!$A:$BM,19,FALSE)</f>
        <v>No</v>
      </c>
      <c r="AF315" s="2" t="str">
        <f>VLOOKUP(P315,'[3]Monitor Schedule'!$A:$BM,20,FALSE)</f>
        <v>No</v>
      </c>
      <c r="AG315" s="2" t="str">
        <f>VLOOKUP(P315,'[3]Monitor Schedule'!$A:$BM,21,FALSE)</f>
        <v>No</v>
      </c>
      <c r="AH315" s="2" t="str">
        <f>VLOOKUP(P315,'[3]Monitor Schedule'!$A:$BM,22,FALSE)</f>
        <v>No</v>
      </c>
      <c r="AI315" s="2" t="str">
        <f>VLOOKUP(P315,'[3]Monitor Schedule'!$A:$BM,23,FALSE)</f>
        <v>No</v>
      </c>
      <c r="AJ315" s="2" t="str">
        <f>VLOOKUP(P315,'[3]Monitor Schedule'!$A:$BM,24,FALSE)</f>
        <v>No</v>
      </c>
      <c r="AK315" s="2" t="str">
        <f>VLOOKUP(P315,'[3]Monitor Schedule'!$A:$BM,25,FALSE)</f>
        <v>No</v>
      </c>
      <c r="AL315" s="2" t="str">
        <f>VLOOKUP(P315,'[3]Monitor Schedule'!$A:$BM,26,FALSE)</f>
        <v>No</v>
      </c>
      <c r="AM315" s="2" t="str">
        <f>VLOOKUP(P315,'[3]Monitor Schedule'!$A:$BM,27,FALSE)</f>
        <v>No</v>
      </c>
      <c r="AN315" s="2" t="str">
        <f>VLOOKUP(P315,'[3]Monitor Schedule'!$A:$BM,28,FALSE)</f>
        <v>No</v>
      </c>
      <c r="AO315" s="2" t="str">
        <f>VLOOKUP(P315,'[3]Monitor Schedule'!$A:$BM,29,FALSE)</f>
        <v>No</v>
      </c>
      <c r="AP315" s="2" t="str">
        <f>VLOOKUP(P315,'[3]Monitor Schedule'!$A:$BM,30,FALSE)</f>
        <v>No</v>
      </c>
      <c r="AQ315" s="2" t="str">
        <f>VLOOKUP(P315,'[3]Monitor Schedule'!$A:$BM,31,FALSE)</f>
        <v>No</v>
      </c>
      <c r="AR315" s="2" t="str">
        <f>VLOOKUP(P315,'[3]Monitor Schedule'!$A:$BM,32,FALSE)</f>
        <v>No</v>
      </c>
      <c r="AS315" s="2" t="str">
        <f>VLOOKUP(P315,'[3]Monitor Schedule'!$A:$BM,33,FALSE)</f>
        <v>No</v>
      </c>
      <c r="AT315" s="2" t="str">
        <f>VLOOKUP(P315,'[3]Monitor Schedule'!$A:$BM,34,FALSE)</f>
        <v>No</v>
      </c>
      <c r="AU315" s="2" t="str">
        <f>VLOOKUP(P315,'[3]Monitor Schedule'!$A:$BM,35,FALSE)</f>
        <v>No</v>
      </c>
      <c r="AV315" s="2" t="str">
        <f>VLOOKUP(P315,'[3]Monitor Schedule'!$A:$BM,36,FALSE)</f>
        <v>No</v>
      </c>
      <c r="AW315" s="2" t="str">
        <f>VLOOKUP(P315,'[3]Monitor Schedule'!$A:$BM,37,FALSE)</f>
        <v>No</v>
      </c>
      <c r="AX315" s="2" t="str">
        <f>VLOOKUP(P315,'[3]Monitor Schedule'!$A:$BM,38,FALSE)</f>
        <v>No</v>
      </c>
      <c r="AY315" s="2" t="str">
        <f>VLOOKUP(P315,'[3]Monitor Schedule'!$A:$BM,39,FALSE)</f>
        <v>No</v>
      </c>
      <c r="AZ315" s="2" t="str">
        <f>VLOOKUP(P315,'[3]Monitor Schedule'!$A:$BM,40,FALSE)</f>
        <v>No</v>
      </c>
      <c r="BA315" s="2" t="str">
        <f>VLOOKUP(P315,'[3]Monitor Schedule'!$A:$BM,41,FALSE)</f>
        <v>No</v>
      </c>
      <c r="BB315" s="2" t="str">
        <f>VLOOKUP(P315,'[3]Monitor Schedule'!$A:$BM,42,FALSE)</f>
        <v>No</v>
      </c>
      <c r="BC315" s="2" t="str">
        <f>VLOOKUP(P315,'[3]Monitor Schedule'!$A:$BM,43,FALSE)</f>
        <v>No</v>
      </c>
      <c r="BD315" s="2" t="str">
        <f>VLOOKUP(P315,'[3]Monitor Schedule'!$A:$BM,44,FALSE)</f>
        <v>No</v>
      </c>
      <c r="BE315" s="2" t="str">
        <f>VLOOKUP(P315,'[3]Monitor Schedule'!$A:$BM,45,FALSE)</f>
        <v>No</v>
      </c>
      <c r="BF315" s="2" t="str">
        <f>VLOOKUP(P315,'[3]Monitor Schedule'!$A:$BM,46,FALSE)</f>
        <v>No</v>
      </c>
      <c r="BG315" s="2" t="str">
        <f>VLOOKUP(P315,'[3]Monitor Schedule'!$A:$BM,47,FALSE)</f>
        <v>No</v>
      </c>
      <c r="BH315" s="2" t="str">
        <f>VLOOKUP(P315,'[3]Monitor Schedule'!$A:$BM,48,FALSE)</f>
        <v>No</v>
      </c>
      <c r="BI315" s="2" t="str">
        <f>VLOOKUP(P315,'[3]Monitor Schedule'!$A:$BM,49,FALSE)</f>
        <v>No</v>
      </c>
      <c r="BJ315" s="2" t="str">
        <f>VLOOKUP(P315,'[3]Monitor Schedule'!$A:$BM,50,FALSE)</f>
        <v>No</v>
      </c>
      <c r="BK315" s="2" t="str">
        <f>VLOOKUP(P315,'[3]Monitor Schedule'!$A:$BM,51,FALSE)</f>
        <v>No</v>
      </c>
      <c r="BL315" s="2" t="str">
        <f>VLOOKUP(P315,'[3]Monitor Schedule'!$A:$BM,52,FALSE)</f>
        <v>No</v>
      </c>
      <c r="BM315" s="2" t="str">
        <f>VLOOKUP(P315,'[3]Monitor Schedule'!$A:$BM,53,FALSE)</f>
        <v>No</v>
      </c>
      <c r="BN315" s="2" t="str">
        <f>VLOOKUP(P315,'[3]Monitor Schedule'!$A:$BM,54,FALSE)</f>
        <v>No</v>
      </c>
      <c r="BO315" s="2" t="str">
        <f>VLOOKUP(P315,'[3]Monitor Schedule'!$A:$BM,55,FALSE)</f>
        <v>No</v>
      </c>
      <c r="BP315" s="2" t="str">
        <f>VLOOKUP(P315,'[3]Monitor Schedule'!$A:$BM,56,FALSE)</f>
        <v>No</v>
      </c>
      <c r="BQ315" s="2" t="str">
        <f>VLOOKUP(P315,'[3]Monitor Schedule'!$A:$BM,57,FALSE)</f>
        <v>No</v>
      </c>
      <c r="BR315" s="2" t="str">
        <f>VLOOKUP(P315,'[3]Monitor Schedule'!$A:$BM,58,FALSE)</f>
        <v>No</v>
      </c>
      <c r="BS315" s="2" t="str">
        <f>VLOOKUP(P315,'[3]Monitor Schedule'!$A:$BM,59,FALSE)</f>
        <v>No</v>
      </c>
      <c r="BT315" s="2" t="str">
        <f>VLOOKUP(P315,'[3]Monitor Schedule'!$A:$BM,60,FALSE)</f>
        <v>No</v>
      </c>
      <c r="BU315" s="2" t="str">
        <f>VLOOKUP(P315,'[3]Monitor Schedule'!$A:$BM,61,FALSE)</f>
        <v>No</v>
      </c>
      <c r="BV315" s="2" t="str">
        <f>VLOOKUP(P315,'[3]Monitor Schedule'!$A:$BM,62,FALSE)</f>
        <v>No</v>
      </c>
      <c r="BW315" s="2" t="s">
        <v>30</v>
      </c>
      <c r="BX315" s="2" t="s">
        <v>30</v>
      </c>
      <c r="BY315" s="2">
        <f>VLOOKUP(P315,'[3]Monitor Schedule'!$A:$BM,65,FALSE)</f>
        <v>0</v>
      </c>
    </row>
    <row r="316" spans="1:77" s="2" customFormat="1">
      <c r="A316" s="146">
        <v>53311</v>
      </c>
      <c r="B316" s="146">
        <v>1850</v>
      </c>
      <c r="C316" s="146">
        <v>437</v>
      </c>
      <c r="D316" s="147">
        <v>44799</v>
      </c>
      <c r="E316" s="148">
        <f t="shared" si="463"/>
        <v>1567.9650000000001</v>
      </c>
      <c r="F316" s="149">
        <f t="shared" si="464"/>
        <v>376.3116</v>
      </c>
      <c r="G316" s="150">
        <v>11</v>
      </c>
      <c r="H316" s="150">
        <f t="shared" si="465"/>
        <v>1959.9562500000002</v>
      </c>
      <c r="I316" s="150">
        <f t="shared" si="466"/>
        <v>470.3895</v>
      </c>
      <c r="J316" s="150">
        <f t="shared" si="467"/>
        <v>2351.9475000000002</v>
      </c>
      <c r="K316" s="150">
        <f t="shared" si="468"/>
        <v>564.4674</v>
      </c>
      <c r="L316" s="150">
        <v>6</v>
      </c>
      <c r="M316" s="151">
        <v>8</v>
      </c>
      <c r="N316" s="152">
        <v>9</v>
      </c>
      <c r="O316" s="169" t="s">
        <v>411</v>
      </c>
      <c r="P316" s="157">
        <v>745375</v>
      </c>
      <c r="Q316" s="157" t="s">
        <v>420</v>
      </c>
      <c r="R316" s="157" t="s">
        <v>421</v>
      </c>
      <c r="S316" s="183">
        <v>44757</v>
      </c>
      <c r="T316" s="181">
        <f>VLOOKUP(P316,'[3]Monitor Schedule'!$A:$J,10,FALSE)</f>
        <v>44707</v>
      </c>
      <c r="U316" s="181">
        <v>44784</v>
      </c>
      <c r="V316" s="181" t="e">
        <f>VLOOKUP(P316,'[3]Monitor Schedule'!$A:$K,11,FALSE)</f>
        <v>#N/A</v>
      </c>
      <c r="W316" s="181" t="s">
        <v>30</v>
      </c>
      <c r="X316" s="8" t="s">
        <v>30</v>
      </c>
      <c r="Y316" s="2" t="s">
        <v>30</v>
      </c>
      <c r="Z316" s="2" t="s">
        <v>30</v>
      </c>
      <c r="AA316" s="2" t="str">
        <f>VLOOKUP(P316,'[3]Monitor Schedule'!$A:$BM,15,FALSE)</f>
        <v>Yes</v>
      </c>
      <c r="AB316" s="2" t="str">
        <f>VLOOKUP(P316,'[3]Monitor Schedule'!$A:$BM,16,FALSE)</f>
        <v>Yes</v>
      </c>
      <c r="AC316" s="2" t="s">
        <v>30</v>
      </c>
      <c r="AD316" s="2" t="s">
        <v>30</v>
      </c>
      <c r="AE316" s="2" t="s">
        <v>30</v>
      </c>
      <c r="AF316" s="2" t="str">
        <f>VLOOKUP(P316,'[3]Monitor Schedule'!$A:$BM,20,FALSE)</f>
        <v>Yes</v>
      </c>
      <c r="AG316" s="2" t="s">
        <v>28</v>
      </c>
      <c r="AH316" s="2" t="s">
        <v>30</v>
      </c>
      <c r="AI316" s="2" t="s">
        <v>30</v>
      </c>
      <c r="AJ316" s="2" t="s">
        <v>28</v>
      </c>
      <c r="AK316" s="2" t="s">
        <v>28</v>
      </c>
      <c r="AL316" s="2" t="s">
        <v>28</v>
      </c>
      <c r="AM316" s="2" t="s">
        <v>28</v>
      </c>
      <c r="AN316" s="2" t="s">
        <v>28</v>
      </c>
      <c r="AO316" s="2" t="str">
        <f>VLOOKUP(P316,'[3]Monitor Schedule'!$A:$BM,29,FALSE)</f>
        <v>Yes</v>
      </c>
      <c r="AP316" s="2" t="str">
        <f>VLOOKUP(P316,'[3]Monitor Schedule'!$A:$BM,30,FALSE)</f>
        <v>Yes</v>
      </c>
      <c r="AQ316" s="2" t="s">
        <v>30</v>
      </c>
      <c r="AR316" s="2" t="s">
        <v>30</v>
      </c>
      <c r="AS316" s="2" t="str">
        <f>VLOOKUP(P316,'[3]Monitor Schedule'!$A:$BM,33,FALSE)</f>
        <v>Yes</v>
      </c>
      <c r="AT316" s="2" t="str">
        <f>VLOOKUP(P316,'[3]Monitor Schedule'!$A:$BM,34,FALSE)</f>
        <v>Yes</v>
      </c>
      <c r="AU316" s="2" t="str">
        <f>VLOOKUP(P316,'[3]Monitor Schedule'!$A:$BM,35,FALSE)</f>
        <v>No</v>
      </c>
      <c r="AV316" s="2" t="str">
        <f>VLOOKUP(P316,'[3]Monitor Schedule'!$A:$BM,36,FALSE)</f>
        <v>No</v>
      </c>
      <c r="AW316" s="2" t="str">
        <f>VLOOKUP(P316,'[3]Monitor Schedule'!$A:$BM,37,FALSE)</f>
        <v>Yes</v>
      </c>
      <c r="AX316" s="2" t="str">
        <f>VLOOKUP(P316,'[3]Monitor Schedule'!$A:$BM,38,FALSE)</f>
        <v>Yes</v>
      </c>
      <c r="AY316" s="2" t="str">
        <f>VLOOKUP(P316,'[3]Monitor Schedule'!$A:$BM,39,FALSE)</f>
        <v>Yes</v>
      </c>
      <c r="AZ316" s="2" t="str">
        <f>VLOOKUP(P316,'[3]Monitor Schedule'!$A:$BM,40,FALSE)</f>
        <v>Yes</v>
      </c>
      <c r="BA316" s="2" t="str">
        <f>VLOOKUP(P316,'[3]Monitor Schedule'!$A:$BM,41,FALSE)</f>
        <v>Yes</v>
      </c>
      <c r="BB316" s="2" t="str">
        <f>VLOOKUP(P316,'[3]Monitor Schedule'!$A:$BM,42,FALSE)</f>
        <v>Yes</v>
      </c>
      <c r="BC316" s="2" t="s">
        <v>30</v>
      </c>
      <c r="BD316" s="2" t="s">
        <v>30</v>
      </c>
      <c r="BE316" s="2" t="s">
        <v>30</v>
      </c>
      <c r="BF316" s="2" t="str">
        <f>VLOOKUP(P316,'[3]Monitor Schedule'!$A:$BM,46,FALSE)</f>
        <v>Yes</v>
      </c>
      <c r="BG316" s="2" t="str">
        <f>VLOOKUP(P316,'[3]Monitor Schedule'!$A:$BM,47,FALSE)</f>
        <v>Yes</v>
      </c>
      <c r="BH316" s="2" t="str">
        <f>VLOOKUP(P316,'[3]Monitor Schedule'!$A:$BM,48,FALSE)</f>
        <v>Yes</v>
      </c>
      <c r="BI316" s="2" t="str">
        <f>VLOOKUP(P316,'[3]Monitor Schedule'!$A:$BM,49,FALSE)</f>
        <v>Yes</v>
      </c>
      <c r="BJ316" s="2" t="s">
        <v>30</v>
      </c>
      <c r="BK316" s="2" t="str">
        <f>VLOOKUP(P316,'[3]Monitor Schedule'!$A:$BM,51,FALSE)</f>
        <v>Yes</v>
      </c>
      <c r="BL316" s="2" t="str">
        <f>VLOOKUP(P316,'[3]Monitor Schedule'!$A:$BM,52,FALSE)</f>
        <v>Yes</v>
      </c>
      <c r="BM316" s="2" t="s">
        <v>30</v>
      </c>
      <c r="BN316" s="2" t="s">
        <v>30</v>
      </c>
      <c r="BO316" s="2" t="str">
        <f>VLOOKUP(P316,'[3]Monitor Schedule'!$A:$BM,55,FALSE)</f>
        <v>Yes</v>
      </c>
      <c r="BP316" s="2" t="str">
        <f>VLOOKUP(P316,'[3]Monitor Schedule'!$A:$BM,56,FALSE)</f>
        <v>Yes</v>
      </c>
      <c r="BQ316" s="2" t="s">
        <v>28</v>
      </c>
      <c r="BR316" s="2" t="str">
        <f>VLOOKUP(P316,'[3]Monitor Schedule'!$A:$BM,58,FALSE)</f>
        <v>Yes</v>
      </c>
      <c r="BS316" s="2" t="s">
        <v>30</v>
      </c>
      <c r="BT316" s="2" t="s">
        <v>30</v>
      </c>
      <c r="BU316" s="2" t="s">
        <v>30</v>
      </c>
      <c r="BV316" s="2" t="s">
        <v>30</v>
      </c>
      <c r="BW316" s="2" t="s">
        <v>30</v>
      </c>
      <c r="BX316" s="2" t="s">
        <v>30</v>
      </c>
      <c r="BY316" s="2" t="s">
        <v>422</v>
      </c>
    </row>
    <row r="317" spans="1:77" s="2" customFormat="1">
      <c r="A317" s="146">
        <v>53311</v>
      </c>
      <c r="B317" s="146">
        <v>1850</v>
      </c>
      <c r="C317" s="146">
        <v>437</v>
      </c>
      <c r="D317" s="147">
        <v>44799</v>
      </c>
      <c r="E317" s="148">
        <f t="shared" si="463"/>
        <v>1567.9650000000001</v>
      </c>
      <c r="F317" s="149">
        <f t="shared" si="464"/>
        <v>376.3116</v>
      </c>
      <c r="G317" s="150">
        <v>11</v>
      </c>
      <c r="H317" s="150">
        <f t="shared" si="465"/>
        <v>1959.9562500000002</v>
      </c>
      <c r="I317" s="150">
        <f t="shared" si="466"/>
        <v>470.3895</v>
      </c>
      <c r="J317" s="150">
        <f t="shared" si="467"/>
        <v>2351.9475000000002</v>
      </c>
      <c r="K317" s="150">
        <f t="shared" si="468"/>
        <v>564.4674</v>
      </c>
      <c r="L317" s="150">
        <v>6</v>
      </c>
      <c r="M317" s="151">
        <v>8</v>
      </c>
      <c r="N317" s="152">
        <v>9</v>
      </c>
      <c r="O317" s="209" t="s">
        <v>411</v>
      </c>
      <c r="P317" s="8">
        <v>724300</v>
      </c>
      <c r="Q317" s="8" t="s">
        <v>160</v>
      </c>
      <c r="R317" s="8" t="s">
        <v>161</v>
      </c>
      <c r="S317" s="181">
        <v>44770</v>
      </c>
      <c r="T317" s="181">
        <f>VLOOKUP(P317,'[3]Monitor Schedule'!$A:$J,10,FALSE)</f>
        <v>44747</v>
      </c>
      <c r="U317" s="181">
        <v>44784</v>
      </c>
      <c r="V317" s="181" t="e">
        <f>VLOOKUP(P317,'[3]Monitor Schedule'!$A:$K,11,FALSE)</f>
        <v>#N/A</v>
      </c>
      <c r="W317" s="181"/>
      <c r="X317" s="8" t="s">
        <v>30</v>
      </c>
      <c r="Y317" s="2" t="str">
        <f>VLOOKUP(P317,'[3]Monitor Schedule'!$A:$BM,13,FALSE)</f>
        <v>No</v>
      </c>
      <c r="Z317" s="2" t="str">
        <f>VLOOKUP(P317,'[3]Monitor Schedule'!$A:$BM,14,FALSE)</f>
        <v>No</v>
      </c>
      <c r="AA317" s="2" t="str">
        <f>VLOOKUP(P317,'[3]Monitor Schedule'!$A:$BM,15,FALSE)</f>
        <v>No</v>
      </c>
      <c r="AB317" s="2" t="str">
        <f>VLOOKUP(P317,'[3]Monitor Schedule'!$A:$BM,16,FALSE)</f>
        <v>No</v>
      </c>
      <c r="AC317" s="2" t="str">
        <f>VLOOKUP(P317,'[3]Monitor Schedule'!$A:$BM,17,FALSE)</f>
        <v>No</v>
      </c>
      <c r="AD317" s="2" t="s">
        <v>30</v>
      </c>
      <c r="AE317" s="2" t="str">
        <f>VLOOKUP(P317,'[3]Monitor Schedule'!$A:$BM,19,FALSE)</f>
        <v>Yes</v>
      </c>
      <c r="AF317" s="2" t="str">
        <f>VLOOKUP(P317,'[3]Monitor Schedule'!$A:$BM,20,FALSE)</f>
        <v>Yes</v>
      </c>
      <c r="AG317" s="2" t="s">
        <v>30</v>
      </c>
      <c r="AH317" s="2" t="s">
        <v>28</v>
      </c>
      <c r="AI317" s="2" t="s">
        <v>28</v>
      </c>
      <c r="AJ317" s="2" t="str">
        <f>VLOOKUP(P317,'[3]Monitor Schedule'!$A:$BM,24,FALSE)</f>
        <v>Yes</v>
      </c>
      <c r="AK317" s="2" t="str">
        <f>VLOOKUP(P317,'[3]Monitor Schedule'!$A:$BM,25,FALSE)</f>
        <v>Yes</v>
      </c>
      <c r="AL317" s="2" t="str">
        <f>VLOOKUP(P317,'[3]Monitor Schedule'!$A:$BM,26,FALSE)</f>
        <v>Yes</v>
      </c>
      <c r="AM317" s="2" t="str">
        <f>VLOOKUP(P317,'[3]Monitor Schedule'!$A:$BM,27,FALSE)</f>
        <v>Yes</v>
      </c>
      <c r="AN317" s="2" t="s">
        <v>30</v>
      </c>
      <c r="AO317" s="2" t="s">
        <v>30</v>
      </c>
      <c r="AP317" s="2" t="str">
        <f>VLOOKUP(P317,'[3]Monitor Schedule'!$A:$BM,30,FALSE)</f>
        <v>Yes</v>
      </c>
      <c r="AQ317" s="2" t="str">
        <f>VLOOKUP(P317,'[3]Monitor Schedule'!$A:$BM,31,FALSE)</f>
        <v>Yes</v>
      </c>
      <c r="AR317" s="2" t="str">
        <f>VLOOKUP(P317,'[3]Monitor Schedule'!$A:$BM,32,FALSE)</f>
        <v>Yes</v>
      </c>
      <c r="AS317" s="2" t="str">
        <f>VLOOKUP(P317,'[3]Monitor Schedule'!$A:$BM,33,FALSE)</f>
        <v>Yes</v>
      </c>
      <c r="AT317" s="2" t="str">
        <f>VLOOKUP(P317,'[3]Monitor Schedule'!$A:$BM,34,FALSE)</f>
        <v>No</v>
      </c>
      <c r="AU317" s="2" t="str">
        <f>VLOOKUP(P317,'[3]Monitor Schedule'!$A:$BM,35,FALSE)</f>
        <v>No</v>
      </c>
      <c r="AV317" s="2" t="str">
        <f>VLOOKUP(P317,'[3]Monitor Schedule'!$A:$BM,36,FALSE)</f>
        <v>No</v>
      </c>
      <c r="AW317" s="2" t="str">
        <f>VLOOKUP(P317,'[3]Monitor Schedule'!$A:$BM,37,FALSE)</f>
        <v>No</v>
      </c>
      <c r="AX317" s="2" t="str">
        <f>VLOOKUP(P317,'[3]Monitor Schedule'!$A:$BM,38,FALSE)</f>
        <v>No</v>
      </c>
      <c r="AY317" s="2" t="str">
        <f>VLOOKUP(P317,'[3]Monitor Schedule'!$A:$BM,39,FALSE)</f>
        <v>No</v>
      </c>
      <c r="AZ317" s="2" t="str">
        <f>VLOOKUP(P317,'[3]Monitor Schedule'!$A:$BM,40,FALSE)</f>
        <v>No</v>
      </c>
      <c r="BA317" s="2" t="str">
        <f>VLOOKUP(P317,'[3]Monitor Schedule'!$A:$BM,41,FALSE)</f>
        <v>No</v>
      </c>
      <c r="BB317" s="2" t="str">
        <f>VLOOKUP(P317,'[3]Monitor Schedule'!$A:$BM,42,FALSE)</f>
        <v>No</v>
      </c>
      <c r="BC317" s="2" t="str">
        <f>VLOOKUP(P317,'[3]Monitor Schedule'!$A:$BM,43,FALSE)</f>
        <v>No</v>
      </c>
      <c r="BD317" s="2" t="str">
        <f>VLOOKUP(P317,'[3]Monitor Schedule'!$A:$BM,44,FALSE)</f>
        <v>No</v>
      </c>
      <c r="BE317" s="2" t="str">
        <f>VLOOKUP(P317,'[3]Monitor Schedule'!$A:$BM,45,FALSE)</f>
        <v>No</v>
      </c>
      <c r="BF317" s="2" t="str">
        <f>VLOOKUP(P317,'[3]Monitor Schedule'!$A:$BM,46,FALSE)</f>
        <v>No</v>
      </c>
      <c r="BG317" s="2" t="str">
        <f>VLOOKUP(P317,'[3]Monitor Schedule'!$A:$BM,47,FALSE)</f>
        <v>No</v>
      </c>
      <c r="BH317" s="2" t="str">
        <f>VLOOKUP(P317,'[3]Monitor Schedule'!$A:$BM,48,FALSE)</f>
        <v>No</v>
      </c>
      <c r="BI317" s="2" t="s">
        <v>30</v>
      </c>
      <c r="BJ317" s="2" t="s">
        <v>30</v>
      </c>
      <c r="BK317" s="2" t="s">
        <v>30</v>
      </c>
      <c r="BL317" s="2" t="s">
        <v>30</v>
      </c>
      <c r="BM317" s="2" t="str">
        <f>VLOOKUP(P317,'[3]Monitor Schedule'!$A:$BM,53,FALSE)</f>
        <v>Yes</v>
      </c>
      <c r="BN317" s="2" t="str">
        <f>VLOOKUP(P317,'[3]Monitor Schedule'!$A:$BM,54,FALSE)</f>
        <v>Yes</v>
      </c>
      <c r="BO317" s="2" t="str">
        <f>VLOOKUP(P317,'[3]Monitor Schedule'!$A:$BM,55,FALSE)</f>
        <v>No</v>
      </c>
      <c r="BP317" s="2" t="str">
        <f>VLOOKUP(P317,'[3]Monitor Schedule'!$A:$BM,56,FALSE)</f>
        <v>No</v>
      </c>
      <c r="BQ317" s="2" t="str">
        <f>VLOOKUP(P317,'[3]Monitor Schedule'!$A:$BM,57,FALSE)</f>
        <v>No</v>
      </c>
      <c r="BR317" s="2" t="s">
        <v>30</v>
      </c>
      <c r="BS317" s="2" t="s">
        <v>30</v>
      </c>
      <c r="BT317" s="2" t="s">
        <v>30</v>
      </c>
      <c r="BU317" s="2" t="s">
        <v>30</v>
      </c>
      <c r="BV317" s="2" t="s">
        <v>30</v>
      </c>
      <c r="BW317" s="2" t="str">
        <f>VLOOKUP(P317,'[3]Monitor Schedule'!$A:$BM,63,FALSE)</f>
        <v>No</v>
      </c>
      <c r="BX317" s="2" t="str">
        <f>VLOOKUP(P317,'[3]Monitor Schedule'!$A:$BM,64,FALSE)</f>
        <v>No</v>
      </c>
      <c r="BY317" s="2">
        <f>VLOOKUP(P317,'[3]Monitor Schedule'!$A:$BM,65,FALSE)</f>
        <v>0</v>
      </c>
    </row>
    <row r="318" spans="1:77" s="2" customFormat="1">
      <c r="A318" s="146">
        <v>53311</v>
      </c>
      <c r="B318" s="146">
        <v>1850</v>
      </c>
      <c r="C318" s="146">
        <v>437</v>
      </c>
      <c r="D318" s="147">
        <v>44799</v>
      </c>
      <c r="E318" s="148">
        <f t="shared" ref="E318" si="469">D318*0.035</f>
        <v>1567.9650000000001</v>
      </c>
      <c r="F318" s="149">
        <f t="shared" ref="F318" si="470">E318*0.24</f>
        <v>376.3116</v>
      </c>
      <c r="G318" s="150">
        <v>14</v>
      </c>
      <c r="H318" s="150">
        <f t="shared" ref="H318" si="471">E318*1.25</f>
        <v>1959.9562500000002</v>
      </c>
      <c r="I318" s="150">
        <f t="shared" ref="I318" si="472">F318*1.25</f>
        <v>470.3895</v>
      </c>
      <c r="J318" s="150">
        <f t="shared" ref="J318" si="473">E318*1.5</f>
        <v>2351.9475000000002</v>
      </c>
      <c r="K318" s="150">
        <f t="shared" ref="K318" si="474">F318*1.5</f>
        <v>564.4674</v>
      </c>
      <c r="L318" s="150">
        <v>6</v>
      </c>
      <c r="M318" s="151">
        <v>8</v>
      </c>
      <c r="N318" s="152">
        <v>9</v>
      </c>
      <c r="O318" s="209" t="s">
        <v>411</v>
      </c>
      <c r="P318" s="8">
        <v>811305</v>
      </c>
      <c r="Q318" s="8" t="s">
        <v>212</v>
      </c>
      <c r="R318" s="8" t="s">
        <v>189</v>
      </c>
      <c r="S318" s="181">
        <v>44778</v>
      </c>
      <c r="T318" s="181">
        <f>VLOOKUP(P318,'[3]Monitor Schedule'!$A:$J,10,FALSE)</f>
        <v>44778</v>
      </c>
      <c r="U318" s="181">
        <v>44784</v>
      </c>
      <c r="V318" s="181" t="e">
        <f>VLOOKUP(P318,'[3]Monitor Schedule'!$A:$K,11,FALSE)</f>
        <v>#N/A</v>
      </c>
      <c r="W318" s="181" t="s">
        <v>30</v>
      </c>
      <c r="X318" s="8" t="s">
        <v>30</v>
      </c>
      <c r="Y318" s="2" t="str">
        <f>VLOOKUP(P318,'[3]Monitor Schedule'!$A:$BM,13,FALSE)</f>
        <v>No</v>
      </c>
      <c r="Z318" s="2" t="str">
        <f>VLOOKUP(P318,'[3]Monitor Schedule'!$A:$BM,14,FALSE)</f>
        <v>No</v>
      </c>
      <c r="AA318" s="2" t="str">
        <f>VLOOKUP(P318,'[3]Monitor Schedule'!$A:$BM,15,FALSE)</f>
        <v>No</v>
      </c>
      <c r="AB318" s="2" t="str">
        <f>VLOOKUP(P318,'[3]Monitor Schedule'!$A:$BM,16,FALSE)</f>
        <v>No</v>
      </c>
      <c r="AC318" s="2" t="str">
        <f>VLOOKUP(P318,'[3]Monitor Schedule'!$A:$BM,17,FALSE)</f>
        <v>No</v>
      </c>
      <c r="AD318" s="2" t="str">
        <f>VLOOKUP(P318,'[3]Monitor Schedule'!$A:$BM,18,FALSE)</f>
        <v>No</v>
      </c>
      <c r="AE318" s="2" t="str">
        <f>VLOOKUP(P318,'[3]Monitor Schedule'!$A:$BM,19,FALSE)</f>
        <v>No</v>
      </c>
      <c r="AF318" s="2" t="str">
        <f>VLOOKUP(P318,'[3]Monitor Schedule'!$A:$BM,20,FALSE)</f>
        <v>No</v>
      </c>
      <c r="AG318" s="2" t="str">
        <f>VLOOKUP(P318,'[3]Monitor Schedule'!$A:$BM,21,FALSE)</f>
        <v>No</v>
      </c>
      <c r="AH318" s="2" t="str">
        <f>VLOOKUP(P318,'[3]Monitor Schedule'!$A:$BM,22,FALSE)</f>
        <v>No</v>
      </c>
      <c r="AI318" s="2" t="str">
        <f>VLOOKUP(P318,'[3]Monitor Schedule'!$A:$BM,23,FALSE)</f>
        <v>No</v>
      </c>
      <c r="AJ318" s="2" t="str">
        <f>VLOOKUP(P318,'[3]Monitor Schedule'!$A:$BM,24,FALSE)</f>
        <v>Yes</v>
      </c>
      <c r="AK318" s="2" t="str">
        <f>VLOOKUP(P318,'[3]Monitor Schedule'!$A:$BM,25,FALSE)</f>
        <v>Yes</v>
      </c>
      <c r="AL318" s="2" t="str">
        <f>VLOOKUP(P318,'[3]Monitor Schedule'!$A:$BM,26,FALSE)</f>
        <v>Yes</v>
      </c>
      <c r="AM318" s="2" t="str">
        <f>VLOOKUP(P318,'[3]Monitor Schedule'!$A:$BM,27,FALSE)</f>
        <v>Yes</v>
      </c>
      <c r="AN318" s="2" t="str">
        <f>VLOOKUP(P318,'[3]Monitor Schedule'!$A:$BM,28,FALSE)</f>
        <v>Yes</v>
      </c>
      <c r="AO318" s="2" t="str">
        <f>VLOOKUP(P318,'[3]Monitor Schedule'!$A:$BM,29,FALSE)</f>
        <v>Yes</v>
      </c>
      <c r="AP318" s="2" t="str">
        <f>VLOOKUP(P318,'[3]Monitor Schedule'!$A:$BM,30,FALSE)</f>
        <v>Yes</v>
      </c>
      <c r="AQ318" s="2" t="s">
        <v>30</v>
      </c>
      <c r="AR318" s="2" t="s">
        <v>30</v>
      </c>
      <c r="AS318" s="2" t="str">
        <f>VLOOKUP(P318,'[3]Monitor Schedule'!$A:$BM,33,FALSE)</f>
        <v>Yes</v>
      </c>
      <c r="AT318" s="2" t="str">
        <f>VLOOKUP(P318,'[3]Monitor Schedule'!$A:$BM,34,FALSE)</f>
        <v>Yes</v>
      </c>
      <c r="AU318" s="2" t="str">
        <f>VLOOKUP(P318,'[3]Monitor Schedule'!$A:$BM,35,FALSE)</f>
        <v>Yes</v>
      </c>
      <c r="AV318" s="2" t="str">
        <f>VLOOKUP(P318,'[3]Monitor Schedule'!$A:$BM,36,FALSE)</f>
        <v>Yes</v>
      </c>
      <c r="AW318" s="2" t="str">
        <f>VLOOKUP(P318,'[3]Monitor Schedule'!$A:$BM,37,FALSE)</f>
        <v>Yes</v>
      </c>
      <c r="AX318" s="2" t="s">
        <v>30</v>
      </c>
      <c r="AY318" s="2" t="s">
        <v>30</v>
      </c>
      <c r="AZ318" s="2" t="str">
        <f>VLOOKUP(P318,'[3]Monitor Schedule'!$A:$BM,40,FALSE)</f>
        <v>Yes</v>
      </c>
      <c r="BA318" s="2" t="str">
        <f>VLOOKUP(P318,'[3]Monitor Schedule'!$A:$BM,41,FALSE)</f>
        <v>Yes</v>
      </c>
      <c r="BB318" s="2" t="str">
        <f>VLOOKUP(P318,'[3]Monitor Schedule'!$A:$BM,42,FALSE)</f>
        <v>No</v>
      </c>
      <c r="BC318" s="2" t="str">
        <f>VLOOKUP(P318,'[3]Monitor Schedule'!$A:$BM,43,FALSE)</f>
        <v>No</v>
      </c>
      <c r="BD318" s="2" t="str">
        <f>VLOOKUP(P318,'[3]Monitor Schedule'!$A:$BM,44,FALSE)</f>
        <v>No</v>
      </c>
      <c r="BE318" s="2" t="str">
        <f>VLOOKUP(P318,'[3]Monitor Schedule'!$A:$BM,45,FALSE)</f>
        <v>No</v>
      </c>
      <c r="BF318" s="2" t="str">
        <f>VLOOKUP(P318,'[3]Monitor Schedule'!$A:$BM,46,FALSE)</f>
        <v>No</v>
      </c>
      <c r="BG318" s="2" t="str">
        <f>VLOOKUP(P318,'[3]Monitor Schedule'!$A:$BM,47,FALSE)</f>
        <v>No</v>
      </c>
      <c r="BH318" s="2" t="str">
        <f>VLOOKUP(P318,'[3]Monitor Schedule'!$A:$BM,48,FALSE)</f>
        <v>No</v>
      </c>
      <c r="BI318" s="2" t="str">
        <f>VLOOKUP(P318,'[3]Monitor Schedule'!$A:$BM,49,FALSE)</f>
        <v>No</v>
      </c>
      <c r="BJ318" s="2" t="str">
        <f>VLOOKUP(P318,'[3]Monitor Schedule'!$A:$BM,50,FALSE)</f>
        <v>No</v>
      </c>
      <c r="BK318" s="2" t="str">
        <f>VLOOKUP(P318,'[3]Monitor Schedule'!$A:$BM,51,FALSE)</f>
        <v>Yes</v>
      </c>
      <c r="BL318" s="2" t="str">
        <f>VLOOKUP(P318,'[3]Monitor Schedule'!$A:$BM,52,FALSE)</f>
        <v>Yes</v>
      </c>
      <c r="BM318" s="2" t="str">
        <f>VLOOKUP(P318,'[3]Monitor Schedule'!$A:$BM,53,FALSE)</f>
        <v>Yes</v>
      </c>
      <c r="BN318" s="2" t="str">
        <f>VLOOKUP(P318,'[3]Monitor Schedule'!$A:$BM,54,FALSE)</f>
        <v>Yes</v>
      </c>
      <c r="BO318" s="2" t="str">
        <f>VLOOKUP(P318,'[3]Monitor Schedule'!$A:$BM,55,FALSE)</f>
        <v>Yes</v>
      </c>
      <c r="BP318" s="2" t="str">
        <f>VLOOKUP(P318,'[3]Monitor Schedule'!$A:$BM,56,FALSE)</f>
        <v>Yes</v>
      </c>
      <c r="BQ318" s="2" t="str">
        <f>VLOOKUP(P318,'[3]Monitor Schedule'!$A:$BM,57,FALSE)</f>
        <v>Yes</v>
      </c>
      <c r="BR318" s="2">
        <f>VLOOKUP(P318,'[3]Monitor Schedule'!$A:$BM,58,FALSE)</f>
        <v>0</v>
      </c>
      <c r="BS318" s="2">
        <f>VLOOKUP(P318,'[3]Monitor Schedule'!$A:$BM,59,FALSE)</f>
        <v>0</v>
      </c>
      <c r="BT318" s="2">
        <f>VLOOKUP(P318,'[3]Monitor Schedule'!$A:$BM,60,FALSE)</f>
        <v>0</v>
      </c>
      <c r="BU318" s="2">
        <f>VLOOKUP(P318,'[3]Monitor Schedule'!$A:$BM,61,FALSE)</f>
        <v>0</v>
      </c>
      <c r="BV318" s="2">
        <f>VLOOKUP(P318,'[3]Monitor Schedule'!$A:$BM,62,FALSE)</f>
        <v>0</v>
      </c>
      <c r="BW318" s="2">
        <f>VLOOKUP(P318,'[3]Monitor Schedule'!$A:$BM,63,FALSE)</f>
        <v>0</v>
      </c>
      <c r="BX318" s="2">
        <f>VLOOKUP(P318,'[3]Monitor Schedule'!$A:$BM,64,FALSE)</f>
        <v>0</v>
      </c>
      <c r="BY318" s="2" t="e">
        <f>VLOOKUP(P318,'[3]Monitor Schedule'!$A:$BM,65,FALSE)</f>
        <v>#N/A</v>
      </c>
    </row>
    <row r="319" spans="1:77" s="2" customFormat="1">
      <c r="A319" s="146">
        <v>53311</v>
      </c>
      <c r="B319" s="146">
        <v>1850</v>
      </c>
      <c r="C319" s="146">
        <v>437</v>
      </c>
      <c r="D319" s="147">
        <v>44799</v>
      </c>
      <c r="E319" s="148">
        <f t="shared" ref="E319:E320" si="475">D319*0.035</f>
        <v>1567.9650000000001</v>
      </c>
      <c r="F319" s="149">
        <f t="shared" ref="F319:F320" si="476">E319*0.24</f>
        <v>376.3116</v>
      </c>
      <c r="G319" s="150">
        <v>16</v>
      </c>
      <c r="H319" s="150">
        <f t="shared" ref="H319:H320" si="477">E319*1.25</f>
        <v>1959.9562500000002</v>
      </c>
      <c r="I319" s="150">
        <f t="shared" ref="I319:I320" si="478">F319*1.25</f>
        <v>470.3895</v>
      </c>
      <c r="J319" s="150">
        <f t="shared" ref="J319:J320" si="479">E319*1.5</f>
        <v>2351.9475000000002</v>
      </c>
      <c r="K319" s="150">
        <f t="shared" ref="K319:K320" si="480">F319*1.5</f>
        <v>564.4674</v>
      </c>
      <c r="L319" s="150">
        <v>6</v>
      </c>
      <c r="M319" s="151">
        <v>8</v>
      </c>
      <c r="N319" s="152">
        <v>9</v>
      </c>
      <c r="O319" s="209" t="s">
        <v>411</v>
      </c>
      <c r="P319" s="194">
        <v>802654</v>
      </c>
      <c r="Q319" s="194" t="s">
        <v>219</v>
      </c>
      <c r="R319" s="194" t="s">
        <v>220</v>
      </c>
      <c r="S319" s="201">
        <v>44784</v>
      </c>
      <c r="T319" s="181">
        <f>VLOOKUP(P319,'[3]Monitor Schedule'!$A:$J,10,FALSE)</f>
        <v>44790</v>
      </c>
      <c r="U319" s="201"/>
      <c r="V319" s="181" t="e">
        <f>VLOOKUP(P319,'[3]Monitor Schedule'!$A:$K,11,FALSE)</f>
        <v>#N/A</v>
      </c>
      <c r="W319" s="181" t="s">
        <v>30</v>
      </c>
      <c r="X319" s="8" t="s">
        <v>221</v>
      </c>
      <c r="Y319" s="2" t="str">
        <f>VLOOKUP(P319,'[3]Monitor Schedule'!$A:$BM,13,FALSE)</f>
        <v>Yes</v>
      </c>
      <c r="Z319" s="2" t="str">
        <f>VLOOKUP(P319,'[3]Monitor Schedule'!$A:$BM,14,FALSE)</f>
        <v>Yes</v>
      </c>
      <c r="AA319" s="2" t="str">
        <f>VLOOKUP(P319,'[3]Monitor Schedule'!$A:$BM,15,FALSE)</f>
        <v>Yes</v>
      </c>
      <c r="AB319" s="2" t="str">
        <f>VLOOKUP(P319,'[3]Monitor Schedule'!$A:$BM,16,FALSE)</f>
        <v>Yes</v>
      </c>
      <c r="AC319" s="2" t="s">
        <v>30</v>
      </c>
      <c r="AD319" s="2" t="s">
        <v>30</v>
      </c>
      <c r="AE319" s="2" t="s">
        <v>30</v>
      </c>
      <c r="AF319" s="2" t="str">
        <f>VLOOKUP(P319,'[3]Monitor Schedule'!$A:$BM,20,FALSE)</f>
        <v>No</v>
      </c>
      <c r="AG319" s="2" t="str">
        <f>VLOOKUP(P319,'[3]Monitor Schedule'!$A:$BM,21,FALSE)</f>
        <v>No</v>
      </c>
      <c r="AH319" s="2" t="str">
        <f>VLOOKUP(P319,'[3]Monitor Schedule'!$A:$BM,22,FALSE)</f>
        <v>No</v>
      </c>
      <c r="AI319" s="2" t="str">
        <f>VLOOKUP(P319,'[3]Monitor Schedule'!$A:$BM,23,FALSE)</f>
        <v>No</v>
      </c>
      <c r="AJ319" s="2" t="str">
        <f>VLOOKUP(P319,'[3]Monitor Schedule'!$A:$BM,24,FALSE)</f>
        <v>No</v>
      </c>
      <c r="AK319" s="2" t="str">
        <f>VLOOKUP(P319,'[3]Monitor Schedule'!$A:$BM,25,FALSE)</f>
        <v>Yes</v>
      </c>
      <c r="AL319" s="2" t="str">
        <f>VLOOKUP(P319,'[3]Monitor Schedule'!$A:$BM,26,FALSE)</f>
        <v>Yes</v>
      </c>
      <c r="AM319" s="2" t="str">
        <f>VLOOKUP(P319,'[3]Monitor Schedule'!$A:$BM,27,FALSE)</f>
        <v>Yes</v>
      </c>
      <c r="AN319" s="2" t="s">
        <v>30</v>
      </c>
      <c r="AO319" s="2" t="s">
        <v>30</v>
      </c>
      <c r="AP319" s="2" t="str">
        <f>VLOOKUP(P319,'[3]Monitor Schedule'!$A:$BM,30,FALSE)</f>
        <v>Yes</v>
      </c>
      <c r="AQ319" s="2" t="str">
        <f>VLOOKUP(P319,'[3]Monitor Schedule'!$A:$BM,31,FALSE)</f>
        <v>Yes</v>
      </c>
      <c r="AR319" s="2" t="str">
        <f>VLOOKUP(P319,'[3]Monitor Schedule'!$A:$BM,32,FALSE)</f>
        <v>Yes</v>
      </c>
      <c r="AS319" s="2" t="str">
        <f>VLOOKUP(P319,'[3]Monitor Schedule'!$A:$BM,33,FALSE)</f>
        <v>Yes</v>
      </c>
      <c r="AT319" s="2" t="str">
        <f>VLOOKUP(P319,'[3]Monitor Schedule'!$A:$BM,34,FALSE)</f>
        <v>Yes</v>
      </c>
      <c r="AU319" s="2" t="s">
        <v>30</v>
      </c>
      <c r="AV319" s="2" t="s">
        <v>30</v>
      </c>
      <c r="AW319" s="2" t="str">
        <f>VLOOKUP(P319,'[3]Monitor Schedule'!$A:$BM,37,FALSE)</f>
        <v>Yes</v>
      </c>
      <c r="AX319" s="2" t="str">
        <f>VLOOKUP(P319,'[3]Monitor Schedule'!$A:$BM,38,FALSE)</f>
        <v>Yes</v>
      </c>
      <c r="AY319" s="2" t="str">
        <f>VLOOKUP(P319,'[3]Monitor Schedule'!$A:$BM,39,FALSE)</f>
        <v>Yes</v>
      </c>
      <c r="AZ319" s="2" t="str">
        <f>VLOOKUP(P319,'[3]Monitor Schedule'!$A:$BM,40,FALSE)</f>
        <v>Yes</v>
      </c>
      <c r="BA319" s="2" t="str">
        <f>VLOOKUP(P319,'[3]Monitor Schedule'!$A:$BM,41,FALSE)</f>
        <v>Yes</v>
      </c>
      <c r="BB319" s="2" t="s">
        <v>30</v>
      </c>
      <c r="BC319" s="2" t="s">
        <v>30</v>
      </c>
      <c r="BD319" s="2" t="str">
        <f>VLOOKUP(P319,'[3]Monitor Schedule'!$A:$BM,44,FALSE)</f>
        <v>Yes</v>
      </c>
      <c r="BE319" s="2" t="str">
        <f>VLOOKUP(P319,'[3]Monitor Schedule'!$A:$BM,45,FALSE)</f>
        <v>Yes</v>
      </c>
      <c r="BF319" s="2" t="str">
        <f>VLOOKUP(P319,'[3]Monitor Schedule'!$A:$BM,46,FALSE)</f>
        <v>Yes</v>
      </c>
      <c r="BG319" s="2" t="str">
        <f>VLOOKUP(P319,'[3]Monitor Schedule'!$A:$BM,47,FALSE)</f>
        <v>Yes</v>
      </c>
      <c r="BH319" s="2" t="str">
        <f>VLOOKUP(P319,'[3]Monitor Schedule'!$A:$BM,48,FALSE)</f>
        <v>Yes</v>
      </c>
      <c r="BI319" s="2" t="s">
        <v>30</v>
      </c>
      <c r="BJ319" s="2" t="s">
        <v>30</v>
      </c>
      <c r="BK319" s="2" t="str">
        <f>VLOOKUP(P319,'[3]Monitor Schedule'!$A:$BM,51,FALSE)</f>
        <v>Yes</v>
      </c>
      <c r="BL319" s="2" t="str">
        <f>VLOOKUP(P319,'[3]Monitor Schedule'!$A:$BM,52,FALSE)</f>
        <v>Yes</v>
      </c>
      <c r="BM319" s="2" t="str">
        <f>VLOOKUP(P319,'[3]Monitor Schedule'!$A:$BM,53,FALSE)</f>
        <v>Yes</v>
      </c>
      <c r="BN319" s="2" t="str">
        <f>VLOOKUP(P319,'[3]Monitor Schedule'!$A:$BM,54,FALSE)</f>
        <v>Yes</v>
      </c>
      <c r="BO319" s="2" t="s">
        <v>30</v>
      </c>
      <c r="BP319" s="2" t="s">
        <v>30</v>
      </c>
      <c r="BQ319" s="2" t="s">
        <v>30</v>
      </c>
      <c r="BR319" s="2">
        <f>VLOOKUP(P319,'[3]Monitor Schedule'!$A:$BM,58,FALSE)</f>
        <v>0</v>
      </c>
      <c r="BS319" s="2">
        <f>VLOOKUP(P319,'[3]Monitor Schedule'!$A:$BM,59,FALSE)</f>
        <v>0</v>
      </c>
      <c r="BT319" s="2">
        <f>VLOOKUP(P319,'[3]Monitor Schedule'!$A:$BM,60,FALSE)</f>
        <v>0</v>
      </c>
      <c r="BU319" s="2">
        <f>VLOOKUP(P319,'[3]Monitor Schedule'!$A:$BM,61,FALSE)</f>
        <v>0</v>
      </c>
      <c r="BV319" s="2">
        <f>VLOOKUP(P319,'[3]Monitor Schedule'!$A:$BM,62,FALSE)</f>
        <v>0</v>
      </c>
      <c r="BW319" s="2">
        <f>VLOOKUP(P319,'[3]Monitor Schedule'!$A:$BM,63,FALSE)</f>
        <v>0</v>
      </c>
      <c r="BX319" s="2">
        <f>VLOOKUP(P319,'[3]Monitor Schedule'!$A:$BM,64,FALSE)</f>
        <v>0</v>
      </c>
    </row>
    <row r="320" spans="1:77" s="2" customFormat="1">
      <c r="A320" s="146">
        <v>53311</v>
      </c>
      <c r="B320" s="146">
        <v>1850</v>
      </c>
      <c r="C320" s="146">
        <v>437</v>
      </c>
      <c r="D320" s="147">
        <v>44799</v>
      </c>
      <c r="E320" s="148">
        <f t="shared" si="475"/>
        <v>1567.9650000000001</v>
      </c>
      <c r="F320" s="149">
        <f t="shared" si="476"/>
        <v>376.3116</v>
      </c>
      <c r="G320" s="150">
        <v>17</v>
      </c>
      <c r="H320" s="150">
        <f t="shared" si="477"/>
        <v>1959.9562500000002</v>
      </c>
      <c r="I320" s="150">
        <f t="shared" si="478"/>
        <v>470.3895</v>
      </c>
      <c r="J320" s="150">
        <f t="shared" si="479"/>
        <v>2351.9475000000002</v>
      </c>
      <c r="K320" s="150">
        <f t="shared" si="480"/>
        <v>564.4674</v>
      </c>
      <c r="L320" s="150">
        <v>6</v>
      </c>
      <c r="M320" s="151">
        <v>8</v>
      </c>
      <c r="N320" s="152">
        <v>9</v>
      </c>
      <c r="O320" s="209" t="s">
        <v>411</v>
      </c>
      <c r="P320" s="8"/>
      <c r="Q320" s="8"/>
      <c r="R320" s="8"/>
      <c r="S320" s="8"/>
      <c r="T320" s="181" t="e">
        <f>VLOOKUP(P320,'[3]Monitor Schedule'!$A:$J,10,FALSE)</f>
        <v>#N/A</v>
      </c>
      <c r="U320" s="8"/>
      <c r="V320" s="181" t="e">
        <f>VLOOKUP(P320,'[3]Monitor Schedule'!$A:$K,11,FALSE)</f>
        <v>#N/A</v>
      </c>
      <c r="W320" s="181"/>
      <c r="X320" s="8"/>
      <c r="Y320" s="2" t="e">
        <f>VLOOKUP(P320,'[3]Monitor Schedule'!$A:$BM,13,FALSE)</f>
        <v>#N/A</v>
      </c>
      <c r="Z320" s="2" t="e">
        <f>VLOOKUP(P320,'[3]Monitor Schedule'!$A:$BM,14,FALSE)</f>
        <v>#N/A</v>
      </c>
      <c r="AA320" s="2" t="e">
        <f>VLOOKUP(P320,'[3]Monitor Schedule'!$A:$BM,15,FALSE)</f>
        <v>#N/A</v>
      </c>
      <c r="AB320" s="2" t="e">
        <f>VLOOKUP(P320,'[3]Monitor Schedule'!$A:$BM,16,FALSE)</f>
        <v>#N/A</v>
      </c>
      <c r="AC320" s="2" t="e">
        <f>VLOOKUP(P320,'[3]Monitor Schedule'!$A:$BM,17,FALSE)</f>
        <v>#N/A</v>
      </c>
      <c r="AD320" s="2" t="e">
        <f>VLOOKUP(P320,'[3]Monitor Schedule'!$A:$BM,18,FALSE)</f>
        <v>#N/A</v>
      </c>
      <c r="AE320" s="2" t="e">
        <f>VLOOKUP(P320,'[3]Monitor Schedule'!$A:$BM,19,FALSE)</f>
        <v>#N/A</v>
      </c>
      <c r="AF320" s="2" t="e">
        <f>VLOOKUP(P320,'[3]Monitor Schedule'!$A:$BM,20,FALSE)</f>
        <v>#N/A</v>
      </c>
      <c r="AG320" s="2" t="e">
        <f>VLOOKUP(P320,'[3]Monitor Schedule'!$A:$BM,21,FALSE)</f>
        <v>#N/A</v>
      </c>
      <c r="AH320" s="2" t="e">
        <f>VLOOKUP(P320,'[3]Monitor Schedule'!$A:$BM,22,FALSE)</f>
        <v>#N/A</v>
      </c>
      <c r="AI320" s="2" t="e">
        <f>VLOOKUP(P320,'[3]Monitor Schedule'!$A:$BM,23,FALSE)</f>
        <v>#N/A</v>
      </c>
      <c r="AJ320" s="2" t="e">
        <f>VLOOKUP(P320,'[3]Monitor Schedule'!$A:$BM,24,FALSE)</f>
        <v>#N/A</v>
      </c>
      <c r="AK320" s="2" t="e">
        <f>VLOOKUP(P320,'[3]Monitor Schedule'!$A:$BM,25,FALSE)</f>
        <v>#N/A</v>
      </c>
      <c r="AL320" s="2" t="e">
        <f>VLOOKUP(P320,'[3]Monitor Schedule'!$A:$BM,26,FALSE)</f>
        <v>#N/A</v>
      </c>
      <c r="AM320" s="2" t="e">
        <f>VLOOKUP(P320,'[3]Monitor Schedule'!$A:$BM,27,FALSE)</f>
        <v>#N/A</v>
      </c>
      <c r="AN320" s="2" t="e">
        <f>VLOOKUP(P320,'[3]Monitor Schedule'!$A:$BM,28,FALSE)</f>
        <v>#N/A</v>
      </c>
      <c r="AO320" s="2" t="e">
        <f>VLOOKUP(P320,'[3]Monitor Schedule'!$A:$BM,29,FALSE)</f>
        <v>#N/A</v>
      </c>
      <c r="AP320" s="2" t="e">
        <f>VLOOKUP(P320,'[3]Monitor Schedule'!$A:$BM,30,FALSE)</f>
        <v>#N/A</v>
      </c>
      <c r="AQ320" s="2" t="e">
        <f>VLOOKUP(P320,'[3]Monitor Schedule'!$A:$BM,31,FALSE)</f>
        <v>#N/A</v>
      </c>
      <c r="AR320" s="2" t="e">
        <f>VLOOKUP(P320,'[3]Monitor Schedule'!$A:$BM,32,FALSE)</f>
        <v>#N/A</v>
      </c>
      <c r="AS320" s="2" t="e">
        <f>VLOOKUP(P320,'[3]Monitor Schedule'!$A:$BM,33,FALSE)</f>
        <v>#N/A</v>
      </c>
      <c r="AT320" s="2" t="e">
        <f>VLOOKUP(P320,'[3]Monitor Schedule'!$A:$BM,34,FALSE)</f>
        <v>#N/A</v>
      </c>
      <c r="AU320" s="2" t="e">
        <f>VLOOKUP(P320,'[3]Monitor Schedule'!$A:$BM,35,FALSE)</f>
        <v>#N/A</v>
      </c>
      <c r="AV320" s="2" t="e">
        <f>VLOOKUP(P320,'[3]Monitor Schedule'!$A:$BM,36,FALSE)</f>
        <v>#N/A</v>
      </c>
      <c r="AW320" s="2" t="e">
        <f>VLOOKUP(P320,'[3]Monitor Schedule'!$A:$BM,37,FALSE)</f>
        <v>#N/A</v>
      </c>
      <c r="AX320" s="2" t="e">
        <f>VLOOKUP(P320,'[3]Monitor Schedule'!$A:$BM,38,FALSE)</f>
        <v>#N/A</v>
      </c>
      <c r="AY320" s="2" t="e">
        <f>VLOOKUP(P320,'[3]Monitor Schedule'!$A:$BM,39,FALSE)</f>
        <v>#N/A</v>
      </c>
      <c r="AZ320" s="2" t="e">
        <f>VLOOKUP(P320,'[3]Monitor Schedule'!$A:$BM,40,FALSE)</f>
        <v>#N/A</v>
      </c>
      <c r="BA320" s="2" t="e">
        <f>VLOOKUP(P320,'[3]Monitor Schedule'!$A:$BM,41,FALSE)</f>
        <v>#N/A</v>
      </c>
      <c r="BB320" s="2" t="e">
        <f>VLOOKUP(P320,'[3]Monitor Schedule'!$A:$BM,42,FALSE)</f>
        <v>#N/A</v>
      </c>
      <c r="BC320" s="2" t="e">
        <f>VLOOKUP(P320,'[3]Monitor Schedule'!$A:$BM,43,FALSE)</f>
        <v>#N/A</v>
      </c>
      <c r="BD320" s="2" t="e">
        <f>VLOOKUP(P320,'[3]Monitor Schedule'!$A:$BM,44,FALSE)</f>
        <v>#N/A</v>
      </c>
      <c r="BE320" s="2" t="e">
        <f>VLOOKUP(P320,'[3]Monitor Schedule'!$A:$BM,45,FALSE)</f>
        <v>#N/A</v>
      </c>
      <c r="BF320" s="2" t="e">
        <f>VLOOKUP(P320,'[3]Monitor Schedule'!$A:$BM,46,FALSE)</f>
        <v>#N/A</v>
      </c>
      <c r="BG320" s="2" t="e">
        <f>VLOOKUP(P320,'[3]Monitor Schedule'!$A:$BM,47,FALSE)</f>
        <v>#N/A</v>
      </c>
      <c r="BH320" s="2" t="e">
        <f>VLOOKUP(P320,'[3]Monitor Schedule'!$A:$BM,48,FALSE)</f>
        <v>#N/A</v>
      </c>
      <c r="BI320" s="2" t="e">
        <f>VLOOKUP(P320,'[3]Monitor Schedule'!$A:$BM,49,FALSE)</f>
        <v>#N/A</v>
      </c>
      <c r="BJ320" s="2" t="e">
        <f>VLOOKUP(P320,'[3]Monitor Schedule'!$A:$BM,50,FALSE)</f>
        <v>#N/A</v>
      </c>
      <c r="BK320" s="2" t="e">
        <f>VLOOKUP(P320,'[3]Monitor Schedule'!$A:$BM,51,FALSE)</f>
        <v>#N/A</v>
      </c>
      <c r="BL320" s="2" t="e">
        <f>VLOOKUP(P320,'[3]Monitor Schedule'!$A:$BM,52,FALSE)</f>
        <v>#N/A</v>
      </c>
      <c r="BM320" s="2" t="e">
        <f>VLOOKUP(P320,'[3]Monitor Schedule'!$A:$BM,53,FALSE)</f>
        <v>#N/A</v>
      </c>
      <c r="BN320" s="2" t="e">
        <f>VLOOKUP(P320,'[3]Monitor Schedule'!$A:$BM,54,FALSE)</f>
        <v>#N/A</v>
      </c>
      <c r="BO320" s="2" t="e">
        <f>VLOOKUP(P320,'[3]Monitor Schedule'!$A:$BM,55,FALSE)</f>
        <v>#N/A</v>
      </c>
      <c r="BP320" s="2" t="e">
        <f>VLOOKUP(P320,'[3]Monitor Schedule'!$A:$BM,56,FALSE)</f>
        <v>#N/A</v>
      </c>
      <c r="BQ320" s="2" t="e">
        <f>VLOOKUP(P320,'[3]Monitor Schedule'!$A:$BM,57,FALSE)</f>
        <v>#N/A</v>
      </c>
      <c r="BR320" s="2" t="e">
        <f>VLOOKUP(P320,'[3]Monitor Schedule'!$A:$BM,58,FALSE)</f>
        <v>#N/A</v>
      </c>
      <c r="BS320" s="2" t="e">
        <f>VLOOKUP(P320,'[3]Monitor Schedule'!$A:$BM,59,FALSE)</f>
        <v>#N/A</v>
      </c>
      <c r="BT320" s="2" t="e">
        <f>VLOOKUP(P320,'[3]Monitor Schedule'!$A:$BM,60,FALSE)</f>
        <v>#N/A</v>
      </c>
      <c r="BU320" s="2" t="e">
        <f>VLOOKUP(P320,'[3]Monitor Schedule'!$A:$BM,61,FALSE)</f>
        <v>#N/A</v>
      </c>
      <c r="BV320" s="2" t="e">
        <f>VLOOKUP(P320,'[3]Monitor Schedule'!$A:$BM,62,FALSE)</f>
        <v>#N/A</v>
      </c>
      <c r="BW320" s="2" t="e">
        <f>VLOOKUP(P320,'[3]Monitor Schedule'!$A:$BM,63,FALSE)</f>
        <v>#N/A</v>
      </c>
      <c r="BX320" s="2" t="e">
        <f>VLOOKUP(P320,'[3]Monitor Schedule'!$A:$BM,64,FALSE)</f>
        <v>#N/A</v>
      </c>
    </row>
    <row r="321" spans="1:77" s="2" customFormat="1">
      <c r="A321" s="146">
        <v>53311</v>
      </c>
      <c r="B321" s="146">
        <v>1850</v>
      </c>
      <c r="C321" s="146">
        <v>437</v>
      </c>
      <c r="D321" s="147">
        <v>44799</v>
      </c>
      <c r="E321" s="148">
        <f t="shared" si="463"/>
        <v>1567.9650000000001</v>
      </c>
      <c r="F321" s="149">
        <f t="shared" si="464"/>
        <v>376.3116</v>
      </c>
      <c r="G321" s="150">
        <v>11</v>
      </c>
      <c r="H321" s="150">
        <f t="shared" si="465"/>
        <v>1959.9562500000002</v>
      </c>
      <c r="I321" s="150">
        <f t="shared" si="466"/>
        <v>470.3895</v>
      </c>
      <c r="J321" s="150">
        <f t="shared" si="467"/>
        <v>2351.9475000000002</v>
      </c>
      <c r="K321" s="150">
        <f t="shared" si="468"/>
        <v>564.4674</v>
      </c>
      <c r="L321" s="150">
        <v>6</v>
      </c>
      <c r="M321" s="151">
        <v>8</v>
      </c>
      <c r="N321" s="152">
        <v>9</v>
      </c>
      <c r="O321" s="169" t="s">
        <v>411</v>
      </c>
      <c r="P321" s="8"/>
      <c r="Q321" s="8"/>
      <c r="R321" s="8"/>
      <c r="S321" s="8"/>
      <c r="T321" s="181" t="e">
        <f>VLOOKUP(P321,'[3]Monitor Schedule'!$A:$J,10,FALSE)</f>
        <v>#N/A</v>
      </c>
      <c r="U321" s="8"/>
      <c r="V321" s="181" t="e">
        <f>VLOOKUP(P321,'[3]Monitor Schedule'!$A:$K,11,FALSE)</f>
        <v>#N/A</v>
      </c>
      <c r="W321" s="181"/>
      <c r="X321" s="8" t="e">
        <f>VLOOKUP(P321,[4]ocr_assessors_for_ror!$B:$E,4,FALSE)</f>
        <v>#N/A</v>
      </c>
      <c r="Y321" s="2" t="e">
        <f>VLOOKUP(P321,'[3]Monitor Schedule'!$A:$BM,13,FALSE)</f>
        <v>#N/A</v>
      </c>
      <c r="Z321" s="2" t="e">
        <f>VLOOKUP(P321,'[3]Monitor Schedule'!$A:$BM,14,FALSE)</f>
        <v>#N/A</v>
      </c>
      <c r="AA321" s="2" t="e">
        <f>VLOOKUP(P321,'[3]Monitor Schedule'!$A:$BM,15,FALSE)</f>
        <v>#N/A</v>
      </c>
      <c r="AB321" s="2" t="e">
        <f>VLOOKUP(P321,'[3]Monitor Schedule'!$A:$BM,16,FALSE)</f>
        <v>#N/A</v>
      </c>
      <c r="AC321" s="2" t="e">
        <f>VLOOKUP(P321,'[3]Monitor Schedule'!$A:$BM,17,FALSE)</f>
        <v>#N/A</v>
      </c>
      <c r="AD321" s="2" t="e">
        <f>VLOOKUP(P321,'[3]Monitor Schedule'!$A:$BM,18,FALSE)</f>
        <v>#N/A</v>
      </c>
      <c r="AE321" s="2" t="e">
        <f>VLOOKUP(P321,'[3]Monitor Schedule'!$A:$BM,19,FALSE)</f>
        <v>#N/A</v>
      </c>
      <c r="AF321" s="2" t="e">
        <f>VLOOKUP(P321,'[3]Monitor Schedule'!$A:$BM,20,FALSE)</f>
        <v>#N/A</v>
      </c>
      <c r="AG321" s="2" t="e">
        <f>VLOOKUP(P321,'[3]Monitor Schedule'!$A:$BM,21,FALSE)</f>
        <v>#N/A</v>
      </c>
      <c r="AH321" s="2" t="e">
        <f>VLOOKUP(P321,'[3]Monitor Schedule'!$A:$BM,22,FALSE)</f>
        <v>#N/A</v>
      </c>
      <c r="AI321" s="2" t="e">
        <f>VLOOKUP(P321,'[3]Monitor Schedule'!$A:$BM,23,FALSE)</f>
        <v>#N/A</v>
      </c>
      <c r="AJ321" s="2" t="e">
        <f>VLOOKUP(P321,'[3]Monitor Schedule'!$A:$BM,24,FALSE)</f>
        <v>#N/A</v>
      </c>
      <c r="AK321" s="2" t="e">
        <f>VLOOKUP(P321,'[3]Monitor Schedule'!$A:$BM,25,FALSE)</f>
        <v>#N/A</v>
      </c>
      <c r="AL321" s="2" t="e">
        <f>VLOOKUP(P321,'[3]Monitor Schedule'!$A:$BM,26,FALSE)</f>
        <v>#N/A</v>
      </c>
      <c r="AM321" s="2" t="e">
        <f>VLOOKUP(P321,'[3]Monitor Schedule'!$A:$BM,27,FALSE)</f>
        <v>#N/A</v>
      </c>
      <c r="AN321" s="2" t="e">
        <f>VLOOKUP(P321,'[3]Monitor Schedule'!$A:$BM,28,FALSE)</f>
        <v>#N/A</v>
      </c>
      <c r="AO321" s="2" t="e">
        <f>VLOOKUP(P321,'[3]Monitor Schedule'!$A:$BM,29,FALSE)</f>
        <v>#N/A</v>
      </c>
      <c r="AP321" s="2" t="e">
        <f>VLOOKUP(P321,'[3]Monitor Schedule'!$A:$BM,30,FALSE)</f>
        <v>#N/A</v>
      </c>
      <c r="AQ321" s="2" t="e">
        <f>VLOOKUP(P321,'[3]Monitor Schedule'!$A:$BM,31,FALSE)</f>
        <v>#N/A</v>
      </c>
      <c r="AR321" s="2" t="e">
        <f>VLOOKUP(P321,'[3]Monitor Schedule'!$A:$BM,32,FALSE)</f>
        <v>#N/A</v>
      </c>
      <c r="AS321" s="2" t="e">
        <f>VLOOKUP(P321,'[3]Monitor Schedule'!$A:$BM,33,FALSE)</f>
        <v>#N/A</v>
      </c>
      <c r="AT321" s="2" t="e">
        <f>VLOOKUP(P321,'[3]Monitor Schedule'!$A:$BM,34,FALSE)</f>
        <v>#N/A</v>
      </c>
      <c r="AU321" s="2" t="e">
        <f>VLOOKUP(P321,'[3]Monitor Schedule'!$A:$BM,35,FALSE)</f>
        <v>#N/A</v>
      </c>
      <c r="AV321" s="2" t="e">
        <f>VLOOKUP(P321,'[3]Monitor Schedule'!$A:$BM,36,FALSE)</f>
        <v>#N/A</v>
      </c>
      <c r="AW321" s="2" t="e">
        <f>VLOOKUP(P321,'[3]Monitor Schedule'!$A:$BM,37,FALSE)</f>
        <v>#N/A</v>
      </c>
      <c r="AX321" s="2" t="e">
        <f>VLOOKUP(P321,'[3]Monitor Schedule'!$A:$BM,38,FALSE)</f>
        <v>#N/A</v>
      </c>
      <c r="AY321" s="2" t="e">
        <f>VLOOKUP(P321,'[3]Monitor Schedule'!$A:$BM,39,FALSE)</f>
        <v>#N/A</v>
      </c>
      <c r="AZ321" s="2" t="e">
        <f>VLOOKUP(P321,'[3]Monitor Schedule'!$A:$BM,40,FALSE)</f>
        <v>#N/A</v>
      </c>
      <c r="BA321" s="2" t="e">
        <f>VLOOKUP(P321,'[3]Monitor Schedule'!$A:$BM,41,FALSE)</f>
        <v>#N/A</v>
      </c>
      <c r="BB321" s="2" t="e">
        <f>VLOOKUP(P321,'[3]Monitor Schedule'!$A:$BM,42,FALSE)</f>
        <v>#N/A</v>
      </c>
      <c r="BC321" s="2" t="e">
        <f>VLOOKUP(P321,'[3]Monitor Schedule'!$A:$BM,43,FALSE)</f>
        <v>#N/A</v>
      </c>
      <c r="BD321" s="2" t="e">
        <f>VLOOKUP(P321,'[3]Monitor Schedule'!$A:$BM,44,FALSE)</f>
        <v>#N/A</v>
      </c>
      <c r="BE321" s="2" t="e">
        <f>VLOOKUP(P321,'[3]Monitor Schedule'!$A:$BM,45,FALSE)</f>
        <v>#N/A</v>
      </c>
      <c r="BF321" s="2" t="e">
        <f>VLOOKUP(P321,'[3]Monitor Schedule'!$A:$BM,46,FALSE)</f>
        <v>#N/A</v>
      </c>
      <c r="BG321" s="2" t="e">
        <f>VLOOKUP(P321,'[3]Monitor Schedule'!$A:$BM,47,FALSE)</f>
        <v>#N/A</v>
      </c>
      <c r="BH321" s="2" t="e">
        <f>VLOOKUP(P321,'[3]Monitor Schedule'!$A:$BM,48,FALSE)</f>
        <v>#N/A</v>
      </c>
      <c r="BI321" s="2" t="e">
        <f>VLOOKUP(P321,'[3]Monitor Schedule'!$A:$BM,49,FALSE)</f>
        <v>#N/A</v>
      </c>
      <c r="BJ321" s="2" t="e">
        <f>VLOOKUP(P321,'[3]Monitor Schedule'!$A:$BM,50,FALSE)</f>
        <v>#N/A</v>
      </c>
      <c r="BK321" s="2" t="e">
        <f>VLOOKUP(P321,'[3]Monitor Schedule'!$A:$BM,51,FALSE)</f>
        <v>#N/A</v>
      </c>
      <c r="BL321" s="2" t="e">
        <f>VLOOKUP(P321,'[3]Monitor Schedule'!$A:$BM,52,FALSE)</f>
        <v>#N/A</v>
      </c>
      <c r="BM321" s="2" t="e">
        <f>VLOOKUP(P321,'[3]Monitor Schedule'!$A:$BM,53,FALSE)</f>
        <v>#N/A</v>
      </c>
      <c r="BN321" s="2" t="e">
        <f>VLOOKUP(P321,'[3]Monitor Schedule'!$A:$BM,54,FALSE)</f>
        <v>#N/A</v>
      </c>
      <c r="BO321" s="2" t="e">
        <f>VLOOKUP(P321,'[3]Monitor Schedule'!$A:$BM,55,FALSE)</f>
        <v>#N/A</v>
      </c>
      <c r="BP321" s="2" t="e">
        <f>VLOOKUP(P321,'[3]Monitor Schedule'!$A:$BM,56,FALSE)</f>
        <v>#N/A</v>
      </c>
      <c r="BQ321" s="2" t="e">
        <f>VLOOKUP(P321,'[3]Monitor Schedule'!$A:$BM,57,FALSE)</f>
        <v>#N/A</v>
      </c>
      <c r="BR321" s="2" t="e">
        <f>VLOOKUP(P321,'[3]Monitor Schedule'!$A:$BM,58,FALSE)</f>
        <v>#N/A</v>
      </c>
      <c r="BS321" s="2" t="e">
        <f>VLOOKUP(P321,'[3]Monitor Schedule'!$A:$BM,59,FALSE)</f>
        <v>#N/A</v>
      </c>
      <c r="BT321" s="2" t="e">
        <f>VLOOKUP(P321,'[3]Monitor Schedule'!$A:$BM,60,FALSE)</f>
        <v>#N/A</v>
      </c>
      <c r="BU321" s="2" t="e">
        <f>VLOOKUP(P321,'[3]Monitor Schedule'!$A:$BM,61,FALSE)</f>
        <v>#N/A</v>
      </c>
      <c r="BV321" s="2" t="e">
        <f>VLOOKUP(P321,'[3]Monitor Schedule'!$A:$BM,62,FALSE)</f>
        <v>#N/A</v>
      </c>
      <c r="BW321" s="2" t="e">
        <f>VLOOKUP(P321,'[3]Monitor Schedule'!$A:$BM,63,FALSE)</f>
        <v>#N/A</v>
      </c>
      <c r="BX321" s="2" t="e">
        <f>VLOOKUP(P321,'[3]Monitor Schedule'!$A:$BM,64,FALSE)</f>
        <v>#N/A</v>
      </c>
      <c r="BY321" s="2" t="e">
        <f>VLOOKUP(P321,'[3]Monitor Schedule'!$A:$BM,65,FALSE)</f>
        <v>#N/A</v>
      </c>
    </row>
    <row r="322" spans="1:77" s="2" customFormat="1">
      <c r="A322" s="146">
        <v>53311</v>
      </c>
      <c r="B322" s="146">
        <v>1850</v>
      </c>
      <c r="C322" s="146">
        <v>437</v>
      </c>
      <c r="D322" s="147">
        <v>44799</v>
      </c>
      <c r="E322" s="148">
        <f t="shared" si="463"/>
        <v>1567.9650000000001</v>
      </c>
      <c r="F322" s="149">
        <f t="shared" si="464"/>
        <v>376.3116</v>
      </c>
      <c r="G322" s="150">
        <v>11</v>
      </c>
      <c r="H322" s="150">
        <f t="shared" si="465"/>
        <v>1959.9562500000002</v>
      </c>
      <c r="I322" s="150">
        <f t="shared" si="466"/>
        <v>470.3895</v>
      </c>
      <c r="J322" s="150">
        <f t="shared" si="467"/>
        <v>2351.9475000000002</v>
      </c>
      <c r="K322" s="150">
        <f t="shared" si="468"/>
        <v>564.4674</v>
      </c>
      <c r="L322" s="150">
        <v>6</v>
      </c>
      <c r="M322" s="151">
        <v>8</v>
      </c>
      <c r="N322" s="152">
        <v>9</v>
      </c>
      <c r="O322" s="169" t="s">
        <v>411</v>
      </c>
      <c r="P322" s="8"/>
      <c r="R322" s="169" t="s">
        <v>49</v>
      </c>
      <c r="S322" s="186"/>
      <c r="T322" s="181" t="e">
        <f>VLOOKUP(P322,'[3]Monitor Schedule'!$A:$J,10,FALSE)</f>
        <v>#N/A</v>
      </c>
      <c r="U322" s="186"/>
      <c r="V322" s="181" t="e">
        <f>VLOOKUP(P322,'[3]Monitor Schedule'!$A:$K,11,FALSE)</f>
        <v>#N/A</v>
      </c>
      <c r="W322" s="181"/>
      <c r="X322" s="8" t="e">
        <f>VLOOKUP(P322,[4]ocr_assessors_for_ror!$B:$E,4,FALSE)</f>
        <v>#N/A</v>
      </c>
      <c r="Y322" s="139">
        <f t="shared" ref="Y322:BD322" si="481">COUNTIF(Y312:Y321,"yes")</f>
        <v>3</v>
      </c>
      <c r="Z322" s="139">
        <f t="shared" si="481"/>
        <v>3</v>
      </c>
      <c r="AA322" s="139">
        <f t="shared" si="481"/>
        <v>4</v>
      </c>
      <c r="AB322" s="139">
        <f t="shared" si="481"/>
        <v>4</v>
      </c>
      <c r="AC322" s="139">
        <f t="shared" si="481"/>
        <v>2</v>
      </c>
      <c r="AD322" s="139">
        <f t="shared" si="481"/>
        <v>1</v>
      </c>
      <c r="AE322" s="139">
        <f t="shared" si="481"/>
        <v>2</v>
      </c>
      <c r="AF322" s="139">
        <f t="shared" si="481"/>
        <v>3</v>
      </c>
      <c r="AG322" s="139">
        <f t="shared" si="481"/>
        <v>2</v>
      </c>
      <c r="AH322" s="139">
        <f t="shared" si="481"/>
        <v>2</v>
      </c>
      <c r="AI322" s="139">
        <f t="shared" si="481"/>
        <v>2</v>
      </c>
      <c r="AJ322" s="139">
        <f t="shared" si="481"/>
        <v>3</v>
      </c>
      <c r="AK322" s="139">
        <f t="shared" si="481"/>
        <v>4</v>
      </c>
      <c r="AL322" s="139">
        <f t="shared" si="481"/>
        <v>4</v>
      </c>
      <c r="AM322" s="139">
        <f t="shared" si="481"/>
        <v>4</v>
      </c>
      <c r="AN322" s="139">
        <f t="shared" si="481"/>
        <v>3</v>
      </c>
      <c r="AO322" s="139">
        <f t="shared" si="481"/>
        <v>3</v>
      </c>
      <c r="AP322" s="139">
        <f t="shared" si="481"/>
        <v>4</v>
      </c>
      <c r="AQ322" s="139">
        <f t="shared" si="481"/>
        <v>3</v>
      </c>
      <c r="AR322" s="139">
        <f t="shared" si="481"/>
        <v>3</v>
      </c>
      <c r="AS322" s="139">
        <f t="shared" si="481"/>
        <v>4</v>
      </c>
      <c r="AT322" s="139">
        <f t="shared" si="481"/>
        <v>3</v>
      </c>
      <c r="AU322" s="139">
        <f t="shared" si="481"/>
        <v>2</v>
      </c>
      <c r="AV322" s="139">
        <f t="shared" si="481"/>
        <v>2</v>
      </c>
      <c r="AW322" s="139">
        <f t="shared" si="481"/>
        <v>4</v>
      </c>
      <c r="AX322" s="139">
        <f t="shared" si="481"/>
        <v>3</v>
      </c>
      <c r="AY322" s="139">
        <f t="shared" si="481"/>
        <v>2</v>
      </c>
      <c r="AZ322" s="139">
        <f t="shared" si="481"/>
        <v>3</v>
      </c>
      <c r="BA322" s="139">
        <f t="shared" si="481"/>
        <v>3</v>
      </c>
      <c r="BB322" s="139">
        <f t="shared" si="481"/>
        <v>2</v>
      </c>
      <c r="BC322" s="139">
        <f t="shared" si="481"/>
        <v>2</v>
      </c>
      <c r="BD322" s="139">
        <f t="shared" si="481"/>
        <v>3</v>
      </c>
      <c r="BE322" s="139">
        <f t="shared" ref="BE322:BX322" si="482">COUNTIF(BE312:BE321,"yes")</f>
        <v>2</v>
      </c>
      <c r="BF322" s="139">
        <f t="shared" si="482"/>
        <v>2</v>
      </c>
      <c r="BG322" s="139">
        <f t="shared" si="482"/>
        <v>2</v>
      </c>
      <c r="BH322" s="139">
        <f t="shared" si="482"/>
        <v>2</v>
      </c>
      <c r="BI322" s="139">
        <f t="shared" si="482"/>
        <v>1</v>
      </c>
      <c r="BJ322" s="139">
        <f t="shared" si="482"/>
        <v>1</v>
      </c>
      <c r="BK322" s="139">
        <f t="shared" si="482"/>
        <v>4</v>
      </c>
      <c r="BL322" s="139">
        <f t="shared" si="482"/>
        <v>4</v>
      </c>
      <c r="BM322" s="139">
        <f t="shared" si="482"/>
        <v>3</v>
      </c>
      <c r="BN322" s="139">
        <f t="shared" si="482"/>
        <v>3</v>
      </c>
      <c r="BO322" s="139">
        <f t="shared" si="482"/>
        <v>2</v>
      </c>
      <c r="BP322" s="139">
        <f t="shared" si="482"/>
        <v>3</v>
      </c>
      <c r="BQ322" s="139">
        <f t="shared" si="482"/>
        <v>3</v>
      </c>
      <c r="BR322" s="139">
        <f t="shared" si="482"/>
        <v>1</v>
      </c>
      <c r="BS322" s="139">
        <f t="shared" si="482"/>
        <v>0</v>
      </c>
      <c r="BT322" s="139">
        <f t="shared" si="482"/>
        <v>0</v>
      </c>
      <c r="BU322" s="139">
        <f t="shared" si="482"/>
        <v>1</v>
      </c>
      <c r="BV322" s="139">
        <f t="shared" si="482"/>
        <v>1</v>
      </c>
      <c r="BW322" s="139">
        <f t="shared" si="482"/>
        <v>1</v>
      </c>
      <c r="BX322" s="139">
        <f t="shared" si="482"/>
        <v>1</v>
      </c>
    </row>
    <row r="323" spans="1:77" s="2" customFormat="1">
      <c r="A323" s="146">
        <v>53311</v>
      </c>
      <c r="B323" s="146">
        <v>1850</v>
      </c>
      <c r="C323" s="146">
        <v>437</v>
      </c>
      <c r="D323" s="147">
        <v>44799</v>
      </c>
      <c r="E323" s="148">
        <f t="shared" si="463"/>
        <v>1567.9650000000001</v>
      </c>
      <c r="F323" s="149">
        <f t="shared" si="464"/>
        <v>376.3116</v>
      </c>
      <c r="G323" s="150">
        <v>11</v>
      </c>
      <c r="H323" s="150">
        <f t="shared" si="465"/>
        <v>1959.9562500000002</v>
      </c>
      <c r="I323" s="150">
        <f t="shared" si="466"/>
        <v>470.3895</v>
      </c>
      <c r="J323" s="150">
        <f t="shared" si="467"/>
        <v>2351.9475000000002</v>
      </c>
      <c r="K323" s="150">
        <f t="shared" si="468"/>
        <v>564.4674</v>
      </c>
      <c r="L323" s="150">
        <v>6</v>
      </c>
      <c r="M323" s="151">
        <v>8</v>
      </c>
      <c r="N323" s="152">
        <v>9</v>
      </c>
      <c r="O323" s="169" t="s">
        <v>411</v>
      </c>
      <c r="P323" s="8"/>
      <c r="R323" s="169" t="s">
        <v>50</v>
      </c>
      <c r="S323" s="186"/>
      <c r="T323" s="181" t="e">
        <f>VLOOKUP(P323,'[3]Monitor Schedule'!$A:$J,10,FALSE)</f>
        <v>#N/A</v>
      </c>
      <c r="U323" s="186"/>
      <c r="V323" s="181" t="e">
        <f>VLOOKUP(P323,'[3]Monitor Schedule'!$A:$K,11,FALSE)</f>
        <v>#N/A</v>
      </c>
      <c r="W323" s="181"/>
      <c r="X323" s="8" t="e">
        <f>VLOOKUP(P323,[4]ocr_assessors_for_ror!$B:$E,4,FALSE)</f>
        <v>#N/A</v>
      </c>
      <c r="Y323" s="139">
        <v>2</v>
      </c>
      <c r="Z323" s="139">
        <v>2</v>
      </c>
      <c r="AA323" s="139">
        <v>2</v>
      </c>
      <c r="AB323" s="139">
        <v>2</v>
      </c>
      <c r="AC323" s="139">
        <v>2</v>
      </c>
      <c r="AD323" s="139">
        <v>2</v>
      </c>
      <c r="AE323" s="139">
        <v>2</v>
      </c>
      <c r="AF323" s="139">
        <v>2</v>
      </c>
      <c r="AG323" s="139">
        <v>2</v>
      </c>
      <c r="AH323" s="139">
        <v>2</v>
      </c>
      <c r="AI323" s="139">
        <v>2</v>
      </c>
      <c r="AJ323" s="139">
        <v>2</v>
      </c>
      <c r="AK323" s="139">
        <v>2</v>
      </c>
      <c r="AL323" s="139">
        <v>2</v>
      </c>
      <c r="AM323" s="139">
        <v>2</v>
      </c>
      <c r="AN323" s="139">
        <v>2</v>
      </c>
      <c r="AO323" s="139">
        <v>2</v>
      </c>
      <c r="AP323" s="139">
        <v>2</v>
      </c>
      <c r="AQ323" s="139">
        <v>2</v>
      </c>
      <c r="AR323" s="139">
        <v>2</v>
      </c>
      <c r="AS323" s="139">
        <v>2</v>
      </c>
      <c r="AT323" s="139">
        <v>2</v>
      </c>
      <c r="AU323" s="139">
        <v>2</v>
      </c>
      <c r="AV323" s="139">
        <v>2</v>
      </c>
      <c r="AW323" s="139">
        <v>2</v>
      </c>
      <c r="AX323" s="139">
        <v>2</v>
      </c>
      <c r="AY323" s="139">
        <v>2</v>
      </c>
      <c r="AZ323" s="139">
        <v>2</v>
      </c>
      <c r="BA323" s="139">
        <v>2</v>
      </c>
      <c r="BB323" s="139">
        <v>2</v>
      </c>
      <c r="BC323" s="139">
        <v>2</v>
      </c>
      <c r="BD323" s="139">
        <v>2</v>
      </c>
      <c r="BE323" s="139">
        <v>2</v>
      </c>
      <c r="BF323" s="139">
        <v>2</v>
      </c>
      <c r="BG323" s="139">
        <v>2</v>
      </c>
      <c r="BH323" s="139">
        <v>2</v>
      </c>
      <c r="BI323" s="139">
        <v>2</v>
      </c>
      <c r="BJ323" s="139">
        <v>2</v>
      </c>
      <c r="BK323" s="139">
        <v>2</v>
      </c>
      <c r="BL323" s="139">
        <v>2</v>
      </c>
      <c r="BM323" s="139">
        <v>2</v>
      </c>
      <c r="BN323" s="139">
        <v>2</v>
      </c>
      <c r="BO323" s="139">
        <v>1</v>
      </c>
      <c r="BP323" s="139">
        <v>1</v>
      </c>
      <c r="BQ323" s="139">
        <v>1</v>
      </c>
      <c r="BR323" s="139">
        <v>1</v>
      </c>
      <c r="BS323" s="139">
        <v>1</v>
      </c>
      <c r="BT323" s="139">
        <v>1</v>
      </c>
      <c r="BU323" s="139">
        <v>1</v>
      </c>
      <c r="BV323" s="139">
        <v>1</v>
      </c>
      <c r="BW323" s="139">
        <v>1</v>
      </c>
      <c r="BX323" s="139">
        <v>1</v>
      </c>
    </row>
    <row r="324" spans="1:77">
      <c r="O324" s="10"/>
      <c r="P324" s="8"/>
      <c r="Q324" s="2"/>
      <c r="R324" s="169" t="s">
        <v>51</v>
      </c>
      <c r="S324" s="186"/>
      <c r="T324" s="181" t="e">
        <f>VLOOKUP(P324,'[3]Monitor Schedule'!$A:$J,10,FALSE)</f>
        <v>#N/A</v>
      </c>
      <c r="U324" s="186"/>
      <c r="V324" s="181" t="e">
        <f>VLOOKUP(P324,'[3]Monitor Schedule'!$A:$K,11,FALSE)</f>
        <v>#N/A</v>
      </c>
      <c r="W324" s="181"/>
      <c r="X324" s="8" t="e">
        <f>VLOOKUP(P324,[4]ocr_assessors_for_ror!$B:$E,4,FALSE)</f>
        <v>#N/A</v>
      </c>
      <c r="Y324" s="170">
        <f>Y322-Y323</f>
        <v>1</v>
      </c>
      <c r="Z324" s="170">
        <f t="shared" ref="Z324:BX324" si="483">Z322-Z323</f>
        <v>1</v>
      </c>
      <c r="AA324" s="170">
        <f t="shared" si="483"/>
        <v>2</v>
      </c>
      <c r="AB324" s="170">
        <f t="shared" si="483"/>
        <v>2</v>
      </c>
      <c r="AC324" s="170">
        <f t="shared" si="483"/>
        <v>0</v>
      </c>
      <c r="AD324" s="171">
        <f t="shared" si="483"/>
        <v>-1</v>
      </c>
      <c r="AE324" s="170">
        <f t="shared" si="483"/>
        <v>0</v>
      </c>
      <c r="AF324" s="170">
        <f t="shared" si="483"/>
        <v>1</v>
      </c>
      <c r="AG324" s="170">
        <f t="shared" si="483"/>
        <v>0</v>
      </c>
      <c r="AH324" s="170">
        <f t="shared" si="483"/>
        <v>0</v>
      </c>
      <c r="AI324" s="170">
        <f t="shared" si="483"/>
        <v>0</v>
      </c>
      <c r="AJ324" s="170">
        <f t="shared" si="483"/>
        <v>1</v>
      </c>
      <c r="AK324" s="170">
        <f t="shared" si="483"/>
        <v>2</v>
      </c>
      <c r="AL324" s="170">
        <f t="shared" si="483"/>
        <v>2</v>
      </c>
      <c r="AM324" s="170">
        <f t="shared" si="483"/>
        <v>2</v>
      </c>
      <c r="AN324" s="170">
        <f t="shared" si="483"/>
        <v>1</v>
      </c>
      <c r="AO324" s="170">
        <f t="shared" si="483"/>
        <v>1</v>
      </c>
      <c r="AP324" s="170">
        <f t="shared" si="483"/>
        <v>2</v>
      </c>
      <c r="AQ324" s="170">
        <f t="shared" si="483"/>
        <v>1</v>
      </c>
      <c r="AR324" s="170">
        <f t="shared" si="483"/>
        <v>1</v>
      </c>
      <c r="AS324" s="170">
        <f t="shared" si="483"/>
        <v>2</v>
      </c>
      <c r="AT324" s="170">
        <f t="shared" si="483"/>
        <v>1</v>
      </c>
      <c r="AU324" s="170">
        <f t="shared" si="483"/>
        <v>0</v>
      </c>
      <c r="AV324" s="170">
        <f t="shared" si="483"/>
        <v>0</v>
      </c>
      <c r="AW324" s="170">
        <f t="shared" si="483"/>
        <v>2</v>
      </c>
      <c r="AX324" s="170">
        <f t="shared" si="483"/>
        <v>1</v>
      </c>
      <c r="AY324" s="170">
        <f t="shared" si="483"/>
        <v>0</v>
      </c>
      <c r="AZ324" s="170">
        <f t="shared" si="483"/>
        <v>1</v>
      </c>
      <c r="BA324" s="170">
        <f t="shared" si="483"/>
        <v>1</v>
      </c>
      <c r="BB324" s="170">
        <f t="shared" si="483"/>
        <v>0</v>
      </c>
      <c r="BC324" s="170">
        <f t="shared" si="483"/>
        <v>0</v>
      </c>
      <c r="BD324" s="170">
        <f t="shared" si="483"/>
        <v>1</v>
      </c>
      <c r="BE324" s="170">
        <f t="shared" si="483"/>
        <v>0</v>
      </c>
      <c r="BF324" s="170">
        <f t="shared" si="483"/>
        <v>0</v>
      </c>
      <c r="BG324" s="170">
        <f t="shared" si="483"/>
        <v>0</v>
      </c>
      <c r="BH324" s="170">
        <f t="shared" si="483"/>
        <v>0</v>
      </c>
      <c r="BI324" s="171">
        <f t="shared" si="483"/>
        <v>-1</v>
      </c>
      <c r="BJ324" s="171">
        <f t="shared" si="483"/>
        <v>-1</v>
      </c>
      <c r="BK324" s="170">
        <f t="shared" si="483"/>
        <v>2</v>
      </c>
      <c r="BL324" s="170">
        <f t="shared" si="483"/>
        <v>2</v>
      </c>
      <c r="BM324" s="170">
        <f t="shared" si="483"/>
        <v>1</v>
      </c>
      <c r="BN324" s="170">
        <f t="shared" si="483"/>
        <v>1</v>
      </c>
      <c r="BO324" s="170">
        <f t="shared" si="483"/>
        <v>1</v>
      </c>
      <c r="BP324" s="170">
        <f t="shared" si="483"/>
        <v>2</v>
      </c>
      <c r="BQ324" s="170">
        <f t="shared" si="483"/>
        <v>2</v>
      </c>
      <c r="BR324" s="170">
        <f t="shared" si="483"/>
        <v>0</v>
      </c>
      <c r="BS324" s="171">
        <f t="shared" si="483"/>
        <v>-1</v>
      </c>
      <c r="BT324" s="171">
        <f t="shared" si="483"/>
        <v>-1</v>
      </c>
      <c r="BU324" s="170">
        <f t="shared" si="483"/>
        <v>0</v>
      </c>
      <c r="BV324" s="170">
        <f t="shared" si="483"/>
        <v>0</v>
      </c>
      <c r="BW324" s="170">
        <f t="shared" si="483"/>
        <v>0</v>
      </c>
      <c r="BX324" s="170">
        <f t="shared" si="483"/>
        <v>0</v>
      </c>
      <c r="BY324" s="2"/>
    </row>
    <row r="325" spans="1:77">
      <c r="O325" s="10"/>
      <c r="P325" s="8"/>
      <c r="Q325" s="2"/>
      <c r="R325" s="2"/>
      <c r="S325" s="8"/>
      <c r="T325" s="181" t="e">
        <f>VLOOKUP(P325,'[3]Monitor Schedule'!$A:$J,10,FALSE)</f>
        <v>#N/A</v>
      </c>
      <c r="U325" s="8"/>
      <c r="V325" s="181" t="e">
        <f>VLOOKUP(P325,'[3]Monitor Schedule'!$A:$K,11,FALSE)</f>
        <v>#N/A</v>
      </c>
      <c r="W325" s="181"/>
      <c r="X325" s="8" t="e">
        <f>VLOOKUP(P325,[4]ocr_assessors_for_ror!$B:$E,4,FALSE)</f>
        <v>#N/A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</row>
    <row r="326" spans="1:77">
      <c r="O326" s="10"/>
      <c r="P326" s="8"/>
      <c r="Q326" s="2"/>
      <c r="R326" s="2"/>
      <c r="S326" s="8"/>
      <c r="T326" s="181" t="e">
        <f>VLOOKUP(P326,'[3]Monitor Schedule'!$A:$J,10,FALSE)</f>
        <v>#N/A</v>
      </c>
      <c r="U326" s="8"/>
      <c r="V326" s="181" t="e">
        <f>VLOOKUP(P326,'[3]Monitor Schedule'!$A:$K,11,FALSE)</f>
        <v>#N/A</v>
      </c>
      <c r="W326" s="181"/>
      <c r="X326" s="8" t="e">
        <f>VLOOKUP(P326,[4]ocr_assessors_for_ror!$B:$E,4,FALSE)</f>
        <v>#N/A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</row>
    <row r="327" spans="1:77">
      <c r="O327" s="169" t="s">
        <v>423</v>
      </c>
      <c r="P327" s="8">
        <v>686093</v>
      </c>
      <c r="Q327" s="8" t="s">
        <v>162</v>
      </c>
      <c r="R327" s="8" t="s">
        <v>163</v>
      </c>
      <c r="S327" s="181">
        <v>44770</v>
      </c>
      <c r="T327" s="181">
        <f>VLOOKUP(P327,'[3]Monitor Schedule'!$A:$J,10,FALSE)</f>
        <v>44706</v>
      </c>
      <c r="U327" s="181">
        <v>44784</v>
      </c>
      <c r="V327" s="181" t="e">
        <f>VLOOKUP(P327,'[3]Monitor Schedule'!$A:$K,11,FALSE)</f>
        <v>#N/A</v>
      </c>
      <c r="W327" s="181" t="s">
        <v>30</v>
      </c>
      <c r="X327" s="8" t="s">
        <v>30</v>
      </c>
      <c r="Y327" s="2" t="str">
        <f>VLOOKUP(P327,'[3]Monitor Schedule'!$A:$BM,13,FALSE)</f>
        <v>No</v>
      </c>
      <c r="Z327" s="2" t="s">
        <v>28</v>
      </c>
      <c r="AA327" s="2" t="str">
        <f>VLOOKUP(P327,'[3]Monitor Schedule'!$A:$BM,15,FALSE)</f>
        <v>Yes</v>
      </c>
      <c r="AB327" s="2" t="str">
        <f>VLOOKUP(P327,'[3]Monitor Schedule'!$A:$BM,16,FALSE)</f>
        <v>Yes</v>
      </c>
      <c r="AC327" s="2" t="str">
        <f>VLOOKUP(P327,'[3]Monitor Schedule'!$A:$BM,17,FALSE)</f>
        <v>Yes</v>
      </c>
      <c r="AD327" s="2" t="str">
        <f>VLOOKUP(P327,'[3]Monitor Schedule'!$A:$BM,18,FALSE)</f>
        <v>No</v>
      </c>
      <c r="AE327" s="2" t="str">
        <f>VLOOKUP(P327,'[3]Monitor Schedule'!$A:$BM,19,FALSE)</f>
        <v>No</v>
      </c>
      <c r="AF327" s="2" t="str">
        <f>VLOOKUP(P327,'[3]Monitor Schedule'!$A:$BM,20,FALSE)</f>
        <v>No</v>
      </c>
      <c r="AG327" s="2" t="str">
        <f>VLOOKUP(P327,'[3]Monitor Schedule'!$A:$BM,21,FALSE)</f>
        <v>No</v>
      </c>
      <c r="AH327" s="2" t="str">
        <f>VLOOKUP(P327,'[3]Monitor Schedule'!$A:$BM,22,FALSE)</f>
        <v>No</v>
      </c>
      <c r="AI327" s="2" t="str">
        <f>VLOOKUP(P327,'[3]Monitor Schedule'!$A:$BM,23,FALSE)</f>
        <v>No</v>
      </c>
      <c r="AJ327" s="2" t="str">
        <f>VLOOKUP(P327,'[3]Monitor Schedule'!$A:$BM,24,FALSE)</f>
        <v>No</v>
      </c>
      <c r="AK327" s="2" t="str">
        <f>VLOOKUP(P327,'[3]Monitor Schedule'!$A:$BM,25,FALSE)</f>
        <v>No</v>
      </c>
      <c r="AL327" s="2" t="str">
        <f>VLOOKUP(P327,'[3]Monitor Schedule'!$A:$BM,26,FALSE)</f>
        <v>No</v>
      </c>
      <c r="AM327" s="2" t="str">
        <f>VLOOKUP(P327,'[3]Monitor Schedule'!$A:$BM,27,FALSE)</f>
        <v>No</v>
      </c>
      <c r="AN327" s="2" t="str">
        <f>VLOOKUP(P327,'[3]Monitor Schedule'!$A:$BM,28,FALSE)</f>
        <v>No</v>
      </c>
      <c r="AO327" s="2" t="str">
        <f>VLOOKUP(P327,'[3]Monitor Schedule'!$A:$BM,29,FALSE)</f>
        <v>No</v>
      </c>
      <c r="AP327" s="2" t="str">
        <f>VLOOKUP(P327,'[3]Monitor Schedule'!$A:$BM,30,FALSE)</f>
        <v>No</v>
      </c>
      <c r="AQ327" s="2" t="str">
        <f>VLOOKUP(P327,'[3]Monitor Schedule'!$A:$BM,31,FALSE)</f>
        <v>No</v>
      </c>
      <c r="AR327" s="2" t="str">
        <f>VLOOKUP(P327,'[3]Monitor Schedule'!$A:$BM,32,FALSE)</f>
        <v>No</v>
      </c>
      <c r="AS327" s="2" t="str">
        <f>VLOOKUP(P327,'[3]Monitor Schedule'!$A:$BM,33,FALSE)</f>
        <v>No</v>
      </c>
      <c r="AT327" s="167" t="s">
        <v>42</v>
      </c>
      <c r="AU327" s="2" t="str">
        <f>VLOOKUP(P327,'[3]Monitor Schedule'!$A:$BM,35,FALSE)</f>
        <v>Yes</v>
      </c>
      <c r="AV327" s="2" t="str">
        <f>VLOOKUP(P327,'[3]Monitor Schedule'!$A:$BM,36,FALSE)</f>
        <v>Yes</v>
      </c>
      <c r="AW327" s="168" t="s">
        <v>42</v>
      </c>
      <c r="AX327" s="2" t="str">
        <f>VLOOKUP(P327,'[3]Monitor Schedule'!$A:$BM,38,FALSE)</f>
        <v>No</v>
      </c>
      <c r="AY327" s="2" t="str">
        <f>VLOOKUP(P327,'[3]Monitor Schedule'!$A:$BM,39,FALSE)</f>
        <v>No</v>
      </c>
      <c r="AZ327" s="2" t="str">
        <f>VLOOKUP(P327,'[3]Monitor Schedule'!$A:$BM,40,FALSE)</f>
        <v>No</v>
      </c>
      <c r="BA327" s="2" t="str">
        <f>VLOOKUP(P327,'[3]Monitor Schedule'!$A:$BM,41,FALSE)</f>
        <v>No</v>
      </c>
      <c r="BB327" s="2" t="str">
        <f>VLOOKUP(P327,'[3]Monitor Schedule'!$A:$BM,42,FALSE)</f>
        <v>No</v>
      </c>
      <c r="BC327" s="2" t="str">
        <f>VLOOKUP(P327,'[3]Monitor Schedule'!$A:$BM,43,FALSE)</f>
        <v>No</v>
      </c>
      <c r="BD327" s="2" t="str">
        <f>VLOOKUP(P327,'[3]Monitor Schedule'!$A:$BM,44,FALSE)</f>
        <v>No</v>
      </c>
      <c r="BE327" s="2" t="str">
        <f>VLOOKUP(P327,'[3]Monitor Schedule'!$A:$BM,45,FALSE)</f>
        <v>No</v>
      </c>
      <c r="BF327" s="2" t="str">
        <f>VLOOKUP(P327,'[3]Monitor Schedule'!$A:$BM,46,FALSE)</f>
        <v>No</v>
      </c>
      <c r="BG327" s="2" t="str">
        <f>VLOOKUP(P327,'[3]Monitor Schedule'!$A:$BM,47,FALSE)</f>
        <v>No</v>
      </c>
      <c r="BH327" s="2" t="str">
        <f>VLOOKUP(P327,'[3]Monitor Schedule'!$A:$BM,48,FALSE)</f>
        <v>No</v>
      </c>
      <c r="BI327" s="2" t="str">
        <f>VLOOKUP(P327,'[3]Monitor Schedule'!$A:$BM,49,FALSE)</f>
        <v>No</v>
      </c>
      <c r="BJ327" s="2" t="str">
        <f>VLOOKUP(P327,'[3]Monitor Schedule'!$A:$BM,50,FALSE)</f>
        <v>No</v>
      </c>
      <c r="BK327" s="2" t="str">
        <f>VLOOKUP(P327,'[3]Monitor Schedule'!$A:$BM,51,FALSE)</f>
        <v>No</v>
      </c>
      <c r="BL327" s="2" t="str">
        <f>VLOOKUP(P327,'[3]Monitor Schedule'!$A:$BM,52,FALSE)</f>
        <v>No</v>
      </c>
      <c r="BM327" s="2" t="str">
        <f>VLOOKUP(P327,'[3]Monitor Schedule'!$A:$BM,53,FALSE)</f>
        <v>No</v>
      </c>
      <c r="BN327" s="2" t="str">
        <f>VLOOKUP(P327,'[3]Monitor Schedule'!$A:$BM,54,FALSE)</f>
        <v>No</v>
      </c>
      <c r="BO327" s="2" t="str">
        <f>VLOOKUP(P327,'[3]Monitor Schedule'!$A:$BM,55,FALSE)</f>
        <v>No</v>
      </c>
      <c r="BP327" s="2" t="str">
        <f>VLOOKUP(P327,'[3]Monitor Schedule'!$A:$BM,56,FALSE)</f>
        <v>Yes</v>
      </c>
      <c r="BQ327" s="2" t="str">
        <f>VLOOKUP(P327,'[3]Monitor Schedule'!$A:$BM,57,FALSE)</f>
        <v>Yes</v>
      </c>
      <c r="BR327" s="2" t="str">
        <f>VLOOKUP(P327,'[3]Monitor Schedule'!$A:$BM,58,FALSE)</f>
        <v>Yes</v>
      </c>
      <c r="BS327" s="2" t="str">
        <f>VLOOKUP(P327,'[3]Monitor Schedule'!$A:$BM,59,FALSE)</f>
        <v>No</v>
      </c>
      <c r="BT327" s="2" t="str">
        <f>VLOOKUP(P327,'[3]Monitor Schedule'!$A:$BM,60,FALSE)</f>
        <v>No</v>
      </c>
      <c r="BU327" s="2" t="str">
        <f>VLOOKUP(P327,'[3]Monitor Schedule'!$A:$BM,61,FALSE)</f>
        <v>No</v>
      </c>
      <c r="BV327" s="2" t="str">
        <f>VLOOKUP(P327,'[3]Monitor Schedule'!$A:$BM,62,FALSE)</f>
        <v>No</v>
      </c>
      <c r="BW327" s="2" t="str">
        <f>VLOOKUP(P327,'[3]Monitor Schedule'!$A:$BM,63,FALSE)</f>
        <v>No</v>
      </c>
      <c r="BX327" s="2" t="str">
        <f>VLOOKUP(P327,'[3]Monitor Schedule'!$A:$BM,64,FALSE)</f>
        <v>No</v>
      </c>
      <c r="BY327" s="2" t="str">
        <f>VLOOKUP(P327,'[3]Monitor Schedule'!$A:$BM,65,FALSE)</f>
        <v>9th Sept - pm, 12th Sept - am. Would have to confirm nearer to but may only be able to do half day on Mon 3rd Oct - if so it would be am.</v>
      </c>
    </row>
  </sheetData>
  <autoFilter ref="A1:XDB327" xr:uid="{00000000-0001-0000-0000-000000000000}"/>
  <customSheetViews>
    <customSheetView guid="{7EF7329A-D239-46D2-A679-8AF03C27B01B}" scale="85" showAutoFilter="1">
      <pane ySplit="1" topLeftCell="A2" activePane="bottomLeft" state="frozen"/>
      <selection pane="bottomLeft" activeCell="P189" sqref="P189"/>
      <colBreaks count="2" manualBreakCount="2">
        <brk id="17" max="355" man="1"/>
        <brk id="50" max="1048575" man="1"/>
      </colBreaks>
      <pageMargins left="0" right="0" top="0" bottom="0" header="0" footer="0"/>
      <pageSetup scale="22" orientation="portrait" horizontalDpi="1200" verticalDpi="1200" r:id="rId1"/>
      <autoFilter ref="A1:XDB329" xr:uid="{6CE43D6B-1DE0-4558-8010-0D3614D7D99E}"/>
    </customSheetView>
    <customSheetView guid="{5880E458-57DA-41A8-9A6B-53DEC6C656FC}" showAutoFilter="1">
      <pane ySplit="1" topLeftCell="A8" activePane="bottomLeft" state="frozen"/>
      <selection pane="bottomLeft" activeCell="A22" sqref="A22:XFD23"/>
      <pageMargins left="0" right="0" top="0" bottom="0" header="0" footer="0"/>
      <pageSetup orientation="portrait" horizontalDpi="1200" verticalDpi="1200" r:id="rId2"/>
      <autoFilter ref="A1:U32" xr:uid="{83FB7A1B-7335-4BBD-8AB4-BB53ED68EEAA}"/>
    </customSheetView>
    <customSheetView guid="{D4D6FD6E-E2F8-4298-B80A-7A6D6094FCE5}" scale="70" filter="1" showAutoFilter="1" topLeftCell="AG1">
      <pane ySplit="1" topLeftCell="A208" activePane="bottomLeft" state="frozen"/>
      <selection pane="bottomLeft" activeCell="BA389" sqref="BA389"/>
      <colBreaks count="2" manualBreakCount="2">
        <brk id="17" max="355" man="1"/>
        <brk id="49" max="1048575" man="1"/>
      </colBreaks>
      <pageMargins left="0" right="0" top="0" bottom="0" header="0" footer="0"/>
      <pageSetup scale="22" orientation="portrait" horizontalDpi="1200" verticalDpi="1200" r:id="rId3"/>
      <autoFilter ref="A1:XDA364" xr:uid="{2022D218-A67C-4695-88F7-5DD3433919DC}">
        <filterColumn colId="16">
          <filters>
            <filter val="Suzalee Blair-Gordon"/>
          </filters>
        </filterColumn>
      </autoFilter>
    </customSheetView>
    <customSheetView guid="{1569890A-C0CB-4D24-8F9F-1E2BEC05D472}" scale="70" showAutoFilter="1" topLeftCell="G1">
      <pane ySplit="1" topLeftCell="A141" activePane="bottomLeft" state="frozen"/>
      <selection pane="bottomLeft" activeCell="S336" sqref="S336"/>
      <colBreaks count="2" manualBreakCount="2">
        <brk id="17" max="355" man="1"/>
        <brk id="49" max="1048575" man="1"/>
      </colBreaks>
      <pageMargins left="0" right="0" top="0" bottom="0" header="0" footer="0"/>
      <pageSetup scale="22" orientation="portrait" horizontalDpi="1200" verticalDpi="1200" r:id="rId4"/>
      <autoFilter ref="A1:XDA368" xr:uid="{F518D9B4-5B53-408B-9B2A-DEE4E6A06207}"/>
    </customSheetView>
    <customSheetView guid="{F66B22C9-3786-423C-A7C1-643F8A6A2E5A}" scale="70" showAutoFilter="1" topLeftCell="P1">
      <pane ySplit="1" topLeftCell="A3" activePane="bottomLeft" state="frozen"/>
      <selection pane="bottomLeft" activeCell="V16" sqref="V16"/>
      <colBreaks count="2" manualBreakCount="2">
        <brk id="17" max="355" man="1"/>
        <brk id="49" max="1048575" man="1"/>
      </colBreaks>
      <pageMargins left="0" right="0" top="0" bottom="0" header="0" footer="0"/>
      <pageSetup scale="22" orientation="portrait" horizontalDpi="1200" verticalDpi="1200" r:id="rId5"/>
      <autoFilter ref="A1:XDA329" xr:uid="{029C3C94-055D-4DC5-B0D1-74390BC16BEB}"/>
    </customSheetView>
    <customSheetView guid="{01AD3EBB-858D-45B2-A56E-F4523A0D8AE3}" scale="70" showPageBreaks="1" showAutoFilter="1" topLeftCell="K1">
      <pane ySplit="1" topLeftCell="A2" activePane="bottomLeft" state="frozen"/>
      <selection pane="bottomLeft" activeCell="O10" sqref="O10"/>
      <colBreaks count="2" manualBreakCount="2">
        <brk id="17" max="355" man="1"/>
        <brk id="50" max="1048575" man="1"/>
      </colBreaks>
      <pageMargins left="0" right="0" top="0" bottom="0" header="0" footer="0"/>
      <pageSetup scale="22" orientation="portrait" horizontalDpi="1200" verticalDpi="1200" r:id="rId6"/>
      <autoFilter ref="A1:XDB329" xr:uid="{234405BD-C56D-4B28-A8BB-F10D3EBD7F98}"/>
    </customSheetView>
  </customSheetViews>
  <conditionalFormatting sqref="N2 H2:L2 P124 P167 P62:P67 R199:S199 P199 P169:P177 P236:P240 Y1:BX1 BZ312:EB312 R133:S137 R299:S301 R217:S220 R74:S77 R62:S62 R167:S167 R10:S10 P10:P21 P27:P35 R49:S49 P49:P53 P71:P77 P94:P97 P105:P110 P119:P122 P152:P158 R152:S158 P214:P220 P225:P228 P231:P233 R231:S233 P279:P288 P307:P316 R306:S307 P321:P323 R270:S271 P294:P301 P2:R2 R172:S177 R67:S67 R228:S228 R240:S240 R311:S316 U236 R236:S236 U321 R321:S321 U282 R279:S282 S242 S92 S245 S122 S161 U163:U167 S163:S167 S74:S79 S133:S139 S299:S302 S31:S36 S83 R294:S295 S286:S291 R124:S124 S108:S113 S41 S217:S221 U2:W2 U31:U43 U67:U69 U74:U87 U92 U108:U117 U161 U217:U222 U294:U295 U311:U318 U208:U213 S208:S213 R273:S276 P267:P276 U202:U205 S202:S205 S305:S307 U299:U307 S251 S257:S266 U251:U266 G2:G14 H3:N14 S2:S10 U3:U10 S14:S24 U14:U24 S97:S102 U97:U103 P126:P137 R126:S129 U122:U129 U172:U188 U270:U280 S270:S278 U146:U147 S55:S62 U54:U62 U133:U142 U228:U231 U240:U248 U286:U292 T279:T327 U193:U200 S180:S200 T2:T277 G15:N323 V3:W327 D3:D323">
    <cfRule type="containsText" dxfId="2185" priority="4352" operator="containsText" text="No">
      <formula>NOT(ISERROR(SEARCH("No",D1)))</formula>
    </cfRule>
    <cfRule type="containsText" dxfId="2184" priority="4353" operator="containsText" text="Yes">
      <formula>NOT(ISERROR(SEARCH("Yes",D1)))</formula>
    </cfRule>
  </conditionalFormatting>
  <conditionalFormatting sqref="D2">
    <cfRule type="containsText" dxfId="2183" priority="3507" operator="containsText" text="No">
      <formula>NOT(ISERROR(SEARCH("No",D2)))</formula>
    </cfRule>
    <cfRule type="containsText" dxfId="2182" priority="3508" operator="containsText" text="Yes">
      <formula>NOT(ISERROR(SEARCH("Yes",D2)))</formula>
    </cfRule>
  </conditionalFormatting>
  <conditionalFormatting sqref="M2">
    <cfRule type="containsText" dxfId="2181" priority="3471" operator="containsText" text="No">
      <formula>NOT(ISERROR(SEARCH("No",M2)))</formula>
    </cfRule>
    <cfRule type="containsText" dxfId="2180" priority="3472" operator="containsText" text="Yes">
      <formula>NOT(ISERROR(SEARCH("Yes",M2)))</formula>
    </cfRule>
  </conditionalFormatting>
  <conditionalFormatting sqref="P55:P56 P112 P242 P3 P92 P245 R258:S259 P258:P259 R286:S288 P266 R266:S266 R55:S56 R14:S21 R31:S35 R122:S122 R108:S109 R97:S97 R245:S245 R92:S92 R3:S3 R242:S242 R112:S112">
    <cfRule type="containsText" dxfId="2179" priority="3461" operator="containsText" text="No">
      <formula>NOT(ISERROR(SEARCH("No",P3)))</formula>
    </cfRule>
    <cfRule type="containsText" dxfId="2178" priority="3462" operator="containsText" text="Yes">
      <formula>NOT(ISERROR(SEARCH("Yes",P3)))</formula>
    </cfRule>
  </conditionalFormatting>
  <conditionalFormatting sqref="Q92">
    <cfRule type="containsText" dxfId="2177" priority="3459" operator="containsText" text="No">
      <formula>NOT(ISERROR(SEARCH("No",Q92)))</formula>
    </cfRule>
    <cfRule type="containsText" dxfId="2176" priority="3460" operator="containsText" text="Yes">
      <formula>NOT(ISERROR(SEARCH("Yes",Q92)))</formula>
    </cfRule>
  </conditionalFormatting>
  <conditionalFormatting sqref="Y174:BQ174 BW174:BY174 BD15:BP15 BR15:BY15 Y303:AS303 AU303:AV303 AX303:BY303 Y327:AS327 AU327:AV327 AX327:BY327 BD245:BP245 BR245:BY245 BD258:BP258 BR258:BY258 Y55:BV55 BY55 AH69:AT69 Y68:AD68 AG68:AH68 AJ68:AO68 AU68:AX68 AW69:BA69 BA68:BF68 BD69:BH69 BI68:BR68 BK69:BQ69 BY69 BT68 BV68 BX68:BY68 Y125:AD125 AJ125:AO125 AU125:AX125 BA125:BF125 BI125:BR125 BT125 BV125 BX125:BY125 AG125:AH125 Y274:AG274 AI274:AN274 AP274:AU274 BY112 Y258:AE259 Y135:AA135 AC135:AH135 Y302:BY302 Y301:AA301 AC301:AH301 AJ135:AO135 AJ301:AO301 AQ135:AT135 AQ301:AT301 AV135:BA135 AV301:BA301 BC135:BH135 BC301:BH301 BJ135:BO135 BJ301:BO301 BR135:BY135 BR301:BY301 BR274:BY274 AW274:BI274 BK274:BP274 BU6:BY6 Y87:BQ87 BU87:BY87 AA182 AD182:BY182 Y113:BY124 Y2:BY5 Y70:BY86 Y175:BY181 Y15:BB15 Y245:BB245 Y258:BB258 Y259:BY273 Y44:AP44 AR44:AS44 AU44:BY44 Y189:AP189 AR189:AS189 AU189:BY189 Y45:BY54 Y183:BY188 Y6:BQ7 Y7:BY14 Y88:BY111 Y126:BY134 Y16:BY43 Y56:BY67 Y136:BY173 Y199:BY244 Y246:BY257 Y275:BY300 Y304:BY326 BR196:BY198 Y190:BY195">
    <cfRule type="containsText" dxfId="2175" priority="3454" operator="containsText" text="No">
      <formula>NOT(ISERROR(SEARCH("No",Y2)))</formula>
    </cfRule>
    <cfRule type="containsText" dxfId="2174" priority="3455" operator="containsText" text="Yes">
      <formula>NOT(ISERROR(SEARCH("Yes",Y2)))</formula>
    </cfRule>
    <cfRule type="containsText" priority="3456" operator="containsText" text="Yes">
      <formula>NOT(ISERROR(SEARCH("Yes",Y2)))</formula>
    </cfRule>
  </conditionalFormatting>
  <conditionalFormatting sqref="P54">
    <cfRule type="duplicateValues" dxfId="2173" priority="3430"/>
  </conditionalFormatting>
  <conditionalFormatting sqref="P123">
    <cfRule type="duplicateValues" dxfId="2172" priority="3429"/>
  </conditionalFormatting>
  <conditionalFormatting sqref="P111">
    <cfRule type="duplicateValues" dxfId="2171" priority="3428"/>
  </conditionalFormatting>
  <conditionalFormatting sqref="P241">
    <cfRule type="duplicateValues" dxfId="2170" priority="3427"/>
  </conditionalFormatting>
  <conditionalFormatting sqref="P243">
    <cfRule type="duplicateValues" dxfId="2169" priority="3426"/>
  </conditionalFormatting>
  <conditionalFormatting sqref="P244">
    <cfRule type="duplicateValues" dxfId="2168" priority="3425"/>
  </conditionalFormatting>
  <conditionalFormatting sqref="P289">
    <cfRule type="duplicateValues" dxfId="2167" priority="3424"/>
  </conditionalFormatting>
  <conditionalFormatting sqref="BY1">
    <cfRule type="containsText" dxfId="2166" priority="3422" operator="containsText" text="No">
      <formula>NOT(ISERROR(SEARCH("No",BY1)))</formula>
    </cfRule>
    <cfRule type="containsText" dxfId="2165" priority="3423" operator="containsText" text="Yes">
      <formula>NOT(ISERROR(SEARCH("Yes",BY1)))</formula>
    </cfRule>
  </conditionalFormatting>
  <conditionalFormatting sqref="BY1:BY1048576">
    <cfRule type="containsText" dxfId="2164" priority="3421" operator="containsText" text="ipjwphfpiwhiphgpiwehgipqehipgqehpigwehpigehghwpeighwepighpiwehgpiwhgpwhpgwehipgwhpgw">
      <formula>NOT(ISERROR(SEARCH("ipjwphfpiwhiphgpiwehgipqehipgqehpigwehpigehghwpeighwepighpiwehgpiwhgpwhpgwehipgwhpgw",BY1)))</formula>
    </cfRule>
  </conditionalFormatting>
  <conditionalFormatting sqref="P78 R78:S78">
    <cfRule type="containsText" dxfId="2163" priority="3419" operator="containsText" text="No">
      <formula>NOT(ISERROR(SEARCH("No",P78)))</formula>
    </cfRule>
    <cfRule type="containsText" dxfId="2162" priority="3420" operator="containsText" text="Yes">
      <formula>NOT(ISERROR(SEARCH("Yes",P78)))</formula>
    </cfRule>
  </conditionalFormatting>
  <conditionalFormatting sqref="Q78">
    <cfRule type="containsText" dxfId="2161" priority="3417" operator="containsText" text="No">
      <formula>NOT(ISERROR(SEARCH("No",Q78)))</formula>
    </cfRule>
    <cfRule type="containsText" dxfId="2160" priority="3418" operator="containsText" text="Yes">
      <formula>NOT(ISERROR(SEARCH("Yes",Q78)))</formula>
    </cfRule>
  </conditionalFormatting>
  <conditionalFormatting sqref="P138 R138:S138">
    <cfRule type="containsText" dxfId="2159" priority="3415" operator="containsText" text="No">
      <formula>NOT(ISERROR(SEARCH("No",P138)))</formula>
    </cfRule>
    <cfRule type="containsText" dxfId="2158" priority="3416" operator="containsText" text="Yes">
      <formula>NOT(ISERROR(SEARCH("Yes",P138)))</formula>
    </cfRule>
  </conditionalFormatting>
  <conditionalFormatting sqref="P98">
    <cfRule type="containsText" dxfId="2157" priority="3411" operator="containsText" text="No">
      <formula>NOT(ISERROR(SEARCH("No",P98)))</formula>
    </cfRule>
    <cfRule type="containsText" dxfId="2156" priority="3412" operator="containsText" text="Yes">
      <formula>NOT(ISERROR(SEARCH("Yes",P98)))</formula>
    </cfRule>
  </conditionalFormatting>
  <conditionalFormatting sqref="R99:S99 P99">
    <cfRule type="containsText" dxfId="2155" priority="3409" operator="containsText" text="No">
      <formula>NOT(ISERROR(SEARCH("No",P99)))</formula>
    </cfRule>
    <cfRule type="containsText" dxfId="2154" priority="3410" operator="containsText" text="Yes">
      <formula>NOT(ISERROR(SEARCH("Yes",P99)))</formula>
    </cfRule>
  </conditionalFormatting>
  <conditionalFormatting sqref="R22:S22 P22">
    <cfRule type="containsText" dxfId="2153" priority="3407" operator="containsText" text="No">
      <formula>NOT(ISERROR(SEARCH("No",P22)))</formula>
    </cfRule>
    <cfRule type="containsText" dxfId="2152" priority="3408" operator="containsText" text="Yes">
      <formula>NOT(ISERROR(SEARCH("Yes",P22)))</formula>
    </cfRule>
  </conditionalFormatting>
  <conditionalFormatting sqref="R57:S57 P57">
    <cfRule type="containsText" dxfId="2151" priority="3405" operator="containsText" text="No">
      <formula>NOT(ISERROR(SEARCH("No",P57)))</formula>
    </cfRule>
    <cfRule type="containsText" dxfId="2150" priority="3406" operator="containsText" text="Yes">
      <formula>NOT(ISERROR(SEARCH("Yes",P57)))</formula>
    </cfRule>
  </conditionalFormatting>
  <conditionalFormatting sqref="P58 R58:S58">
    <cfRule type="containsText" dxfId="2149" priority="3403" operator="containsText" text="No">
      <formula>NOT(ISERROR(SEARCH("No",P58)))</formula>
    </cfRule>
    <cfRule type="containsText" dxfId="2148" priority="3404" operator="containsText" text="Yes">
      <formula>NOT(ISERROR(SEARCH("Yes",P58)))</formula>
    </cfRule>
  </conditionalFormatting>
  <conditionalFormatting sqref="P290 R290:S290">
    <cfRule type="containsText" dxfId="2147" priority="3399" operator="containsText" text="No">
      <formula>NOT(ISERROR(SEARCH("No",P290)))</formula>
    </cfRule>
    <cfRule type="containsText" dxfId="2146" priority="3400" operator="containsText" text="Yes">
      <formula>NOT(ISERROR(SEARCH("Yes",P290)))</formula>
    </cfRule>
  </conditionalFormatting>
  <conditionalFormatting sqref="R100:S100 P100">
    <cfRule type="containsText" dxfId="2145" priority="3397" operator="containsText" text="No">
      <formula>NOT(ISERROR(SEARCH("No",P100)))</formula>
    </cfRule>
    <cfRule type="containsText" dxfId="2144" priority="3398" operator="containsText" text="Yes">
      <formula>NOT(ISERROR(SEARCH("Yes",P100)))</formula>
    </cfRule>
  </conditionalFormatting>
  <conditionalFormatting sqref="P113 R113:S113">
    <cfRule type="containsText" dxfId="2143" priority="3385" operator="containsText" text="No">
      <formula>NOT(ISERROR(SEARCH("No",P113)))</formula>
    </cfRule>
    <cfRule type="containsText" dxfId="2142" priority="3386" operator="containsText" text="Yes">
      <formula>NOT(ISERROR(SEARCH("Yes",P113)))</formula>
    </cfRule>
  </conditionalFormatting>
  <conditionalFormatting sqref="P79 R79:S79">
    <cfRule type="containsText" dxfId="2141" priority="3383" operator="containsText" text="No">
      <formula>NOT(ISERROR(SEARCH("No",P79)))</formula>
    </cfRule>
    <cfRule type="containsText" dxfId="2140" priority="3384" operator="containsText" text="Yes">
      <formula>NOT(ISERROR(SEARCH("Yes",P79)))</formula>
    </cfRule>
  </conditionalFormatting>
  <conditionalFormatting sqref="P139 R139:S139">
    <cfRule type="containsText" dxfId="2139" priority="3381" operator="containsText" text="No">
      <formula>NOT(ISERROR(SEARCH("No",P139)))</formula>
    </cfRule>
    <cfRule type="containsText" dxfId="2138" priority="3382" operator="containsText" text="Yes">
      <formula>NOT(ISERROR(SEARCH("Yes",P139)))</formula>
    </cfRule>
  </conditionalFormatting>
  <conditionalFormatting sqref="P302 R302:S302">
    <cfRule type="containsText" dxfId="2137" priority="3379" operator="containsText" text="No">
      <formula>NOT(ISERROR(SEARCH("No",P302)))</formula>
    </cfRule>
    <cfRule type="containsText" dxfId="2136" priority="3380" operator="containsText" text="Yes">
      <formula>NOT(ISERROR(SEARCH("Yes",P302)))</formula>
    </cfRule>
  </conditionalFormatting>
  <conditionalFormatting sqref="P59 R59:S59">
    <cfRule type="containsText" dxfId="2135" priority="3377" operator="containsText" text="No">
      <formula>NOT(ISERROR(SEARCH("No",P59)))</formula>
    </cfRule>
    <cfRule type="containsText" dxfId="2134" priority="3378" operator="containsText" text="Yes">
      <formula>NOT(ISERROR(SEARCH("Yes",P59)))</formula>
    </cfRule>
  </conditionalFormatting>
  <conditionalFormatting sqref="R291:S291 P291">
    <cfRule type="containsText" dxfId="2133" priority="3373" operator="containsText" text="No">
      <formula>NOT(ISERROR(SEARCH("No",P291)))</formula>
    </cfRule>
    <cfRule type="containsText" dxfId="2132" priority="3374" operator="containsText" text="Yes">
      <formula>NOT(ISERROR(SEARCH("Yes",P291)))</formula>
    </cfRule>
  </conditionalFormatting>
  <conditionalFormatting sqref="P23 R23:S23">
    <cfRule type="containsText" dxfId="2131" priority="3371" operator="containsText" text="No">
      <formula>NOT(ISERROR(SEARCH("No",P23)))</formula>
    </cfRule>
    <cfRule type="containsText" dxfId="2130" priority="3372" operator="containsText" text="Yes">
      <formula>NOT(ISERROR(SEARCH("Yes",P23)))</formula>
    </cfRule>
  </conditionalFormatting>
  <conditionalFormatting sqref="P61 R61:S61">
    <cfRule type="containsText" dxfId="2129" priority="3369" operator="containsText" text="No">
      <formula>NOT(ISERROR(SEARCH("No",P61)))</formula>
    </cfRule>
    <cfRule type="containsText" dxfId="2128" priority="3370" operator="containsText" text="Yes">
      <formula>NOT(ISERROR(SEARCH("Yes",P61)))</formula>
    </cfRule>
  </conditionalFormatting>
  <conditionalFormatting sqref="P101 R101:S101">
    <cfRule type="containsText" dxfId="2127" priority="3367" operator="containsText" text="No">
      <formula>NOT(ISERROR(SEARCH("No",P101)))</formula>
    </cfRule>
    <cfRule type="containsText" dxfId="2126" priority="3368" operator="containsText" text="Yes">
      <formula>NOT(ISERROR(SEARCH("Yes",P101)))</formula>
    </cfRule>
  </conditionalFormatting>
  <conditionalFormatting sqref="P229">
    <cfRule type="duplicateValues" dxfId="2125" priority="3366"/>
  </conditionalFormatting>
  <conditionalFormatting sqref="P303">
    <cfRule type="duplicateValues" dxfId="2124" priority="3363"/>
  </conditionalFormatting>
  <conditionalFormatting sqref="P327">
    <cfRule type="duplicateValues" dxfId="2123" priority="3361"/>
  </conditionalFormatting>
  <conditionalFormatting sqref="P178">
    <cfRule type="duplicateValues" dxfId="2122" priority="3360"/>
  </conditionalFormatting>
  <conditionalFormatting sqref="P246">
    <cfRule type="duplicateValues" dxfId="2121" priority="3359"/>
  </conditionalFormatting>
  <conditionalFormatting sqref="P125">
    <cfRule type="duplicateValues" dxfId="2120" priority="3358"/>
  </conditionalFormatting>
  <conditionalFormatting sqref="P68">
    <cfRule type="duplicateValues" dxfId="2119" priority="3357"/>
  </conditionalFormatting>
  <conditionalFormatting sqref="P36 R36:S36">
    <cfRule type="containsText" dxfId="2118" priority="3355" operator="containsText" text="No">
      <formula>NOT(ISERROR(SEARCH("No",P36)))</formula>
    </cfRule>
    <cfRule type="containsText" dxfId="2117" priority="3356" operator="containsText" text="Yes">
      <formula>NOT(ISERROR(SEARCH("Yes",P36)))</formula>
    </cfRule>
  </conditionalFormatting>
  <conditionalFormatting sqref="P80">
    <cfRule type="duplicateValues" dxfId="2116" priority="3354"/>
  </conditionalFormatting>
  <conditionalFormatting sqref="P37">
    <cfRule type="duplicateValues" dxfId="2115" priority="3349"/>
  </conditionalFormatting>
  <conditionalFormatting sqref="P93">
    <cfRule type="duplicateValues" dxfId="2114" priority="3341"/>
  </conditionalFormatting>
  <conditionalFormatting sqref="P317">
    <cfRule type="duplicateValues" dxfId="2113" priority="3340"/>
  </conditionalFormatting>
  <conditionalFormatting sqref="P179">
    <cfRule type="duplicateValues" dxfId="2112" priority="3332"/>
  </conditionalFormatting>
  <conditionalFormatting sqref="P38">
    <cfRule type="duplicateValues" dxfId="2111" priority="3330"/>
  </conditionalFormatting>
  <conditionalFormatting sqref="P81">
    <cfRule type="duplicateValues" dxfId="2110" priority="3326"/>
  </conditionalFormatting>
  <conditionalFormatting sqref="P39">
    <cfRule type="duplicateValues" dxfId="2109" priority="3321"/>
  </conditionalFormatting>
  <conditionalFormatting sqref="P114">
    <cfRule type="duplicateValues" dxfId="2108" priority="3319"/>
  </conditionalFormatting>
  <conditionalFormatting sqref="P40">
    <cfRule type="duplicateValues" dxfId="2107" priority="3317"/>
  </conditionalFormatting>
  <conditionalFormatting sqref="P82">
    <cfRule type="duplicateValues" dxfId="2106" priority="3312"/>
  </conditionalFormatting>
  <conditionalFormatting sqref="P102">
    <cfRule type="duplicateValues" dxfId="2105" priority="3311"/>
  </conditionalFormatting>
  <conditionalFormatting sqref="P60">
    <cfRule type="duplicateValues" dxfId="2104" priority="3310"/>
  </conditionalFormatting>
  <conditionalFormatting sqref="P115">
    <cfRule type="duplicateValues" dxfId="2103" priority="3307"/>
  </conditionalFormatting>
  <conditionalFormatting sqref="P200 R200:S200">
    <cfRule type="containsText" dxfId="2102" priority="3301" operator="containsText" text="No">
      <formula>NOT(ISERROR(SEARCH("No",P200)))</formula>
    </cfRule>
    <cfRule type="containsText" dxfId="2101" priority="3302" operator="containsText" text="Yes">
      <formula>NOT(ISERROR(SEARCH("Yes",P200)))</formula>
    </cfRule>
  </conditionalFormatting>
  <conditionalFormatting sqref="P4 R4:S4">
    <cfRule type="containsText" dxfId="2100" priority="3295" operator="containsText" text="No">
      <formula>NOT(ISERROR(SEARCH("No",P4)))</formula>
    </cfRule>
    <cfRule type="containsText" dxfId="2099" priority="3296" operator="containsText" text="Yes">
      <formula>NOT(ISERROR(SEARCH("Yes",P4)))</formula>
    </cfRule>
  </conditionalFormatting>
  <conditionalFormatting sqref="P83 R83:S83">
    <cfRule type="containsText" dxfId="2098" priority="3293" operator="containsText" text="No">
      <formula>NOT(ISERROR(SEARCH("No",P83)))</formula>
    </cfRule>
    <cfRule type="containsText" dxfId="2097" priority="3294" operator="containsText" text="Yes">
      <formula>NOT(ISERROR(SEARCH("Yes",P83)))</formula>
    </cfRule>
  </conditionalFormatting>
  <conditionalFormatting sqref="BR174:BV174">
    <cfRule type="containsText" dxfId="2096" priority="3288" operator="containsText" text="No">
      <formula>NOT(ISERROR(SEARCH("No",BR174)))</formula>
    </cfRule>
    <cfRule type="containsText" dxfId="2095" priority="3289" operator="containsText" text="Yes">
      <formula>NOT(ISERROR(SEARCH("Yes",BR174)))</formula>
    </cfRule>
    <cfRule type="containsText" priority="3290" operator="containsText" text="Yes">
      <formula>NOT(ISERROR(SEARCH("Yes",BR174)))</formula>
    </cfRule>
  </conditionalFormatting>
  <conditionalFormatting sqref="AH15">
    <cfRule type="containsText" dxfId="2094" priority="3285" operator="containsText" text="No">
      <formula>NOT(ISERROR(SEARCH("No",AH15)))</formula>
    </cfRule>
    <cfRule type="containsText" dxfId="2093" priority="3286" operator="containsText" text="Yes">
      <formula>NOT(ISERROR(SEARCH("Yes",AH15)))</formula>
    </cfRule>
    <cfRule type="containsText" priority="3287" operator="containsText" text="Yes">
      <formula>NOT(ISERROR(SEARCH("Yes",AH15)))</formula>
    </cfRule>
  </conditionalFormatting>
  <conditionalFormatting sqref="AH15">
    <cfRule type="containsText" dxfId="2092" priority="3282" operator="containsText" text="No">
      <formula>NOT(ISERROR(SEARCH("No",AH15)))</formula>
    </cfRule>
    <cfRule type="containsText" dxfId="2091" priority="3283" operator="containsText" text="Yes">
      <formula>NOT(ISERROR(SEARCH("Yes",AH15)))</formula>
    </cfRule>
    <cfRule type="containsText" priority="3284" operator="containsText" text="Yes">
      <formula>NOT(ISERROR(SEARCH("Yes",AH15)))</formula>
    </cfRule>
  </conditionalFormatting>
  <conditionalFormatting sqref="AO15">
    <cfRule type="containsText" dxfId="2090" priority="3279" operator="containsText" text="No">
      <formula>NOT(ISERROR(SEARCH("No",AO15)))</formula>
    </cfRule>
    <cfRule type="containsText" dxfId="2089" priority="3280" operator="containsText" text="Yes">
      <formula>NOT(ISERROR(SEARCH("Yes",AO15)))</formula>
    </cfRule>
    <cfRule type="containsText" priority="3281" operator="containsText" text="Yes">
      <formula>NOT(ISERROR(SEARCH("Yes",AO15)))</formula>
    </cfRule>
  </conditionalFormatting>
  <conditionalFormatting sqref="AO15">
    <cfRule type="containsText" dxfId="2088" priority="3276" operator="containsText" text="No">
      <formula>NOT(ISERROR(SEARCH("No",AO15)))</formula>
    </cfRule>
    <cfRule type="containsText" dxfId="2087" priority="3277" operator="containsText" text="Yes">
      <formula>NOT(ISERROR(SEARCH("Yes",AO15)))</formula>
    </cfRule>
    <cfRule type="containsText" priority="3278" operator="containsText" text="Yes">
      <formula>NOT(ISERROR(SEARCH("Yes",AO15)))</formula>
    </cfRule>
  </conditionalFormatting>
  <conditionalFormatting sqref="BC15">
    <cfRule type="containsText" dxfId="2086" priority="3273" operator="containsText" text="No">
      <formula>NOT(ISERROR(SEARCH("No",BC15)))</formula>
    </cfRule>
    <cfRule type="containsText" dxfId="2085" priority="3274" operator="containsText" text="Yes">
      <formula>NOT(ISERROR(SEARCH("Yes",BC15)))</formula>
    </cfRule>
    <cfRule type="containsText" priority="3275" operator="containsText" text="Yes">
      <formula>NOT(ISERROR(SEARCH("Yes",BC15)))</formula>
    </cfRule>
  </conditionalFormatting>
  <conditionalFormatting sqref="BC15">
    <cfRule type="containsText" dxfId="2084" priority="3270" operator="containsText" text="No">
      <formula>NOT(ISERROR(SEARCH("No",BC15)))</formula>
    </cfRule>
    <cfRule type="containsText" dxfId="2083" priority="3271" operator="containsText" text="Yes">
      <formula>NOT(ISERROR(SEARCH("Yes",BC15)))</formula>
    </cfRule>
    <cfRule type="containsText" priority="3272" operator="containsText" text="Yes">
      <formula>NOT(ISERROR(SEARCH("Yes",BC15)))</formula>
    </cfRule>
  </conditionalFormatting>
  <conditionalFormatting sqref="BQ15">
    <cfRule type="containsText" dxfId="2082" priority="3267" operator="containsText" text="No">
      <formula>NOT(ISERROR(SEARCH("No",BQ15)))</formula>
    </cfRule>
    <cfRule type="containsText" dxfId="2081" priority="3268" operator="containsText" text="Yes">
      <formula>NOT(ISERROR(SEARCH("Yes",BQ15)))</formula>
    </cfRule>
    <cfRule type="containsText" priority="3269" operator="containsText" text="Yes">
      <formula>NOT(ISERROR(SEARCH("Yes",BQ15)))</formula>
    </cfRule>
  </conditionalFormatting>
  <conditionalFormatting sqref="BQ15">
    <cfRule type="containsText" dxfId="2080" priority="3264" operator="containsText" text="No">
      <formula>NOT(ISERROR(SEARCH("No",BQ15)))</formula>
    </cfRule>
    <cfRule type="containsText" dxfId="2079" priority="3265" operator="containsText" text="Yes">
      <formula>NOT(ISERROR(SEARCH("Yes",BQ15)))</formula>
    </cfRule>
    <cfRule type="containsText" priority="3266" operator="containsText" text="Yes">
      <formula>NOT(ISERROR(SEARCH("Yes",BQ15)))</formula>
    </cfRule>
  </conditionalFormatting>
  <conditionalFormatting sqref="AH245">
    <cfRule type="containsText" dxfId="2078" priority="3261" operator="containsText" text="No">
      <formula>NOT(ISERROR(SEARCH("No",AH245)))</formula>
    </cfRule>
    <cfRule type="containsText" dxfId="2077" priority="3262" operator="containsText" text="Yes">
      <formula>NOT(ISERROR(SEARCH("Yes",AH245)))</formula>
    </cfRule>
    <cfRule type="containsText" priority="3263" operator="containsText" text="Yes">
      <formula>NOT(ISERROR(SEARCH("Yes",AH245)))</formula>
    </cfRule>
  </conditionalFormatting>
  <conditionalFormatting sqref="AH245">
    <cfRule type="containsText" dxfId="2076" priority="3258" operator="containsText" text="No">
      <formula>NOT(ISERROR(SEARCH("No",AH245)))</formula>
    </cfRule>
    <cfRule type="containsText" dxfId="2075" priority="3259" operator="containsText" text="Yes">
      <formula>NOT(ISERROR(SEARCH("Yes",AH245)))</formula>
    </cfRule>
    <cfRule type="containsText" priority="3260" operator="containsText" text="Yes">
      <formula>NOT(ISERROR(SEARCH("Yes",AH245)))</formula>
    </cfRule>
  </conditionalFormatting>
  <conditionalFormatting sqref="AH258">
    <cfRule type="containsText" dxfId="2074" priority="3255" operator="containsText" text="No">
      <formula>NOT(ISERROR(SEARCH("No",AH258)))</formula>
    </cfRule>
    <cfRule type="containsText" dxfId="2073" priority="3256" operator="containsText" text="Yes">
      <formula>NOT(ISERROR(SEARCH("Yes",AH258)))</formula>
    </cfRule>
    <cfRule type="containsText" priority="3257" operator="containsText" text="Yes">
      <formula>NOT(ISERROR(SEARCH("Yes",AH258)))</formula>
    </cfRule>
  </conditionalFormatting>
  <conditionalFormatting sqref="AH258">
    <cfRule type="containsText" dxfId="2072" priority="3252" operator="containsText" text="No">
      <formula>NOT(ISERROR(SEARCH("No",AH258)))</formula>
    </cfRule>
    <cfRule type="containsText" dxfId="2071" priority="3253" operator="containsText" text="Yes">
      <formula>NOT(ISERROR(SEARCH("Yes",AH258)))</formula>
    </cfRule>
    <cfRule type="containsText" priority="3254" operator="containsText" text="Yes">
      <formula>NOT(ISERROR(SEARCH("Yes",AH258)))</formula>
    </cfRule>
  </conditionalFormatting>
  <conditionalFormatting sqref="AO245">
    <cfRule type="containsText" dxfId="2070" priority="3249" operator="containsText" text="No">
      <formula>NOT(ISERROR(SEARCH("No",AO245)))</formula>
    </cfRule>
    <cfRule type="containsText" dxfId="2069" priority="3250" operator="containsText" text="Yes">
      <formula>NOT(ISERROR(SEARCH("Yes",AO245)))</formula>
    </cfRule>
    <cfRule type="containsText" priority="3251" operator="containsText" text="Yes">
      <formula>NOT(ISERROR(SEARCH("Yes",AO245)))</formula>
    </cfRule>
  </conditionalFormatting>
  <conditionalFormatting sqref="AO245">
    <cfRule type="containsText" dxfId="2068" priority="3246" operator="containsText" text="No">
      <formula>NOT(ISERROR(SEARCH("No",AO245)))</formula>
    </cfRule>
    <cfRule type="containsText" dxfId="2067" priority="3247" operator="containsText" text="Yes">
      <formula>NOT(ISERROR(SEARCH("Yes",AO245)))</formula>
    </cfRule>
    <cfRule type="containsText" priority="3248" operator="containsText" text="Yes">
      <formula>NOT(ISERROR(SEARCH("Yes",AO245)))</formula>
    </cfRule>
  </conditionalFormatting>
  <conditionalFormatting sqref="AO258">
    <cfRule type="containsText" dxfId="2066" priority="3243" operator="containsText" text="No">
      <formula>NOT(ISERROR(SEARCH("No",AO258)))</formula>
    </cfRule>
    <cfRule type="containsText" dxfId="2065" priority="3244" operator="containsText" text="Yes">
      <formula>NOT(ISERROR(SEARCH("Yes",AO258)))</formula>
    </cfRule>
    <cfRule type="containsText" priority="3245" operator="containsText" text="Yes">
      <formula>NOT(ISERROR(SEARCH("Yes",AO258)))</formula>
    </cfRule>
  </conditionalFormatting>
  <conditionalFormatting sqref="AO258">
    <cfRule type="containsText" dxfId="2064" priority="3240" operator="containsText" text="No">
      <formula>NOT(ISERROR(SEARCH("No",AO258)))</formula>
    </cfRule>
    <cfRule type="containsText" dxfId="2063" priority="3241" operator="containsText" text="Yes">
      <formula>NOT(ISERROR(SEARCH("Yes",AO258)))</formula>
    </cfRule>
    <cfRule type="containsText" priority="3242" operator="containsText" text="Yes">
      <formula>NOT(ISERROR(SEARCH("Yes",AO258)))</formula>
    </cfRule>
  </conditionalFormatting>
  <conditionalFormatting sqref="BC258">
    <cfRule type="containsText" dxfId="2062" priority="3237" operator="containsText" text="No">
      <formula>NOT(ISERROR(SEARCH("No",BC258)))</formula>
    </cfRule>
    <cfRule type="containsText" dxfId="2061" priority="3238" operator="containsText" text="Yes">
      <formula>NOT(ISERROR(SEARCH("Yes",BC258)))</formula>
    </cfRule>
    <cfRule type="containsText" priority="3239" operator="containsText" text="Yes">
      <formula>NOT(ISERROR(SEARCH("Yes",BC258)))</formula>
    </cfRule>
  </conditionalFormatting>
  <conditionalFormatting sqref="BC258">
    <cfRule type="containsText" dxfId="2060" priority="3234" operator="containsText" text="No">
      <formula>NOT(ISERROR(SEARCH("No",BC258)))</formula>
    </cfRule>
    <cfRule type="containsText" dxfId="2059" priority="3235" operator="containsText" text="Yes">
      <formula>NOT(ISERROR(SEARCH("Yes",BC258)))</formula>
    </cfRule>
    <cfRule type="containsText" priority="3236" operator="containsText" text="Yes">
      <formula>NOT(ISERROR(SEARCH("Yes",BC258)))</formula>
    </cfRule>
  </conditionalFormatting>
  <conditionalFormatting sqref="BC245">
    <cfRule type="containsText" dxfId="2058" priority="3231" operator="containsText" text="No">
      <formula>NOT(ISERROR(SEARCH("No",BC245)))</formula>
    </cfRule>
    <cfRule type="containsText" dxfId="2057" priority="3232" operator="containsText" text="Yes">
      <formula>NOT(ISERROR(SEARCH("Yes",BC245)))</formula>
    </cfRule>
    <cfRule type="containsText" priority="3233" operator="containsText" text="Yes">
      <formula>NOT(ISERROR(SEARCH("Yes",BC245)))</formula>
    </cfRule>
  </conditionalFormatting>
  <conditionalFormatting sqref="BC245">
    <cfRule type="containsText" dxfId="2056" priority="3228" operator="containsText" text="No">
      <formula>NOT(ISERROR(SEARCH("No",BC245)))</formula>
    </cfRule>
    <cfRule type="containsText" dxfId="2055" priority="3229" operator="containsText" text="Yes">
      <formula>NOT(ISERROR(SEARCH("Yes",BC245)))</formula>
    </cfRule>
    <cfRule type="containsText" priority="3230" operator="containsText" text="Yes">
      <formula>NOT(ISERROR(SEARCH("Yes",BC245)))</formula>
    </cfRule>
  </conditionalFormatting>
  <conditionalFormatting sqref="BQ245">
    <cfRule type="containsText" dxfId="2054" priority="3225" operator="containsText" text="No">
      <formula>NOT(ISERROR(SEARCH("No",BQ245)))</formula>
    </cfRule>
    <cfRule type="containsText" dxfId="2053" priority="3226" operator="containsText" text="Yes">
      <formula>NOT(ISERROR(SEARCH("Yes",BQ245)))</formula>
    </cfRule>
    <cfRule type="containsText" priority="3227" operator="containsText" text="Yes">
      <formula>NOT(ISERROR(SEARCH("Yes",BQ245)))</formula>
    </cfRule>
  </conditionalFormatting>
  <conditionalFormatting sqref="BQ245">
    <cfRule type="containsText" dxfId="2052" priority="3222" operator="containsText" text="No">
      <formula>NOT(ISERROR(SEARCH("No",BQ245)))</formula>
    </cfRule>
    <cfRule type="containsText" dxfId="2051" priority="3223" operator="containsText" text="Yes">
      <formula>NOT(ISERROR(SEARCH("Yes",BQ245)))</formula>
    </cfRule>
    <cfRule type="containsText" priority="3224" operator="containsText" text="Yes">
      <formula>NOT(ISERROR(SEARCH("Yes",BQ245)))</formula>
    </cfRule>
  </conditionalFormatting>
  <conditionalFormatting sqref="BQ258:BQ259">
    <cfRule type="containsText" dxfId="2050" priority="3219" operator="containsText" text="No">
      <formula>NOT(ISERROR(SEARCH("No",BQ258)))</formula>
    </cfRule>
    <cfRule type="containsText" dxfId="2049" priority="3220" operator="containsText" text="Yes">
      <formula>NOT(ISERROR(SEARCH("Yes",BQ258)))</formula>
    </cfRule>
    <cfRule type="containsText" priority="3221" operator="containsText" text="Yes">
      <formula>NOT(ISERROR(SEARCH("Yes",BQ258)))</formula>
    </cfRule>
  </conditionalFormatting>
  <conditionalFormatting sqref="BQ258:BQ259">
    <cfRule type="containsText" dxfId="2048" priority="3216" operator="containsText" text="No">
      <formula>NOT(ISERROR(SEARCH("No",BQ258)))</formula>
    </cfRule>
    <cfRule type="containsText" dxfId="2047" priority="3217" operator="containsText" text="Yes">
      <formula>NOT(ISERROR(SEARCH("Yes",BQ258)))</formula>
    </cfRule>
    <cfRule type="containsText" priority="3218" operator="containsText" text="Yes">
      <formula>NOT(ISERROR(SEARCH("Yes",BQ258)))</formula>
    </cfRule>
  </conditionalFormatting>
  <conditionalFormatting sqref="AT303">
    <cfRule type="containsText" dxfId="2046" priority="3210" operator="containsText" text="No">
      <formula>NOT(ISERROR(SEARCH("No",AT303)))</formula>
    </cfRule>
    <cfRule type="containsText" dxfId="2045" priority="3211" operator="containsText" text="Yes">
      <formula>NOT(ISERROR(SEARCH("Yes",AT303)))</formula>
    </cfRule>
    <cfRule type="containsText" priority="3212" operator="containsText" text="Yes">
      <formula>NOT(ISERROR(SEARCH("Yes",AT303)))</formula>
    </cfRule>
  </conditionalFormatting>
  <conditionalFormatting sqref="AW303">
    <cfRule type="containsText" dxfId="2044" priority="3204" operator="containsText" text="No">
      <formula>NOT(ISERROR(SEARCH("No",AW303)))</formula>
    </cfRule>
    <cfRule type="containsText" dxfId="2043" priority="3205" operator="containsText" text="Yes">
      <formula>NOT(ISERROR(SEARCH("Yes",AW303)))</formula>
    </cfRule>
    <cfRule type="containsText" priority="3206" operator="containsText" text="Yes">
      <formula>NOT(ISERROR(SEARCH("Yes",AW303)))</formula>
    </cfRule>
  </conditionalFormatting>
  <conditionalFormatting sqref="AT327">
    <cfRule type="containsText" dxfId="2042" priority="3201" operator="containsText" text="No">
      <formula>NOT(ISERROR(SEARCH("No",AT327)))</formula>
    </cfRule>
    <cfRule type="containsText" dxfId="2041" priority="3202" operator="containsText" text="Yes">
      <formula>NOT(ISERROR(SEARCH("Yes",AT327)))</formula>
    </cfRule>
    <cfRule type="containsText" priority="3203" operator="containsText" text="Yes">
      <formula>NOT(ISERROR(SEARCH("Yes",AT327)))</formula>
    </cfRule>
  </conditionalFormatting>
  <conditionalFormatting sqref="AW327">
    <cfRule type="containsText" dxfId="2040" priority="3198" operator="containsText" text="No">
      <formula>NOT(ISERROR(SEARCH("No",AW327)))</formula>
    </cfRule>
    <cfRule type="containsText" dxfId="2039" priority="3199" operator="containsText" text="Yes">
      <formula>NOT(ISERROR(SEARCH("Yes",AW327)))</formula>
    </cfRule>
    <cfRule type="containsText" priority="3200" operator="containsText" text="Yes">
      <formula>NOT(ISERROR(SEARCH("Yes",AW327)))</formula>
    </cfRule>
  </conditionalFormatting>
  <conditionalFormatting sqref="R98:S98">
    <cfRule type="containsText" dxfId="2038" priority="3194" operator="containsText" text="No">
      <formula>NOT(ISERROR(SEARCH("No",R98)))</formula>
    </cfRule>
    <cfRule type="containsText" dxfId="2037" priority="3195" operator="containsText" text="Yes">
      <formula>NOT(ISERROR(SEARCH("Yes",R98)))</formula>
    </cfRule>
  </conditionalFormatting>
  <conditionalFormatting sqref="P140">
    <cfRule type="duplicateValues" dxfId="2036" priority="3189"/>
  </conditionalFormatting>
  <conditionalFormatting sqref="P230">
    <cfRule type="duplicateValues" dxfId="2035" priority="3188"/>
  </conditionalFormatting>
  <conditionalFormatting sqref="P304:P305">
    <cfRule type="duplicateValues" dxfId="2034" priority="3186"/>
  </conditionalFormatting>
  <conditionalFormatting sqref="Y55:BV55 AH69:AT69 Y68:AD68 AG68:AH68 AJ68:AO68 AU68:AX68 AW69:BA69 BA68:BF68 BD69:BH69 BI68:BR68 BK69:BQ69 BT68 BV68 BX68 Y125:AD125 AJ125:AO125 AU125:AX125 BA125:BF125 BI125:BR125 BT125 BV125 BX125 AG125:AH125 Y274:AG274 AI274:AN274 AP274:AU274 Y33:BQ33 BR32:BX33 Y135:AA135 AC135:AH135 Y301:AA301 AC301:AH301 AJ135:AO135 AJ301:AO301 AQ135:AT135 AQ301:AT301 AV135:BA135 AV301:BA301 BC135:BH135 BC301:BH301 BJ135:BO135 BJ301:BO301 BR135:BX135 BR301:BX301 BR274:BX274 AW274:BI274 BK274:BP274 Y6:BQ6 BU6:BX6 Y87:BQ87 BU87:BX87 AA182 AD182:BX182 Y113:BX124 Y1:BX5 Y70:BX86 Y34:BX43 Y44:AP44 AR44:AS44 AU44:BX44 Y189:AP189 AR189:AS189 AU189:BX189 Y45:BX54 Y183:BX188 Y88:BX111 Y126:BX134 Y7:BX32 Y56:BX67 Y136:BX181 Y199:BX273 Y275:BX300 Y302:BX1048576 BR196:BX198 Y190:BX195">
    <cfRule type="containsText" dxfId="2033" priority="3184" operator="containsText" text="NA">
      <formula>NOT(ISERROR(SEARCH("NA",Y1)))</formula>
    </cfRule>
  </conditionalFormatting>
  <conditionalFormatting sqref="AG24">
    <cfRule type="containsText" dxfId="2032" priority="3181" operator="containsText" text="No">
      <formula>NOT(ISERROR(SEARCH("No",AG24)))</formula>
    </cfRule>
    <cfRule type="containsText" dxfId="2031" priority="3182" operator="containsText" text="Yes">
      <formula>NOT(ISERROR(SEARCH("Yes",AG24)))</formula>
    </cfRule>
    <cfRule type="containsText" priority="3183" operator="containsText" text="Yes">
      <formula>NOT(ISERROR(SEARCH("Yes",AG24)))</formula>
    </cfRule>
  </conditionalFormatting>
  <conditionalFormatting sqref="AG24">
    <cfRule type="containsText" dxfId="2030" priority="3178" operator="containsText" text="No">
      <formula>NOT(ISERROR(SEARCH("No",AG24)))</formula>
    </cfRule>
    <cfRule type="containsText" dxfId="2029" priority="3179" operator="containsText" text="Yes">
      <formula>NOT(ISERROR(SEARCH("Yes",AG24)))</formula>
    </cfRule>
    <cfRule type="containsText" priority="3180" operator="containsText" text="Yes">
      <formula>NOT(ISERROR(SEARCH("Yes",AG24)))</formula>
    </cfRule>
  </conditionalFormatting>
  <conditionalFormatting sqref="P84">
    <cfRule type="duplicateValues" dxfId="2028" priority="3177"/>
  </conditionalFormatting>
  <conditionalFormatting sqref="BQ15">
    <cfRule type="containsText" dxfId="2027" priority="3174" operator="containsText" text="No">
      <formula>NOT(ISERROR(SEARCH("No",BQ15)))</formula>
    </cfRule>
    <cfRule type="containsText" dxfId="2026" priority="3175" operator="containsText" text="Yes">
      <formula>NOT(ISERROR(SEARCH("Yes",BQ15)))</formula>
    </cfRule>
    <cfRule type="containsText" priority="3176" operator="containsText" text="Yes">
      <formula>NOT(ISERROR(SEARCH("Yes",BQ15)))</formula>
    </cfRule>
  </conditionalFormatting>
  <conditionalFormatting sqref="Q91">
    <cfRule type="duplicateValues" dxfId="2025" priority="3168"/>
  </conditionalFormatting>
  <conditionalFormatting sqref="P234:P235">
    <cfRule type="duplicateValues" dxfId="2024" priority="3163"/>
  </conditionalFormatting>
  <conditionalFormatting sqref="AH258">
    <cfRule type="containsText" dxfId="2023" priority="3160" operator="containsText" text="No">
      <formula>NOT(ISERROR(SEARCH("No",AH258)))</formula>
    </cfRule>
    <cfRule type="containsText" dxfId="2022" priority="3161" operator="containsText" text="Yes">
      <formula>NOT(ISERROR(SEARCH("Yes",AH258)))</formula>
    </cfRule>
    <cfRule type="containsText" priority="3162" operator="containsText" text="Yes">
      <formula>NOT(ISERROR(SEARCH("Yes",AH258)))</formula>
    </cfRule>
  </conditionalFormatting>
  <conditionalFormatting sqref="AH258">
    <cfRule type="containsText" dxfId="2021" priority="3157" operator="containsText" text="No">
      <formula>NOT(ISERROR(SEARCH("No",AH258)))</formula>
    </cfRule>
    <cfRule type="containsText" dxfId="2020" priority="3158" operator="containsText" text="Yes">
      <formula>NOT(ISERROR(SEARCH("Yes",AH258)))</formula>
    </cfRule>
    <cfRule type="containsText" priority="3159" operator="containsText" text="Yes">
      <formula>NOT(ISERROR(SEARCH("Yes",AH258)))</formula>
    </cfRule>
  </conditionalFormatting>
  <conditionalFormatting sqref="AO258">
    <cfRule type="containsText" dxfId="2019" priority="3154" operator="containsText" text="No">
      <formula>NOT(ISERROR(SEARCH("No",AO258)))</formula>
    </cfRule>
    <cfRule type="containsText" dxfId="2018" priority="3155" operator="containsText" text="Yes">
      <formula>NOT(ISERROR(SEARCH("Yes",AO258)))</formula>
    </cfRule>
    <cfRule type="containsText" priority="3156" operator="containsText" text="Yes">
      <formula>NOT(ISERROR(SEARCH("Yes",AO258)))</formula>
    </cfRule>
  </conditionalFormatting>
  <conditionalFormatting sqref="AO258">
    <cfRule type="containsText" dxfId="2017" priority="3151" operator="containsText" text="No">
      <formula>NOT(ISERROR(SEARCH("No",AO258)))</formula>
    </cfRule>
    <cfRule type="containsText" dxfId="2016" priority="3152" operator="containsText" text="Yes">
      <formula>NOT(ISERROR(SEARCH("Yes",AO258)))</formula>
    </cfRule>
    <cfRule type="containsText" priority="3153" operator="containsText" text="Yes">
      <formula>NOT(ISERROR(SEARCH("Yes",AO258)))</formula>
    </cfRule>
  </conditionalFormatting>
  <conditionalFormatting sqref="BC258">
    <cfRule type="containsText" dxfId="2015" priority="3148" operator="containsText" text="No">
      <formula>NOT(ISERROR(SEARCH("No",BC258)))</formula>
    </cfRule>
    <cfRule type="containsText" dxfId="2014" priority="3149" operator="containsText" text="Yes">
      <formula>NOT(ISERROR(SEARCH("Yes",BC258)))</formula>
    </cfRule>
    <cfRule type="containsText" priority="3150" operator="containsText" text="Yes">
      <formula>NOT(ISERROR(SEARCH("Yes",BC258)))</formula>
    </cfRule>
  </conditionalFormatting>
  <conditionalFormatting sqref="BC258">
    <cfRule type="containsText" dxfId="2013" priority="3145" operator="containsText" text="No">
      <formula>NOT(ISERROR(SEARCH("No",BC258)))</formula>
    </cfRule>
    <cfRule type="containsText" dxfId="2012" priority="3146" operator="containsText" text="Yes">
      <formula>NOT(ISERROR(SEARCH("Yes",BC258)))</formula>
    </cfRule>
    <cfRule type="containsText" priority="3147" operator="containsText" text="Yes">
      <formula>NOT(ISERROR(SEARCH("Yes",BC258)))</formula>
    </cfRule>
  </conditionalFormatting>
  <conditionalFormatting sqref="BQ258:BQ259">
    <cfRule type="containsText" dxfId="2011" priority="3142" operator="containsText" text="No">
      <formula>NOT(ISERROR(SEARCH("No",BQ258)))</formula>
    </cfRule>
    <cfRule type="containsText" dxfId="2010" priority="3143" operator="containsText" text="Yes">
      <formula>NOT(ISERROR(SEARCH("Yes",BQ258)))</formula>
    </cfRule>
    <cfRule type="containsText" priority="3144" operator="containsText" text="Yes">
      <formula>NOT(ISERROR(SEARCH("Yes",BQ258)))</formula>
    </cfRule>
  </conditionalFormatting>
  <conditionalFormatting sqref="BQ258:BQ259">
    <cfRule type="containsText" dxfId="2009" priority="3139" operator="containsText" text="No">
      <formula>NOT(ISERROR(SEARCH("No",BQ258)))</formula>
    </cfRule>
    <cfRule type="containsText" dxfId="2008" priority="3140" operator="containsText" text="Yes">
      <formula>NOT(ISERROR(SEARCH("Yes",BQ258)))</formula>
    </cfRule>
    <cfRule type="containsText" priority="3141" operator="containsText" text="Yes">
      <formula>NOT(ISERROR(SEARCH("Yes",BQ258)))</formula>
    </cfRule>
  </conditionalFormatting>
  <conditionalFormatting sqref="BQ258:BQ259">
    <cfRule type="containsText" dxfId="2007" priority="3136" operator="containsText" text="No">
      <formula>NOT(ISERROR(SEARCH("No",BQ258)))</formula>
    </cfRule>
    <cfRule type="containsText" dxfId="2006" priority="3137" operator="containsText" text="Yes">
      <formula>NOT(ISERROR(SEARCH("Yes",BQ258)))</formula>
    </cfRule>
    <cfRule type="containsText" priority="3138" operator="containsText" text="Yes">
      <formula>NOT(ISERROR(SEARCH("Yes",BQ258)))</formula>
    </cfRule>
  </conditionalFormatting>
  <conditionalFormatting sqref="AH258">
    <cfRule type="containsText" dxfId="2005" priority="3133" operator="containsText" text="No">
      <formula>NOT(ISERROR(SEARCH("No",AH258)))</formula>
    </cfRule>
    <cfRule type="containsText" dxfId="2004" priority="3134" operator="containsText" text="Yes">
      <formula>NOT(ISERROR(SEARCH("Yes",AH258)))</formula>
    </cfRule>
    <cfRule type="containsText" priority="3135" operator="containsText" text="Yes">
      <formula>NOT(ISERROR(SEARCH("Yes",AH258)))</formula>
    </cfRule>
  </conditionalFormatting>
  <conditionalFormatting sqref="AH258">
    <cfRule type="containsText" dxfId="2003" priority="3130" operator="containsText" text="No">
      <formula>NOT(ISERROR(SEARCH("No",AH258)))</formula>
    </cfRule>
    <cfRule type="containsText" dxfId="2002" priority="3131" operator="containsText" text="Yes">
      <formula>NOT(ISERROR(SEARCH("Yes",AH258)))</formula>
    </cfRule>
    <cfRule type="containsText" priority="3132" operator="containsText" text="Yes">
      <formula>NOT(ISERROR(SEARCH("Yes",AH258)))</formula>
    </cfRule>
  </conditionalFormatting>
  <conditionalFormatting sqref="AO258">
    <cfRule type="containsText" dxfId="2001" priority="3127" operator="containsText" text="No">
      <formula>NOT(ISERROR(SEARCH("No",AO258)))</formula>
    </cfRule>
    <cfRule type="containsText" dxfId="2000" priority="3128" operator="containsText" text="Yes">
      <formula>NOT(ISERROR(SEARCH("Yes",AO258)))</formula>
    </cfRule>
    <cfRule type="containsText" priority="3129" operator="containsText" text="Yes">
      <formula>NOT(ISERROR(SEARCH("Yes",AO258)))</formula>
    </cfRule>
  </conditionalFormatting>
  <conditionalFormatting sqref="AO258">
    <cfRule type="containsText" dxfId="1999" priority="3124" operator="containsText" text="No">
      <formula>NOT(ISERROR(SEARCH("No",AO258)))</formula>
    </cfRule>
    <cfRule type="containsText" dxfId="1998" priority="3125" operator="containsText" text="Yes">
      <formula>NOT(ISERROR(SEARCH("Yes",AO258)))</formula>
    </cfRule>
    <cfRule type="containsText" priority="3126" operator="containsText" text="Yes">
      <formula>NOT(ISERROR(SEARCH("Yes",AO258)))</formula>
    </cfRule>
  </conditionalFormatting>
  <conditionalFormatting sqref="BC258">
    <cfRule type="containsText" dxfId="1997" priority="3121" operator="containsText" text="No">
      <formula>NOT(ISERROR(SEARCH("No",BC258)))</formula>
    </cfRule>
    <cfRule type="containsText" dxfId="1996" priority="3122" operator="containsText" text="Yes">
      <formula>NOT(ISERROR(SEARCH("Yes",BC258)))</formula>
    </cfRule>
    <cfRule type="containsText" priority="3123" operator="containsText" text="Yes">
      <formula>NOT(ISERROR(SEARCH("Yes",BC258)))</formula>
    </cfRule>
  </conditionalFormatting>
  <conditionalFormatting sqref="BC258">
    <cfRule type="containsText" dxfId="1995" priority="3118" operator="containsText" text="No">
      <formula>NOT(ISERROR(SEARCH("No",BC258)))</formula>
    </cfRule>
    <cfRule type="containsText" dxfId="1994" priority="3119" operator="containsText" text="Yes">
      <formula>NOT(ISERROR(SEARCH("Yes",BC258)))</formula>
    </cfRule>
    <cfRule type="containsText" priority="3120" operator="containsText" text="Yes">
      <formula>NOT(ISERROR(SEARCH("Yes",BC258)))</formula>
    </cfRule>
  </conditionalFormatting>
  <conditionalFormatting sqref="BQ258:BQ259">
    <cfRule type="containsText" dxfId="1993" priority="3115" operator="containsText" text="No">
      <formula>NOT(ISERROR(SEARCH("No",BQ258)))</formula>
    </cfRule>
    <cfRule type="containsText" dxfId="1992" priority="3116" operator="containsText" text="Yes">
      <formula>NOT(ISERROR(SEARCH("Yes",BQ258)))</formula>
    </cfRule>
    <cfRule type="containsText" priority="3117" operator="containsText" text="Yes">
      <formula>NOT(ISERROR(SEARCH("Yes",BQ258)))</formula>
    </cfRule>
  </conditionalFormatting>
  <conditionalFormatting sqref="BQ258:BQ259">
    <cfRule type="containsText" dxfId="1991" priority="3112" operator="containsText" text="No">
      <formula>NOT(ISERROR(SEARCH("No",BQ258)))</formula>
    </cfRule>
    <cfRule type="containsText" dxfId="1990" priority="3113" operator="containsText" text="Yes">
      <formula>NOT(ISERROR(SEARCH("Yes",BQ258)))</formula>
    </cfRule>
    <cfRule type="containsText" priority="3114" operator="containsText" text="Yes">
      <formula>NOT(ISERROR(SEARCH("Yes",BQ258)))</formula>
    </cfRule>
  </conditionalFormatting>
  <conditionalFormatting sqref="BQ258:BQ259">
    <cfRule type="containsText" dxfId="1989" priority="3109" operator="containsText" text="No">
      <formula>NOT(ISERROR(SEARCH("No",BQ258)))</formula>
    </cfRule>
    <cfRule type="containsText" dxfId="1988" priority="3110" operator="containsText" text="Yes">
      <formula>NOT(ISERROR(SEARCH("Yes",BQ258)))</formula>
    </cfRule>
    <cfRule type="containsText" priority="3111" operator="containsText" text="Yes">
      <formula>NOT(ISERROR(SEARCH("Yes",BQ258)))</formula>
    </cfRule>
  </conditionalFormatting>
  <conditionalFormatting sqref="AH259">
    <cfRule type="containsText" dxfId="1987" priority="3106" operator="containsText" text="No">
      <formula>NOT(ISERROR(SEARCH("No",AH259)))</formula>
    </cfRule>
    <cfRule type="containsText" dxfId="1986" priority="3107" operator="containsText" text="Yes">
      <formula>NOT(ISERROR(SEARCH("Yes",AH259)))</formula>
    </cfRule>
    <cfRule type="containsText" priority="3108" operator="containsText" text="Yes">
      <formula>NOT(ISERROR(SEARCH("Yes",AH259)))</formula>
    </cfRule>
  </conditionalFormatting>
  <conditionalFormatting sqref="AH259">
    <cfRule type="containsText" dxfId="1985" priority="3103" operator="containsText" text="No">
      <formula>NOT(ISERROR(SEARCH("No",AH259)))</formula>
    </cfRule>
    <cfRule type="containsText" dxfId="1984" priority="3104" operator="containsText" text="Yes">
      <formula>NOT(ISERROR(SEARCH("Yes",AH259)))</formula>
    </cfRule>
    <cfRule type="containsText" priority="3105" operator="containsText" text="Yes">
      <formula>NOT(ISERROR(SEARCH("Yes",AH259)))</formula>
    </cfRule>
  </conditionalFormatting>
  <conditionalFormatting sqref="AO259">
    <cfRule type="containsText" dxfId="1983" priority="3100" operator="containsText" text="No">
      <formula>NOT(ISERROR(SEARCH("No",AO259)))</formula>
    </cfRule>
    <cfRule type="containsText" dxfId="1982" priority="3101" operator="containsText" text="Yes">
      <formula>NOT(ISERROR(SEARCH("Yes",AO259)))</formula>
    </cfRule>
    <cfRule type="containsText" priority="3102" operator="containsText" text="Yes">
      <formula>NOT(ISERROR(SEARCH("Yes",AO259)))</formula>
    </cfRule>
  </conditionalFormatting>
  <conditionalFormatting sqref="AO259">
    <cfRule type="containsText" dxfId="1981" priority="3097" operator="containsText" text="No">
      <formula>NOT(ISERROR(SEARCH("No",AO259)))</formula>
    </cfRule>
    <cfRule type="containsText" dxfId="1980" priority="3098" operator="containsText" text="Yes">
      <formula>NOT(ISERROR(SEARCH("Yes",AO259)))</formula>
    </cfRule>
    <cfRule type="containsText" priority="3099" operator="containsText" text="Yes">
      <formula>NOT(ISERROR(SEARCH("Yes",AO259)))</formula>
    </cfRule>
  </conditionalFormatting>
  <conditionalFormatting sqref="BC259">
    <cfRule type="containsText" dxfId="1979" priority="3094" operator="containsText" text="No">
      <formula>NOT(ISERROR(SEARCH("No",BC259)))</formula>
    </cfRule>
    <cfRule type="containsText" dxfId="1978" priority="3095" operator="containsText" text="Yes">
      <formula>NOT(ISERROR(SEARCH("Yes",BC259)))</formula>
    </cfRule>
    <cfRule type="containsText" priority="3096" operator="containsText" text="Yes">
      <formula>NOT(ISERROR(SEARCH("Yes",BC259)))</formula>
    </cfRule>
  </conditionalFormatting>
  <conditionalFormatting sqref="BC259">
    <cfRule type="containsText" dxfId="1977" priority="3091" operator="containsText" text="No">
      <formula>NOT(ISERROR(SEARCH("No",BC259)))</formula>
    </cfRule>
    <cfRule type="containsText" dxfId="1976" priority="3092" operator="containsText" text="Yes">
      <formula>NOT(ISERROR(SEARCH("Yes",BC259)))</formula>
    </cfRule>
    <cfRule type="containsText" priority="3093" operator="containsText" text="Yes">
      <formula>NOT(ISERROR(SEARCH("Yes",BC259)))</formula>
    </cfRule>
  </conditionalFormatting>
  <conditionalFormatting sqref="BQ259">
    <cfRule type="containsText" dxfId="1975" priority="3088" operator="containsText" text="No">
      <formula>NOT(ISERROR(SEARCH("No",BQ259)))</formula>
    </cfRule>
    <cfRule type="containsText" dxfId="1974" priority="3089" operator="containsText" text="Yes">
      <formula>NOT(ISERROR(SEARCH("Yes",BQ259)))</formula>
    </cfRule>
    <cfRule type="containsText" priority="3090" operator="containsText" text="Yes">
      <formula>NOT(ISERROR(SEARCH("Yes",BQ259)))</formula>
    </cfRule>
  </conditionalFormatting>
  <conditionalFormatting sqref="BQ259">
    <cfRule type="containsText" dxfId="1973" priority="3085" operator="containsText" text="No">
      <formula>NOT(ISERROR(SEARCH("No",BQ259)))</formula>
    </cfRule>
    <cfRule type="containsText" dxfId="1972" priority="3086" operator="containsText" text="Yes">
      <formula>NOT(ISERROR(SEARCH("Yes",BQ259)))</formula>
    </cfRule>
    <cfRule type="containsText" priority="3087" operator="containsText" text="Yes">
      <formula>NOT(ISERROR(SEARCH("Yes",BQ259)))</formula>
    </cfRule>
  </conditionalFormatting>
  <conditionalFormatting sqref="BQ259">
    <cfRule type="containsText" dxfId="1971" priority="3082" operator="containsText" text="No">
      <formula>NOT(ISERROR(SEARCH("No",BQ259)))</formula>
    </cfRule>
    <cfRule type="containsText" dxfId="1970" priority="3083" operator="containsText" text="Yes">
      <formula>NOT(ISERROR(SEARCH("Yes",BQ259)))</formula>
    </cfRule>
    <cfRule type="containsText" priority="3084" operator="containsText" text="Yes">
      <formula>NOT(ISERROR(SEARCH("Yes",BQ259)))</formula>
    </cfRule>
  </conditionalFormatting>
  <conditionalFormatting sqref="AH245">
    <cfRule type="containsText" dxfId="1969" priority="3079" operator="containsText" text="No">
      <formula>NOT(ISERROR(SEARCH("No",AH245)))</formula>
    </cfRule>
    <cfRule type="containsText" dxfId="1968" priority="3080" operator="containsText" text="Yes">
      <formula>NOT(ISERROR(SEARCH("Yes",AH245)))</formula>
    </cfRule>
    <cfRule type="containsText" priority="3081" operator="containsText" text="Yes">
      <formula>NOT(ISERROR(SEARCH("Yes",AH245)))</formula>
    </cfRule>
  </conditionalFormatting>
  <conditionalFormatting sqref="AH245">
    <cfRule type="containsText" dxfId="1967" priority="3076" operator="containsText" text="No">
      <formula>NOT(ISERROR(SEARCH("No",AH245)))</formula>
    </cfRule>
    <cfRule type="containsText" dxfId="1966" priority="3077" operator="containsText" text="Yes">
      <formula>NOT(ISERROR(SEARCH("Yes",AH245)))</formula>
    </cfRule>
    <cfRule type="containsText" priority="3078" operator="containsText" text="Yes">
      <formula>NOT(ISERROR(SEARCH("Yes",AH245)))</formula>
    </cfRule>
  </conditionalFormatting>
  <conditionalFormatting sqref="AO245">
    <cfRule type="containsText" dxfId="1965" priority="3073" operator="containsText" text="No">
      <formula>NOT(ISERROR(SEARCH("No",AO245)))</formula>
    </cfRule>
    <cfRule type="containsText" dxfId="1964" priority="3074" operator="containsText" text="Yes">
      <formula>NOT(ISERROR(SEARCH("Yes",AO245)))</formula>
    </cfRule>
    <cfRule type="containsText" priority="3075" operator="containsText" text="Yes">
      <formula>NOT(ISERROR(SEARCH("Yes",AO245)))</formula>
    </cfRule>
  </conditionalFormatting>
  <conditionalFormatting sqref="AO245">
    <cfRule type="containsText" dxfId="1963" priority="3070" operator="containsText" text="No">
      <formula>NOT(ISERROR(SEARCH("No",AO245)))</formula>
    </cfRule>
    <cfRule type="containsText" dxfId="1962" priority="3071" operator="containsText" text="Yes">
      <formula>NOT(ISERROR(SEARCH("Yes",AO245)))</formula>
    </cfRule>
    <cfRule type="containsText" priority="3072" operator="containsText" text="Yes">
      <formula>NOT(ISERROR(SEARCH("Yes",AO245)))</formula>
    </cfRule>
  </conditionalFormatting>
  <conditionalFormatting sqref="BC245">
    <cfRule type="containsText" dxfId="1961" priority="3067" operator="containsText" text="No">
      <formula>NOT(ISERROR(SEARCH("No",BC245)))</formula>
    </cfRule>
    <cfRule type="containsText" dxfId="1960" priority="3068" operator="containsText" text="Yes">
      <formula>NOT(ISERROR(SEARCH("Yes",BC245)))</formula>
    </cfRule>
    <cfRule type="containsText" priority="3069" operator="containsText" text="Yes">
      <formula>NOT(ISERROR(SEARCH("Yes",BC245)))</formula>
    </cfRule>
  </conditionalFormatting>
  <conditionalFormatting sqref="BC245">
    <cfRule type="containsText" dxfId="1959" priority="3064" operator="containsText" text="No">
      <formula>NOT(ISERROR(SEARCH("No",BC245)))</formula>
    </cfRule>
    <cfRule type="containsText" dxfId="1958" priority="3065" operator="containsText" text="Yes">
      <formula>NOT(ISERROR(SEARCH("Yes",BC245)))</formula>
    </cfRule>
    <cfRule type="containsText" priority="3066" operator="containsText" text="Yes">
      <formula>NOT(ISERROR(SEARCH("Yes",BC245)))</formula>
    </cfRule>
  </conditionalFormatting>
  <conditionalFormatting sqref="BQ245">
    <cfRule type="containsText" dxfId="1957" priority="3061" operator="containsText" text="No">
      <formula>NOT(ISERROR(SEARCH("No",BQ245)))</formula>
    </cfRule>
    <cfRule type="containsText" dxfId="1956" priority="3062" operator="containsText" text="Yes">
      <formula>NOT(ISERROR(SEARCH("Yes",BQ245)))</formula>
    </cfRule>
    <cfRule type="containsText" priority="3063" operator="containsText" text="Yes">
      <formula>NOT(ISERROR(SEARCH("Yes",BQ245)))</formula>
    </cfRule>
  </conditionalFormatting>
  <conditionalFormatting sqref="BQ245">
    <cfRule type="containsText" dxfId="1955" priority="3058" operator="containsText" text="No">
      <formula>NOT(ISERROR(SEARCH("No",BQ245)))</formula>
    </cfRule>
    <cfRule type="containsText" dxfId="1954" priority="3059" operator="containsText" text="Yes">
      <formula>NOT(ISERROR(SEARCH("Yes",BQ245)))</formula>
    </cfRule>
    <cfRule type="containsText" priority="3060" operator="containsText" text="Yes">
      <formula>NOT(ISERROR(SEARCH("Yes",BQ245)))</formula>
    </cfRule>
  </conditionalFormatting>
  <conditionalFormatting sqref="AH245">
    <cfRule type="containsText" dxfId="1953" priority="3055" operator="containsText" text="No">
      <formula>NOT(ISERROR(SEARCH("No",AH245)))</formula>
    </cfRule>
    <cfRule type="containsText" dxfId="1952" priority="3056" operator="containsText" text="Yes">
      <formula>NOT(ISERROR(SEARCH("Yes",AH245)))</formula>
    </cfRule>
    <cfRule type="containsText" priority="3057" operator="containsText" text="Yes">
      <formula>NOT(ISERROR(SEARCH("Yes",AH245)))</formula>
    </cfRule>
  </conditionalFormatting>
  <conditionalFormatting sqref="AH245">
    <cfRule type="containsText" dxfId="1951" priority="3052" operator="containsText" text="No">
      <formula>NOT(ISERROR(SEARCH("No",AH245)))</formula>
    </cfRule>
    <cfRule type="containsText" dxfId="1950" priority="3053" operator="containsText" text="Yes">
      <formula>NOT(ISERROR(SEARCH("Yes",AH245)))</formula>
    </cfRule>
    <cfRule type="containsText" priority="3054" operator="containsText" text="Yes">
      <formula>NOT(ISERROR(SEARCH("Yes",AH245)))</formula>
    </cfRule>
  </conditionalFormatting>
  <conditionalFormatting sqref="AO245">
    <cfRule type="containsText" dxfId="1949" priority="3049" operator="containsText" text="No">
      <formula>NOT(ISERROR(SEARCH("No",AO245)))</formula>
    </cfRule>
    <cfRule type="containsText" dxfId="1948" priority="3050" operator="containsText" text="Yes">
      <formula>NOT(ISERROR(SEARCH("Yes",AO245)))</formula>
    </cfRule>
    <cfRule type="containsText" priority="3051" operator="containsText" text="Yes">
      <formula>NOT(ISERROR(SEARCH("Yes",AO245)))</formula>
    </cfRule>
  </conditionalFormatting>
  <conditionalFormatting sqref="AO245">
    <cfRule type="containsText" dxfId="1947" priority="3046" operator="containsText" text="No">
      <formula>NOT(ISERROR(SEARCH("No",AO245)))</formula>
    </cfRule>
    <cfRule type="containsText" dxfId="1946" priority="3047" operator="containsText" text="Yes">
      <formula>NOT(ISERROR(SEARCH("Yes",AO245)))</formula>
    </cfRule>
    <cfRule type="containsText" priority="3048" operator="containsText" text="Yes">
      <formula>NOT(ISERROR(SEARCH("Yes",AO245)))</formula>
    </cfRule>
  </conditionalFormatting>
  <conditionalFormatting sqref="BC245">
    <cfRule type="containsText" dxfId="1945" priority="3043" operator="containsText" text="No">
      <formula>NOT(ISERROR(SEARCH("No",BC245)))</formula>
    </cfRule>
    <cfRule type="containsText" dxfId="1944" priority="3044" operator="containsText" text="Yes">
      <formula>NOT(ISERROR(SEARCH("Yes",BC245)))</formula>
    </cfRule>
    <cfRule type="containsText" priority="3045" operator="containsText" text="Yes">
      <formula>NOT(ISERROR(SEARCH("Yes",BC245)))</formula>
    </cfRule>
  </conditionalFormatting>
  <conditionalFormatting sqref="BC245">
    <cfRule type="containsText" dxfId="1943" priority="3040" operator="containsText" text="No">
      <formula>NOT(ISERROR(SEARCH("No",BC245)))</formula>
    </cfRule>
    <cfRule type="containsText" dxfId="1942" priority="3041" operator="containsText" text="Yes">
      <formula>NOT(ISERROR(SEARCH("Yes",BC245)))</formula>
    </cfRule>
    <cfRule type="containsText" priority="3042" operator="containsText" text="Yes">
      <formula>NOT(ISERROR(SEARCH("Yes",BC245)))</formula>
    </cfRule>
  </conditionalFormatting>
  <conditionalFormatting sqref="BQ245">
    <cfRule type="containsText" dxfId="1941" priority="3037" operator="containsText" text="No">
      <formula>NOT(ISERROR(SEARCH("No",BQ245)))</formula>
    </cfRule>
    <cfRule type="containsText" dxfId="1940" priority="3038" operator="containsText" text="Yes">
      <formula>NOT(ISERROR(SEARCH("Yes",BQ245)))</formula>
    </cfRule>
    <cfRule type="containsText" priority="3039" operator="containsText" text="Yes">
      <formula>NOT(ISERROR(SEARCH("Yes",BQ245)))</formula>
    </cfRule>
  </conditionalFormatting>
  <conditionalFormatting sqref="BQ245">
    <cfRule type="containsText" dxfId="1939" priority="3034" operator="containsText" text="No">
      <formula>NOT(ISERROR(SEARCH("No",BQ245)))</formula>
    </cfRule>
    <cfRule type="containsText" dxfId="1938" priority="3035" operator="containsText" text="Yes">
      <formula>NOT(ISERROR(SEARCH("Yes",BQ245)))</formula>
    </cfRule>
    <cfRule type="containsText" priority="3036" operator="containsText" text="Yes">
      <formula>NOT(ISERROR(SEARCH("Yes",BQ245)))</formula>
    </cfRule>
  </conditionalFormatting>
  <conditionalFormatting sqref="BQ245">
    <cfRule type="containsText" dxfId="1937" priority="3031" operator="containsText" text="No">
      <formula>NOT(ISERROR(SEARCH("No",BQ245)))</formula>
    </cfRule>
    <cfRule type="containsText" dxfId="1936" priority="3032" operator="containsText" text="Yes">
      <formula>NOT(ISERROR(SEARCH("Yes",BQ245)))</formula>
    </cfRule>
    <cfRule type="containsText" priority="3033" operator="containsText" text="Yes">
      <formula>NOT(ISERROR(SEARCH("Yes",BQ245)))</formula>
    </cfRule>
  </conditionalFormatting>
  <conditionalFormatting sqref="AH245">
    <cfRule type="containsText" dxfId="1935" priority="3028" operator="containsText" text="No">
      <formula>NOT(ISERROR(SEARCH("No",AH245)))</formula>
    </cfRule>
    <cfRule type="containsText" dxfId="1934" priority="3029" operator="containsText" text="Yes">
      <formula>NOT(ISERROR(SEARCH("Yes",AH245)))</formula>
    </cfRule>
    <cfRule type="containsText" priority="3030" operator="containsText" text="Yes">
      <formula>NOT(ISERROR(SEARCH("Yes",AH245)))</formula>
    </cfRule>
  </conditionalFormatting>
  <conditionalFormatting sqref="AH245">
    <cfRule type="containsText" dxfId="1933" priority="3025" operator="containsText" text="No">
      <formula>NOT(ISERROR(SEARCH("No",AH245)))</formula>
    </cfRule>
    <cfRule type="containsText" dxfId="1932" priority="3026" operator="containsText" text="Yes">
      <formula>NOT(ISERROR(SEARCH("Yes",AH245)))</formula>
    </cfRule>
    <cfRule type="containsText" priority="3027" operator="containsText" text="Yes">
      <formula>NOT(ISERROR(SEARCH("Yes",AH245)))</formula>
    </cfRule>
  </conditionalFormatting>
  <conditionalFormatting sqref="AO245">
    <cfRule type="containsText" dxfId="1931" priority="3022" operator="containsText" text="No">
      <formula>NOT(ISERROR(SEARCH("No",AO245)))</formula>
    </cfRule>
    <cfRule type="containsText" dxfId="1930" priority="3023" operator="containsText" text="Yes">
      <formula>NOT(ISERROR(SEARCH("Yes",AO245)))</formula>
    </cfRule>
    <cfRule type="containsText" priority="3024" operator="containsText" text="Yes">
      <formula>NOT(ISERROR(SEARCH("Yes",AO245)))</formula>
    </cfRule>
  </conditionalFormatting>
  <conditionalFormatting sqref="AO245">
    <cfRule type="containsText" dxfId="1929" priority="3019" operator="containsText" text="No">
      <formula>NOT(ISERROR(SEARCH("No",AO245)))</formula>
    </cfRule>
    <cfRule type="containsText" dxfId="1928" priority="3020" operator="containsText" text="Yes">
      <formula>NOT(ISERROR(SEARCH("Yes",AO245)))</formula>
    </cfRule>
    <cfRule type="containsText" priority="3021" operator="containsText" text="Yes">
      <formula>NOT(ISERROR(SEARCH("Yes",AO245)))</formula>
    </cfRule>
  </conditionalFormatting>
  <conditionalFormatting sqref="BC245">
    <cfRule type="containsText" dxfId="1927" priority="3016" operator="containsText" text="No">
      <formula>NOT(ISERROR(SEARCH("No",BC245)))</formula>
    </cfRule>
    <cfRule type="containsText" dxfId="1926" priority="3017" operator="containsText" text="Yes">
      <formula>NOT(ISERROR(SEARCH("Yes",BC245)))</formula>
    </cfRule>
    <cfRule type="containsText" priority="3018" operator="containsText" text="Yes">
      <formula>NOT(ISERROR(SEARCH("Yes",BC245)))</formula>
    </cfRule>
  </conditionalFormatting>
  <conditionalFormatting sqref="BC245">
    <cfRule type="containsText" dxfId="1925" priority="3013" operator="containsText" text="No">
      <formula>NOT(ISERROR(SEARCH("No",BC245)))</formula>
    </cfRule>
    <cfRule type="containsText" dxfId="1924" priority="3014" operator="containsText" text="Yes">
      <formula>NOT(ISERROR(SEARCH("Yes",BC245)))</formula>
    </cfRule>
    <cfRule type="containsText" priority="3015" operator="containsText" text="Yes">
      <formula>NOT(ISERROR(SEARCH("Yes",BC245)))</formula>
    </cfRule>
  </conditionalFormatting>
  <conditionalFormatting sqref="BQ245">
    <cfRule type="containsText" dxfId="1923" priority="3010" operator="containsText" text="No">
      <formula>NOT(ISERROR(SEARCH("No",BQ245)))</formula>
    </cfRule>
    <cfRule type="containsText" dxfId="1922" priority="3011" operator="containsText" text="Yes">
      <formula>NOT(ISERROR(SEARCH("Yes",BQ245)))</formula>
    </cfRule>
    <cfRule type="containsText" priority="3012" operator="containsText" text="Yes">
      <formula>NOT(ISERROR(SEARCH("Yes",BQ245)))</formula>
    </cfRule>
  </conditionalFormatting>
  <conditionalFormatting sqref="BQ245">
    <cfRule type="containsText" dxfId="1921" priority="3007" operator="containsText" text="No">
      <formula>NOT(ISERROR(SEARCH("No",BQ245)))</formula>
    </cfRule>
    <cfRule type="containsText" dxfId="1920" priority="3008" operator="containsText" text="Yes">
      <formula>NOT(ISERROR(SEARCH("Yes",BQ245)))</formula>
    </cfRule>
    <cfRule type="containsText" priority="3009" operator="containsText" text="Yes">
      <formula>NOT(ISERROR(SEARCH("Yes",BQ245)))</formula>
    </cfRule>
  </conditionalFormatting>
  <conditionalFormatting sqref="BQ245">
    <cfRule type="containsText" dxfId="1919" priority="3004" operator="containsText" text="No">
      <formula>NOT(ISERROR(SEARCH("No",BQ245)))</formula>
    </cfRule>
    <cfRule type="containsText" dxfId="1918" priority="3005" operator="containsText" text="Yes">
      <formula>NOT(ISERROR(SEARCH("Yes",BQ245)))</formula>
    </cfRule>
    <cfRule type="containsText" priority="3006" operator="containsText" text="Yes">
      <formula>NOT(ISERROR(SEARCH("Yes",BQ245)))</formula>
    </cfRule>
  </conditionalFormatting>
  <conditionalFormatting sqref="AH245">
    <cfRule type="containsText" dxfId="1917" priority="3001" operator="containsText" text="No">
      <formula>NOT(ISERROR(SEARCH("No",AH245)))</formula>
    </cfRule>
    <cfRule type="containsText" dxfId="1916" priority="3002" operator="containsText" text="Yes">
      <formula>NOT(ISERROR(SEARCH("Yes",AH245)))</formula>
    </cfRule>
    <cfRule type="containsText" priority="3003" operator="containsText" text="Yes">
      <formula>NOT(ISERROR(SEARCH("Yes",AH245)))</formula>
    </cfRule>
  </conditionalFormatting>
  <conditionalFormatting sqref="AH245">
    <cfRule type="containsText" dxfId="1915" priority="2998" operator="containsText" text="No">
      <formula>NOT(ISERROR(SEARCH("No",AH245)))</formula>
    </cfRule>
    <cfRule type="containsText" dxfId="1914" priority="2999" operator="containsText" text="Yes">
      <formula>NOT(ISERROR(SEARCH("Yes",AH245)))</formula>
    </cfRule>
    <cfRule type="containsText" priority="3000" operator="containsText" text="Yes">
      <formula>NOT(ISERROR(SEARCH("Yes",AH245)))</formula>
    </cfRule>
  </conditionalFormatting>
  <conditionalFormatting sqref="AO245">
    <cfRule type="containsText" dxfId="1913" priority="2995" operator="containsText" text="No">
      <formula>NOT(ISERROR(SEARCH("No",AO245)))</formula>
    </cfRule>
    <cfRule type="containsText" dxfId="1912" priority="2996" operator="containsText" text="Yes">
      <formula>NOT(ISERROR(SEARCH("Yes",AO245)))</formula>
    </cfRule>
    <cfRule type="containsText" priority="2997" operator="containsText" text="Yes">
      <formula>NOT(ISERROR(SEARCH("Yes",AO245)))</formula>
    </cfRule>
  </conditionalFormatting>
  <conditionalFormatting sqref="AO245">
    <cfRule type="containsText" dxfId="1911" priority="2992" operator="containsText" text="No">
      <formula>NOT(ISERROR(SEARCH("No",AO245)))</formula>
    </cfRule>
    <cfRule type="containsText" dxfId="1910" priority="2993" operator="containsText" text="Yes">
      <formula>NOT(ISERROR(SEARCH("Yes",AO245)))</formula>
    </cfRule>
    <cfRule type="containsText" priority="2994" operator="containsText" text="Yes">
      <formula>NOT(ISERROR(SEARCH("Yes",AO245)))</formula>
    </cfRule>
  </conditionalFormatting>
  <conditionalFormatting sqref="BC245">
    <cfRule type="containsText" dxfId="1909" priority="2989" operator="containsText" text="No">
      <formula>NOT(ISERROR(SEARCH("No",BC245)))</formula>
    </cfRule>
    <cfRule type="containsText" dxfId="1908" priority="2990" operator="containsText" text="Yes">
      <formula>NOT(ISERROR(SEARCH("Yes",BC245)))</formula>
    </cfRule>
    <cfRule type="containsText" priority="2991" operator="containsText" text="Yes">
      <formula>NOT(ISERROR(SEARCH("Yes",BC245)))</formula>
    </cfRule>
  </conditionalFormatting>
  <conditionalFormatting sqref="BC245">
    <cfRule type="containsText" dxfId="1907" priority="2986" operator="containsText" text="No">
      <formula>NOT(ISERROR(SEARCH("No",BC245)))</formula>
    </cfRule>
    <cfRule type="containsText" dxfId="1906" priority="2987" operator="containsText" text="Yes">
      <formula>NOT(ISERROR(SEARCH("Yes",BC245)))</formula>
    </cfRule>
    <cfRule type="containsText" priority="2988" operator="containsText" text="Yes">
      <formula>NOT(ISERROR(SEARCH("Yes",BC245)))</formula>
    </cfRule>
  </conditionalFormatting>
  <conditionalFormatting sqref="BQ245">
    <cfRule type="containsText" dxfId="1905" priority="2983" operator="containsText" text="No">
      <formula>NOT(ISERROR(SEARCH("No",BQ245)))</formula>
    </cfRule>
    <cfRule type="containsText" dxfId="1904" priority="2984" operator="containsText" text="Yes">
      <formula>NOT(ISERROR(SEARCH("Yes",BQ245)))</formula>
    </cfRule>
    <cfRule type="containsText" priority="2985" operator="containsText" text="Yes">
      <formula>NOT(ISERROR(SEARCH("Yes",BQ245)))</formula>
    </cfRule>
  </conditionalFormatting>
  <conditionalFormatting sqref="BQ245">
    <cfRule type="containsText" dxfId="1903" priority="2980" operator="containsText" text="No">
      <formula>NOT(ISERROR(SEARCH("No",BQ245)))</formula>
    </cfRule>
    <cfRule type="containsText" dxfId="1902" priority="2981" operator="containsText" text="Yes">
      <formula>NOT(ISERROR(SEARCH("Yes",BQ245)))</formula>
    </cfRule>
    <cfRule type="containsText" priority="2982" operator="containsText" text="Yes">
      <formula>NOT(ISERROR(SEARCH("Yes",BQ245)))</formula>
    </cfRule>
  </conditionalFormatting>
  <conditionalFormatting sqref="BQ245">
    <cfRule type="containsText" dxfId="1901" priority="2977" operator="containsText" text="No">
      <formula>NOT(ISERROR(SEARCH("No",BQ245)))</formula>
    </cfRule>
    <cfRule type="containsText" dxfId="1900" priority="2978" operator="containsText" text="Yes">
      <formula>NOT(ISERROR(SEARCH("Yes",BQ245)))</formula>
    </cfRule>
    <cfRule type="containsText" priority="2979" operator="containsText" text="Yes">
      <formula>NOT(ISERROR(SEARCH("Yes",BQ245)))</formula>
    </cfRule>
  </conditionalFormatting>
  <conditionalFormatting sqref="AG60">
    <cfRule type="containsText" dxfId="1899" priority="2974" operator="containsText" text="No">
      <formula>NOT(ISERROR(SEARCH("No",AG60)))</formula>
    </cfRule>
    <cfRule type="containsText" dxfId="1898" priority="2975" operator="containsText" text="Yes">
      <formula>NOT(ISERROR(SEARCH("Yes",AG60)))</formula>
    </cfRule>
    <cfRule type="containsText" priority="2976" operator="containsText" text="Yes">
      <formula>NOT(ISERROR(SEARCH("Yes",AG60)))</formula>
    </cfRule>
  </conditionalFormatting>
  <conditionalFormatting sqref="AG60">
    <cfRule type="containsText" dxfId="1897" priority="2971" operator="containsText" text="No">
      <formula>NOT(ISERROR(SEARCH("No",AG60)))</formula>
    </cfRule>
    <cfRule type="containsText" dxfId="1896" priority="2972" operator="containsText" text="Yes">
      <formula>NOT(ISERROR(SEARCH("Yes",AG60)))</formula>
    </cfRule>
    <cfRule type="containsText" priority="2973" operator="containsText" text="Yes">
      <formula>NOT(ISERROR(SEARCH("Yes",AG60)))</formula>
    </cfRule>
  </conditionalFormatting>
  <conditionalFormatting sqref="AG102">
    <cfRule type="containsText" dxfId="1895" priority="2968" operator="containsText" text="No">
      <formula>NOT(ISERROR(SEARCH("No",AG102)))</formula>
    </cfRule>
    <cfRule type="containsText" dxfId="1894" priority="2969" operator="containsText" text="Yes">
      <formula>NOT(ISERROR(SEARCH("Yes",AG102)))</formula>
    </cfRule>
    <cfRule type="containsText" priority="2970" operator="containsText" text="Yes">
      <formula>NOT(ISERROR(SEARCH("Yes",AG102)))</formula>
    </cfRule>
  </conditionalFormatting>
  <conditionalFormatting sqref="AG102">
    <cfRule type="containsText" dxfId="1893" priority="2965" operator="containsText" text="No">
      <formula>NOT(ISERROR(SEARCH("No",AG102)))</formula>
    </cfRule>
    <cfRule type="containsText" dxfId="1892" priority="2966" operator="containsText" text="Yes">
      <formula>NOT(ISERROR(SEARCH("Yes",AG102)))</formula>
    </cfRule>
    <cfRule type="containsText" priority="2967" operator="containsText" text="Yes">
      <formula>NOT(ISERROR(SEARCH("Yes",AG102)))</formula>
    </cfRule>
  </conditionalFormatting>
  <conditionalFormatting sqref="AH258">
    <cfRule type="containsText" dxfId="1891" priority="2962" operator="containsText" text="No">
      <formula>NOT(ISERROR(SEARCH("No",AH258)))</formula>
    </cfRule>
    <cfRule type="containsText" dxfId="1890" priority="2963" operator="containsText" text="Yes">
      <formula>NOT(ISERROR(SEARCH("Yes",AH258)))</formula>
    </cfRule>
    <cfRule type="containsText" priority="2964" operator="containsText" text="Yes">
      <formula>NOT(ISERROR(SEARCH("Yes",AH258)))</formula>
    </cfRule>
  </conditionalFormatting>
  <conditionalFormatting sqref="AH258">
    <cfRule type="containsText" dxfId="1889" priority="2959" operator="containsText" text="No">
      <formula>NOT(ISERROR(SEARCH("No",AH258)))</formula>
    </cfRule>
    <cfRule type="containsText" dxfId="1888" priority="2960" operator="containsText" text="Yes">
      <formula>NOT(ISERROR(SEARCH("Yes",AH258)))</formula>
    </cfRule>
    <cfRule type="containsText" priority="2961" operator="containsText" text="Yes">
      <formula>NOT(ISERROR(SEARCH("Yes",AH258)))</formula>
    </cfRule>
  </conditionalFormatting>
  <conditionalFormatting sqref="AO258">
    <cfRule type="containsText" dxfId="1887" priority="2956" operator="containsText" text="No">
      <formula>NOT(ISERROR(SEARCH("No",AO258)))</formula>
    </cfRule>
    <cfRule type="containsText" dxfId="1886" priority="2957" operator="containsText" text="Yes">
      <formula>NOT(ISERROR(SEARCH("Yes",AO258)))</formula>
    </cfRule>
    <cfRule type="containsText" priority="2958" operator="containsText" text="Yes">
      <formula>NOT(ISERROR(SEARCH("Yes",AO258)))</formula>
    </cfRule>
  </conditionalFormatting>
  <conditionalFormatting sqref="AO258">
    <cfRule type="containsText" dxfId="1885" priority="2953" operator="containsText" text="No">
      <formula>NOT(ISERROR(SEARCH("No",AO258)))</formula>
    </cfRule>
    <cfRule type="containsText" dxfId="1884" priority="2954" operator="containsText" text="Yes">
      <formula>NOT(ISERROR(SEARCH("Yes",AO258)))</formula>
    </cfRule>
    <cfRule type="containsText" priority="2955" operator="containsText" text="Yes">
      <formula>NOT(ISERROR(SEARCH("Yes",AO258)))</formula>
    </cfRule>
  </conditionalFormatting>
  <conditionalFormatting sqref="BC258">
    <cfRule type="containsText" dxfId="1883" priority="2950" operator="containsText" text="No">
      <formula>NOT(ISERROR(SEARCH("No",BC258)))</formula>
    </cfRule>
    <cfRule type="containsText" dxfId="1882" priority="2951" operator="containsText" text="Yes">
      <formula>NOT(ISERROR(SEARCH("Yes",BC258)))</formula>
    </cfRule>
    <cfRule type="containsText" priority="2952" operator="containsText" text="Yes">
      <formula>NOT(ISERROR(SEARCH("Yes",BC258)))</formula>
    </cfRule>
  </conditionalFormatting>
  <conditionalFormatting sqref="BC258">
    <cfRule type="containsText" dxfId="1881" priority="2947" operator="containsText" text="No">
      <formula>NOT(ISERROR(SEARCH("No",BC258)))</formula>
    </cfRule>
    <cfRule type="containsText" dxfId="1880" priority="2948" operator="containsText" text="Yes">
      <formula>NOT(ISERROR(SEARCH("Yes",BC258)))</formula>
    </cfRule>
    <cfRule type="containsText" priority="2949" operator="containsText" text="Yes">
      <formula>NOT(ISERROR(SEARCH("Yes",BC258)))</formula>
    </cfRule>
  </conditionalFormatting>
  <conditionalFormatting sqref="BQ258:BQ259">
    <cfRule type="containsText" dxfId="1879" priority="2944" operator="containsText" text="No">
      <formula>NOT(ISERROR(SEARCH("No",BQ258)))</formula>
    </cfRule>
    <cfRule type="containsText" dxfId="1878" priority="2945" operator="containsText" text="Yes">
      <formula>NOT(ISERROR(SEARCH("Yes",BQ258)))</formula>
    </cfRule>
    <cfRule type="containsText" priority="2946" operator="containsText" text="Yes">
      <formula>NOT(ISERROR(SEARCH("Yes",BQ258)))</formula>
    </cfRule>
  </conditionalFormatting>
  <conditionalFormatting sqref="BQ258:BQ259">
    <cfRule type="containsText" dxfId="1877" priority="2941" operator="containsText" text="No">
      <formula>NOT(ISERROR(SEARCH("No",BQ258)))</formula>
    </cfRule>
    <cfRule type="containsText" dxfId="1876" priority="2942" operator="containsText" text="Yes">
      <formula>NOT(ISERROR(SEARCH("Yes",BQ258)))</formula>
    </cfRule>
    <cfRule type="containsText" priority="2943" operator="containsText" text="Yes">
      <formula>NOT(ISERROR(SEARCH("Yes",BQ258)))</formula>
    </cfRule>
  </conditionalFormatting>
  <conditionalFormatting sqref="BQ258:BQ259">
    <cfRule type="containsText" dxfId="1875" priority="2938" operator="containsText" text="No">
      <formula>NOT(ISERROR(SEARCH("No",BQ258)))</formula>
    </cfRule>
    <cfRule type="containsText" dxfId="1874" priority="2939" operator="containsText" text="Yes">
      <formula>NOT(ISERROR(SEARCH("Yes",BQ258)))</formula>
    </cfRule>
    <cfRule type="containsText" priority="2940" operator="containsText" text="Yes">
      <formula>NOT(ISERROR(SEARCH("Yes",BQ258)))</formula>
    </cfRule>
  </conditionalFormatting>
  <conditionalFormatting sqref="AH245">
    <cfRule type="containsText" dxfId="1873" priority="2935" operator="containsText" text="No">
      <formula>NOT(ISERROR(SEARCH("No",AH245)))</formula>
    </cfRule>
    <cfRule type="containsText" dxfId="1872" priority="2936" operator="containsText" text="Yes">
      <formula>NOT(ISERROR(SEARCH("Yes",AH245)))</formula>
    </cfRule>
    <cfRule type="containsText" priority="2937" operator="containsText" text="Yes">
      <formula>NOT(ISERROR(SEARCH("Yes",AH245)))</formula>
    </cfRule>
  </conditionalFormatting>
  <conditionalFormatting sqref="AH245">
    <cfRule type="containsText" dxfId="1871" priority="2932" operator="containsText" text="No">
      <formula>NOT(ISERROR(SEARCH("No",AH245)))</formula>
    </cfRule>
    <cfRule type="containsText" dxfId="1870" priority="2933" operator="containsText" text="Yes">
      <formula>NOT(ISERROR(SEARCH("Yes",AH245)))</formula>
    </cfRule>
    <cfRule type="containsText" priority="2934" operator="containsText" text="Yes">
      <formula>NOT(ISERROR(SEARCH("Yes",AH245)))</formula>
    </cfRule>
  </conditionalFormatting>
  <conditionalFormatting sqref="AO245">
    <cfRule type="containsText" dxfId="1869" priority="2929" operator="containsText" text="No">
      <formula>NOT(ISERROR(SEARCH("No",AO245)))</formula>
    </cfRule>
    <cfRule type="containsText" dxfId="1868" priority="2930" operator="containsText" text="Yes">
      <formula>NOT(ISERROR(SEARCH("Yes",AO245)))</formula>
    </cfRule>
    <cfRule type="containsText" priority="2931" operator="containsText" text="Yes">
      <formula>NOT(ISERROR(SEARCH("Yes",AO245)))</formula>
    </cfRule>
  </conditionalFormatting>
  <conditionalFormatting sqref="AO245">
    <cfRule type="containsText" dxfId="1867" priority="2926" operator="containsText" text="No">
      <formula>NOT(ISERROR(SEARCH("No",AO245)))</formula>
    </cfRule>
    <cfRule type="containsText" dxfId="1866" priority="2927" operator="containsText" text="Yes">
      <formula>NOT(ISERROR(SEARCH("Yes",AO245)))</formula>
    </cfRule>
    <cfRule type="containsText" priority="2928" operator="containsText" text="Yes">
      <formula>NOT(ISERROR(SEARCH("Yes",AO245)))</formula>
    </cfRule>
  </conditionalFormatting>
  <conditionalFormatting sqref="BC245">
    <cfRule type="containsText" dxfId="1865" priority="2923" operator="containsText" text="No">
      <formula>NOT(ISERROR(SEARCH("No",BC245)))</formula>
    </cfRule>
    <cfRule type="containsText" dxfId="1864" priority="2924" operator="containsText" text="Yes">
      <formula>NOT(ISERROR(SEARCH("Yes",BC245)))</formula>
    </cfRule>
    <cfRule type="containsText" priority="2925" operator="containsText" text="Yes">
      <formula>NOT(ISERROR(SEARCH("Yes",BC245)))</formula>
    </cfRule>
  </conditionalFormatting>
  <conditionalFormatting sqref="BC245">
    <cfRule type="containsText" dxfId="1863" priority="2920" operator="containsText" text="No">
      <formula>NOT(ISERROR(SEARCH("No",BC245)))</formula>
    </cfRule>
    <cfRule type="containsText" dxfId="1862" priority="2921" operator="containsText" text="Yes">
      <formula>NOT(ISERROR(SEARCH("Yes",BC245)))</formula>
    </cfRule>
    <cfRule type="containsText" priority="2922" operator="containsText" text="Yes">
      <formula>NOT(ISERROR(SEARCH("Yes",BC245)))</formula>
    </cfRule>
  </conditionalFormatting>
  <conditionalFormatting sqref="BQ245">
    <cfRule type="containsText" dxfId="1861" priority="2917" operator="containsText" text="No">
      <formula>NOT(ISERROR(SEARCH("No",BQ245)))</formula>
    </cfRule>
    <cfRule type="containsText" dxfId="1860" priority="2918" operator="containsText" text="Yes">
      <formula>NOT(ISERROR(SEARCH("Yes",BQ245)))</formula>
    </cfRule>
    <cfRule type="containsText" priority="2919" operator="containsText" text="Yes">
      <formula>NOT(ISERROR(SEARCH("Yes",BQ245)))</formula>
    </cfRule>
  </conditionalFormatting>
  <conditionalFormatting sqref="BQ245">
    <cfRule type="containsText" dxfId="1859" priority="2914" operator="containsText" text="No">
      <formula>NOT(ISERROR(SEARCH("No",BQ245)))</formula>
    </cfRule>
    <cfRule type="containsText" dxfId="1858" priority="2915" operator="containsText" text="Yes">
      <formula>NOT(ISERROR(SEARCH("Yes",BQ245)))</formula>
    </cfRule>
    <cfRule type="containsText" priority="2916" operator="containsText" text="Yes">
      <formula>NOT(ISERROR(SEARCH("Yes",BQ245)))</formula>
    </cfRule>
  </conditionalFormatting>
  <conditionalFormatting sqref="BQ245">
    <cfRule type="containsText" dxfId="1857" priority="2911" operator="containsText" text="No">
      <formula>NOT(ISERROR(SEARCH("No",BQ245)))</formula>
    </cfRule>
    <cfRule type="containsText" dxfId="1856" priority="2912" operator="containsText" text="Yes">
      <formula>NOT(ISERROR(SEARCH("Yes",BQ245)))</formula>
    </cfRule>
    <cfRule type="containsText" priority="2913" operator="containsText" text="Yes">
      <formula>NOT(ISERROR(SEARCH("Yes",BQ245)))</formula>
    </cfRule>
  </conditionalFormatting>
  <conditionalFormatting sqref="AH258">
    <cfRule type="containsText" dxfId="1855" priority="2908" operator="containsText" text="No">
      <formula>NOT(ISERROR(SEARCH("No",AH258)))</formula>
    </cfRule>
    <cfRule type="containsText" dxfId="1854" priority="2909" operator="containsText" text="Yes">
      <formula>NOT(ISERROR(SEARCH("Yes",AH258)))</formula>
    </cfRule>
    <cfRule type="containsText" priority="2910" operator="containsText" text="Yes">
      <formula>NOT(ISERROR(SEARCH("Yes",AH258)))</formula>
    </cfRule>
  </conditionalFormatting>
  <conditionalFormatting sqref="AH258">
    <cfRule type="containsText" dxfId="1853" priority="2905" operator="containsText" text="No">
      <formula>NOT(ISERROR(SEARCH("No",AH258)))</formula>
    </cfRule>
    <cfRule type="containsText" dxfId="1852" priority="2906" operator="containsText" text="Yes">
      <formula>NOT(ISERROR(SEARCH("Yes",AH258)))</formula>
    </cfRule>
    <cfRule type="containsText" priority="2907" operator="containsText" text="Yes">
      <formula>NOT(ISERROR(SEARCH("Yes",AH258)))</formula>
    </cfRule>
  </conditionalFormatting>
  <conditionalFormatting sqref="AO258">
    <cfRule type="containsText" dxfId="1851" priority="2902" operator="containsText" text="No">
      <formula>NOT(ISERROR(SEARCH("No",AO258)))</formula>
    </cfRule>
    <cfRule type="containsText" dxfId="1850" priority="2903" operator="containsText" text="Yes">
      <formula>NOT(ISERROR(SEARCH("Yes",AO258)))</formula>
    </cfRule>
    <cfRule type="containsText" priority="2904" operator="containsText" text="Yes">
      <formula>NOT(ISERROR(SEARCH("Yes",AO258)))</formula>
    </cfRule>
  </conditionalFormatting>
  <conditionalFormatting sqref="AO258">
    <cfRule type="containsText" dxfId="1849" priority="2899" operator="containsText" text="No">
      <formula>NOT(ISERROR(SEARCH("No",AO258)))</formula>
    </cfRule>
    <cfRule type="containsText" dxfId="1848" priority="2900" operator="containsText" text="Yes">
      <formula>NOT(ISERROR(SEARCH("Yes",AO258)))</formula>
    </cfRule>
    <cfRule type="containsText" priority="2901" operator="containsText" text="Yes">
      <formula>NOT(ISERROR(SEARCH("Yes",AO258)))</formula>
    </cfRule>
  </conditionalFormatting>
  <conditionalFormatting sqref="BC258">
    <cfRule type="containsText" dxfId="1847" priority="2896" operator="containsText" text="No">
      <formula>NOT(ISERROR(SEARCH("No",BC258)))</formula>
    </cfRule>
    <cfRule type="containsText" dxfId="1846" priority="2897" operator="containsText" text="Yes">
      <formula>NOT(ISERROR(SEARCH("Yes",BC258)))</formula>
    </cfRule>
    <cfRule type="containsText" priority="2898" operator="containsText" text="Yes">
      <formula>NOT(ISERROR(SEARCH("Yes",BC258)))</formula>
    </cfRule>
  </conditionalFormatting>
  <conditionalFormatting sqref="BC258">
    <cfRule type="containsText" dxfId="1845" priority="2893" operator="containsText" text="No">
      <formula>NOT(ISERROR(SEARCH("No",BC258)))</formula>
    </cfRule>
    <cfRule type="containsText" dxfId="1844" priority="2894" operator="containsText" text="Yes">
      <formula>NOT(ISERROR(SEARCH("Yes",BC258)))</formula>
    </cfRule>
    <cfRule type="containsText" priority="2895" operator="containsText" text="Yes">
      <formula>NOT(ISERROR(SEARCH("Yes",BC258)))</formula>
    </cfRule>
  </conditionalFormatting>
  <conditionalFormatting sqref="BQ258:BQ259">
    <cfRule type="containsText" dxfId="1843" priority="2890" operator="containsText" text="No">
      <formula>NOT(ISERROR(SEARCH("No",BQ258)))</formula>
    </cfRule>
    <cfRule type="containsText" dxfId="1842" priority="2891" operator="containsText" text="Yes">
      <formula>NOT(ISERROR(SEARCH("Yes",BQ258)))</formula>
    </cfRule>
    <cfRule type="containsText" priority="2892" operator="containsText" text="Yes">
      <formula>NOT(ISERROR(SEARCH("Yes",BQ258)))</formula>
    </cfRule>
  </conditionalFormatting>
  <conditionalFormatting sqref="BQ258:BQ259">
    <cfRule type="containsText" dxfId="1841" priority="2887" operator="containsText" text="No">
      <formula>NOT(ISERROR(SEARCH("No",BQ258)))</formula>
    </cfRule>
    <cfRule type="containsText" dxfId="1840" priority="2888" operator="containsText" text="Yes">
      <formula>NOT(ISERROR(SEARCH("Yes",BQ258)))</formula>
    </cfRule>
    <cfRule type="containsText" priority="2889" operator="containsText" text="Yes">
      <formula>NOT(ISERROR(SEARCH("Yes",BQ258)))</formula>
    </cfRule>
  </conditionalFormatting>
  <conditionalFormatting sqref="BQ258:BQ259">
    <cfRule type="containsText" dxfId="1839" priority="2884" operator="containsText" text="No">
      <formula>NOT(ISERROR(SEARCH("No",BQ258)))</formula>
    </cfRule>
    <cfRule type="containsText" dxfId="1838" priority="2885" operator="containsText" text="Yes">
      <formula>NOT(ISERROR(SEARCH("Yes",BQ258)))</formula>
    </cfRule>
    <cfRule type="containsText" priority="2886" operator="containsText" text="Yes">
      <formula>NOT(ISERROR(SEARCH("Yes",BQ258)))</formula>
    </cfRule>
  </conditionalFormatting>
  <conditionalFormatting sqref="AG60">
    <cfRule type="containsText" dxfId="1837" priority="2881" operator="containsText" text="No">
      <formula>NOT(ISERROR(SEARCH("No",AG60)))</formula>
    </cfRule>
    <cfRule type="containsText" dxfId="1836" priority="2882" operator="containsText" text="Yes">
      <formula>NOT(ISERROR(SEARCH("Yes",AG60)))</formula>
    </cfRule>
    <cfRule type="containsText" priority="2883" operator="containsText" text="Yes">
      <formula>NOT(ISERROR(SEARCH("Yes",AG60)))</formula>
    </cfRule>
  </conditionalFormatting>
  <conditionalFormatting sqref="AG60">
    <cfRule type="containsText" dxfId="1835" priority="2878" operator="containsText" text="No">
      <formula>NOT(ISERROR(SEARCH("No",AG60)))</formula>
    </cfRule>
    <cfRule type="containsText" dxfId="1834" priority="2879" operator="containsText" text="Yes">
      <formula>NOT(ISERROR(SEARCH("Yes",AG60)))</formula>
    </cfRule>
    <cfRule type="containsText" priority="2880" operator="containsText" text="Yes">
      <formula>NOT(ISERROR(SEARCH("Yes",AG60)))</formula>
    </cfRule>
  </conditionalFormatting>
  <conditionalFormatting sqref="AG102">
    <cfRule type="containsText" dxfId="1833" priority="2875" operator="containsText" text="No">
      <formula>NOT(ISERROR(SEARCH("No",AG102)))</formula>
    </cfRule>
    <cfRule type="containsText" dxfId="1832" priority="2876" operator="containsText" text="Yes">
      <formula>NOT(ISERROR(SEARCH("Yes",AG102)))</formula>
    </cfRule>
    <cfRule type="containsText" priority="2877" operator="containsText" text="Yes">
      <formula>NOT(ISERROR(SEARCH("Yes",AG102)))</formula>
    </cfRule>
  </conditionalFormatting>
  <conditionalFormatting sqref="AG102">
    <cfRule type="containsText" dxfId="1831" priority="2872" operator="containsText" text="No">
      <formula>NOT(ISERROR(SEARCH("No",AG102)))</formula>
    </cfRule>
    <cfRule type="containsText" dxfId="1830" priority="2873" operator="containsText" text="Yes">
      <formula>NOT(ISERROR(SEARCH("Yes",AG102)))</formula>
    </cfRule>
    <cfRule type="containsText" priority="2874" operator="containsText" text="Yes">
      <formula>NOT(ISERROR(SEARCH("Yes",AG102)))</formula>
    </cfRule>
  </conditionalFormatting>
  <conditionalFormatting sqref="R110:S110">
    <cfRule type="containsText" dxfId="1829" priority="2866" operator="containsText" text="No">
      <formula>NOT(ISERROR(SEARCH("No",R110)))</formula>
    </cfRule>
    <cfRule type="containsText" dxfId="1828" priority="2867" operator="containsText" text="Yes">
      <formula>NOT(ISERROR(SEARCH("Yes",R110)))</formula>
    </cfRule>
  </conditionalFormatting>
  <conditionalFormatting sqref="BQ15">
    <cfRule type="containsText" dxfId="1827" priority="2860" operator="containsText" text="No">
      <formula>NOT(ISERROR(SEARCH("No",BQ15)))</formula>
    </cfRule>
    <cfRule type="containsText" dxfId="1826" priority="2861" operator="containsText" text="Yes">
      <formula>NOT(ISERROR(SEARCH("Yes",BQ15)))</formula>
    </cfRule>
    <cfRule type="containsText" priority="2862" operator="containsText" text="Yes">
      <formula>NOT(ISERROR(SEARCH("Yes",BQ15)))</formula>
    </cfRule>
  </conditionalFormatting>
  <conditionalFormatting sqref="BQ15">
    <cfRule type="containsText" dxfId="1825" priority="2857" operator="containsText" text="No">
      <formula>NOT(ISERROR(SEARCH("No",BQ15)))</formula>
    </cfRule>
    <cfRule type="containsText" dxfId="1824" priority="2858" operator="containsText" text="Yes">
      <formula>NOT(ISERROR(SEARCH("Yes",BQ15)))</formula>
    </cfRule>
    <cfRule type="containsText" priority="2859" operator="containsText" text="Yes">
      <formula>NOT(ISERROR(SEARCH("Yes",BQ15)))</formula>
    </cfRule>
  </conditionalFormatting>
  <conditionalFormatting sqref="AT84">
    <cfRule type="containsText" dxfId="1823" priority="2854" operator="containsText" text="No">
      <formula>NOT(ISERROR(SEARCH("No",AT84)))</formula>
    </cfRule>
    <cfRule type="containsText" dxfId="1822" priority="2855" operator="containsText" text="Yes">
      <formula>NOT(ISERROR(SEARCH("Yes",AT84)))</formula>
    </cfRule>
    <cfRule type="containsText" priority="2856" operator="containsText" text="Yes">
      <formula>NOT(ISERROR(SEARCH("Yes",AT84)))</formula>
    </cfRule>
  </conditionalFormatting>
  <conditionalFormatting sqref="AW84">
    <cfRule type="containsText" dxfId="1821" priority="2851" operator="containsText" text="No">
      <formula>NOT(ISERROR(SEARCH("No",AW84)))</formula>
    </cfRule>
    <cfRule type="containsText" dxfId="1820" priority="2852" operator="containsText" text="Yes">
      <formula>NOT(ISERROR(SEARCH("Yes",AW84)))</formula>
    </cfRule>
    <cfRule type="containsText" priority="2853" operator="containsText" text="Yes">
      <formula>NOT(ISERROR(SEARCH("Yes",AW84)))</formula>
    </cfRule>
  </conditionalFormatting>
  <conditionalFormatting sqref="AW84">
    <cfRule type="containsText" dxfId="1819" priority="2848" operator="containsText" text="No">
      <formula>NOT(ISERROR(SEARCH("No",AW84)))</formula>
    </cfRule>
    <cfRule type="containsText" dxfId="1818" priority="2849" operator="containsText" text="Yes">
      <formula>NOT(ISERROR(SEARCH("Yes",AW84)))</formula>
    </cfRule>
    <cfRule type="containsText" priority="2850" operator="containsText" text="Yes">
      <formula>NOT(ISERROR(SEARCH("Yes",AW84)))</formula>
    </cfRule>
  </conditionalFormatting>
  <conditionalFormatting sqref="BQ245">
    <cfRule type="containsText" dxfId="1817" priority="2845" operator="containsText" text="No">
      <formula>NOT(ISERROR(SEARCH("No",BQ245)))</formula>
    </cfRule>
    <cfRule type="containsText" dxfId="1816" priority="2846" operator="containsText" text="Yes">
      <formula>NOT(ISERROR(SEARCH("Yes",BQ245)))</formula>
    </cfRule>
    <cfRule type="containsText" priority="2847" operator="containsText" text="Yes">
      <formula>NOT(ISERROR(SEARCH("Yes",BQ245)))</formula>
    </cfRule>
  </conditionalFormatting>
  <conditionalFormatting sqref="BQ245">
    <cfRule type="containsText" dxfId="1815" priority="2842" operator="containsText" text="No">
      <formula>NOT(ISERROR(SEARCH("No",BQ245)))</formula>
    </cfRule>
    <cfRule type="containsText" dxfId="1814" priority="2843" operator="containsText" text="Yes">
      <formula>NOT(ISERROR(SEARCH("Yes",BQ245)))</formula>
    </cfRule>
    <cfRule type="containsText" priority="2844" operator="containsText" text="Yes">
      <formula>NOT(ISERROR(SEARCH("Yes",BQ245)))</formula>
    </cfRule>
  </conditionalFormatting>
  <conditionalFormatting sqref="BQ245">
    <cfRule type="containsText" dxfId="1813" priority="2839" operator="containsText" text="No">
      <formula>NOT(ISERROR(SEARCH("No",BQ245)))</formula>
    </cfRule>
    <cfRule type="containsText" dxfId="1812" priority="2840" operator="containsText" text="Yes">
      <formula>NOT(ISERROR(SEARCH("Yes",BQ245)))</formula>
    </cfRule>
    <cfRule type="containsText" priority="2841" operator="containsText" text="Yes">
      <formula>NOT(ISERROR(SEARCH("Yes",BQ245)))</formula>
    </cfRule>
  </conditionalFormatting>
  <conditionalFormatting sqref="BQ245">
    <cfRule type="containsText" dxfId="1811" priority="2836" operator="containsText" text="No">
      <formula>NOT(ISERROR(SEARCH("No",BQ245)))</formula>
    </cfRule>
    <cfRule type="containsText" dxfId="1810" priority="2837" operator="containsText" text="Yes">
      <formula>NOT(ISERROR(SEARCH("Yes",BQ245)))</formula>
    </cfRule>
    <cfRule type="containsText" priority="2838" operator="containsText" text="Yes">
      <formula>NOT(ISERROR(SEARCH("Yes",BQ245)))</formula>
    </cfRule>
  </conditionalFormatting>
  <conditionalFormatting sqref="BQ245">
    <cfRule type="containsText" dxfId="1809" priority="2833" operator="containsText" text="No">
      <formula>NOT(ISERROR(SEARCH("No",BQ245)))</formula>
    </cfRule>
    <cfRule type="containsText" dxfId="1808" priority="2834" operator="containsText" text="Yes">
      <formula>NOT(ISERROR(SEARCH("Yes",BQ245)))</formula>
    </cfRule>
    <cfRule type="containsText" priority="2835" operator="containsText" text="Yes">
      <formula>NOT(ISERROR(SEARCH("Yes",BQ245)))</formula>
    </cfRule>
  </conditionalFormatting>
  <conditionalFormatting sqref="BQ245">
    <cfRule type="containsText" dxfId="1807" priority="2830" operator="containsText" text="No">
      <formula>NOT(ISERROR(SEARCH("No",BQ245)))</formula>
    </cfRule>
    <cfRule type="containsText" dxfId="1806" priority="2831" operator="containsText" text="Yes">
      <formula>NOT(ISERROR(SEARCH("Yes",BQ245)))</formula>
    </cfRule>
    <cfRule type="containsText" priority="2832" operator="containsText" text="Yes">
      <formula>NOT(ISERROR(SEARCH("Yes",BQ245)))</formula>
    </cfRule>
  </conditionalFormatting>
  <conditionalFormatting sqref="BQ245">
    <cfRule type="containsText" dxfId="1805" priority="2827" operator="containsText" text="No">
      <formula>NOT(ISERROR(SEARCH("No",BQ245)))</formula>
    </cfRule>
    <cfRule type="containsText" dxfId="1804" priority="2828" operator="containsText" text="Yes">
      <formula>NOT(ISERROR(SEARCH("Yes",BQ245)))</formula>
    </cfRule>
    <cfRule type="containsText" priority="2829" operator="containsText" text="Yes">
      <formula>NOT(ISERROR(SEARCH("Yes",BQ245)))</formula>
    </cfRule>
  </conditionalFormatting>
  <conditionalFormatting sqref="BQ245">
    <cfRule type="containsText" dxfId="1803" priority="2824" operator="containsText" text="No">
      <formula>NOT(ISERROR(SEARCH("No",BQ245)))</formula>
    </cfRule>
    <cfRule type="containsText" dxfId="1802" priority="2825" operator="containsText" text="Yes">
      <formula>NOT(ISERROR(SEARCH("Yes",BQ245)))</formula>
    </cfRule>
    <cfRule type="containsText" priority="2826" operator="containsText" text="Yes">
      <formula>NOT(ISERROR(SEARCH("Yes",BQ245)))</formula>
    </cfRule>
  </conditionalFormatting>
  <conditionalFormatting sqref="BQ245">
    <cfRule type="containsText" dxfId="1801" priority="2821" operator="containsText" text="No">
      <formula>NOT(ISERROR(SEARCH("No",BQ245)))</formula>
    </cfRule>
    <cfRule type="containsText" dxfId="1800" priority="2822" operator="containsText" text="Yes">
      <formula>NOT(ISERROR(SEARCH("Yes",BQ245)))</formula>
    </cfRule>
    <cfRule type="containsText" priority="2823" operator="containsText" text="Yes">
      <formula>NOT(ISERROR(SEARCH("Yes",BQ245)))</formula>
    </cfRule>
  </conditionalFormatting>
  <conditionalFormatting sqref="BQ245">
    <cfRule type="containsText" dxfId="1799" priority="2818" operator="containsText" text="No">
      <formula>NOT(ISERROR(SEARCH("No",BQ245)))</formula>
    </cfRule>
    <cfRule type="containsText" dxfId="1798" priority="2819" operator="containsText" text="Yes">
      <formula>NOT(ISERROR(SEARCH("Yes",BQ245)))</formula>
    </cfRule>
    <cfRule type="containsText" priority="2820" operator="containsText" text="Yes">
      <formula>NOT(ISERROR(SEARCH("Yes",BQ245)))</formula>
    </cfRule>
  </conditionalFormatting>
  <conditionalFormatting sqref="BQ245">
    <cfRule type="containsText" dxfId="1797" priority="2815" operator="containsText" text="No">
      <formula>NOT(ISERROR(SEARCH("No",BQ245)))</formula>
    </cfRule>
    <cfRule type="containsText" dxfId="1796" priority="2816" operator="containsText" text="Yes">
      <formula>NOT(ISERROR(SEARCH("Yes",BQ245)))</formula>
    </cfRule>
    <cfRule type="containsText" priority="2817" operator="containsText" text="Yes">
      <formula>NOT(ISERROR(SEARCH("Yes",BQ245)))</formula>
    </cfRule>
  </conditionalFormatting>
  <conditionalFormatting sqref="BQ245">
    <cfRule type="containsText" dxfId="1795" priority="2812" operator="containsText" text="No">
      <formula>NOT(ISERROR(SEARCH("No",BQ245)))</formula>
    </cfRule>
    <cfRule type="containsText" dxfId="1794" priority="2813" operator="containsText" text="Yes">
      <formula>NOT(ISERROR(SEARCH("Yes",BQ245)))</formula>
    </cfRule>
    <cfRule type="containsText" priority="2814" operator="containsText" text="Yes">
      <formula>NOT(ISERROR(SEARCH("Yes",BQ245)))</formula>
    </cfRule>
  </conditionalFormatting>
  <conditionalFormatting sqref="BQ258:BQ259">
    <cfRule type="containsText" dxfId="1793" priority="2809" operator="containsText" text="No">
      <formula>NOT(ISERROR(SEARCH("No",BQ258)))</formula>
    </cfRule>
    <cfRule type="containsText" dxfId="1792" priority="2810" operator="containsText" text="Yes">
      <formula>NOT(ISERROR(SEARCH("Yes",BQ258)))</formula>
    </cfRule>
    <cfRule type="containsText" priority="2811" operator="containsText" text="Yes">
      <formula>NOT(ISERROR(SEARCH("Yes",BQ258)))</formula>
    </cfRule>
  </conditionalFormatting>
  <conditionalFormatting sqref="BQ258:BQ259">
    <cfRule type="containsText" dxfId="1791" priority="2806" operator="containsText" text="No">
      <formula>NOT(ISERROR(SEARCH("No",BQ258)))</formula>
    </cfRule>
    <cfRule type="containsText" dxfId="1790" priority="2807" operator="containsText" text="Yes">
      <formula>NOT(ISERROR(SEARCH("Yes",BQ258)))</formula>
    </cfRule>
    <cfRule type="containsText" priority="2808" operator="containsText" text="Yes">
      <formula>NOT(ISERROR(SEARCH("Yes",BQ258)))</formula>
    </cfRule>
  </conditionalFormatting>
  <conditionalFormatting sqref="BQ258:BQ259">
    <cfRule type="containsText" dxfId="1789" priority="2803" operator="containsText" text="No">
      <formula>NOT(ISERROR(SEARCH("No",BQ258)))</formula>
    </cfRule>
    <cfRule type="containsText" dxfId="1788" priority="2804" operator="containsText" text="Yes">
      <formula>NOT(ISERROR(SEARCH("Yes",BQ258)))</formula>
    </cfRule>
    <cfRule type="containsText" priority="2805" operator="containsText" text="Yes">
      <formula>NOT(ISERROR(SEARCH("Yes",BQ258)))</formula>
    </cfRule>
  </conditionalFormatting>
  <conditionalFormatting sqref="BQ258:BQ259">
    <cfRule type="containsText" dxfId="1787" priority="2800" operator="containsText" text="No">
      <formula>NOT(ISERROR(SEARCH("No",BQ258)))</formula>
    </cfRule>
    <cfRule type="containsText" dxfId="1786" priority="2801" operator="containsText" text="Yes">
      <formula>NOT(ISERROR(SEARCH("Yes",BQ258)))</formula>
    </cfRule>
    <cfRule type="containsText" priority="2802" operator="containsText" text="Yes">
      <formula>NOT(ISERROR(SEARCH("Yes",BQ258)))</formula>
    </cfRule>
  </conditionalFormatting>
  <conditionalFormatting sqref="BQ258:BQ259">
    <cfRule type="containsText" dxfId="1785" priority="2797" operator="containsText" text="No">
      <formula>NOT(ISERROR(SEARCH("No",BQ258)))</formula>
    </cfRule>
    <cfRule type="containsText" dxfId="1784" priority="2798" operator="containsText" text="Yes">
      <formula>NOT(ISERROR(SEARCH("Yes",BQ258)))</formula>
    </cfRule>
    <cfRule type="containsText" priority="2799" operator="containsText" text="Yes">
      <formula>NOT(ISERROR(SEARCH("Yes",BQ258)))</formula>
    </cfRule>
  </conditionalFormatting>
  <conditionalFormatting sqref="BQ258:BQ259">
    <cfRule type="containsText" dxfId="1783" priority="2794" operator="containsText" text="No">
      <formula>NOT(ISERROR(SEARCH("No",BQ258)))</formula>
    </cfRule>
    <cfRule type="containsText" dxfId="1782" priority="2795" operator="containsText" text="Yes">
      <formula>NOT(ISERROR(SEARCH("Yes",BQ258)))</formula>
    </cfRule>
    <cfRule type="containsText" priority="2796" operator="containsText" text="Yes">
      <formula>NOT(ISERROR(SEARCH("Yes",BQ258)))</formula>
    </cfRule>
  </conditionalFormatting>
  <conditionalFormatting sqref="BQ258:BQ259">
    <cfRule type="containsText" dxfId="1781" priority="2791" operator="containsText" text="No">
      <formula>NOT(ISERROR(SEARCH("No",BQ258)))</formula>
    </cfRule>
    <cfRule type="containsText" dxfId="1780" priority="2792" operator="containsText" text="Yes">
      <formula>NOT(ISERROR(SEARCH("Yes",BQ258)))</formula>
    </cfRule>
    <cfRule type="containsText" priority="2793" operator="containsText" text="Yes">
      <formula>NOT(ISERROR(SEARCH("Yes",BQ258)))</formula>
    </cfRule>
  </conditionalFormatting>
  <conditionalFormatting sqref="BQ258:BQ259">
    <cfRule type="containsText" dxfId="1779" priority="2788" operator="containsText" text="No">
      <formula>NOT(ISERROR(SEARCH("No",BQ258)))</formula>
    </cfRule>
    <cfRule type="containsText" dxfId="1778" priority="2789" operator="containsText" text="Yes">
      <formula>NOT(ISERROR(SEARCH("Yes",BQ258)))</formula>
    </cfRule>
    <cfRule type="containsText" priority="2790" operator="containsText" text="Yes">
      <formula>NOT(ISERROR(SEARCH("Yes",BQ258)))</formula>
    </cfRule>
  </conditionalFormatting>
  <conditionalFormatting sqref="BQ258:BQ259">
    <cfRule type="containsText" dxfId="1777" priority="2785" operator="containsText" text="No">
      <formula>NOT(ISERROR(SEARCH("No",BQ258)))</formula>
    </cfRule>
    <cfRule type="containsText" dxfId="1776" priority="2786" operator="containsText" text="Yes">
      <formula>NOT(ISERROR(SEARCH("Yes",BQ258)))</formula>
    </cfRule>
    <cfRule type="containsText" priority="2787" operator="containsText" text="Yes">
      <formula>NOT(ISERROR(SEARCH("Yes",BQ258)))</formula>
    </cfRule>
  </conditionalFormatting>
  <conditionalFormatting sqref="BQ258:BQ259">
    <cfRule type="containsText" dxfId="1775" priority="2782" operator="containsText" text="No">
      <formula>NOT(ISERROR(SEARCH("No",BQ258)))</formula>
    </cfRule>
    <cfRule type="containsText" dxfId="1774" priority="2783" operator="containsText" text="Yes">
      <formula>NOT(ISERROR(SEARCH("Yes",BQ258)))</formula>
    </cfRule>
    <cfRule type="containsText" priority="2784" operator="containsText" text="Yes">
      <formula>NOT(ISERROR(SEARCH("Yes",BQ258)))</formula>
    </cfRule>
  </conditionalFormatting>
  <conditionalFormatting sqref="BQ258:BQ259">
    <cfRule type="containsText" dxfId="1773" priority="2779" operator="containsText" text="No">
      <formula>NOT(ISERROR(SEARCH("No",BQ258)))</formula>
    </cfRule>
    <cfRule type="containsText" dxfId="1772" priority="2780" operator="containsText" text="Yes">
      <formula>NOT(ISERROR(SEARCH("Yes",BQ258)))</formula>
    </cfRule>
    <cfRule type="containsText" priority="2781" operator="containsText" text="Yes">
      <formula>NOT(ISERROR(SEARCH("Yes",BQ258)))</formula>
    </cfRule>
  </conditionalFormatting>
  <conditionalFormatting sqref="BQ258:BQ259">
    <cfRule type="containsText" dxfId="1771" priority="2776" operator="containsText" text="No">
      <formula>NOT(ISERROR(SEARCH("No",BQ258)))</formula>
    </cfRule>
    <cfRule type="containsText" dxfId="1770" priority="2777" operator="containsText" text="Yes">
      <formula>NOT(ISERROR(SEARCH("Yes",BQ258)))</formula>
    </cfRule>
    <cfRule type="containsText" priority="2778" operator="containsText" text="Yes">
      <formula>NOT(ISERROR(SEARCH("Yes",BQ258)))</formula>
    </cfRule>
  </conditionalFormatting>
  <conditionalFormatting sqref="P293">
    <cfRule type="duplicateValues" dxfId="1769" priority="4421"/>
  </conditionalFormatting>
  <conditionalFormatting sqref="BW55:BX55">
    <cfRule type="containsText" dxfId="1768" priority="2765" operator="containsText" text="No">
      <formula>NOT(ISERROR(SEARCH("No",BW55)))</formula>
    </cfRule>
    <cfRule type="containsText" dxfId="1767" priority="2766" operator="containsText" text="Yes">
      <formula>NOT(ISERROR(SEARCH("Yes",BW55)))</formula>
    </cfRule>
    <cfRule type="containsText" priority="2767" operator="containsText" text="Yes">
      <formula>NOT(ISERROR(SEARCH("Yes",BW55)))</formula>
    </cfRule>
  </conditionalFormatting>
  <conditionalFormatting sqref="BW55:BX55">
    <cfRule type="containsText" dxfId="1766" priority="2764" operator="containsText" text="NA">
      <formula>NOT(ISERROR(SEARCH("NA",BW55)))</formula>
    </cfRule>
  </conditionalFormatting>
  <conditionalFormatting sqref="Z69">
    <cfRule type="containsText" dxfId="1765" priority="2715" operator="containsText" text="No">
      <formula>NOT(ISERROR(SEARCH("No",Z69)))</formula>
    </cfRule>
    <cfRule type="containsText" dxfId="1764" priority="2716" operator="containsText" text="Yes">
      <formula>NOT(ISERROR(SEARCH("Yes",Z69)))</formula>
    </cfRule>
    <cfRule type="containsText" priority="2717" operator="containsText" text="Yes">
      <formula>NOT(ISERROR(SEARCH("Yes",Z69)))</formula>
    </cfRule>
  </conditionalFormatting>
  <conditionalFormatting sqref="Z69">
    <cfRule type="containsText" dxfId="1763" priority="2714" operator="containsText" text="NA">
      <formula>NOT(ISERROR(SEARCH("NA",Z69)))</formula>
    </cfRule>
  </conditionalFormatting>
  <conditionalFormatting sqref="AA69">
    <cfRule type="containsText" dxfId="1762" priority="2711" operator="containsText" text="No">
      <formula>NOT(ISERROR(SEARCH("No",AA69)))</formula>
    </cfRule>
    <cfRule type="containsText" dxfId="1761" priority="2712" operator="containsText" text="Yes">
      <formula>NOT(ISERROR(SEARCH("Yes",AA69)))</formula>
    </cfRule>
    <cfRule type="containsText" priority="2713" operator="containsText" text="Yes">
      <formula>NOT(ISERROR(SEARCH("Yes",AA69)))</formula>
    </cfRule>
  </conditionalFormatting>
  <conditionalFormatting sqref="AA69">
    <cfRule type="containsText" dxfId="1760" priority="2710" operator="containsText" text="NA">
      <formula>NOT(ISERROR(SEARCH("NA",AA69)))</formula>
    </cfRule>
  </conditionalFormatting>
  <conditionalFormatting sqref="Y69">
    <cfRule type="containsText" dxfId="1759" priority="2707" operator="containsText" text="No">
      <formula>NOT(ISERROR(SEARCH("No",Y69)))</formula>
    </cfRule>
    <cfRule type="containsText" dxfId="1758" priority="2708" operator="containsText" text="Yes">
      <formula>NOT(ISERROR(SEARCH("Yes",Y69)))</formula>
    </cfRule>
    <cfRule type="containsText" priority="2709" operator="containsText" text="Yes">
      <formula>NOT(ISERROR(SEARCH("Yes",Y69)))</formula>
    </cfRule>
  </conditionalFormatting>
  <conditionalFormatting sqref="Y69">
    <cfRule type="containsText" dxfId="1757" priority="2706" operator="containsText" text="NA">
      <formula>NOT(ISERROR(SEARCH("NA",Y69)))</formula>
    </cfRule>
  </conditionalFormatting>
  <conditionalFormatting sqref="AB69:AG69">
    <cfRule type="containsText" dxfId="1756" priority="2703" operator="containsText" text="No">
      <formula>NOT(ISERROR(SEARCH("No",AB69)))</formula>
    </cfRule>
    <cfRule type="containsText" dxfId="1755" priority="2704" operator="containsText" text="Yes">
      <formula>NOT(ISERROR(SEARCH("Yes",AB69)))</formula>
    </cfRule>
    <cfRule type="containsText" priority="2705" operator="containsText" text="Yes">
      <formula>NOT(ISERROR(SEARCH("Yes",AB69)))</formula>
    </cfRule>
  </conditionalFormatting>
  <conditionalFormatting sqref="AB69:AG69">
    <cfRule type="containsText" dxfId="1754" priority="2702" operator="containsText" text="NA">
      <formula>NOT(ISERROR(SEARCH("NA",AB69)))</formula>
    </cfRule>
  </conditionalFormatting>
  <conditionalFormatting sqref="AE68:AF68">
    <cfRule type="containsText" dxfId="1753" priority="2699" operator="containsText" text="No">
      <formula>NOT(ISERROR(SEARCH("No",AE68)))</formula>
    </cfRule>
    <cfRule type="containsText" dxfId="1752" priority="2700" operator="containsText" text="Yes">
      <formula>NOT(ISERROR(SEARCH("Yes",AE68)))</formula>
    </cfRule>
    <cfRule type="containsText" priority="2701" operator="containsText" text="Yes">
      <formula>NOT(ISERROR(SEARCH("Yes",AE68)))</formula>
    </cfRule>
  </conditionalFormatting>
  <conditionalFormatting sqref="AE68:AF68">
    <cfRule type="containsText" dxfId="1751" priority="2698" operator="containsText" text="NA">
      <formula>NOT(ISERROR(SEARCH("NA",AE68)))</formula>
    </cfRule>
  </conditionalFormatting>
  <conditionalFormatting sqref="AI68">
    <cfRule type="containsText" dxfId="1750" priority="2695" operator="containsText" text="No">
      <formula>NOT(ISERROR(SEARCH("No",AI68)))</formula>
    </cfRule>
    <cfRule type="containsText" dxfId="1749" priority="2696" operator="containsText" text="Yes">
      <formula>NOT(ISERROR(SEARCH("Yes",AI68)))</formula>
    </cfRule>
    <cfRule type="containsText" priority="2697" operator="containsText" text="Yes">
      <formula>NOT(ISERROR(SEARCH("Yes",AI68)))</formula>
    </cfRule>
  </conditionalFormatting>
  <conditionalFormatting sqref="AI68">
    <cfRule type="containsText" dxfId="1748" priority="2694" operator="containsText" text="NA">
      <formula>NOT(ISERROR(SEARCH("NA",AI68)))</formula>
    </cfRule>
  </conditionalFormatting>
  <conditionalFormatting sqref="AP68:AT68">
    <cfRule type="containsText" dxfId="1747" priority="2691" operator="containsText" text="No">
      <formula>NOT(ISERROR(SEARCH("No",AP68)))</formula>
    </cfRule>
    <cfRule type="containsText" dxfId="1746" priority="2692" operator="containsText" text="Yes">
      <formula>NOT(ISERROR(SEARCH("Yes",AP68)))</formula>
    </cfRule>
    <cfRule type="containsText" priority="2693" operator="containsText" text="Yes">
      <formula>NOT(ISERROR(SEARCH("Yes",AP68)))</formula>
    </cfRule>
  </conditionalFormatting>
  <conditionalFormatting sqref="AP68:AT68">
    <cfRule type="containsText" dxfId="1745" priority="2690" operator="containsText" text="NA">
      <formula>NOT(ISERROR(SEARCH("NA",AP68)))</formula>
    </cfRule>
  </conditionalFormatting>
  <conditionalFormatting sqref="AU69">
    <cfRule type="containsText" dxfId="1744" priority="2687" operator="containsText" text="No">
      <formula>NOT(ISERROR(SEARCH("No",AU69)))</formula>
    </cfRule>
    <cfRule type="containsText" dxfId="1743" priority="2688" operator="containsText" text="Yes">
      <formula>NOT(ISERROR(SEARCH("Yes",AU69)))</formula>
    </cfRule>
    <cfRule type="containsText" priority="2689" operator="containsText" text="Yes">
      <formula>NOT(ISERROR(SEARCH("Yes",AU69)))</formula>
    </cfRule>
  </conditionalFormatting>
  <conditionalFormatting sqref="AU69">
    <cfRule type="containsText" dxfId="1742" priority="2686" operator="containsText" text="NA">
      <formula>NOT(ISERROR(SEARCH("NA",AU69)))</formula>
    </cfRule>
  </conditionalFormatting>
  <conditionalFormatting sqref="AV69">
    <cfRule type="containsText" dxfId="1741" priority="2683" operator="containsText" text="No">
      <formula>NOT(ISERROR(SEARCH("No",AV69)))</formula>
    </cfRule>
    <cfRule type="containsText" dxfId="1740" priority="2684" operator="containsText" text="Yes">
      <formula>NOT(ISERROR(SEARCH("Yes",AV69)))</formula>
    </cfRule>
    <cfRule type="containsText" priority="2685" operator="containsText" text="Yes">
      <formula>NOT(ISERROR(SEARCH("Yes",AV69)))</formula>
    </cfRule>
  </conditionalFormatting>
  <conditionalFormatting sqref="AV69">
    <cfRule type="containsText" dxfId="1739" priority="2682" operator="containsText" text="NA">
      <formula>NOT(ISERROR(SEARCH("NA",AV69)))</formula>
    </cfRule>
  </conditionalFormatting>
  <conditionalFormatting sqref="AY68:AZ68">
    <cfRule type="containsText" dxfId="1738" priority="2679" operator="containsText" text="No">
      <formula>NOT(ISERROR(SEARCH("No",AY68)))</formula>
    </cfRule>
    <cfRule type="containsText" dxfId="1737" priority="2680" operator="containsText" text="Yes">
      <formula>NOT(ISERROR(SEARCH("Yes",AY68)))</formula>
    </cfRule>
    <cfRule type="containsText" priority="2681" operator="containsText" text="Yes">
      <formula>NOT(ISERROR(SEARCH("Yes",AY68)))</formula>
    </cfRule>
  </conditionalFormatting>
  <conditionalFormatting sqref="AY68:AZ68">
    <cfRule type="containsText" dxfId="1736" priority="2678" operator="containsText" text="NA">
      <formula>NOT(ISERROR(SEARCH("NA",AY68)))</formula>
    </cfRule>
  </conditionalFormatting>
  <conditionalFormatting sqref="BB69:BC69">
    <cfRule type="containsText" dxfId="1735" priority="2675" operator="containsText" text="No">
      <formula>NOT(ISERROR(SEARCH("No",BB69)))</formula>
    </cfRule>
    <cfRule type="containsText" dxfId="1734" priority="2676" operator="containsText" text="Yes">
      <formula>NOT(ISERROR(SEARCH("Yes",BB69)))</formula>
    </cfRule>
    <cfRule type="containsText" priority="2677" operator="containsText" text="Yes">
      <formula>NOT(ISERROR(SEARCH("Yes",BB69)))</formula>
    </cfRule>
  </conditionalFormatting>
  <conditionalFormatting sqref="BB69:BC69">
    <cfRule type="containsText" dxfId="1733" priority="2674" operator="containsText" text="NA">
      <formula>NOT(ISERROR(SEARCH("NA",BB69)))</formula>
    </cfRule>
  </conditionalFormatting>
  <conditionalFormatting sqref="BG68:BH68">
    <cfRule type="containsText" dxfId="1732" priority="2671" operator="containsText" text="No">
      <formula>NOT(ISERROR(SEARCH("No",BG68)))</formula>
    </cfRule>
    <cfRule type="containsText" dxfId="1731" priority="2672" operator="containsText" text="Yes">
      <formula>NOT(ISERROR(SEARCH("Yes",BG68)))</formula>
    </cfRule>
    <cfRule type="containsText" priority="2673" operator="containsText" text="Yes">
      <formula>NOT(ISERROR(SEARCH("Yes",BG68)))</formula>
    </cfRule>
  </conditionalFormatting>
  <conditionalFormatting sqref="BG68:BH68">
    <cfRule type="containsText" dxfId="1730" priority="2670" operator="containsText" text="NA">
      <formula>NOT(ISERROR(SEARCH("NA",BG68)))</formula>
    </cfRule>
  </conditionalFormatting>
  <conditionalFormatting sqref="BI69">
    <cfRule type="containsText" dxfId="1729" priority="2667" operator="containsText" text="No">
      <formula>NOT(ISERROR(SEARCH("No",BI69)))</formula>
    </cfRule>
    <cfRule type="containsText" dxfId="1728" priority="2668" operator="containsText" text="Yes">
      <formula>NOT(ISERROR(SEARCH("Yes",BI69)))</formula>
    </cfRule>
    <cfRule type="containsText" priority="2669" operator="containsText" text="Yes">
      <formula>NOT(ISERROR(SEARCH("Yes",BI69)))</formula>
    </cfRule>
  </conditionalFormatting>
  <conditionalFormatting sqref="BI69">
    <cfRule type="containsText" dxfId="1727" priority="2666" operator="containsText" text="NA">
      <formula>NOT(ISERROR(SEARCH("NA",BI69)))</formula>
    </cfRule>
  </conditionalFormatting>
  <conditionalFormatting sqref="BJ69">
    <cfRule type="containsText" dxfId="1726" priority="2663" operator="containsText" text="No">
      <formula>NOT(ISERROR(SEARCH("No",BJ69)))</formula>
    </cfRule>
    <cfRule type="containsText" dxfId="1725" priority="2664" operator="containsText" text="Yes">
      <formula>NOT(ISERROR(SEARCH("Yes",BJ69)))</formula>
    </cfRule>
    <cfRule type="containsText" priority="2665" operator="containsText" text="Yes">
      <formula>NOT(ISERROR(SEARCH("Yes",BJ69)))</formula>
    </cfRule>
  </conditionalFormatting>
  <conditionalFormatting sqref="BJ69">
    <cfRule type="containsText" dxfId="1724" priority="2662" operator="containsText" text="NA">
      <formula>NOT(ISERROR(SEARCH("NA",BJ69)))</formula>
    </cfRule>
  </conditionalFormatting>
  <conditionalFormatting sqref="BR69:BX69">
    <cfRule type="containsText" dxfId="1723" priority="2659" operator="containsText" text="No">
      <formula>NOT(ISERROR(SEARCH("No",BR69)))</formula>
    </cfRule>
    <cfRule type="containsText" dxfId="1722" priority="2660" operator="containsText" text="Yes">
      <formula>NOT(ISERROR(SEARCH("Yes",BR69)))</formula>
    </cfRule>
    <cfRule type="containsText" priority="2661" operator="containsText" text="Yes">
      <formula>NOT(ISERROR(SEARCH("Yes",BR69)))</formula>
    </cfRule>
  </conditionalFormatting>
  <conditionalFormatting sqref="BR69:BX69">
    <cfRule type="containsText" dxfId="1721" priority="2658" operator="containsText" text="NA">
      <formula>NOT(ISERROR(SEARCH("NA",BR69)))</formula>
    </cfRule>
  </conditionalFormatting>
  <conditionalFormatting sqref="BS68">
    <cfRule type="containsText" dxfId="1720" priority="2655" operator="containsText" text="No">
      <formula>NOT(ISERROR(SEARCH("No",BS68)))</formula>
    </cfRule>
    <cfRule type="containsText" dxfId="1719" priority="2656" operator="containsText" text="Yes">
      <formula>NOT(ISERROR(SEARCH("Yes",BS68)))</formula>
    </cfRule>
    <cfRule type="containsText" priority="2657" operator="containsText" text="Yes">
      <formula>NOT(ISERROR(SEARCH("Yes",BS68)))</formula>
    </cfRule>
  </conditionalFormatting>
  <conditionalFormatting sqref="BS68">
    <cfRule type="containsText" dxfId="1718" priority="2654" operator="containsText" text="NA">
      <formula>NOT(ISERROR(SEARCH("NA",BS68)))</formula>
    </cfRule>
  </conditionalFormatting>
  <conditionalFormatting sqref="BU68">
    <cfRule type="containsText" dxfId="1717" priority="2651" operator="containsText" text="No">
      <formula>NOT(ISERROR(SEARCH("No",BU68)))</formula>
    </cfRule>
    <cfRule type="containsText" dxfId="1716" priority="2652" operator="containsText" text="Yes">
      <formula>NOT(ISERROR(SEARCH("Yes",BU68)))</formula>
    </cfRule>
    <cfRule type="containsText" priority="2653" operator="containsText" text="Yes">
      <formula>NOT(ISERROR(SEARCH("Yes",BU68)))</formula>
    </cfRule>
  </conditionalFormatting>
  <conditionalFormatting sqref="BU68">
    <cfRule type="containsText" dxfId="1715" priority="2650" operator="containsText" text="NA">
      <formula>NOT(ISERROR(SEARCH("NA",BU68)))</formula>
    </cfRule>
  </conditionalFormatting>
  <conditionalFormatting sqref="BW68">
    <cfRule type="containsText" dxfId="1714" priority="2647" operator="containsText" text="No">
      <formula>NOT(ISERROR(SEARCH("No",BW68)))</formula>
    </cfRule>
    <cfRule type="containsText" dxfId="1713" priority="2648" operator="containsText" text="Yes">
      <formula>NOT(ISERROR(SEARCH("Yes",BW68)))</formula>
    </cfRule>
    <cfRule type="containsText" priority="2649" operator="containsText" text="Yes">
      <formula>NOT(ISERROR(SEARCH("Yes",BW68)))</formula>
    </cfRule>
  </conditionalFormatting>
  <conditionalFormatting sqref="BW68">
    <cfRule type="containsText" dxfId="1712" priority="2646" operator="containsText" text="NA">
      <formula>NOT(ISERROR(SEARCH("NA",BW68)))</formula>
    </cfRule>
  </conditionalFormatting>
  <conditionalFormatting sqref="AE125:AF125">
    <cfRule type="containsText" dxfId="1711" priority="2643" operator="containsText" text="No">
      <formula>NOT(ISERROR(SEARCH("No",AE125)))</formula>
    </cfRule>
    <cfRule type="containsText" dxfId="1710" priority="2644" operator="containsText" text="Yes">
      <formula>NOT(ISERROR(SEARCH("Yes",AE125)))</formula>
    </cfRule>
    <cfRule type="containsText" priority="2645" operator="containsText" text="Yes">
      <formula>NOT(ISERROR(SEARCH("Yes",AE125)))</formula>
    </cfRule>
  </conditionalFormatting>
  <conditionalFormatting sqref="AE125:AF125">
    <cfRule type="containsText" dxfId="1709" priority="2642" operator="containsText" text="NA">
      <formula>NOT(ISERROR(SEARCH("NA",AE125)))</formula>
    </cfRule>
  </conditionalFormatting>
  <conditionalFormatting sqref="AI125">
    <cfRule type="containsText" dxfId="1708" priority="2639" operator="containsText" text="No">
      <formula>NOT(ISERROR(SEARCH("No",AI125)))</formula>
    </cfRule>
    <cfRule type="containsText" dxfId="1707" priority="2640" operator="containsText" text="Yes">
      <formula>NOT(ISERROR(SEARCH("Yes",AI125)))</formula>
    </cfRule>
    <cfRule type="containsText" priority="2641" operator="containsText" text="Yes">
      <formula>NOT(ISERROR(SEARCH("Yes",AI125)))</formula>
    </cfRule>
  </conditionalFormatting>
  <conditionalFormatting sqref="AI125">
    <cfRule type="containsText" dxfId="1706" priority="2638" operator="containsText" text="NA">
      <formula>NOT(ISERROR(SEARCH("NA",AI125)))</formula>
    </cfRule>
  </conditionalFormatting>
  <conditionalFormatting sqref="AP125:AT125">
    <cfRule type="containsText" dxfId="1705" priority="2635" operator="containsText" text="No">
      <formula>NOT(ISERROR(SEARCH("No",AP125)))</formula>
    </cfRule>
    <cfRule type="containsText" dxfId="1704" priority="2636" operator="containsText" text="Yes">
      <formula>NOT(ISERROR(SEARCH("Yes",AP125)))</formula>
    </cfRule>
    <cfRule type="containsText" priority="2637" operator="containsText" text="Yes">
      <formula>NOT(ISERROR(SEARCH("Yes",AP125)))</formula>
    </cfRule>
  </conditionalFormatting>
  <conditionalFormatting sqref="AP125:AT125">
    <cfRule type="containsText" dxfId="1703" priority="2634" operator="containsText" text="NA">
      <formula>NOT(ISERROR(SEARCH("NA",AP125)))</formula>
    </cfRule>
  </conditionalFormatting>
  <conditionalFormatting sqref="AY125:AZ125">
    <cfRule type="containsText" dxfId="1702" priority="2631" operator="containsText" text="No">
      <formula>NOT(ISERROR(SEARCH("No",AY125)))</formula>
    </cfRule>
    <cfRule type="containsText" dxfId="1701" priority="2632" operator="containsText" text="Yes">
      <formula>NOT(ISERROR(SEARCH("Yes",AY125)))</formula>
    </cfRule>
    <cfRule type="containsText" priority="2633" operator="containsText" text="Yes">
      <formula>NOT(ISERROR(SEARCH("Yes",AY125)))</formula>
    </cfRule>
  </conditionalFormatting>
  <conditionalFormatting sqref="AY125:AZ125">
    <cfRule type="containsText" dxfId="1700" priority="2630" operator="containsText" text="NA">
      <formula>NOT(ISERROR(SEARCH("NA",AY125)))</formula>
    </cfRule>
  </conditionalFormatting>
  <conditionalFormatting sqref="BG125:BH125">
    <cfRule type="containsText" dxfId="1699" priority="2627" operator="containsText" text="No">
      <formula>NOT(ISERROR(SEARCH("No",BG125)))</formula>
    </cfRule>
    <cfRule type="containsText" dxfId="1698" priority="2628" operator="containsText" text="Yes">
      <formula>NOT(ISERROR(SEARCH("Yes",BG125)))</formula>
    </cfRule>
    <cfRule type="containsText" priority="2629" operator="containsText" text="Yes">
      <formula>NOT(ISERROR(SEARCH("Yes",BG125)))</formula>
    </cfRule>
  </conditionalFormatting>
  <conditionalFormatting sqref="BG125:BH125">
    <cfRule type="containsText" dxfId="1697" priority="2626" operator="containsText" text="NA">
      <formula>NOT(ISERROR(SEARCH("NA",BG125)))</formula>
    </cfRule>
  </conditionalFormatting>
  <conditionalFormatting sqref="BS125">
    <cfRule type="containsText" dxfId="1696" priority="2623" operator="containsText" text="No">
      <formula>NOT(ISERROR(SEARCH("No",BS125)))</formula>
    </cfRule>
    <cfRule type="containsText" dxfId="1695" priority="2624" operator="containsText" text="Yes">
      <formula>NOT(ISERROR(SEARCH("Yes",BS125)))</formula>
    </cfRule>
    <cfRule type="containsText" priority="2625" operator="containsText" text="Yes">
      <formula>NOT(ISERROR(SEARCH("Yes",BS125)))</formula>
    </cfRule>
  </conditionalFormatting>
  <conditionalFormatting sqref="BS125">
    <cfRule type="containsText" dxfId="1694" priority="2622" operator="containsText" text="NA">
      <formula>NOT(ISERROR(SEARCH("NA",BS125)))</formula>
    </cfRule>
  </conditionalFormatting>
  <conditionalFormatting sqref="BU125">
    <cfRule type="containsText" dxfId="1693" priority="2619" operator="containsText" text="No">
      <formula>NOT(ISERROR(SEARCH("No",BU125)))</formula>
    </cfRule>
    <cfRule type="containsText" dxfId="1692" priority="2620" operator="containsText" text="Yes">
      <formula>NOT(ISERROR(SEARCH("Yes",BU125)))</formula>
    </cfRule>
    <cfRule type="containsText" priority="2621" operator="containsText" text="Yes">
      <formula>NOT(ISERROR(SEARCH("Yes",BU125)))</formula>
    </cfRule>
  </conditionalFormatting>
  <conditionalFormatting sqref="BU125">
    <cfRule type="containsText" dxfId="1691" priority="2618" operator="containsText" text="NA">
      <formula>NOT(ISERROR(SEARCH("NA",BU125)))</formula>
    </cfRule>
  </conditionalFormatting>
  <conditionalFormatting sqref="BW125">
    <cfRule type="containsText" dxfId="1690" priority="2615" operator="containsText" text="No">
      <formula>NOT(ISERROR(SEARCH("No",BW125)))</formula>
    </cfRule>
    <cfRule type="containsText" dxfId="1689" priority="2616" operator="containsText" text="Yes">
      <formula>NOT(ISERROR(SEARCH("Yes",BW125)))</formula>
    </cfRule>
    <cfRule type="containsText" priority="2617" operator="containsText" text="Yes">
      <formula>NOT(ISERROR(SEARCH("Yes",BW125)))</formula>
    </cfRule>
  </conditionalFormatting>
  <conditionalFormatting sqref="BW125">
    <cfRule type="containsText" dxfId="1688" priority="2614" operator="containsText" text="NA">
      <formula>NOT(ISERROR(SEARCH("NA",BW125)))</formula>
    </cfRule>
  </conditionalFormatting>
  <conditionalFormatting sqref="P159:P160">
    <cfRule type="duplicateValues" dxfId="1687" priority="2610"/>
  </conditionalFormatting>
  <conditionalFormatting sqref="AA19">
    <cfRule type="containsText" dxfId="1686" priority="2547" operator="containsText" text="No">
      <formula>NOT(ISERROR(SEARCH("No",AA19)))</formula>
    </cfRule>
    <cfRule type="containsText" dxfId="1685" priority="2548" operator="containsText" text="Yes">
      <formula>NOT(ISERROR(SEARCH("Yes",AA19)))</formula>
    </cfRule>
    <cfRule type="containsText" priority="2549" operator="containsText" text="Yes">
      <formula>NOT(ISERROR(SEARCH("Yes",AA19)))</formula>
    </cfRule>
  </conditionalFormatting>
  <conditionalFormatting sqref="AA19">
    <cfRule type="containsText" dxfId="1684" priority="2544" operator="containsText" text="No">
      <formula>NOT(ISERROR(SEARCH("No",AA19)))</formula>
    </cfRule>
    <cfRule type="containsText" dxfId="1683" priority="2545" operator="containsText" text="Yes">
      <formula>NOT(ISERROR(SEARCH("Yes",AA19)))</formula>
    </cfRule>
    <cfRule type="containsText" priority="2546" operator="containsText" text="Yes">
      <formula>NOT(ISERROR(SEARCH("Yes",AA19)))</formula>
    </cfRule>
  </conditionalFormatting>
  <conditionalFormatting sqref="AH19">
    <cfRule type="containsText" dxfId="1682" priority="2541" operator="containsText" text="No">
      <formula>NOT(ISERROR(SEARCH("No",AH19)))</formula>
    </cfRule>
    <cfRule type="containsText" dxfId="1681" priority="2542" operator="containsText" text="Yes">
      <formula>NOT(ISERROR(SEARCH("Yes",AH19)))</formula>
    </cfRule>
    <cfRule type="containsText" priority="2543" operator="containsText" text="Yes">
      <formula>NOT(ISERROR(SEARCH("Yes",AH19)))</formula>
    </cfRule>
  </conditionalFormatting>
  <conditionalFormatting sqref="AH19">
    <cfRule type="containsText" dxfId="1680" priority="2538" operator="containsText" text="No">
      <formula>NOT(ISERROR(SEARCH("No",AH19)))</formula>
    </cfRule>
    <cfRule type="containsText" dxfId="1679" priority="2539" operator="containsText" text="Yes">
      <formula>NOT(ISERROR(SEARCH("Yes",AH19)))</formula>
    </cfRule>
    <cfRule type="containsText" priority="2540" operator="containsText" text="Yes">
      <formula>NOT(ISERROR(SEARCH("Yes",AH19)))</formula>
    </cfRule>
  </conditionalFormatting>
  <conditionalFormatting sqref="AO19">
    <cfRule type="containsText" dxfId="1678" priority="2535" operator="containsText" text="No">
      <formula>NOT(ISERROR(SEARCH("No",AO19)))</formula>
    </cfRule>
    <cfRule type="containsText" dxfId="1677" priority="2536" operator="containsText" text="Yes">
      <formula>NOT(ISERROR(SEARCH("Yes",AO19)))</formula>
    </cfRule>
    <cfRule type="containsText" priority="2537" operator="containsText" text="Yes">
      <formula>NOT(ISERROR(SEARCH("Yes",AO19)))</formula>
    </cfRule>
  </conditionalFormatting>
  <conditionalFormatting sqref="AO19">
    <cfRule type="containsText" dxfId="1676" priority="2532" operator="containsText" text="No">
      <formula>NOT(ISERROR(SEARCH("No",AO19)))</formula>
    </cfRule>
    <cfRule type="containsText" dxfId="1675" priority="2533" operator="containsText" text="Yes">
      <formula>NOT(ISERROR(SEARCH("Yes",AO19)))</formula>
    </cfRule>
    <cfRule type="containsText" priority="2534" operator="containsText" text="Yes">
      <formula>NOT(ISERROR(SEARCH("Yes",AO19)))</formula>
    </cfRule>
  </conditionalFormatting>
  <conditionalFormatting sqref="AV19">
    <cfRule type="containsText" dxfId="1674" priority="2529" operator="containsText" text="No">
      <formula>NOT(ISERROR(SEARCH("No",AV19)))</formula>
    </cfRule>
    <cfRule type="containsText" dxfId="1673" priority="2530" operator="containsText" text="Yes">
      <formula>NOT(ISERROR(SEARCH("Yes",AV19)))</formula>
    </cfRule>
    <cfRule type="containsText" priority="2531" operator="containsText" text="Yes">
      <formula>NOT(ISERROR(SEARCH("Yes",AV19)))</formula>
    </cfRule>
  </conditionalFormatting>
  <conditionalFormatting sqref="AV19">
    <cfRule type="containsText" dxfId="1672" priority="2526" operator="containsText" text="No">
      <formula>NOT(ISERROR(SEARCH("No",AV19)))</formula>
    </cfRule>
    <cfRule type="containsText" dxfId="1671" priority="2527" operator="containsText" text="Yes">
      <formula>NOT(ISERROR(SEARCH("Yes",AV19)))</formula>
    </cfRule>
    <cfRule type="containsText" priority="2528" operator="containsText" text="Yes">
      <formula>NOT(ISERROR(SEARCH("Yes",AV19)))</formula>
    </cfRule>
  </conditionalFormatting>
  <conditionalFormatting sqref="BC19">
    <cfRule type="containsText" dxfId="1670" priority="2523" operator="containsText" text="No">
      <formula>NOT(ISERROR(SEARCH("No",BC19)))</formula>
    </cfRule>
    <cfRule type="containsText" dxfId="1669" priority="2524" operator="containsText" text="Yes">
      <formula>NOT(ISERROR(SEARCH("Yes",BC19)))</formula>
    </cfRule>
    <cfRule type="containsText" priority="2525" operator="containsText" text="Yes">
      <formula>NOT(ISERROR(SEARCH("Yes",BC19)))</formula>
    </cfRule>
  </conditionalFormatting>
  <conditionalFormatting sqref="BC19">
    <cfRule type="containsText" dxfId="1668" priority="2520" operator="containsText" text="No">
      <formula>NOT(ISERROR(SEARCH("No",BC19)))</formula>
    </cfRule>
    <cfRule type="containsText" dxfId="1667" priority="2521" operator="containsText" text="Yes">
      <formula>NOT(ISERROR(SEARCH("Yes",BC19)))</formula>
    </cfRule>
    <cfRule type="containsText" priority="2522" operator="containsText" text="Yes">
      <formula>NOT(ISERROR(SEARCH("Yes",BC19)))</formula>
    </cfRule>
  </conditionalFormatting>
  <conditionalFormatting sqref="BJ19">
    <cfRule type="containsText" dxfId="1666" priority="2517" operator="containsText" text="No">
      <formula>NOT(ISERROR(SEARCH("No",BJ19)))</formula>
    </cfRule>
    <cfRule type="containsText" dxfId="1665" priority="2518" operator="containsText" text="Yes">
      <formula>NOT(ISERROR(SEARCH("Yes",BJ19)))</formula>
    </cfRule>
    <cfRule type="containsText" priority="2519" operator="containsText" text="Yes">
      <formula>NOT(ISERROR(SEARCH("Yes",BJ19)))</formula>
    </cfRule>
  </conditionalFormatting>
  <conditionalFormatting sqref="BJ19">
    <cfRule type="containsText" dxfId="1664" priority="2514" operator="containsText" text="No">
      <formula>NOT(ISERROR(SEARCH("No",BJ19)))</formula>
    </cfRule>
    <cfRule type="containsText" dxfId="1663" priority="2515" operator="containsText" text="Yes">
      <formula>NOT(ISERROR(SEARCH("Yes",BJ19)))</formula>
    </cfRule>
    <cfRule type="containsText" priority="2516" operator="containsText" text="Yes">
      <formula>NOT(ISERROR(SEARCH("Yes",BJ19)))</formula>
    </cfRule>
  </conditionalFormatting>
  <conditionalFormatting sqref="BQ19">
    <cfRule type="containsText" dxfId="1662" priority="2511" operator="containsText" text="No">
      <formula>NOT(ISERROR(SEARCH("No",BQ19)))</formula>
    </cfRule>
    <cfRule type="containsText" dxfId="1661" priority="2512" operator="containsText" text="Yes">
      <formula>NOT(ISERROR(SEARCH("Yes",BQ19)))</formula>
    </cfRule>
    <cfRule type="containsText" priority="2513" operator="containsText" text="Yes">
      <formula>NOT(ISERROR(SEARCH("Yes",BQ19)))</formula>
    </cfRule>
  </conditionalFormatting>
  <conditionalFormatting sqref="BQ19">
    <cfRule type="containsText" dxfId="1660" priority="2508" operator="containsText" text="No">
      <formula>NOT(ISERROR(SEARCH("No",BQ19)))</formula>
    </cfRule>
    <cfRule type="containsText" dxfId="1659" priority="2509" operator="containsText" text="Yes">
      <formula>NOT(ISERROR(SEARCH("Yes",BQ19)))</formula>
    </cfRule>
    <cfRule type="containsText" priority="2510" operator="containsText" text="Yes">
      <formula>NOT(ISERROR(SEARCH("Yes",BQ19)))</formula>
    </cfRule>
  </conditionalFormatting>
  <conditionalFormatting sqref="BX19">
    <cfRule type="containsText" dxfId="1658" priority="2505" operator="containsText" text="No">
      <formula>NOT(ISERROR(SEARCH("No",BX19)))</formula>
    </cfRule>
    <cfRule type="containsText" dxfId="1657" priority="2506" operator="containsText" text="Yes">
      <formula>NOT(ISERROR(SEARCH("Yes",BX19)))</formula>
    </cfRule>
    <cfRule type="containsText" priority="2507" operator="containsText" text="Yes">
      <formula>NOT(ISERROR(SEARCH("Yes",BX19)))</formula>
    </cfRule>
  </conditionalFormatting>
  <conditionalFormatting sqref="BX19">
    <cfRule type="containsText" dxfId="1656" priority="2502" operator="containsText" text="No">
      <formula>NOT(ISERROR(SEARCH("No",BX19)))</formula>
    </cfRule>
    <cfRule type="containsText" dxfId="1655" priority="2503" operator="containsText" text="Yes">
      <formula>NOT(ISERROR(SEARCH("Yes",BX19)))</formula>
    </cfRule>
    <cfRule type="containsText" priority="2504" operator="containsText" text="Yes">
      <formula>NOT(ISERROR(SEARCH("Yes",BX19)))</formula>
    </cfRule>
  </conditionalFormatting>
  <conditionalFormatting sqref="BQ61">
    <cfRule type="containsText" dxfId="1654" priority="2499" operator="containsText" text="No">
      <formula>NOT(ISERROR(SEARCH("No",BQ61)))</formula>
    </cfRule>
    <cfRule type="containsText" dxfId="1653" priority="2500" operator="containsText" text="Yes">
      <formula>NOT(ISERROR(SEARCH("Yes",BQ61)))</formula>
    </cfRule>
    <cfRule type="containsText" priority="2501" operator="containsText" text="Yes">
      <formula>NOT(ISERROR(SEARCH("Yes",BQ61)))</formula>
    </cfRule>
  </conditionalFormatting>
  <conditionalFormatting sqref="BQ61">
    <cfRule type="containsText" dxfId="1652" priority="2496" operator="containsText" text="No">
      <formula>NOT(ISERROR(SEARCH("No",BQ61)))</formula>
    </cfRule>
    <cfRule type="containsText" dxfId="1651" priority="2497" operator="containsText" text="Yes">
      <formula>NOT(ISERROR(SEARCH("Yes",BQ61)))</formula>
    </cfRule>
    <cfRule type="containsText" priority="2498" operator="containsText" text="Yes">
      <formula>NOT(ISERROR(SEARCH("Yes",BQ61)))</formula>
    </cfRule>
  </conditionalFormatting>
  <conditionalFormatting sqref="BJ61">
    <cfRule type="containsText" dxfId="1650" priority="2493" operator="containsText" text="No">
      <formula>NOT(ISERROR(SEARCH("No",BJ61)))</formula>
    </cfRule>
    <cfRule type="containsText" dxfId="1649" priority="2494" operator="containsText" text="Yes">
      <formula>NOT(ISERROR(SEARCH("Yes",BJ61)))</formula>
    </cfRule>
    <cfRule type="containsText" priority="2495" operator="containsText" text="Yes">
      <formula>NOT(ISERROR(SEARCH("Yes",BJ61)))</formula>
    </cfRule>
  </conditionalFormatting>
  <conditionalFormatting sqref="BJ61">
    <cfRule type="containsText" dxfId="1648" priority="2490" operator="containsText" text="No">
      <formula>NOT(ISERROR(SEARCH("No",BJ61)))</formula>
    </cfRule>
    <cfRule type="containsText" dxfId="1647" priority="2491" operator="containsText" text="Yes">
      <formula>NOT(ISERROR(SEARCH("Yes",BJ61)))</formula>
    </cfRule>
    <cfRule type="containsText" priority="2492" operator="containsText" text="Yes">
      <formula>NOT(ISERROR(SEARCH("Yes",BJ61)))</formula>
    </cfRule>
  </conditionalFormatting>
  <conditionalFormatting sqref="BC61">
    <cfRule type="containsText" dxfId="1646" priority="2487" operator="containsText" text="No">
      <formula>NOT(ISERROR(SEARCH("No",BC61)))</formula>
    </cfRule>
    <cfRule type="containsText" dxfId="1645" priority="2488" operator="containsText" text="Yes">
      <formula>NOT(ISERROR(SEARCH("Yes",BC61)))</formula>
    </cfRule>
    <cfRule type="containsText" priority="2489" operator="containsText" text="Yes">
      <formula>NOT(ISERROR(SEARCH("Yes",BC61)))</formula>
    </cfRule>
  </conditionalFormatting>
  <conditionalFormatting sqref="BC61">
    <cfRule type="containsText" dxfId="1644" priority="2484" operator="containsText" text="No">
      <formula>NOT(ISERROR(SEARCH("No",BC61)))</formula>
    </cfRule>
    <cfRule type="containsText" dxfId="1643" priority="2485" operator="containsText" text="Yes">
      <formula>NOT(ISERROR(SEARCH("Yes",BC61)))</formula>
    </cfRule>
    <cfRule type="containsText" priority="2486" operator="containsText" text="Yes">
      <formula>NOT(ISERROR(SEARCH("Yes",BC61)))</formula>
    </cfRule>
  </conditionalFormatting>
  <conditionalFormatting sqref="AV61">
    <cfRule type="containsText" dxfId="1642" priority="2481" operator="containsText" text="No">
      <formula>NOT(ISERROR(SEARCH("No",AV61)))</formula>
    </cfRule>
    <cfRule type="containsText" dxfId="1641" priority="2482" operator="containsText" text="Yes">
      <formula>NOT(ISERROR(SEARCH("Yes",AV61)))</formula>
    </cfRule>
    <cfRule type="containsText" priority="2483" operator="containsText" text="Yes">
      <formula>NOT(ISERROR(SEARCH("Yes",AV61)))</formula>
    </cfRule>
  </conditionalFormatting>
  <conditionalFormatting sqref="AV61">
    <cfRule type="containsText" dxfId="1640" priority="2478" operator="containsText" text="No">
      <formula>NOT(ISERROR(SEARCH("No",AV61)))</formula>
    </cfRule>
    <cfRule type="containsText" dxfId="1639" priority="2479" operator="containsText" text="Yes">
      <formula>NOT(ISERROR(SEARCH("Yes",AV61)))</formula>
    </cfRule>
    <cfRule type="containsText" priority="2480" operator="containsText" text="Yes">
      <formula>NOT(ISERROR(SEARCH("Yes",AV61)))</formula>
    </cfRule>
  </conditionalFormatting>
  <conditionalFormatting sqref="AO61">
    <cfRule type="containsText" dxfId="1638" priority="2475" operator="containsText" text="No">
      <formula>NOT(ISERROR(SEARCH("No",AO61)))</formula>
    </cfRule>
    <cfRule type="containsText" dxfId="1637" priority="2476" operator="containsText" text="Yes">
      <formula>NOT(ISERROR(SEARCH("Yes",AO61)))</formula>
    </cfRule>
    <cfRule type="containsText" priority="2477" operator="containsText" text="Yes">
      <formula>NOT(ISERROR(SEARCH("Yes",AO61)))</formula>
    </cfRule>
  </conditionalFormatting>
  <conditionalFormatting sqref="AO61">
    <cfRule type="containsText" dxfId="1636" priority="2472" operator="containsText" text="No">
      <formula>NOT(ISERROR(SEARCH("No",AO61)))</formula>
    </cfRule>
    <cfRule type="containsText" dxfId="1635" priority="2473" operator="containsText" text="Yes">
      <formula>NOT(ISERROR(SEARCH("Yes",AO61)))</formula>
    </cfRule>
    <cfRule type="containsText" priority="2474" operator="containsText" text="Yes">
      <formula>NOT(ISERROR(SEARCH("Yes",AO61)))</formula>
    </cfRule>
  </conditionalFormatting>
  <conditionalFormatting sqref="AH61">
    <cfRule type="containsText" dxfId="1634" priority="2469" operator="containsText" text="No">
      <formula>NOT(ISERROR(SEARCH("No",AH61)))</formula>
    </cfRule>
    <cfRule type="containsText" dxfId="1633" priority="2470" operator="containsText" text="Yes">
      <formula>NOT(ISERROR(SEARCH("Yes",AH61)))</formula>
    </cfRule>
    <cfRule type="containsText" priority="2471" operator="containsText" text="Yes">
      <formula>NOT(ISERROR(SEARCH("Yes",AH61)))</formula>
    </cfRule>
  </conditionalFormatting>
  <conditionalFormatting sqref="AH61">
    <cfRule type="containsText" dxfId="1632" priority="2466" operator="containsText" text="No">
      <formula>NOT(ISERROR(SEARCH("No",AH61)))</formula>
    </cfRule>
    <cfRule type="containsText" dxfId="1631" priority="2467" operator="containsText" text="Yes">
      <formula>NOT(ISERROR(SEARCH("Yes",AH61)))</formula>
    </cfRule>
    <cfRule type="containsText" priority="2468" operator="containsText" text="Yes">
      <formula>NOT(ISERROR(SEARCH("Yes",AH61)))</formula>
    </cfRule>
  </conditionalFormatting>
  <conditionalFormatting sqref="AA61">
    <cfRule type="containsText" dxfId="1630" priority="2463" operator="containsText" text="No">
      <formula>NOT(ISERROR(SEARCH("No",AA61)))</formula>
    </cfRule>
    <cfRule type="containsText" dxfId="1629" priority="2464" operator="containsText" text="Yes">
      <formula>NOT(ISERROR(SEARCH("Yes",AA61)))</formula>
    </cfRule>
    <cfRule type="containsText" priority="2465" operator="containsText" text="Yes">
      <formula>NOT(ISERROR(SEARCH("Yes",AA61)))</formula>
    </cfRule>
  </conditionalFormatting>
  <conditionalFormatting sqref="AA61">
    <cfRule type="containsText" dxfId="1628" priority="2460" operator="containsText" text="No">
      <formula>NOT(ISERROR(SEARCH("No",AA61)))</formula>
    </cfRule>
    <cfRule type="containsText" dxfId="1627" priority="2461" operator="containsText" text="Yes">
      <formula>NOT(ISERROR(SEARCH("Yes",AA61)))</formula>
    </cfRule>
    <cfRule type="containsText" priority="2462" operator="containsText" text="Yes">
      <formula>NOT(ISERROR(SEARCH("Yes",AA61)))</formula>
    </cfRule>
  </conditionalFormatting>
  <conditionalFormatting sqref="AA101">
    <cfRule type="containsText" dxfId="1626" priority="2457" operator="containsText" text="No">
      <formula>NOT(ISERROR(SEARCH("No",AA101)))</formula>
    </cfRule>
    <cfRule type="containsText" dxfId="1625" priority="2458" operator="containsText" text="Yes">
      <formula>NOT(ISERROR(SEARCH("Yes",AA101)))</formula>
    </cfRule>
    <cfRule type="containsText" priority="2459" operator="containsText" text="Yes">
      <formula>NOT(ISERROR(SEARCH("Yes",AA101)))</formula>
    </cfRule>
  </conditionalFormatting>
  <conditionalFormatting sqref="AA101">
    <cfRule type="containsText" dxfId="1624" priority="2454" operator="containsText" text="No">
      <formula>NOT(ISERROR(SEARCH("No",AA101)))</formula>
    </cfRule>
    <cfRule type="containsText" dxfId="1623" priority="2455" operator="containsText" text="Yes">
      <formula>NOT(ISERROR(SEARCH("Yes",AA101)))</formula>
    </cfRule>
    <cfRule type="containsText" priority="2456" operator="containsText" text="Yes">
      <formula>NOT(ISERROR(SEARCH("Yes",AA101)))</formula>
    </cfRule>
  </conditionalFormatting>
  <conditionalFormatting sqref="AA101">
    <cfRule type="containsText" dxfId="1622" priority="2451" operator="containsText" text="No">
      <formula>NOT(ISERROR(SEARCH("No",AA101)))</formula>
    </cfRule>
    <cfRule type="containsText" dxfId="1621" priority="2452" operator="containsText" text="Yes">
      <formula>NOT(ISERROR(SEARCH("Yes",AA101)))</formula>
    </cfRule>
    <cfRule type="containsText" priority="2453" operator="containsText" text="Yes">
      <formula>NOT(ISERROR(SEARCH("Yes",AA101)))</formula>
    </cfRule>
  </conditionalFormatting>
  <conditionalFormatting sqref="AA101">
    <cfRule type="containsText" dxfId="1620" priority="2448" operator="containsText" text="No">
      <formula>NOT(ISERROR(SEARCH("No",AA101)))</formula>
    </cfRule>
    <cfRule type="containsText" dxfId="1619" priority="2449" operator="containsText" text="Yes">
      <formula>NOT(ISERROR(SEARCH("Yes",AA101)))</formula>
    </cfRule>
    <cfRule type="containsText" priority="2450" operator="containsText" text="Yes">
      <formula>NOT(ISERROR(SEARCH("Yes",AA101)))</formula>
    </cfRule>
  </conditionalFormatting>
  <conditionalFormatting sqref="AH101">
    <cfRule type="containsText" dxfId="1618" priority="2445" operator="containsText" text="No">
      <formula>NOT(ISERROR(SEARCH("No",AH101)))</formula>
    </cfRule>
    <cfRule type="containsText" dxfId="1617" priority="2446" operator="containsText" text="Yes">
      <formula>NOT(ISERROR(SEARCH("Yes",AH101)))</formula>
    </cfRule>
    <cfRule type="containsText" priority="2447" operator="containsText" text="Yes">
      <formula>NOT(ISERROR(SEARCH("Yes",AH101)))</formula>
    </cfRule>
  </conditionalFormatting>
  <conditionalFormatting sqref="AH101">
    <cfRule type="containsText" dxfId="1616" priority="2442" operator="containsText" text="No">
      <formula>NOT(ISERROR(SEARCH("No",AH101)))</formula>
    </cfRule>
    <cfRule type="containsText" dxfId="1615" priority="2443" operator="containsText" text="Yes">
      <formula>NOT(ISERROR(SEARCH("Yes",AH101)))</formula>
    </cfRule>
    <cfRule type="containsText" priority="2444" operator="containsText" text="Yes">
      <formula>NOT(ISERROR(SEARCH("Yes",AH101)))</formula>
    </cfRule>
  </conditionalFormatting>
  <conditionalFormatting sqref="AH101">
    <cfRule type="containsText" dxfId="1614" priority="2439" operator="containsText" text="No">
      <formula>NOT(ISERROR(SEARCH("No",AH101)))</formula>
    </cfRule>
    <cfRule type="containsText" dxfId="1613" priority="2440" operator="containsText" text="Yes">
      <formula>NOT(ISERROR(SEARCH("Yes",AH101)))</formula>
    </cfRule>
    <cfRule type="containsText" priority="2441" operator="containsText" text="Yes">
      <formula>NOT(ISERROR(SEARCH("Yes",AH101)))</formula>
    </cfRule>
  </conditionalFormatting>
  <conditionalFormatting sqref="AH101">
    <cfRule type="containsText" dxfId="1612" priority="2436" operator="containsText" text="No">
      <formula>NOT(ISERROR(SEARCH("No",AH101)))</formula>
    </cfRule>
    <cfRule type="containsText" dxfId="1611" priority="2437" operator="containsText" text="Yes">
      <formula>NOT(ISERROR(SEARCH("Yes",AH101)))</formula>
    </cfRule>
    <cfRule type="containsText" priority="2438" operator="containsText" text="Yes">
      <formula>NOT(ISERROR(SEARCH("Yes",AH101)))</formula>
    </cfRule>
  </conditionalFormatting>
  <conditionalFormatting sqref="AO101">
    <cfRule type="containsText" dxfId="1610" priority="2433" operator="containsText" text="No">
      <formula>NOT(ISERROR(SEARCH("No",AO101)))</formula>
    </cfRule>
    <cfRule type="containsText" dxfId="1609" priority="2434" operator="containsText" text="Yes">
      <formula>NOT(ISERROR(SEARCH("Yes",AO101)))</formula>
    </cfRule>
    <cfRule type="containsText" priority="2435" operator="containsText" text="Yes">
      <formula>NOT(ISERROR(SEARCH("Yes",AO101)))</formula>
    </cfRule>
  </conditionalFormatting>
  <conditionalFormatting sqref="AO101">
    <cfRule type="containsText" dxfId="1608" priority="2430" operator="containsText" text="No">
      <formula>NOT(ISERROR(SEARCH("No",AO101)))</formula>
    </cfRule>
    <cfRule type="containsText" dxfId="1607" priority="2431" operator="containsText" text="Yes">
      <formula>NOT(ISERROR(SEARCH("Yes",AO101)))</formula>
    </cfRule>
    <cfRule type="containsText" priority="2432" operator="containsText" text="Yes">
      <formula>NOT(ISERROR(SEARCH("Yes",AO101)))</formula>
    </cfRule>
  </conditionalFormatting>
  <conditionalFormatting sqref="AO101">
    <cfRule type="containsText" dxfId="1606" priority="2427" operator="containsText" text="No">
      <formula>NOT(ISERROR(SEARCH("No",AO101)))</formula>
    </cfRule>
    <cfRule type="containsText" dxfId="1605" priority="2428" operator="containsText" text="Yes">
      <formula>NOT(ISERROR(SEARCH("Yes",AO101)))</formula>
    </cfRule>
    <cfRule type="containsText" priority="2429" operator="containsText" text="Yes">
      <formula>NOT(ISERROR(SEARCH("Yes",AO101)))</formula>
    </cfRule>
  </conditionalFormatting>
  <conditionalFormatting sqref="AO101">
    <cfRule type="containsText" dxfId="1604" priority="2424" operator="containsText" text="No">
      <formula>NOT(ISERROR(SEARCH("No",AO101)))</formula>
    </cfRule>
    <cfRule type="containsText" dxfId="1603" priority="2425" operator="containsText" text="Yes">
      <formula>NOT(ISERROR(SEARCH("Yes",AO101)))</formula>
    </cfRule>
    <cfRule type="containsText" priority="2426" operator="containsText" text="Yes">
      <formula>NOT(ISERROR(SEARCH("Yes",AO101)))</formula>
    </cfRule>
  </conditionalFormatting>
  <conditionalFormatting sqref="AV101">
    <cfRule type="containsText" dxfId="1602" priority="2421" operator="containsText" text="No">
      <formula>NOT(ISERROR(SEARCH("No",AV101)))</formula>
    </cfRule>
    <cfRule type="containsText" dxfId="1601" priority="2422" operator="containsText" text="Yes">
      <formula>NOT(ISERROR(SEARCH("Yes",AV101)))</formula>
    </cfRule>
    <cfRule type="containsText" priority="2423" operator="containsText" text="Yes">
      <formula>NOT(ISERROR(SEARCH("Yes",AV101)))</formula>
    </cfRule>
  </conditionalFormatting>
  <conditionalFormatting sqref="AV101">
    <cfRule type="containsText" dxfId="1600" priority="2418" operator="containsText" text="No">
      <formula>NOT(ISERROR(SEARCH("No",AV101)))</formula>
    </cfRule>
    <cfRule type="containsText" dxfId="1599" priority="2419" operator="containsText" text="Yes">
      <formula>NOT(ISERROR(SEARCH("Yes",AV101)))</formula>
    </cfRule>
    <cfRule type="containsText" priority="2420" operator="containsText" text="Yes">
      <formula>NOT(ISERROR(SEARCH("Yes",AV101)))</formula>
    </cfRule>
  </conditionalFormatting>
  <conditionalFormatting sqref="AV101">
    <cfRule type="containsText" dxfId="1598" priority="2415" operator="containsText" text="No">
      <formula>NOT(ISERROR(SEARCH("No",AV101)))</formula>
    </cfRule>
    <cfRule type="containsText" dxfId="1597" priority="2416" operator="containsText" text="Yes">
      <formula>NOT(ISERROR(SEARCH("Yes",AV101)))</formula>
    </cfRule>
    <cfRule type="containsText" priority="2417" operator="containsText" text="Yes">
      <formula>NOT(ISERROR(SEARCH("Yes",AV101)))</formula>
    </cfRule>
  </conditionalFormatting>
  <conditionalFormatting sqref="AV101">
    <cfRule type="containsText" dxfId="1596" priority="2412" operator="containsText" text="No">
      <formula>NOT(ISERROR(SEARCH("No",AV101)))</formula>
    </cfRule>
    <cfRule type="containsText" dxfId="1595" priority="2413" operator="containsText" text="Yes">
      <formula>NOT(ISERROR(SEARCH("Yes",AV101)))</formula>
    </cfRule>
    <cfRule type="containsText" priority="2414" operator="containsText" text="Yes">
      <formula>NOT(ISERROR(SEARCH("Yes",AV101)))</formula>
    </cfRule>
  </conditionalFormatting>
  <conditionalFormatting sqref="BC101">
    <cfRule type="containsText" dxfId="1594" priority="2409" operator="containsText" text="No">
      <formula>NOT(ISERROR(SEARCH("No",BC101)))</formula>
    </cfRule>
    <cfRule type="containsText" dxfId="1593" priority="2410" operator="containsText" text="Yes">
      <formula>NOT(ISERROR(SEARCH("Yes",BC101)))</formula>
    </cfRule>
    <cfRule type="containsText" priority="2411" operator="containsText" text="Yes">
      <formula>NOT(ISERROR(SEARCH("Yes",BC101)))</formula>
    </cfRule>
  </conditionalFormatting>
  <conditionalFormatting sqref="BC101">
    <cfRule type="containsText" dxfId="1592" priority="2406" operator="containsText" text="No">
      <formula>NOT(ISERROR(SEARCH("No",BC101)))</formula>
    </cfRule>
    <cfRule type="containsText" dxfId="1591" priority="2407" operator="containsText" text="Yes">
      <formula>NOT(ISERROR(SEARCH("Yes",BC101)))</formula>
    </cfRule>
    <cfRule type="containsText" priority="2408" operator="containsText" text="Yes">
      <formula>NOT(ISERROR(SEARCH("Yes",BC101)))</formula>
    </cfRule>
  </conditionalFormatting>
  <conditionalFormatting sqref="BC101">
    <cfRule type="containsText" dxfId="1590" priority="2403" operator="containsText" text="No">
      <formula>NOT(ISERROR(SEARCH("No",BC101)))</formula>
    </cfRule>
    <cfRule type="containsText" dxfId="1589" priority="2404" operator="containsText" text="Yes">
      <formula>NOT(ISERROR(SEARCH("Yes",BC101)))</formula>
    </cfRule>
    <cfRule type="containsText" priority="2405" operator="containsText" text="Yes">
      <formula>NOT(ISERROR(SEARCH("Yes",BC101)))</formula>
    </cfRule>
  </conditionalFormatting>
  <conditionalFormatting sqref="BC101">
    <cfRule type="containsText" dxfId="1588" priority="2400" operator="containsText" text="No">
      <formula>NOT(ISERROR(SEARCH("No",BC101)))</formula>
    </cfRule>
    <cfRule type="containsText" dxfId="1587" priority="2401" operator="containsText" text="Yes">
      <formula>NOT(ISERROR(SEARCH("Yes",BC101)))</formula>
    </cfRule>
    <cfRule type="containsText" priority="2402" operator="containsText" text="Yes">
      <formula>NOT(ISERROR(SEARCH("Yes",BC101)))</formula>
    </cfRule>
  </conditionalFormatting>
  <conditionalFormatting sqref="BJ101">
    <cfRule type="containsText" dxfId="1586" priority="2397" operator="containsText" text="No">
      <formula>NOT(ISERROR(SEARCH("No",BJ101)))</formula>
    </cfRule>
    <cfRule type="containsText" dxfId="1585" priority="2398" operator="containsText" text="Yes">
      <formula>NOT(ISERROR(SEARCH("Yes",BJ101)))</formula>
    </cfRule>
    <cfRule type="containsText" priority="2399" operator="containsText" text="Yes">
      <formula>NOT(ISERROR(SEARCH("Yes",BJ101)))</formula>
    </cfRule>
  </conditionalFormatting>
  <conditionalFormatting sqref="BJ101">
    <cfRule type="containsText" dxfId="1584" priority="2394" operator="containsText" text="No">
      <formula>NOT(ISERROR(SEARCH("No",BJ101)))</formula>
    </cfRule>
    <cfRule type="containsText" dxfId="1583" priority="2395" operator="containsText" text="Yes">
      <formula>NOT(ISERROR(SEARCH("Yes",BJ101)))</formula>
    </cfRule>
    <cfRule type="containsText" priority="2396" operator="containsText" text="Yes">
      <formula>NOT(ISERROR(SEARCH("Yes",BJ101)))</formula>
    </cfRule>
  </conditionalFormatting>
  <conditionalFormatting sqref="BJ101">
    <cfRule type="containsText" dxfId="1582" priority="2391" operator="containsText" text="No">
      <formula>NOT(ISERROR(SEARCH("No",BJ101)))</formula>
    </cfRule>
    <cfRule type="containsText" dxfId="1581" priority="2392" operator="containsText" text="Yes">
      <formula>NOT(ISERROR(SEARCH("Yes",BJ101)))</formula>
    </cfRule>
    <cfRule type="containsText" priority="2393" operator="containsText" text="Yes">
      <formula>NOT(ISERROR(SEARCH("Yes",BJ101)))</formula>
    </cfRule>
  </conditionalFormatting>
  <conditionalFormatting sqref="BJ101">
    <cfRule type="containsText" dxfId="1580" priority="2388" operator="containsText" text="No">
      <formula>NOT(ISERROR(SEARCH("No",BJ101)))</formula>
    </cfRule>
    <cfRule type="containsText" dxfId="1579" priority="2389" operator="containsText" text="Yes">
      <formula>NOT(ISERROR(SEARCH("Yes",BJ101)))</formula>
    </cfRule>
    <cfRule type="containsText" priority="2390" operator="containsText" text="Yes">
      <formula>NOT(ISERROR(SEARCH("Yes",BJ101)))</formula>
    </cfRule>
  </conditionalFormatting>
  <conditionalFormatting sqref="BQ101">
    <cfRule type="containsText" dxfId="1578" priority="2385" operator="containsText" text="No">
      <formula>NOT(ISERROR(SEARCH("No",BQ101)))</formula>
    </cfRule>
    <cfRule type="containsText" dxfId="1577" priority="2386" operator="containsText" text="Yes">
      <formula>NOT(ISERROR(SEARCH("Yes",BQ101)))</formula>
    </cfRule>
    <cfRule type="containsText" priority="2387" operator="containsText" text="Yes">
      <formula>NOT(ISERROR(SEARCH("Yes",BQ101)))</formula>
    </cfRule>
  </conditionalFormatting>
  <conditionalFormatting sqref="BQ101">
    <cfRule type="containsText" dxfId="1576" priority="2382" operator="containsText" text="No">
      <formula>NOT(ISERROR(SEARCH("No",BQ101)))</formula>
    </cfRule>
    <cfRule type="containsText" dxfId="1575" priority="2383" operator="containsText" text="Yes">
      <formula>NOT(ISERROR(SEARCH("Yes",BQ101)))</formula>
    </cfRule>
    <cfRule type="containsText" priority="2384" operator="containsText" text="Yes">
      <formula>NOT(ISERROR(SEARCH("Yes",BQ101)))</formula>
    </cfRule>
  </conditionalFormatting>
  <conditionalFormatting sqref="BQ101">
    <cfRule type="containsText" dxfId="1574" priority="2379" operator="containsText" text="No">
      <formula>NOT(ISERROR(SEARCH("No",BQ101)))</formula>
    </cfRule>
    <cfRule type="containsText" dxfId="1573" priority="2380" operator="containsText" text="Yes">
      <formula>NOT(ISERROR(SEARCH("Yes",BQ101)))</formula>
    </cfRule>
    <cfRule type="containsText" priority="2381" operator="containsText" text="Yes">
      <formula>NOT(ISERROR(SEARCH("Yes",BQ101)))</formula>
    </cfRule>
  </conditionalFormatting>
  <conditionalFormatting sqref="BQ101">
    <cfRule type="containsText" dxfId="1572" priority="2376" operator="containsText" text="No">
      <formula>NOT(ISERROR(SEARCH("No",BQ101)))</formula>
    </cfRule>
    <cfRule type="containsText" dxfId="1571" priority="2377" operator="containsText" text="Yes">
      <formula>NOT(ISERROR(SEARCH("Yes",BQ101)))</formula>
    </cfRule>
    <cfRule type="containsText" priority="2378" operator="containsText" text="Yes">
      <formula>NOT(ISERROR(SEARCH("Yes",BQ101)))</formula>
    </cfRule>
  </conditionalFormatting>
  <conditionalFormatting sqref="BJ259">
    <cfRule type="containsText" dxfId="1570" priority="2373" operator="containsText" text="No">
      <formula>NOT(ISERROR(SEARCH("No",BJ259)))</formula>
    </cfRule>
    <cfRule type="containsText" dxfId="1569" priority="2374" operator="containsText" text="Yes">
      <formula>NOT(ISERROR(SEARCH("Yes",BJ259)))</formula>
    </cfRule>
    <cfRule type="containsText" priority="2375" operator="containsText" text="Yes">
      <formula>NOT(ISERROR(SEARCH("Yes",BJ259)))</formula>
    </cfRule>
  </conditionalFormatting>
  <conditionalFormatting sqref="BJ259">
    <cfRule type="containsText" dxfId="1568" priority="2370" operator="containsText" text="No">
      <formula>NOT(ISERROR(SEARCH("No",BJ259)))</formula>
    </cfRule>
    <cfRule type="containsText" dxfId="1567" priority="2371" operator="containsText" text="Yes">
      <formula>NOT(ISERROR(SEARCH("Yes",BJ259)))</formula>
    </cfRule>
    <cfRule type="containsText" priority="2372" operator="containsText" text="Yes">
      <formula>NOT(ISERROR(SEARCH("Yes",BJ259)))</formula>
    </cfRule>
  </conditionalFormatting>
  <conditionalFormatting sqref="BJ259">
    <cfRule type="containsText" dxfId="1566" priority="2367" operator="containsText" text="No">
      <formula>NOT(ISERROR(SEARCH("No",BJ259)))</formula>
    </cfRule>
    <cfRule type="containsText" dxfId="1565" priority="2368" operator="containsText" text="Yes">
      <formula>NOT(ISERROR(SEARCH("Yes",BJ259)))</formula>
    </cfRule>
    <cfRule type="containsText" priority="2369" operator="containsText" text="Yes">
      <formula>NOT(ISERROR(SEARCH("Yes",BJ259)))</formula>
    </cfRule>
  </conditionalFormatting>
  <conditionalFormatting sqref="BJ259">
    <cfRule type="containsText" dxfId="1564" priority="2364" operator="containsText" text="No">
      <formula>NOT(ISERROR(SEARCH("No",BJ259)))</formula>
    </cfRule>
    <cfRule type="containsText" dxfId="1563" priority="2365" operator="containsText" text="Yes">
      <formula>NOT(ISERROR(SEARCH("Yes",BJ259)))</formula>
    </cfRule>
    <cfRule type="containsText" priority="2366" operator="containsText" text="Yes">
      <formula>NOT(ISERROR(SEARCH("Yes",BJ259)))</formula>
    </cfRule>
  </conditionalFormatting>
  <conditionalFormatting sqref="BJ259">
    <cfRule type="containsText" dxfId="1562" priority="2361" operator="containsText" text="No">
      <formula>NOT(ISERROR(SEARCH("No",BJ259)))</formula>
    </cfRule>
    <cfRule type="containsText" dxfId="1561" priority="2362" operator="containsText" text="Yes">
      <formula>NOT(ISERROR(SEARCH("Yes",BJ259)))</formula>
    </cfRule>
    <cfRule type="containsText" priority="2363" operator="containsText" text="Yes">
      <formula>NOT(ISERROR(SEARCH("Yes",BJ259)))</formula>
    </cfRule>
  </conditionalFormatting>
  <conditionalFormatting sqref="BJ259">
    <cfRule type="containsText" dxfId="1560" priority="2358" operator="containsText" text="No">
      <formula>NOT(ISERROR(SEARCH("No",BJ259)))</formula>
    </cfRule>
    <cfRule type="containsText" dxfId="1559" priority="2359" operator="containsText" text="Yes">
      <formula>NOT(ISERROR(SEARCH("Yes",BJ259)))</formula>
    </cfRule>
    <cfRule type="containsText" priority="2360" operator="containsText" text="Yes">
      <formula>NOT(ISERROR(SEARCH("Yes",BJ259)))</formula>
    </cfRule>
  </conditionalFormatting>
  <conditionalFormatting sqref="BJ259">
    <cfRule type="containsText" dxfId="1558" priority="2355" operator="containsText" text="No">
      <formula>NOT(ISERROR(SEARCH("No",BJ259)))</formula>
    </cfRule>
    <cfRule type="containsText" dxfId="1557" priority="2356" operator="containsText" text="Yes">
      <formula>NOT(ISERROR(SEARCH("Yes",BJ259)))</formula>
    </cfRule>
    <cfRule type="containsText" priority="2357" operator="containsText" text="Yes">
      <formula>NOT(ISERROR(SEARCH("Yes",BJ259)))</formula>
    </cfRule>
  </conditionalFormatting>
  <conditionalFormatting sqref="BJ259">
    <cfRule type="containsText" dxfId="1556" priority="2352" operator="containsText" text="No">
      <formula>NOT(ISERROR(SEARCH("No",BJ259)))</formula>
    </cfRule>
    <cfRule type="containsText" dxfId="1555" priority="2353" operator="containsText" text="Yes">
      <formula>NOT(ISERROR(SEARCH("Yes",BJ259)))</formula>
    </cfRule>
    <cfRule type="containsText" priority="2354" operator="containsText" text="Yes">
      <formula>NOT(ISERROR(SEARCH("Yes",BJ259)))</formula>
    </cfRule>
  </conditionalFormatting>
  <conditionalFormatting sqref="BJ259">
    <cfRule type="containsText" dxfId="1554" priority="2349" operator="containsText" text="No">
      <formula>NOT(ISERROR(SEARCH("No",BJ259)))</formula>
    </cfRule>
    <cfRule type="containsText" dxfId="1553" priority="2350" operator="containsText" text="Yes">
      <formula>NOT(ISERROR(SEARCH("Yes",BJ259)))</formula>
    </cfRule>
    <cfRule type="containsText" priority="2351" operator="containsText" text="Yes">
      <formula>NOT(ISERROR(SEARCH("Yes",BJ259)))</formula>
    </cfRule>
  </conditionalFormatting>
  <conditionalFormatting sqref="BJ259">
    <cfRule type="containsText" dxfId="1552" priority="2346" operator="containsText" text="No">
      <formula>NOT(ISERROR(SEARCH("No",BJ259)))</formula>
    </cfRule>
    <cfRule type="containsText" dxfId="1551" priority="2347" operator="containsText" text="Yes">
      <formula>NOT(ISERROR(SEARCH("Yes",BJ259)))</formula>
    </cfRule>
    <cfRule type="containsText" priority="2348" operator="containsText" text="Yes">
      <formula>NOT(ISERROR(SEARCH("Yes",BJ259)))</formula>
    </cfRule>
  </conditionalFormatting>
  <conditionalFormatting sqref="BJ259">
    <cfRule type="containsText" dxfId="1550" priority="2343" operator="containsText" text="No">
      <formula>NOT(ISERROR(SEARCH("No",BJ259)))</formula>
    </cfRule>
    <cfRule type="containsText" dxfId="1549" priority="2344" operator="containsText" text="Yes">
      <formula>NOT(ISERROR(SEARCH("Yes",BJ259)))</formula>
    </cfRule>
    <cfRule type="containsText" priority="2345" operator="containsText" text="Yes">
      <formula>NOT(ISERROR(SEARCH("Yes",BJ259)))</formula>
    </cfRule>
  </conditionalFormatting>
  <conditionalFormatting sqref="BJ259">
    <cfRule type="containsText" dxfId="1548" priority="2340" operator="containsText" text="No">
      <formula>NOT(ISERROR(SEARCH("No",BJ259)))</formula>
    </cfRule>
    <cfRule type="containsText" dxfId="1547" priority="2341" operator="containsText" text="Yes">
      <formula>NOT(ISERROR(SEARCH("Yes",BJ259)))</formula>
    </cfRule>
    <cfRule type="containsText" priority="2342" operator="containsText" text="Yes">
      <formula>NOT(ISERROR(SEARCH("Yes",BJ259)))</formula>
    </cfRule>
  </conditionalFormatting>
  <conditionalFormatting sqref="BJ259">
    <cfRule type="containsText" dxfId="1546" priority="2337" operator="containsText" text="No">
      <formula>NOT(ISERROR(SEARCH("No",BJ259)))</formula>
    </cfRule>
    <cfRule type="containsText" dxfId="1545" priority="2338" operator="containsText" text="Yes">
      <formula>NOT(ISERROR(SEARCH("Yes",BJ259)))</formula>
    </cfRule>
    <cfRule type="containsText" priority="2339" operator="containsText" text="Yes">
      <formula>NOT(ISERROR(SEARCH("Yes",BJ259)))</formula>
    </cfRule>
  </conditionalFormatting>
  <conditionalFormatting sqref="BJ259">
    <cfRule type="containsText" dxfId="1544" priority="2334" operator="containsText" text="No">
      <formula>NOT(ISERROR(SEARCH("No",BJ259)))</formula>
    </cfRule>
    <cfRule type="containsText" dxfId="1543" priority="2335" operator="containsText" text="Yes">
      <formula>NOT(ISERROR(SEARCH("Yes",BJ259)))</formula>
    </cfRule>
    <cfRule type="containsText" priority="2336" operator="containsText" text="Yes">
      <formula>NOT(ISERROR(SEARCH("Yes",BJ259)))</formula>
    </cfRule>
  </conditionalFormatting>
  <conditionalFormatting sqref="BJ259">
    <cfRule type="containsText" dxfId="1542" priority="2331" operator="containsText" text="No">
      <formula>NOT(ISERROR(SEARCH("No",BJ259)))</formula>
    </cfRule>
    <cfRule type="containsText" dxfId="1541" priority="2332" operator="containsText" text="Yes">
      <formula>NOT(ISERROR(SEARCH("Yes",BJ259)))</formula>
    </cfRule>
    <cfRule type="containsText" priority="2333" operator="containsText" text="Yes">
      <formula>NOT(ISERROR(SEARCH("Yes",BJ259)))</formula>
    </cfRule>
  </conditionalFormatting>
  <conditionalFormatting sqref="BJ259">
    <cfRule type="containsText" dxfId="1540" priority="2328" operator="containsText" text="No">
      <formula>NOT(ISERROR(SEARCH("No",BJ259)))</formula>
    </cfRule>
    <cfRule type="containsText" dxfId="1539" priority="2329" operator="containsText" text="Yes">
      <formula>NOT(ISERROR(SEARCH("Yes",BJ259)))</formula>
    </cfRule>
    <cfRule type="containsText" priority="2330" operator="containsText" text="Yes">
      <formula>NOT(ISERROR(SEARCH("Yes",BJ259)))</formula>
    </cfRule>
  </conditionalFormatting>
  <conditionalFormatting sqref="BJ259">
    <cfRule type="containsText" dxfId="1538" priority="2325" operator="containsText" text="No">
      <formula>NOT(ISERROR(SEARCH("No",BJ259)))</formula>
    </cfRule>
    <cfRule type="containsText" dxfId="1537" priority="2326" operator="containsText" text="Yes">
      <formula>NOT(ISERROR(SEARCH("Yes",BJ259)))</formula>
    </cfRule>
    <cfRule type="containsText" priority="2327" operator="containsText" text="Yes">
      <formula>NOT(ISERROR(SEARCH("Yes",BJ259)))</formula>
    </cfRule>
  </conditionalFormatting>
  <conditionalFormatting sqref="BJ259">
    <cfRule type="containsText" dxfId="1536" priority="2322" operator="containsText" text="No">
      <formula>NOT(ISERROR(SEARCH("No",BJ259)))</formula>
    </cfRule>
    <cfRule type="containsText" dxfId="1535" priority="2323" operator="containsText" text="Yes">
      <formula>NOT(ISERROR(SEARCH("Yes",BJ259)))</formula>
    </cfRule>
    <cfRule type="containsText" priority="2324" operator="containsText" text="Yes">
      <formula>NOT(ISERROR(SEARCH("Yes",BJ259)))</formula>
    </cfRule>
  </conditionalFormatting>
  <conditionalFormatting sqref="BJ259">
    <cfRule type="containsText" dxfId="1534" priority="2319" operator="containsText" text="No">
      <formula>NOT(ISERROR(SEARCH("No",BJ259)))</formula>
    </cfRule>
    <cfRule type="containsText" dxfId="1533" priority="2320" operator="containsText" text="Yes">
      <formula>NOT(ISERROR(SEARCH("Yes",BJ259)))</formula>
    </cfRule>
    <cfRule type="containsText" priority="2321" operator="containsText" text="Yes">
      <formula>NOT(ISERROR(SEARCH("Yes",BJ259)))</formula>
    </cfRule>
  </conditionalFormatting>
  <conditionalFormatting sqref="BJ259">
    <cfRule type="containsText" dxfId="1532" priority="2316" operator="containsText" text="No">
      <formula>NOT(ISERROR(SEARCH("No",BJ259)))</formula>
    </cfRule>
    <cfRule type="containsText" dxfId="1531" priority="2317" operator="containsText" text="Yes">
      <formula>NOT(ISERROR(SEARCH("Yes",BJ259)))</formula>
    </cfRule>
    <cfRule type="containsText" priority="2318" operator="containsText" text="Yes">
      <formula>NOT(ISERROR(SEARCH("Yes",BJ259)))</formula>
    </cfRule>
  </conditionalFormatting>
  <conditionalFormatting sqref="BJ259">
    <cfRule type="containsText" dxfId="1530" priority="2313" operator="containsText" text="No">
      <formula>NOT(ISERROR(SEARCH("No",BJ259)))</formula>
    </cfRule>
    <cfRule type="containsText" dxfId="1529" priority="2314" operator="containsText" text="Yes">
      <formula>NOT(ISERROR(SEARCH("Yes",BJ259)))</formula>
    </cfRule>
    <cfRule type="containsText" priority="2315" operator="containsText" text="Yes">
      <formula>NOT(ISERROR(SEARCH("Yes",BJ259)))</formula>
    </cfRule>
  </conditionalFormatting>
  <conditionalFormatting sqref="BJ259">
    <cfRule type="containsText" dxfId="1528" priority="2310" operator="containsText" text="No">
      <formula>NOT(ISERROR(SEARCH("No",BJ259)))</formula>
    </cfRule>
    <cfRule type="containsText" dxfId="1527" priority="2311" operator="containsText" text="Yes">
      <formula>NOT(ISERROR(SEARCH("Yes",BJ259)))</formula>
    </cfRule>
    <cfRule type="containsText" priority="2312" operator="containsText" text="Yes">
      <formula>NOT(ISERROR(SEARCH("Yes",BJ259)))</formula>
    </cfRule>
  </conditionalFormatting>
  <conditionalFormatting sqref="BJ259">
    <cfRule type="containsText" dxfId="1526" priority="2307" operator="containsText" text="No">
      <formula>NOT(ISERROR(SEARCH("No",BJ259)))</formula>
    </cfRule>
    <cfRule type="containsText" dxfId="1525" priority="2308" operator="containsText" text="Yes">
      <formula>NOT(ISERROR(SEARCH("Yes",BJ259)))</formula>
    </cfRule>
    <cfRule type="containsText" priority="2309" operator="containsText" text="Yes">
      <formula>NOT(ISERROR(SEARCH("Yes",BJ259)))</formula>
    </cfRule>
  </conditionalFormatting>
  <conditionalFormatting sqref="BJ259">
    <cfRule type="containsText" dxfId="1524" priority="2304" operator="containsText" text="No">
      <formula>NOT(ISERROR(SEARCH("No",BJ259)))</formula>
    </cfRule>
    <cfRule type="containsText" dxfId="1523" priority="2305" operator="containsText" text="Yes">
      <formula>NOT(ISERROR(SEARCH("Yes",BJ259)))</formula>
    </cfRule>
    <cfRule type="containsText" priority="2306" operator="containsText" text="Yes">
      <formula>NOT(ISERROR(SEARCH("Yes",BJ259)))</formula>
    </cfRule>
  </conditionalFormatting>
  <conditionalFormatting sqref="BJ259">
    <cfRule type="containsText" dxfId="1522" priority="2301" operator="containsText" text="No">
      <formula>NOT(ISERROR(SEARCH("No",BJ259)))</formula>
    </cfRule>
    <cfRule type="containsText" dxfId="1521" priority="2302" operator="containsText" text="Yes">
      <formula>NOT(ISERROR(SEARCH("Yes",BJ259)))</formula>
    </cfRule>
    <cfRule type="containsText" priority="2303" operator="containsText" text="Yes">
      <formula>NOT(ISERROR(SEARCH("Yes",BJ259)))</formula>
    </cfRule>
  </conditionalFormatting>
  <conditionalFormatting sqref="BJ259">
    <cfRule type="containsText" dxfId="1520" priority="2298" operator="containsText" text="No">
      <formula>NOT(ISERROR(SEARCH("No",BJ259)))</formula>
    </cfRule>
    <cfRule type="containsText" dxfId="1519" priority="2299" operator="containsText" text="Yes">
      <formula>NOT(ISERROR(SEARCH("Yes",BJ259)))</formula>
    </cfRule>
    <cfRule type="containsText" priority="2300" operator="containsText" text="Yes">
      <formula>NOT(ISERROR(SEARCH("Yes",BJ259)))</formula>
    </cfRule>
  </conditionalFormatting>
  <conditionalFormatting sqref="BC259">
    <cfRule type="containsText" dxfId="1518" priority="2295" operator="containsText" text="No">
      <formula>NOT(ISERROR(SEARCH("No",BC259)))</formula>
    </cfRule>
    <cfRule type="containsText" dxfId="1517" priority="2296" operator="containsText" text="Yes">
      <formula>NOT(ISERROR(SEARCH("Yes",BC259)))</formula>
    </cfRule>
    <cfRule type="containsText" priority="2297" operator="containsText" text="Yes">
      <formula>NOT(ISERROR(SEARCH("Yes",BC259)))</formula>
    </cfRule>
  </conditionalFormatting>
  <conditionalFormatting sqref="BC259">
    <cfRule type="containsText" dxfId="1516" priority="2292" operator="containsText" text="No">
      <formula>NOT(ISERROR(SEARCH("No",BC259)))</formula>
    </cfRule>
    <cfRule type="containsText" dxfId="1515" priority="2293" operator="containsText" text="Yes">
      <formula>NOT(ISERROR(SEARCH("Yes",BC259)))</formula>
    </cfRule>
    <cfRule type="containsText" priority="2294" operator="containsText" text="Yes">
      <formula>NOT(ISERROR(SEARCH("Yes",BC259)))</formula>
    </cfRule>
  </conditionalFormatting>
  <conditionalFormatting sqref="BC259">
    <cfRule type="containsText" dxfId="1514" priority="2289" operator="containsText" text="No">
      <formula>NOT(ISERROR(SEARCH("No",BC259)))</formula>
    </cfRule>
    <cfRule type="containsText" dxfId="1513" priority="2290" operator="containsText" text="Yes">
      <formula>NOT(ISERROR(SEARCH("Yes",BC259)))</formula>
    </cfRule>
    <cfRule type="containsText" priority="2291" operator="containsText" text="Yes">
      <formula>NOT(ISERROR(SEARCH("Yes",BC259)))</formula>
    </cfRule>
  </conditionalFormatting>
  <conditionalFormatting sqref="BC259">
    <cfRule type="containsText" dxfId="1512" priority="2286" operator="containsText" text="No">
      <formula>NOT(ISERROR(SEARCH("No",BC259)))</formula>
    </cfRule>
    <cfRule type="containsText" dxfId="1511" priority="2287" operator="containsText" text="Yes">
      <formula>NOT(ISERROR(SEARCH("Yes",BC259)))</formula>
    </cfRule>
    <cfRule type="containsText" priority="2288" operator="containsText" text="Yes">
      <formula>NOT(ISERROR(SEARCH("Yes",BC259)))</formula>
    </cfRule>
  </conditionalFormatting>
  <conditionalFormatting sqref="BC259">
    <cfRule type="containsText" dxfId="1510" priority="2283" operator="containsText" text="No">
      <formula>NOT(ISERROR(SEARCH("No",BC259)))</formula>
    </cfRule>
    <cfRule type="containsText" dxfId="1509" priority="2284" operator="containsText" text="Yes">
      <formula>NOT(ISERROR(SEARCH("Yes",BC259)))</formula>
    </cfRule>
    <cfRule type="containsText" priority="2285" operator="containsText" text="Yes">
      <formula>NOT(ISERROR(SEARCH("Yes",BC259)))</formula>
    </cfRule>
  </conditionalFormatting>
  <conditionalFormatting sqref="BC259">
    <cfRule type="containsText" dxfId="1508" priority="2280" operator="containsText" text="No">
      <formula>NOT(ISERROR(SEARCH("No",BC259)))</formula>
    </cfRule>
    <cfRule type="containsText" dxfId="1507" priority="2281" operator="containsText" text="Yes">
      <formula>NOT(ISERROR(SEARCH("Yes",BC259)))</formula>
    </cfRule>
    <cfRule type="containsText" priority="2282" operator="containsText" text="Yes">
      <formula>NOT(ISERROR(SEARCH("Yes",BC259)))</formula>
    </cfRule>
  </conditionalFormatting>
  <conditionalFormatting sqref="BC259">
    <cfRule type="containsText" dxfId="1506" priority="2277" operator="containsText" text="No">
      <formula>NOT(ISERROR(SEARCH("No",BC259)))</formula>
    </cfRule>
    <cfRule type="containsText" dxfId="1505" priority="2278" operator="containsText" text="Yes">
      <formula>NOT(ISERROR(SEARCH("Yes",BC259)))</formula>
    </cfRule>
    <cfRule type="containsText" priority="2279" operator="containsText" text="Yes">
      <formula>NOT(ISERROR(SEARCH("Yes",BC259)))</formula>
    </cfRule>
  </conditionalFormatting>
  <conditionalFormatting sqref="BC259">
    <cfRule type="containsText" dxfId="1504" priority="2274" operator="containsText" text="No">
      <formula>NOT(ISERROR(SEARCH("No",BC259)))</formula>
    </cfRule>
    <cfRule type="containsText" dxfId="1503" priority="2275" operator="containsText" text="Yes">
      <formula>NOT(ISERROR(SEARCH("Yes",BC259)))</formula>
    </cfRule>
    <cfRule type="containsText" priority="2276" operator="containsText" text="Yes">
      <formula>NOT(ISERROR(SEARCH("Yes",BC259)))</formula>
    </cfRule>
  </conditionalFormatting>
  <conditionalFormatting sqref="BC259">
    <cfRule type="containsText" dxfId="1502" priority="2271" operator="containsText" text="No">
      <formula>NOT(ISERROR(SEARCH("No",BC259)))</formula>
    </cfRule>
    <cfRule type="containsText" dxfId="1501" priority="2272" operator="containsText" text="Yes">
      <formula>NOT(ISERROR(SEARCH("Yes",BC259)))</formula>
    </cfRule>
    <cfRule type="containsText" priority="2273" operator="containsText" text="Yes">
      <formula>NOT(ISERROR(SEARCH("Yes",BC259)))</formula>
    </cfRule>
  </conditionalFormatting>
  <conditionalFormatting sqref="BC259">
    <cfRule type="containsText" dxfId="1500" priority="2268" operator="containsText" text="No">
      <formula>NOT(ISERROR(SEARCH("No",BC259)))</formula>
    </cfRule>
    <cfRule type="containsText" dxfId="1499" priority="2269" operator="containsText" text="Yes">
      <formula>NOT(ISERROR(SEARCH("Yes",BC259)))</formula>
    </cfRule>
    <cfRule type="containsText" priority="2270" operator="containsText" text="Yes">
      <formula>NOT(ISERROR(SEARCH("Yes",BC259)))</formula>
    </cfRule>
  </conditionalFormatting>
  <conditionalFormatting sqref="BC259">
    <cfRule type="containsText" dxfId="1498" priority="2265" operator="containsText" text="No">
      <formula>NOT(ISERROR(SEARCH("No",BC259)))</formula>
    </cfRule>
    <cfRule type="containsText" dxfId="1497" priority="2266" operator="containsText" text="Yes">
      <formula>NOT(ISERROR(SEARCH("Yes",BC259)))</formula>
    </cfRule>
    <cfRule type="containsText" priority="2267" operator="containsText" text="Yes">
      <formula>NOT(ISERROR(SEARCH("Yes",BC259)))</formula>
    </cfRule>
  </conditionalFormatting>
  <conditionalFormatting sqref="BC259">
    <cfRule type="containsText" dxfId="1496" priority="2262" operator="containsText" text="No">
      <formula>NOT(ISERROR(SEARCH("No",BC259)))</formula>
    </cfRule>
    <cfRule type="containsText" dxfId="1495" priority="2263" operator="containsText" text="Yes">
      <formula>NOT(ISERROR(SEARCH("Yes",BC259)))</formula>
    </cfRule>
    <cfRule type="containsText" priority="2264" operator="containsText" text="Yes">
      <formula>NOT(ISERROR(SEARCH("Yes",BC259)))</formula>
    </cfRule>
  </conditionalFormatting>
  <conditionalFormatting sqref="BC259">
    <cfRule type="containsText" dxfId="1494" priority="2259" operator="containsText" text="No">
      <formula>NOT(ISERROR(SEARCH("No",BC259)))</formula>
    </cfRule>
    <cfRule type="containsText" dxfId="1493" priority="2260" operator="containsText" text="Yes">
      <formula>NOT(ISERROR(SEARCH("Yes",BC259)))</formula>
    </cfRule>
    <cfRule type="containsText" priority="2261" operator="containsText" text="Yes">
      <formula>NOT(ISERROR(SEARCH("Yes",BC259)))</formula>
    </cfRule>
  </conditionalFormatting>
  <conditionalFormatting sqref="BC259">
    <cfRule type="containsText" dxfId="1492" priority="2256" operator="containsText" text="No">
      <formula>NOT(ISERROR(SEARCH("No",BC259)))</formula>
    </cfRule>
    <cfRule type="containsText" dxfId="1491" priority="2257" operator="containsText" text="Yes">
      <formula>NOT(ISERROR(SEARCH("Yes",BC259)))</formula>
    </cfRule>
    <cfRule type="containsText" priority="2258" operator="containsText" text="Yes">
      <formula>NOT(ISERROR(SEARCH("Yes",BC259)))</formula>
    </cfRule>
  </conditionalFormatting>
  <conditionalFormatting sqref="BC259">
    <cfRule type="containsText" dxfId="1490" priority="2253" operator="containsText" text="No">
      <formula>NOT(ISERROR(SEARCH("No",BC259)))</formula>
    </cfRule>
    <cfRule type="containsText" dxfId="1489" priority="2254" operator="containsText" text="Yes">
      <formula>NOT(ISERROR(SEARCH("Yes",BC259)))</formula>
    </cfRule>
    <cfRule type="containsText" priority="2255" operator="containsText" text="Yes">
      <formula>NOT(ISERROR(SEARCH("Yes",BC259)))</formula>
    </cfRule>
  </conditionalFormatting>
  <conditionalFormatting sqref="BC259">
    <cfRule type="containsText" dxfId="1488" priority="2250" operator="containsText" text="No">
      <formula>NOT(ISERROR(SEARCH("No",BC259)))</formula>
    </cfRule>
    <cfRule type="containsText" dxfId="1487" priority="2251" operator="containsText" text="Yes">
      <formula>NOT(ISERROR(SEARCH("Yes",BC259)))</formula>
    </cfRule>
    <cfRule type="containsText" priority="2252" operator="containsText" text="Yes">
      <formula>NOT(ISERROR(SEARCH("Yes",BC259)))</formula>
    </cfRule>
  </conditionalFormatting>
  <conditionalFormatting sqref="BC259">
    <cfRule type="containsText" dxfId="1486" priority="2247" operator="containsText" text="No">
      <formula>NOT(ISERROR(SEARCH("No",BC259)))</formula>
    </cfRule>
    <cfRule type="containsText" dxfId="1485" priority="2248" operator="containsText" text="Yes">
      <formula>NOT(ISERROR(SEARCH("Yes",BC259)))</formula>
    </cfRule>
    <cfRule type="containsText" priority="2249" operator="containsText" text="Yes">
      <formula>NOT(ISERROR(SEARCH("Yes",BC259)))</formula>
    </cfRule>
  </conditionalFormatting>
  <conditionalFormatting sqref="BC259">
    <cfRule type="containsText" dxfId="1484" priority="2244" operator="containsText" text="No">
      <formula>NOT(ISERROR(SEARCH("No",BC259)))</formula>
    </cfRule>
    <cfRule type="containsText" dxfId="1483" priority="2245" operator="containsText" text="Yes">
      <formula>NOT(ISERROR(SEARCH("Yes",BC259)))</formula>
    </cfRule>
    <cfRule type="containsText" priority="2246" operator="containsText" text="Yes">
      <formula>NOT(ISERROR(SEARCH("Yes",BC259)))</formula>
    </cfRule>
  </conditionalFormatting>
  <conditionalFormatting sqref="BC259">
    <cfRule type="containsText" dxfId="1482" priority="2241" operator="containsText" text="No">
      <formula>NOT(ISERROR(SEARCH("No",BC259)))</formula>
    </cfRule>
    <cfRule type="containsText" dxfId="1481" priority="2242" operator="containsText" text="Yes">
      <formula>NOT(ISERROR(SEARCH("Yes",BC259)))</formula>
    </cfRule>
    <cfRule type="containsText" priority="2243" operator="containsText" text="Yes">
      <formula>NOT(ISERROR(SEARCH("Yes",BC259)))</formula>
    </cfRule>
  </conditionalFormatting>
  <conditionalFormatting sqref="BC259">
    <cfRule type="containsText" dxfId="1480" priority="2238" operator="containsText" text="No">
      <formula>NOT(ISERROR(SEARCH("No",BC259)))</formula>
    </cfRule>
    <cfRule type="containsText" dxfId="1479" priority="2239" operator="containsText" text="Yes">
      <formula>NOT(ISERROR(SEARCH("Yes",BC259)))</formula>
    </cfRule>
    <cfRule type="containsText" priority="2240" operator="containsText" text="Yes">
      <formula>NOT(ISERROR(SEARCH("Yes",BC259)))</formula>
    </cfRule>
  </conditionalFormatting>
  <conditionalFormatting sqref="BC259">
    <cfRule type="containsText" dxfId="1478" priority="2235" operator="containsText" text="No">
      <formula>NOT(ISERROR(SEARCH("No",BC259)))</formula>
    </cfRule>
    <cfRule type="containsText" dxfId="1477" priority="2236" operator="containsText" text="Yes">
      <formula>NOT(ISERROR(SEARCH("Yes",BC259)))</formula>
    </cfRule>
    <cfRule type="containsText" priority="2237" operator="containsText" text="Yes">
      <formula>NOT(ISERROR(SEARCH("Yes",BC259)))</formula>
    </cfRule>
  </conditionalFormatting>
  <conditionalFormatting sqref="BC259">
    <cfRule type="containsText" dxfId="1476" priority="2232" operator="containsText" text="No">
      <formula>NOT(ISERROR(SEARCH("No",BC259)))</formula>
    </cfRule>
    <cfRule type="containsText" dxfId="1475" priority="2233" operator="containsText" text="Yes">
      <formula>NOT(ISERROR(SEARCH("Yes",BC259)))</formula>
    </cfRule>
    <cfRule type="containsText" priority="2234" operator="containsText" text="Yes">
      <formula>NOT(ISERROR(SEARCH("Yes",BC259)))</formula>
    </cfRule>
  </conditionalFormatting>
  <conditionalFormatting sqref="BC259">
    <cfRule type="containsText" dxfId="1474" priority="2229" operator="containsText" text="No">
      <formula>NOT(ISERROR(SEARCH("No",BC259)))</formula>
    </cfRule>
    <cfRule type="containsText" dxfId="1473" priority="2230" operator="containsText" text="Yes">
      <formula>NOT(ISERROR(SEARCH("Yes",BC259)))</formula>
    </cfRule>
    <cfRule type="containsText" priority="2231" operator="containsText" text="Yes">
      <formula>NOT(ISERROR(SEARCH("Yes",BC259)))</formula>
    </cfRule>
  </conditionalFormatting>
  <conditionalFormatting sqref="BC259">
    <cfRule type="containsText" dxfId="1472" priority="2226" operator="containsText" text="No">
      <formula>NOT(ISERROR(SEARCH("No",BC259)))</formula>
    </cfRule>
    <cfRule type="containsText" dxfId="1471" priority="2227" operator="containsText" text="Yes">
      <formula>NOT(ISERROR(SEARCH("Yes",BC259)))</formula>
    </cfRule>
    <cfRule type="containsText" priority="2228" operator="containsText" text="Yes">
      <formula>NOT(ISERROR(SEARCH("Yes",BC259)))</formula>
    </cfRule>
  </conditionalFormatting>
  <conditionalFormatting sqref="BC259">
    <cfRule type="containsText" dxfId="1470" priority="2223" operator="containsText" text="No">
      <formula>NOT(ISERROR(SEARCH("No",BC259)))</formula>
    </cfRule>
    <cfRule type="containsText" dxfId="1469" priority="2224" operator="containsText" text="Yes">
      <formula>NOT(ISERROR(SEARCH("Yes",BC259)))</formula>
    </cfRule>
    <cfRule type="containsText" priority="2225" operator="containsText" text="Yes">
      <formula>NOT(ISERROR(SEARCH("Yes",BC259)))</formula>
    </cfRule>
  </conditionalFormatting>
  <conditionalFormatting sqref="BC259">
    <cfRule type="containsText" dxfId="1468" priority="2220" operator="containsText" text="No">
      <formula>NOT(ISERROR(SEARCH("No",BC259)))</formula>
    </cfRule>
    <cfRule type="containsText" dxfId="1467" priority="2221" operator="containsText" text="Yes">
      <formula>NOT(ISERROR(SEARCH("Yes",BC259)))</formula>
    </cfRule>
    <cfRule type="containsText" priority="2222" operator="containsText" text="Yes">
      <formula>NOT(ISERROR(SEARCH("Yes",BC259)))</formula>
    </cfRule>
  </conditionalFormatting>
  <conditionalFormatting sqref="AV259">
    <cfRule type="containsText" dxfId="1466" priority="2217" operator="containsText" text="No">
      <formula>NOT(ISERROR(SEARCH("No",AV259)))</formula>
    </cfRule>
    <cfRule type="containsText" dxfId="1465" priority="2218" operator="containsText" text="Yes">
      <formula>NOT(ISERROR(SEARCH("Yes",AV259)))</formula>
    </cfRule>
    <cfRule type="containsText" priority="2219" operator="containsText" text="Yes">
      <formula>NOT(ISERROR(SEARCH("Yes",AV259)))</formula>
    </cfRule>
  </conditionalFormatting>
  <conditionalFormatting sqref="AV259">
    <cfRule type="containsText" dxfId="1464" priority="2214" operator="containsText" text="No">
      <formula>NOT(ISERROR(SEARCH("No",AV259)))</formula>
    </cfRule>
    <cfRule type="containsText" dxfId="1463" priority="2215" operator="containsText" text="Yes">
      <formula>NOT(ISERROR(SEARCH("Yes",AV259)))</formula>
    </cfRule>
    <cfRule type="containsText" priority="2216" operator="containsText" text="Yes">
      <formula>NOT(ISERROR(SEARCH("Yes",AV259)))</formula>
    </cfRule>
  </conditionalFormatting>
  <conditionalFormatting sqref="AV259">
    <cfRule type="containsText" dxfId="1462" priority="2211" operator="containsText" text="No">
      <formula>NOT(ISERROR(SEARCH("No",AV259)))</formula>
    </cfRule>
    <cfRule type="containsText" dxfId="1461" priority="2212" operator="containsText" text="Yes">
      <formula>NOT(ISERROR(SEARCH("Yes",AV259)))</formula>
    </cfRule>
    <cfRule type="containsText" priority="2213" operator="containsText" text="Yes">
      <formula>NOT(ISERROR(SEARCH("Yes",AV259)))</formula>
    </cfRule>
  </conditionalFormatting>
  <conditionalFormatting sqref="AV259">
    <cfRule type="containsText" dxfId="1460" priority="2208" operator="containsText" text="No">
      <formula>NOT(ISERROR(SEARCH("No",AV259)))</formula>
    </cfRule>
    <cfRule type="containsText" dxfId="1459" priority="2209" operator="containsText" text="Yes">
      <formula>NOT(ISERROR(SEARCH("Yes",AV259)))</formula>
    </cfRule>
    <cfRule type="containsText" priority="2210" operator="containsText" text="Yes">
      <formula>NOT(ISERROR(SEARCH("Yes",AV259)))</formula>
    </cfRule>
  </conditionalFormatting>
  <conditionalFormatting sqref="AV259">
    <cfRule type="containsText" dxfId="1458" priority="2205" operator="containsText" text="No">
      <formula>NOT(ISERROR(SEARCH("No",AV259)))</formula>
    </cfRule>
    <cfRule type="containsText" dxfId="1457" priority="2206" operator="containsText" text="Yes">
      <formula>NOT(ISERROR(SEARCH("Yes",AV259)))</formula>
    </cfRule>
    <cfRule type="containsText" priority="2207" operator="containsText" text="Yes">
      <formula>NOT(ISERROR(SEARCH("Yes",AV259)))</formula>
    </cfRule>
  </conditionalFormatting>
  <conditionalFormatting sqref="AV259">
    <cfRule type="containsText" dxfId="1456" priority="2202" operator="containsText" text="No">
      <formula>NOT(ISERROR(SEARCH("No",AV259)))</formula>
    </cfRule>
    <cfRule type="containsText" dxfId="1455" priority="2203" operator="containsText" text="Yes">
      <formula>NOT(ISERROR(SEARCH("Yes",AV259)))</formula>
    </cfRule>
    <cfRule type="containsText" priority="2204" operator="containsText" text="Yes">
      <formula>NOT(ISERROR(SEARCH("Yes",AV259)))</formula>
    </cfRule>
  </conditionalFormatting>
  <conditionalFormatting sqref="AV259">
    <cfRule type="containsText" dxfId="1454" priority="2199" operator="containsText" text="No">
      <formula>NOT(ISERROR(SEARCH("No",AV259)))</formula>
    </cfRule>
    <cfRule type="containsText" dxfId="1453" priority="2200" operator="containsText" text="Yes">
      <formula>NOT(ISERROR(SEARCH("Yes",AV259)))</formula>
    </cfRule>
    <cfRule type="containsText" priority="2201" operator="containsText" text="Yes">
      <formula>NOT(ISERROR(SEARCH("Yes",AV259)))</formula>
    </cfRule>
  </conditionalFormatting>
  <conditionalFormatting sqref="AV259">
    <cfRule type="containsText" dxfId="1452" priority="2196" operator="containsText" text="No">
      <formula>NOT(ISERROR(SEARCH("No",AV259)))</formula>
    </cfRule>
    <cfRule type="containsText" dxfId="1451" priority="2197" operator="containsText" text="Yes">
      <formula>NOT(ISERROR(SEARCH("Yes",AV259)))</formula>
    </cfRule>
    <cfRule type="containsText" priority="2198" operator="containsText" text="Yes">
      <formula>NOT(ISERROR(SEARCH("Yes",AV259)))</formula>
    </cfRule>
  </conditionalFormatting>
  <conditionalFormatting sqref="AV259">
    <cfRule type="containsText" dxfId="1450" priority="2193" operator="containsText" text="No">
      <formula>NOT(ISERROR(SEARCH("No",AV259)))</formula>
    </cfRule>
    <cfRule type="containsText" dxfId="1449" priority="2194" operator="containsText" text="Yes">
      <formula>NOT(ISERROR(SEARCH("Yes",AV259)))</formula>
    </cfRule>
    <cfRule type="containsText" priority="2195" operator="containsText" text="Yes">
      <formula>NOT(ISERROR(SEARCH("Yes",AV259)))</formula>
    </cfRule>
  </conditionalFormatting>
  <conditionalFormatting sqref="AV259">
    <cfRule type="containsText" dxfId="1448" priority="2190" operator="containsText" text="No">
      <formula>NOT(ISERROR(SEARCH("No",AV259)))</formula>
    </cfRule>
    <cfRule type="containsText" dxfId="1447" priority="2191" operator="containsText" text="Yes">
      <formula>NOT(ISERROR(SEARCH("Yes",AV259)))</formula>
    </cfRule>
    <cfRule type="containsText" priority="2192" operator="containsText" text="Yes">
      <formula>NOT(ISERROR(SEARCH("Yes",AV259)))</formula>
    </cfRule>
  </conditionalFormatting>
  <conditionalFormatting sqref="AV259">
    <cfRule type="containsText" dxfId="1446" priority="2187" operator="containsText" text="No">
      <formula>NOT(ISERROR(SEARCH("No",AV259)))</formula>
    </cfRule>
    <cfRule type="containsText" dxfId="1445" priority="2188" operator="containsText" text="Yes">
      <formula>NOT(ISERROR(SEARCH("Yes",AV259)))</formula>
    </cfRule>
    <cfRule type="containsText" priority="2189" operator="containsText" text="Yes">
      <formula>NOT(ISERROR(SEARCH("Yes",AV259)))</formula>
    </cfRule>
  </conditionalFormatting>
  <conditionalFormatting sqref="AV259">
    <cfRule type="containsText" dxfId="1444" priority="2184" operator="containsText" text="No">
      <formula>NOT(ISERROR(SEARCH("No",AV259)))</formula>
    </cfRule>
    <cfRule type="containsText" dxfId="1443" priority="2185" operator="containsText" text="Yes">
      <formula>NOT(ISERROR(SEARCH("Yes",AV259)))</formula>
    </cfRule>
    <cfRule type="containsText" priority="2186" operator="containsText" text="Yes">
      <formula>NOT(ISERROR(SEARCH("Yes",AV259)))</formula>
    </cfRule>
  </conditionalFormatting>
  <conditionalFormatting sqref="AV259">
    <cfRule type="containsText" dxfId="1442" priority="2181" operator="containsText" text="No">
      <formula>NOT(ISERROR(SEARCH("No",AV259)))</formula>
    </cfRule>
    <cfRule type="containsText" dxfId="1441" priority="2182" operator="containsText" text="Yes">
      <formula>NOT(ISERROR(SEARCH("Yes",AV259)))</formula>
    </cfRule>
    <cfRule type="containsText" priority="2183" operator="containsText" text="Yes">
      <formula>NOT(ISERROR(SEARCH("Yes",AV259)))</formula>
    </cfRule>
  </conditionalFormatting>
  <conditionalFormatting sqref="AV259">
    <cfRule type="containsText" dxfId="1440" priority="2178" operator="containsText" text="No">
      <formula>NOT(ISERROR(SEARCH("No",AV259)))</formula>
    </cfRule>
    <cfRule type="containsText" dxfId="1439" priority="2179" operator="containsText" text="Yes">
      <formula>NOT(ISERROR(SEARCH("Yes",AV259)))</formula>
    </cfRule>
    <cfRule type="containsText" priority="2180" operator="containsText" text="Yes">
      <formula>NOT(ISERROR(SEARCH("Yes",AV259)))</formula>
    </cfRule>
  </conditionalFormatting>
  <conditionalFormatting sqref="AV259">
    <cfRule type="containsText" dxfId="1438" priority="2175" operator="containsText" text="No">
      <formula>NOT(ISERROR(SEARCH("No",AV259)))</formula>
    </cfRule>
    <cfRule type="containsText" dxfId="1437" priority="2176" operator="containsText" text="Yes">
      <formula>NOT(ISERROR(SEARCH("Yes",AV259)))</formula>
    </cfRule>
    <cfRule type="containsText" priority="2177" operator="containsText" text="Yes">
      <formula>NOT(ISERROR(SEARCH("Yes",AV259)))</formula>
    </cfRule>
  </conditionalFormatting>
  <conditionalFormatting sqref="AV259">
    <cfRule type="containsText" dxfId="1436" priority="2172" operator="containsText" text="No">
      <formula>NOT(ISERROR(SEARCH("No",AV259)))</formula>
    </cfRule>
    <cfRule type="containsText" dxfId="1435" priority="2173" operator="containsText" text="Yes">
      <formula>NOT(ISERROR(SEARCH("Yes",AV259)))</formula>
    </cfRule>
    <cfRule type="containsText" priority="2174" operator="containsText" text="Yes">
      <formula>NOT(ISERROR(SEARCH("Yes",AV259)))</formula>
    </cfRule>
  </conditionalFormatting>
  <conditionalFormatting sqref="AV259">
    <cfRule type="containsText" dxfId="1434" priority="2169" operator="containsText" text="No">
      <formula>NOT(ISERROR(SEARCH("No",AV259)))</formula>
    </cfRule>
    <cfRule type="containsText" dxfId="1433" priority="2170" operator="containsText" text="Yes">
      <formula>NOT(ISERROR(SEARCH("Yes",AV259)))</formula>
    </cfRule>
    <cfRule type="containsText" priority="2171" operator="containsText" text="Yes">
      <formula>NOT(ISERROR(SEARCH("Yes",AV259)))</formula>
    </cfRule>
  </conditionalFormatting>
  <conditionalFormatting sqref="AV259">
    <cfRule type="containsText" dxfId="1432" priority="2166" operator="containsText" text="No">
      <formula>NOT(ISERROR(SEARCH("No",AV259)))</formula>
    </cfRule>
    <cfRule type="containsText" dxfId="1431" priority="2167" operator="containsText" text="Yes">
      <formula>NOT(ISERROR(SEARCH("Yes",AV259)))</formula>
    </cfRule>
    <cfRule type="containsText" priority="2168" operator="containsText" text="Yes">
      <formula>NOT(ISERROR(SEARCH("Yes",AV259)))</formula>
    </cfRule>
  </conditionalFormatting>
  <conditionalFormatting sqref="AV259">
    <cfRule type="containsText" dxfId="1430" priority="2163" operator="containsText" text="No">
      <formula>NOT(ISERROR(SEARCH("No",AV259)))</formula>
    </cfRule>
    <cfRule type="containsText" dxfId="1429" priority="2164" operator="containsText" text="Yes">
      <formula>NOT(ISERROR(SEARCH("Yes",AV259)))</formula>
    </cfRule>
    <cfRule type="containsText" priority="2165" operator="containsText" text="Yes">
      <formula>NOT(ISERROR(SEARCH("Yes",AV259)))</formula>
    </cfRule>
  </conditionalFormatting>
  <conditionalFormatting sqref="AV259">
    <cfRule type="containsText" dxfId="1428" priority="2160" operator="containsText" text="No">
      <formula>NOT(ISERROR(SEARCH("No",AV259)))</formula>
    </cfRule>
    <cfRule type="containsText" dxfId="1427" priority="2161" operator="containsText" text="Yes">
      <formula>NOT(ISERROR(SEARCH("Yes",AV259)))</formula>
    </cfRule>
    <cfRule type="containsText" priority="2162" operator="containsText" text="Yes">
      <formula>NOT(ISERROR(SEARCH("Yes",AV259)))</formula>
    </cfRule>
  </conditionalFormatting>
  <conditionalFormatting sqref="AV259">
    <cfRule type="containsText" dxfId="1426" priority="2157" operator="containsText" text="No">
      <formula>NOT(ISERROR(SEARCH("No",AV259)))</formula>
    </cfRule>
    <cfRule type="containsText" dxfId="1425" priority="2158" operator="containsText" text="Yes">
      <formula>NOT(ISERROR(SEARCH("Yes",AV259)))</formula>
    </cfRule>
    <cfRule type="containsText" priority="2159" operator="containsText" text="Yes">
      <formula>NOT(ISERROR(SEARCH("Yes",AV259)))</formula>
    </cfRule>
  </conditionalFormatting>
  <conditionalFormatting sqref="AV259">
    <cfRule type="containsText" dxfId="1424" priority="2154" operator="containsText" text="No">
      <formula>NOT(ISERROR(SEARCH("No",AV259)))</formula>
    </cfRule>
    <cfRule type="containsText" dxfId="1423" priority="2155" operator="containsText" text="Yes">
      <formula>NOT(ISERROR(SEARCH("Yes",AV259)))</formula>
    </cfRule>
    <cfRule type="containsText" priority="2156" operator="containsText" text="Yes">
      <formula>NOT(ISERROR(SEARCH("Yes",AV259)))</formula>
    </cfRule>
  </conditionalFormatting>
  <conditionalFormatting sqref="AV259">
    <cfRule type="containsText" dxfId="1422" priority="2151" operator="containsText" text="No">
      <formula>NOT(ISERROR(SEARCH("No",AV259)))</formula>
    </cfRule>
    <cfRule type="containsText" dxfId="1421" priority="2152" operator="containsText" text="Yes">
      <formula>NOT(ISERROR(SEARCH("Yes",AV259)))</formula>
    </cfRule>
    <cfRule type="containsText" priority="2153" operator="containsText" text="Yes">
      <formula>NOT(ISERROR(SEARCH("Yes",AV259)))</formula>
    </cfRule>
  </conditionalFormatting>
  <conditionalFormatting sqref="AV259">
    <cfRule type="containsText" dxfId="1420" priority="2148" operator="containsText" text="No">
      <formula>NOT(ISERROR(SEARCH("No",AV259)))</formula>
    </cfRule>
    <cfRule type="containsText" dxfId="1419" priority="2149" operator="containsText" text="Yes">
      <formula>NOT(ISERROR(SEARCH("Yes",AV259)))</formula>
    </cfRule>
    <cfRule type="containsText" priority="2150" operator="containsText" text="Yes">
      <formula>NOT(ISERROR(SEARCH("Yes",AV259)))</formula>
    </cfRule>
  </conditionalFormatting>
  <conditionalFormatting sqref="AV259">
    <cfRule type="containsText" dxfId="1418" priority="2145" operator="containsText" text="No">
      <formula>NOT(ISERROR(SEARCH("No",AV259)))</formula>
    </cfRule>
    <cfRule type="containsText" dxfId="1417" priority="2146" operator="containsText" text="Yes">
      <formula>NOT(ISERROR(SEARCH("Yes",AV259)))</formula>
    </cfRule>
    <cfRule type="containsText" priority="2147" operator="containsText" text="Yes">
      <formula>NOT(ISERROR(SEARCH("Yes",AV259)))</formula>
    </cfRule>
  </conditionalFormatting>
  <conditionalFormatting sqref="AV259">
    <cfRule type="containsText" dxfId="1416" priority="2142" operator="containsText" text="No">
      <formula>NOT(ISERROR(SEARCH("No",AV259)))</formula>
    </cfRule>
    <cfRule type="containsText" dxfId="1415" priority="2143" operator="containsText" text="Yes">
      <formula>NOT(ISERROR(SEARCH("Yes",AV259)))</formula>
    </cfRule>
    <cfRule type="containsText" priority="2144" operator="containsText" text="Yes">
      <formula>NOT(ISERROR(SEARCH("Yes",AV259)))</formula>
    </cfRule>
  </conditionalFormatting>
  <conditionalFormatting sqref="AO259">
    <cfRule type="containsText" dxfId="1414" priority="2139" operator="containsText" text="No">
      <formula>NOT(ISERROR(SEARCH("No",AO259)))</formula>
    </cfRule>
    <cfRule type="containsText" dxfId="1413" priority="2140" operator="containsText" text="Yes">
      <formula>NOT(ISERROR(SEARCH("Yes",AO259)))</formula>
    </cfRule>
    <cfRule type="containsText" priority="2141" operator="containsText" text="Yes">
      <formula>NOT(ISERROR(SEARCH("Yes",AO259)))</formula>
    </cfRule>
  </conditionalFormatting>
  <conditionalFormatting sqref="AO259">
    <cfRule type="containsText" dxfId="1412" priority="2136" operator="containsText" text="No">
      <formula>NOT(ISERROR(SEARCH("No",AO259)))</formula>
    </cfRule>
    <cfRule type="containsText" dxfId="1411" priority="2137" operator="containsText" text="Yes">
      <formula>NOT(ISERROR(SEARCH("Yes",AO259)))</formula>
    </cfRule>
    <cfRule type="containsText" priority="2138" operator="containsText" text="Yes">
      <formula>NOT(ISERROR(SEARCH("Yes",AO259)))</formula>
    </cfRule>
  </conditionalFormatting>
  <conditionalFormatting sqref="AO259">
    <cfRule type="containsText" dxfId="1410" priority="2133" operator="containsText" text="No">
      <formula>NOT(ISERROR(SEARCH("No",AO259)))</formula>
    </cfRule>
    <cfRule type="containsText" dxfId="1409" priority="2134" operator="containsText" text="Yes">
      <formula>NOT(ISERROR(SEARCH("Yes",AO259)))</formula>
    </cfRule>
    <cfRule type="containsText" priority="2135" operator="containsText" text="Yes">
      <formula>NOT(ISERROR(SEARCH("Yes",AO259)))</formula>
    </cfRule>
  </conditionalFormatting>
  <conditionalFormatting sqref="AO259">
    <cfRule type="containsText" dxfId="1408" priority="2130" operator="containsText" text="No">
      <formula>NOT(ISERROR(SEARCH("No",AO259)))</formula>
    </cfRule>
    <cfRule type="containsText" dxfId="1407" priority="2131" operator="containsText" text="Yes">
      <formula>NOT(ISERROR(SEARCH("Yes",AO259)))</formula>
    </cfRule>
    <cfRule type="containsText" priority="2132" operator="containsText" text="Yes">
      <formula>NOT(ISERROR(SEARCH("Yes",AO259)))</formula>
    </cfRule>
  </conditionalFormatting>
  <conditionalFormatting sqref="AO259">
    <cfRule type="containsText" dxfId="1406" priority="2127" operator="containsText" text="No">
      <formula>NOT(ISERROR(SEARCH("No",AO259)))</formula>
    </cfRule>
    <cfRule type="containsText" dxfId="1405" priority="2128" operator="containsText" text="Yes">
      <formula>NOT(ISERROR(SEARCH("Yes",AO259)))</formula>
    </cfRule>
    <cfRule type="containsText" priority="2129" operator="containsText" text="Yes">
      <formula>NOT(ISERROR(SEARCH("Yes",AO259)))</formula>
    </cfRule>
  </conditionalFormatting>
  <conditionalFormatting sqref="AO259">
    <cfRule type="containsText" dxfId="1404" priority="2124" operator="containsText" text="No">
      <formula>NOT(ISERROR(SEARCH("No",AO259)))</formula>
    </cfRule>
    <cfRule type="containsText" dxfId="1403" priority="2125" operator="containsText" text="Yes">
      <formula>NOT(ISERROR(SEARCH("Yes",AO259)))</formula>
    </cfRule>
    <cfRule type="containsText" priority="2126" operator="containsText" text="Yes">
      <formula>NOT(ISERROR(SEARCH("Yes",AO259)))</formula>
    </cfRule>
  </conditionalFormatting>
  <conditionalFormatting sqref="AO259">
    <cfRule type="containsText" dxfId="1402" priority="2121" operator="containsText" text="No">
      <formula>NOT(ISERROR(SEARCH("No",AO259)))</formula>
    </cfRule>
    <cfRule type="containsText" dxfId="1401" priority="2122" operator="containsText" text="Yes">
      <formula>NOT(ISERROR(SEARCH("Yes",AO259)))</formula>
    </cfRule>
    <cfRule type="containsText" priority="2123" operator="containsText" text="Yes">
      <formula>NOT(ISERROR(SEARCH("Yes",AO259)))</formula>
    </cfRule>
  </conditionalFormatting>
  <conditionalFormatting sqref="AO259">
    <cfRule type="containsText" dxfId="1400" priority="2118" operator="containsText" text="No">
      <formula>NOT(ISERROR(SEARCH("No",AO259)))</formula>
    </cfRule>
    <cfRule type="containsText" dxfId="1399" priority="2119" operator="containsText" text="Yes">
      <formula>NOT(ISERROR(SEARCH("Yes",AO259)))</formula>
    </cfRule>
    <cfRule type="containsText" priority="2120" operator="containsText" text="Yes">
      <formula>NOT(ISERROR(SEARCH("Yes",AO259)))</formula>
    </cfRule>
  </conditionalFormatting>
  <conditionalFormatting sqref="AO259">
    <cfRule type="containsText" dxfId="1398" priority="2115" operator="containsText" text="No">
      <formula>NOT(ISERROR(SEARCH("No",AO259)))</formula>
    </cfRule>
    <cfRule type="containsText" dxfId="1397" priority="2116" operator="containsText" text="Yes">
      <formula>NOT(ISERROR(SEARCH("Yes",AO259)))</formula>
    </cfRule>
    <cfRule type="containsText" priority="2117" operator="containsText" text="Yes">
      <formula>NOT(ISERROR(SEARCH("Yes",AO259)))</formula>
    </cfRule>
  </conditionalFormatting>
  <conditionalFormatting sqref="AO259">
    <cfRule type="containsText" dxfId="1396" priority="2112" operator="containsText" text="No">
      <formula>NOT(ISERROR(SEARCH("No",AO259)))</formula>
    </cfRule>
    <cfRule type="containsText" dxfId="1395" priority="2113" operator="containsText" text="Yes">
      <formula>NOT(ISERROR(SEARCH("Yes",AO259)))</formula>
    </cfRule>
    <cfRule type="containsText" priority="2114" operator="containsText" text="Yes">
      <formula>NOT(ISERROR(SEARCH("Yes",AO259)))</formula>
    </cfRule>
  </conditionalFormatting>
  <conditionalFormatting sqref="AO259">
    <cfRule type="containsText" dxfId="1394" priority="2109" operator="containsText" text="No">
      <formula>NOT(ISERROR(SEARCH("No",AO259)))</formula>
    </cfRule>
    <cfRule type="containsText" dxfId="1393" priority="2110" operator="containsText" text="Yes">
      <formula>NOT(ISERROR(SEARCH("Yes",AO259)))</formula>
    </cfRule>
    <cfRule type="containsText" priority="2111" operator="containsText" text="Yes">
      <formula>NOT(ISERROR(SEARCH("Yes",AO259)))</formula>
    </cfRule>
  </conditionalFormatting>
  <conditionalFormatting sqref="AO259">
    <cfRule type="containsText" dxfId="1392" priority="2106" operator="containsText" text="No">
      <formula>NOT(ISERROR(SEARCH("No",AO259)))</formula>
    </cfRule>
    <cfRule type="containsText" dxfId="1391" priority="2107" operator="containsText" text="Yes">
      <formula>NOT(ISERROR(SEARCH("Yes",AO259)))</formula>
    </cfRule>
    <cfRule type="containsText" priority="2108" operator="containsText" text="Yes">
      <formula>NOT(ISERROR(SEARCH("Yes",AO259)))</formula>
    </cfRule>
  </conditionalFormatting>
  <conditionalFormatting sqref="AO259">
    <cfRule type="containsText" dxfId="1390" priority="2103" operator="containsText" text="No">
      <formula>NOT(ISERROR(SEARCH("No",AO259)))</formula>
    </cfRule>
    <cfRule type="containsText" dxfId="1389" priority="2104" operator="containsText" text="Yes">
      <formula>NOT(ISERROR(SEARCH("Yes",AO259)))</formula>
    </cfRule>
    <cfRule type="containsText" priority="2105" operator="containsText" text="Yes">
      <formula>NOT(ISERROR(SEARCH("Yes",AO259)))</formula>
    </cfRule>
  </conditionalFormatting>
  <conditionalFormatting sqref="AO259">
    <cfRule type="containsText" dxfId="1388" priority="2100" operator="containsText" text="No">
      <formula>NOT(ISERROR(SEARCH("No",AO259)))</formula>
    </cfRule>
    <cfRule type="containsText" dxfId="1387" priority="2101" operator="containsText" text="Yes">
      <formula>NOT(ISERROR(SEARCH("Yes",AO259)))</formula>
    </cfRule>
    <cfRule type="containsText" priority="2102" operator="containsText" text="Yes">
      <formula>NOT(ISERROR(SEARCH("Yes",AO259)))</formula>
    </cfRule>
  </conditionalFormatting>
  <conditionalFormatting sqref="AO259">
    <cfRule type="containsText" dxfId="1386" priority="2097" operator="containsText" text="No">
      <formula>NOT(ISERROR(SEARCH("No",AO259)))</formula>
    </cfRule>
    <cfRule type="containsText" dxfId="1385" priority="2098" operator="containsText" text="Yes">
      <formula>NOT(ISERROR(SEARCH("Yes",AO259)))</formula>
    </cfRule>
    <cfRule type="containsText" priority="2099" operator="containsText" text="Yes">
      <formula>NOT(ISERROR(SEARCH("Yes",AO259)))</formula>
    </cfRule>
  </conditionalFormatting>
  <conditionalFormatting sqref="AO259">
    <cfRule type="containsText" dxfId="1384" priority="2094" operator="containsText" text="No">
      <formula>NOT(ISERROR(SEARCH("No",AO259)))</formula>
    </cfRule>
    <cfRule type="containsText" dxfId="1383" priority="2095" operator="containsText" text="Yes">
      <formula>NOT(ISERROR(SEARCH("Yes",AO259)))</formula>
    </cfRule>
    <cfRule type="containsText" priority="2096" operator="containsText" text="Yes">
      <formula>NOT(ISERROR(SEARCH("Yes",AO259)))</formula>
    </cfRule>
  </conditionalFormatting>
  <conditionalFormatting sqref="AO259">
    <cfRule type="containsText" dxfId="1382" priority="2091" operator="containsText" text="No">
      <formula>NOT(ISERROR(SEARCH("No",AO259)))</formula>
    </cfRule>
    <cfRule type="containsText" dxfId="1381" priority="2092" operator="containsText" text="Yes">
      <formula>NOT(ISERROR(SEARCH("Yes",AO259)))</formula>
    </cfRule>
    <cfRule type="containsText" priority="2093" operator="containsText" text="Yes">
      <formula>NOT(ISERROR(SEARCH("Yes",AO259)))</formula>
    </cfRule>
  </conditionalFormatting>
  <conditionalFormatting sqref="AO259">
    <cfRule type="containsText" dxfId="1380" priority="2088" operator="containsText" text="No">
      <formula>NOT(ISERROR(SEARCH("No",AO259)))</formula>
    </cfRule>
    <cfRule type="containsText" dxfId="1379" priority="2089" operator="containsText" text="Yes">
      <formula>NOT(ISERROR(SEARCH("Yes",AO259)))</formula>
    </cfRule>
    <cfRule type="containsText" priority="2090" operator="containsText" text="Yes">
      <formula>NOT(ISERROR(SEARCH("Yes",AO259)))</formula>
    </cfRule>
  </conditionalFormatting>
  <conditionalFormatting sqref="AO259">
    <cfRule type="containsText" dxfId="1378" priority="2085" operator="containsText" text="No">
      <formula>NOT(ISERROR(SEARCH("No",AO259)))</formula>
    </cfRule>
    <cfRule type="containsText" dxfId="1377" priority="2086" operator="containsText" text="Yes">
      <formula>NOT(ISERROR(SEARCH("Yes",AO259)))</formula>
    </cfRule>
    <cfRule type="containsText" priority="2087" operator="containsText" text="Yes">
      <formula>NOT(ISERROR(SEARCH("Yes",AO259)))</formula>
    </cfRule>
  </conditionalFormatting>
  <conditionalFormatting sqref="AO259">
    <cfRule type="containsText" dxfId="1376" priority="2082" operator="containsText" text="No">
      <formula>NOT(ISERROR(SEARCH("No",AO259)))</formula>
    </cfRule>
    <cfRule type="containsText" dxfId="1375" priority="2083" operator="containsText" text="Yes">
      <formula>NOT(ISERROR(SEARCH("Yes",AO259)))</formula>
    </cfRule>
    <cfRule type="containsText" priority="2084" operator="containsText" text="Yes">
      <formula>NOT(ISERROR(SEARCH("Yes",AO259)))</formula>
    </cfRule>
  </conditionalFormatting>
  <conditionalFormatting sqref="AO259">
    <cfRule type="containsText" dxfId="1374" priority="2079" operator="containsText" text="No">
      <formula>NOT(ISERROR(SEARCH("No",AO259)))</formula>
    </cfRule>
    <cfRule type="containsText" dxfId="1373" priority="2080" operator="containsText" text="Yes">
      <formula>NOT(ISERROR(SEARCH("Yes",AO259)))</formula>
    </cfRule>
    <cfRule type="containsText" priority="2081" operator="containsText" text="Yes">
      <formula>NOT(ISERROR(SEARCH("Yes",AO259)))</formula>
    </cfRule>
  </conditionalFormatting>
  <conditionalFormatting sqref="AO259">
    <cfRule type="containsText" dxfId="1372" priority="2076" operator="containsText" text="No">
      <formula>NOT(ISERROR(SEARCH("No",AO259)))</formula>
    </cfRule>
    <cfRule type="containsText" dxfId="1371" priority="2077" operator="containsText" text="Yes">
      <formula>NOT(ISERROR(SEARCH("Yes",AO259)))</formula>
    </cfRule>
    <cfRule type="containsText" priority="2078" operator="containsText" text="Yes">
      <formula>NOT(ISERROR(SEARCH("Yes",AO259)))</formula>
    </cfRule>
  </conditionalFormatting>
  <conditionalFormatting sqref="AO259">
    <cfRule type="containsText" dxfId="1370" priority="2073" operator="containsText" text="No">
      <formula>NOT(ISERROR(SEARCH("No",AO259)))</formula>
    </cfRule>
    <cfRule type="containsText" dxfId="1369" priority="2074" operator="containsText" text="Yes">
      <formula>NOT(ISERROR(SEARCH("Yes",AO259)))</formula>
    </cfRule>
    <cfRule type="containsText" priority="2075" operator="containsText" text="Yes">
      <formula>NOT(ISERROR(SEARCH("Yes",AO259)))</formula>
    </cfRule>
  </conditionalFormatting>
  <conditionalFormatting sqref="AO259">
    <cfRule type="containsText" dxfId="1368" priority="2070" operator="containsText" text="No">
      <formula>NOT(ISERROR(SEARCH("No",AO259)))</formula>
    </cfRule>
    <cfRule type="containsText" dxfId="1367" priority="2071" operator="containsText" text="Yes">
      <formula>NOT(ISERROR(SEARCH("Yes",AO259)))</formula>
    </cfRule>
    <cfRule type="containsText" priority="2072" operator="containsText" text="Yes">
      <formula>NOT(ISERROR(SEARCH("Yes",AO259)))</formula>
    </cfRule>
  </conditionalFormatting>
  <conditionalFormatting sqref="AO259">
    <cfRule type="containsText" dxfId="1366" priority="2067" operator="containsText" text="No">
      <formula>NOT(ISERROR(SEARCH("No",AO259)))</formula>
    </cfRule>
    <cfRule type="containsText" dxfId="1365" priority="2068" operator="containsText" text="Yes">
      <formula>NOT(ISERROR(SEARCH("Yes",AO259)))</formula>
    </cfRule>
    <cfRule type="containsText" priority="2069" operator="containsText" text="Yes">
      <formula>NOT(ISERROR(SEARCH("Yes",AO259)))</formula>
    </cfRule>
  </conditionalFormatting>
  <conditionalFormatting sqref="AO259">
    <cfRule type="containsText" dxfId="1364" priority="2064" operator="containsText" text="No">
      <formula>NOT(ISERROR(SEARCH("No",AO259)))</formula>
    </cfRule>
    <cfRule type="containsText" dxfId="1363" priority="2065" operator="containsText" text="Yes">
      <formula>NOT(ISERROR(SEARCH("Yes",AO259)))</formula>
    </cfRule>
    <cfRule type="containsText" priority="2066" operator="containsText" text="Yes">
      <formula>NOT(ISERROR(SEARCH("Yes",AO259)))</formula>
    </cfRule>
  </conditionalFormatting>
  <conditionalFormatting sqref="AH259">
    <cfRule type="containsText" dxfId="1362" priority="2061" operator="containsText" text="No">
      <formula>NOT(ISERROR(SEARCH("No",AH259)))</formula>
    </cfRule>
    <cfRule type="containsText" dxfId="1361" priority="2062" operator="containsText" text="Yes">
      <formula>NOT(ISERROR(SEARCH("Yes",AH259)))</formula>
    </cfRule>
    <cfRule type="containsText" priority="2063" operator="containsText" text="Yes">
      <formula>NOT(ISERROR(SEARCH("Yes",AH259)))</formula>
    </cfRule>
  </conditionalFormatting>
  <conditionalFormatting sqref="AH259">
    <cfRule type="containsText" dxfId="1360" priority="2058" operator="containsText" text="No">
      <formula>NOT(ISERROR(SEARCH("No",AH259)))</formula>
    </cfRule>
    <cfRule type="containsText" dxfId="1359" priority="2059" operator="containsText" text="Yes">
      <formula>NOT(ISERROR(SEARCH("Yes",AH259)))</formula>
    </cfRule>
    <cfRule type="containsText" priority="2060" operator="containsText" text="Yes">
      <formula>NOT(ISERROR(SEARCH("Yes",AH259)))</formula>
    </cfRule>
  </conditionalFormatting>
  <conditionalFormatting sqref="AH259">
    <cfRule type="containsText" dxfId="1358" priority="2055" operator="containsText" text="No">
      <formula>NOT(ISERROR(SEARCH("No",AH259)))</formula>
    </cfRule>
    <cfRule type="containsText" dxfId="1357" priority="2056" operator="containsText" text="Yes">
      <formula>NOT(ISERROR(SEARCH("Yes",AH259)))</formula>
    </cfRule>
    <cfRule type="containsText" priority="2057" operator="containsText" text="Yes">
      <formula>NOT(ISERROR(SEARCH("Yes",AH259)))</formula>
    </cfRule>
  </conditionalFormatting>
  <conditionalFormatting sqref="AH259">
    <cfRule type="containsText" dxfId="1356" priority="2052" operator="containsText" text="No">
      <formula>NOT(ISERROR(SEARCH("No",AH259)))</formula>
    </cfRule>
    <cfRule type="containsText" dxfId="1355" priority="2053" operator="containsText" text="Yes">
      <formula>NOT(ISERROR(SEARCH("Yes",AH259)))</formula>
    </cfRule>
    <cfRule type="containsText" priority="2054" operator="containsText" text="Yes">
      <formula>NOT(ISERROR(SEARCH("Yes",AH259)))</formula>
    </cfRule>
  </conditionalFormatting>
  <conditionalFormatting sqref="AH259">
    <cfRule type="containsText" dxfId="1354" priority="2049" operator="containsText" text="No">
      <formula>NOT(ISERROR(SEARCH("No",AH259)))</formula>
    </cfRule>
    <cfRule type="containsText" dxfId="1353" priority="2050" operator="containsText" text="Yes">
      <formula>NOT(ISERROR(SEARCH("Yes",AH259)))</formula>
    </cfRule>
    <cfRule type="containsText" priority="2051" operator="containsText" text="Yes">
      <formula>NOT(ISERROR(SEARCH("Yes",AH259)))</formula>
    </cfRule>
  </conditionalFormatting>
  <conditionalFormatting sqref="AH259">
    <cfRule type="containsText" dxfId="1352" priority="2046" operator="containsText" text="No">
      <formula>NOT(ISERROR(SEARCH("No",AH259)))</formula>
    </cfRule>
    <cfRule type="containsText" dxfId="1351" priority="2047" operator="containsText" text="Yes">
      <formula>NOT(ISERROR(SEARCH("Yes",AH259)))</formula>
    </cfRule>
    <cfRule type="containsText" priority="2048" operator="containsText" text="Yes">
      <formula>NOT(ISERROR(SEARCH("Yes",AH259)))</formula>
    </cfRule>
  </conditionalFormatting>
  <conditionalFormatting sqref="AH259">
    <cfRule type="containsText" dxfId="1350" priority="2043" operator="containsText" text="No">
      <formula>NOT(ISERROR(SEARCH("No",AH259)))</formula>
    </cfRule>
    <cfRule type="containsText" dxfId="1349" priority="2044" operator="containsText" text="Yes">
      <formula>NOT(ISERROR(SEARCH("Yes",AH259)))</formula>
    </cfRule>
    <cfRule type="containsText" priority="2045" operator="containsText" text="Yes">
      <formula>NOT(ISERROR(SEARCH("Yes",AH259)))</formula>
    </cfRule>
  </conditionalFormatting>
  <conditionalFormatting sqref="AH259">
    <cfRule type="containsText" dxfId="1348" priority="2040" operator="containsText" text="No">
      <formula>NOT(ISERROR(SEARCH("No",AH259)))</formula>
    </cfRule>
    <cfRule type="containsText" dxfId="1347" priority="2041" operator="containsText" text="Yes">
      <formula>NOT(ISERROR(SEARCH("Yes",AH259)))</formula>
    </cfRule>
    <cfRule type="containsText" priority="2042" operator="containsText" text="Yes">
      <formula>NOT(ISERROR(SEARCH("Yes",AH259)))</formula>
    </cfRule>
  </conditionalFormatting>
  <conditionalFormatting sqref="AH259">
    <cfRule type="containsText" dxfId="1346" priority="2037" operator="containsText" text="No">
      <formula>NOT(ISERROR(SEARCH("No",AH259)))</formula>
    </cfRule>
    <cfRule type="containsText" dxfId="1345" priority="2038" operator="containsText" text="Yes">
      <formula>NOT(ISERROR(SEARCH("Yes",AH259)))</formula>
    </cfRule>
    <cfRule type="containsText" priority="2039" operator="containsText" text="Yes">
      <formula>NOT(ISERROR(SEARCH("Yes",AH259)))</formula>
    </cfRule>
  </conditionalFormatting>
  <conditionalFormatting sqref="AH259">
    <cfRule type="containsText" dxfId="1344" priority="2034" operator="containsText" text="No">
      <formula>NOT(ISERROR(SEARCH("No",AH259)))</formula>
    </cfRule>
    <cfRule type="containsText" dxfId="1343" priority="2035" operator="containsText" text="Yes">
      <formula>NOT(ISERROR(SEARCH("Yes",AH259)))</formula>
    </cfRule>
    <cfRule type="containsText" priority="2036" operator="containsText" text="Yes">
      <formula>NOT(ISERROR(SEARCH("Yes",AH259)))</formula>
    </cfRule>
  </conditionalFormatting>
  <conditionalFormatting sqref="AH259">
    <cfRule type="containsText" dxfId="1342" priority="2031" operator="containsText" text="No">
      <formula>NOT(ISERROR(SEARCH("No",AH259)))</formula>
    </cfRule>
    <cfRule type="containsText" dxfId="1341" priority="2032" operator="containsText" text="Yes">
      <formula>NOT(ISERROR(SEARCH("Yes",AH259)))</formula>
    </cfRule>
    <cfRule type="containsText" priority="2033" operator="containsText" text="Yes">
      <formula>NOT(ISERROR(SEARCH("Yes",AH259)))</formula>
    </cfRule>
  </conditionalFormatting>
  <conditionalFormatting sqref="AH259">
    <cfRule type="containsText" dxfId="1340" priority="2028" operator="containsText" text="No">
      <formula>NOT(ISERROR(SEARCH("No",AH259)))</formula>
    </cfRule>
    <cfRule type="containsText" dxfId="1339" priority="2029" operator="containsText" text="Yes">
      <formula>NOT(ISERROR(SEARCH("Yes",AH259)))</formula>
    </cfRule>
    <cfRule type="containsText" priority="2030" operator="containsText" text="Yes">
      <formula>NOT(ISERROR(SEARCH("Yes",AH259)))</formula>
    </cfRule>
  </conditionalFormatting>
  <conditionalFormatting sqref="AH259">
    <cfRule type="containsText" dxfId="1338" priority="2025" operator="containsText" text="No">
      <formula>NOT(ISERROR(SEARCH("No",AH259)))</formula>
    </cfRule>
    <cfRule type="containsText" dxfId="1337" priority="2026" operator="containsText" text="Yes">
      <formula>NOT(ISERROR(SEARCH("Yes",AH259)))</formula>
    </cfRule>
    <cfRule type="containsText" priority="2027" operator="containsText" text="Yes">
      <formula>NOT(ISERROR(SEARCH("Yes",AH259)))</formula>
    </cfRule>
  </conditionalFormatting>
  <conditionalFormatting sqref="AH259">
    <cfRule type="containsText" dxfId="1336" priority="2022" operator="containsText" text="No">
      <formula>NOT(ISERROR(SEARCH("No",AH259)))</formula>
    </cfRule>
    <cfRule type="containsText" dxfId="1335" priority="2023" operator="containsText" text="Yes">
      <formula>NOT(ISERROR(SEARCH("Yes",AH259)))</formula>
    </cfRule>
    <cfRule type="containsText" priority="2024" operator="containsText" text="Yes">
      <formula>NOT(ISERROR(SEARCH("Yes",AH259)))</formula>
    </cfRule>
  </conditionalFormatting>
  <conditionalFormatting sqref="AH259">
    <cfRule type="containsText" dxfId="1334" priority="2019" operator="containsText" text="No">
      <formula>NOT(ISERROR(SEARCH("No",AH259)))</formula>
    </cfRule>
    <cfRule type="containsText" dxfId="1333" priority="2020" operator="containsText" text="Yes">
      <formula>NOT(ISERROR(SEARCH("Yes",AH259)))</formula>
    </cfRule>
    <cfRule type="containsText" priority="2021" operator="containsText" text="Yes">
      <formula>NOT(ISERROR(SEARCH("Yes",AH259)))</formula>
    </cfRule>
  </conditionalFormatting>
  <conditionalFormatting sqref="AH259">
    <cfRule type="containsText" dxfId="1332" priority="2016" operator="containsText" text="No">
      <formula>NOT(ISERROR(SEARCH("No",AH259)))</formula>
    </cfRule>
    <cfRule type="containsText" dxfId="1331" priority="2017" operator="containsText" text="Yes">
      <formula>NOT(ISERROR(SEARCH("Yes",AH259)))</formula>
    </cfRule>
    <cfRule type="containsText" priority="2018" operator="containsText" text="Yes">
      <formula>NOT(ISERROR(SEARCH("Yes",AH259)))</formula>
    </cfRule>
  </conditionalFormatting>
  <conditionalFormatting sqref="AH259">
    <cfRule type="containsText" dxfId="1330" priority="2013" operator="containsText" text="No">
      <formula>NOT(ISERROR(SEARCH("No",AH259)))</formula>
    </cfRule>
    <cfRule type="containsText" dxfId="1329" priority="2014" operator="containsText" text="Yes">
      <formula>NOT(ISERROR(SEARCH("Yes",AH259)))</formula>
    </cfRule>
    <cfRule type="containsText" priority="2015" operator="containsText" text="Yes">
      <formula>NOT(ISERROR(SEARCH("Yes",AH259)))</formula>
    </cfRule>
  </conditionalFormatting>
  <conditionalFormatting sqref="AH259">
    <cfRule type="containsText" dxfId="1328" priority="2010" operator="containsText" text="No">
      <formula>NOT(ISERROR(SEARCH("No",AH259)))</formula>
    </cfRule>
    <cfRule type="containsText" dxfId="1327" priority="2011" operator="containsText" text="Yes">
      <formula>NOT(ISERROR(SEARCH("Yes",AH259)))</formula>
    </cfRule>
    <cfRule type="containsText" priority="2012" operator="containsText" text="Yes">
      <formula>NOT(ISERROR(SEARCH("Yes",AH259)))</formula>
    </cfRule>
  </conditionalFormatting>
  <conditionalFormatting sqref="AH259">
    <cfRule type="containsText" dxfId="1326" priority="2007" operator="containsText" text="No">
      <formula>NOT(ISERROR(SEARCH("No",AH259)))</formula>
    </cfRule>
    <cfRule type="containsText" dxfId="1325" priority="2008" operator="containsText" text="Yes">
      <formula>NOT(ISERROR(SEARCH("Yes",AH259)))</formula>
    </cfRule>
    <cfRule type="containsText" priority="2009" operator="containsText" text="Yes">
      <formula>NOT(ISERROR(SEARCH("Yes",AH259)))</formula>
    </cfRule>
  </conditionalFormatting>
  <conditionalFormatting sqref="AH259">
    <cfRule type="containsText" dxfId="1324" priority="2004" operator="containsText" text="No">
      <formula>NOT(ISERROR(SEARCH("No",AH259)))</formula>
    </cfRule>
    <cfRule type="containsText" dxfId="1323" priority="2005" operator="containsText" text="Yes">
      <formula>NOT(ISERROR(SEARCH("Yes",AH259)))</formula>
    </cfRule>
    <cfRule type="containsText" priority="2006" operator="containsText" text="Yes">
      <formula>NOT(ISERROR(SEARCH("Yes",AH259)))</formula>
    </cfRule>
  </conditionalFormatting>
  <conditionalFormatting sqref="AH259">
    <cfRule type="containsText" dxfId="1322" priority="2001" operator="containsText" text="No">
      <formula>NOT(ISERROR(SEARCH("No",AH259)))</formula>
    </cfRule>
    <cfRule type="containsText" dxfId="1321" priority="2002" operator="containsText" text="Yes">
      <formula>NOT(ISERROR(SEARCH("Yes",AH259)))</formula>
    </cfRule>
    <cfRule type="containsText" priority="2003" operator="containsText" text="Yes">
      <formula>NOT(ISERROR(SEARCH("Yes",AH259)))</formula>
    </cfRule>
  </conditionalFormatting>
  <conditionalFormatting sqref="AH259">
    <cfRule type="containsText" dxfId="1320" priority="1998" operator="containsText" text="No">
      <formula>NOT(ISERROR(SEARCH("No",AH259)))</formula>
    </cfRule>
    <cfRule type="containsText" dxfId="1319" priority="1999" operator="containsText" text="Yes">
      <formula>NOT(ISERROR(SEARCH("Yes",AH259)))</formula>
    </cfRule>
    <cfRule type="containsText" priority="2000" operator="containsText" text="Yes">
      <formula>NOT(ISERROR(SEARCH("Yes",AH259)))</formula>
    </cfRule>
  </conditionalFormatting>
  <conditionalFormatting sqref="AH259">
    <cfRule type="containsText" dxfId="1318" priority="1995" operator="containsText" text="No">
      <formula>NOT(ISERROR(SEARCH("No",AH259)))</formula>
    </cfRule>
    <cfRule type="containsText" dxfId="1317" priority="1996" operator="containsText" text="Yes">
      <formula>NOT(ISERROR(SEARCH("Yes",AH259)))</formula>
    </cfRule>
    <cfRule type="containsText" priority="1997" operator="containsText" text="Yes">
      <formula>NOT(ISERROR(SEARCH("Yes",AH259)))</formula>
    </cfRule>
  </conditionalFormatting>
  <conditionalFormatting sqref="AH259">
    <cfRule type="containsText" dxfId="1316" priority="1992" operator="containsText" text="No">
      <formula>NOT(ISERROR(SEARCH("No",AH259)))</formula>
    </cfRule>
    <cfRule type="containsText" dxfId="1315" priority="1993" operator="containsText" text="Yes">
      <formula>NOT(ISERROR(SEARCH("Yes",AH259)))</formula>
    </cfRule>
    <cfRule type="containsText" priority="1994" operator="containsText" text="Yes">
      <formula>NOT(ISERROR(SEARCH("Yes",AH259)))</formula>
    </cfRule>
  </conditionalFormatting>
  <conditionalFormatting sqref="AH259">
    <cfRule type="containsText" dxfId="1314" priority="1989" operator="containsText" text="No">
      <formula>NOT(ISERROR(SEARCH("No",AH259)))</formula>
    </cfRule>
    <cfRule type="containsText" dxfId="1313" priority="1990" operator="containsText" text="Yes">
      <formula>NOT(ISERROR(SEARCH("Yes",AH259)))</formula>
    </cfRule>
    <cfRule type="containsText" priority="1991" operator="containsText" text="Yes">
      <formula>NOT(ISERROR(SEARCH("Yes",AH259)))</formula>
    </cfRule>
  </conditionalFormatting>
  <conditionalFormatting sqref="AH259">
    <cfRule type="containsText" dxfId="1312" priority="1986" operator="containsText" text="No">
      <formula>NOT(ISERROR(SEARCH("No",AH259)))</formula>
    </cfRule>
    <cfRule type="containsText" dxfId="1311" priority="1987" operator="containsText" text="Yes">
      <formula>NOT(ISERROR(SEARCH("Yes",AH259)))</formula>
    </cfRule>
    <cfRule type="containsText" priority="1988" operator="containsText" text="Yes">
      <formula>NOT(ISERROR(SEARCH("Yes",AH259)))</formula>
    </cfRule>
  </conditionalFormatting>
  <conditionalFormatting sqref="P41 R41:S41">
    <cfRule type="containsText" dxfId="1310" priority="1210" operator="containsText" text="No">
      <formula>NOT(ISERROR(SEARCH("No",P41)))</formula>
    </cfRule>
    <cfRule type="containsText" dxfId="1309" priority="1211" operator="containsText" text="Yes">
      <formula>NOT(ISERROR(SEARCH("Yes",P41)))</formula>
    </cfRule>
  </conditionalFormatting>
  <conditionalFormatting sqref="AA41">
    <cfRule type="containsText" dxfId="1308" priority="1207" operator="containsText" text="No">
      <formula>NOT(ISERROR(SEARCH("No",AA41)))</formula>
    </cfRule>
    <cfRule type="containsText" dxfId="1307" priority="1208" operator="containsText" text="Yes">
      <formula>NOT(ISERROR(SEARCH("Yes",AA41)))</formula>
    </cfRule>
    <cfRule type="containsText" priority="1209" operator="containsText" text="Yes">
      <formula>NOT(ISERROR(SEARCH("Yes",AA41)))</formula>
    </cfRule>
  </conditionalFormatting>
  <conditionalFormatting sqref="AA41">
    <cfRule type="containsText" dxfId="1306" priority="1204" operator="containsText" text="No">
      <formula>NOT(ISERROR(SEARCH("No",AA41)))</formula>
    </cfRule>
    <cfRule type="containsText" dxfId="1305" priority="1205" operator="containsText" text="Yes">
      <formula>NOT(ISERROR(SEARCH("Yes",AA41)))</formula>
    </cfRule>
    <cfRule type="containsText" priority="1206" operator="containsText" text="Yes">
      <formula>NOT(ISERROR(SEARCH("Yes",AA41)))</formula>
    </cfRule>
  </conditionalFormatting>
  <conditionalFormatting sqref="AH41">
    <cfRule type="containsText" dxfId="1304" priority="1201" operator="containsText" text="No">
      <formula>NOT(ISERROR(SEARCH("No",AH41)))</formula>
    </cfRule>
    <cfRule type="containsText" dxfId="1303" priority="1202" operator="containsText" text="Yes">
      <formula>NOT(ISERROR(SEARCH("Yes",AH41)))</formula>
    </cfRule>
    <cfRule type="containsText" priority="1203" operator="containsText" text="Yes">
      <formula>NOT(ISERROR(SEARCH("Yes",AH41)))</formula>
    </cfRule>
  </conditionalFormatting>
  <conditionalFormatting sqref="AH41">
    <cfRule type="containsText" dxfId="1302" priority="1198" operator="containsText" text="No">
      <formula>NOT(ISERROR(SEARCH("No",AH41)))</formula>
    </cfRule>
    <cfRule type="containsText" dxfId="1301" priority="1199" operator="containsText" text="Yes">
      <formula>NOT(ISERROR(SEARCH("Yes",AH41)))</formula>
    </cfRule>
    <cfRule type="containsText" priority="1200" operator="containsText" text="Yes">
      <formula>NOT(ISERROR(SEARCH("Yes",AH41)))</formula>
    </cfRule>
  </conditionalFormatting>
  <conditionalFormatting sqref="AO41">
    <cfRule type="containsText" dxfId="1300" priority="1195" operator="containsText" text="No">
      <formula>NOT(ISERROR(SEARCH("No",AO41)))</formula>
    </cfRule>
    <cfRule type="containsText" dxfId="1299" priority="1196" operator="containsText" text="Yes">
      <formula>NOT(ISERROR(SEARCH("Yes",AO41)))</formula>
    </cfRule>
    <cfRule type="containsText" priority="1197" operator="containsText" text="Yes">
      <formula>NOT(ISERROR(SEARCH("Yes",AO41)))</formula>
    </cfRule>
  </conditionalFormatting>
  <conditionalFormatting sqref="AO41">
    <cfRule type="containsText" dxfId="1298" priority="1192" operator="containsText" text="No">
      <formula>NOT(ISERROR(SEARCH("No",AO41)))</formula>
    </cfRule>
    <cfRule type="containsText" dxfId="1297" priority="1193" operator="containsText" text="Yes">
      <formula>NOT(ISERROR(SEARCH("Yes",AO41)))</formula>
    </cfRule>
    <cfRule type="containsText" priority="1194" operator="containsText" text="Yes">
      <formula>NOT(ISERROR(SEARCH("Yes",AO41)))</formula>
    </cfRule>
  </conditionalFormatting>
  <conditionalFormatting sqref="AV41">
    <cfRule type="containsText" dxfId="1296" priority="1189" operator="containsText" text="No">
      <formula>NOT(ISERROR(SEARCH("No",AV41)))</formula>
    </cfRule>
    <cfRule type="containsText" dxfId="1295" priority="1190" operator="containsText" text="Yes">
      <formula>NOT(ISERROR(SEARCH("Yes",AV41)))</formula>
    </cfRule>
    <cfRule type="containsText" priority="1191" operator="containsText" text="Yes">
      <formula>NOT(ISERROR(SEARCH("Yes",AV41)))</formula>
    </cfRule>
  </conditionalFormatting>
  <conditionalFormatting sqref="AV41">
    <cfRule type="containsText" dxfId="1294" priority="1186" operator="containsText" text="No">
      <formula>NOT(ISERROR(SEARCH("No",AV41)))</formula>
    </cfRule>
    <cfRule type="containsText" dxfId="1293" priority="1187" operator="containsText" text="Yes">
      <formula>NOT(ISERROR(SEARCH("Yes",AV41)))</formula>
    </cfRule>
    <cfRule type="containsText" priority="1188" operator="containsText" text="Yes">
      <formula>NOT(ISERROR(SEARCH("Yes",AV41)))</formula>
    </cfRule>
  </conditionalFormatting>
  <conditionalFormatting sqref="BC41">
    <cfRule type="containsText" dxfId="1292" priority="1183" operator="containsText" text="No">
      <formula>NOT(ISERROR(SEARCH("No",BC41)))</formula>
    </cfRule>
    <cfRule type="containsText" dxfId="1291" priority="1184" operator="containsText" text="Yes">
      <formula>NOT(ISERROR(SEARCH("Yes",BC41)))</formula>
    </cfRule>
    <cfRule type="containsText" priority="1185" operator="containsText" text="Yes">
      <formula>NOT(ISERROR(SEARCH("Yes",BC41)))</formula>
    </cfRule>
  </conditionalFormatting>
  <conditionalFormatting sqref="BC41">
    <cfRule type="containsText" dxfId="1290" priority="1180" operator="containsText" text="No">
      <formula>NOT(ISERROR(SEARCH("No",BC41)))</formula>
    </cfRule>
    <cfRule type="containsText" dxfId="1289" priority="1181" operator="containsText" text="Yes">
      <formula>NOT(ISERROR(SEARCH("Yes",BC41)))</formula>
    </cfRule>
    <cfRule type="containsText" priority="1182" operator="containsText" text="Yes">
      <formula>NOT(ISERROR(SEARCH("Yes",BC41)))</formula>
    </cfRule>
  </conditionalFormatting>
  <conditionalFormatting sqref="BJ41">
    <cfRule type="containsText" dxfId="1288" priority="1177" operator="containsText" text="No">
      <formula>NOT(ISERROR(SEARCH("No",BJ41)))</formula>
    </cfRule>
    <cfRule type="containsText" dxfId="1287" priority="1178" operator="containsText" text="Yes">
      <formula>NOT(ISERROR(SEARCH("Yes",BJ41)))</formula>
    </cfRule>
    <cfRule type="containsText" priority="1179" operator="containsText" text="Yes">
      <formula>NOT(ISERROR(SEARCH("Yes",BJ41)))</formula>
    </cfRule>
  </conditionalFormatting>
  <conditionalFormatting sqref="BJ41">
    <cfRule type="containsText" dxfId="1286" priority="1174" operator="containsText" text="No">
      <formula>NOT(ISERROR(SEARCH("No",BJ41)))</formula>
    </cfRule>
    <cfRule type="containsText" dxfId="1285" priority="1175" operator="containsText" text="Yes">
      <formula>NOT(ISERROR(SEARCH("Yes",BJ41)))</formula>
    </cfRule>
    <cfRule type="containsText" priority="1176" operator="containsText" text="Yes">
      <formula>NOT(ISERROR(SEARCH("Yes",BJ41)))</formula>
    </cfRule>
  </conditionalFormatting>
  <conditionalFormatting sqref="BQ41">
    <cfRule type="containsText" dxfId="1284" priority="1171" operator="containsText" text="No">
      <formula>NOT(ISERROR(SEARCH("No",BQ41)))</formula>
    </cfRule>
    <cfRule type="containsText" dxfId="1283" priority="1172" operator="containsText" text="Yes">
      <formula>NOT(ISERROR(SEARCH("Yes",BQ41)))</formula>
    </cfRule>
    <cfRule type="containsText" priority="1173" operator="containsText" text="Yes">
      <formula>NOT(ISERROR(SEARCH("Yes",BQ41)))</formula>
    </cfRule>
  </conditionalFormatting>
  <conditionalFormatting sqref="BQ41">
    <cfRule type="containsText" dxfId="1282" priority="1168" operator="containsText" text="No">
      <formula>NOT(ISERROR(SEARCH("No",BQ41)))</formula>
    </cfRule>
    <cfRule type="containsText" dxfId="1281" priority="1169" operator="containsText" text="Yes">
      <formula>NOT(ISERROR(SEARCH("Yes",BQ41)))</formula>
    </cfRule>
    <cfRule type="containsText" priority="1170" operator="containsText" text="Yes">
      <formula>NOT(ISERROR(SEARCH("Yes",BQ41)))</formula>
    </cfRule>
  </conditionalFormatting>
  <conditionalFormatting sqref="BT235">
    <cfRule type="containsText" dxfId="1280" priority="1165" operator="containsText" text="No">
      <formula>NOT(ISERROR(SEARCH("No",BT235)))</formula>
    </cfRule>
    <cfRule type="containsText" dxfId="1279" priority="1166" operator="containsText" text="Yes">
      <formula>NOT(ISERROR(SEARCH("Yes",BT235)))</formula>
    </cfRule>
    <cfRule type="containsText" priority="1167" operator="containsText" text="Yes">
      <formula>NOT(ISERROR(SEARCH("Yes",BT235)))</formula>
    </cfRule>
  </conditionalFormatting>
  <conditionalFormatting sqref="BT235">
    <cfRule type="containsText" dxfId="1278" priority="1162" operator="containsText" text="No">
      <formula>NOT(ISERROR(SEARCH("No",BT235)))</formula>
    </cfRule>
    <cfRule type="containsText" dxfId="1277" priority="1163" operator="containsText" text="Yes">
      <formula>NOT(ISERROR(SEARCH("Yes",BT235)))</formula>
    </cfRule>
    <cfRule type="containsText" priority="1164" operator="containsText" text="Yes">
      <formula>NOT(ISERROR(SEARCH("Yes",BT235)))</formula>
    </cfRule>
  </conditionalFormatting>
  <conditionalFormatting sqref="BT235">
    <cfRule type="containsText" dxfId="1276" priority="1159" operator="containsText" text="No">
      <formula>NOT(ISERROR(SEARCH("No",BT235)))</formula>
    </cfRule>
    <cfRule type="containsText" dxfId="1275" priority="1160" operator="containsText" text="Yes">
      <formula>NOT(ISERROR(SEARCH("Yes",BT235)))</formula>
    </cfRule>
    <cfRule type="containsText" priority="1161" operator="containsText" text="Yes">
      <formula>NOT(ISERROR(SEARCH("Yes",BT235)))</formula>
    </cfRule>
  </conditionalFormatting>
  <conditionalFormatting sqref="BT235">
    <cfRule type="containsText" dxfId="1274" priority="1156" operator="containsText" text="No">
      <formula>NOT(ISERROR(SEARCH("No",BT235)))</formula>
    </cfRule>
    <cfRule type="containsText" dxfId="1273" priority="1157" operator="containsText" text="Yes">
      <formula>NOT(ISERROR(SEARCH("Yes",BT235)))</formula>
    </cfRule>
    <cfRule type="containsText" priority="1158" operator="containsText" text="Yes">
      <formula>NOT(ISERROR(SEARCH("Yes",BT235)))</formula>
    </cfRule>
  </conditionalFormatting>
  <conditionalFormatting sqref="BT235">
    <cfRule type="containsText" dxfId="1272" priority="1153" operator="containsText" text="No">
      <formula>NOT(ISERROR(SEARCH("No",BT235)))</formula>
    </cfRule>
    <cfRule type="containsText" dxfId="1271" priority="1154" operator="containsText" text="Yes">
      <formula>NOT(ISERROR(SEARCH("Yes",BT235)))</formula>
    </cfRule>
    <cfRule type="containsText" priority="1155" operator="containsText" text="Yes">
      <formula>NOT(ISERROR(SEARCH("Yes",BT235)))</formula>
    </cfRule>
  </conditionalFormatting>
  <conditionalFormatting sqref="BT235">
    <cfRule type="containsText" dxfId="1270" priority="1150" operator="containsText" text="No">
      <formula>NOT(ISERROR(SEARCH("No",BT235)))</formula>
    </cfRule>
    <cfRule type="containsText" dxfId="1269" priority="1151" operator="containsText" text="Yes">
      <formula>NOT(ISERROR(SEARCH("Yes",BT235)))</formula>
    </cfRule>
    <cfRule type="containsText" priority="1152" operator="containsText" text="Yes">
      <formula>NOT(ISERROR(SEARCH("Yes",BT235)))</formula>
    </cfRule>
  </conditionalFormatting>
  <conditionalFormatting sqref="BT235">
    <cfRule type="containsText" dxfId="1268" priority="1147" operator="containsText" text="No">
      <formula>NOT(ISERROR(SEARCH("No",BT235)))</formula>
    </cfRule>
    <cfRule type="containsText" dxfId="1267" priority="1148" operator="containsText" text="Yes">
      <formula>NOT(ISERROR(SEARCH("Yes",BT235)))</formula>
    </cfRule>
    <cfRule type="containsText" priority="1149" operator="containsText" text="Yes">
      <formula>NOT(ISERROR(SEARCH("Yes",BT235)))</formula>
    </cfRule>
  </conditionalFormatting>
  <conditionalFormatting sqref="BT235">
    <cfRule type="containsText" dxfId="1266" priority="1144" operator="containsText" text="No">
      <formula>NOT(ISERROR(SEARCH("No",BT235)))</formula>
    </cfRule>
    <cfRule type="containsText" dxfId="1265" priority="1145" operator="containsText" text="Yes">
      <formula>NOT(ISERROR(SEARCH("Yes",BT235)))</formula>
    </cfRule>
    <cfRule type="containsText" priority="1146" operator="containsText" text="Yes">
      <formula>NOT(ISERROR(SEARCH("Yes",BT235)))</formula>
    </cfRule>
  </conditionalFormatting>
  <conditionalFormatting sqref="BT235">
    <cfRule type="containsText" dxfId="1264" priority="1141" operator="containsText" text="No">
      <formula>NOT(ISERROR(SEARCH("No",BT235)))</formula>
    </cfRule>
    <cfRule type="containsText" dxfId="1263" priority="1142" operator="containsText" text="Yes">
      <formula>NOT(ISERROR(SEARCH("Yes",BT235)))</formula>
    </cfRule>
    <cfRule type="containsText" priority="1143" operator="containsText" text="Yes">
      <formula>NOT(ISERROR(SEARCH("Yes",BT235)))</formula>
    </cfRule>
  </conditionalFormatting>
  <conditionalFormatting sqref="BT235">
    <cfRule type="containsText" dxfId="1262" priority="1138" operator="containsText" text="No">
      <formula>NOT(ISERROR(SEARCH("No",BT235)))</formula>
    </cfRule>
    <cfRule type="containsText" dxfId="1261" priority="1139" operator="containsText" text="Yes">
      <formula>NOT(ISERROR(SEARCH("Yes",BT235)))</formula>
    </cfRule>
    <cfRule type="containsText" priority="1140" operator="containsText" text="Yes">
      <formula>NOT(ISERROR(SEARCH("Yes",BT235)))</formula>
    </cfRule>
  </conditionalFormatting>
  <conditionalFormatting sqref="BT235">
    <cfRule type="containsText" dxfId="1260" priority="1135" operator="containsText" text="No">
      <formula>NOT(ISERROR(SEARCH("No",BT235)))</formula>
    </cfRule>
    <cfRule type="containsText" dxfId="1259" priority="1136" operator="containsText" text="Yes">
      <formula>NOT(ISERROR(SEARCH("Yes",BT235)))</formula>
    </cfRule>
    <cfRule type="containsText" priority="1137" operator="containsText" text="Yes">
      <formula>NOT(ISERROR(SEARCH("Yes",BT235)))</formula>
    </cfRule>
  </conditionalFormatting>
  <conditionalFormatting sqref="BT235">
    <cfRule type="containsText" dxfId="1258" priority="1132" operator="containsText" text="No">
      <formula>NOT(ISERROR(SEARCH("No",BT235)))</formula>
    </cfRule>
    <cfRule type="containsText" dxfId="1257" priority="1133" operator="containsText" text="Yes">
      <formula>NOT(ISERROR(SEARCH("Yes",BT235)))</formula>
    </cfRule>
    <cfRule type="containsText" priority="1134" operator="containsText" text="Yes">
      <formula>NOT(ISERROR(SEARCH("Yes",BT235)))</formula>
    </cfRule>
  </conditionalFormatting>
  <conditionalFormatting sqref="BT235">
    <cfRule type="containsText" dxfId="1256" priority="1129" operator="containsText" text="No">
      <formula>NOT(ISERROR(SEARCH("No",BT235)))</formula>
    </cfRule>
    <cfRule type="containsText" dxfId="1255" priority="1130" operator="containsText" text="Yes">
      <formula>NOT(ISERROR(SEARCH("Yes",BT235)))</formula>
    </cfRule>
    <cfRule type="containsText" priority="1131" operator="containsText" text="Yes">
      <formula>NOT(ISERROR(SEARCH("Yes",BT235)))</formula>
    </cfRule>
  </conditionalFormatting>
  <conditionalFormatting sqref="BT235">
    <cfRule type="containsText" dxfId="1254" priority="1126" operator="containsText" text="No">
      <formula>NOT(ISERROR(SEARCH("No",BT235)))</formula>
    </cfRule>
    <cfRule type="containsText" dxfId="1253" priority="1127" operator="containsText" text="Yes">
      <formula>NOT(ISERROR(SEARCH("Yes",BT235)))</formula>
    </cfRule>
    <cfRule type="containsText" priority="1128" operator="containsText" text="Yes">
      <formula>NOT(ISERROR(SEARCH("Yes",BT235)))</formula>
    </cfRule>
  </conditionalFormatting>
  <conditionalFormatting sqref="BT235">
    <cfRule type="containsText" dxfId="1252" priority="1123" operator="containsText" text="No">
      <formula>NOT(ISERROR(SEARCH("No",BT235)))</formula>
    </cfRule>
    <cfRule type="containsText" dxfId="1251" priority="1124" operator="containsText" text="Yes">
      <formula>NOT(ISERROR(SEARCH("Yes",BT235)))</formula>
    </cfRule>
    <cfRule type="containsText" priority="1125" operator="containsText" text="Yes">
      <formula>NOT(ISERROR(SEARCH("Yes",BT235)))</formula>
    </cfRule>
  </conditionalFormatting>
  <conditionalFormatting sqref="BT235">
    <cfRule type="containsText" dxfId="1250" priority="1120" operator="containsText" text="No">
      <formula>NOT(ISERROR(SEARCH("No",BT235)))</formula>
    </cfRule>
    <cfRule type="containsText" dxfId="1249" priority="1121" operator="containsText" text="Yes">
      <formula>NOT(ISERROR(SEARCH("Yes",BT235)))</formula>
    </cfRule>
    <cfRule type="containsText" priority="1122" operator="containsText" text="Yes">
      <formula>NOT(ISERROR(SEARCH("Yes",BT235)))</formula>
    </cfRule>
  </conditionalFormatting>
  <conditionalFormatting sqref="BT235">
    <cfRule type="containsText" dxfId="1248" priority="1117" operator="containsText" text="No">
      <formula>NOT(ISERROR(SEARCH("No",BT235)))</formula>
    </cfRule>
    <cfRule type="containsText" dxfId="1247" priority="1118" operator="containsText" text="Yes">
      <formula>NOT(ISERROR(SEARCH("Yes",BT235)))</formula>
    </cfRule>
    <cfRule type="containsText" priority="1119" operator="containsText" text="Yes">
      <formula>NOT(ISERROR(SEARCH("Yes",BT235)))</formula>
    </cfRule>
  </conditionalFormatting>
  <conditionalFormatting sqref="BT235">
    <cfRule type="containsText" dxfId="1246" priority="1114" operator="containsText" text="No">
      <formula>NOT(ISERROR(SEARCH("No",BT235)))</formula>
    </cfRule>
    <cfRule type="containsText" dxfId="1245" priority="1115" operator="containsText" text="Yes">
      <formula>NOT(ISERROR(SEARCH("Yes",BT235)))</formula>
    </cfRule>
    <cfRule type="containsText" priority="1116" operator="containsText" text="Yes">
      <formula>NOT(ISERROR(SEARCH("Yes",BT235)))</formula>
    </cfRule>
  </conditionalFormatting>
  <conditionalFormatting sqref="BT235">
    <cfRule type="containsText" dxfId="1244" priority="1111" operator="containsText" text="No">
      <formula>NOT(ISERROR(SEARCH("No",BT235)))</formula>
    </cfRule>
    <cfRule type="containsText" dxfId="1243" priority="1112" operator="containsText" text="Yes">
      <formula>NOT(ISERROR(SEARCH("Yes",BT235)))</formula>
    </cfRule>
    <cfRule type="containsText" priority="1113" operator="containsText" text="Yes">
      <formula>NOT(ISERROR(SEARCH("Yes",BT235)))</formula>
    </cfRule>
  </conditionalFormatting>
  <conditionalFormatting sqref="BT235">
    <cfRule type="containsText" dxfId="1242" priority="1108" operator="containsText" text="No">
      <formula>NOT(ISERROR(SEARCH("No",BT235)))</formula>
    </cfRule>
    <cfRule type="containsText" dxfId="1241" priority="1109" operator="containsText" text="Yes">
      <formula>NOT(ISERROR(SEARCH("Yes",BT235)))</formula>
    </cfRule>
    <cfRule type="containsText" priority="1110" operator="containsText" text="Yes">
      <formula>NOT(ISERROR(SEARCH("Yes",BT235)))</formula>
    </cfRule>
  </conditionalFormatting>
  <conditionalFormatting sqref="BT235">
    <cfRule type="containsText" dxfId="1240" priority="1105" operator="containsText" text="No">
      <formula>NOT(ISERROR(SEARCH("No",BT235)))</formula>
    </cfRule>
    <cfRule type="containsText" dxfId="1239" priority="1106" operator="containsText" text="Yes">
      <formula>NOT(ISERROR(SEARCH("Yes",BT235)))</formula>
    </cfRule>
    <cfRule type="containsText" priority="1107" operator="containsText" text="Yes">
      <formula>NOT(ISERROR(SEARCH("Yes",BT235)))</formula>
    </cfRule>
  </conditionalFormatting>
  <conditionalFormatting sqref="BT235">
    <cfRule type="containsText" dxfId="1238" priority="1102" operator="containsText" text="No">
      <formula>NOT(ISERROR(SEARCH("No",BT235)))</formula>
    </cfRule>
    <cfRule type="containsText" dxfId="1237" priority="1103" operator="containsText" text="Yes">
      <formula>NOT(ISERROR(SEARCH("Yes",BT235)))</formula>
    </cfRule>
    <cfRule type="containsText" priority="1104" operator="containsText" text="Yes">
      <formula>NOT(ISERROR(SEARCH("Yes",BT235)))</formula>
    </cfRule>
  </conditionalFormatting>
  <conditionalFormatting sqref="BT235">
    <cfRule type="containsText" dxfId="1236" priority="1099" operator="containsText" text="No">
      <formula>NOT(ISERROR(SEARCH("No",BT235)))</formula>
    </cfRule>
    <cfRule type="containsText" dxfId="1235" priority="1100" operator="containsText" text="Yes">
      <formula>NOT(ISERROR(SEARCH("Yes",BT235)))</formula>
    </cfRule>
    <cfRule type="containsText" priority="1101" operator="containsText" text="Yes">
      <formula>NOT(ISERROR(SEARCH("Yes",BT235)))</formula>
    </cfRule>
  </conditionalFormatting>
  <conditionalFormatting sqref="BT235">
    <cfRule type="containsText" dxfId="1234" priority="1096" operator="containsText" text="No">
      <formula>NOT(ISERROR(SEARCH("No",BT235)))</formula>
    </cfRule>
    <cfRule type="containsText" dxfId="1233" priority="1097" operator="containsText" text="Yes">
      <formula>NOT(ISERROR(SEARCH("Yes",BT235)))</formula>
    </cfRule>
    <cfRule type="containsText" priority="1098" operator="containsText" text="Yes">
      <formula>NOT(ISERROR(SEARCH("Yes",BT235)))</formula>
    </cfRule>
  </conditionalFormatting>
  <conditionalFormatting sqref="BT235">
    <cfRule type="containsText" dxfId="1232" priority="1093" operator="containsText" text="No">
      <formula>NOT(ISERROR(SEARCH("No",BT235)))</formula>
    </cfRule>
    <cfRule type="containsText" dxfId="1231" priority="1094" operator="containsText" text="Yes">
      <formula>NOT(ISERROR(SEARCH("Yes",BT235)))</formula>
    </cfRule>
    <cfRule type="containsText" priority="1095" operator="containsText" text="Yes">
      <formula>NOT(ISERROR(SEARCH("Yes",BT235)))</formula>
    </cfRule>
  </conditionalFormatting>
  <conditionalFormatting sqref="BT235">
    <cfRule type="containsText" dxfId="1230" priority="1090" operator="containsText" text="No">
      <formula>NOT(ISERROR(SEARCH("No",BT235)))</formula>
    </cfRule>
    <cfRule type="containsText" dxfId="1229" priority="1091" operator="containsText" text="Yes">
      <formula>NOT(ISERROR(SEARCH("Yes",BT235)))</formula>
    </cfRule>
    <cfRule type="containsText" priority="1092" operator="containsText" text="Yes">
      <formula>NOT(ISERROR(SEARCH("Yes",BT235)))</formula>
    </cfRule>
  </conditionalFormatting>
  <conditionalFormatting sqref="BT235">
    <cfRule type="containsText" dxfId="1228" priority="1087" operator="containsText" text="No">
      <formula>NOT(ISERROR(SEARCH("No",BT235)))</formula>
    </cfRule>
    <cfRule type="containsText" dxfId="1227" priority="1088" operator="containsText" text="Yes">
      <formula>NOT(ISERROR(SEARCH("Yes",BT235)))</formula>
    </cfRule>
    <cfRule type="containsText" priority="1089" operator="containsText" text="Yes">
      <formula>NOT(ISERROR(SEARCH("Yes",BT235)))</formula>
    </cfRule>
  </conditionalFormatting>
  <conditionalFormatting sqref="BT235">
    <cfRule type="containsText" dxfId="1226" priority="1084" operator="containsText" text="No">
      <formula>NOT(ISERROR(SEARCH("No",BT235)))</formula>
    </cfRule>
    <cfRule type="containsText" dxfId="1225" priority="1085" operator="containsText" text="Yes">
      <formula>NOT(ISERROR(SEARCH("Yes",BT235)))</formula>
    </cfRule>
    <cfRule type="containsText" priority="1086" operator="containsText" text="Yes">
      <formula>NOT(ISERROR(SEARCH("Yes",BT235)))</formula>
    </cfRule>
  </conditionalFormatting>
  <conditionalFormatting sqref="BV235">
    <cfRule type="containsText" dxfId="1224" priority="1081" operator="containsText" text="No">
      <formula>NOT(ISERROR(SEARCH("No",BV235)))</formula>
    </cfRule>
    <cfRule type="containsText" dxfId="1223" priority="1082" operator="containsText" text="Yes">
      <formula>NOT(ISERROR(SEARCH("Yes",BV235)))</formula>
    </cfRule>
    <cfRule type="containsText" priority="1083" operator="containsText" text="Yes">
      <formula>NOT(ISERROR(SEARCH("Yes",BV235)))</formula>
    </cfRule>
  </conditionalFormatting>
  <conditionalFormatting sqref="BV235">
    <cfRule type="containsText" dxfId="1222" priority="1078" operator="containsText" text="No">
      <formula>NOT(ISERROR(SEARCH("No",BV235)))</formula>
    </cfRule>
    <cfRule type="containsText" dxfId="1221" priority="1079" operator="containsText" text="Yes">
      <formula>NOT(ISERROR(SEARCH("Yes",BV235)))</formula>
    </cfRule>
    <cfRule type="containsText" priority="1080" operator="containsText" text="Yes">
      <formula>NOT(ISERROR(SEARCH("Yes",BV235)))</formula>
    </cfRule>
  </conditionalFormatting>
  <conditionalFormatting sqref="BV235">
    <cfRule type="containsText" dxfId="1220" priority="1075" operator="containsText" text="No">
      <formula>NOT(ISERROR(SEARCH("No",BV235)))</formula>
    </cfRule>
    <cfRule type="containsText" dxfId="1219" priority="1076" operator="containsText" text="Yes">
      <formula>NOT(ISERROR(SEARCH("Yes",BV235)))</formula>
    </cfRule>
    <cfRule type="containsText" priority="1077" operator="containsText" text="Yes">
      <formula>NOT(ISERROR(SEARCH("Yes",BV235)))</formula>
    </cfRule>
  </conditionalFormatting>
  <conditionalFormatting sqref="BV235">
    <cfRule type="containsText" dxfId="1218" priority="1072" operator="containsText" text="No">
      <formula>NOT(ISERROR(SEARCH("No",BV235)))</formula>
    </cfRule>
    <cfRule type="containsText" dxfId="1217" priority="1073" operator="containsText" text="Yes">
      <formula>NOT(ISERROR(SEARCH("Yes",BV235)))</formula>
    </cfRule>
    <cfRule type="containsText" priority="1074" operator="containsText" text="Yes">
      <formula>NOT(ISERROR(SEARCH("Yes",BV235)))</formula>
    </cfRule>
  </conditionalFormatting>
  <conditionalFormatting sqref="BV235">
    <cfRule type="containsText" dxfId="1216" priority="1069" operator="containsText" text="No">
      <formula>NOT(ISERROR(SEARCH("No",BV235)))</formula>
    </cfRule>
    <cfRule type="containsText" dxfId="1215" priority="1070" operator="containsText" text="Yes">
      <formula>NOT(ISERROR(SEARCH("Yes",BV235)))</formula>
    </cfRule>
    <cfRule type="containsText" priority="1071" operator="containsText" text="Yes">
      <formula>NOT(ISERROR(SEARCH("Yes",BV235)))</formula>
    </cfRule>
  </conditionalFormatting>
  <conditionalFormatting sqref="BV235">
    <cfRule type="containsText" dxfId="1214" priority="1066" operator="containsText" text="No">
      <formula>NOT(ISERROR(SEARCH("No",BV235)))</formula>
    </cfRule>
    <cfRule type="containsText" dxfId="1213" priority="1067" operator="containsText" text="Yes">
      <formula>NOT(ISERROR(SEARCH("Yes",BV235)))</formula>
    </cfRule>
    <cfRule type="containsText" priority="1068" operator="containsText" text="Yes">
      <formula>NOT(ISERROR(SEARCH("Yes",BV235)))</formula>
    </cfRule>
  </conditionalFormatting>
  <conditionalFormatting sqref="BV235">
    <cfRule type="containsText" dxfId="1212" priority="1063" operator="containsText" text="No">
      <formula>NOT(ISERROR(SEARCH("No",BV235)))</formula>
    </cfRule>
    <cfRule type="containsText" dxfId="1211" priority="1064" operator="containsText" text="Yes">
      <formula>NOT(ISERROR(SEARCH("Yes",BV235)))</formula>
    </cfRule>
    <cfRule type="containsText" priority="1065" operator="containsText" text="Yes">
      <formula>NOT(ISERROR(SEARCH("Yes",BV235)))</formula>
    </cfRule>
  </conditionalFormatting>
  <conditionalFormatting sqref="BV235">
    <cfRule type="containsText" dxfId="1210" priority="1060" operator="containsText" text="No">
      <formula>NOT(ISERROR(SEARCH("No",BV235)))</formula>
    </cfRule>
    <cfRule type="containsText" dxfId="1209" priority="1061" operator="containsText" text="Yes">
      <formula>NOT(ISERROR(SEARCH("Yes",BV235)))</formula>
    </cfRule>
    <cfRule type="containsText" priority="1062" operator="containsText" text="Yes">
      <formula>NOT(ISERROR(SEARCH("Yes",BV235)))</formula>
    </cfRule>
  </conditionalFormatting>
  <conditionalFormatting sqref="BV235">
    <cfRule type="containsText" dxfId="1208" priority="1057" operator="containsText" text="No">
      <formula>NOT(ISERROR(SEARCH("No",BV235)))</formula>
    </cfRule>
    <cfRule type="containsText" dxfId="1207" priority="1058" operator="containsText" text="Yes">
      <formula>NOT(ISERROR(SEARCH("Yes",BV235)))</formula>
    </cfRule>
    <cfRule type="containsText" priority="1059" operator="containsText" text="Yes">
      <formula>NOT(ISERROR(SEARCH("Yes",BV235)))</formula>
    </cfRule>
  </conditionalFormatting>
  <conditionalFormatting sqref="BV235">
    <cfRule type="containsText" dxfId="1206" priority="1054" operator="containsText" text="No">
      <formula>NOT(ISERROR(SEARCH("No",BV235)))</formula>
    </cfRule>
    <cfRule type="containsText" dxfId="1205" priority="1055" operator="containsText" text="Yes">
      <formula>NOT(ISERROR(SEARCH("Yes",BV235)))</formula>
    </cfRule>
    <cfRule type="containsText" priority="1056" operator="containsText" text="Yes">
      <formula>NOT(ISERROR(SEARCH("Yes",BV235)))</formula>
    </cfRule>
  </conditionalFormatting>
  <conditionalFormatting sqref="BV235">
    <cfRule type="containsText" dxfId="1204" priority="1051" operator="containsText" text="No">
      <formula>NOT(ISERROR(SEARCH("No",BV235)))</formula>
    </cfRule>
    <cfRule type="containsText" dxfId="1203" priority="1052" operator="containsText" text="Yes">
      <formula>NOT(ISERROR(SEARCH("Yes",BV235)))</formula>
    </cfRule>
    <cfRule type="containsText" priority="1053" operator="containsText" text="Yes">
      <formula>NOT(ISERROR(SEARCH("Yes",BV235)))</formula>
    </cfRule>
  </conditionalFormatting>
  <conditionalFormatting sqref="BV235">
    <cfRule type="containsText" dxfId="1202" priority="1048" operator="containsText" text="No">
      <formula>NOT(ISERROR(SEARCH("No",BV235)))</formula>
    </cfRule>
    <cfRule type="containsText" dxfId="1201" priority="1049" operator="containsText" text="Yes">
      <formula>NOT(ISERROR(SEARCH("Yes",BV235)))</formula>
    </cfRule>
    <cfRule type="containsText" priority="1050" operator="containsText" text="Yes">
      <formula>NOT(ISERROR(SEARCH("Yes",BV235)))</formula>
    </cfRule>
  </conditionalFormatting>
  <conditionalFormatting sqref="BV235">
    <cfRule type="containsText" dxfId="1200" priority="1045" operator="containsText" text="No">
      <formula>NOT(ISERROR(SEARCH("No",BV235)))</formula>
    </cfRule>
    <cfRule type="containsText" dxfId="1199" priority="1046" operator="containsText" text="Yes">
      <formula>NOT(ISERROR(SEARCH("Yes",BV235)))</formula>
    </cfRule>
    <cfRule type="containsText" priority="1047" operator="containsText" text="Yes">
      <formula>NOT(ISERROR(SEARCH("Yes",BV235)))</formula>
    </cfRule>
  </conditionalFormatting>
  <conditionalFormatting sqref="BV235">
    <cfRule type="containsText" dxfId="1198" priority="1042" operator="containsText" text="No">
      <formula>NOT(ISERROR(SEARCH("No",BV235)))</formula>
    </cfRule>
    <cfRule type="containsText" dxfId="1197" priority="1043" operator="containsText" text="Yes">
      <formula>NOT(ISERROR(SEARCH("Yes",BV235)))</formula>
    </cfRule>
    <cfRule type="containsText" priority="1044" operator="containsText" text="Yes">
      <formula>NOT(ISERROR(SEARCH("Yes",BV235)))</formula>
    </cfRule>
  </conditionalFormatting>
  <conditionalFormatting sqref="BV235">
    <cfRule type="containsText" dxfId="1196" priority="1039" operator="containsText" text="No">
      <formula>NOT(ISERROR(SEARCH("No",BV235)))</formula>
    </cfRule>
    <cfRule type="containsText" dxfId="1195" priority="1040" operator="containsText" text="Yes">
      <formula>NOT(ISERROR(SEARCH("Yes",BV235)))</formula>
    </cfRule>
    <cfRule type="containsText" priority="1041" operator="containsText" text="Yes">
      <formula>NOT(ISERROR(SEARCH("Yes",BV235)))</formula>
    </cfRule>
  </conditionalFormatting>
  <conditionalFormatting sqref="BV235">
    <cfRule type="containsText" dxfId="1194" priority="1036" operator="containsText" text="No">
      <formula>NOT(ISERROR(SEARCH("No",BV235)))</formula>
    </cfRule>
    <cfRule type="containsText" dxfId="1193" priority="1037" operator="containsText" text="Yes">
      <formula>NOT(ISERROR(SEARCH("Yes",BV235)))</formula>
    </cfRule>
    <cfRule type="containsText" priority="1038" operator="containsText" text="Yes">
      <formula>NOT(ISERROR(SEARCH("Yes",BV235)))</formula>
    </cfRule>
  </conditionalFormatting>
  <conditionalFormatting sqref="BV235">
    <cfRule type="containsText" dxfId="1192" priority="1033" operator="containsText" text="No">
      <formula>NOT(ISERROR(SEARCH("No",BV235)))</formula>
    </cfRule>
    <cfRule type="containsText" dxfId="1191" priority="1034" operator="containsText" text="Yes">
      <formula>NOT(ISERROR(SEARCH("Yes",BV235)))</formula>
    </cfRule>
    <cfRule type="containsText" priority="1035" operator="containsText" text="Yes">
      <formula>NOT(ISERROR(SEARCH("Yes",BV235)))</formula>
    </cfRule>
  </conditionalFormatting>
  <conditionalFormatting sqref="BV235">
    <cfRule type="containsText" dxfId="1190" priority="1030" operator="containsText" text="No">
      <formula>NOT(ISERROR(SEARCH("No",BV235)))</formula>
    </cfRule>
    <cfRule type="containsText" dxfId="1189" priority="1031" operator="containsText" text="Yes">
      <formula>NOT(ISERROR(SEARCH("Yes",BV235)))</formula>
    </cfRule>
    <cfRule type="containsText" priority="1032" operator="containsText" text="Yes">
      <formula>NOT(ISERROR(SEARCH("Yes",BV235)))</formula>
    </cfRule>
  </conditionalFormatting>
  <conditionalFormatting sqref="BV235">
    <cfRule type="containsText" dxfId="1188" priority="1027" operator="containsText" text="No">
      <formula>NOT(ISERROR(SEARCH("No",BV235)))</formula>
    </cfRule>
    <cfRule type="containsText" dxfId="1187" priority="1028" operator="containsText" text="Yes">
      <formula>NOT(ISERROR(SEARCH("Yes",BV235)))</formula>
    </cfRule>
    <cfRule type="containsText" priority="1029" operator="containsText" text="Yes">
      <formula>NOT(ISERROR(SEARCH("Yes",BV235)))</formula>
    </cfRule>
  </conditionalFormatting>
  <conditionalFormatting sqref="BV235">
    <cfRule type="containsText" dxfId="1186" priority="1024" operator="containsText" text="No">
      <formula>NOT(ISERROR(SEARCH("No",BV235)))</formula>
    </cfRule>
    <cfRule type="containsText" dxfId="1185" priority="1025" operator="containsText" text="Yes">
      <formula>NOT(ISERROR(SEARCH("Yes",BV235)))</formula>
    </cfRule>
    <cfRule type="containsText" priority="1026" operator="containsText" text="Yes">
      <formula>NOT(ISERROR(SEARCH("Yes",BV235)))</formula>
    </cfRule>
  </conditionalFormatting>
  <conditionalFormatting sqref="BV235">
    <cfRule type="containsText" dxfId="1184" priority="1021" operator="containsText" text="No">
      <formula>NOT(ISERROR(SEARCH("No",BV235)))</formula>
    </cfRule>
    <cfRule type="containsText" dxfId="1183" priority="1022" operator="containsText" text="Yes">
      <formula>NOT(ISERROR(SEARCH("Yes",BV235)))</formula>
    </cfRule>
    <cfRule type="containsText" priority="1023" operator="containsText" text="Yes">
      <formula>NOT(ISERROR(SEARCH("Yes",BV235)))</formula>
    </cfRule>
  </conditionalFormatting>
  <conditionalFormatting sqref="BV235">
    <cfRule type="containsText" dxfId="1182" priority="1018" operator="containsText" text="No">
      <formula>NOT(ISERROR(SEARCH("No",BV235)))</formula>
    </cfRule>
    <cfRule type="containsText" dxfId="1181" priority="1019" operator="containsText" text="Yes">
      <formula>NOT(ISERROR(SEARCH("Yes",BV235)))</formula>
    </cfRule>
    <cfRule type="containsText" priority="1020" operator="containsText" text="Yes">
      <formula>NOT(ISERROR(SEARCH("Yes",BV235)))</formula>
    </cfRule>
  </conditionalFormatting>
  <conditionalFormatting sqref="BV235">
    <cfRule type="containsText" dxfId="1180" priority="1015" operator="containsText" text="No">
      <formula>NOT(ISERROR(SEARCH("No",BV235)))</formula>
    </cfRule>
    <cfRule type="containsText" dxfId="1179" priority="1016" operator="containsText" text="Yes">
      <formula>NOT(ISERROR(SEARCH("Yes",BV235)))</formula>
    </cfRule>
    <cfRule type="containsText" priority="1017" operator="containsText" text="Yes">
      <formula>NOT(ISERROR(SEARCH("Yes",BV235)))</formula>
    </cfRule>
  </conditionalFormatting>
  <conditionalFormatting sqref="BV235">
    <cfRule type="containsText" dxfId="1178" priority="1012" operator="containsText" text="No">
      <formula>NOT(ISERROR(SEARCH("No",BV235)))</formula>
    </cfRule>
    <cfRule type="containsText" dxfId="1177" priority="1013" operator="containsText" text="Yes">
      <formula>NOT(ISERROR(SEARCH("Yes",BV235)))</formula>
    </cfRule>
    <cfRule type="containsText" priority="1014" operator="containsText" text="Yes">
      <formula>NOT(ISERROR(SEARCH("Yes",BV235)))</formula>
    </cfRule>
  </conditionalFormatting>
  <conditionalFormatting sqref="BV235">
    <cfRule type="containsText" dxfId="1176" priority="1009" operator="containsText" text="No">
      <formula>NOT(ISERROR(SEARCH("No",BV235)))</formula>
    </cfRule>
    <cfRule type="containsText" dxfId="1175" priority="1010" operator="containsText" text="Yes">
      <formula>NOT(ISERROR(SEARCH("Yes",BV235)))</formula>
    </cfRule>
    <cfRule type="containsText" priority="1011" operator="containsText" text="Yes">
      <formula>NOT(ISERROR(SEARCH("Yes",BV235)))</formula>
    </cfRule>
  </conditionalFormatting>
  <conditionalFormatting sqref="BV235">
    <cfRule type="containsText" dxfId="1174" priority="1006" operator="containsText" text="No">
      <formula>NOT(ISERROR(SEARCH("No",BV235)))</formula>
    </cfRule>
    <cfRule type="containsText" dxfId="1173" priority="1007" operator="containsText" text="Yes">
      <formula>NOT(ISERROR(SEARCH("Yes",BV235)))</formula>
    </cfRule>
    <cfRule type="containsText" priority="1008" operator="containsText" text="Yes">
      <formula>NOT(ISERROR(SEARCH("Yes",BV235)))</formula>
    </cfRule>
  </conditionalFormatting>
  <conditionalFormatting sqref="BV235">
    <cfRule type="containsText" dxfId="1172" priority="1003" operator="containsText" text="No">
      <formula>NOT(ISERROR(SEARCH("No",BV235)))</formula>
    </cfRule>
    <cfRule type="containsText" dxfId="1171" priority="1004" operator="containsText" text="Yes">
      <formula>NOT(ISERROR(SEARCH("Yes",BV235)))</formula>
    </cfRule>
    <cfRule type="containsText" priority="1005" operator="containsText" text="Yes">
      <formula>NOT(ISERROR(SEARCH("Yes",BV235)))</formula>
    </cfRule>
  </conditionalFormatting>
  <conditionalFormatting sqref="BV235">
    <cfRule type="containsText" dxfId="1170" priority="1000" operator="containsText" text="No">
      <formula>NOT(ISERROR(SEARCH("No",BV235)))</formula>
    </cfRule>
    <cfRule type="containsText" dxfId="1169" priority="1001" operator="containsText" text="Yes">
      <formula>NOT(ISERROR(SEARCH("Yes",BV235)))</formula>
    </cfRule>
    <cfRule type="containsText" priority="1002" operator="containsText" text="Yes">
      <formula>NOT(ISERROR(SEARCH("Yes",BV235)))</formula>
    </cfRule>
  </conditionalFormatting>
  <conditionalFormatting sqref="AH274">
    <cfRule type="containsText" dxfId="1168" priority="997" operator="containsText" text="No">
      <formula>NOT(ISERROR(SEARCH("No",AH274)))</formula>
    </cfRule>
    <cfRule type="containsText" dxfId="1167" priority="998" operator="containsText" text="Yes">
      <formula>NOT(ISERROR(SEARCH("Yes",AH274)))</formula>
    </cfRule>
    <cfRule type="containsText" priority="999" operator="containsText" text="Yes">
      <formula>NOT(ISERROR(SEARCH("Yes",AH274)))</formula>
    </cfRule>
  </conditionalFormatting>
  <conditionalFormatting sqref="AH274">
    <cfRule type="containsText" dxfId="1166" priority="994" operator="containsText" text="No">
      <formula>NOT(ISERROR(SEARCH("No",AH274)))</formula>
    </cfRule>
    <cfRule type="containsText" dxfId="1165" priority="995" operator="containsText" text="Yes">
      <formula>NOT(ISERROR(SEARCH("Yes",AH274)))</formula>
    </cfRule>
    <cfRule type="containsText" priority="996" operator="containsText" text="Yes">
      <formula>NOT(ISERROR(SEARCH("Yes",AH274)))</formula>
    </cfRule>
  </conditionalFormatting>
  <conditionalFormatting sqref="AO274">
    <cfRule type="containsText" dxfId="1164" priority="991" operator="containsText" text="No">
      <formula>NOT(ISERROR(SEARCH("No",AO274)))</formula>
    </cfRule>
    <cfRule type="containsText" dxfId="1163" priority="992" operator="containsText" text="Yes">
      <formula>NOT(ISERROR(SEARCH("Yes",AO274)))</formula>
    </cfRule>
    <cfRule type="containsText" priority="993" operator="containsText" text="Yes">
      <formula>NOT(ISERROR(SEARCH("Yes",AO274)))</formula>
    </cfRule>
  </conditionalFormatting>
  <conditionalFormatting sqref="AO274">
    <cfRule type="containsText" dxfId="1162" priority="988" operator="containsText" text="No">
      <formula>NOT(ISERROR(SEARCH("No",AO274)))</formula>
    </cfRule>
    <cfRule type="containsText" dxfId="1161" priority="989" operator="containsText" text="Yes">
      <formula>NOT(ISERROR(SEARCH("Yes",AO274)))</formula>
    </cfRule>
    <cfRule type="containsText" priority="990" operator="containsText" text="Yes">
      <formula>NOT(ISERROR(SEARCH("Yes",AO274)))</formula>
    </cfRule>
  </conditionalFormatting>
  <conditionalFormatting sqref="AV274">
    <cfRule type="containsText" dxfId="1160" priority="985" operator="containsText" text="No">
      <formula>NOT(ISERROR(SEARCH("No",AV274)))</formula>
    </cfRule>
    <cfRule type="containsText" dxfId="1159" priority="986" operator="containsText" text="Yes">
      <formula>NOT(ISERROR(SEARCH("Yes",AV274)))</formula>
    </cfRule>
    <cfRule type="containsText" priority="987" operator="containsText" text="Yes">
      <formula>NOT(ISERROR(SEARCH("Yes",AV274)))</formula>
    </cfRule>
  </conditionalFormatting>
  <conditionalFormatting sqref="AV274">
    <cfRule type="containsText" dxfId="1158" priority="982" operator="containsText" text="No">
      <formula>NOT(ISERROR(SEARCH("No",AV274)))</formula>
    </cfRule>
    <cfRule type="containsText" dxfId="1157" priority="983" operator="containsText" text="Yes">
      <formula>NOT(ISERROR(SEARCH("Yes",AV274)))</formula>
    </cfRule>
    <cfRule type="containsText" priority="984" operator="containsText" text="Yes">
      <formula>NOT(ISERROR(SEARCH("Yes",AV274)))</formula>
    </cfRule>
  </conditionalFormatting>
  <conditionalFormatting sqref="P5">
    <cfRule type="duplicateValues" dxfId="1156" priority="963"/>
  </conditionalFormatting>
  <conditionalFormatting sqref="P248:P249">
    <cfRule type="duplicateValues" dxfId="1155" priority="955"/>
  </conditionalFormatting>
  <conditionalFormatting sqref="R42:S42 P42">
    <cfRule type="containsText" dxfId="1154" priority="951" operator="containsText" text="No">
      <formula>NOT(ISERROR(SEARCH("No",P42)))</formula>
    </cfRule>
    <cfRule type="containsText" dxfId="1153" priority="952" operator="containsText" text="Yes">
      <formula>NOT(ISERROR(SEARCH("Yes",P42)))</formula>
    </cfRule>
  </conditionalFormatting>
  <conditionalFormatting sqref="P306">
    <cfRule type="containsText" dxfId="1152" priority="949" operator="containsText" text="No">
      <formula>NOT(ISERROR(SEARCH("No",P306)))</formula>
    </cfRule>
    <cfRule type="containsText" dxfId="1151" priority="950" operator="containsText" text="Yes">
      <formula>NOT(ISERROR(SEARCH("Yes",P306)))</formula>
    </cfRule>
  </conditionalFormatting>
  <conditionalFormatting sqref="AA41">
    <cfRule type="containsText" dxfId="1150" priority="940" operator="containsText" text="No">
      <formula>NOT(ISERROR(SEARCH("No",AA41)))</formula>
    </cfRule>
    <cfRule type="containsText" dxfId="1149" priority="941" operator="containsText" text="Yes">
      <formula>NOT(ISERROR(SEARCH("Yes",AA41)))</formula>
    </cfRule>
    <cfRule type="containsText" priority="942" operator="containsText" text="Yes">
      <formula>NOT(ISERROR(SEARCH("Yes",AA41)))</formula>
    </cfRule>
  </conditionalFormatting>
  <conditionalFormatting sqref="AA41">
    <cfRule type="containsText" dxfId="1148" priority="937" operator="containsText" text="No">
      <formula>NOT(ISERROR(SEARCH("No",AA41)))</formula>
    </cfRule>
    <cfRule type="containsText" dxfId="1147" priority="938" operator="containsText" text="Yes">
      <formula>NOT(ISERROR(SEARCH("Yes",AA41)))</formula>
    </cfRule>
    <cfRule type="containsText" priority="939" operator="containsText" text="Yes">
      <formula>NOT(ISERROR(SEARCH("Yes",AA41)))</formula>
    </cfRule>
  </conditionalFormatting>
  <conditionalFormatting sqref="AA61">
    <cfRule type="containsText" dxfId="1146" priority="934" operator="containsText" text="No">
      <formula>NOT(ISERROR(SEARCH("No",AA61)))</formula>
    </cfRule>
    <cfRule type="containsText" dxfId="1145" priority="935" operator="containsText" text="Yes">
      <formula>NOT(ISERROR(SEARCH("Yes",AA61)))</formula>
    </cfRule>
    <cfRule type="containsText" priority="936" operator="containsText" text="Yes">
      <formula>NOT(ISERROR(SEARCH("Yes",AA61)))</formula>
    </cfRule>
  </conditionalFormatting>
  <conditionalFormatting sqref="AA61">
    <cfRule type="containsText" dxfId="1144" priority="931" operator="containsText" text="No">
      <formula>NOT(ISERROR(SEARCH("No",AA61)))</formula>
    </cfRule>
    <cfRule type="containsText" dxfId="1143" priority="932" operator="containsText" text="Yes">
      <formula>NOT(ISERROR(SEARCH("Yes",AA61)))</formula>
    </cfRule>
    <cfRule type="containsText" priority="933" operator="containsText" text="Yes">
      <formula>NOT(ISERROR(SEARCH("Yes",AA61)))</formula>
    </cfRule>
  </conditionalFormatting>
  <conditionalFormatting sqref="AA101">
    <cfRule type="containsText" dxfId="1142" priority="928" operator="containsText" text="No">
      <formula>NOT(ISERROR(SEARCH("No",AA101)))</formula>
    </cfRule>
    <cfRule type="containsText" dxfId="1141" priority="929" operator="containsText" text="Yes">
      <formula>NOT(ISERROR(SEARCH("Yes",AA101)))</formula>
    </cfRule>
    <cfRule type="containsText" priority="930" operator="containsText" text="Yes">
      <formula>NOT(ISERROR(SEARCH("Yes",AA101)))</formula>
    </cfRule>
  </conditionalFormatting>
  <conditionalFormatting sqref="AA101">
    <cfRule type="containsText" dxfId="1140" priority="925" operator="containsText" text="No">
      <formula>NOT(ISERROR(SEARCH("No",AA101)))</formula>
    </cfRule>
    <cfRule type="containsText" dxfId="1139" priority="926" operator="containsText" text="Yes">
      <formula>NOT(ISERROR(SEARCH("Yes",AA101)))</formula>
    </cfRule>
    <cfRule type="containsText" priority="927" operator="containsText" text="Yes">
      <formula>NOT(ISERROR(SEARCH("Yes",AA101)))</formula>
    </cfRule>
  </conditionalFormatting>
  <conditionalFormatting sqref="AH41">
    <cfRule type="containsText" dxfId="1138" priority="910" operator="containsText" text="No">
      <formula>NOT(ISERROR(SEARCH("No",AH41)))</formula>
    </cfRule>
    <cfRule type="containsText" dxfId="1137" priority="911" operator="containsText" text="Yes">
      <formula>NOT(ISERROR(SEARCH("Yes",AH41)))</formula>
    </cfRule>
    <cfRule type="containsText" priority="912" operator="containsText" text="Yes">
      <formula>NOT(ISERROR(SEARCH("Yes",AH41)))</formula>
    </cfRule>
  </conditionalFormatting>
  <conditionalFormatting sqref="AH41">
    <cfRule type="containsText" dxfId="1136" priority="907" operator="containsText" text="No">
      <formula>NOT(ISERROR(SEARCH("No",AH41)))</formula>
    </cfRule>
    <cfRule type="containsText" dxfId="1135" priority="908" operator="containsText" text="Yes">
      <formula>NOT(ISERROR(SEARCH("Yes",AH41)))</formula>
    </cfRule>
    <cfRule type="containsText" priority="909" operator="containsText" text="Yes">
      <formula>NOT(ISERROR(SEARCH("Yes",AH41)))</formula>
    </cfRule>
  </conditionalFormatting>
  <conditionalFormatting sqref="AH61">
    <cfRule type="containsText" dxfId="1134" priority="904" operator="containsText" text="No">
      <formula>NOT(ISERROR(SEARCH("No",AH61)))</formula>
    </cfRule>
    <cfRule type="containsText" dxfId="1133" priority="905" operator="containsText" text="Yes">
      <formula>NOT(ISERROR(SEARCH("Yes",AH61)))</formula>
    </cfRule>
    <cfRule type="containsText" priority="906" operator="containsText" text="Yes">
      <formula>NOT(ISERROR(SEARCH("Yes",AH61)))</formula>
    </cfRule>
  </conditionalFormatting>
  <conditionalFormatting sqref="AH61">
    <cfRule type="containsText" dxfId="1132" priority="901" operator="containsText" text="No">
      <formula>NOT(ISERROR(SEARCH("No",AH61)))</formula>
    </cfRule>
    <cfRule type="containsText" dxfId="1131" priority="902" operator="containsText" text="Yes">
      <formula>NOT(ISERROR(SEARCH("Yes",AH61)))</formula>
    </cfRule>
    <cfRule type="containsText" priority="903" operator="containsText" text="Yes">
      <formula>NOT(ISERROR(SEARCH("Yes",AH61)))</formula>
    </cfRule>
  </conditionalFormatting>
  <conditionalFormatting sqref="AH101">
    <cfRule type="containsText" dxfId="1130" priority="898" operator="containsText" text="No">
      <formula>NOT(ISERROR(SEARCH("No",AH101)))</formula>
    </cfRule>
    <cfRule type="containsText" dxfId="1129" priority="899" operator="containsText" text="Yes">
      <formula>NOT(ISERROR(SEARCH("Yes",AH101)))</formula>
    </cfRule>
    <cfRule type="containsText" priority="900" operator="containsText" text="Yes">
      <formula>NOT(ISERROR(SEARCH("Yes",AH101)))</formula>
    </cfRule>
  </conditionalFormatting>
  <conditionalFormatting sqref="AH101">
    <cfRule type="containsText" dxfId="1128" priority="895" operator="containsText" text="No">
      <formula>NOT(ISERROR(SEARCH("No",AH101)))</formula>
    </cfRule>
    <cfRule type="containsText" dxfId="1127" priority="896" operator="containsText" text="Yes">
      <formula>NOT(ISERROR(SEARCH("Yes",AH101)))</formula>
    </cfRule>
    <cfRule type="containsText" priority="897" operator="containsText" text="Yes">
      <formula>NOT(ISERROR(SEARCH("Yes",AH101)))</formula>
    </cfRule>
  </conditionalFormatting>
  <conditionalFormatting sqref="AH259">
    <cfRule type="containsText" dxfId="1126" priority="892" operator="containsText" text="No">
      <formula>NOT(ISERROR(SEARCH("No",AH259)))</formula>
    </cfRule>
    <cfRule type="containsText" dxfId="1125" priority="893" operator="containsText" text="Yes">
      <formula>NOT(ISERROR(SEARCH("Yes",AH259)))</formula>
    </cfRule>
    <cfRule type="containsText" priority="894" operator="containsText" text="Yes">
      <formula>NOT(ISERROR(SEARCH("Yes",AH259)))</formula>
    </cfRule>
  </conditionalFormatting>
  <conditionalFormatting sqref="AH259">
    <cfRule type="containsText" dxfId="1124" priority="889" operator="containsText" text="No">
      <formula>NOT(ISERROR(SEARCH("No",AH259)))</formula>
    </cfRule>
    <cfRule type="containsText" dxfId="1123" priority="890" operator="containsText" text="Yes">
      <formula>NOT(ISERROR(SEARCH("Yes",AH259)))</formula>
    </cfRule>
    <cfRule type="containsText" priority="891" operator="containsText" text="Yes">
      <formula>NOT(ISERROR(SEARCH("Yes",AH259)))</formula>
    </cfRule>
  </conditionalFormatting>
  <conditionalFormatting sqref="AO41">
    <cfRule type="containsText" dxfId="1122" priority="880" operator="containsText" text="No">
      <formula>NOT(ISERROR(SEARCH("No",AO41)))</formula>
    </cfRule>
    <cfRule type="containsText" dxfId="1121" priority="881" operator="containsText" text="Yes">
      <formula>NOT(ISERROR(SEARCH("Yes",AO41)))</formula>
    </cfRule>
    <cfRule type="containsText" priority="882" operator="containsText" text="Yes">
      <formula>NOT(ISERROR(SEARCH("Yes",AO41)))</formula>
    </cfRule>
  </conditionalFormatting>
  <conditionalFormatting sqref="AO41">
    <cfRule type="containsText" dxfId="1120" priority="877" operator="containsText" text="No">
      <formula>NOT(ISERROR(SEARCH("No",AO41)))</formula>
    </cfRule>
    <cfRule type="containsText" dxfId="1119" priority="878" operator="containsText" text="Yes">
      <formula>NOT(ISERROR(SEARCH("Yes",AO41)))</formula>
    </cfRule>
    <cfRule type="containsText" priority="879" operator="containsText" text="Yes">
      <formula>NOT(ISERROR(SEARCH("Yes",AO41)))</formula>
    </cfRule>
  </conditionalFormatting>
  <conditionalFormatting sqref="AO61">
    <cfRule type="containsText" dxfId="1118" priority="874" operator="containsText" text="No">
      <formula>NOT(ISERROR(SEARCH("No",AO61)))</formula>
    </cfRule>
    <cfRule type="containsText" dxfId="1117" priority="875" operator="containsText" text="Yes">
      <formula>NOT(ISERROR(SEARCH("Yes",AO61)))</formula>
    </cfRule>
    <cfRule type="containsText" priority="876" operator="containsText" text="Yes">
      <formula>NOT(ISERROR(SEARCH("Yes",AO61)))</formula>
    </cfRule>
  </conditionalFormatting>
  <conditionalFormatting sqref="AO61">
    <cfRule type="containsText" dxfId="1116" priority="871" operator="containsText" text="No">
      <formula>NOT(ISERROR(SEARCH("No",AO61)))</formula>
    </cfRule>
    <cfRule type="containsText" dxfId="1115" priority="872" operator="containsText" text="Yes">
      <formula>NOT(ISERROR(SEARCH("Yes",AO61)))</formula>
    </cfRule>
    <cfRule type="containsText" priority="873" operator="containsText" text="Yes">
      <formula>NOT(ISERROR(SEARCH("Yes",AO61)))</formula>
    </cfRule>
  </conditionalFormatting>
  <conditionalFormatting sqref="AO101">
    <cfRule type="containsText" dxfId="1114" priority="868" operator="containsText" text="No">
      <formula>NOT(ISERROR(SEARCH("No",AO101)))</formula>
    </cfRule>
    <cfRule type="containsText" dxfId="1113" priority="869" operator="containsText" text="Yes">
      <formula>NOT(ISERROR(SEARCH("Yes",AO101)))</formula>
    </cfRule>
    <cfRule type="containsText" priority="870" operator="containsText" text="Yes">
      <formula>NOT(ISERROR(SEARCH("Yes",AO101)))</formula>
    </cfRule>
  </conditionalFormatting>
  <conditionalFormatting sqref="AO101">
    <cfRule type="containsText" dxfId="1112" priority="865" operator="containsText" text="No">
      <formula>NOT(ISERROR(SEARCH("No",AO101)))</formula>
    </cfRule>
    <cfRule type="containsText" dxfId="1111" priority="866" operator="containsText" text="Yes">
      <formula>NOT(ISERROR(SEARCH("Yes",AO101)))</formula>
    </cfRule>
    <cfRule type="containsText" priority="867" operator="containsText" text="Yes">
      <formula>NOT(ISERROR(SEARCH("Yes",AO101)))</formula>
    </cfRule>
  </conditionalFormatting>
  <conditionalFormatting sqref="AO259">
    <cfRule type="containsText" dxfId="1110" priority="862" operator="containsText" text="No">
      <formula>NOT(ISERROR(SEARCH("No",AO259)))</formula>
    </cfRule>
    <cfRule type="containsText" dxfId="1109" priority="863" operator="containsText" text="Yes">
      <formula>NOT(ISERROR(SEARCH("Yes",AO259)))</formula>
    </cfRule>
    <cfRule type="containsText" priority="864" operator="containsText" text="Yes">
      <formula>NOT(ISERROR(SEARCH("Yes",AO259)))</formula>
    </cfRule>
  </conditionalFormatting>
  <conditionalFormatting sqref="AO259">
    <cfRule type="containsText" dxfId="1108" priority="859" operator="containsText" text="No">
      <formula>NOT(ISERROR(SEARCH("No",AO259)))</formula>
    </cfRule>
    <cfRule type="containsText" dxfId="1107" priority="860" operator="containsText" text="Yes">
      <formula>NOT(ISERROR(SEARCH("Yes",AO259)))</formula>
    </cfRule>
    <cfRule type="containsText" priority="861" operator="containsText" text="Yes">
      <formula>NOT(ISERROR(SEARCH("Yes",AO259)))</formula>
    </cfRule>
  </conditionalFormatting>
  <conditionalFormatting sqref="AV41">
    <cfRule type="containsText" dxfId="1106" priority="850" operator="containsText" text="No">
      <formula>NOT(ISERROR(SEARCH("No",AV41)))</formula>
    </cfRule>
    <cfRule type="containsText" dxfId="1105" priority="851" operator="containsText" text="Yes">
      <formula>NOT(ISERROR(SEARCH("Yes",AV41)))</formula>
    </cfRule>
    <cfRule type="containsText" priority="852" operator="containsText" text="Yes">
      <formula>NOT(ISERROR(SEARCH("Yes",AV41)))</formula>
    </cfRule>
  </conditionalFormatting>
  <conditionalFormatting sqref="AV41">
    <cfRule type="containsText" dxfId="1104" priority="847" operator="containsText" text="No">
      <formula>NOT(ISERROR(SEARCH("No",AV41)))</formula>
    </cfRule>
    <cfRule type="containsText" dxfId="1103" priority="848" operator="containsText" text="Yes">
      <formula>NOT(ISERROR(SEARCH("Yes",AV41)))</formula>
    </cfRule>
    <cfRule type="containsText" priority="849" operator="containsText" text="Yes">
      <formula>NOT(ISERROR(SEARCH("Yes",AV41)))</formula>
    </cfRule>
  </conditionalFormatting>
  <conditionalFormatting sqref="AV61">
    <cfRule type="containsText" dxfId="1102" priority="844" operator="containsText" text="No">
      <formula>NOT(ISERROR(SEARCH("No",AV61)))</formula>
    </cfRule>
    <cfRule type="containsText" dxfId="1101" priority="845" operator="containsText" text="Yes">
      <formula>NOT(ISERROR(SEARCH("Yes",AV61)))</formula>
    </cfRule>
    <cfRule type="containsText" priority="846" operator="containsText" text="Yes">
      <formula>NOT(ISERROR(SEARCH("Yes",AV61)))</formula>
    </cfRule>
  </conditionalFormatting>
  <conditionalFormatting sqref="AV61">
    <cfRule type="containsText" dxfId="1100" priority="841" operator="containsText" text="No">
      <formula>NOT(ISERROR(SEARCH("No",AV61)))</formula>
    </cfRule>
    <cfRule type="containsText" dxfId="1099" priority="842" operator="containsText" text="Yes">
      <formula>NOT(ISERROR(SEARCH("Yes",AV61)))</formula>
    </cfRule>
    <cfRule type="containsText" priority="843" operator="containsText" text="Yes">
      <formula>NOT(ISERROR(SEARCH("Yes",AV61)))</formula>
    </cfRule>
  </conditionalFormatting>
  <conditionalFormatting sqref="AV101">
    <cfRule type="containsText" dxfId="1098" priority="838" operator="containsText" text="No">
      <formula>NOT(ISERROR(SEARCH("No",AV101)))</formula>
    </cfRule>
    <cfRule type="containsText" dxfId="1097" priority="839" operator="containsText" text="Yes">
      <formula>NOT(ISERROR(SEARCH("Yes",AV101)))</formula>
    </cfRule>
    <cfRule type="containsText" priority="840" operator="containsText" text="Yes">
      <formula>NOT(ISERROR(SEARCH("Yes",AV101)))</formula>
    </cfRule>
  </conditionalFormatting>
  <conditionalFormatting sqref="AV101">
    <cfRule type="containsText" dxfId="1096" priority="835" operator="containsText" text="No">
      <formula>NOT(ISERROR(SEARCH("No",AV101)))</formula>
    </cfRule>
    <cfRule type="containsText" dxfId="1095" priority="836" operator="containsText" text="Yes">
      <formula>NOT(ISERROR(SEARCH("Yes",AV101)))</formula>
    </cfRule>
    <cfRule type="containsText" priority="837" operator="containsText" text="Yes">
      <formula>NOT(ISERROR(SEARCH("Yes",AV101)))</formula>
    </cfRule>
  </conditionalFormatting>
  <conditionalFormatting sqref="AV41">
    <cfRule type="containsText" dxfId="1094" priority="832" operator="containsText" text="No">
      <formula>NOT(ISERROR(SEARCH("No",AV41)))</formula>
    </cfRule>
    <cfRule type="containsText" dxfId="1093" priority="833" operator="containsText" text="Yes">
      <formula>NOT(ISERROR(SEARCH("Yes",AV41)))</formula>
    </cfRule>
    <cfRule type="containsText" priority="834" operator="containsText" text="Yes">
      <formula>NOT(ISERROR(SEARCH("Yes",AV41)))</formula>
    </cfRule>
  </conditionalFormatting>
  <conditionalFormatting sqref="AV41">
    <cfRule type="containsText" dxfId="1092" priority="829" operator="containsText" text="No">
      <formula>NOT(ISERROR(SEARCH("No",AV41)))</formula>
    </cfRule>
    <cfRule type="containsText" dxfId="1091" priority="830" operator="containsText" text="Yes">
      <formula>NOT(ISERROR(SEARCH("Yes",AV41)))</formula>
    </cfRule>
    <cfRule type="containsText" priority="831" operator="containsText" text="Yes">
      <formula>NOT(ISERROR(SEARCH("Yes",AV41)))</formula>
    </cfRule>
  </conditionalFormatting>
  <conditionalFormatting sqref="AV61">
    <cfRule type="containsText" dxfId="1090" priority="826" operator="containsText" text="No">
      <formula>NOT(ISERROR(SEARCH("No",AV61)))</formula>
    </cfRule>
    <cfRule type="containsText" dxfId="1089" priority="827" operator="containsText" text="Yes">
      <formula>NOT(ISERROR(SEARCH("Yes",AV61)))</formula>
    </cfRule>
    <cfRule type="containsText" priority="828" operator="containsText" text="Yes">
      <formula>NOT(ISERROR(SEARCH("Yes",AV61)))</formula>
    </cfRule>
  </conditionalFormatting>
  <conditionalFormatting sqref="AV61">
    <cfRule type="containsText" dxfId="1088" priority="823" operator="containsText" text="No">
      <formula>NOT(ISERROR(SEARCH("No",AV61)))</formula>
    </cfRule>
    <cfRule type="containsText" dxfId="1087" priority="824" operator="containsText" text="Yes">
      <formula>NOT(ISERROR(SEARCH("Yes",AV61)))</formula>
    </cfRule>
    <cfRule type="containsText" priority="825" operator="containsText" text="Yes">
      <formula>NOT(ISERROR(SEARCH("Yes",AV61)))</formula>
    </cfRule>
  </conditionalFormatting>
  <conditionalFormatting sqref="AV101">
    <cfRule type="containsText" dxfId="1086" priority="820" operator="containsText" text="No">
      <formula>NOT(ISERROR(SEARCH("No",AV101)))</formula>
    </cfRule>
    <cfRule type="containsText" dxfId="1085" priority="821" operator="containsText" text="Yes">
      <formula>NOT(ISERROR(SEARCH("Yes",AV101)))</formula>
    </cfRule>
    <cfRule type="containsText" priority="822" operator="containsText" text="Yes">
      <formula>NOT(ISERROR(SEARCH("Yes",AV101)))</formula>
    </cfRule>
  </conditionalFormatting>
  <conditionalFormatting sqref="AV101">
    <cfRule type="containsText" dxfId="1084" priority="817" operator="containsText" text="No">
      <formula>NOT(ISERROR(SEARCH("No",AV101)))</formula>
    </cfRule>
    <cfRule type="containsText" dxfId="1083" priority="818" operator="containsText" text="Yes">
      <formula>NOT(ISERROR(SEARCH("Yes",AV101)))</formula>
    </cfRule>
    <cfRule type="containsText" priority="819" operator="containsText" text="Yes">
      <formula>NOT(ISERROR(SEARCH("Yes",AV101)))</formula>
    </cfRule>
  </conditionalFormatting>
  <conditionalFormatting sqref="AV259">
    <cfRule type="containsText" dxfId="1082" priority="814" operator="containsText" text="No">
      <formula>NOT(ISERROR(SEARCH("No",AV259)))</formula>
    </cfRule>
    <cfRule type="containsText" dxfId="1081" priority="815" operator="containsText" text="Yes">
      <formula>NOT(ISERROR(SEARCH("Yes",AV259)))</formula>
    </cfRule>
    <cfRule type="containsText" priority="816" operator="containsText" text="Yes">
      <formula>NOT(ISERROR(SEARCH("Yes",AV259)))</formula>
    </cfRule>
  </conditionalFormatting>
  <conditionalFormatting sqref="AV259">
    <cfRule type="containsText" dxfId="1080" priority="811" operator="containsText" text="No">
      <formula>NOT(ISERROR(SEARCH("No",AV259)))</formula>
    </cfRule>
    <cfRule type="containsText" dxfId="1079" priority="812" operator="containsText" text="Yes">
      <formula>NOT(ISERROR(SEARCH("Yes",AV259)))</formula>
    </cfRule>
    <cfRule type="containsText" priority="813" operator="containsText" text="Yes">
      <formula>NOT(ISERROR(SEARCH("Yes",AV259)))</formula>
    </cfRule>
  </conditionalFormatting>
  <conditionalFormatting sqref="BC41">
    <cfRule type="containsText" dxfId="1078" priority="802" operator="containsText" text="No">
      <formula>NOT(ISERROR(SEARCH("No",BC41)))</formula>
    </cfRule>
    <cfRule type="containsText" dxfId="1077" priority="803" operator="containsText" text="Yes">
      <formula>NOT(ISERROR(SEARCH("Yes",BC41)))</formula>
    </cfRule>
    <cfRule type="containsText" priority="804" operator="containsText" text="Yes">
      <formula>NOT(ISERROR(SEARCH("Yes",BC41)))</formula>
    </cfRule>
  </conditionalFormatting>
  <conditionalFormatting sqref="BC41">
    <cfRule type="containsText" dxfId="1076" priority="799" operator="containsText" text="No">
      <formula>NOT(ISERROR(SEARCH("No",BC41)))</formula>
    </cfRule>
    <cfRule type="containsText" dxfId="1075" priority="800" operator="containsText" text="Yes">
      <formula>NOT(ISERROR(SEARCH("Yes",BC41)))</formula>
    </cfRule>
    <cfRule type="containsText" priority="801" operator="containsText" text="Yes">
      <formula>NOT(ISERROR(SEARCH("Yes",BC41)))</formula>
    </cfRule>
  </conditionalFormatting>
  <conditionalFormatting sqref="BC61">
    <cfRule type="containsText" dxfId="1074" priority="796" operator="containsText" text="No">
      <formula>NOT(ISERROR(SEARCH("No",BC61)))</formula>
    </cfRule>
    <cfRule type="containsText" dxfId="1073" priority="797" operator="containsText" text="Yes">
      <formula>NOT(ISERROR(SEARCH("Yes",BC61)))</formula>
    </cfRule>
    <cfRule type="containsText" priority="798" operator="containsText" text="Yes">
      <formula>NOT(ISERROR(SEARCH("Yes",BC61)))</formula>
    </cfRule>
  </conditionalFormatting>
  <conditionalFormatting sqref="BC61">
    <cfRule type="containsText" dxfId="1072" priority="793" operator="containsText" text="No">
      <formula>NOT(ISERROR(SEARCH("No",BC61)))</formula>
    </cfRule>
    <cfRule type="containsText" dxfId="1071" priority="794" operator="containsText" text="Yes">
      <formula>NOT(ISERROR(SEARCH("Yes",BC61)))</formula>
    </cfRule>
    <cfRule type="containsText" priority="795" operator="containsText" text="Yes">
      <formula>NOT(ISERROR(SEARCH("Yes",BC61)))</formula>
    </cfRule>
  </conditionalFormatting>
  <conditionalFormatting sqref="BC101">
    <cfRule type="containsText" dxfId="1070" priority="790" operator="containsText" text="No">
      <formula>NOT(ISERROR(SEARCH("No",BC101)))</formula>
    </cfRule>
    <cfRule type="containsText" dxfId="1069" priority="791" operator="containsText" text="Yes">
      <formula>NOT(ISERROR(SEARCH("Yes",BC101)))</formula>
    </cfRule>
    <cfRule type="containsText" priority="792" operator="containsText" text="Yes">
      <formula>NOT(ISERROR(SEARCH("Yes",BC101)))</formula>
    </cfRule>
  </conditionalFormatting>
  <conditionalFormatting sqref="BC101">
    <cfRule type="containsText" dxfId="1068" priority="787" operator="containsText" text="No">
      <formula>NOT(ISERROR(SEARCH("No",BC101)))</formula>
    </cfRule>
    <cfRule type="containsText" dxfId="1067" priority="788" operator="containsText" text="Yes">
      <formula>NOT(ISERROR(SEARCH("Yes",BC101)))</formula>
    </cfRule>
    <cfRule type="containsText" priority="789" operator="containsText" text="Yes">
      <formula>NOT(ISERROR(SEARCH("Yes",BC101)))</formula>
    </cfRule>
  </conditionalFormatting>
  <conditionalFormatting sqref="BC259">
    <cfRule type="containsText" dxfId="1066" priority="784" operator="containsText" text="No">
      <formula>NOT(ISERROR(SEARCH("No",BC259)))</formula>
    </cfRule>
    <cfRule type="containsText" dxfId="1065" priority="785" operator="containsText" text="Yes">
      <formula>NOT(ISERROR(SEARCH("Yes",BC259)))</formula>
    </cfRule>
    <cfRule type="containsText" priority="786" operator="containsText" text="Yes">
      <formula>NOT(ISERROR(SEARCH("Yes",BC259)))</formula>
    </cfRule>
  </conditionalFormatting>
  <conditionalFormatting sqref="BC259">
    <cfRule type="containsText" dxfId="1064" priority="781" operator="containsText" text="No">
      <formula>NOT(ISERROR(SEARCH("No",BC259)))</formula>
    </cfRule>
    <cfRule type="containsText" dxfId="1063" priority="782" operator="containsText" text="Yes">
      <formula>NOT(ISERROR(SEARCH("Yes",BC259)))</formula>
    </cfRule>
    <cfRule type="containsText" priority="783" operator="containsText" text="Yes">
      <formula>NOT(ISERROR(SEARCH("Yes",BC259)))</formula>
    </cfRule>
  </conditionalFormatting>
  <conditionalFormatting sqref="BJ41">
    <cfRule type="containsText" dxfId="1062" priority="772" operator="containsText" text="No">
      <formula>NOT(ISERROR(SEARCH("No",BJ41)))</formula>
    </cfRule>
    <cfRule type="containsText" dxfId="1061" priority="773" operator="containsText" text="Yes">
      <formula>NOT(ISERROR(SEARCH("Yes",BJ41)))</formula>
    </cfRule>
    <cfRule type="containsText" priority="774" operator="containsText" text="Yes">
      <formula>NOT(ISERROR(SEARCH("Yes",BJ41)))</formula>
    </cfRule>
  </conditionalFormatting>
  <conditionalFormatting sqref="BJ41">
    <cfRule type="containsText" dxfId="1060" priority="769" operator="containsText" text="No">
      <formula>NOT(ISERROR(SEARCH("No",BJ41)))</formula>
    </cfRule>
    <cfRule type="containsText" dxfId="1059" priority="770" operator="containsText" text="Yes">
      <formula>NOT(ISERROR(SEARCH("Yes",BJ41)))</formula>
    </cfRule>
    <cfRule type="containsText" priority="771" operator="containsText" text="Yes">
      <formula>NOT(ISERROR(SEARCH("Yes",BJ41)))</formula>
    </cfRule>
  </conditionalFormatting>
  <conditionalFormatting sqref="BJ61">
    <cfRule type="containsText" dxfId="1058" priority="766" operator="containsText" text="No">
      <formula>NOT(ISERROR(SEARCH("No",BJ61)))</formula>
    </cfRule>
    <cfRule type="containsText" dxfId="1057" priority="767" operator="containsText" text="Yes">
      <formula>NOT(ISERROR(SEARCH("Yes",BJ61)))</formula>
    </cfRule>
    <cfRule type="containsText" priority="768" operator="containsText" text="Yes">
      <formula>NOT(ISERROR(SEARCH("Yes",BJ61)))</formula>
    </cfRule>
  </conditionalFormatting>
  <conditionalFormatting sqref="BJ61">
    <cfRule type="containsText" dxfId="1056" priority="763" operator="containsText" text="No">
      <formula>NOT(ISERROR(SEARCH("No",BJ61)))</formula>
    </cfRule>
    <cfRule type="containsText" dxfId="1055" priority="764" operator="containsText" text="Yes">
      <formula>NOT(ISERROR(SEARCH("Yes",BJ61)))</formula>
    </cfRule>
    <cfRule type="containsText" priority="765" operator="containsText" text="Yes">
      <formula>NOT(ISERROR(SEARCH("Yes",BJ61)))</formula>
    </cfRule>
  </conditionalFormatting>
  <conditionalFormatting sqref="BJ101">
    <cfRule type="containsText" dxfId="1054" priority="760" operator="containsText" text="No">
      <formula>NOT(ISERROR(SEARCH("No",BJ101)))</formula>
    </cfRule>
    <cfRule type="containsText" dxfId="1053" priority="761" operator="containsText" text="Yes">
      <formula>NOT(ISERROR(SEARCH("Yes",BJ101)))</formula>
    </cfRule>
    <cfRule type="containsText" priority="762" operator="containsText" text="Yes">
      <formula>NOT(ISERROR(SEARCH("Yes",BJ101)))</formula>
    </cfRule>
  </conditionalFormatting>
  <conditionalFormatting sqref="BJ101">
    <cfRule type="containsText" dxfId="1052" priority="757" operator="containsText" text="No">
      <formula>NOT(ISERROR(SEARCH("No",BJ101)))</formula>
    </cfRule>
    <cfRule type="containsText" dxfId="1051" priority="758" operator="containsText" text="Yes">
      <formula>NOT(ISERROR(SEARCH("Yes",BJ101)))</formula>
    </cfRule>
    <cfRule type="containsText" priority="759" operator="containsText" text="Yes">
      <formula>NOT(ISERROR(SEARCH("Yes",BJ101)))</formula>
    </cfRule>
  </conditionalFormatting>
  <conditionalFormatting sqref="BJ259">
    <cfRule type="containsText" dxfId="1050" priority="754" operator="containsText" text="No">
      <formula>NOT(ISERROR(SEARCH("No",BJ259)))</formula>
    </cfRule>
    <cfRule type="containsText" dxfId="1049" priority="755" operator="containsText" text="Yes">
      <formula>NOT(ISERROR(SEARCH("Yes",BJ259)))</formula>
    </cfRule>
    <cfRule type="containsText" priority="756" operator="containsText" text="Yes">
      <formula>NOT(ISERROR(SEARCH("Yes",BJ259)))</formula>
    </cfRule>
  </conditionalFormatting>
  <conditionalFormatting sqref="BJ259">
    <cfRule type="containsText" dxfId="1048" priority="751" operator="containsText" text="No">
      <formula>NOT(ISERROR(SEARCH("No",BJ259)))</formula>
    </cfRule>
    <cfRule type="containsText" dxfId="1047" priority="752" operator="containsText" text="Yes">
      <formula>NOT(ISERROR(SEARCH("Yes",BJ259)))</formula>
    </cfRule>
    <cfRule type="containsText" priority="753" operator="containsText" text="Yes">
      <formula>NOT(ISERROR(SEARCH("Yes",BJ259)))</formula>
    </cfRule>
  </conditionalFormatting>
  <conditionalFormatting sqref="BI101">
    <cfRule type="containsText" dxfId="1046" priority="742" operator="containsText" text="No">
      <formula>NOT(ISERROR(SEARCH("No",BI101)))</formula>
    </cfRule>
    <cfRule type="containsText" dxfId="1045" priority="743" operator="containsText" text="Yes">
      <formula>NOT(ISERROR(SEARCH("Yes",BI101)))</formula>
    </cfRule>
    <cfRule type="containsText" priority="744" operator="containsText" text="Yes">
      <formula>NOT(ISERROR(SEARCH("Yes",BI101)))</formula>
    </cfRule>
  </conditionalFormatting>
  <conditionalFormatting sqref="BI101">
    <cfRule type="containsText" dxfId="1044" priority="739" operator="containsText" text="No">
      <formula>NOT(ISERROR(SEARCH("No",BI101)))</formula>
    </cfRule>
    <cfRule type="containsText" dxfId="1043" priority="740" operator="containsText" text="Yes">
      <formula>NOT(ISERROR(SEARCH("Yes",BI101)))</formula>
    </cfRule>
    <cfRule type="containsText" priority="741" operator="containsText" text="Yes">
      <formula>NOT(ISERROR(SEARCH("Yes",BI101)))</formula>
    </cfRule>
  </conditionalFormatting>
  <conditionalFormatting sqref="BQ41">
    <cfRule type="containsText" dxfId="1042" priority="736" operator="containsText" text="No">
      <formula>NOT(ISERROR(SEARCH("No",BQ41)))</formula>
    </cfRule>
    <cfRule type="containsText" dxfId="1041" priority="737" operator="containsText" text="Yes">
      <formula>NOT(ISERROR(SEARCH("Yes",BQ41)))</formula>
    </cfRule>
    <cfRule type="containsText" priority="738" operator="containsText" text="Yes">
      <formula>NOT(ISERROR(SEARCH("Yes",BQ41)))</formula>
    </cfRule>
  </conditionalFormatting>
  <conditionalFormatting sqref="BQ41">
    <cfRule type="containsText" dxfId="1040" priority="733" operator="containsText" text="No">
      <formula>NOT(ISERROR(SEARCH("No",BQ41)))</formula>
    </cfRule>
    <cfRule type="containsText" dxfId="1039" priority="734" operator="containsText" text="Yes">
      <formula>NOT(ISERROR(SEARCH("Yes",BQ41)))</formula>
    </cfRule>
    <cfRule type="containsText" priority="735" operator="containsText" text="Yes">
      <formula>NOT(ISERROR(SEARCH("Yes",BQ41)))</formula>
    </cfRule>
  </conditionalFormatting>
  <conditionalFormatting sqref="BQ61">
    <cfRule type="containsText" dxfId="1038" priority="730" operator="containsText" text="No">
      <formula>NOT(ISERROR(SEARCH("No",BQ61)))</formula>
    </cfRule>
    <cfRule type="containsText" dxfId="1037" priority="731" operator="containsText" text="Yes">
      <formula>NOT(ISERROR(SEARCH("Yes",BQ61)))</formula>
    </cfRule>
    <cfRule type="containsText" priority="732" operator="containsText" text="Yes">
      <formula>NOT(ISERROR(SEARCH("Yes",BQ61)))</formula>
    </cfRule>
  </conditionalFormatting>
  <conditionalFormatting sqref="BQ61">
    <cfRule type="containsText" dxfId="1036" priority="727" operator="containsText" text="No">
      <formula>NOT(ISERROR(SEARCH("No",BQ61)))</formula>
    </cfRule>
    <cfRule type="containsText" dxfId="1035" priority="728" operator="containsText" text="Yes">
      <formula>NOT(ISERROR(SEARCH("Yes",BQ61)))</formula>
    </cfRule>
    <cfRule type="containsText" priority="729" operator="containsText" text="Yes">
      <formula>NOT(ISERROR(SEARCH("Yes",BQ61)))</formula>
    </cfRule>
  </conditionalFormatting>
  <conditionalFormatting sqref="BQ101">
    <cfRule type="containsText" dxfId="1034" priority="724" operator="containsText" text="No">
      <formula>NOT(ISERROR(SEARCH("No",BQ101)))</formula>
    </cfRule>
    <cfRule type="containsText" dxfId="1033" priority="725" operator="containsText" text="Yes">
      <formula>NOT(ISERROR(SEARCH("Yes",BQ101)))</formula>
    </cfRule>
    <cfRule type="containsText" priority="726" operator="containsText" text="Yes">
      <formula>NOT(ISERROR(SEARCH("Yes",BQ101)))</formula>
    </cfRule>
  </conditionalFormatting>
  <conditionalFormatting sqref="BQ101">
    <cfRule type="containsText" dxfId="1032" priority="721" operator="containsText" text="No">
      <formula>NOT(ISERROR(SEARCH("No",BQ101)))</formula>
    </cfRule>
    <cfRule type="containsText" dxfId="1031" priority="722" operator="containsText" text="Yes">
      <formula>NOT(ISERROR(SEARCH("Yes",BQ101)))</formula>
    </cfRule>
    <cfRule type="containsText" priority="723" operator="containsText" text="Yes">
      <formula>NOT(ISERROR(SEARCH("Yes",BQ101)))</formula>
    </cfRule>
  </conditionalFormatting>
  <conditionalFormatting sqref="BQ259">
    <cfRule type="containsText" dxfId="1030" priority="718" operator="containsText" text="No">
      <formula>NOT(ISERROR(SEARCH("No",BQ259)))</formula>
    </cfRule>
    <cfRule type="containsText" dxfId="1029" priority="719" operator="containsText" text="Yes">
      <formula>NOT(ISERROR(SEARCH("Yes",BQ259)))</formula>
    </cfRule>
    <cfRule type="containsText" priority="720" operator="containsText" text="Yes">
      <formula>NOT(ISERROR(SEARCH("Yes",BQ259)))</formula>
    </cfRule>
  </conditionalFormatting>
  <conditionalFormatting sqref="BQ259">
    <cfRule type="containsText" dxfId="1028" priority="715" operator="containsText" text="No">
      <formula>NOT(ISERROR(SEARCH("No",BQ259)))</formula>
    </cfRule>
    <cfRule type="containsText" dxfId="1027" priority="716" operator="containsText" text="Yes">
      <formula>NOT(ISERROR(SEARCH("Yes",BQ259)))</formula>
    </cfRule>
    <cfRule type="containsText" priority="717" operator="containsText" text="Yes">
      <formula>NOT(ISERROR(SEARCH("Yes",BQ259)))</formula>
    </cfRule>
  </conditionalFormatting>
  <conditionalFormatting sqref="BQ41">
    <cfRule type="containsText" dxfId="1026" priority="706" operator="containsText" text="No">
      <formula>NOT(ISERROR(SEARCH("No",BQ41)))</formula>
    </cfRule>
    <cfRule type="containsText" dxfId="1025" priority="707" operator="containsText" text="Yes">
      <formula>NOT(ISERROR(SEARCH("Yes",BQ41)))</formula>
    </cfRule>
    <cfRule type="containsText" priority="708" operator="containsText" text="Yes">
      <formula>NOT(ISERROR(SEARCH("Yes",BQ41)))</formula>
    </cfRule>
  </conditionalFormatting>
  <conditionalFormatting sqref="BQ41">
    <cfRule type="containsText" dxfId="1024" priority="703" operator="containsText" text="No">
      <formula>NOT(ISERROR(SEARCH("No",BQ41)))</formula>
    </cfRule>
    <cfRule type="containsText" dxfId="1023" priority="704" operator="containsText" text="Yes">
      <formula>NOT(ISERROR(SEARCH("Yes",BQ41)))</formula>
    </cfRule>
    <cfRule type="containsText" priority="705" operator="containsText" text="Yes">
      <formula>NOT(ISERROR(SEARCH("Yes",BQ41)))</formula>
    </cfRule>
  </conditionalFormatting>
  <conditionalFormatting sqref="BQ41">
    <cfRule type="containsText" dxfId="1022" priority="700" operator="containsText" text="No">
      <formula>NOT(ISERROR(SEARCH("No",BQ41)))</formula>
    </cfRule>
    <cfRule type="containsText" dxfId="1021" priority="701" operator="containsText" text="Yes">
      <formula>NOT(ISERROR(SEARCH("Yes",BQ41)))</formula>
    </cfRule>
    <cfRule type="containsText" priority="702" operator="containsText" text="Yes">
      <formula>NOT(ISERROR(SEARCH("Yes",BQ41)))</formula>
    </cfRule>
  </conditionalFormatting>
  <conditionalFormatting sqref="BQ41">
    <cfRule type="containsText" dxfId="1020" priority="697" operator="containsText" text="No">
      <formula>NOT(ISERROR(SEARCH("No",BQ41)))</formula>
    </cfRule>
    <cfRule type="containsText" dxfId="1019" priority="698" operator="containsText" text="Yes">
      <formula>NOT(ISERROR(SEARCH("Yes",BQ41)))</formula>
    </cfRule>
    <cfRule type="containsText" priority="699" operator="containsText" text="Yes">
      <formula>NOT(ISERROR(SEARCH("Yes",BQ41)))</formula>
    </cfRule>
  </conditionalFormatting>
  <conditionalFormatting sqref="P103 R103:S103">
    <cfRule type="containsText" dxfId="1018" priority="694" operator="containsText" text="No">
      <formula>NOT(ISERROR(SEARCH("No",P103)))</formula>
    </cfRule>
    <cfRule type="containsText" dxfId="1017" priority="695" operator="containsText" text="Yes">
      <formula>NOT(ISERROR(SEARCH("Yes",P103)))</formula>
    </cfRule>
  </conditionalFormatting>
  <conditionalFormatting sqref="AH103">
    <cfRule type="containsText" dxfId="1016" priority="691" operator="containsText" text="No">
      <formula>NOT(ISERROR(SEARCH("No",AH103)))</formula>
    </cfRule>
    <cfRule type="containsText" dxfId="1015" priority="692" operator="containsText" text="Yes">
      <formula>NOT(ISERROR(SEARCH("Yes",AH103)))</formula>
    </cfRule>
    <cfRule type="containsText" priority="693" operator="containsText" text="Yes">
      <formula>NOT(ISERROR(SEARCH("Yes",AH103)))</formula>
    </cfRule>
  </conditionalFormatting>
  <conditionalFormatting sqref="AH103">
    <cfRule type="containsText" dxfId="1014" priority="688" operator="containsText" text="No">
      <formula>NOT(ISERROR(SEARCH("No",AH103)))</formula>
    </cfRule>
    <cfRule type="containsText" dxfId="1013" priority="689" operator="containsText" text="Yes">
      <formula>NOT(ISERROR(SEARCH("Yes",AH103)))</formula>
    </cfRule>
    <cfRule type="containsText" priority="690" operator="containsText" text="Yes">
      <formula>NOT(ISERROR(SEARCH("Yes",AH103)))</formula>
    </cfRule>
  </conditionalFormatting>
  <conditionalFormatting sqref="AO103">
    <cfRule type="containsText" dxfId="1012" priority="685" operator="containsText" text="No">
      <formula>NOT(ISERROR(SEARCH("No",AO103)))</formula>
    </cfRule>
    <cfRule type="containsText" dxfId="1011" priority="686" operator="containsText" text="Yes">
      <formula>NOT(ISERROR(SEARCH("Yes",AO103)))</formula>
    </cfRule>
    <cfRule type="containsText" priority="687" operator="containsText" text="Yes">
      <formula>NOT(ISERROR(SEARCH("Yes",AO103)))</formula>
    </cfRule>
  </conditionalFormatting>
  <conditionalFormatting sqref="AO103">
    <cfRule type="containsText" dxfId="1010" priority="682" operator="containsText" text="No">
      <formula>NOT(ISERROR(SEARCH("No",AO103)))</formula>
    </cfRule>
    <cfRule type="containsText" dxfId="1009" priority="683" operator="containsText" text="Yes">
      <formula>NOT(ISERROR(SEARCH("Yes",AO103)))</formula>
    </cfRule>
    <cfRule type="containsText" priority="684" operator="containsText" text="Yes">
      <formula>NOT(ISERROR(SEARCH("Yes",AO103)))</formula>
    </cfRule>
  </conditionalFormatting>
  <conditionalFormatting sqref="BC103">
    <cfRule type="containsText" dxfId="1008" priority="679" operator="containsText" text="No">
      <formula>NOT(ISERROR(SEARCH("No",BC103)))</formula>
    </cfRule>
    <cfRule type="containsText" dxfId="1007" priority="680" operator="containsText" text="Yes">
      <formula>NOT(ISERROR(SEARCH("Yes",BC103)))</formula>
    </cfRule>
    <cfRule type="containsText" priority="681" operator="containsText" text="Yes">
      <formula>NOT(ISERROR(SEARCH("Yes",BC103)))</formula>
    </cfRule>
  </conditionalFormatting>
  <conditionalFormatting sqref="BC103">
    <cfRule type="containsText" dxfId="1006" priority="676" operator="containsText" text="No">
      <formula>NOT(ISERROR(SEARCH("No",BC103)))</formula>
    </cfRule>
    <cfRule type="containsText" dxfId="1005" priority="677" operator="containsText" text="Yes">
      <formula>NOT(ISERROR(SEARCH("Yes",BC103)))</formula>
    </cfRule>
    <cfRule type="containsText" priority="678" operator="containsText" text="Yes">
      <formula>NOT(ISERROR(SEARCH("Yes",BC103)))</formula>
    </cfRule>
  </conditionalFormatting>
  <conditionalFormatting sqref="BQ103">
    <cfRule type="containsText" dxfId="1004" priority="673" operator="containsText" text="No">
      <formula>NOT(ISERROR(SEARCH("No",BQ103)))</formula>
    </cfRule>
    <cfRule type="containsText" dxfId="1003" priority="674" operator="containsText" text="Yes">
      <formula>NOT(ISERROR(SEARCH("Yes",BQ103)))</formula>
    </cfRule>
    <cfRule type="containsText" priority="675" operator="containsText" text="Yes">
      <formula>NOT(ISERROR(SEARCH("Yes",BQ103)))</formula>
    </cfRule>
  </conditionalFormatting>
  <conditionalFormatting sqref="BQ103">
    <cfRule type="containsText" dxfId="1002" priority="670" operator="containsText" text="No">
      <formula>NOT(ISERROR(SEARCH("No",BQ103)))</formula>
    </cfRule>
    <cfRule type="containsText" dxfId="1001" priority="671" operator="containsText" text="Yes">
      <formula>NOT(ISERROR(SEARCH("Yes",BQ103)))</formula>
    </cfRule>
    <cfRule type="containsText" priority="672" operator="containsText" text="Yes">
      <formula>NOT(ISERROR(SEARCH("Yes",BQ103)))</formula>
    </cfRule>
  </conditionalFormatting>
  <conditionalFormatting sqref="P161:P166">
    <cfRule type="duplicateValues" dxfId="1000" priority="669"/>
  </conditionalFormatting>
  <conditionalFormatting sqref="BK33">
    <cfRule type="containsText" dxfId="999" priority="664" operator="containsText" text="No">
      <formula>NOT(ISERROR(SEARCH("No",BK33)))</formula>
    </cfRule>
    <cfRule type="containsText" dxfId="998" priority="665" operator="containsText" text="Yes">
      <formula>NOT(ISERROR(SEARCH("Yes",BK33)))</formula>
    </cfRule>
    <cfRule type="containsText" priority="666" operator="containsText" text="Yes">
      <formula>NOT(ISERROR(SEARCH("Yes",BK33)))</formula>
    </cfRule>
  </conditionalFormatting>
  <conditionalFormatting sqref="BL33">
    <cfRule type="containsText" dxfId="997" priority="661" operator="containsText" text="No">
      <formula>NOT(ISERROR(SEARCH("No",BL33)))</formula>
    </cfRule>
    <cfRule type="containsText" dxfId="996" priority="662" operator="containsText" text="Yes">
      <formula>NOT(ISERROR(SEARCH("Yes",BL33)))</formula>
    </cfRule>
    <cfRule type="containsText" priority="663" operator="containsText" text="Yes">
      <formula>NOT(ISERROR(SEARCH("Yes",BL33)))</formula>
    </cfRule>
  </conditionalFormatting>
  <conditionalFormatting sqref="BN33:BQ33">
    <cfRule type="containsText" dxfId="995" priority="658" operator="containsText" text="No">
      <formula>NOT(ISERROR(SEARCH("No",BN33)))</formula>
    </cfRule>
    <cfRule type="containsText" dxfId="994" priority="659" operator="containsText" text="Yes">
      <formula>NOT(ISERROR(SEARCH("Yes",BN33)))</formula>
    </cfRule>
    <cfRule type="containsText" priority="660" operator="containsText" text="Yes">
      <formula>NOT(ISERROR(SEARCH("Yes",BN33)))</formula>
    </cfRule>
  </conditionalFormatting>
  <conditionalFormatting sqref="BP33">
    <cfRule type="containsText" dxfId="993" priority="655" operator="containsText" text="No">
      <formula>NOT(ISERROR(SEARCH("No",BP33)))</formula>
    </cfRule>
    <cfRule type="containsText" dxfId="992" priority="656" operator="containsText" text="Yes">
      <formula>NOT(ISERROR(SEARCH("Yes",BP33)))</formula>
    </cfRule>
    <cfRule type="containsText" priority="657" operator="containsText" text="Yes">
      <formula>NOT(ISERROR(SEARCH("Yes",BP33)))</formula>
    </cfRule>
  </conditionalFormatting>
  <conditionalFormatting sqref="BQ33">
    <cfRule type="containsText" dxfId="991" priority="652" operator="containsText" text="No">
      <formula>NOT(ISERROR(SEARCH("No",BQ33)))</formula>
    </cfRule>
    <cfRule type="containsText" dxfId="990" priority="653" operator="containsText" text="Yes">
      <formula>NOT(ISERROR(SEARCH("Yes",BQ33)))</formula>
    </cfRule>
    <cfRule type="containsText" priority="654" operator="containsText" text="Yes">
      <formula>NOT(ISERROR(SEARCH("Yes",BQ33)))</formula>
    </cfRule>
  </conditionalFormatting>
  <conditionalFormatting sqref="BA152">
    <cfRule type="containsText" dxfId="989" priority="649" operator="containsText" text="No">
      <formula>NOT(ISERROR(SEARCH("No",BA152)))</formula>
    </cfRule>
    <cfRule type="containsText" dxfId="988" priority="650" operator="containsText" text="Yes">
      <formula>NOT(ISERROR(SEARCH("Yes",BA152)))</formula>
    </cfRule>
    <cfRule type="containsText" priority="651" operator="containsText" text="Yes">
      <formula>NOT(ISERROR(SEARCH("Yes",BA152)))</formula>
    </cfRule>
  </conditionalFormatting>
  <conditionalFormatting sqref="Y112:BX112">
    <cfRule type="containsText" dxfId="987" priority="578" operator="containsText" text="No">
      <formula>NOT(ISERROR(SEARCH("No",Y112)))</formula>
    </cfRule>
    <cfRule type="containsText" dxfId="986" priority="579" operator="containsText" text="Yes">
      <formula>NOT(ISERROR(SEARCH("Yes",Y112)))</formula>
    </cfRule>
    <cfRule type="containsText" priority="580" operator="containsText" text="Yes">
      <formula>NOT(ISERROR(SEARCH("Yes",Y112)))</formula>
    </cfRule>
  </conditionalFormatting>
  <conditionalFormatting sqref="Y112:BX112">
    <cfRule type="containsText" dxfId="985" priority="577" operator="containsText" text="NA">
      <formula>NOT(ISERROR(SEARCH("NA",Y112)))</formula>
    </cfRule>
  </conditionalFormatting>
  <conditionalFormatting sqref="AB135">
    <cfRule type="containsText" dxfId="984" priority="574" operator="containsText" text="No">
      <formula>NOT(ISERROR(SEARCH("No",AB135)))</formula>
    </cfRule>
    <cfRule type="containsText" dxfId="983" priority="575" operator="containsText" text="Yes">
      <formula>NOT(ISERROR(SEARCH("Yes",AB135)))</formula>
    </cfRule>
    <cfRule type="containsText" priority="576" operator="containsText" text="Yes">
      <formula>NOT(ISERROR(SEARCH("Yes",AB135)))</formula>
    </cfRule>
  </conditionalFormatting>
  <conditionalFormatting sqref="AB135">
    <cfRule type="containsText" dxfId="982" priority="573" operator="containsText" text="NA">
      <formula>NOT(ISERROR(SEARCH("NA",AB135)))</formula>
    </cfRule>
  </conditionalFormatting>
  <conditionalFormatting sqref="AB301">
    <cfRule type="containsText" dxfId="981" priority="570" operator="containsText" text="No">
      <formula>NOT(ISERROR(SEARCH("No",AB301)))</formula>
    </cfRule>
    <cfRule type="containsText" dxfId="980" priority="571" operator="containsText" text="Yes">
      <formula>NOT(ISERROR(SEARCH("Yes",AB301)))</formula>
    </cfRule>
    <cfRule type="containsText" priority="572" operator="containsText" text="Yes">
      <formula>NOT(ISERROR(SEARCH("Yes",AB301)))</formula>
    </cfRule>
  </conditionalFormatting>
  <conditionalFormatting sqref="AB301">
    <cfRule type="containsText" dxfId="979" priority="569" operator="containsText" text="NA">
      <formula>NOT(ISERROR(SEARCH("NA",AB301)))</formula>
    </cfRule>
  </conditionalFormatting>
  <conditionalFormatting sqref="AI135">
    <cfRule type="containsText" dxfId="978" priority="566" operator="containsText" text="No">
      <formula>NOT(ISERROR(SEARCH("No",AI135)))</formula>
    </cfRule>
    <cfRule type="containsText" dxfId="977" priority="567" operator="containsText" text="Yes">
      <formula>NOT(ISERROR(SEARCH("Yes",AI135)))</formula>
    </cfRule>
    <cfRule type="containsText" priority="568" operator="containsText" text="Yes">
      <formula>NOT(ISERROR(SEARCH("Yes",AI135)))</formula>
    </cfRule>
  </conditionalFormatting>
  <conditionalFormatting sqref="AI135">
    <cfRule type="containsText" dxfId="976" priority="565" operator="containsText" text="NA">
      <formula>NOT(ISERROR(SEARCH("NA",AI135)))</formula>
    </cfRule>
  </conditionalFormatting>
  <conditionalFormatting sqref="AI301">
    <cfRule type="containsText" dxfId="975" priority="562" operator="containsText" text="No">
      <formula>NOT(ISERROR(SEARCH("No",AI301)))</formula>
    </cfRule>
    <cfRule type="containsText" dxfId="974" priority="563" operator="containsText" text="Yes">
      <formula>NOT(ISERROR(SEARCH("Yes",AI301)))</formula>
    </cfRule>
    <cfRule type="containsText" priority="564" operator="containsText" text="Yes">
      <formula>NOT(ISERROR(SEARCH("Yes",AI301)))</formula>
    </cfRule>
  </conditionalFormatting>
  <conditionalFormatting sqref="AI301">
    <cfRule type="containsText" dxfId="973" priority="561" operator="containsText" text="NA">
      <formula>NOT(ISERROR(SEARCH("NA",AI301)))</formula>
    </cfRule>
  </conditionalFormatting>
  <conditionalFormatting sqref="AP135">
    <cfRule type="containsText" dxfId="972" priority="558" operator="containsText" text="No">
      <formula>NOT(ISERROR(SEARCH("No",AP135)))</formula>
    </cfRule>
    <cfRule type="containsText" dxfId="971" priority="559" operator="containsText" text="Yes">
      <formula>NOT(ISERROR(SEARCH("Yes",AP135)))</formula>
    </cfRule>
    <cfRule type="containsText" priority="560" operator="containsText" text="Yes">
      <formula>NOT(ISERROR(SEARCH("Yes",AP135)))</formula>
    </cfRule>
  </conditionalFormatting>
  <conditionalFormatting sqref="AP135">
    <cfRule type="containsText" dxfId="970" priority="557" operator="containsText" text="NA">
      <formula>NOT(ISERROR(SEARCH("NA",AP135)))</formula>
    </cfRule>
  </conditionalFormatting>
  <conditionalFormatting sqref="AP301">
    <cfRule type="containsText" dxfId="969" priority="554" operator="containsText" text="No">
      <formula>NOT(ISERROR(SEARCH("No",AP301)))</formula>
    </cfRule>
    <cfRule type="containsText" dxfId="968" priority="555" operator="containsText" text="Yes">
      <formula>NOT(ISERROR(SEARCH("Yes",AP301)))</formula>
    </cfRule>
    <cfRule type="containsText" priority="556" operator="containsText" text="Yes">
      <formula>NOT(ISERROR(SEARCH("Yes",AP301)))</formula>
    </cfRule>
  </conditionalFormatting>
  <conditionalFormatting sqref="AP301">
    <cfRule type="containsText" dxfId="967" priority="553" operator="containsText" text="NA">
      <formula>NOT(ISERROR(SEARCH("NA",AP301)))</formula>
    </cfRule>
  </conditionalFormatting>
  <conditionalFormatting sqref="AU135">
    <cfRule type="containsText" dxfId="966" priority="550" operator="containsText" text="No">
      <formula>NOT(ISERROR(SEARCH("No",AU135)))</formula>
    </cfRule>
    <cfRule type="containsText" dxfId="965" priority="551" operator="containsText" text="Yes">
      <formula>NOT(ISERROR(SEARCH("Yes",AU135)))</formula>
    </cfRule>
    <cfRule type="containsText" priority="552" operator="containsText" text="Yes">
      <formula>NOT(ISERROR(SEARCH("Yes",AU135)))</formula>
    </cfRule>
  </conditionalFormatting>
  <conditionalFormatting sqref="AU135">
    <cfRule type="containsText" dxfId="964" priority="549" operator="containsText" text="NA">
      <formula>NOT(ISERROR(SEARCH("NA",AU135)))</formula>
    </cfRule>
  </conditionalFormatting>
  <conditionalFormatting sqref="AU301">
    <cfRule type="containsText" dxfId="963" priority="546" operator="containsText" text="No">
      <formula>NOT(ISERROR(SEARCH("No",AU301)))</formula>
    </cfRule>
    <cfRule type="containsText" dxfId="962" priority="547" operator="containsText" text="Yes">
      <formula>NOT(ISERROR(SEARCH("Yes",AU301)))</formula>
    </cfRule>
    <cfRule type="containsText" priority="548" operator="containsText" text="Yes">
      <formula>NOT(ISERROR(SEARCH("Yes",AU301)))</formula>
    </cfRule>
  </conditionalFormatting>
  <conditionalFormatting sqref="AU301">
    <cfRule type="containsText" dxfId="961" priority="545" operator="containsText" text="NA">
      <formula>NOT(ISERROR(SEARCH("NA",AU301)))</formula>
    </cfRule>
  </conditionalFormatting>
  <conditionalFormatting sqref="BB135">
    <cfRule type="containsText" dxfId="960" priority="542" operator="containsText" text="No">
      <formula>NOT(ISERROR(SEARCH("No",BB135)))</formula>
    </cfRule>
    <cfRule type="containsText" dxfId="959" priority="543" operator="containsText" text="Yes">
      <formula>NOT(ISERROR(SEARCH("Yes",BB135)))</formula>
    </cfRule>
    <cfRule type="containsText" priority="544" operator="containsText" text="Yes">
      <formula>NOT(ISERROR(SEARCH("Yes",BB135)))</formula>
    </cfRule>
  </conditionalFormatting>
  <conditionalFormatting sqref="BB135">
    <cfRule type="containsText" dxfId="958" priority="541" operator="containsText" text="NA">
      <formula>NOT(ISERROR(SEARCH("NA",BB135)))</formula>
    </cfRule>
  </conditionalFormatting>
  <conditionalFormatting sqref="BB301">
    <cfRule type="containsText" dxfId="957" priority="538" operator="containsText" text="No">
      <formula>NOT(ISERROR(SEARCH("No",BB301)))</formula>
    </cfRule>
    <cfRule type="containsText" dxfId="956" priority="539" operator="containsText" text="Yes">
      <formula>NOT(ISERROR(SEARCH("Yes",BB301)))</formula>
    </cfRule>
    <cfRule type="containsText" priority="540" operator="containsText" text="Yes">
      <formula>NOT(ISERROR(SEARCH("Yes",BB301)))</formula>
    </cfRule>
  </conditionalFormatting>
  <conditionalFormatting sqref="BB301">
    <cfRule type="containsText" dxfId="955" priority="537" operator="containsText" text="NA">
      <formula>NOT(ISERROR(SEARCH("NA",BB301)))</formula>
    </cfRule>
  </conditionalFormatting>
  <conditionalFormatting sqref="BI135">
    <cfRule type="containsText" dxfId="954" priority="534" operator="containsText" text="No">
      <formula>NOT(ISERROR(SEARCH("No",BI135)))</formula>
    </cfRule>
    <cfRule type="containsText" dxfId="953" priority="535" operator="containsText" text="Yes">
      <formula>NOT(ISERROR(SEARCH("Yes",BI135)))</formula>
    </cfRule>
    <cfRule type="containsText" priority="536" operator="containsText" text="Yes">
      <formula>NOT(ISERROR(SEARCH("Yes",BI135)))</formula>
    </cfRule>
  </conditionalFormatting>
  <conditionalFormatting sqref="BI135">
    <cfRule type="containsText" dxfId="952" priority="533" operator="containsText" text="NA">
      <formula>NOT(ISERROR(SEARCH("NA",BI135)))</formula>
    </cfRule>
  </conditionalFormatting>
  <conditionalFormatting sqref="BI301">
    <cfRule type="containsText" dxfId="951" priority="530" operator="containsText" text="No">
      <formula>NOT(ISERROR(SEARCH("No",BI301)))</formula>
    </cfRule>
    <cfRule type="containsText" dxfId="950" priority="531" operator="containsText" text="Yes">
      <formula>NOT(ISERROR(SEARCH("Yes",BI301)))</formula>
    </cfRule>
    <cfRule type="containsText" priority="532" operator="containsText" text="Yes">
      <formula>NOT(ISERROR(SEARCH("Yes",BI301)))</formula>
    </cfRule>
  </conditionalFormatting>
  <conditionalFormatting sqref="BI301">
    <cfRule type="containsText" dxfId="949" priority="529" operator="containsText" text="NA">
      <formula>NOT(ISERROR(SEARCH("NA",BI301)))</formula>
    </cfRule>
  </conditionalFormatting>
  <conditionalFormatting sqref="BP135:BQ135">
    <cfRule type="containsText" dxfId="948" priority="526" operator="containsText" text="No">
      <formula>NOT(ISERROR(SEARCH("No",BP135)))</formula>
    </cfRule>
    <cfRule type="containsText" dxfId="947" priority="527" operator="containsText" text="Yes">
      <formula>NOT(ISERROR(SEARCH("Yes",BP135)))</formula>
    </cfRule>
    <cfRule type="containsText" priority="528" operator="containsText" text="Yes">
      <formula>NOT(ISERROR(SEARCH("Yes",BP135)))</formula>
    </cfRule>
  </conditionalFormatting>
  <conditionalFormatting sqref="BP135:BQ135">
    <cfRule type="containsText" dxfId="946" priority="525" operator="containsText" text="NA">
      <formula>NOT(ISERROR(SEARCH("NA",BP135)))</formula>
    </cfRule>
  </conditionalFormatting>
  <conditionalFormatting sqref="BP301:BQ301">
    <cfRule type="containsText" dxfId="945" priority="522" operator="containsText" text="No">
      <formula>NOT(ISERROR(SEARCH("No",BP301)))</formula>
    </cfRule>
    <cfRule type="containsText" dxfId="944" priority="523" operator="containsText" text="Yes">
      <formula>NOT(ISERROR(SEARCH("Yes",BP301)))</formula>
    </cfRule>
    <cfRule type="containsText" priority="524" operator="containsText" text="Yes">
      <formula>NOT(ISERROR(SEARCH("Yes",BP301)))</formula>
    </cfRule>
  </conditionalFormatting>
  <conditionalFormatting sqref="BP301:BQ301">
    <cfRule type="containsText" dxfId="943" priority="521" operator="containsText" text="NA">
      <formula>NOT(ISERROR(SEARCH("NA",BP301)))</formula>
    </cfRule>
  </conditionalFormatting>
  <conditionalFormatting sqref="BQ274">
    <cfRule type="containsText" dxfId="942" priority="518" operator="containsText" text="No">
      <formula>NOT(ISERROR(SEARCH("No",BQ274)))</formula>
    </cfRule>
    <cfRule type="containsText" dxfId="941" priority="519" operator="containsText" text="Yes">
      <formula>NOT(ISERROR(SEARCH("Yes",BQ274)))</formula>
    </cfRule>
    <cfRule type="containsText" priority="520" operator="containsText" text="Yes">
      <formula>NOT(ISERROR(SEARCH("Yes",BQ274)))</formula>
    </cfRule>
  </conditionalFormatting>
  <conditionalFormatting sqref="BQ274">
    <cfRule type="containsText" dxfId="940" priority="515" operator="containsText" text="No">
      <formula>NOT(ISERROR(SEARCH("No",BQ274)))</formula>
    </cfRule>
    <cfRule type="containsText" dxfId="939" priority="516" operator="containsText" text="Yes">
      <formula>NOT(ISERROR(SEARCH("Yes",BQ274)))</formula>
    </cfRule>
    <cfRule type="containsText" priority="517" operator="containsText" text="Yes">
      <formula>NOT(ISERROR(SEARCH("Yes",BQ274)))</formula>
    </cfRule>
  </conditionalFormatting>
  <conditionalFormatting sqref="P221 R221:S221">
    <cfRule type="containsText" dxfId="938" priority="513" operator="containsText" text="No">
      <formula>NOT(ISERROR(SEARCH("No",P221)))</formula>
    </cfRule>
    <cfRule type="containsText" dxfId="937" priority="514" operator="containsText" text="Yes">
      <formula>NOT(ISERROR(SEARCH("Yes",P221)))</formula>
    </cfRule>
  </conditionalFormatting>
  <conditionalFormatting sqref="BJ274">
    <cfRule type="containsText" dxfId="936" priority="510" operator="containsText" text="No">
      <formula>NOT(ISERROR(SEARCH("No",BJ274)))</formula>
    </cfRule>
    <cfRule type="containsText" dxfId="935" priority="511" operator="containsText" text="Yes">
      <formula>NOT(ISERROR(SEARCH("Yes",BJ274)))</formula>
    </cfRule>
    <cfRule type="containsText" priority="512" operator="containsText" text="Yes">
      <formula>NOT(ISERROR(SEARCH("Yes",BJ274)))</formula>
    </cfRule>
  </conditionalFormatting>
  <conditionalFormatting sqref="BJ274">
    <cfRule type="containsText" dxfId="934" priority="507" operator="containsText" text="No">
      <formula>NOT(ISERROR(SEARCH("No",BJ274)))</formula>
    </cfRule>
    <cfRule type="containsText" dxfId="933" priority="508" operator="containsText" text="Yes">
      <formula>NOT(ISERROR(SEARCH("Yes",BJ274)))</formula>
    </cfRule>
    <cfRule type="containsText" priority="509" operator="containsText" text="Yes">
      <formula>NOT(ISERROR(SEARCH("Yes",BJ274)))</formula>
    </cfRule>
  </conditionalFormatting>
  <conditionalFormatting sqref="P250">
    <cfRule type="duplicateValues" dxfId="932" priority="500"/>
  </conditionalFormatting>
  <conditionalFormatting sqref="P88:P90">
    <cfRule type="duplicateValues" dxfId="931" priority="495"/>
  </conditionalFormatting>
  <conditionalFormatting sqref="P104">
    <cfRule type="duplicateValues" dxfId="930" priority="486"/>
  </conditionalFormatting>
  <conditionalFormatting sqref="P149:P151 P142">
    <cfRule type="duplicateValues" dxfId="929" priority="483"/>
  </conditionalFormatting>
  <conditionalFormatting sqref="P292">
    <cfRule type="duplicateValues" dxfId="928" priority="482"/>
  </conditionalFormatting>
  <conditionalFormatting sqref="P320 P318">
    <cfRule type="duplicateValues" dxfId="927" priority="481"/>
  </conditionalFormatting>
  <conditionalFormatting sqref="BR6:BT6">
    <cfRule type="containsText" dxfId="926" priority="471" operator="containsText" text="No">
      <formula>NOT(ISERROR(SEARCH("No",BR6)))</formula>
    </cfRule>
    <cfRule type="containsText" dxfId="925" priority="472" operator="containsText" text="Yes">
      <formula>NOT(ISERROR(SEARCH("Yes",BR6)))</formula>
    </cfRule>
    <cfRule type="containsText" priority="473" operator="containsText" text="Yes">
      <formula>NOT(ISERROR(SEARCH("Yes",BR6)))</formula>
    </cfRule>
  </conditionalFormatting>
  <conditionalFormatting sqref="BR87:BT87">
    <cfRule type="containsText" dxfId="924" priority="468" operator="containsText" text="No">
      <formula>NOT(ISERROR(SEARCH("No",BR87)))</formula>
    </cfRule>
    <cfRule type="containsText" dxfId="923" priority="469" operator="containsText" text="Yes">
      <formula>NOT(ISERROR(SEARCH("Yes",BR87)))</formula>
    </cfRule>
    <cfRule type="containsText" priority="470" operator="containsText" text="Yes">
      <formula>NOT(ISERROR(SEARCH("Yes",BR87)))</formula>
    </cfRule>
  </conditionalFormatting>
  <conditionalFormatting sqref="P43">
    <cfRule type="duplicateValues" dxfId="922" priority="463"/>
  </conditionalFormatting>
  <conditionalFormatting sqref="Y182">
    <cfRule type="containsText" dxfId="921" priority="460" operator="containsText" text="No">
      <formula>NOT(ISERROR(SEARCH("No",Y182)))</formula>
    </cfRule>
    <cfRule type="containsText" dxfId="920" priority="461" operator="containsText" text="Yes">
      <formula>NOT(ISERROR(SEARCH("Yes",Y182)))</formula>
    </cfRule>
    <cfRule type="containsText" priority="462" operator="containsText" text="Yes">
      <formula>NOT(ISERROR(SEARCH("Yes",Y182)))</formula>
    </cfRule>
  </conditionalFormatting>
  <conditionalFormatting sqref="Z182">
    <cfRule type="containsText" dxfId="919" priority="457" operator="containsText" text="No">
      <formula>NOT(ISERROR(SEARCH("No",Z182)))</formula>
    </cfRule>
    <cfRule type="containsText" dxfId="918" priority="458" operator="containsText" text="Yes">
      <formula>NOT(ISERROR(SEARCH("Yes",Z182)))</formula>
    </cfRule>
    <cfRule type="containsText" priority="459" operator="containsText" text="Yes">
      <formula>NOT(ISERROR(SEARCH("Yes",Z182)))</formula>
    </cfRule>
  </conditionalFormatting>
  <conditionalFormatting sqref="AC182">
    <cfRule type="containsText" dxfId="917" priority="451" operator="containsText" text="No">
      <formula>NOT(ISERROR(SEARCH("No",AC182)))</formula>
    </cfRule>
    <cfRule type="containsText" dxfId="916" priority="452" operator="containsText" text="Yes">
      <formula>NOT(ISERROR(SEARCH("Yes",AC182)))</formula>
    </cfRule>
    <cfRule type="containsText" priority="453" operator="containsText" text="Yes">
      <formula>NOT(ISERROR(SEARCH("Yes",AC182)))</formula>
    </cfRule>
  </conditionalFormatting>
  <conditionalFormatting sqref="AB182">
    <cfRule type="containsText" dxfId="915" priority="445" operator="containsText" text="No">
      <formula>NOT(ISERROR(SEARCH("No",AB182)))</formula>
    </cfRule>
    <cfRule type="containsText" dxfId="914" priority="446" operator="containsText" text="Yes">
      <formula>NOT(ISERROR(SEARCH("Yes",AB182)))</formula>
    </cfRule>
    <cfRule type="containsText" priority="447" operator="containsText" text="Yes">
      <formula>NOT(ISERROR(SEARCH("Yes",AB182)))</formula>
    </cfRule>
  </conditionalFormatting>
  <conditionalFormatting sqref="P260:P261">
    <cfRule type="duplicateValues" dxfId="913" priority="441"/>
  </conditionalFormatting>
  <conditionalFormatting sqref="P44">
    <cfRule type="duplicateValues" dxfId="912" priority="440"/>
  </conditionalFormatting>
  <conditionalFormatting sqref="P143:P145">
    <cfRule type="duplicateValues" dxfId="911" priority="433"/>
  </conditionalFormatting>
  <conditionalFormatting sqref="P9">
    <cfRule type="duplicateValues" dxfId="910" priority="432"/>
  </conditionalFormatting>
  <conditionalFormatting sqref="P264:P265">
    <cfRule type="duplicateValues" dxfId="909" priority="431"/>
  </conditionalFormatting>
  <conditionalFormatting sqref="P24:P26">
    <cfRule type="duplicateValues" dxfId="908" priority="4657"/>
  </conditionalFormatting>
  <conditionalFormatting sqref="P69:P70">
    <cfRule type="duplicateValues" dxfId="907" priority="4740"/>
  </conditionalFormatting>
  <conditionalFormatting sqref="P85:P87">
    <cfRule type="duplicateValues" dxfId="906" priority="4769"/>
  </conditionalFormatting>
  <conditionalFormatting sqref="P116:P118">
    <cfRule type="duplicateValues" dxfId="905" priority="4838"/>
  </conditionalFormatting>
  <conditionalFormatting sqref="P117:P118">
    <cfRule type="duplicateValues" dxfId="904" priority="4840"/>
  </conditionalFormatting>
  <conditionalFormatting sqref="P183:P185">
    <cfRule type="duplicateValues" dxfId="903" priority="4870"/>
  </conditionalFormatting>
  <conditionalFormatting sqref="P222:P224">
    <cfRule type="duplicateValues" dxfId="902" priority="4928"/>
  </conditionalFormatting>
  <conditionalFormatting sqref="P257 P251">
    <cfRule type="duplicateValues" dxfId="901" priority="4957"/>
  </conditionalFormatting>
  <conditionalFormatting sqref="AF8:AH9">
    <cfRule type="uniqueValues" dxfId="900" priority="430"/>
  </conditionalFormatting>
  <conditionalFormatting sqref="AJ8:AK9">
    <cfRule type="uniqueValues" dxfId="899" priority="429"/>
  </conditionalFormatting>
  <conditionalFormatting sqref="AV41">
    <cfRule type="containsText" dxfId="898" priority="286" operator="containsText" text="No">
      <formula>NOT(ISERROR(SEARCH("No",AV41)))</formula>
    </cfRule>
    <cfRule type="containsText" dxfId="897" priority="287" operator="containsText" text="Yes">
      <formula>NOT(ISERROR(SEARCH("Yes",AV41)))</formula>
    </cfRule>
    <cfRule type="containsText" priority="288" operator="containsText" text="Yes">
      <formula>NOT(ISERROR(SEARCH("Yes",AV41)))</formula>
    </cfRule>
  </conditionalFormatting>
  <conditionalFormatting sqref="AV41">
    <cfRule type="containsText" dxfId="896" priority="283" operator="containsText" text="No">
      <formula>NOT(ISERROR(SEARCH("No",AV41)))</formula>
    </cfRule>
    <cfRule type="containsText" dxfId="895" priority="284" operator="containsText" text="Yes">
      <formula>NOT(ISERROR(SEARCH("Yes",AV41)))</formula>
    </cfRule>
    <cfRule type="containsText" priority="285" operator="containsText" text="Yes">
      <formula>NOT(ISERROR(SEARCH("Yes",AV41)))</formula>
    </cfRule>
  </conditionalFormatting>
  <conditionalFormatting sqref="AV61">
    <cfRule type="containsText" dxfId="894" priority="280" operator="containsText" text="No">
      <formula>NOT(ISERROR(SEARCH("No",AV61)))</formula>
    </cfRule>
    <cfRule type="containsText" dxfId="893" priority="281" operator="containsText" text="Yes">
      <formula>NOT(ISERROR(SEARCH("Yes",AV61)))</formula>
    </cfRule>
    <cfRule type="containsText" priority="282" operator="containsText" text="Yes">
      <formula>NOT(ISERROR(SEARCH("Yes",AV61)))</formula>
    </cfRule>
  </conditionalFormatting>
  <conditionalFormatting sqref="AV61">
    <cfRule type="containsText" dxfId="892" priority="277" operator="containsText" text="No">
      <formula>NOT(ISERROR(SEARCH("No",AV61)))</formula>
    </cfRule>
    <cfRule type="containsText" dxfId="891" priority="278" operator="containsText" text="Yes">
      <formula>NOT(ISERROR(SEARCH("Yes",AV61)))</formula>
    </cfRule>
    <cfRule type="containsText" priority="279" operator="containsText" text="Yes">
      <formula>NOT(ISERROR(SEARCH("Yes",AV61)))</formula>
    </cfRule>
  </conditionalFormatting>
  <conditionalFormatting sqref="AV101">
    <cfRule type="containsText" dxfId="890" priority="274" operator="containsText" text="No">
      <formula>NOT(ISERROR(SEARCH("No",AV101)))</formula>
    </cfRule>
    <cfRule type="containsText" dxfId="889" priority="275" operator="containsText" text="Yes">
      <formula>NOT(ISERROR(SEARCH("Yes",AV101)))</formula>
    </cfRule>
    <cfRule type="containsText" priority="276" operator="containsText" text="Yes">
      <formula>NOT(ISERROR(SEARCH("Yes",AV101)))</formula>
    </cfRule>
  </conditionalFormatting>
  <conditionalFormatting sqref="AV101">
    <cfRule type="containsText" dxfId="888" priority="271" operator="containsText" text="No">
      <formula>NOT(ISERROR(SEARCH("No",AV101)))</formula>
    </cfRule>
    <cfRule type="containsText" dxfId="887" priority="272" operator="containsText" text="Yes">
      <formula>NOT(ISERROR(SEARCH("Yes",AV101)))</formula>
    </cfRule>
    <cfRule type="containsText" priority="273" operator="containsText" text="Yes">
      <formula>NOT(ISERROR(SEARCH("Yes",AV101)))</formula>
    </cfRule>
  </conditionalFormatting>
  <conditionalFormatting sqref="AV259">
    <cfRule type="containsText" dxfId="886" priority="268" operator="containsText" text="No">
      <formula>NOT(ISERROR(SEARCH("No",AV259)))</formula>
    </cfRule>
    <cfRule type="containsText" dxfId="885" priority="269" operator="containsText" text="Yes">
      <formula>NOT(ISERROR(SEARCH("Yes",AV259)))</formula>
    </cfRule>
    <cfRule type="containsText" priority="270" operator="containsText" text="Yes">
      <formula>NOT(ISERROR(SEARCH("Yes",AV259)))</formula>
    </cfRule>
  </conditionalFormatting>
  <conditionalFormatting sqref="AV259">
    <cfRule type="containsText" dxfId="884" priority="265" operator="containsText" text="No">
      <formula>NOT(ISERROR(SEARCH("No",AV259)))</formula>
    </cfRule>
    <cfRule type="containsText" dxfId="883" priority="266" operator="containsText" text="Yes">
      <formula>NOT(ISERROR(SEARCH("Yes",AV259)))</formula>
    </cfRule>
    <cfRule type="containsText" priority="267" operator="containsText" text="Yes">
      <formula>NOT(ISERROR(SEARCH("Yes",AV259)))</formula>
    </cfRule>
  </conditionalFormatting>
  <conditionalFormatting sqref="AA61">
    <cfRule type="containsText" dxfId="882" priority="196" operator="containsText" text="No">
      <formula>NOT(ISERROR(SEARCH("No",AA61)))</formula>
    </cfRule>
    <cfRule type="containsText" dxfId="881" priority="197" operator="containsText" text="Yes">
      <formula>NOT(ISERROR(SEARCH("Yes",AA61)))</formula>
    </cfRule>
    <cfRule type="containsText" priority="198" operator="containsText" text="Yes">
      <formula>NOT(ISERROR(SEARCH("Yes",AA61)))</formula>
    </cfRule>
  </conditionalFormatting>
  <conditionalFormatting sqref="AA61">
    <cfRule type="containsText" dxfId="880" priority="193" operator="containsText" text="No">
      <formula>NOT(ISERROR(SEARCH("No",AA61)))</formula>
    </cfRule>
    <cfRule type="containsText" dxfId="879" priority="194" operator="containsText" text="Yes">
      <formula>NOT(ISERROR(SEARCH("Yes",AA61)))</formula>
    </cfRule>
    <cfRule type="containsText" priority="195" operator="containsText" text="Yes">
      <formula>NOT(ISERROR(SEARCH("Yes",AA61)))</formula>
    </cfRule>
  </conditionalFormatting>
  <conditionalFormatting sqref="U143:U145">
    <cfRule type="containsText" dxfId="878" priority="176" operator="containsText" text="No">
      <formula>NOT(ISERROR(SEARCH("No",U143)))</formula>
    </cfRule>
    <cfRule type="containsText" dxfId="877" priority="177" operator="containsText" text="Yes">
      <formula>NOT(ISERROR(SEARCH("Yes",U143)))</formula>
    </cfRule>
  </conditionalFormatting>
  <conditionalFormatting sqref="U89">
    <cfRule type="containsText" dxfId="876" priority="174" operator="containsText" text="No">
      <formula>NOT(ISERROR(SEARCH("No",U89)))</formula>
    </cfRule>
    <cfRule type="containsText" dxfId="875" priority="175" operator="containsText" text="Yes">
      <formula>NOT(ISERROR(SEARCH("Yes",U89)))</formula>
    </cfRule>
  </conditionalFormatting>
  <conditionalFormatting sqref="U46:U48">
    <cfRule type="containsText" dxfId="874" priority="172" operator="containsText" text="No">
      <formula>NOT(ISERROR(SEARCH("No",U46)))</formula>
    </cfRule>
    <cfRule type="containsText" dxfId="873" priority="173" operator="containsText" text="Yes">
      <formula>NOT(ISERROR(SEARCH("Yes",U46)))</formula>
    </cfRule>
  </conditionalFormatting>
  <conditionalFormatting sqref="U90">
    <cfRule type="containsText" dxfId="872" priority="170" operator="containsText" text="No">
      <formula>NOT(ISERROR(SEARCH("No",U90)))</formula>
    </cfRule>
    <cfRule type="containsText" dxfId="871" priority="171" operator="containsText" text="Yes">
      <formula>NOT(ISERROR(SEARCH("Yes",U90)))</formula>
    </cfRule>
  </conditionalFormatting>
  <conditionalFormatting sqref="U319">
    <cfRule type="containsText" dxfId="870" priority="162" operator="containsText" text="No">
      <formula>NOT(ISERROR(SEARCH("No",U319)))</formula>
    </cfRule>
    <cfRule type="containsText" dxfId="869" priority="163" operator="containsText" text="Yes">
      <formula>NOT(ISERROR(SEARCH("Yes",U319)))</formula>
    </cfRule>
  </conditionalFormatting>
  <conditionalFormatting sqref="U162">
    <cfRule type="containsText" dxfId="868" priority="160" operator="containsText" text="No">
      <formula>NOT(ISERROR(SEARCH("No",U162)))</formula>
    </cfRule>
    <cfRule type="containsText" dxfId="867" priority="161" operator="containsText" text="Yes">
      <formula>NOT(ISERROR(SEARCH("Yes",U162)))</formula>
    </cfRule>
  </conditionalFormatting>
  <conditionalFormatting sqref="U223">
    <cfRule type="containsText" dxfId="866" priority="158" operator="containsText" text="No">
      <formula>NOT(ISERROR(SEARCH("No",U223)))</formula>
    </cfRule>
    <cfRule type="containsText" dxfId="865" priority="159" operator="containsText" text="Yes">
      <formula>NOT(ISERROR(SEARCH("Yes",U223)))</formula>
    </cfRule>
  </conditionalFormatting>
  <conditionalFormatting sqref="U232">
    <cfRule type="containsText" dxfId="864" priority="156" operator="containsText" text="No">
      <formula>NOT(ISERROR(SEARCH("No",U232)))</formula>
    </cfRule>
    <cfRule type="containsText" dxfId="863" priority="157" operator="containsText" text="Yes">
      <formula>NOT(ISERROR(SEARCH("Yes",U232)))</formula>
    </cfRule>
  </conditionalFormatting>
  <conditionalFormatting sqref="U281">
    <cfRule type="containsText" dxfId="862" priority="150" operator="containsText" text="No">
      <formula>NOT(ISERROR(SEARCH("No",U281)))</formula>
    </cfRule>
    <cfRule type="containsText" dxfId="861" priority="151" operator="containsText" text="Yes">
      <formula>NOT(ISERROR(SEARCH("Yes",U281)))</formula>
    </cfRule>
  </conditionalFormatting>
  <conditionalFormatting sqref="U25">
    <cfRule type="containsText" dxfId="860" priority="146" operator="containsText" text="No">
      <formula>NOT(ISERROR(SEARCH("No",U25)))</formula>
    </cfRule>
    <cfRule type="containsText" dxfId="859" priority="147" operator="containsText" text="Yes">
      <formula>NOT(ISERROR(SEARCH("Yes",U25)))</formula>
    </cfRule>
  </conditionalFormatting>
  <conditionalFormatting sqref="U44:U45">
    <cfRule type="containsText" dxfId="858" priority="144" operator="containsText" text="No">
      <formula>NOT(ISERROR(SEARCH("No",U44)))</formula>
    </cfRule>
    <cfRule type="containsText" dxfId="857" priority="145" operator="containsText" text="Yes">
      <formula>NOT(ISERROR(SEARCH("Yes",U44)))</formula>
    </cfRule>
  </conditionalFormatting>
  <conditionalFormatting sqref="U189:U191">
    <cfRule type="containsText" dxfId="856" priority="142" operator="containsText" text="No">
      <formula>NOT(ISERROR(SEARCH("No",U189)))</formula>
    </cfRule>
    <cfRule type="containsText" dxfId="855" priority="143" operator="containsText" text="Yes">
      <formula>NOT(ISERROR(SEARCH("Yes",U189)))</formula>
    </cfRule>
  </conditionalFormatting>
  <conditionalFormatting sqref="U192">
    <cfRule type="containsText" dxfId="854" priority="140" operator="containsText" text="No">
      <formula>NOT(ISERROR(SEARCH("No",U192)))</formula>
    </cfRule>
    <cfRule type="containsText" dxfId="853" priority="141" operator="containsText" text="Yes">
      <formula>NOT(ISERROR(SEARCH("Yes",U192)))</formula>
    </cfRule>
  </conditionalFormatting>
  <conditionalFormatting sqref="U206:U207">
    <cfRule type="containsText" dxfId="852" priority="114" operator="containsText" text="No">
      <formula>NOT(ISERROR(SEARCH("No",U206)))</formula>
    </cfRule>
    <cfRule type="containsText" dxfId="851" priority="115" operator="containsText" text="Yes">
      <formula>NOT(ISERROR(SEARCH("Yes",U206)))</formula>
    </cfRule>
  </conditionalFormatting>
  <conditionalFormatting sqref="S44:S45 S25">
    <cfRule type="containsText" dxfId="850" priority="109" operator="containsText" text="No">
      <formula>NOT(ISERROR(SEARCH("No",S25)))</formula>
    </cfRule>
    <cfRule type="containsText" dxfId="849" priority="110" operator="containsText" text="Yes">
      <formula>NOT(ISERROR(SEARCH("Yes",S25)))</formula>
    </cfRule>
  </conditionalFormatting>
  <conditionalFormatting sqref="S206:S207">
    <cfRule type="containsText" dxfId="848" priority="101" operator="containsText" text="No">
      <formula>NOT(ISERROR(SEARCH("No",S206)))</formula>
    </cfRule>
    <cfRule type="containsText" dxfId="847" priority="102" operator="containsText" text="Yes">
      <formula>NOT(ISERROR(SEARCH("Yes",S206)))</formula>
    </cfRule>
  </conditionalFormatting>
  <conditionalFormatting sqref="S46">
    <cfRule type="containsText" dxfId="846" priority="95" operator="containsText" text="No">
      <formula>NOT(ISERROR(SEARCH("No",S46)))</formula>
    </cfRule>
    <cfRule type="containsText" dxfId="845" priority="96" operator="containsText" text="Yes">
      <formula>NOT(ISERROR(SEARCH("Yes",S46)))</formula>
    </cfRule>
  </conditionalFormatting>
  <conditionalFormatting sqref="S47">
    <cfRule type="containsText" dxfId="844" priority="93" operator="containsText" text="No">
      <formula>NOT(ISERROR(SEARCH("No",S47)))</formula>
    </cfRule>
    <cfRule type="containsText" dxfId="843" priority="94" operator="containsText" text="Yes">
      <formula>NOT(ISERROR(SEARCH("Yes",S47)))</formula>
    </cfRule>
  </conditionalFormatting>
  <conditionalFormatting sqref="S48">
    <cfRule type="containsText" dxfId="842" priority="91" operator="containsText" text="No">
      <formula>NOT(ISERROR(SEARCH("No",S48)))</formula>
    </cfRule>
    <cfRule type="containsText" dxfId="841" priority="92" operator="containsText" text="Yes">
      <formula>NOT(ISERROR(SEARCH("Yes",S48)))</formula>
    </cfRule>
  </conditionalFormatting>
  <conditionalFormatting sqref="S89">
    <cfRule type="containsText" dxfId="840" priority="87" operator="containsText" text="No">
      <formula>NOT(ISERROR(SEARCH("No",S89)))</formula>
    </cfRule>
    <cfRule type="containsText" dxfId="839" priority="88" operator="containsText" text="Yes">
      <formula>NOT(ISERROR(SEARCH("Yes",S89)))</formula>
    </cfRule>
  </conditionalFormatting>
  <conditionalFormatting sqref="S90">
    <cfRule type="containsText" dxfId="838" priority="85" operator="containsText" text="No">
      <formula>NOT(ISERROR(SEARCH("No",S90)))</formula>
    </cfRule>
    <cfRule type="containsText" dxfId="837" priority="86" operator="containsText" text="Yes">
      <formula>NOT(ISERROR(SEARCH("Yes",S90)))</formula>
    </cfRule>
  </conditionalFormatting>
  <conditionalFormatting sqref="S143">
    <cfRule type="containsText" dxfId="836" priority="79" operator="containsText" text="No">
      <formula>NOT(ISERROR(SEARCH("No",S143)))</formula>
    </cfRule>
    <cfRule type="containsText" dxfId="835" priority="80" operator="containsText" text="Yes">
      <formula>NOT(ISERROR(SEARCH("Yes",S143)))</formula>
    </cfRule>
  </conditionalFormatting>
  <conditionalFormatting sqref="S144">
    <cfRule type="containsText" dxfId="834" priority="77" operator="containsText" text="No">
      <formula>NOT(ISERROR(SEARCH("No",S144)))</formula>
    </cfRule>
    <cfRule type="containsText" dxfId="833" priority="78" operator="containsText" text="Yes">
      <formula>NOT(ISERROR(SEARCH("Yes",S144)))</formula>
    </cfRule>
  </conditionalFormatting>
  <conditionalFormatting sqref="S147">
    <cfRule type="containsText" dxfId="832" priority="73" operator="containsText" text="No">
      <formula>NOT(ISERROR(SEARCH("No",S147)))</formula>
    </cfRule>
    <cfRule type="containsText" dxfId="831" priority="74" operator="containsText" text="Yes">
      <formula>NOT(ISERROR(SEARCH("Yes",S147)))</formula>
    </cfRule>
  </conditionalFormatting>
  <conditionalFormatting sqref="S146">
    <cfRule type="containsText" dxfId="830" priority="67" operator="containsText" text="No">
      <formula>NOT(ISERROR(SEARCH("No",S146)))</formula>
    </cfRule>
    <cfRule type="containsText" dxfId="829" priority="68" operator="containsText" text="Yes">
      <formula>NOT(ISERROR(SEARCH("Yes",S146)))</formula>
    </cfRule>
  </conditionalFormatting>
  <conditionalFormatting sqref="S145">
    <cfRule type="containsText" dxfId="828" priority="61" operator="containsText" text="No">
      <formula>NOT(ISERROR(SEARCH("No",S145)))</formula>
    </cfRule>
    <cfRule type="containsText" dxfId="827" priority="62" operator="containsText" text="Yes">
      <formula>NOT(ISERROR(SEARCH("Yes",S145)))</formula>
    </cfRule>
  </conditionalFormatting>
  <conditionalFormatting sqref="S162">
    <cfRule type="containsText" dxfId="826" priority="59" operator="containsText" text="No">
      <formula>NOT(ISERROR(SEARCH("No",S162)))</formula>
    </cfRule>
    <cfRule type="containsText" dxfId="825" priority="60" operator="containsText" text="Yes">
      <formula>NOT(ISERROR(SEARCH("Yes",S162)))</formula>
    </cfRule>
  </conditionalFormatting>
  <conditionalFormatting sqref="S223">
    <cfRule type="containsText" dxfId="824" priority="57" operator="containsText" text="No">
      <formula>NOT(ISERROR(SEARCH("No",S223)))</formula>
    </cfRule>
    <cfRule type="containsText" dxfId="823" priority="58" operator="containsText" text="Yes">
      <formula>NOT(ISERROR(SEARCH("Yes",S223)))</formula>
    </cfRule>
  </conditionalFormatting>
  <conditionalFormatting sqref="S232">
    <cfRule type="containsText" dxfId="822" priority="55" operator="containsText" text="No">
      <formula>NOT(ISERROR(SEARCH("No",S232)))</formula>
    </cfRule>
    <cfRule type="containsText" dxfId="821" priority="56" operator="containsText" text="Yes">
      <formula>NOT(ISERROR(SEARCH("Yes",S232)))</formula>
    </cfRule>
  </conditionalFormatting>
  <conditionalFormatting sqref="S252">
    <cfRule type="containsText" dxfId="820" priority="51" operator="containsText" text="No">
      <formula>NOT(ISERROR(SEARCH("No",S252)))</formula>
    </cfRule>
    <cfRule type="containsText" dxfId="819" priority="52" operator="containsText" text="Yes">
      <formula>NOT(ISERROR(SEARCH("Yes",S252)))</formula>
    </cfRule>
  </conditionalFormatting>
  <conditionalFormatting sqref="S253:S256">
    <cfRule type="containsText" dxfId="818" priority="49" operator="containsText" text="No">
      <formula>NOT(ISERROR(SEARCH("No",S253)))</formula>
    </cfRule>
    <cfRule type="containsText" dxfId="817" priority="50" operator="containsText" text="Yes">
      <formula>NOT(ISERROR(SEARCH("Yes",S253)))</formula>
    </cfRule>
  </conditionalFormatting>
  <conditionalFormatting sqref="S281">
    <cfRule type="containsText" dxfId="816" priority="45" operator="containsText" text="No">
      <formula>NOT(ISERROR(SEARCH("No",S281)))</formula>
    </cfRule>
    <cfRule type="containsText" dxfId="815" priority="46" operator="containsText" text="Yes">
      <formula>NOT(ISERROR(SEARCH("Yes",S281)))</formula>
    </cfRule>
  </conditionalFormatting>
  <conditionalFormatting sqref="S319">
    <cfRule type="containsText" dxfId="814" priority="41" operator="containsText" text="No">
      <formula>NOT(ISERROR(SEARCH("No",S319)))</formula>
    </cfRule>
    <cfRule type="containsText" dxfId="813" priority="42" operator="containsText" text="Yes">
      <formula>NOT(ISERROR(SEARCH("Yes",S319)))</formula>
    </cfRule>
  </conditionalFormatting>
  <conditionalFormatting sqref="U201 S201">
    <cfRule type="duplicateValues" dxfId="812" priority="6193"/>
  </conditionalFormatting>
  <conditionalFormatting sqref="U168 R168:S168">
    <cfRule type="duplicateValues" dxfId="811" priority="6195"/>
  </conditionalFormatting>
  <conditionalFormatting sqref="U49 S42:S43 S49">
    <cfRule type="duplicateValues" dxfId="810" priority="6298"/>
  </conditionalFormatting>
  <conditionalFormatting sqref="U327 U250 U234:U235 U152:U153">
    <cfRule type="containsText" dxfId="809" priority="38" operator="containsText" text="No">
      <formula>NOT(ISERROR(SEARCH("No",U152)))</formula>
    </cfRule>
    <cfRule type="containsText" dxfId="808" priority="39" operator="containsText" text="Yes">
      <formula>NOT(ISERROR(SEARCH("Yes",U152)))</formula>
    </cfRule>
  </conditionalFormatting>
  <conditionalFormatting sqref="P254:P256">
    <cfRule type="duplicateValues" dxfId="807" priority="37"/>
  </conditionalFormatting>
  <conditionalFormatting sqref="P262:P263">
    <cfRule type="duplicateValues" dxfId="806" priority="6509"/>
  </conditionalFormatting>
  <conditionalFormatting sqref="AP197:AT198 AW197:BA198 BK197:BO198 BD197:BI198">
    <cfRule type="containsText" dxfId="805" priority="33" operator="containsText" text="No">
      <formula>NOT(ISERROR(SEARCH("No",AP197)))</formula>
    </cfRule>
    <cfRule type="containsText" dxfId="804" priority="34" operator="containsText" text="Yes">
      <formula>NOT(ISERROR(SEARCH("Yes",AP197)))</formula>
    </cfRule>
    <cfRule type="containsText" priority="35" operator="containsText" text="Yes">
      <formula>NOT(ISERROR(SEARCH("Yes",AP197)))</formula>
    </cfRule>
  </conditionalFormatting>
  <conditionalFormatting sqref="Y197:AO198 Y196:BQ196">
    <cfRule type="containsText" dxfId="803" priority="30" operator="containsText" text="No">
      <formula>NOT(ISERROR(SEARCH("No",Y196)))</formula>
    </cfRule>
    <cfRule type="containsText" dxfId="802" priority="31" operator="containsText" text="Yes">
      <formula>NOT(ISERROR(SEARCH("Yes",Y196)))</formula>
    </cfRule>
    <cfRule type="containsText" priority="32" operator="containsText" text="Yes">
      <formula>NOT(ISERROR(SEARCH("Yes",Y196)))</formula>
    </cfRule>
  </conditionalFormatting>
  <conditionalFormatting sqref="AU197:AU198">
    <cfRule type="containsText" dxfId="801" priority="27" operator="containsText" text="No">
      <formula>NOT(ISERROR(SEARCH("No",AU197)))</formula>
    </cfRule>
    <cfRule type="containsText" dxfId="800" priority="28" operator="containsText" text="Yes">
      <formula>NOT(ISERROR(SEARCH("Yes",AU197)))</formula>
    </cfRule>
    <cfRule type="containsText" priority="29" operator="containsText" text="Yes">
      <formula>NOT(ISERROR(SEARCH("Yes",AU197)))</formula>
    </cfRule>
  </conditionalFormatting>
  <conditionalFormatting sqref="AV197:AV198">
    <cfRule type="containsText" dxfId="799" priority="24" operator="containsText" text="No">
      <formula>NOT(ISERROR(SEARCH("No",AV197)))</formula>
    </cfRule>
    <cfRule type="containsText" dxfId="798" priority="25" operator="containsText" text="Yes">
      <formula>NOT(ISERROR(SEARCH("Yes",AV197)))</formula>
    </cfRule>
    <cfRule type="containsText" priority="26" operator="containsText" text="Yes">
      <formula>NOT(ISERROR(SEARCH("Yes",AV197)))</formula>
    </cfRule>
  </conditionalFormatting>
  <conditionalFormatting sqref="BB197:BC198">
    <cfRule type="containsText" dxfId="797" priority="21" operator="containsText" text="No">
      <formula>NOT(ISERROR(SEARCH("No",BB197)))</formula>
    </cfRule>
    <cfRule type="containsText" dxfId="796" priority="22" operator="containsText" text="Yes">
      <formula>NOT(ISERROR(SEARCH("Yes",BB197)))</formula>
    </cfRule>
    <cfRule type="containsText" priority="23" operator="containsText" text="Yes">
      <formula>NOT(ISERROR(SEARCH("Yes",BB197)))</formula>
    </cfRule>
  </conditionalFormatting>
  <conditionalFormatting sqref="BJ197:BJ198">
    <cfRule type="containsText" dxfId="795" priority="18" operator="containsText" text="No">
      <formula>NOT(ISERROR(SEARCH("No",BJ197)))</formula>
    </cfRule>
    <cfRule type="containsText" dxfId="794" priority="19" operator="containsText" text="Yes">
      <formula>NOT(ISERROR(SEARCH("Yes",BJ197)))</formula>
    </cfRule>
    <cfRule type="containsText" priority="20" operator="containsText" text="Yes">
      <formula>NOT(ISERROR(SEARCH("Yes",BJ197)))</formula>
    </cfRule>
  </conditionalFormatting>
  <conditionalFormatting sqref="BP197:BQ198">
    <cfRule type="containsText" dxfId="793" priority="15" operator="containsText" text="No">
      <formula>NOT(ISERROR(SEARCH("No",BP197)))</formula>
    </cfRule>
    <cfRule type="containsText" dxfId="792" priority="16" operator="containsText" text="Yes">
      <formula>NOT(ISERROR(SEARCH("Yes",BP197)))</formula>
    </cfRule>
    <cfRule type="containsText" priority="17" operator="containsText" text="Yes">
      <formula>NOT(ISERROR(SEARCH("Yes",BP197)))</formula>
    </cfRule>
  </conditionalFormatting>
  <conditionalFormatting sqref="AQ44">
    <cfRule type="containsText" dxfId="791" priority="12" operator="containsText" text="No">
      <formula>NOT(ISERROR(SEARCH("No",AQ44)))</formula>
    </cfRule>
    <cfRule type="containsText" dxfId="790" priority="13" operator="containsText" text="Yes">
      <formula>NOT(ISERROR(SEARCH("Yes",AQ44)))</formula>
    </cfRule>
    <cfRule type="containsText" priority="14" operator="containsText" text="Yes">
      <formula>NOT(ISERROR(SEARCH("Yes",AQ44)))</formula>
    </cfRule>
  </conditionalFormatting>
  <conditionalFormatting sqref="AT44">
    <cfRule type="containsText" dxfId="789" priority="9" operator="containsText" text="No">
      <formula>NOT(ISERROR(SEARCH("No",AT44)))</formula>
    </cfRule>
    <cfRule type="containsText" dxfId="788" priority="10" operator="containsText" text="Yes">
      <formula>NOT(ISERROR(SEARCH("Yes",AT44)))</formula>
    </cfRule>
    <cfRule type="containsText" priority="11" operator="containsText" text="Yes">
      <formula>NOT(ISERROR(SEARCH("Yes",AT44)))</formula>
    </cfRule>
  </conditionalFormatting>
  <conditionalFormatting sqref="AQ189">
    <cfRule type="containsText" dxfId="787" priority="6" operator="containsText" text="No">
      <formula>NOT(ISERROR(SEARCH("No",AQ189)))</formula>
    </cfRule>
    <cfRule type="containsText" dxfId="786" priority="7" operator="containsText" text="Yes">
      <formula>NOT(ISERROR(SEARCH("Yes",AQ189)))</formula>
    </cfRule>
    <cfRule type="containsText" priority="8" operator="containsText" text="Yes">
      <formula>NOT(ISERROR(SEARCH("Yes",AQ189)))</formula>
    </cfRule>
  </conditionalFormatting>
  <conditionalFormatting sqref="AT189">
    <cfRule type="containsText" dxfId="785" priority="3" operator="containsText" text="No">
      <formula>NOT(ISERROR(SEARCH("No",AT189)))</formula>
    </cfRule>
    <cfRule type="containsText" dxfId="784" priority="4" operator="containsText" text="Yes">
      <formula>NOT(ISERROR(SEARCH("Yes",AT189)))</formula>
    </cfRule>
    <cfRule type="containsText" priority="5" operator="containsText" text="Yes">
      <formula>NOT(ISERROR(SEARCH("Yes",AT189)))</formula>
    </cfRule>
  </conditionalFormatting>
  <conditionalFormatting sqref="P45:P48">
    <cfRule type="duplicateValues" dxfId="783" priority="6569"/>
  </conditionalFormatting>
  <conditionalFormatting sqref="P201:P213">
    <cfRule type="duplicateValues" dxfId="782" priority="6603"/>
  </conditionalFormatting>
  <conditionalFormatting sqref="P186:P192">
    <cfRule type="duplicateValues" dxfId="781" priority="6695"/>
  </conditionalFormatting>
  <conditionalFormatting sqref="P6:P8">
    <cfRule type="duplicateValues" dxfId="780" priority="6741"/>
  </conditionalFormatting>
  <conditionalFormatting sqref="P252:P253">
    <cfRule type="duplicateValues" dxfId="779" priority="6762"/>
  </conditionalFormatting>
  <conditionalFormatting sqref="P180:P182">
    <cfRule type="duplicateValues" dxfId="778" priority="6845"/>
  </conditionalFormatting>
  <conditionalFormatting sqref="P277:P278">
    <cfRule type="duplicateValues" dxfId="777" priority="6882"/>
  </conditionalFormatting>
  <conditionalFormatting sqref="P141">
    <cfRule type="duplicateValues" dxfId="776" priority="6917"/>
  </conditionalFormatting>
  <conditionalFormatting sqref="P247">
    <cfRule type="duplicateValues" dxfId="775" priority="6949"/>
  </conditionalFormatting>
  <conditionalFormatting sqref="P196:P198">
    <cfRule type="duplicateValues" dxfId="774" priority="6984"/>
  </conditionalFormatting>
  <conditionalFormatting sqref="P193:P195">
    <cfRule type="duplicateValues" dxfId="773" priority="7021"/>
  </conditionalFormatting>
  <pageMargins left="0.7" right="0.7" top="0.75" bottom="0.75" header="0.3" footer="0.3"/>
  <pageSetup scale="22" orientation="portrait" horizontalDpi="1200" verticalDpi="1200" r:id="rId7"/>
  <colBreaks count="2" manualBreakCount="2">
    <brk id="17" max="355" man="1"/>
    <brk id="49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9A759-8C6A-4B7D-9E30-8BACEEE58F6E}">
  <dimension ref="A1:V107"/>
  <sheetViews>
    <sheetView topLeftCell="A43" workbookViewId="0">
      <selection activeCell="B100" sqref="B100"/>
    </sheetView>
  </sheetViews>
  <sheetFormatPr defaultRowHeight="15"/>
  <cols>
    <col min="2" max="2" width="37.140625" bestFit="1" customWidth="1"/>
  </cols>
  <sheetData>
    <row r="1" spans="1:22">
      <c r="A1" s="8">
        <v>81225</v>
      </c>
      <c r="B1" s="8" t="s">
        <v>26</v>
      </c>
      <c r="C1" s="8" t="s">
        <v>27</v>
      </c>
      <c r="D1" s="181">
        <v>44770</v>
      </c>
      <c r="E1" s="8" t="s">
        <v>29</v>
      </c>
      <c r="F1" s="180" t="s">
        <v>30</v>
      </c>
      <c r="G1" s="180" t="s">
        <v>30</v>
      </c>
      <c r="H1" s="180" t="s">
        <v>30</v>
      </c>
      <c r="I1" s="2" t="str">
        <f>VLOOKUP(A1,'[3]Monitor Schedule'!$A:$BM,16,FALSE)</f>
        <v>No</v>
      </c>
      <c r="J1" s="2" t="str">
        <f>VLOOKUP(A1,'[3]Monitor Schedule'!$A:$BM,17,FALSE)</f>
        <v>No</v>
      </c>
      <c r="K1" s="2" t="str">
        <f>VLOOKUP(A1,'[3]Monitor Schedule'!$A:$BM,18,FALSE)</f>
        <v>No</v>
      </c>
      <c r="L1" s="2" t="str">
        <f>VLOOKUP(A1,'[3]Monitor Schedule'!$A:$BM,19,FALSE)</f>
        <v>No</v>
      </c>
      <c r="M1" s="2" t="str">
        <f>VLOOKUP(A1,'[3]Monitor Schedule'!$A:$BM,20,FALSE)</f>
        <v>No</v>
      </c>
      <c r="N1" s="2" t="str">
        <f>VLOOKUP(A1,'[3]Monitor Schedule'!$A:$BM,21,FALSE)</f>
        <v>Yes</v>
      </c>
      <c r="O1" s="2" t="str">
        <f>VLOOKUP(A1,'[3]Monitor Schedule'!$A:$BM,22,FALSE)</f>
        <v>Yes</v>
      </c>
      <c r="P1" s="180" t="s">
        <v>28</v>
      </c>
      <c r="Q1" s="180" t="s">
        <v>28</v>
      </c>
      <c r="R1" s="2" t="str">
        <f>VLOOKUP(A1,'[3]Monitor Schedule'!$A:$BM,25,FALSE)</f>
        <v>Yes</v>
      </c>
      <c r="S1" s="2" t="str">
        <f>VLOOKUP(A1,'[3]Monitor Schedule'!$A:$BM,26,FALSE)</f>
        <v>Yes</v>
      </c>
      <c r="T1" s="2" t="str">
        <f>VLOOKUP(A1,'[3]Monitor Schedule'!$A:$BM,27,FALSE)</f>
        <v>Yes</v>
      </c>
      <c r="U1" s="2" t="str">
        <f>VLOOKUP(A1,'[3]Monitor Schedule'!$A:$BM,28,FALSE)</f>
        <v>No</v>
      </c>
      <c r="V1" s="2" t="str">
        <f>VLOOKUP(A1,'[3]Monitor Schedule'!$A:$BM,29,FALSE)</f>
        <v>No</v>
      </c>
    </row>
    <row r="2" spans="1:22">
      <c r="A2" s="8">
        <v>9354</v>
      </c>
      <c r="B2" s="8" t="s">
        <v>31</v>
      </c>
      <c r="C2" s="8" t="s">
        <v>32</v>
      </c>
      <c r="D2" s="181">
        <v>44770</v>
      </c>
      <c r="E2" s="8" t="s">
        <v>33</v>
      </c>
      <c r="F2" s="180" t="s">
        <v>28</v>
      </c>
      <c r="G2" s="180" t="str">
        <f>VLOOKUP(A2,'[3]Monitor Schedule'!$A:$BM,14,FALSE)</f>
        <v>Yes</v>
      </c>
      <c r="H2" s="2" t="s">
        <v>30</v>
      </c>
      <c r="I2" s="2" t="s">
        <v>28</v>
      </c>
      <c r="J2" s="2" t="s">
        <v>28</v>
      </c>
      <c r="K2" s="2" t="str">
        <f>VLOOKUP(A2,'[3]Monitor Schedule'!$A:$BM,18,FALSE)</f>
        <v>Yes</v>
      </c>
      <c r="L2" s="2" t="str">
        <f>VLOOKUP(A2,'[3]Monitor Schedule'!$A:$BM,19,FALSE)</f>
        <v>Yes</v>
      </c>
      <c r="M2" s="2" t="s">
        <v>28</v>
      </c>
      <c r="N2" s="2" t="s">
        <v>30</v>
      </c>
      <c r="O2" s="2" t="s">
        <v>28</v>
      </c>
      <c r="P2" s="2" t="str">
        <f>VLOOKUP(A2,'[3]Monitor Schedule'!$A:$BM,23,FALSE)</f>
        <v>Yes</v>
      </c>
      <c r="Q2" s="2" t="str">
        <f>VLOOKUP(A2,'[3]Monitor Schedule'!$A:$BM,24,FALSE)</f>
        <v>Yes</v>
      </c>
      <c r="R2" s="2" t="s">
        <v>28</v>
      </c>
      <c r="S2" s="2" t="s">
        <v>30</v>
      </c>
      <c r="T2" s="2" t="s">
        <v>30</v>
      </c>
      <c r="U2" s="2" t="str">
        <f>VLOOKUP(A2,'[3]Monitor Schedule'!$A:$BM,28,FALSE)</f>
        <v>Yes</v>
      </c>
      <c r="V2" s="2" t="str">
        <f>VLOOKUP(A2,'[3]Monitor Schedule'!$A:$BM,29,FALSE)</f>
        <v>Yes</v>
      </c>
    </row>
    <row r="3" spans="1:22">
      <c r="A3" s="8">
        <v>146617</v>
      </c>
      <c r="B3" s="8" t="s">
        <v>34</v>
      </c>
      <c r="C3" s="8" t="s">
        <v>35</v>
      </c>
      <c r="D3" s="181">
        <v>44770</v>
      </c>
      <c r="E3" s="8" t="s">
        <v>36</v>
      </c>
      <c r="F3" s="2" t="str">
        <f>VLOOKUP(A3,'[3]Monitor Schedule'!$A:$BM,13,FALSE)</f>
        <v>No</v>
      </c>
      <c r="G3" s="2" t="str">
        <f>VLOOKUP(A3,'[3]Monitor Schedule'!$A:$BM,14,FALSE)</f>
        <v>No</v>
      </c>
      <c r="H3" s="2" t="str">
        <f>VLOOKUP(A3,'[3]Monitor Schedule'!$A:$BM,15,FALSE)</f>
        <v>No</v>
      </c>
      <c r="I3" s="2" t="str">
        <f>VLOOKUP(A3,'[3]Monitor Schedule'!$A:$BM,16,FALSE)</f>
        <v>No</v>
      </c>
      <c r="J3" s="2" t="s">
        <v>30</v>
      </c>
      <c r="K3" s="2" t="str">
        <f>VLOOKUP(A3,'[3]Monitor Schedule'!$A:$BM,18,FALSE)</f>
        <v>No</v>
      </c>
      <c r="L3" s="2" t="str">
        <f>VLOOKUP(A3,'[3]Monitor Schedule'!$A:$BM,19,FALSE)</f>
        <v>No</v>
      </c>
      <c r="M3" s="2" t="str">
        <f>VLOOKUP(A3,'[3]Monitor Schedule'!$A:$BM,20,FALSE)</f>
        <v>No</v>
      </c>
      <c r="N3" s="2" t="str">
        <f>VLOOKUP(A3,'[3]Monitor Schedule'!$A:$BM,21,FALSE)</f>
        <v>Yes</v>
      </c>
      <c r="O3" s="2" t="str">
        <f>VLOOKUP(A3,'[3]Monitor Schedule'!$A:$BM,22,FALSE)</f>
        <v>Yes</v>
      </c>
      <c r="P3" s="2" t="str">
        <f>VLOOKUP(A3,'[3]Monitor Schedule'!$A:$BM,23,FALSE)</f>
        <v>No</v>
      </c>
      <c r="Q3" s="2" t="str">
        <f>VLOOKUP(A3,'[3]Monitor Schedule'!$A:$BM,24,FALSE)</f>
        <v>No</v>
      </c>
      <c r="R3" s="2" t="str">
        <f>VLOOKUP(A3,'[3]Monitor Schedule'!$A:$BM,25,FALSE)</f>
        <v>No</v>
      </c>
      <c r="S3" s="2" t="str">
        <f>VLOOKUP(A3,'[3]Monitor Schedule'!$A:$BM,26,FALSE)</f>
        <v>No</v>
      </c>
      <c r="T3" s="2" t="str">
        <f>VLOOKUP(A3,'[3]Monitor Schedule'!$A:$BM,27,FALSE)</f>
        <v>No</v>
      </c>
      <c r="U3" s="2" t="str">
        <f>VLOOKUP(A3,'[3]Monitor Schedule'!$A:$BM,28,FALSE)</f>
        <v>No</v>
      </c>
      <c r="V3" s="2" t="str">
        <f>VLOOKUP(A3,'[3]Monitor Schedule'!$A:$BM,29,FALSE)</f>
        <v>No</v>
      </c>
    </row>
    <row r="4" spans="1:22">
      <c r="A4" s="8">
        <v>77109</v>
      </c>
      <c r="B4" s="8" t="s">
        <v>38</v>
      </c>
      <c r="C4" s="158" t="s">
        <v>39</v>
      </c>
      <c r="D4" s="181">
        <v>44770</v>
      </c>
      <c r="E4" s="8" t="s">
        <v>30</v>
      </c>
      <c r="F4" s="2" t="s">
        <v>30</v>
      </c>
      <c r="G4" s="2" t="s">
        <v>30</v>
      </c>
      <c r="H4" s="2" t="s">
        <v>30</v>
      </c>
      <c r="I4" s="2" t="str">
        <f>VLOOKUP(A4,'[3]Monitor Schedule'!$A:$BM,16,FALSE)</f>
        <v>Yes</v>
      </c>
      <c r="J4" s="2" t="str">
        <f>VLOOKUP(A4,'[3]Monitor Schedule'!$A:$BM,17,FALSE)</f>
        <v>Yes</v>
      </c>
      <c r="K4" s="2" t="s">
        <v>30</v>
      </c>
      <c r="L4" s="2" t="s">
        <v>30</v>
      </c>
      <c r="M4" s="2" t="str">
        <f>VLOOKUP(A4,'[3]Monitor Schedule'!$A:$BM,20,FALSE)</f>
        <v>Yes</v>
      </c>
      <c r="N4" s="2" t="str">
        <f>VLOOKUP(A4,'[3]Monitor Schedule'!$A:$BM,21,FALSE)</f>
        <v>Yes</v>
      </c>
      <c r="O4" s="2" t="s">
        <v>30</v>
      </c>
      <c r="P4" s="2" t="s">
        <v>30</v>
      </c>
      <c r="Q4" s="2" t="s">
        <v>30</v>
      </c>
      <c r="R4" s="2" t="str">
        <f>VLOOKUP(A4,'[3]Monitor Schedule'!$A:$BM,25,FALSE)</f>
        <v>Yes</v>
      </c>
      <c r="S4" s="2" t="str">
        <f>VLOOKUP(A4,'[3]Monitor Schedule'!$A:$BM,26,FALSE)</f>
        <v>Yes</v>
      </c>
      <c r="T4" s="2" t="str">
        <f>VLOOKUP(A4,'[3]Monitor Schedule'!$A:$BM,27,FALSE)</f>
        <v>Yes</v>
      </c>
      <c r="U4" s="2" t="s">
        <v>30</v>
      </c>
      <c r="V4" s="2" t="s">
        <v>30</v>
      </c>
    </row>
    <row r="5" spans="1:22">
      <c r="A5" s="8">
        <v>68369</v>
      </c>
      <c r="B5" s="8" t="s">
        <v>40</v>
      </c>
      <c r="C5" s="158" t="s">
        <v>41</v>
      </c>
      <c r="D5" s="181">
        <v>44770</v>
      </c>
      <c r="E5" s="8" t="s">
        <v>30</v>
      </c>
      <c r="F5" s="2" t="s">
        <v>28</v>
      </c>
      <c r="G5" s="2" t="s">
        <v>28</v>
      </c>
      <c r="H5" s="2" t="str">
        <f>VLOOKUP(A5,'[3]Monitor Schedule'!$A:$BM,15,FALSE)</f>
        <v>Yes</v>
      </c>
      <c r="I5" s="2" t="str">
        <f>VLOOKUP(A5,'[3]Monitor Schedule'!$A:$BM,16,FALSE)</f>
        <v>Yes</v>
      </c>
      <c r="J5" s="2" t="s">
        <v>30</v>
      </c>
      <c r="K5" s="2" t="str">
        <f>VLOOKUP(A5,'[3]Monitor Schedule'!$A:$BM,18,FALSE)</f>
        <v>No</v>
      </c>
      <c r="L5" s="2" t="str">
        <f>VLOOKUP(A5,'[3]Monitor Schedule'!$A:$BM,19,FALSE)</f>
        <v>No</v>
      </c>
      <c r="M5" s="2" t="str">
        <f>VLOOKUP(A5,'[3]Monitor Schedule'!$A:$BM,20,FALSE)</f>
        <v>No</v>
      </c>
      <c r="N5" s="2" t="str">
        <f>VLOOKUP(A5,'[3]Monitor Schedule'!$A:$BM,21,FALSE)</f>
        <v>No</v>
      </c>
      <c r="O5" s="2" t="str">
        <f>VLOOKUP(A5,'[3]Monitor Schedule'!$A:$BM,22,FALSE)</f>
        <v>No</v>
      </c>
      <c r="P5" s="2" t="str">
        <f>VLOOKUP(A5,'[3]Monitor Schedule'!$A:$BM,23,FALSE)</f>
        <v>No</v>
      </c>
      <c r="Q5" s="2" t="str">
        <f>VLOOKUP(A5,'[3]Monitor Schedule'!$A:$BM,24,FALSE)</f>
        <v>No</v>
      </c>
      <c r="R5" s="2" t="str">
        <f>VLOOKUP(A5,'[3]Monitor Schedule'!$A:$BM,25,FALSE)</f>
        <v>No</v>
      </c>
      <c r="S5" s="2" t="str">
        <f>VLOOKUP(A5,'[3]Monitor Schedule'!$A:$BM,26,FALSE)</f>
        <v>No</v>
      </c>
      <c r="T5" s="2" t="str">
        <f>VLOOKUP(A5,'[3]Monitor Schedule'!$A:$BM,27,FALSE)</f>
        <v>No</v>
      </c>
      <c r="U5" s="2" t="str">
        <f>VLOOKUP(A5,'[3]Monitor Schedule'!$A:$BM,28,FALSE)</f>
        <v>No</v>
      </c>
      <c r="V5" s="2" t="str">
        <f>VLOOKUP(A5,'[3]Monitor Schedule'!$A:$BM,29,FALSE)</f>
        <v>No</v>
      </c>
    </row>
    <row r="6" spans="1:22">
      <c r="A6" s="8">
        <v>660884</v>
      </c>
      <c r="B6" s="8" t="s">
        <v>56</v>
      </c>
      <c r="C6" s="8" t="s">
        <v>57</v>
      </c>
      <c r="D6" s="181">
        <v>44757</v>
      </c>
      <c r="E6" s="8" t="s">
        <v>58</v>
      </c>
      <c r="F6" s="2" t="str">
        <f>VLOOKUP(A6,'[3]Monitor Schedule'!$A:$BM,13,FALSE)</f>
        <v>Yes</v>
      </c>
      <c r="G6" s="2" t="str">
        <f>VLOOKUP(A6,'[3]Monitor Schedule'!$A:$BM,14,FALSE)</f>
        <v>Yes</v>
      </c>
      <c r="H6" s="2" t="str">
        <f>VLOOKUP(A6,'[3]Monitor Schedule'!$A:$BM,15,FALSE)</f>
        <v>Yes</v>
      </c>
      <c r="I6" s="2" t="str">
        <f>VLOOKUP(A6,'[3]Monitor Schedule'!$A:$BM,16,FALSE)</f>
        <v>No</v>
      </c>
      <c r="J6" s="2" t="str">
        <f>VLOOKUP(A6,'[3]Monitor Schedule'!$A:$BM,17,FALSE)</f>
        <v>No</v>
      </c>
      <c r="K6" s="2" t="str">
        <f>VLOOKUP(A6,'[3]Monitor Schedule'!$A:$BM,18,FALSE)</f>
        <v>Yes</v>
      </c>
      <c r="L6" s="2" t="str">
        <f>VLOOKUP(A6,'[3]Monitor Schedule'!$A:$BM,19,FALSE)</f>
        <v>No</v>
      </c>
      <c r="M6" s="2" t="str">
        <f>VLOOKUP(A6,'[3]Monitor Schedule'!$A:$BM,20,FALSE)</f>
        <v>Yes</v>
      </c>
      <c r="N6" s="2" t="str">
        <f>VLOOKUP(A6,'[3]Monitor Schedule'!$A:$BM,21,FALSE)</f>
        <v>Yes</v>
      </c>
      <c r="O6" s="2" t="str">
        <f>VLOOKUP(A6,'[3]Monitor Schedule'!$A:$BM,22,FALSE)</f>
        <v>Yes</v>
      </c>
      <c r="P6" s="2" t="str">
        <f>VLOOKUP(A6,'[3]Monitor Schedule'!$A:$BM,23,FALSE)</f>
        <v>No</v>
      </c>
      <c r="Q6" s="2" t="str">
        <f>VLOOKUP(A6,'[3]Monitor Schedule'!$A:$BM,24,FALSE)</f>
        <v>No</v>
      </c>
      <c r="R6" s="2" t="s">
        <v>28</v>
      </c>
      <c r="S6" s="2" t="str">
        <f>VLOOKUP(A6,'[3]Monitor Schedule'!$A:$BM,26,FALSE)</f>
        <v>No</v>
      </c>
      <c r="T6" s="2" t="str">
        <f>VLOOKUP(A6,'[3]Monitor Schedule'!$A:$BM,27,FALSE)</f>
        <v>Yes</v>
      </c>
      <c r="U6" s="2" t="str">
        <f>VLOOKUP(A6,'[3]Monitor Schedule'!$A:$BM,28,FALSE)</f>
        <v>Yes</v>
      </c>
      <c r="V6" s="2" t="str">
        <f>VLOOKUP(A6,'[3]Monitor Schedule'!$A:$BM,29,FALSE)</f>
        <v>Yes</v>
      </c>
    </row>
    <row r="7" spans="1:22">
      <c r="A7" s="8">
        <v>54831</v>
      </c>
      <c r="B7" s="8" t="s">
        <v>59</v>
      </c>
      <c r="C7" s="8" t="s">
        <v>60</v>
      </c>
      <c r="D7" s="181">
        <v>44757</v>
      </c>
      <c r="E7" s="8" t="s">
        <v>58</v>
      </c>
      <c r="F7" s="2" t="s">
        <v>28</v>
      </c>
      <c r="G7" s="2" t="s">
        <v>28</v>
      </c>
      <c r="H7" s="2" t="s">
        <v>28</v>
      </c>
      <c r="I7" s="2" t="s">
        <v>28</v>
      </c>
      <c r="J7" s="2" t="s">
        <v>28</v>
      </c>
      <c r="K7" s="2" t="s">
        <v>28</v>
      </c>
      <c r="L7" s="2" t="s">
        <v>28</v>
      </c>
      <c r="M7" s="2" t="s">
        <v>30</v>
      </c>
      <c r="N7" s="2" t="s">
        <v>30</v>
      </c>
      <c r="O7" s="2" t="str">
        <f>VLOOKUP(A7,'[3]Monitor Schedule'!$A:$BM,22,FALSE)</f>
        <v>Yes</v>
      </c>
      <c r="P7" s="2" t="str">
        <f>VLOOKUP(A7,'[3]Monitor Schedule'!$A:$BM,23,FALSE)</f>
        <v>Yes</v>
      </c>
      <c r="Q7" s="2" t="str">
        <f>VLOOKUP(A7,'[3]Monitor Schedule'!$A:$BM,24,FALSE)</f>
        <v>Yes</v>
      </c>
      <c r="R7" s="2" t="s">
        <v>28</v>
      </c>
      <c r="S7" s="2" t="str">
        <f>VLOOKUP(A7,'[3]Monitor Schedule'!$A:$BM,26,FALSE)</f>
        <v>Yes</v>
      </c>
      <c r="T7" s="2" t="str">
        <f>VLOOKUP(A7,'[3]Monitor Schedule'!$A:$BM,27,FALSE)</f>
        <v>Yes</v>
      </c>
      <c r="U7" s="2" t="str">
        <f>VLOOKUP(A7,'[3]Monitor Schedule'!$A:$BM,28,FALSE)</f>
        <v>No</v>
      </c>
      <c r="V7" s="2" t="str">
        <f>VLOOKUP(A7,'[3]Monitor Schedule'!$A:$BM,29,FALSE)</f>
        <v>Yes</v>
      </c>
    </row>
    <row r="8" spans="1:22">
      <c r="A8" s="8">
        <v>65093</v>
      </c>
      <c r="B8" s="8" t="s">
        <v>67</v>
      </c>
      <c r="C8" s="8" t="s">
        <v>68</v>
      </c>
      <c r="D8" s="181">
        <v>44757</v>
      </c>
      <c r="E8" s="8" t="s">
        <v>69</v>
      </c>
      <c r="F8" s="2" t="str">
        <f>VLOOKUP(A8,'[3]Monitor Schedule'!$A:$BM,13,FALSE)</f>
        <v>No</v>
      </c>
      <c r="G8" s="2" t="str">
        <f>VLOOKUP(A8,'[3]Monitor Schedule'!$A:$BM,14,FALSE)</f>
        <v>No</v>
      </c>
      <c r="H8" s="2" t="str">
        <f>VLOOKUP(A8,'[3]Monitor Schedule'!$A:$BM,15,FALSE)</f>
        <v>No</v>
      </c>
      <c r="I8" s="2" t="str">
        <f>VLOOKUP(A8,'[3]Monitor Schedule'!$A:$BM,16,FALSE)</f>
        <v>No</v>
      </c>
      <c r="J8" s="2" t="str">
        <f>VLOOKUP(A8,'[3]Monitor Schedule'!$A:$BM,17,FALSE)</f>
        <v>No</v>
      </c>
      <c r="K8" s="2" t="s">
        <v>30</v>
      </c>
      <c r="L8" s="2" t="s">
        <v>28</v>
      </c>
      <c r="M8" s="2" t="str">
        <f>VLOOKUP(A8,'[3]Monitor Schedule'!$A:$BM,20,FALSE)</f>
        <v>Yes</v>
      </c>
      <c r="N8" s="2" t="str">
        <f>VLOOKUP(A8,'[3]Monitor Schedule'!$A:$BM,21,FALSE)</f>
        <v>Yes</v>
      </c>
      <c r="O8" s="2" t="str">
        <f>VLOOKUP(A8,'[3]Monitor Schedule'!$A:$BM,22,FALSE)</f>
        <v>No</v>
      </c>
      <c r="P8" s="2" t="str">
        <f>VLOOKUP(A8,'[3]Monitor Schedule'!$A:$BM,23,FALSE)</f>
        <v>No</v>
      </c>
      <c r="Q8" s="2" t="str">
        <f>VLOOKUP(A8,'[3]Monitor Schedule'!$A:$BM,24,FALSE)</f>
        <v>Yes</v>
      </c>
      <c r="R8" s="2" t="str">
        <f>VLOOKUP(A8,'[3]Monitor Schedule'!$A:$BM,25,FALSE)</f>
        <v>Yes</v>
      </c>
      <c r="S8" s="2" t="str">
        <f>VLOOKUP(A8,'[3]Monitor Schedule'!$A:$BM,26,FALSE)</f>
        <v>Yes</v>
      </c>
      <c r="T8" s="2" t="s">
        <v>30</v>
      </c>
      <c r="U8" s="2" t="s">
        <v>30</v>
      </c>
      <c r="V8" s="2" t="str">
        <f>VLOOKUP(A8,'[3]Monitor Schedule'!$A:$BM,29,FALSE)</f>
        <v>No</v>
      </c>
    </row>
    <row r="9" spans="1:22">
      <c r="A9" s="8">
        <v>491</v>
      </c>
      <c r="B9" s="8" t="s">
        <v>424</v>
      </c>
      <c r="C9" s="8" t="s">
        <v>425</v>
      </c>
      <c r="D9" s="181">
        <v>44757</v>
      </c>
      <c r="E9" s="8" t="s">
        <v>426</v>
      </c>
      <c r="F9" s="2" t="e">
        <f>VLOOKUP(A9,'[3]Monitor Schedule'!$A:$BM,13,FALSE)</f>
        <v>#N/A</v>
      </c>
      <c r="G9" s="2" t="e">
        <f>VLOOKUP(A9,'[3]Monitor Schedule'!$A:$BM,14,FALSE)</f>
        <v>#N/A</v>
      </c>
      <c r="H9" s="2" t="e">
        <f>VLOOKUP(A9,'[3]Monitor Schedule'!$A:$BM,15,FALSE)</f>
        <v>#N/A</v>
      </c>
      <c r="I9" s="2" t="e">
        <f>VLOOKUP(A9,'[3]Monitor Schedule'!$A:$BM,16,FALSE)</f>
        <v>#N/A</v>
      </c>
      <c r="J9" s="2" t="s">
        <v>28</v>
      </c>
      <c r="K9" s="2" t="s">
        <v>30</v>
      </c>
      <c r="L9" s="2" t="s">
        <v>30</v>
      </c>
      <c r="M9" s="2" t="e">
        <f>VLOOKUP(A9,'[3]Monitor Schedule'!$A:$BM,20,FALSE)</f>
        <v>#N/A</v>
      </c>
      <c r="N9" s="2" t="e">
        <f>VLOOKUP(A9,'[3]Monitor Schedule'!$A:$BM,21,FALSE)</f>
        <v>#N/A</v>
      </c>
      <c r="O9" s="2" t="e">
        <f>VLOOKUP(A9,'[3]Monitor Schedule'!$A:$BM,22,FALSE)</f>
        <v>#N/A</v>
      </c>
      <c r="P9" s="2" t="e">
        <f>VLOOKUP(A9,'[3]Monitor Schedule'!$A:$BM,23,FALSE)</f>
        <v>#N/A</v>
      </c>
      <c r="Q9" s="2" t="s">
        <v>28</v>
      </c>
      <c r="R9" s="2" t="s">
        <v>30</v>
      </c>
      <c r="S9" s="2" t="s">
        <v>28</v>
      </c>
      <c r="T9" s="2" t="s">
        <v>30</v>
      </c>
      <c r="U9" s="2" t="e">
        <f>VLOOKUP(A9,'[3]Monitor Schedule'!$A:$BM,28,FALSE)</f>
        <v>#N/A</v>
      </c>
      <c r="V9" s="2" t="e">
        <f>VLOOKUP(A9,'[3]Monitor Schedule'!$A:$BM,29,FALSE)</f>
        <v>#N/A</v>
      </c>
    </row>
    <row r="10" spans="1:22">
      <c r="A10" s="8">
        <v>691410</v>
      </c>
      <c r="B10" s="8" t="s">
        <v>74</v>
      </c>
      <c r="C10" s="8" t="s">
        <v>75</v>
      </c>
      <c r="D10" s="181">
        <v>44757</v>
      </c>
      <c r="E10" s="8" t="s">
        <v>30</v>
      </c>
      <c r="F10" s="2" t="str">
        <f>VLOOKUP(A10,'[3]Monitor Schedule'!$A:$BM,13,FALSE)</f>
        <v>Yes</v>
      </c>
      <c r="G10" s="2" t="str">
        <f>VLOOKUP(A10,'[3]Monitor Schedule'!$A:$BM,14,FALSE)</f>
        <v>Yes</v>
      </c>
      <c r="H10" s="2" t="str">
        <f>VLOOKUP(A10,'[3]Monitor Schedule'!$A:$BM,15,FALSE)</f>
        <v>Yes</v>
      </c>
      <c r="I10" s="2" t="str">
        <f>VLOOKUP(A10,'[3]Monitor Schedule'!$A:$BM,16,FALSE)</f>
        <v>No</v>
      </c>
      <c r="J10" s="2" t="str">
        <f>VLOOKUP(A10,'[3]Monitor Schedule'!$A:$BM,17,FALSE)</f>
        <v>No</v>
      </c>
      <c r="K10" s="2" t="str">
        <f>VLOOKUP(A10,'[3]Monitor Schedule'!$A:$BM,18,FALSE)</f>
        <v>No</v>
      </c>
      <c r="L10" s="2" t="str">
        <f>VLOOKUP(A10,'[3]Monitor Schedule'!$A:$BM,19,FALSE)</f>
        <v>Yes</v>
      </c>
      <c r="M10" s="2" t="str">
        <f>VLOOKUP(A10,'[3]Monitor Schedule'!$A:$BM,20,FALSE)</f>
        <v>Yes</v>
      </c>
      <c r="N10" s="2" t="str">
        <f>VLOOKUP(A10,'[3]Monitor Schedule'!$A:$BM,21,FALSE)</f>
        <v>Yes</v>
      </c>
      <c r="O10" s="2" t="str">
        <f>VLOOKUP(A10,'[3]Monitor Schedule'!$A:$BM,22,FALSE)</f>
        <v>No</v>
      </c>
      <c r="P10" s="2" t="str">
        <f>VLOOKUP(A10,'[3]Monitor Schedule'!$A:$BM,23,FALSE)</f>
        <v>No</v>
      </c>
      <c r="Q10" s="2" t="str">
        <f>VLOOKUP(A10,'[3]Monitor Schedule'!$A:$BM,24,FALSE)</f>
        <v>No</v>
      </c>
      <c r="R10" s="2" t="str">
        <f>VLOOKUP(A10,'[3]Monitor Schedule'!$A:$BM,25,FALSE)</f>
        <v>Yes</v>
      </c>
      <c r="S10" s="2" t="str">
        <f>VLOOKUP(A10,'[3]Monitor Schedule'!$A:$BM,26,FALSE)</f>
        <v>Yes</v>
      </c>
      <c r="T10" s="2" t="str">
        <f>VLOOKUP(A10,'[3]Monitor Schedule'!$A:$BM,27,FALSE)</f>
        <v>Yes</v>
      </c>
      <c r="U10" s="2" t="str">
        <f>VLOOKUP(A10,'[3]Monitor Schedule'!$A:$BM,28,FALSE)</f>
        <v>No</v>
      </c>
      <c r="V10" s="2" t="str">
        <f>VLOOKUP(A10,'[3]Monitor Schedule'!$A:$BM,29,FALSE)</f>
        <v>No</v>
      </c>
    </row>
    <row r="11" spans="1:22">
      <c r="A11" s="8">
        <v>85913</v>
      </c>
      <c r="B11" s="8" t="s">
        <v>77</v>
      </c>
      <c r="C11" s="8" t="s">
        <v>78</v>
      </c>
      <c r="D11" s="181">
        <v>44764</v>
      </c>
      <c r="E11" s="8" t="s">
        <v>79</v>
      </c>
      <c r="F11" s="2" t="str">
        <f>VLOOKUP(A11,'[3]Monitor Schedule'!$A:$BM,13,FALSE)</f>
        <v>No</v>
      </c>
      <c r="G11" s="2" t="str">
        <f>VLOOKUP(A11,'[3]Monitor Schedule'!$A:$BM,14,FALSE)</f>
        <v>Yes</v>
      </c>
      <c r="H11" s="2" t="s">
        <v>28</v>
      </c>
      <c r="I11" s="2" t="s">
        <v>28</v>
      </c>
      <c r="J11" s="2" t="s">
        <v>28</v>
      </c>
      <c r="K11" s="2" t="str">
        <f>VLOOKUP(A11,'[3]Monitor Schedule'!$A:$BM,18,FALSE)</f>
        <v>Yes</v>
      </c>
      <c r="L11" s="2" t="str">
        <f>VLOOKUP(A11,'[3]Monitor Schedule'!$A:$BM,19,FALSE)</f>
        <v>Yes</v>
      </c>
      <c r="M11" s="2" t="s">
        <v>28</v>
      </c>
      <c r="N11" s="2" t="str">
        <f>VLOOKUP(A11,'[3]Monitor Schedule'!$A:$BM,21,FALSE)</f>
        <v>No</v>
      </c>
      <c r="O11" s="2" t="str">
        <f>VLOOKUP(A11,'[3]Monitor Schedule'!$A:$BM,22,FALSE)</f>
        <v>No</v>
      </c>
      <c r="P11" s="2" t="str">
        <f>VLOOKUP(A11,'[3]Monitor Schedule'!$A:$BM,23,FALSE)</f>
        <v>Yes</v>
      </c>
      <c r="Q11" s="2" t="s">
        <v>28</v>
      </c>
      <c r="R11" s="2" t="str">
        <f>VLOOKUP(A11,'[3]Monitor Schedule'!$A:$BM,25,FALSE)</f>
        <v>Yes</v>
      </c>
      <c r="S11" s="2" t="str">
        <f>VLOOKUP(A11,'[3]Monitor Schedule'!$A:$BM,26,FALSE)</f>
        <v>No</v>
      </c>
      <c r="T11" s="2" t="str">
        <f>VLOOKUP(A11,'[3]Monitor Schedule'!$A:$BM,27,FALSE)</f>
        <v>No</v>
      </c>
      <c r="U11" s="2" t="str">
        <f>VLOOKUP(A11,'[3]Monitor Schedule'!$A:$BM,28,FALSE)</f>
        <v>No</v>
      </c>
      <c r="V11" s="2" t="str">
        <f>VLOOKUP(A11,'[3]Monitor Schedule'!$A:$BM,29,FALSE)</f>
        <v>No</v>
      </c>
    </row>
    <row r="12" spans="1:22">
      <c r="A12" s="8">
        <v>84085</v>
      </c>
      <c r="B12" s="8" t="s">
        <v>80</v>
      </c>
      <c r="C12" s="8" t="s">
        <v>81</v>
      </c>
      <c r="D12" s="181">
        <v>44757</v>
      </c>
      <c r="E12" s="8" t="s">
        <v>30</v>
      </c>
      <c r="F12" s="2" t="str">
        <f>VLOOKUP(A12,'[3]Monitor Schedule'!$A:$BM,13,FALSE)</f>
        <v>No</v>
      </c>
      <c r="G12" s="2" t="str">
        <f>VLOOKUP(A12,'[3]Monitor Schedule'!$A:$BM,14,FALSE)</f>
        <v>No</v>
      </c>
      <c r="H12" s="2" t="str">
        <f>VLOOKUP(A12,'[3]Monitor Schedule'!$A:$BM,15,FALSE)</f>
        <v>No</v>
      </c>
      <c r="I12" s="2" t="str">
        <f>VLOOKUP(A12,'[3]Monitor Schedule'!$A:$BM,16,FALSE)</f>
        <v>No</v>
      </c>
      <c r="J12" s="2" t="str">
        <f>VLOOKUP(A12,'[3]Monitor Schedule'!$A:$BM,17,FALSE)</f>
        <v>No</v>
      </c>
      <c r="K12" s="2" t="str">
        <f>VLOOKUP(A12,'[3]Monitor Schedule'!$A:$BM,18,FALSE)</f>
        <v>Yes</v>
      </c>
      <c r="L12" s="2" t="str">
        <f>VLOOKUP(A12,'[3]Monitor Schedule'!$A:$BM,19,FALSE)</f>
        <v>Yes</v>
      </c>
      <c r="M12" s="2" t="str">
        <f>VLOOKUP(A12,'[3]Monitor Schedule'!$A:$BM,20,FALSE)</f>
        <v>No</v>
      </c>
      <c r="N12" s="190" t="s">
        <v>42</v>
      </c>
      <c r="O12" s="2" t="str">
        <f>VLOOKUP(A12,'[3]Monitor Schedule'!$A:$BM,22,FALSE)</f>
        <v>No</v>
      </c>
      <c r="P12" s="2" t="str">
        <f>VLOOKUP(A12,'[3]Monitor Schedule'!$A:$BM,23,FALSE)</f>
        <v>No</v>
      </c>
      <c r="Q12" s="2" t="str">
        <f>VLOOKUP(A12,'[3]Monitor Schedule'!$A:$BM,24,FALSE)</f>
        <v>No</v>
      </c>
      <c r="R12" s="2" t="str">
        <f>VLOOKUP(A12,'[3]Monitor Schedule'!$A:$BM,25,FALSE)</f>
        <v>No</v>
      </c>
      <c r="S12" s="2" t="str">
        <f>VLOOKUP(A12,'[3]Monitor Schedule'!$A:$BM,26,FALSE)</f>
        <v>No</v>
      </c>
      <c r="T12" s="2" t="str">
        <f>VLOOKUP(A12,'[3]Monitor Schedule'!$A:$BM,27,FALSE)</f>
        <v>No</v>
      </c>
      <c r="U12" s="2" t="str">
        <f>VLOOKUP(A12,'[3]Monitor Schedule'!$A:$BM,28,FALSE)</f>
        <v>No</v>
      </c>
      <c r="V12" s="2" t="str">
        <f>VLOOKUP(A12,'[3]Monitor Schedule'!$A:$BM,29,FALSE)</f>
        <v>No</v>
      </c>
    </row>
    <row r="13" spans="1:22">
      <c r="A13" s="8">
        <v>813435</v>
      </c>
      <c r="B13" s="8" t="s">
        <v>427</v>
      </c>
      <c r="C13" s="8" t="s">
        <v>428</v>
      </c>
      <c r="D13" s="8"/>
      <c r="E13" s="8" t="e">
        <f>VLOOKUP(A13,[4]ocr_assessors_for_ror!$B:$E,4,FALSE)</f>
        <v>#N/A</v>
      </c>
      <c r="F13" s="2" t="e">
        <f>VLOOKUP(A13,'[3]Monitor Schedule'!$A:$BM,13,FALSE)</f>
        <v>#N/A</v>
      </c>
      <c r="G13" s="2" t="e">
        <f>VLOOKUP(A13,'[3]Monitor Schedule'!$A:$BM,14,FALSE)</f>
        <v>#N/A</v>
      </c>
      <c r="H13" s="2" t="e">
        <f>VLOOKUP(A13,'[3]Monitor Schedule'!$A:$BM,15,FALSE)</f>
        <v>#N/A</v>
      </c>
      <c r="I13" s="2" t="e">
        <f>VLOOKUP(A13,'[3]Monitor Schedule'!$A:$BM,16,FALSE)</f>
        <v>#N/A</v>
      </c>
      <c r="J13" s="2" t="e">
        <f>VLOOKUP(A13,'[3]Monitor Schedule'!$A:$BM,17,FALSE)</f>
        <v>#N/A</v>
      </c>
      <c r="K13" s="2" t="e">
        <f>VLOOKUP(A13,'[3]Monitor Schedule'!$A:$BM,18,FALSE)</f>
        <v>#N/A</v>
      </c>
      <c r="L13" s="2" t="e">
        <f>VLOOKUP(A13,'[3]Monitor Schedule'!$A:$BM,19,FALSE)</f>
        <v>#N/A</v>
      </c>
      <c r="M13" s="2" t="e">
        <f>VLOOKUP(A13,'[3]Monitor Schedule'!$A:$BM,20,FALSE)</f>
        <v>#N/A</v>
      </c>
      <c r="N13" s="2" t="e">
        <f>VLOOKUP(A13,'[3]Monitor Schedule'!$A:$BM,21,FALSE)</f>
        <v>#N/A</v>
      </c>
      <c r="O13" s="2" t="e">
        <f>VLOOKUP(A13,'[3]Monitor Schedule'!$A:$BM,22,FALSE)</f>
        <v>#N/A</v>
      </c>
      <c r="P13" s="2" t="e">
        <f>VLOOKUP(A13,'[3]Monitor Schedule'!$A:$BM,23,FALSE)</f>
        <v>#N/A</v>
      </c>
      <c r="Q13" s="2" t="e">
        <f>VLOOKUP(A13,'[3]Monitor Schedule'!$A:$BM,24,FALSE)</f>
        <v>#N/A</v>
      </c>
      <c r="R13" s="2" t="e">
        <f>VLOOKUP(A13,'[3]Monitor Schedule'!$A:$BM,25,FALSE)</f>
        <v>#N/A</v>
      </c>
      <c r="S13" s="2" t="e">
        <f>VLOOKUP(A13,'[3]Monitor Schedule'!$A:$BM,26,FALSE)</f>
        <v>#N/A</v>
      </c>
      <c r="T13" s="2" t="e">
        <f>VLOOKUP(A13,'[3]Monitor Schedule'!$A:$BM,27,FALSE)</f>
        <v>#N/A</v>
      </c>
      <c r="U13" s="2" t="e">
        <f>VLOOKUP(A13,'[3]Monitor Schedule'!$A:$BM,28,FALSE)</f>
        <v>#N/A</v>
      </c>
      <c r="V13" s="2" t="s">
        <v>30</v>
      </c>
    </row>
    <row r="14" spans="1:22">
      <c r="A14" s="8">
        <v>811229</v>
      </c>
      <c r="B14" s="8" t="s">
        <v>88</v>
      </c>
      <c r="C14" s="8" t="s">
        <v>89</v>
      </c>
      <c r="D14" s="181">
        <v>44770</v>
      </c>
      <c r="E14" s="8" t="s">
        <v>90</v>
      </c>
      <c r="F14" s="2" t="s">
        <v>30</v>
      </c>
      <c r="G14" s="2" t="s">
        <v>30</v>
      </c>
      <c r="H14" s="2" t="s">
        <v>30</v>
      </c>
      <c r="I14" s="2" t="s">
        <v>30</v>
      </c>
      <c r="J14" s="2" t="s">
        <v>30</v>
      </c>
      <c r="K14" s="2" t="str">
        <f>VLOOKUP(A14,'[3]Monitor Schedule'!$A:$BM,18,FALSE)</f>
        <v>No</v>
      </c>
      <c r="L14" s="2" t="str">
        <f>VLOOKUP(A14,'[3]Monitor Schedule'!$A:$BM,19,FALSE)</f>
        <v>No</v>
      </c>
      <c r="M14" s="2" t="str">
        <f>VLOOKUP(A14,'[3]Monitor Schedule'!$A:$BM,20,FALSE)</f>
        <v>No</v>
      </c>
      <c r="N14" s="2" t="s">
        <v>30</v>
      </c>
      <c r="O14" s="2" t="str">
        <f>VLOOKUP(A14,'[3]Monitor Schedule'!$A:$BM,22,FALSE)</f>
        <v>No</v>
      </c>
      <c r="P14" s="2" t="str">
        <f>VLOOKUP(A14,'[3]Monitor Schedule'!$A:$BM,23,FALSE)</f>
        <v>No</v>
      </c>
      <c r="Q14" s="2" t="str">
        <f>VLOOKUP(A14,'[3]Monitor Schedule'!$A:$BM,24,FALSE)</f>
        <v>No</v>
      </c>
      <c r="R14" s="2" t="str">
        <f>VLOOKUP(A14,'[3]Monitor Schedule'!$A:$BM,25,FALSE)</f>
        <v>No</v>
      </c>
      <c r="S14" s="2" t="str">
        <f>VLOOKUP(A14,'[3]Monitor Schedule'!$A:$BM,26,FALSE)</f>
        <v>No</v>
      </c>
      <c r="T14" s="2" t="str">
        <f>VLOOKUP(A14,'[3]Monitor Schedule'!$A:$BM,27,FALSE)</f>
        <v>No</v>
      </c>
      <c r="U14" s="2" t="str">
        <f>VLOOKUP(A14,'[3]Monitor Schedule'!$A:$BM,28,FALSE)</f>
        <v>Yes</v>
      </c>
      <c r="V14" s="2" t="str">
        <f>VLOOKUP(A14,'[3]Monitor Schedule'!$A:$BM,29,FALSE)</f>
        <v>Yes</v>
      </c>
    </row>
    <row r="15" spans="1:22">
      <c r="A15" s="8">
        <v>806912</v>
      </c>
      <c r="B15" s="158" t="s">
        <v>91</v>
      </c>
      <c r="C15" s="158" t="s">
        <v>92</v>
      </c>
      <c r="D15" s="181">
        <v>44770</v>
      </c>
      <c r="E15" s="8" t="s">
        <v>93</v>
      </c>
      <c r="F15" s="2" t="s">
        <v>30</v>
      </c>
      <c r="G15" s="2" t="s">
        <v>28</v>
      </c>
      <c r="H15" s="2" t="s">
        <v>28</v>
      </c>
      <c r="I15" s="2" t="s">
        <v>28</v>
      </c>
      <c r="J15" s="2" t="s">
        <v>28</v>
      </c>
      <c r="K15" s="2" t="s">
        <v>28</v>
      </c>
      <c r="L15" s="2" t="str">
        <f>VLOOKUP(A15,'[3]Monitor Schedule'!$A:$BM,19,FALSE)</f>
        <v>Yes</v>
      </c>
      <c r="M15" s="2" t="str">
        <f>VLOOKUP(A15,'[3]Monitor Schedule'!$A:$BM,20,FALSE)</f>
        <v>Yes</v>
      </c>
      <c r="N15" s="2" t="s">
        <v>30</v>
      </c>
      <c r="O15" s="2" t="s">
        <v>30</v>
      </c>
      <c r="P15" s="2" t="s">
        <v>30</v>
      </c>
      <c r="Q15" s="2" t="str">
        <f>VLOOKUP(A15,'[3]Monitor Schedule'!$A:$BM,24,FALSE)</f>
        <v>Yes</v>
      </c>
      <c r="R15" s="2" t="s">
        <v>28</v>
      </c>
      <c r="S15" s="2" t="s">
        <v>28</v>
      </c>
      <c r="T15" s="2" t="s">
        <v>28</v>
      </c>
      <c r="U15" s="2" t="str">
        <f>VLOOKUP(A15,'[3]Monitor Schedule'!$A:$BM,28,FALSE)</f>
        <v>Yes</v>
      </c>
      <c r="V15" s="2" t="str">
        <f>VLOOKUP(A15,'[3]Monitor Schedule'!$A:$BM,29,FALSE)</f>
        <v>Yes</v>
      </c>
    </row>
    <row r="16" spans="1:22">
      <c r="A16" s="153">
        <v>952280</v>
      </c>
      <c r="B16" s="153" t="s">
        <v>95</v>
      </c>
      <c r="C16" s="1" t="s">
        <v>96</v>
      </c>
      <c r="D16" s="189">
        <v>44770</v>
      </c>
      <c r="E16" s="8" t="s">
        <v>30</v>
      </c>
      <c r="F16" s="2" t="s">
        <v>30</v>
      </c>
      <c r="G16" s="2" t="s">
        <v>30</v>
      </c>
      <c r="H16" s="2" t="s">
        <v>30</v>
      </c>
      <c r="I16" s="2" t="str">
        <f>VLOOKUP(A16,'[3]Monitor Schedule'!$A:$BM,16,FALSE)</f>
        <v>Yes</v>
      </c>
      <c r="J16" s="2" t="str">
        <f>VLOOKUP(A16,'[3]Monitor Schedule'!$A:$BM,17,FALSE)</f>
        <v>Yes</v>
      </c>
      <c r="K16" s="2" t="s">
        <v>30</v>
      </c>
      <c r="L16" s="2" t="str">
        <f>VLOOKUP(A16,'[3]Monitor Schedule'!$A:$BM,19,FALSE)</f>
        <v>No</v>
      </c>
      <c r="M16" s="2" t="str">
        <f>VLOOKUP(A16,'[3]Monitor Schedule'!$A:$BM,20,FALSE)</f>
        <v>No</v>
      </c>
      <c r="N16" s="2" t="str">
        <f>VLOOKUP(A16,'[3]Monitor Schedule'!$A:$BM,21,FALSE)</f>
        <v>No</v>
      </c>
      <c r="O16" s="2" t="str">
        <f>VLOOKUP(A16,'[3]Monitor Schedule'!$A:$BM,22,FALSE)</f>
        <v>No</v>
      </c>
      <c r="P16" s="2" t="str">
        <f>VLOOKUP(A16,'[3]Monitor Schedule'!$A:$BM,23,FALSE)</f>
        <v>No</v>
      </c>
      <c r="Q16" s="2" t="str">
        <f>VLOOKUP(A16,'[3]Monitor Schedule'!$A:$BM,24,FALSE)</f>
        <v>No</v>
      </c>
      <c r="R16" s="2" t="str">
        <f>VLOOKUP(A16,'[3]Monitor Schedule'!$A:$BM,25,FALSE)</f>
        <v>No</v>
      </c>
      <c r="S16" s="2" t="str">
        <f>VLOOKUP(A16,'[3]Monitor Schedule'!$A:$BM,26,FALSE)</f>
        <v>No</v>
      </c>
      <c r="T16" s="2" t="str">
        <f>VLOOKUP(A16,'[3]Monitor Schedule'!$A:$BM,27,FALSE)</f>
        <v>No</v>
      </c>
      <c r="U16" s="2" t="str">
        <f>VLOOKUP(A16,'[3]Monitor Schedule'!$A:$BM,28,FALSE)</f>
        <v>No</v>
      </c>
      <c r="V16" s="2" t="str">
        <f>VLOOKUP(A16,'[3]Monitor Schedule'!$A:$BM,29,FALSE)</f>
        <v>No</v>
      </c>
    </row>
    <row r="17" spans="1:22">
      <c r="A17" s="185">
        <v>280615</v>
      </c>
      <c r="B17" s="8" t="s">
        <v>97</v>
      </c>
      <c r="C17" s="8" t="s">
        <v>98</v>
      </c>
      <c r="D17" s="181">
        <v>44757</v>
      </c>
      <c r="E17" s="8" t="s">
        <v>99</v>
      </c>
      <c r="F17" s="2" t="str">
        <f>VLOOKUP(A17,'[3]Monitor Schedule'!$A:$BM,13,FALSE)</f>
        <v>Yes</v>
      </c>
      <c r="G17" s="2" t="str">
        <f>VLOOKUP(A17,'[3]Monitor Schedule'!$A:$BM,14,FALSE)</f>
        <v>Yes</v>
      </c>
      <c r="H17" s="2" t="str">
        <f>VLOOKUP(A17,'[3]Monitor Schedule'!$A:$BM,15,FALSE)</f>
        <v>Yes</v>
      </c>
      <c r="I17" s="2" t="str">
        <f>VLOOKUP(A17,'[3]Monitor Schedule'!$A:$BM,16,FALSE)</f>
        <v>No</v>
      </c>
      <c r="J17" s="2" t="str">
        <f>VLOOKUP(A17,'[3]Monitor Schedule'!$A:$BM,17,FALSE)</f>
        <v>No</v>
      </c>
      <c r="K17" s="2" t="str">
        <f>VLOOKUP(A17,'[3]Monitor Schedule'!$A:$BM,18,FALSE)</f>
        <v>No</v>
      </c>
      <c r="L17" s="2" t="str">
        <f>VLOOKUP(A17,'[3]Monitor Schedule'!$A:$BM,19,FALSE)</f>
        <v>No</v>
      </c>
      <c r="M17" s="2" t="str">
        <f>VLOOKUP(A17,'[3]Monitor Schedule'!$A:$BM,20,FALSE)</f>
        <v>No</v>
      </c>
      <c r="N17" s="2" t="str">
        <f>VLOOKUP(A17,'[3]Monitor Schedule'!$A:$BM,21,FALSE)</f>
        <v>No</v>
      </c>
      <c r="O17" s="2" t="str">
        <f>VLOOKUP(A17,'[3]Monitor Schedule'!$A:$BM,22,FALSE)</f>
        <v>No</v>
      </c>
      <c r="P17" s="2" t="str">
        <f>VLOOKUP(A17,'[3]Monitor Schedule'!$A:$BM,23,FALSE)</f>
        <v>No</v>
      </c>
      <c r="Q17" s="2" t="str">
        <f>VLOOKUP(A17,'[3]Monitor Schedule'!$A:$BM,24,FALSE)</f>
        <v>No</v>
      </c>
      <c r="R17" s="2" t="s">
        <v>28</v>
      </c>
      <c r="S17" s="2" t="str">
        <f>VLOOKUP(A17,'[3]Monitor Schedule'!$A:$BM,26,FALSE)</f>
        <v>Yes</v>
      </c>
      <c r="T17" s="2" t="str">
        <f>VLOOKUP(A17,'[3]Monitor Schedule'!$A:$BM,27,FALSE)</f>
        <v>Yes</v>
      </c>
      <c r="U17" s="2" t="s">
        <v>28</v>
      </c>
      <c r="V17" s="2" t="s">
        <v>30</v>
      </c>
    </row>
    <row r="18" spans="1:22">
      <c r="A18" s="8">
        <v>952104</v>
      </c>
      <c r="B18" s="8" t="s">
        <v>100</v>
      </c>
      <c r="C18" s="8" t="s">
        <v>101</v>
      </c>
      <c r="D18" s="181">
        <v>44770</v>
      </c>
      <c r="E18" s="8" t="s">
        <v>102</v>
      </c>
      <c r="F18" s="2" t="s">
        <v>30</v>
      </c>
      <c r="G18" s="2" t="str">
        <f>VLOOKUP(A18,'[3]Monitor Schedule'!$A:$BM,14,FALSE)</f>
        <v>No</v>
      </c>
      <c r="H18" s="2" t="str">
        <f>VLOOKUP(A18,'[3]Monitor Schedule'!$A:$BM,15,FALSE)</f>
        <v>No</v>
      </c>
      <c r="I18" s="2" t="str">
        <f>VLOOKUP(A18,'[3]Monitor Schedule'!$A:$BM,16,FALSE)</f>
        <v>No</v>
      </c>
      <c r="J18" s="2" t="s">
        <v>30</v>
      </c>
      <c r="K18" s="2" t="str">
        <f>VLOOKUP(A18,'[3]Monitor Schedule'!$A:$BM,18,FALSE)</f>
        <v>Yes</v>
      </c>
      <c r="L18" s="2" t="str">
        <f>VLOOKUP(A18,'[3]Monitor Schedule'!$A:$BM,19,FALSE)</f>
        <v>Yes</v>
      </c>
      <c r="M18" s="2" t="str">
        <f>VLOOKUP(A18,'[3]Monitor Schedule'!$A:$BM,20,FALSE)</f>
        <v>No</v>
      </c>
      <c r="N18" s="2" t="str">
        <f>VLOOKUP(A18,'[3]Monitor Schedule'!$A:$BM,21,FALSE)</f>
        <v>No</v>
      </c>
      <c r="O18" s="2" t="str">
        <f>VLOOKUP(A18,'[3]Monitor Schedule'!$A:$BM,22,FALSE)</f>
        <v>No</v>
      </c>
      <c r="P18" s="2" t="str">
        <f>VLOOKUP(A18,'[3]Monitor Schedule'!$A:$BM,23,FALSE)</f>
        <v>No</v>
      </c>
      <c r="Q18" s="2" t="str">
        <f>VLOOKUP(A18,'[3]Monitor Schedule'!$A:$BM,24,FALSE)</f>
        <v>No</v>
      </c>
      <c r="R18" s="2" t="str">
        <f>VLOOKUP(A18,'[3]Monitor Schedule'!$A:$BM,25,FALSE)</f>
        <v>No</v>
      </c>
      <c r="S18" s="2" t="str">
        <f>VLOOKUP(A18,'[3]Monitor Schedule'!$A:$BM,26,FALSE)</f>
        <v>No</v>
      </c>
      <c r="T18" s="2" t="str">
        <f>VLOOKUP(A18,'[3]Monitor Schedule'!$A:$BM,27,FALSE)</f>
        <v>No</v>
      </c>
      <c r="U18" s="2" t="str">
        <f>VLOOKUP(A18,'[3]Monitor Schedule'!$A:$BM,28,FALSE)</f>
        <v>No</v>
      </c>
      <c r="V18" s="2" t="str">
        <f>VLOOKUP(A18,'[3]Monitor Schedule'!$A:$BM,29,FALSE)</f>
        <v>No</v>
      </c>
    </row>
    <row r="19" spans="1:22">
      <c r="A19" s="8">
        <v>662305</v>
      </c>
      <c r="B19" s="8" t="s">
        <v>104</v>
      </c>
      <c r="C19" s="8" t="s">
        <v>105</v>
      </c>
      <c r="D19" s="181">
        <v>44770</v>
      </c>
      <c r="E19" s="8" t="s">
        <v>30</v>
      </c>
      <c r="F19" s="2" t="s">
        <v>30</v>
      </c>
      <c r="G19" s="2" t="s">
        <v>30</v>
      </c>
      <c r="H19" s="2" t="s">
        <v>30</v>
      </c>
      <c r="I19" s="2" t="s">
        <v>30</v>
      </c>
      <c r="J19" s="2" t="s">
        <v>30</v>
      </c>
      <c r="K19" s="2" t="s">
        <v>30</v>
      </c>
      <c r="L19" s="2" t="s">
        <v>30</v>
      </c>
      <c r="M19" s="2" t="s">
        <v>30</v>
      </c>
      <c r="N19" s="2" t="str">
        <f>VLOOKUP(A19,'[3]Monitor Schedule'!$A:$BM,21,FALSE)</f>
        <v>Yes</v>
      </c>
      <c r="O19" s="2" t="str">
        <f>VLOOKUP(A19,'[3]Monitor Schedule'!$A:$BM,22,FALSE)</f>
        <v>Yes</v>
      </c>
      <c r="P19" s="2" t="str">
        <f>VLOOKUP(A19,'[3]Monitor Schedule'!$A:$BM,23,FALSE)</f>
        <v>Yes</v>
      </c>
      <c r="Q19" s="2" t="s">
        <v>28</v>
      </c>
      <c r="R19" s="2" t="s">
        <v>30</v>
      </c>
      <c r="S19" s="2" t="s">
        <v>28</v>
      </c>
      <c r="T19" s="2" t="str">
        <f>VLOOKUP(A19,'[3]Monitor Schedule'!$A:$BM,27,FALSE)</f>
        <v>Yes</v>
      </c>
      <c r="U19" s="2" t="s">
        <v>30</v>
      </c>
      <c r="V19" s="2" t="s">
        <v>30</v>
      </c>
    </row>
    <row r="20" spans="1:22">
      <c r="A20" s="8">
        <v>814750</v>
      </c>
      <c r="B20" s="8" t="s">
        <v>107</v>
      </c>
      <c r="C20" s="8" t="s">
        <v>108</v>
      </c>
      <c r="D20" s="181">
        <v>44770</v>
      </c>
      <c r="E20" s="8" t="s">
        <v>109</v>
      </c>
      <c r="F20" s="2" t="s">
        <v>28</v>
      </c>
      <c r="G20" s="2" t="s">
        <v>28</v>
      </c>
      <c r="H20" s="2" t="s">
        <v>30</v>
      </c>
      <c r="I20" s="2" t="s">
        <v>30</v>
      </c>
      <c r="J20" s="2" t="s">
        <v>30</v>
      </c>
      <c r="K20" s="2" t="s">
        <v>30</v>
      </c>
      <c r="L20" s="2" t="str">
        <f>VLOOKUP(A20,'[3]Monitor Schedule'!$A:$BM,19,FALSE)</f>
        <v>No</v>
      </c>
      <c r="M20" s="2" t="str">
        <f>VLOOKUP(A20,'[3]Monitor Schedule'!$A:$BM,20,FALSE)</f>
        <v>No</v>
      </c>
      <c r="N20" s="2" t="str">
        <f>VLOOKUP(A20,'[3]Monitor Schedule'!$A:$BM,21,FALSE)</f>
        <v>Yes</v>
      </c>
      <c r="O20" s="2" t="str">
        <f>VLOOKUP(A20,'[3]Monitor Schedule'!$A:$BM,22,FALSE)</f>
        <v>Yes</v>
      </c>
      <c r="P20" s="2" t="s">
        <v>30</v>
      </c>
      <c r="Q20" s="2" t="s">
        <v>30</v>
      </c>
      <c r="R20" s="2" t="s">
        <v>30</v>
      </c>
      <c r="S20" s="2" t="str">
        <f>VLOOKUP(A20,'[3]Monitor Schedule'!$A:$BM,26,FALSE)</f>
        <v>Yes</v>
      </c>
      <c r="T20" s="2" t="str">
        <f>VLOOKUP(A20,'[3]Monitor Schedule'!$A:$BM,27,FALSE)</f>
        <v>Yes</v>
      </c>
      <c r="U20" s="2" t="s">
        <v>30</v>
      </c>
      <c r="V20" s="2" t="s">
        <v>30</v>
      </c>
    </row>
    <row r="21" spans="1:22">
      <c r="A21" s="8">
        <v>805971</v>
      </c>
      <c r="B21" s="8" t="s">
        <v>110</v>
      </c>
      <c r="C21" s="8" t="s">
        <v>111</v>
      </c>
      <c r="D21" s="181">
        <v>44770</v>
      </c>
      <c r="E21" s="8" t="s">
        <v>112</v>
      </c>
      <c r="F21" s="2" t="s">
        <v>30</v>
      </c>
      <c r="G21" s="2" t="s">
        <v>30</v>
      </c>
      <c r="H21" s="2" t="s">
        <v>30</v>
      </c>
      <c r="I21" s="2" t="s">
        <v>30</v>
      </c>
      <c r="J21" s="2" t="str">
        <f>VLOOKUP(A21,'[3]Monitor Schedule'!$A:$BM,17,FALSE)</f>
        <v>Yes</v>
      </c>
      <c r="K21" s="2" t="str">
        <f>VLOOKUP(A21,'[3]Monitor Schedule'!$A:$BM,18,FALSE)</f>
        <v>Yes</v>
      </c>
      <c r="L21" s="2" t="s">
        <v>30</v>
      </c>
      <c r="M21" s="2" t="str">
        <f>VLOOKUP(A21,'[3]Monitor Schedule'!$A:$BM,20,FALSE)</f>
        <v>No</v>
      </c>
      <c r="N21" s="2" t="str">
        <f>VLOOKUP(A21,'[3]Monitor Schedule'!$A:$BM,21,FALSE)</f>
        <v>No</v>
      </c>
      <c r="O21" s="2" t="str">
        <f>VLOOKUP(A21,'[3]Monitor Schedule'!$A:$BM,22,FALSE)</f>
        <v>No</v>
      </c>
      <c r="P21" s="2" t="str">
        <f>VLOOKUP(A21,'[3]Monitor Schedule'!$A:$BM,23,FALSE)</f>
        <v>No</v>
      </c>
      <c r="Q21" s="2" t="str">
        <f>VLOOKUP(A21,'[3]Monitor Schedule'!$A:$BM,24,FALSE)</f>
        <v>No</v>
      </c>
      <c r="R21" s="2" t="str">
        <f>VLOOKUP(A21,'[3]Monitor Schedule'!$A:$BM,25,FALSE)</f>
        <v>No</v>
      </c>
      <c r="S21" s="2" t="str">
        <f>VLOOKUP(A21,'[3]Monitor Schedule'!$A:$BM,26,FALSE)</f>
        <v>No</v>
      </c>
      <c r="T21" s="2" t="str">
        <f>VLOOKUP(A21,'[3]Monitor Schedule'!$A:$BM,27,FALSE)</f>
        <v>No</v>
      </c>
      <c r="U21" s="2" t="str">
        <f>VLOOKUP(A21,'[3]Monitor Schedule'!$A:$BM,28,FALSE)</f>
        <v>No</v>
      </c>
      <c r="V21" s="2" t="str">
        <f>VLOOKUP(A21,'[3]Monitor Schedule'!$A:$BM,29,FALSE)</f>
        <v>Yes</v>
      </c>
    </row>
    <row r="22" spans="1:22">
      <c r="A22" s="8">
        <v>813772</v>
      </c>
      <c r="B22" s="8" t="s">
        <v>115</v>
      </c>
      <c r="C22" s="8" t="s">
        <v>116</v>
      </c>
      <c r="D22" s="181">
        <v>44770</v>
      </c>
      <c r="E22" s="8" t="s">
        <v>117</v>
      </c>
      <c r="F22" s="2" t="str">
        <f>VLOOKUP(A22,'[3]Monitor Schedule'!$A:$BM,13,FALSE)</f>
        <v>Yes</v>
      </c>
      <c r="G22" s="2" t="s">
        <v>30</v>
      </c>
      <c r="H22" s="2" t="s">
        <v>30</v>
      </c>
      <c r="I22" s="2" t="s">
        <v>28</v>
      </c>
      <c r="J22" s="2" t="str">
        <f>VLOOKUP(A22,'[3]Monitor Schedule'!$A:$BM,17,FALSE)</f>
        <v>Yes</v>
      </c>
      <c r="K22" s="2" t="str">
        <f>VLOOKUP(A22,'[3]Monitor Schedule'!$A:$BM,18,FALSE)</f>
        <v>Yes</v>
      </c>
      <c r="L22" s="2" t="str">
        <f>VLOOKUP(A22,'[3]Monitor Schedule'!$A:$BM,19,FALSE)</f>
        <v>No</v>
      </c>
      <c r="M22" s="2" t="str">
        <f>VLOOKUP(A22,'[3]Monitor Schedule'!$A:$BM,20,FALSE)</f>
        <v>No</v>
      </c>
      <c r="N22" s="2" t="str">
        <f>VLOOKUP(A22,'[3]Monitor Schedule'!$A:$BM,21,FALSE)</f>
        <v>Yes</v>
      </c>
      <c r="O22" s="2" t="str">
        <f>VLOOKUP(A22,'[3]Monitor Schedule'!$A:$BM,22,FALSE)</f>
        <v>Yes</v>
      </c>
      <c r="P22" s="2" t="str">
        <f>VLOOKUP(A22,'[3]Monitor Schedule'!$A:$BM,23,FALSE)</f>
        <v>Yes</v>
      </c>
      <c r="Q22" s="2" t="str">
        <f>VLOOKUP(A22,'[3]Monitor Schedule'!$A:$BM,24,FALSE)</f>
        <v>No</v>
      </c>
      <c r="R22" s="2" t="str">
        <f>VLOOKUP(A22,'[3]Monitor Schedule'!$A:$BM,25,FALSE)</f>
        <v>No</v>
      </c>
      <c r="S22" s="2" t="str">
        <f>VLOOKUP(A22,'[3]Monitor Schedule'!$A:$BM,26,FALSE)</f>
        <v>Yes</v>
      </c>
      <c r="T22" s="2" t="str">
        <f>VLOOKUP(A22,'[3]Monitor Schedule'!$A:$BM,27,FALSE)</f>
        <v>No</v>
      </c>
      <c r="U22" s="2" t="str">
        <f>VLOOKUP(A22,'[3]Monitor Schedule'!$A:$BM,28,FALSE)</f>
        <v>No</v>
      </c>
      <c r="V22" s="2" t="str">
        <f>VLOOKUP(A22,'[3]Monitor Schedule'!$A:$BM,29,FALSE)</f>
        <v>No</v>
      </c>
    </row>
    <row r="23" spans="1:22">
      <c r="A23" s="8">
        <v>61467</v>
      </c>
      <c r="B23" s="8" t="s">
        <v>429</v>
      </c>
      <c r="C23" s="8" t="s">
        <v>430</v>
      </c>
      <c r="D23" s="8"/>
      <c r="E23" s="8" t="e">
        <f>VLOOKUP(A23,[4]ocr_assessors_for_ror!$B:$E,4,FALSE)</f>
        <v>#N/A</v>
      </c>
      <c r="F23" s="2" t="s">
        <v>431</v>
      </c>
      <c r="G23" s="2" t="s">
        <v>431</v>
      </c>
      <c r="H23" s="2" t="s">
        <v>431</v>
      </c>
      <c r="I23" s="2" t="e">
        <f>VLOOKUP(A23,'[3]Monitor Schedule'!$A:$BM,16,FALSE)</f>
        <v>#N/A</v>
      </c>
      <c r="J23" s="2" t="s">
        <v>431</v>
      </c>
      <c r="K23" s="2" t="e">
        <f>VLOOKUP(A23,'[3]Monitor Schedule'!$A:$BM,18,FALSE)</f>
        <v>#N/A</v>
      </c>
      <c r="L23" s="2" t="e">
        <f>VLOOKUP(A23,'[3]Monitor Schedule'!$A:$BM,19,FALSE)</f>
        <v>#N/A</v>
      </c>
      <c r="M23" s="2" t="e">
        <f>VLOOKUP(A23,'[3]Monitor Schedule'!$A:$BM,20,FALSE)</f>
        <v>#N/A</v>
      </c>
      <c r="N23" s="2" t="e">
        <f>VLOOKUP(A23,'[3]Monitor Schedule'!$A:$BM,21,FALSE)</f>
        <v>#N/A</v>
      </c>
      <c r="O23" s="2" t="e">
        <f>VLOOKUP(A23,'[3]Monitor Schedule'!$A:$BM,22,FALSE)</f>
        <v>#N/A</v>
      </c>
      <c r="P23" s="2" t="e">
        <f>VLOOKUP(A23,'[3]Monitor Schedule'!$A:$BM,23,FALSE)</f>
        <v>#N/A</v>
      </c>
      <c r="Q23" s="2" t="e">
        <f>VLOOKUP(A23,'[3]Monitor Schedule'!$A:$BM,24,FALSE)</f>
        <v>#N/A</v>
      </c>
      <c r="R23" s="2" t="e">
        <f>VLOOKUP(A23,'[3]Monitor Schedule'!$A:$BM,25,FALSE)</f>
        <v>#N/A</v>
      </c>
      <c r="S23" s="2" t="e">
        <f>VLOOKUP(A23,'[3]Monitor Schedule'!$A:$BM,26,FALSE)</f>
        <v>#N/A</v>
      </c>
      <c r="T23" s="2" t="e">
        <f>VLOOKUP(A23,'[3]Monitor Schedule'!$A:$BM,27,FALSE)</f>
        <v>#N/A</v>
      </c>
      <c r="U23" s="2" t="s">
        <v>431</v>
      </c>
      <c r="V23" s="2" t="s">
        <v>431</v>
      </c>
    </row>
    <row r="24" spans="1:22">
      <c r="A24" s="8">
        <v>808044</v>
      </c>
      <c r="B24" s="8" t="s">
        <v>135</v>
      </c>
      <c r="C24" s="8" t="s">
        <v>136</v>
      </c>
      <c r="D24" s="181">
        <v>44757</v>
      </c>
      <c r="E24" s="8" t="s">
        <v>137</v>
      </c>
      <c r="F24" s="2" t="str">
        <f>VLOOKUP(A24,'[3]Monitor Schedule'!$A:$BM,13,FALSE)</f>
        <v>Yes</v>
      </c>
      <c r="G24" s="2" t="str">
        <f>VLOOKUP(A24,'[3]Monitor Schedule'!$A:$BM,14,FALSE)</f>
        <v>Yes</v>
      </c>
      <c r="H24" s="2" t="str">
        <f>VLOOKUP(A24,'[3]Monitor Schedule'!$A:$BM,15,FALSE)</f>
        <v>Yes</v>
      </c>
      <c r="I24" s="2" t="str">
        <f>VLOOKUP(A24,'[3]Monitor Schedule'!$A:$BM,16,FALSE)</f>
        <v>Yes</v>
      </c>
      <c r="J24" s="2" t="str">
        <f>VLOOKUP(A24,'[3]Monitor Schedule'!$A:$BM,17,FALSE)</f>
        <v>Yes</v>
      </c>
      <c r="K24" s="2" t="str">
        <f>VLOOKUP(A24,'[3]Monitor Schedule'!$A:$BM,18,FALSE)</f>
        <v>No</v>
      </c>
      <c r="L24" s="2" t="str">
        <f>VLOOKUP(A24,'[3]Monitor Schedule'!$A:$BM,19,FALSE)</f>
        <v>No</v>
      </c>
      <c r="M24" s="2" t="str">
        <f>VLOOKUP(A24,'[3]Monitor Schedule'!$A:$BM,20,FALSE)</f>
        <v>Yes</v>
      </c>
      <c r="N24" s="2" t="str">
        <f>VLOOKUP(A24,'[3]Monitor Schedule'!$A:$BM,21,FALSE)</f>
        <v>Yes</v>
      </c>
      <c r="O24" s="2" t="str">
        <f>VLOOKUP(A24,'[3]Monitor Schedule'!$A:$BM,22,FALSE)</f>
        <v>Yes</v>
      </c>
      <c r="P24" s="2" t="s">
        <v>28</v>
      </c>
      <c r="Q24" s="2" t="s">
        <v>28</v>
      </c>
      <c r="R24" s="2" t="str">
        <f>VLOOKUP(A24,'[3]Monitor Schedule'!$A:$BM,25,FALSE)</f>
        <v>No</v>
      </c>
      <c r="S24" s="2" t="str">
        <f>VLOOKUP(A24,'[3]Monitor Schedule'!$A:$BM,26,FALSE)</f>
        <v>No</v>
      </c>
      <c r="T24" s="2" t="str">
        <f>VLOOKUP(A24,'[3]Monitor Schedule'!$A:$BM,27,FALSE)</f>
        <v>Yes</v>
      </c>
      <c r="U24" s="2" t="str">
        <f>VLOOKUP(A24,'[3]Monitor Schedule'!$A:$BM,28,FALSE)</f>
        <v>Yes</v>
      </c>
      <c r="V24" s="2" t="str">
        <f>VLOOKUP(A24,'[3]Monitor Schedule'!$A:$BM,29,FALSE)</f>
        <v>Yes</v>
      </c>
    </row>
    <row r="25" spans="1:22">
      <c r="A25" s="8">
        <v>959834</v>
      </c>
      <c r="B25" s="8" t="s">
        <v>144</v>
      </c>
      <c r="C25" s="8" t="s">
        <v>145</v>
      </c>
      <c r="D25" s="181">
        <v>44757</v>
      </c>
      <c r="E25" s="8" t="s">
        <v>30</v>
      </c>
      <c r="F25" s="2" t="s">
        <v>30</v>
      </c>
      <c r="G25" s="2" t="s">
        <v>28</v>
      </c>
      <c r="H25" s="2" t="s">
        <v>28</v>
      </c>
      <c r="I25" s="2" t="s">
        <v>30</v>
      </c>
      <c r="J25" s="2" t="s">
        <v>30</v>
      </c>
      <c r="K25" s="2" t="s">
        <v>30</v>
      </c>
      <c r="L25" s="2" t="s">
        <v>30</v>
      </c>
      <c r="M25" s="2" t="s">
        <v>30</v>
      </c>
      <c r="N25" s="2" t="s">
        <v>30</v>
      </c>
      <c r="O25" s="2" t="str">
        <f>VLOOKUP(A25,'[3]Monitor Schedule'!$A:$BM,22,FALSE)</f>
        <v>No</v>
      </c>
      <c r="P25" s="2" t="str">
        <f>VLOOKUP(A25,'[3]Monitor Schedule'!$A:$BM,23,FALSE)</f>
        <v>No</v>
      </c>
      <c r="Q25" s="2" t="str">
        <f>VLOOKUP(A25,'[3]Monitor Schedule'!$A:$BM,24,FALSE)</f>
        <v>No</v>
      </c>
      <c r="R25" s="2" t="str">
        <f>VLOOKUP(A25,'[3]Monitor Schedule'!$A:$BM,25,FALSE)</f>
        <v>No</v>
      </c>
      <c r="S25" s="2" t="str">
        <f>VLOOKUP(A25,'[3]Monitor Schedule'!$A:$BM,26,FALSE)</f>
        <v>No</v>
      </c>
      <c r="T25" s="2" t="str">
        <f>VLOOKUP(A25,'[3]Monitor Schedule'!$A:$BM,27,FALSE)</f>
        <v>No</v>
      </c>
      <c r="U25" s="2" t="str">
        <f>VLOOKUP(A25,'[3]Monitor Schedule'!$A:$BM,28,FALSE)</f>
        <v>No</v>
      </c>
      <c r="V25" s="2" t="str">
        <f>VLOOKUP(A25,'[3]Monitor Schedule'!$A:$BM,29,FALSE)</f>
        <v>No</v>
      </c>
    </row>
    <row r="26" spans="1:22">
      <c r="A26" s="8">
        <v>73003</v>
      </c>
      <c r="B26" s="8" t="s">
        <v>147</v>
      </c>
      <c r="C26" s="8" t="s">
        <v>148</v>
      </c>
      <c r="D26" s="181">
        <v>44770</v>
      </c>
      <c r="E26" s="8" t="s">
        <v>30</v>
      </c>
      <c r="F26" s="2" t="str">
        <f>VLOOKUP(A26,'[3]Monitor Schedule'!$A:$BM,13,FALSE)</f>
        <v>No</v>
      </c>
      <c r="G26" s="2" t="s">
        <v>30</v>
      </c>
      <c r="H26" s="2" t="s">
        <v>28</v>
      </c>
      <c r="I26" s="2" t="str">
        <f>VLOOKUP(A26,'[3]Monitor Schedule'!$A:$BM,16,FALSE)</f>
        <v>Yes</v>
      </c>
      <c r="J26" s="2" t="str">
        <f>VLOOKUP(A26,'[3]Monitor Schedule'!$A:$BM,17,FALSE)</f>
        <v>Yes</v>
      </c>
      <c r="K26" s="2" t="s">
        <v>30</v>
      </c>
      <c r="L26" s="2" t="str">
        <f>VLOOKUP(A26,'[3]Monitor Schedule'!$A:$BM,19,FALSE)</f>
        <v>No</v>
      </c>
      <c r="M26" s="2" t="str">
        <f>VLOOKUP(A26,'[3]Monitor Schedule'!$A:$BM,20,FALSE)</f>
        <v>No</v>
      </c>
      <c r="N26" s="2" t="str">
        <f>VLOOKUP(A26,'[3]Monitor Schedule'!$A:$BM,21,FALSE)</f>
        <v>No</v>
      </c>
      <c r="O26" s="2" t="str">
        <f>VLOOKUP(A26,'[3]Monitor Schedule'!$A:$BM,22,FALSE)</f>
        <v>No</v>
      </c>
      <c r="P26" s="2" t="str">
        <f>VLOOKUP(A26,'[3]Monitor Schedule'!$A:$BM,23,FALSE)</f>
        <v>No</v>
      </c>
      <c r="Q26" s="2" t="str">
        <f>VLOOKUP(A26,'[3]Monitor Schedule'!$A:$BM,24,FALSE)</f>
        <v>No</v>
      </c>
      <c r="R26" s="2" t="str">
        <f>VLOOKUP(A26,'[3]Monitor Schedule'!$A:$BM,25,FALSE)</f>
        <v>No</v>
      </c>
      <c r="S26" s="2" t="str">
        <f>VLOOKUP(A26,'[3]Monitor Schedule'!$A:$BM,26,FALSE)</f>
        <v>No</v>
      </c>
      <c r="T26" s="2" t="s">
        <v>30</v>
      </c>
      <c r="U26" s="2" t="str">
        <f>VLOOKUP(A26,'[3]Monitor Schedule'!$A:$BM,28,FALSE)</f>
        <v>Yes</v>
      </c>
      <c r="V26" s="2" t="str">
        <f>VLOOKUP(A26,'[3]Monitor Schedule'!$A:$BM,29,FALSE)</f>
        <v>Yes</v>
      </c>
    </row>
    <row r="27" spans="1:22">
      <c r="A27" s="8">
        <v>21942</v>
      </c>
      <c r="B27" s="8" t="s">
        <v>149</v>
      </c>
      <c r="C27" s="8" t="s">
        <v>150</v>
      </c>
      <c r="D27" s="181">
        <v>44770</v>
      </c>
      <c r="E27" s="8" t="s">
        <v>30</v>
      </c>
      <c r="F27" s="2" t="str">
        <f>VLOOKUP(A27,'[3]Monitor Schedule'!$A:$BM,13,FALSE)</f>
        <v>Yes</v>
      </c>
      <c r="G27" s="2" t="str">
        <f>VLOOKUP(A27,'[3]Monitor Schedule'!$A:$BM,14,FALSE)</f>
        <v>Yes</v>
      </c>
      <c r="H27" s="2" t="str">
        <f>VLOOKUP(A27,'[3]Monitor Schedule'!$A:$BM,15,FALSE)</f>
        <v>Yes</v>
      </c>
      <c r="I27" s="2" t="str">
        <f>VLOOKUP(A27,'[3]Monitor Schedule'!$A:$BM,16,FALSE)</f>
        <v>No</v>
      </c>
      <c r="J27" s="2" t="str">
        <f>VLOOKUP(A27,'[3]Monitor Schedule'!$A:$BM,17,FALSE)</f>
        <v>No</v>
      </c>
      <c r="K27" s="2" t="str">
        <f>VLOOKUP(A27,'[3]Monitor Schedule'!$A:$BM,18,FALSE)</f>
        <v>No</v>
      </c>
      <c r="L27" s="2" t="str">
        <f>VLOOKUP(A27,'[3]Monitor Schedule'!$A:$BM,19,FALSE)</f>
        <v>No</v>
      </c>
      <c r="M27" s="2" t="str">
        <f>VLOOKUP(A27,'[3]Monitor Schedule'!$A:$BM,20,FALSE)</f>
        <v>No</v>
      </c>
      <c r="N27" s="2" t="str">
        <f>VLOOKUP(A27,'[3]Monitor Schedule'!$A:$BM,21,FALSE)</f>
        <v>No</v>
      </c>
      <c r="O27" s="2" t="str">
        <f>VLOOKUP(A27,'[3]Monitor Schedule'!$A:$BM,22,FALSE)</f>
        <v>No</v>
      </c>
      <c r="P27" s="2" t="str">
        <f>VLOOKUP(A27,'[3]Monitor Schedule'!$A:$BM,23,FALSE)</f>
        <v>No</v>
      </c>
      <c r="Q27" s="2" t="str">
        <f>VLOOKUP(A27,'[3]Monitor Schedule'!$A:$BM,24,FALSE)</f>
        <v>No</v>
      </c>
      <c r="R27" s="2" t="str">
        <f>VLOOKUP(A27,'[3]Monitor Schedule'!$A:$BM,25,FALSE)</f>
        <v>No</v>
      </c>
      <c r="S27" s="2" t="str">
        <f>VLOOKUP(A27,'[3]Monitor Schedule'!$A:$BM,26,FALSE)</f>
        <v>No</v>
      </c>
      <c r="T27" s="2" t="str">
        <f>VLOOKUP(A27,'[3]Monitor Schedule'!$A:$BM,27,FALSE)</f>
        <v>No</v>
      </c>
      <c r="U27" s="2" t="str">
        <f>VLOOKUP(A27,'[3]Monitor Schedule'!$A:$BM,28,FALSE)</f>
        <v>No</v>
      </c>
      <c r="V27" s="2" t="str">
        <f>VLOOKUP(A27,'[3]Monitor Schedule'!$A:$BM,29,FALSE)</f>
        <v>No</v>
      </c>
    </row>
    <row r="28" spans="1:22">
      <c r="A28" s="8">
        <v>805287</v>
      </c>
      <c r="B28" s="8" t="s">
        <v>152</v>
      </c>
      <c r="C28" s="8" t="s">
        <v>153</v>
      </c>
      <c r="D28" s="181">
        <v>44761</v>
      </c>
      <c r="E28" s="8" t="s">
        <v>30</v>
      </c>
      <c r="F28" s="2" t="str">
        <f>VLOOKUP(A28,'[3]Monitor Schedule'!$A:$BM,13,FALSE)</f>
        <v>Yes</v>
      </c>
      <c r="G28" s="2" t="str">
        <f>VLOOKUP(A28,'[3]Monitor Schedule'!$A:$BM,14,FALSE)</f>
        <v>Yes</v>
      </c>
      <c r="H28" s="2" t="str">
        <f>VLOOKUP(A28,'[3]Monitor Schedule'!$A:$BM,15,FALSE)</f>
        <v>Yes</v>
      </c>
      <c r="I28" s="2" t="str">
        <f>VLOOKUP(A28,'[3]Monitor Schedule'!$A:$BM,16,FALSE)</f>
        <v>No</v>
      </c>
      <c r="J28" s="2" t="str">
        <f>VLOOKUP(A28,'[3]Monitor Schedule'!$A:$BM,17,FALSE)</f>
        <v>No</v>
      </c>
      <c r="K28" s="2" t="str">
        <f>VLOOKUP(A28,'[3]Monitor Schedule'!$A:$BM,18,FALSE)</f>
        <v>No</v>
      </c>
      <c r="L28" s="2" t="str">
        <f>VLOOKUP(A28,'[3]Monitor Schedule'!$A:$BM,19,FALSE)</f>
        <v>Yes</v>
      </c>
      <c r="M28" s="2" t="str">
        <f>VLOOKUP(A28,'[3]Monitor Schedule'!$A:$BM,20,FALSE)</f>
        <v>Yes</v>
      </c>
      <c r="N28" s="2" t="str">
        <f>VLOOKUP(A28,'[3]Monitor Schedule'!$A:$BM,21,FALSE)</f>
        <v>Yes</v>
      </c>
      <c r="O28" s="2" t="str">
        <f>VLOOKUP(A28,'[3]Monitor Schedule'!$A:$BM,22,FALSE)</f>
        <v>No</v>
      </c>
      <c r="P28" s="2" t="str">
        <f>VLOOKUP(A28,'[3]Monitor Schedule'!$A:$BM,23,FALSE)</f>
        <v>No</v>
      </c>
      <c r="Q28" s="2" t="str">
        <f>VLOOKUP(A28,'[3]Monitor Schedule'!$A:$BM,24,FALSE)</f>
        <v>No</v>
      </c>
      <c r="R28" s="2" t="str">
        <f>VLOOKUP(A28,'[3]Monitor Schedule'!$A:$BM,25,FALSE)</f>
        <v>No</v>
      </c>
      <c r="S28" s="2" t="str">
        <f>VLOOKUP(A28,'[3]Monitor Schedule'!$A:$BM,26,FALSE)</f>
        <v>No</v>
      </c>
      <c r="T28" s="2" t="str">
        <f>VLOOKUP(A28,'[3]Monitor Schedule'!$A:$BM,27,FALSE)</f>
        <v>No</v>
      </c>
      <c r="U28" s="2" t="str">
        <f>VLOOKUP(A28,'[3]Monitor Schedule'!$A:$BM,28,FALSE)</f>
        <v>No</v>
      </c>
      <c r="V28" s="2" t="str">
        <f>VLOOKUP(A28,'[3]Monitor Schedule'!$A:$BM,29,FALSE)</f>
        <v>No</v>
      </c>
    </row>
    <row r="29" spans="1:22">
      <c r="A29" s="8">
        <v>24168</v>
      </c>
      <c r="B29" s="8" t="s">
        <v>155</v>
      </c>
      <c r="C29" s="8" t="s">
        <v>156</v>
      </c>
      <c r="D29" s="181">
        <v>44770</v>
      </c>
      <c r="E29" s="8" t="s">
        <v>30</v>
      </c>
      <c r="F29" s="2" t="str">
        <f>VLOOKUP(A29,'[3]Monitor Schedule'!$A:$BM,13,FALSE)</f>
        <v>No</v>
      </c>
      <c r="G29" s="2" t="str">
        <f>VLOOKUP(A29,'[3]Monitor Schedule'!$A:$BM,14,FALSE)</f>
        <v>No</v>
      </c>
      <c r="H29" s="2" t="s">
        <v>30</v>
      </c>
      <c r="I29" s="2" t="str">
        <f>VLOOKUP(A29,'[3]Monitor Schedule'!$A:$BM,16,FALSE)</f>
        <v>No</v>
      </c>
      <c r="J29" s="2" t="str">
        <f>VLOOKUP(A29,'[3]Monitor Schedule'!$A:$BM,17,FALSE)</f>
        <v>No</v>
      </c>
      <c r="K29" s="2" t="str">
        <f>VLOOKUP(A29,'[3]Monitor Schedule'!$A:$BM,18,FALSE)</f>
        <v>No</v>
      </c>
      <c r="L29" s="2" t="str">
        <f>VLOOKUP(A29,'[3]Monitor Schedule'!$A:$BM,19,FALSE)</f>
        <v>No</v>
      </c>
      <c r="M29" s="2" t="str">
        <f>VLOOKUP(A29,'[3]Monitor Schedule'!$A:$BM,20,FALSE)</f>
        <v>No</v>
      </c>
      <c r="N29" s="2" t="str">
        <f>VLOOKUP(A29,'[3]Monitor Schedule'!$A:$BM,21,FALSE)</f>
        <v>No</v>
      </c>
      <c r="O29" s="2" t="str">
        <f>VLOOKUP(A29,'[3]Monitor Schedule'!$A:$BM,22,FALSE)</f>
        <v>No</v>
      </c>
      <c r="P29" s="2" t="str">
        <f>VLOOKUP(A29,'[3]Monitor Schedule'!$A:$BM,23,FALSE)</f>
        <v>No</v>
      </c>
      <c r="Q29" s="2" t="str">
        <f>VLOOKUP(A29,'[3]Monitor Schedule'!$A:$BM,24,FALSE)</f>
        <v>No</v>
      </c>
      <c r="R29" s="2" t="str">
        <f>VLOOKUP(A29,'[3]Monitor Schedule'!$A:$BM,25,FALSE)</f>
        <v>No</v>
      </c>
      <c r="S29" s="2" t="str">
        <f>VLOOKUP(A29,'[3]Monitor Schedule'!$A:$BM,26,FALSE)</f>
        <v>No</v>
      </c>
      <c r="T29" s="2" t="str">
        <f>VLOOKUP(A29,'[3]Monitor Schedule'!$A:$BM,27,FALSE)</f>
        <v>Yes</v>
      </c>
      <c r="U29" s="2" t="str">
        <f>VLOOKUP(A29,'[3]Monitor Schedule'!$A:$BM,28,FALSE)</f>
        <v>No</v>
      </c>
      <c r="V29" s="2" t="str">
        <f>VLOOKUP(A29,'[3]Monitor Schedule'!$A:$BM,29,FALSE)</f>
        <v>No</v>
      </c>
    </row>
    <row r="30" spans="1:22">
      <c r="A30" s="8">
        <v>174416</v>
      </c>
      <c r="B30" s="8" t="s">
        <v>157</v>
      </c>
      <c r="C30" s="8" t="s">
        <v>158</v>
      </c>
      <c r="D30" s="181">
        <v>44770</v>
      </c>
      <c r="E30" s="8" t="s">
        <v>30</v>
      </c>
      <c r="F30" s="2" t="str">
        <f>VLOOKUP(A30,'[3]Monitor Schedule'!$A:$BM,13,FALSE)</f>
        <v>No</v>
      </c>
      <c r="G30" s="2" t="str">
        <f>VLOOKUP(A30,'[3]Monitor Schedule'!$A:$BM,14,FALSE)</f>
        <v>No</v>
      </c>
      <c r="H30" s="2" t="str">
        <f>VLOOKUP(A30,'[3]Monitor Schedule'!$A:$BM,15,FALSE)</f>
        <v>No</v>
      </c>
      <c r="I30" s="2" t="str">
        <f>VLOOKUP(A30,'[3]Monitor Schedule'!$A:$BM,16,FALSE)</f>
        <v>No</v>
      </c>
      <c r="J30" s="2" t="str">
        <f>VLOOKUP(A30,'[3]Monitor Schedule'!$A:$BM,17,FALSE)</f>
        <v>Yes</v>
      </c>
      <c r="K30" s="2" t="str">
        <f>VLOOKUP(A30,'[3]Monitor Schedule'!$A:$BM,18,FALSE)</f>
        <v>Yes</v>
      </c>
      <c r="L30" s="2" t="str">
        <f>VLOOKUP(A30,'[3]Monitor Schedule'!$A:$BM,19,FALSE)</f>
        <v>No</v>
      </c>
      <c r="M30" s="2" t="str">
        <f>VLOOKUP(A30,'[3]Monitor Schedule'!$A:$BM,20,FALSE)</f>
        <v>No</v>
      </c>
      <c r="N30" s="2" t="str">
        <f>VLOOKUP(A30,'[3]Monitor Schedule'!$A:$BM,21,FALSE)</f>
        <v>No</v>
      </c>
      <c r="O30" s="2" t="str">
        <f>VLOOKUP(A30,'[3]Monitor Schedule'!$A:$BM,22,FALSE)</f>
        <v>No</v>
      </c>
      <c r="P30" s="2" t="str">
        <f>VLOOKUP(A30,'[3]Monitor Schedule'!$A:$BM,23,FALSE)</f>
        <v>No</v>
      </c>
      <c r="Q30" s="2" t="str">
        <f>VLOOKUP(A30,'[3]Monitor Schedule'!$A:$BM,24,FALSE)</f>
        <v>No</v>
      </c>
      <c r="R30" s="2" t="str">
        <f>VLOOKUP(A30,'[3]Monitor Schedule'!$A:$BM,25,FALSE)</f>
        <v>No</v>
      </c>
      <c r="S30" s="2" t="str">
        <f>VLOOKUP(A30,'[3]Monitor Schedule'!$A:$BM,26,FALSE)</f>
        <v>No</v>
      </c>
      <c r="T30" s="2" t="str">
        <f>VLOOKUP(A30,'[3]Monitor Schedule'!$A:$BM,27,FALSE)</f>
        <v>No</v>
      </c>
      <c r="U30" s="2" t="str">
        <f>VLOOKUP(A30,'[3]Monitor Schedule'!$A:$BM,28,FALSE)</f>
        <v>No</v>
      </c>
      <c r="V30" s="2" t="str">
        <f>VLOOKUP(A30,'[3]Monitor Schedule'!$A:$BM,29,FALSE)</f>
        <v>No</v>
      </c>
    </row>
    <row r="31" spans="1:22">
      <c r="A31" s="8">
        <v>724300</v>
      </c>
      <c r="B31" s="8" t="s">
        <v>160</v>
      </c>
      <c r="C31" s="8" t="s">
        <v>161</v>
      </c>
      <c r="D31" s="181">
        <v>44770</v>
      </c>
      <c r="E31" s="8" t="s">
        <v>30</v>
      </c>
      <c r="F31" s="2" t="str">
        <f>VLOOKUP(A31,'[3]Monitor Schedule'!$A:$BM,13,FALSE)</f>
        <v>No</v>
      </c>
      <c r="G31" s="2" t="str">
        <f>VLOOKUP(A31,'[3]Monitor Schedule'!$A:$BM,14,FALSE)</f>
        <v>No</v>
      </c>
      <c r="H31" s="2" t="str">
        <f>VLOOKUP(A31,'[3]Monitor Schedule'!$A:$BM,15,FALSE)</f>
        <v>No</v>
      </c>
      <c r="I31" s="2" t="str">
        <f>VLOOKUP(A31,'[3]Monitor Schedule'!$A:$BM,16,FALSE)</f>
        <v>No</v>
      </c>
      <c r="J31" s="2" t="str">
        <f>VLOOKUP(A31,'[3]Monitor Schedule'!$A:$BM,17,FALSE)</f>
        <v>No</v>
      </c>
      <c r="K31" s="2" t="str">
        <f>VLOOKUP(A31,'[3]Monitor Schedule'!$A:$BM,18,FALSE)</f>
        <v>No</v>
      </c>
      <c r="L31" s="2" t="str">
        <f>VLOOKUP(A31,'[3]Monitor Schedule'!$A:$BM,19,FALSE)</f>
        <v>Yes</v>
      </c>
      <c r="M31" s="2" t="str">
        <f>VLOOKUP(A31,'[3]Monitor Schedule'!$A:$BM,20,FALSE)</f>
        <v>Yes</v>
      </c>
      <c r="N31" s="2" t="s">
        <v>30</v>
      </c>
      <c r="O31" s="2" t="s">
        <v>28</v>
      </c>
      <c r="P31" s="2" t="str">
        <f>VLOOKUP(A31,'[3]Monitor Schedule'!$A:$BM,23,FALSE)</f>
        <v>Yes</v>
      </c>
      <c r="Q31" s="2" t="str">
        <f>VLOOKUP(A31,'[3]Monitor Schedule'!$A:$BM,24,FALSE)</f>
        <v>Yes</v>
      </c>
      <c r="R31" s="2" t="str">
        <f>VLOOKUP(A31,'[3]Monitor Schedule'!$A:$BM,25,FALSE)</f>
        <v>Yes</v>
      </c>
      <c r="S31" s="2" t="str">
        <f>VLOOKUP(A31,'[3]Monitor Schedule'!$A:$BM,26,FALSE)</f>
        <v>Yes</v>
      </c>
      <c r="T31" s="2" t="str">
        <f>VLOOKUP(A31,'[3]Monitor Schedule'!$A:$BM,27,FALSE)</f>
        <v>Yes</v>
      </c>
      <c r="U31" s="2" t="s">
        <v>30</v>
      </c>
      <c r="V31" s="2" t="s">
        <v>30</v>
      </c>
    </row>
    <row r="32" spans="1:22">
      <c r="A32" s="8">
        <v>686093</v>
      </c>
      <c r="B32" s="158" t="s">
        <v>162</v>
      </c>
      <c r="C32" s="158" t="s">
        <v>163</v>
      </c>
      <c r="D32" s="181">
        <v>44770</v>
      </c>
      <c r="E32" s="8" t="s">
        <v>30</v>
      </c>
      <c r="F32" s="2" t="str">
        <f>VLOOKUP(A32,'[3]Monitor Schedule'!$A:$BM,13,FALSE)</f>
        <v>No</v>
      </c>
      <c r="G32" s="2" t="s">
        <v>28</v>
      </c>
      <c r="H32" s="2" t="s">
        <v>28</v>
      </c>
      <c r="I32" s="2" t="str">
        <f>VLOOKUP(A32,'[3]Monitor Schedule'!$A:$BM,16,FALSE)</f>
        <v>Yes</v>
      </c>
      <c r="J32" s="2" t="str">
        <f>VLOOKUP(A32,'[3]Monitor Schedule'!$A:$BM,17,FALSE)</f>
        <v>Yes</v>
      </c>
      <c r="K32" s="2" t="str">
        <f>VLOOKUP(A32,'[3]Monitor Schedule'!$A:$BM,18,FALSE)</f>
        <v>No</v>
      </c>
      <c r="L32" s="2" t="str">
        <f>VLOOKUP(A32,'[3]Monitor Schedule'!$A:$BM,19,FALSE)</f>
        <v>No</v>
      </c>
      <c r="M32" s="2" t="str">
        <f>VLOOKUP(A32,'[3]Monitor Schedule'!$A:$BM,20,FALSE)</f>
        <v>No</v>
      </c>
      <c r="N32" s="191" t="str">
        <f>VLOOKUP(A32,'[3]Monitor Schedule'!$A:$BM,21,FALSE)</f>
        <v>No</v>
      </c>
      <c r="O32" s="2" t="str">
        <f>VLOOKUP(A32,'[3]Monitor Schedule'!$A:$BM,22,FALSE)</f>
        <v>No</v>
      </c>
      <c r="P32" s="2" t="str">
        <f>VLOOKUP(A32,'[3]Monitor Schedule'!$A:$BM,23,FALSE)</f>
        <v>No</v>
      </c>
      <c r="Q32" s="2" t="str">
        <f>VLOOKUP(A32,'[3]Monitor Schedule'!$A:$BM,24,FALSE)</f>
        <v>No</v>
      </c>
      <c r="R32" s="2" t="str">
        <f>VLOOKUP(A32,'[3]Monitor Schedule'!$A:$BM,25,FALSE)</f>
        <v>No</v>
      </c>
      <c r="S32" s="2" t="str">
        <f>VLOOKUP(A32,'[3]Monitor Schedule'!$A:$BM,26,FALSE)</f>
        <v>No</v>
      </c>
      <c r="T32" s="2" t="str">
        <f>VLOOKUP(A32,'[3]Monitor Schedule'!$A:$BM,27,FALSE)</f>
        <v>No</v>
      </c>
      <c r="U32" s="2" t="str">
        <f>VLOOKUP(A32,'[3]Monitor Schedule'!$A:$BM,28,FALSE)</f>
        <v>No</v>
      </c>
      <c r="V32" s="2" t="str">
        <f>VLOOKUP(A32,'[3]Monitor Schedule'!$A:$BM,29,FALSE)</f>
        <v>No</v>
      </c>
    </row>
    <row r="33" spans="1:22">
      <c r="A33" s="8">
        <v>68417</v>
      </c>
      <c r="B33" s="8" t="s">
        <v>165</v>
      </c>
      <c r="C33" s="8" t="s">
        <v>166</v>
      </c>
      <c r="D33" s="181">
        <v>44770</v>
      </c>
      <c r="E33" s="8" t="s">
        <v>30</v>
      </c>
      <c r="F33" s="2" t="str">
        <f>VLOOKUP(A33,'[3]Monitor Schedule'!$A:$BM,13,FALSE)</f>
        <v>Yes</v>
      </c>
      <c r="G33" s="2" t="str">
        <f>VLOOKUP(A33,'[3]Monitor Schedule'!$A:$BM,14,FALSE)</f>
        <v>Yes</v>
      </c>
      <c r="H33" s="2" t="str">
        <f>VLOOKUP(A33,'[3]Monitor Schedule'!$A:$BM,15,FALSE)</f>
        <v>Yes</v>
      </c>
      <c r="I33" s="2" t="s">
        <v>30</v>
      </c>
      <c r="J33" s="2" t="s">
        <v>30</v>
      </c>
      <c r="K33" s="2" t="s">
        <v>30</v>
      </c>
      <c r="L33" s="2" t="str">
        <f>VLOOKUP(A33,'[3]Monitor Schedule'!$A:$BM,19,FALSE)</f>
        <v>Yes</v>
      </c>
      <c r="M33" s="2" t="str">
        <f>VLOOKUP(A33,'[3]Monitor Schedule'!$A:$BM,20,FALSE)</f>
        <v>Yes</v>
      </c>
      <c r="N33" s="2" t="s">
        <v>30</v>
      </c>
      <c r="O33" s="2" t="s">
        <v>30</v>
      </c>
      <c r="P33" s="2" t="str">
        <f>VLOOKUP(A33,'[3]Monitor Schedule'!$A:$BM,23,FALSE)</f>
        <v>Yes</v>
      </c>
      <c r="Q33" s="2" t="str">
        <f>VLOOKUP(A33,'[3]Monitor Schedule'!$A:$BM,24,FALSE)</f>
        <v>Yes</v>
      </c>
      <c r="R33" s="2" t="str">
        <f>VLOOKUP(A33,'[3]Monitor Schedule'!$A:$BM,25,FALSE)</f>
        <v>Yes</v>
      </c>
      <c r="S33" s="2" t="str">
        <f>VLOOKUP(A33,'[3]Monitor Schedule'!$A:$BM,26,FALSE)</f>
        <v>Yes</v>
      </c>
      <c r="T33" s="2" t="s">
        <v>30</v>
      </c>
      <c r="U33" s="2" t="str">
        <f>VLOOKUP(A33,'[3]Monitor Schedule'!$A:$BM,28,FALSE)</f>
        <v>Yes</v>
      </c>
      <c r="V33" s="2" t="str">
        <f>VLOOKUP(A33,'[3]Monitor Schedule'!$A:$BM,29,FALSE)</f>
        <v>Yes</v>
      </c>
    </row>
    <row r="34" spans="1:22">
      <c r="A34" s="8">
        <v>807895</v>
      </c>
      <c r="B34" s="8" t="s">
        <v>432</v>
      </c>
      <c r="C34" s="8" t="s">
        <v>433</v>
      </c>
      <c r="D34" s="181">
        <v>44770</v>
      </c>
      <c r="E34" s="8" t="s">
        <v>30</v>
      </c>
      <c r="F34" s="2" t="s">
        <v>30</v>
      </c>
      <c r="G34" s="2" t="s">
        <v>30</v>
      </c>
      <c r="H34" s="2" t="s">
        <v>30</v>
      </c>
      <c r="I34" s="2" t="s">
        <v>30</v>
      </c>
      <c r="J34" s="2" t="s">
        <v>30</v>
      </c>
      <c r="K34" s="2" t="s">
        <v>28</v>
      </c>
      <c r="L34" s="2" t="e">
        <f>VLOOKUP(A34,'[3]Monitor Schedule'!$A:$BM,19,FALSE)</f>
        <v>#N/A</v>
      </c>
      <c r="M34" s="2" t="e">
        <f>VLOOKUP(A34,'[3]Monitor Schedule'!$A:$BM,20,FALSE)</f>
        <v>#N/A</v>
      </c>
      <c r="N34" s="2" t="e">
        <f>VLOOKUP(A34,'[3]Monitor Schedule'!$A:$BM,21,FALSE)</f>
        <v>#N/A</v>
      </c>
      <c r="O34" s="2" t="e">
        <f>VLOOKUP(A34,'[3]Monitor Schedule'!$A:$BM,22,FALSE)</f>
        <v>#N/A</v>
      </c>
      <c r="P34" s="2" t="e">
        <f>VLOOKUP(A34,'[3]Monitor Schedule'!$A:$BM,23,FALSE)</f>
        <v>#N/A</v>
      </c>
      <c r="Q34" s="2" t="e">
        <f>VLOOKUP(A34,'[3]Monitor Schedule'!$A:$BM,24,FALSE)</f>
        <v>#N/A</v>
      </c>
      <c r="R34" s="2" t="s">
        <v>30</v>
      </c>
      <c r="S34" s="2" t="e">
        <f>VLOOKUP(A34,'[3]Monitor Schedule'!$A:$BM,26,FALSE)</f>
        <v>#N/A</v>
      </c>
      <c r="T34" s="2" t="e">
        <f>VLOOKUP(A34,'[3]Monitor Schedule'!$A:$BM,27,FALSE)</f>
        <v>#N/A</v>
      </c>
      <c r="U34" s="2" t="e">
        <f>VLOOKUP(A34,'[3]Monitor Schedule'!$A:$BM,28,FALSE)</f>
        <v>#N/A</v>
      </c>
      <c r="V34" s="2" t="e">
        <f>VLOOKUP(A34,'[3]Monitor Schedule'!$A:$BM,29,FALSE)</f>
        <v>#N/A</v>
      </c>
    </row>
    <row r="35" spans="1:22">
      <c r="A35" s="8">
        <v>35283</v>
      </c>
      <c r="B35" s="8" t="s">
        <v>174</v>
      </c>
      <c r="C35" s="8" t="s">
        <v>175</v>
      </c>
      <c r="D35" s="181">
        <v>44757</v>
      </c>
      <c r="E35" s="8" t="s">
        <v>30</v>
      </c>
      <c r="F35" s="2" t="str">
        <f>VLOOKUP(A35,'[3]Monitor Schedule'!$A:$BM,13,FALSE)</f>
        <v>Yes</v>
      </c>
      <c r="G35" s="2" t="str">
        <f>VLOOKUP(A35,'[3]Monitor Schedule'!$A:$BM,14,FALSE)</f>
        <v>Yes</v>
      </c>
      <c r="H35" s="2" t="str">
        <f>VLOOKUP(A35,'[3]Monitor Schedule'!$A:$BM,15,FALSE)</f>
        <v>No</v>
      </c>
      <c r="I35" s="2" t="str">
        <f>VLOOKUP(A35,'[3]Monitor Schedule'!$A:$BM,16,FALSE)</f>
        <v>No</v>
      </c>
      <c r="J35" s="2" t="str">
        <f>VLOOKUP(A35,'[3]Monitor Schedule'!$A:$BM,17,FALSE)</f>
        <v>No</v>
      </c>
      <c r="K35" s="2" t="str">
        <f>VLOOKUP(A35,'[3]Monitor Schedule'!$A:$BM,18,FALSE)</f>
        <v>No</v>
      </c>
      <c r="L35" s="2" t="str">
        <f>VLOOKUP(A35,'[3]Monitor Schedule'!$A:$BM,19,FALSE)</f>
        <v>No</v>
      </c>
      <c r="M35" s="2" t="str">
        <f>VLOOKUP(A35,'[3]Monitor Schedule'!$A:$BM,20,FALSE)</f>
        <v>No</v>
      </c>
      <c r="N35" s="2" t="str">
        <f>VLOOKUP(A35,'[3]Monitor Schedule'!$A:$BM,21,FALSE)</f>
        <v>No</v>
      </c>
      <c r="O35" s="2" t="str">
        <f>VLOOKUP(A35,'[3]Monitor Schedule'!$A:$BM,22,FALSE)</f>
        <v>No</v>
      </c>
      <c r="P35" s="2" t="str">
        <f>VLOOKUP(A35,'[3]Monitor Schedule'!$A:$BM,23,FALSE)</f>
        <v>No</v>
      </c>
      <c r="Q35" s="2" t="s">
        <v>30</v>
      </c>
      <c r="R35" s="2" t="str">
        <f>VLOOKUP(A35,'[3]Monitor Schedule'!$A:$BM,25,FALSE)</f>
        <v>Yes</v>
      </c>
      <c r="S35" s="2" t="str">
        <f>VLOOKUP(A35,'[3]Monitor Schedule'!$A:$BM,26,FALSE)</f>
        <v>Yes</v>
      </c>
      <c r="T35" s="2" t="str">
        <f>VLOOKUP(A35,'[3]Monitor Schedule'!$A:$BM,27,FALSE)</f>
        <v>Maybe</v>
      </c>
      <c r="U35" s="2" t="str">
        <f>VLOOKUP(A35,'[3]Monitor Schedule'!$A:$BM,28,FALSE)</f>
        <v>No</v>
      </c>
      <c r="V35" s="2" t="str">
        <f>VLOOKUP(A35,'[3]Monitor Schedule'!$A:$BM,29,FALSE)</f>
        <v>No</v>
      </c>
    </row>
    <row r="36" spans="1:22">
      <c r="A36" s="8">
        <v>810051</v>
      </c>
      <c r="B36" s="8" t="s">
        <v>177</v>
      </c>
      <c r="C36" s="8" t="s">
        <v>178</v>
      </c>
      <c r="D36" s="181">
        <v>44770</v>
      </c>
      <c r="E36" s="8" t="s">
        <v>179</v>
      </c>
      <c r="F36" s="2" t="str">
        <f>VLOOKUP(A36,'[3]Monitor Schedule'!$A:$BM,13,FALSE)</f>
        <v>Yes</v>
      </c>
      <c r="G36" s="2" t="str">
        <f>VLOOKUP(A36,'[3]Monitor Schedule'!$A:$BM,14,FALSE)</f>
        <v>Yes</v>
      </c>
      <c r="H36" s="2" t="s">
        <v>30</v>
      </c>
      <c r="I36" s="2" t="str">
        <f>VLOOKUP(A36,'[3]Monitor Schedule'!$A:$BM,16,FALSE)</f>
        <v>No</v>
      </c>
      <c r="J36" s="2" t="str">
        <f>VLOOKUP(A36,'[3]Monitor Schedule'!$A:$BM,17,FALSE)</f>
        <v>No</v>
      </c>
      <c r="K36" s="2" t="str">
        <f>VLOOKUP(A36,'[3]Monitor Schedule'!$A:$BM,18,FALSE)</f>
        <v>No</v>
      </c>
      <c r="L36" s="2" t="str">
        <f>VLOOKUP(A36,'[3]Monitor Schedule'!$A:$BM,19,FALSE)</f>
        <v>No</v>
      </c>
      <c r="M36" s="2" t="str">
        <f>VLOOKUP(A36,'[3]Monitor Schedule'!$A:$BM,20,FALSE)</f>
        <v>No</v>
      </c>
      <c r="N36" s="2" t="str">
        <f>VLOOKUP(A36,'[3]Monitor Schedule'!$A:$BM,21,FALSE)</f>
        <v>Yes</v>
      </c>
      <c r="O36" s="2" t="str">
        <f>VLOOKUP(A36,'[3]Monitor Schedule'!$A:$BM,22,FALSE)</f>
        <v>Yes</v>
      </c>
      <c r="P36" s="2" t="str">
        <f>VLOOKUP(A36,'[3]Monitor Schedule'!$A:$BM,23,FALSE)</f>
        <v>Yes</v>
      </c>
      <c r="Q36" s="2" t="s">
        <v>30</v>
      </c>
      <c r="R36" s="2" t="s">
        <v>30</v>
      </c>
      <c r="S36" s="2" t="str">
        <f>VLOOKUP(A36,'[3]Monitor Schedule'!$A:$BM,26,FALSE)</f>
        <v>No</v>
      </c>
      <c r="T36" s="2" t="str">
        <f>VLOOKUP(A36,'[3]Monitor Schedule'!$A:$BM,27,FALSE)</f>
        <v>No</v>
      </c>
      <c r="U36" s="2" t="str">
        <f>VLOOKUP(A36,'[3]Monitor Schedule'!$A:$BM,28,FALSE)</f>
        <v>No</v>
      </c>
      <c r="V36" s="2" t="str">
        <f>VLOOKUP(A36,'[3]Monitor Schedule'!$A:$BM,29,FALSE)</f>
        <v>No</v>
      </c>
    </row>
    <row r="37" spans="1:22">
      <c r="A37" s="1">
        <v>803954</v>
      </c>
      <c r="B37" s="8" t="s">
        <v>180</v>
      </c>
      <c r="C37" s="8" t="s">
        <v>181</v>
      </c>
      <c r="D37" s="181">
        <v>44757</v>
      </c>
      <c r="E37" s="8" t="s">
        <v>182</v>
      </c>
      <c r="F37" s="2" t="s">
        <v>30</v>
      </c>
      <c r="G37" s="2" t="s">
        <v>30</v>
      </c>
      <c r="H37" s="2" t="s">
        <v>28</v>
      </c>
      <c r="I37" s="2" t="str">
        <f>VLOOKUP(A37,'[3]Monitor Schedule'!$A:$BM,16,FALSE)</f>
        <v>Yes</v>
      </c>
      <c r="J37" s="2" t="s">
        <v>30</v>
      </c>
      <c r="K37" s="2" t="s">
        <v>30</v>
      </c>
      <c r="L37" s="2" t="s">
        <v>30</v>
      </c>
      <c r="M37" s="2" t="s">
        <v>28</v>
      </c>
      <c r="N37" s="2" t="s">
        <v>28</v>
      </c>
      <c r="O37" s="2" t="str">
        <f>VLOOKUP(A37,'[3]Monitor Schedule'!$A:$BM,22,FALSE)</f>
        <v>Yes</v>
      </c>
      <c r="P37" s="2" t="s">
        <v>28</v>
      </c>
      <c r="Q37" s="2" t="s">
        <v>30</v>
      </c>
      <c r="R37" s="2" t="s">
        <v>30</v>
      </c>
      <c r="S37" s="2" t="s">
        <v>30</v>
      </c>
      <c r="T37" s="2" t="str">
        <f>VLOOKUP(A37,'[3]Monitor Schedule'!$A:$BM,27,FALSE)</f>
        <v>No</v>
      </c>
      <c r="U37" s="2" t="str">
        <f>VLOOKUP(A37,'[3]Monitor Schedule'!$A:$BM,28,FALSE)</f>
        <v>Yes</v>
      </c>
      <c r="V37" s="2" t="str">
        <f>VLOOKUP(A37,'[3]Monitor Schedule'!$A:$BM,29,FALSE)</f>
        <v>Yes</v>
      </c>
    </row>
    <row r="38" spans="1:22">
      <c r="A38" s="8">
        <v>22717</v>
      </c>
      <c r="B38" s="8" t="s">
        <v>434</v>
      </c>
      <c r="C38" s="8" t="s">
        <v>187</v>
      </c>
      <c r="D38" s="181">
        <v>44757</v>
      </c>
      <c r="E38" s="8" t="s">
        <v>30</v>
      </c>
      <c r="F38" s="2" t="s">
        <v>30</v>
      </c>
      <c r="G38" s="2" t="s">
        <v>30</v>
      </c>
      <c r="H38" s="2" t="s">
        <v>30</v>
      </c>
      <c r="I38" s="2" t="str">
        <f>VLOOKUP(A38,'[3]Monitor Schedule'!$A:$BM,16,FALSE)</f>
        <v>Yes</v>
      </c>
      <c r="J38" s="2" t="str">
        <f>VLOOKUP(A38,'[3]Monitor Schedule'!$A:$BM,17,FALSE)</f>
        <v>Yes</v>
      </c>
      <c r="K38" s="2" t="s">
        <v>30</v>
      </c>
      <c r="L38" s="2" t="s">
        <v>30</v>
      </c>
      <c r="M38" s="2" t="s">
        <v>30</v>
      </c>
      <c r="N38" s="2" t="s">
        <v>30</v>
      </c>
      <c r="O38" s="2" t="s">
        <v>30</v>
      </c>
      <c r="P38" s="2" t="str">
        <f>VLOOKUP(A38,'[3]Monitor Schedule'!$A:$BM,23,FALSE)</f>
        <v>Yes</v>
      </c>
      <c r="Q38" s="2" t="str">
        <f>VLOOKUP(A38,'[3]Monitor Schedule'!$A:$BM,24,FALSE)</f>
        <v>Yes</v>
      </c>
      <c r="R38" s="2" t="s">
        <v>30</v>
      </c>
      <c r="S38" s="2" t="str">
        <f>VLOOKUP(A38,'[3]Monitor Schedule'!$A:$BM,26,FALSE)</f>
        <v>No</v>
      </c>
      <c r="T38" s="2" t="str">
        <f>VLOOKUP(A38,'[3]Monitor Schedule'!$A:$BM,27,FALSE)</f>
        <v>No</v>
      </c>
      <c r="U38" s="2" t="str">
        <f>VLOOKUP(A38,'[3]Monitor Schedule'!$A:$BM,28,FALSE)</f>
        <v>No</v>
      </c>
      <c r="V38" s="2" t="str">
        <f>VLOOKUP(A38,'[3]Monitor Schedule'!$A:$BM,29,FALSE)</f>
        <v>No</v>
      </c>
    </row>
    <row r="39" spans="1:22">
      <c r="A39" s="8">
        <v>811305</v>
      </c>
      <c r="B39" s="8" t="s">
        <v>212</v>
      </c>
      <c r="C39" s="8" t="s">
        <v>189</v>
      </c>
      <c r="D39" s="8"/>
      <c r="E39" s="8" t="e">
        <f>VLOOKUP(A39,[4]ocr_assessors_for_ror!$B:$E,4,FALSE)</f>
        <v>#N/A</v>
      </c>
      <c r="F39" s="2" t="str">
        <f>VLOOKUP(A39,'[3]Monitor Schedule'!$A:$BM,13,FALSE)</f>
        <v>No</v>
      </c>
      <c r="G39" s="2" t="str">
        <f>VLOOKUP(A39,'[3]Monitor Schedule'!$A:$BM,14,FALSE)</f>
        <v>No</v>
      </c>
      <c r="H39" s="2" t="str">
        <f>VLOOKUP(A39,'[3]Monitor Schedule'!$A:$BM,15,FALSE)</f>
        <v>No</v>
      </c>
      <c r="I39" s="2" t="str">
        <f>VLOOKUP(A39,'[3]Monitor Schedule'!$A:$BM,16,FALSE)</f>
        <v>No</v>
      </c>
      <c r="J39" s="2" t="str">
        <f>VLOOKUP(A39,'[3]Monitor Schedule'!$A:$BM,17,FALSE)</f>
        <v>No</v>
      </c>
      <c r="K39" s="2" t="str">
        <f>VLOOKUP(A39,'[3]Monitor Schedule'!$A:$BM,18,FALSE)</f>
        <v>No</v>
      </c>
      <c r="L39" s="2" t="str">
        <f>VLOOKUP(A39,'[3]Monitor Schedule'!$A:$BM,19,FALSE)</f>
        <v>No</v>
      </c>
      <c r="M39" s="2" t="str">
        <f>VLOOKUP(A39,'[3]Monitor Schedule'!$A:$BM,20,FALSE)</f>
        <v>No</v>
      </c>
      <c r="N39" s="2" t="str">
        <f>VLOOKUP(A39,'[3]Monitor Schedule'!$A:$BM,21,FALSE)</f>
        <v>No</v>
      </c>
      <c r="O39" s="2" t="str">
        <f>VLOOKUP(A39,'[3]Monitor Schedule'!$A:$BM,22,FALSE)</f>
        <v>No</v>
      </c>
      <c r="P39" s="2" t="str">
        <f>VLOOKUP(A39,'[3]Monitor Schedule'!$A:$BM,23,FALSE)</f>
        <v>No</v>
      </c>
      <c r="Q39" s="2" t="str">
        <f>VLOOKUP(A39,'[3]Monitor Schedule'!$A:$BM,24,FALSE)</f>
        <v>Yes</v>
      </c>
      <c r="R39" s="2" t="str">
        <f>VLOOKUP(A39,'[3]Monitor Schedule'!$A:$BM,25,FALSE)</f>
        <v>Yes</v>
      </c>
      <c r="S39" s="2" t="str">
        <f>VLOOKUP(A39,'[3]Monitor Schedule'!$A:$BM,26,FALSE)</f>
        <v>Yes</v>
      </c>
      <c r="T39" s="2" t="str">
        <f>VLOOKUP(A39,'[3]Monitor Schedule'!$A:$BM,27,FALSE)</f>
        <v>Yes</v>
      </c>
      <c r="U39" s="2" t="str">
        <f>VLOOKUP(A39,'[3]Monitor Schedule'!$A:$BM,28,FALSE)</f>
        <v>Yes</v>
      </c>
      <c r="V39" s="2" t="str">
        <f>VLOOKUP(A39,'[3]Monitor Schedule'!$A:$BM,29,FALSE)</f>
        <v>Yes</v>
      </c>
    </row>
    <row r="40" spans="1:22">
      <c r="A40" s="8">
        <v>959551</v>
      </c>
      <c r="B40" s="8" t="s">
        <v>194</v>
      </c>
      <c r="C40" s="8" t="s">
        <v>62</v>
      </c>
      <c r="D40" s="181">
        <v>44770</v>
      </c>
      <c r="E40" s="8" t="s">
        <v>30</v>
      </c>
      <c r="F40" s="2" t="s">
        <v>30</v>
      </c>
      <c r="G40" s="2" t="s">
        <v>30</v>
      </c>
      <c r="H40" s="2" t="s">
        <v>28</v>
      </c>
      <c r="I40" s="2" t="s">
        <v>28</v>
      </c>
      <c r="J40" s="2" t="s">
        <v>28</v>
      </c>
      <c r="K40" s="2" t="s">
        <v>28</v>
      </c>
      <c r="L40" s="2" t="s">
        <v>28</v>
      </c>
      <c r="M40" s="2" t="s">
        <v>28</v>
      </c>
      <c r="N40" s="2" t="s">
        <v>30</v>
      </c>
      <c r="O40" s="2" t="s">
        <v>28</v>
      </c>
      <c r="P40" s="2" t="s">
        <v>28</v>
      </c>
      <c r="Q40" s="2" t="s">
        <v>28</v>
      </c>
      <c r="R40" s="2" t="s">
        <v>28</v>
      </c>
      <c r="S40" s="2" t="s">
        <v>28</v>
      </c>
      <c r="T40" s="2" t="s">
        <v>28</v>
      </c>
      <c r="U40" s="2" t="s">
        <v>30</v>
      </c>
      <c r="V40" s="2" t="s">
        <v>28</v>
      </c>
    </row>
    <row r="41" spans="1:22">
      <c r="A41" s="8">
        <v>810179</v>
      </c>
      <c r="B41" s="8" t="s">
        <v>195</v>
      </c>
      <c r="C41" s="8" t="s">
        <v>71</v>
      </c>
      <c r="D41" s="181">
        <v>44756</v>
      </c>
      <c r="E41" s="8" t="s">
        <v>72</v>
      </c>
      <c r="F41" s="2" t="str">
        <f>VLOOKUP(A41,'[3]Monitor Schedule'!$A:$BM,13,FALSE)</f>
        <v>No</v>
      </c>
      <c r="G41" s="2" t="s">
        <v>30</v>
      </c>
      <c r="H41" s="2" t="str">
        <f>VLOOKUP(A41,'[3]Monitor Schedule'!$A:$BM,15,FALSE)</f>
        <v>Yes</v>
      </c>
      <c r="I41" s="2" t="str">
        <f>VLOOKUP(A41,'[3]Monitor Schedule'!$A:$BM,16,FALSE)</f>
        <v>Yes</v>
      </c>
      <c r="J41" s="2" t="str">
        <f>VLOOKUP(A41,'[3]Monitor Schedule'!$A:$BM,17,FALSE)</f>
        <v>Yes</v>
      </c>
      <c r="K41" s="2" t="s">
        <v>28</v>
      </c>
      <c r="L41" s="2" t="s">
        <v>28</v>
      </c>
      <c r="M41" s="2" t="str">
        <f>VLOOKUP(A41,'[3]Monitor Schedule'!$A:$BM,20,FALSE)</f>
        <v>No</v>
      </c>
      <c r="N41" s="2" t="str">
        <f>VLOOKUP(A41,'[3]Monitor Schedule'!$A:$BM,21,FALSE)</f>
        <v>No</v>
      </c>
      <c r="O41" s="2" t="str">
        <f>VLOOKUP(A41,'[3]Monitor Schedule'!$A:$BM,22,FALSE)</f>
        <v>Yes</v>
      </c>
      <c r="P41" s="2" t="str">
        <f>VLOOKUP(A41,'[3]Monitor Schedule'!$A:$BM,23,FALSE)</f>
        <v>Yes</v>
      </c>
      <c r="Q41" s="2" t="str">
        <f>VLOOKUP(A41,'[3]Monitor Schedule'!$A:$BM,24,FALSE)</f>
        <v>Yes</v>
      </c>
      <c r="R41" s="2" t="str">
        <f>VLOOKUP(A41,'[3]Monitor Schedule'!$A:$BM,25,FALSE)</f>
        <v>Yes</v>
      </c>
      <c r="S41" s="2" t="str">
        <f>VLOOKUP(A41,'[3]Monitor Schedule'!$A:$BM,26,FALSE)</f>
        <v>Yes</v>
      </c>
      <c r="T41" s="2" t="s">
        <v>30</v>
      </c>
      <c r="U41" s="2" t="s">
        <v>30</v>
      </c>
      <c r="V41" s="2" t="s">
        <v>28</v>
      </c>
    </row>
    <row r="42" spans="1:22">
      <c r="A42" s="2">
        <v>588601</v>
      </c>
      <c r="B42" s="8" t="s">
        <v>196</v>
      </c>
      <c r="C42" s="8" t="s">
        <v>143</v>
      </c>
      <c r="D42" s="181">
        <v>44757</v>
      </c>
      <c r="E42" s="8" t="s">
        <v>30</v>
      </c>
      <c r="F42" s="2" t="str">
        <f>VLOOKUP(A42,'[3]Monitor Schedule'!$A:$BM,13,FALSE)</f>
        <v>Yes</v>
      </c>
      <c r="G42" s="2" t="str">
        <f>VLOOKUP(A42,'[3]Monitor Schedule'!$A:$BM,14,FALSE)</f>
        <v>Yes</v>
      </c>
      <c r="H42" s="2" t="str">
        <f>VLOOKUP(A42,'[3]Monitor Schedule'!$A:$BM,15,FALSE)</f>
        <v>Yes</v>
      </c>
      <c r="I42" s="2" t="str">
        <f>VLOOKUP(A42,'[3]Monitor Schedule'!$A:$BM,16,FALSE)</f>
        <v>Yes</v>
      </c>
      <c r="J42" s="2" t="str">
        <f>VLOOKUP(A42,'[3]Monitor Schedule'!$A:$BM,17,FALSE)</f>
        <v>Yes</v>
      </c>
      <c r="K42" s="2" t="str">
        <f>VLOOKUP(A42,'[3]Monitor Schedule'!$A:$BM,18,FALSE)</f>
        <v>Yes</v>
      </c>
      <c r="L42" s="2" t="s">
        <v>30</v>
      </c>
      <c r="M42" s="2" t="s">
        <v>30</v>
      </c>
      <c r="N42" s="2" t="s">
        <v>30</v>
      </c>
      <c r="O42" s="2" t="s">
        <v>30</v>
      </c>
      <c r="P42" s="2" t="s">
        <v>30</v>
      </c>
      <c r="Q42" s="2" t="str">
        <f>VLOOKUP(A42,'[3]Monitor Schedule'!$A:$BM,24,FALSE)</f>
        <v>Yes</v>
      </c>
      <c r="R42" s="2" t="str">
        <f>VLOOKUP(A42,'[3]Monitor Schedule'!$A:$BM,25,FALSE)</f>
        <v>Yes</v>
      </c>
      <c r="S42" s="2" t="str">
        <f>VLOOKUP(A42,'[3]Monitor Schedule'!$A:$BM,26,FALSE)</f>
        <v>Yes</v>
      </c>
      <c r="T42" s="2" t="str">
        <f>VLOOKUP(A42,'[3]Monitor Schedule'!$A:$BM,27,FALSE)</f>
        <v>Yes</v>
      </c>
      <c r="U42" s="2" t="str">
        <f>VLOOKUP(A42,'[3]Monitor Schedule'!$A:$BM,28,FALSE)</f>
        <v>Yes</v>
      </c>
      <c r="V42" s="2" t="str">
        <f>VLOOKUP(A42,'[3]Monitor Schedule'!$A:$BM,29,FALSE)</f>
        <v>Yes</v>
      </c>
    </row>
    <row r="43" spans="1:22">
      <c r="A43" s="8">
        <v>818416</v>
      </c>
      <c r="B43" s="8" t="s">
        <v>197</v>
      </c>
      <c r="C43" s="8" t="s">
        <v>198</v>
      </c>
      <c r="D43" s="8"/>
      <c r="E43" s="8" t="e">
        <f>VLOOKUP(A43,[4]ocr_assessors_for_ror!$B:$E,4,FALSE)</f>
        <v>#N/A</v>
      </c>
      <c r="F43" s="2" t="str">
        <f>VLOOKUP(A43,'[3]Monitor Schedule'!$A:$BM,13,FALSE)</f>
        <v>Yes</v>
      </c>
      <c r="G43" s="2" t="str">
        <f>VLOOKUP(A43,'[3]Monitor Schedule'!$A:$BM,14,FALSE)</f>
        <v>Yes</v>
      </c>
      <c r="H43" s="2" t="str">
        <f>VLOOKUP(A43,'[3]Monitor Schedule'!$A:$BM,15,FALSE)</f>
        <v>Yes</v>
      </c>
      <c r="I43" s="2" t="str">
        <f>VLOOKUP(A43,'[3]Monitor Schedule'!$A:$BM,16,FALSE)</f>
        <v>No</v>
      </c>
      <c r="J43" s="2" t="str">
        <f>VLOOKUP(A43,'[3]Monitor Schedule'!$A:$BM,17,FALSE)</f>
        <v>No</v>
      </c>
      <c r="K43" s="2" t="str">
        <f>VLOOKUP(A43,'[3]Monitor Schedule'!$A:$BM,18,FALSE)</f>
        <v>No</v>
      </c>
      <c r="L43" s="2" t="str">
        <f>VLOOKUP(A43,'[3]Monitor Schedule'!$A:$BM,19,FALSE)</f>
        <v>No</v>
      </c>
      <c r="M43" s="2" t="str">
        <f>VLOOKUP(A43,'[3]Monitor Schedule'!$A:$BM,20,FALSE)</f>
        <v>No</v>
      </c>
      <c r="N43" s="2" t="str">
        <f>VLOOKUP(A43,'[3]Monitor Schedule'!$A:$BM,21,FALSE)</f>
        <v>Yes</v>
      </c>
      <c r="O43" s="2" t="str">
        <f>VLOOKUP(A43,'[3]Monitor Schedule'!$A:$BM,22,FALSE)</f>
        <v>Yes</v>
      </c>
      <c r="P43" s="2" t="str">
        <f>VLOOKUP(A43,'[3]Monitor Schedule'!$A:$BM,23,FALSE)</f>
        <v>No</v>
      </c>
      <c r="Q43" s="2" t="str">
        <f>VLOOKUP(A43,'[3]Monitor Schedule'!$A:$BM,24,FALSE)</f>
        <v>No</v>
      </c>
      <c r="R43" s="2" t="str">
        <f>VLOOKUP(A43,'[3]Monitor Schedule'!$A:$BM,25,FALSE)</f>
        <v>No</v>
      </c>
      <c r="S43" s="2" t="str">
        <f>VLOOKUP(A43,'[3]Monitor Schedule'!$A:$BM,26,FALSE)</f>
        <v>No</v>
      </c>
      <c r="T43" s="2" t="str">
        <f>VLOOKUP(A43,'[3]Monitor Schedule'!$A:$BM,27,FALSE)</f>
        <v>Yes</v>
      </c>
      <c r="U43" s="2" t="str">
        <f>VLOOKUP(A43,'[3]Monitor Schedule'!$A:$BM,28,FALSE)</f>
        <v>Yes</v>
      </c>
      <c r="V43" s="2" t="str">
        <f>VLOOKUP(A43,'[3]Monitor Schedule'!$A:$BM,29,FALSE)</f>
        <v>No</v>
      </c>
    </row>
    <row r="44" spans="1:22">
      <c r="A44" s="8">
        <v>7431</v>
      </c>
      <c r="B44" s="8" t="s">
        <v>200</v>
      </c>
      <c r="C44" s="8" t="s">
        <v>184</v>
      </c>
      <c r="D44" s="181">
        <v>44770</v>
      </c>
      <c r="E44" s="8" t="s">
        <v>185</v>
      </c>
      <c r="F44" s="2" t="s">
        <v>28</v>
      </c>
      <c r="G44" s="2" t="s">
        <v>28</v>
      </c>
      <c r="H44" s="2" t="s">
        <v>28</v>
      </c>
      <c r="I44" s="2" t="s">
        <v>30</v>
      </c>
      <c r="J44" s="2" t="s">
        <v>28</v>
      </c>
      <c r="K44" s="2" t="s">
        <v>28</v>
      </c>
      <c r="L44" s="2" t="s">
        <v>28</v>
      </c>
      <c r="M44" s="2" t="s">
        <v>28</v>
      </c>
      <c r="N44" s="2" t="s">
        <v>28</v>
      </c>
      <c r="O44" s="2" t="s">
        <v>28</v>
      </c>
      <c r="P44" s="2" t="s">
        <v>30</v>
      </c>
      <c r="Q44" s="2" t="s">
        <v>28</v>
      </c>
      <c r="R44" s="2" t="s">
        <v>28</v>
      </c>
      <c r="S44" s="2" t="s">
        <v>28</v>
      </c>
      <c r="T44" s="2" t="s">
        <v>28</v>
      </c>
      <c r="U44" s="2" t="s">
        <v>28</v>
      </c>
      <c r="V44" s="2" t="s">
        <v>28</v>
      </c>
    </row>
    <row r="45" spans="1:22">
      <c r="A45" s="8">
        <v>336017</v>
      </c>
      <c r="B45" s="8" t="s">
        <v>201</v>
      </c>
      <c r="C45" s="8" t="s">
        <v>202</v>
      </c>
      <c r="D45" s="181">
        <v>44770</v>
      </c>
      <c r="E45" s="8" t="s">
        <v>30</v>
      </c>
      <c r="F45" s="2" t="str">
        <f>VLOOKUP(A45,'[3]Monitor Schedule'!$A:$BM,13,FALSE)</f>
        <v>Yes</v>
      </c>
      <c r="G45" s="2" t="str">
        <f>VLOOKUP(A45,'[3]Monitor Schedule'!$A:$BM,14,FALSE)</f>
        <v>Yes</v>
      </c>
      <c r="H45" s="2" t="str">
        <f>VLOOKUP(A45,'[3]Monitor Schedule'!$A:$BM,15,FALSE)</f>
        <v>Yes</v>
      </c>
      <c r="I45" s="2" t="str">
        <f>VLOOKUP(A45,'[3]Monitor Schedule'!$A:$BM,16,FALSE)</f>
        <v>Yes</v>
      </c>
      <c r="J45" s="2" t="str">
        <f>VLOOKUP(A45,'[3]Monitor Schedule'!$A:$BM,17,FALSE)</f>
        <v>Yes</v>
      </c>
      <c r="K45" s="2" t="str">
        <f>VLOOKUP(A45,'[3]Monitor Schedule'!$A:$BM,18,FALSE)</f>
        <v>Yes</v>
      </c>
      <c r="L45" s="2" t="s">
        <v>28</v>
      </c>
      <c r="M45" s="2" t="s">
        <v>30</v>
      </c>
      <c r="N45" s="2" t="s">
        <v>30</v>
      </c>
      <c r="O45" s="2" t="str">
        <f>VLOOKUP(A45,'[3]Monitor Schedule'!$A:$BM,22,FALSE)</f>
        <v>Yes</v>
      </c>
      <c r="P45" s="2" t="str">
        <f>VLOOKUP(A45,'[3]Monitor Schedule'!$A:$BM,23,FALSE)</f>
        <v>Yes</v>
      </c>
      <c r="Q45" s="2" t="str">
        <f>VLOOKUP(A45,'[3]Monitor Schedule'!$A:$BM,24,FALSE)</f>
        <v>Yes</v>
      </c>
      <c r="R45" s="2" t="str">
        <f>VLOOKUP(A45,'[3]Monitor Schedule'!$A:$BM,25,FALSE)</f>
        <v>Yes</v>
      </c>
      <c r="S45" s="2" t="str">
        <f>VLOOKUP(A45,'[3]Monitor Schedule'!$A:$BM,26,FALSE)</f>
        <v>Yes</v>
      </c>
      <c r="T45" s="2" t="str">
        <f>VLOOKUP(A45,'[3]Monitor Schedule'!$A:$BM,27,FALSE)</f>
        <v>Yes</v>
      </c>
      <c r="U45" s="2" t="s">
        <v>30</v>
      </c>
      <c r="V45" s="2" t="s">
        <v>30</v>
      </c>
    </row>
    <row r="46" spans="1:22">
      <c r="A46" s="8">
        <v>189375</v>
      </c>
      <c r="B46" s="8" t="s">
        <v>203</v>
      </c>
      <c r="C46" s="8" t="s">
        <v>204</v>
      </c>
      <c r="D46" s="181">
        <v>44770</v>
      </c>
      <c r="E46" s="8" t="s">
        <v>30</v>
      </c>
      <c r="F46" s="2" t="str">
        <f>VLOOKUP(A46,'[3]Monitor Schedule'!$A:$BM,13,FALSE)</f>
        <v>Yes</v>
      </c>
      <c r="G46" s="2" t="str">
        <f>VLOOKUP(A46,'[3]Monitor Schedule'!$A:$BM,14,FALSE)</f>
        <v>Yes</v>
      </c>
      <c r="H46" s="2" t="str">
        <f>VLOOKUP(A46,'[3]Monitor Schedule'!$A:$BM,15,FALSE)</f>
        <v>Yes</v>
      </c>
      <c r="I46" s="2" t="str">
        <f>VLOOKUP(A46,'[3]Monitor Schedule'!$A:$BM,16,FALSE)</f>
        <v>Yes</v>
      </c>
      <c r="J46" s="2" t="s">
        <v>28</v>
      </c>
      <c r="K46" s="2" t="s">
        <v>28</v>
      </c>
      <c r="L46" s="2" t="s">
        <v>30</v>
      </c>
      <c r="M46" s="2" t="s">
        <v>30</v>
      </c>
      <c r="N46" s="2" t="str">
        <f>VLOOKUP(A46,'[3]Monitor Schedule'!$A:$BM,21,FALSE)</f>
        <v>Yes</v>
      </c>
      <c r="O46" s="2" t="str">
        <f>VLOOKUP(A46,'[3]Monitor Schedule'!$A:$BM,22,FALSE)</f>
        <v>Yes</v>
      </c>
      <c r="P46" s="2" t="str">
        <f>VLOOKUP(A46,'[3]Monitor Schedule'!$A:$BM,23,FALSE)</f>
        <v>Yes</v>
      </c>
      <c r="Q46" s="2" t="str">
        <f>VLOOKUP(A46,'[3]Monitor Schedule'!$A:$BM,24,FALSE)</f>
        <v>Yes</v>
      </c>
      <c r="R46" s="2" t="str">
        <f>VLOOKUP(A46,'[3]Monitor Schedule'!$A:$BM,25,FALSE)</f>
        <v>Yes</v>
      </c>
      <c r="S46" s="2" t="str">
        <f>VLOOKUP(A46,'[3]Monitor Schedule'!$A:$BM,26,FALSE)</f>
        <v>Yes</v>
      </c>
      <c r="T46" s="2" t="str">
        <f>VLOOKUP(A46,'[3]Monitor Schedule'!$A:$BM,27,FALSE)</f>
        <v>No</v>
      </c>
      <c r="U46" s="2" t="str">
        <f>VLOOKUP(A46,'[3]Monitor Schedule'!$A:$BM,28,FALSE)</f>
        <v>No</v>
      </c>
      <c r="V46" s="2" t="str">
        <f>VLOOKUP(A46,'[3]Monitor Schedule'!$A:$BM,29,FALSE)</f>
        <v>No</v>
      </c>
    </row>
    <row r="47" spans="1:22">
      <c r="A47" s="8">
        <v>56801</v>
      </c>
      <c r="B47" s="8" t="s">
        <v>206</v>
      </c>
      <c r="C47" s="8" t="s">
        <v>207</v>
      </c>
      <c r="D47" s="181">
        <v>44770</v>
      </c>
      <c r="E47" s="8" t="s">
        <v>30</v>
      </c>
      <c r="F47" s="2" t="str">
        <f>VLOOKUP(A47,'[3]Monitor Schedule'!$A:$BM,13,FALSE)</f>
        <v>No</v>
      </c>
      <c r="G47" s="2" t="str">
        <f>VLOOKUP(A47,'[3]Monitor Schedule'!$A:$BM,14,FALSE)</f>
        <v>No</v>
      </c>
      <c r="H47" s="2" t="str">
        <f>VLOOKUP(A47,'[3]Monitor Schedule'!$A:$BM,15,FALSE)</f>
        <v>No</v>
      </c>
      <c r="I47" s="2" t="str">
        <f>VLOOKUP(A47,'[3]Monitor Schedule'!$A:$BM,16,FALSE)</f>
        <v>Yes</v>
      </c>
      <c r="J47" s="2" t="str">
        <f>VLOOKUP(A47,'[3]Monitor Schedule'!$A:$BM,17,FALSE)</f>
        <v>Yes</v>
      </c>
      <c r="K47" s="2" t="str">
        <f>VLOOKUP(A47,'[3]Monitor Schedule'!$A:$BM,18,FALSE)</f>
        <v>No</v>
      </c>
      <c r="L47" s="2" t="str">
        <f>VLOOKUP(A47,'[3]Monitor Schedule'!$A:$BM,19,FALSE)</f>
        <v>No</v>
      </c>
      <c r="M47" s="2" t="str">
        <f>VLOOKUP(A47,'[3]Monitor Schedule'!$A:$BM,20,FALSE)</f>
        <v>No</v>
      </c>
      <c r="N47" s="2" t="str">
        <f>VLOOKUP(A47,'[3]Monitor Schedule'!$A:$BM,21,FALSE)</f>
        <v>No</v>
      </c>
      <c r="O47" s="2" t="str">
        <f>VLOOKUP(A47,'[3]Monitor Schedule'!$A:$BM,22,FALSE)</f>
        <v>Yes</v>
      </c>
      <c r="P47" s="2" t="str">
        <f>VLOOKUP(A47,'[3]Monitor Schedule'!$A:$BM,23,FALSE)</f>
        <v>Yes</v>
      </c>
      <c r="Q47" s="2" t="str">
        <f>VLOOKUP(A47,'[3]Monitor Schedule'!$A:$BM,24,FALSE)</f>
        <v>No</v>
      </c>
      <c r="R47" s="2" t="str">
        <f>VLOOKUP(A47,'[3]Monitor Schedule'!$A:$BM,25,FALSE)</f>
        <v>No</v>
      </c>
      <c r="S47" s="2" t="str">
        <f>VLOOKUP(A47,'[3]Monitor Schedule'!$A:$BM,26,FALSE)</f>
        <v>No</v>
      </c>
      <c r="T47" s="2" t="str">
        <f>VLOOKUP(A47,'[3]Monitor Schedule'!$A:$BM,27,FALSE)</f>
        <v>No</v>
      </c>
      <c r="U47" s="2" t="str">
        <f>VLOOKUP(A47,'[3]Monitor Schedule'!$A:$BM,28,FALSE)</f>
        <v>Yes</v>
      </c>
      <c r="V47" s="2" t="str">
        <f>VLOOKUP(A47,'[3]Monitor Schedule'!$A:$BM,29,FALSE)</f>
        <v>No</v>
      </c>
    </row>
    <row r="48" spans="1:22">
      <c r="A48" s="8">
        <v>36381</v>
      </c>
      <c r="B48" s="8" t="s">
        <v>435</v>
      </c>
      <c r="C48" s="8" t="s">
        <v>436</v>
      </c>
      <c r="D48" s="181">
        <v>44770</v>
      </c>
      <c r="E48" s="8" t="s">
        <v>30</v>
      </c>
      <c r="F48" s="2" t="e">
        <f>VLOOKUP(A48,'[3]Monitor Schedule'!$A:$BM,13,FALSE)</f>
        <v>#N/A</v>
      </c>
      <c r="G48" s="2" t="e">
        <f>VLOOKUP(A48,'[3]Monitor Schedule'!$A:$BM,14,FALSE)</f>
        <v>#N/A</v>
      </c>
      <c r="H48" s="2" t="e">
        <f>VLOOKUP(A48,'[3]Monitor Schedule'!$A:$BM,15,FALSE)</f>
        <v>#N/A</v>
      </c>
      <c r="I48" s="2" t="e">
        <f>VLOOKUP(A48,'[3]Monitor Schedule'!$A:$BM,16,FALSE)</f>
        <v>#N/A</v>
      </c>
      <c r="J48" s="2" t="e">
        <f>VLOOKUP(A48,'[3]Monitor Schedule'!$A:$BM,17,FALSE)</f>
        <v>#N/A</v>
      </c>
      <c r="K48" s="2" t="e">
        <f>VLOOKUP(A48,'[3]Monitor Schedule'!$A:$BM,18,FALSE)</f>
        <v>#N/A</v>
      </c>
      <c r="L48" s="2" t="e">
        <f>VLOOKUP(A48,'[3]Monitor Schedule'!$A:$BM,19,FALSE)</f>
        <v>#N/A</v>
      </c>
      <c r="M48" s="2" t="e">
        <f>VLOOKUP(A48,'[3]Monitor Schedule'!$A:$BM,20,FALSE)</f>
        <v>#N/A</v>
      </c>
      <c r="N48" s="2" t="s">
        <v>30</v>
      </c>
      <c r="O48" s="2" t="s">
        <v>30</v>
      </c>
      <c r="P48" s="2" t="e">
        <f>VLOOKUP(A48,'[3]Monitor Schedule'!$A:$BM,23,FALSE)</f>
        <v>#N/A</v>
      </c>
      <c r="Q48" s="2" t="e">
        <f>VLOOKUP(A48,'[3]Monitor Schedule'!$A:$BM,24,FALSE)</f>
        <v>#N/A</v>
      </c>
      <c r="R48" s="2" t="e">
        <f>VLOOKUP(A48,'[3]Monitor Schedule'!$A:$BM,25,FALSE)</f>
        <v>#N/A</v>
      </c>
      <c r="S48" s="2" t="e">
        <f>VLOOKUP(A48,'[3]Monitor Schedule'!$A:$BM,26,FALSE)</f>
        <v>#N/A</v>
      </c>
      <c r="T48" s="2" t="e">
        <f>VLOOKUP(A48,'[3]Monitor Schedule'!$A:$BM,27,FALSE)</f>
        <v>#N/A</v>
      </c>
      <c r="U48" s="2" t="e">
        <f>VLOOKUP(A48,'[3]Monitor Schedule'!$A:$BM,28,FALSE)</f>
        <v>#N/A</v>
      </c>
      <c r="V48" s="2" t="e">
        <f>VLOOKUP(A48,'[3]Monitor Schedule'!$A:$BM,29,FALSE)</f>
        <v>#N/A</v>
      </c>
    </row>
    <row r="49" spans="1:22">
      <c r="A49" s="8">
        <v>86849</v>
      </c>
      <c r="B49" s="8" t="s">
        <v>208</v>
      </c>
      <c r="C49" s="8" t="s">
        <v>209</v>
      </c>
      <c r="D49" s="181">
        <v>44770</v>
      </c>
      <c r="E49" s="8" t="s">
        <v>30</v>
      </c>
      <c r="F49" s="2" t="str">
        <f>VLOOKUP(A49,'[3]Monitor Schedule'!$A:$BM,13,FALSE)</f>
        <v>No</v>
      </c>
      <c r="G49" s="2" t="str">
        <f>VLOOKUP(A49,'[3]Monitor Schedule'!$A:$BM,14,FALSE)</f>
        <v>Yes</v>
      </c>
      <c r="H49" s="2" t="str">
        <f>VLOOKUP(A49,'[3]Monitor Schedule'!$A:$BM,15,FALSE)</f>
        <v>Yes</v>
      </c>
      <c r="I49" s="2" t="str">
        <f>VLOOKUP(A49,'[3]Monitor Schedule'!$A:$BM,16,FALSE)</f>
        <v>No</v>
      </c>
      <c r="J49" s="2" t="str">
        <f>VLOOKUP(A49,'[3]Monitor Schedule'!$A:$BM,17,FALSE)</f>
        <v>No</v>
      </c>
      <c r="K49" s="2" t="str">
        <f>VLOOKUP(A49,'[3]Monitor Schedule'!$A:$BM,18,FALSE)</f>
        <v>No</v>
      </c>
      <c r="L49" s="2" t="str">
        <f>VLOOKUP(A49,'[3]Monitor Schedule'!$A:$BM,19,FALSE)</f>
        <v>No</v>
      </c>
      <c r="M49" s="2" t="str">
        <f>VLOOKUP(A49,'[3]Monitor Schedule'!$A:$BM,20,FALSE)</f>
        <v>Yes</v>
      </c>
      <c r="N49" s="2" t="str">
        <f>VLOOKUP(A49,'[3]Monitor Schedule'!$A:$BM,21,FALSE)</f>
        <v>Yes</v>
      </c>
      <c r="O49" s="2" t="s">
        <v>28</v>
      </c>
      <c r="P49" s="2" t="s">
        <v>30</v>
      </c>
      <c r="Q49" s="2" t="str">
        <f>VLOOKUP(A49,'[3]Monitor Schedule'!$A:$BM,24,FALSE)</f>
        <v>No</v>
      </c>
      <c r="R49" s="2" t="str">
        <f>VLOOKUP(A49,'[3]Monitor Schedule'!$A:$BM,25,FALSE)</f>
        <v>No</v>
      </c>
      <c r="S49" s="2" t="str">
        <f>VLOOKUP(A49,'[3]Monitor Schedule'!$A:$BM,26,FALSE)</f>
        <v>No</v>
      </c>
      <c r="T49" s="2" t="str">
        <f>VLOOKUP(A49,'[3]Monitor Schedule'!$A:$BM,27,FALSE)</f>
        <v>No</v>
      </c>
      <c r="U49" s="2" t="str">
        <f>VLOOKUP(A49,'[3]Monitor Schedule'!$A:$BM,28,FALSE)</f>
        <v>No</v>
      </c>
      <c r="V49" s="2" t="str">
        <f>VLOOKUP(A49,'[3]Monitor Schedule'!$A:$BM,29,FALSE)</f>
        <v>No</v>
      </c>
    </row>
    <row r="50" spans="1:22">
      <c r="A50" s="8">
        <v>808109</v>
      </c>
      <c r="B50" s="8" t="s">
        <v>437</v>
      </c>
      <c r="C50" s="158" t="s">
        <v>438</v>
      </c>
      <c r="D50" s="187">
        <v>44770</v>
      </c>
      <c r="E50" s="8" t="s">
        <v>30</v>
      </c>
      <c r="F50" s="2" t="e">
        <f>VLOOKUP(A50,'[3]Monitor Schedule'!$A:$BM,13,FALSE)</f>
        <v>#N/A</v>
      </c>
      <c r="G50" s="2" t="e">
        <f>VLOOKUP(A50,'[3]Monitor Schedule'!$A:$BM,14,FALSE)</f>
        <v>#N/A</v>
      </c>
      <c r="H50" s="2" t="e">
        <f>VLOOKUP(A50,'[3]Monitor Schedule'!$A:$BM,15,FALSE)</f>
        <v>#N/A</v>
      </c>
      <c r="I50" s="2" t="e">
        <f>VLOOKUP(A50,'[3]Monitor Schedule'!$A:$BM,16,FALSE)</f>
        <v>#N/A</v>
      </c>
      <c r="J50" s="2" t="e">
        <f>VLOOKUP(A50,'[3]Monitor Schedule'!$A:$BM,17,FALSE)</f>
        <v>#N/A</v>
      </c>
      <c r="K50" s="2" t="e">
        <f>VLOOKUP(A50,'[3]Monitor Schedule'!$A:$BM,18,FALSE)</f>
        <v>#N/A</v>
      </c>
      <c r="L50" s="2" t="e">
        <f>VLOOKUP(A50,'[3]Monitor Schedule'!$A:$BM,19,FALSE)</f>
        <v>#N/A</v>
      </c>
      <c r="M50" s="2" t="e">
        <f>VLOOKUP(A50,'[3]Monitor Schedule'!$A:$BM,20,FALSE)</f>
        <v>#N/A</v>
      </c>
      <c r="N50" s="2" t="e">
        <f>VLOOKUP(A50,'[3]Monitor Schedule'!$A:$BM,21,FALSE)</f>
        <v>#N/A</v>
      </c>
      <c r="O50" s="2" t="e">
        <f>VLOOKUP(A50,'[3]Monitor Schedule'!$A:$BM,22,FALSE)</f>
        <v>#N/A</v>
      </c>
      <c r="P50" s="2" t="e">
        <f>VLOOKUP(A50,'[3]Monitor Schedule'!$A:$BM,23,FALSE)</f>
        <v>#N/A</v>
      </c>
      <c r="Q50" s="2" t="e">
        <f>VLOOKUP(A50,'[3]Monitor Schedule'!$A:$BM,24,FALSE)</f>
        <v>#N/A</v>
      </c>
      <c r="R50" s="2" t="e">
        <f>VLOOKUP(A50,'[3]Monitor Schedule'!$A:$BM,25,FALSE)</f>
        <v>#N/A</v>
      </c>
      <c r="S50" s="2" t="e">
        <f>VLOOKUP(A50,'[3]Monitor Schedule'!$A:$BM,26,FALSE)</f>
        <v>#N/A</v>
      </c>
      <c r="T50" s="2" t="e">
        <f>VLOOKUP(A50,'[3]Monitor Schedule'!$A:$BM,27,FALSE)</f>
        <v>#N/A</v>
      </c>
      <c r="U50" s="2" t="e">
        <f>VLOOKUP(A50,'[3]Monitor Schedule'!$A:$BM,28,FALSE)</f>
        <v>#N/A</v>
      </c>
      <c r="V50" s="2" t="e">
        <f>VLOOKUP(A50,'[3]Monitor Schedule'!$A:$BM,29,FALSE)</f>
        <v>#N/A</v>
      </c>
    </row>
    <row r="51" spans="1:22">
      <c r="A51" s="8">
        <v>151882</v>
      </c>
      <c r="B51" s="8" t="s">
        <v>439</v>
      </c>
      <c r="C51" s="158" t="s">
        <v>440</v>
      </c>
      <c r="D51" s="8"/>
      <c r="E51" s="8" t="e">
        <f>VLOOKUP(A51,[4]ocr_assessors_for_ror!$B:$E,4,FALSE)</f>
        <v>#N/A</v>
      </c>
      <c r="F51" s="2" t="e">
        <f>VLOOKUP(A51,'[3]Monitor Schedule'!$A:$BM,13,FALSE)</f>
        <v>#N/A</v>
      </c>
      <c r="G51" s="2" t="e">
        <f>VLOOKUP(A51,'[3]Monitor Schedule'!$A:$BM,14,FALSE)</f>
        <v>#N/A</v>
      </c>
      <c r="H51" s="2" t="e">
        <f>VLOOKUP(A51,'[3]Monitor Schedule'!$A:$BM,15,FALSE)</f>
        <v>#N/A</v>
      </c>
      <c r="I51" s="2" t="e">
        <f>VLOOKUP(A51,'[3]Monitor Schedule'!$A:$BM,16,FALSE)</f>
        <v>#N/A</v>
      </c>
      <c r="J51" s="2" t="e">
        <f>VLOOKUP(A51,'[3]Monitor Schedule'!$A:$BM,17,FALSE)</f>
        <v>#N/A</v>
      </c>
      <c r="K51" s="2" t="e">
        <f>VLOOKUP(A51,'[3]Monitor Schedule'!$A:$BM,18,FALSE)</f>
        <v>#N/A</v>
      </c>
      <c r="L51" s="2" t="e">
        <f>VLOOKUP(A51,'[3]Monitor Schedule'!$A:$BM,19,FALSE)</f>
        <v>#N/A</v>
      </c>
      <c r="M51" s="2" t="e">
        <f>VLOOKUP(A51,'[3]Monitor Schedule'!$A:$BM,20,FALSE)</f>
        <v>#N/A</v>
      </c>
      <c r="N51" s="2" t="e">
        <f>VLOOKUP(A51,'[3]Monitor Schedule'!$A:$BM,21,FALSE)</f>
        <v>#N/A</v>
      </c>
      <c r="O51" s="2" t="e">
        <f>VLOOKUP(A51,'[3]Monitor Schedule'!$A:$BM,22,FALSE)</f>
        <v>#N/A</v>
      </c>
      <c r="P51" s="2" t="e">
        <f>VLOOKUP(A51,'[3]Monitor Schedule'!$A:$BM,23,FALSE)</f>
        <v>#N/A</v>
      </c>
      <c r="Q51" s="2" t="e">
        <f>VLOOKUP(A51,'[3]Monitor Schedule'!$A:$BM,24,FALSE)</f>
        <v>#N/A</v>
      </c>
      <c r="R51" s="2" t="e">
        <f>VLOOKUP(A51,'[3]Monitor Schedule'!$A:$BM,25,FALSE)</f>
        <v>#N/A</v>
      </c>
      <c r="S51" s="2" t="e">
        <f>VLOOKUP(A51,'[3]Monitor Schedule'!$A:$BM,26,FALSE)</f>
        <v>#N/A</v>
      </c>
      <c r="T51" s="2" t="e">
        <f>VLOOKUP(A51,'[3]Monitor Schedule'!$A:$BM,27,FALSE)</f>
        <v>#N/A</v>
      </c>
      <c r="U51" s="2" t="e">
        <f>VLOOKUP(A51,'[3]Monitor Schedule'!$A:$BM,28,FALSE)</f>
        <v>#N/A</v>
      </c>
      <c r="V51" s="2" t="e">
        <f>VLOOKUP(A51,'[3]Monitor Schedule'!$A:$BM,29,FALSE)</f>
        <v>#N/A</v>
      </c>
    </row>
    <row r="52" spans="1:22">
      <c r="A52" s="8">
        <v>85345</v>
      </c>
      <c r="B52" s="8" t="s">
        <v>225</v>
      </c>
      <c r="C52" s="158" t="s">
        <v>226</v>
      </c>
      <c r="D52" s="181">
        <v>44770</v>
      </c>
      <c r="E52" s="8" t="s">
        <v>227</v>
      </c>
      <c r="F52" s="2" t="str">
        <f>VLOOKUP(A52,'[3]Monitor Schedule'!$A:$BM,13,FALSE)</f>
        <v>No</v>
      </c>
      <c r="G52" s="2" t="str">
        <f>VLOOKUP(A52,'[3]Monitor Schedule'!$A:$BM,14,FALSE)</f>
        <v>Yes</v>
      </c>
      <c r="H52" s="2" t="str">
        <f>VLOOKUP(A52,'[3]Monitor Schedule'!$A:$BM,15,FALSE)</f>
        <v>Yes</v>
      </c>
      <c r="I52" s="2" t="str">
        <f>VLOOKUP(A52,'[3]Monitor Schedule'!$A:$BM,16,FALSE)</f>
        <v>Yes</v>
      </c>
      <c r="J52" s="2" t="str">
        <f>VLOOKUP(A52,'[3]Monitor Schedule'!$A:$BM,17,FALSE)</f>
        <v>No</v>
      </c>
      <c r="K52" s="2" t="str">
        <f>VLOOKUP(A52,'[3]Monitor Schedule'!$A:$BM,18,FALSE)</f>
        <v>No</v>
      </c>
      <c r="L52" s="2" t="str">
        <f>VLOOKUP(A52,'[3]Monitor Schedule'!$A:$BM,19,FALSE)</f>
        <v>No</v>
      </c>
      <c r="M52" s="2" t="str">
        <f>VLOOKUP(A52,'[3]Monitor Schedule'!$A:$BM,20,FALSE)</f>
        <v>No</v>
      </c>
      <c r="N52" s="2" t="str">
        <f>VLOOKUP(A52,'[3]Monitor Schedule'!$A:$BM,21,FALSE)</f>
        <v>Yes</v>
      </c>
      <c r="O52" s="2" t="str">
        <f>VLOOKUP(A52,'[3]Monitor Schedule'!$A:$BM,22,FALSE)</f>
        <v>Yes</v>
      </c>
      <c r="P52" s="2" t="str">
        <f>VLOOKUP(A52,'[3]Monitor Schedule'!$A:$BM,23,FALSE)</f>
        <v>No</v>
      </c>
      <c r="Q52" s="2" t="str">
        <f>VLOOKUP(A52,'[3]Monitor Schedule'!$A:$BM,24,FALSE)</f>
        <v>No</v>
      </c>
      <c r="R52" s="2" t="str">
        <f>VLOOKUP(A52,'[3]Monitor Schedule'!$A:$BM,25,FALSE)</f>
        <v>No</v>
      </c>
      <c r="S52" s="2" t="str">
        <f>VLOOKUP(A52,'[3]Monitor Schedule'!$A:$BM,26,FALSE)</f>
        <v>No</v>
      </c>
      <c r="T52" s="2" t="str">
        <f>VLOOKUP(A52,'[3]Monitor Schedule'!$A:$BM,27,FALSE)</f>
        <v>No</v>
      </c>
      <c r="U52" s="2" t="str">
        <f>VLOOKUP(A52,'[3]Monitor Schedule'!$A:$BM,28,FALSE)</f>
        <v>Yes</v>
      </c>
      <c r="V52" s="2" t="str">
        <f>VLOOKUP(A52,'[3]Monitor Schedule'!$A:$BM,29,FALSE)</f>
        <v>Yes</v>
      </c>
    </row>
    <row r="53" spans="1:22">
      <c r="A53" s="8">
        <v>801591</v>
      </c>
      <c r="B53" s="8" t="s">
        <v>228</v>
      </c>
      <c r="C53" s="158" t="s">
        <v>229</v>
      </c>
      <c r="D53" s="181">
        <v>44770</v>
      </c>
      <c r="E53" s="8" t="s">
        <v>230</v>
      </c>
      <c r="F53" s="2" t="s">
        <v>30</v>
      </c>
      <c r="G53" s="2" t="s">
        <v>30</v>
      </c>
      <c r="H53" s="2" t="str">
        <f>VLOOKUP(A53,'[3]Monitor Schedule'!$A:$BM,15,FALSE)</f>
        <v>Yes</v>
      </c>
      <c r="I53" s="2" t="str">
        <f>VLOOKUP(A53,'[3]Monitor Schedule'!$A:$BM,16,FALSE)</f>
        <v>Yes</v>
      </c>
      <c r="J53" s="2" t="str">
        <f>VLOOKUP(A53,'[3]Monitor Schedule'!$A:$BM,17,FALSE)</f>
        <v>Yes</v>
      </c>
      <c r="K53" s="2" t="str">
        <f>VLOOKUP(A53,'[3]Monitor Schedule'!$A:$BM,18,FALSE)</f>
        <v>Yes</v>
      </c>
      <c r="L53" s="2" t="str">
        <f>VLOOKUP(A53,'[3]Monitor Schedule'!$A:$BM,19,FALSE)</f>
        <v>Yes</v>
      </c>
      <c r="M53" s="2" t="s">
        <v>28</v>
      </c>
      <c r="N53" s="2" t="s">
        <v>30</v>
      </c>
      <c r="O53" s="2" t="s">
        <v>30</v>
      </c>
      <c r="P53" s="2" t="str">
        <f>VLOOKUP(A53,'[3]Monitor Schedule'!$A:$BM,23,FALSE)</f>
        <v>Yes</v>
      </c>
      <c r="Q53" s="2" t="str">
        <f>VLOOKUP(A53,'[3]Monitor Schedule'!$A:$BM,24,FALSE)</f>
        <v>Yes</v>
      </c>
      <c r="R53" s="2" t="str">
        <f>VLOOKUP(A53,'[3]Monitor Schedule'!$A:$BM,25,FALSE)</f>
        <v>Yes</v>
      </c>
      <c r="S53" s="2" t="str">
        <f>VLOOKUP(A53,'[3]Monitor Schedule'!$A:$BM,26,FALSE)</f>
        <v>Yes</v>
      </c>
      <c r="T53" s="2" t="str">
        <f>VLOOKUP(A53,'[3]Monitor Schedule'!$A:$BM,27,FALSE)</f>
        <v>Yes</v>
      </c>
      <c r="U53" s="2" t="s">
        <v>30</v>
      </c>
      <c r="V53" s="2" t="s">
        <v>30</v>
      </c>
    </row>
    <row r="54" spans="1:22">
      <c r="A54" s="8">
        <v>809454</v>
      </c>
      <c r="B54" s="8" t="s">
        <v>231</v>
      </c>
      <c r="C54" s="8" t="s">
        <v>232</v>
      </c>
      <c r="D54" s="181">
        <v>44770</v>
      </c>
      <c r="E54" s="8" t="s">
        <v>233</v>
      </c>
      <c r="F54" s="2" t="str">
        <f>VLOOKUP(A54,'[3]Monitor Schedule'!$A:$BM,13,FALSE)</f>
        <v>No</v>
      </c>
      <c r="G54" s="2" t="str">
        <f>VLOOKUP(A54,'[3]Monitor Schedule'!$A:$BM,14,FALSE)</f>
        <v>No</v>
      </c>
      <c r="H54" s="2" t="str">
        <f>VLOOKUP(A54,'[3]Monitor Schedule'!$A:$BM,15,FALSE)</f>
        <v>No</v>
      </c>
      <c r="I54" s="2" t="str">
        <f>VLOOKUP(A54,'[3]Monitor Schedule'!$A:$BM,16,FALSE)</f>
        <v>No</v>
      </c>
      <c r="J54" s="2" t="str">
        <f>VLOOKUP(A54,'[3]Monitor Schedule'!$A:$BM,17,FALSE)</f>
        <v>No</v>
      </c>
      <c r="K54" s="2" t="str">
        <f>VLOOKUP(A54,'[3]Monitor Schedule'!$A:$BM,18,FALSE)</f>
        <v>No</v>
      </c>
      <c r="L54" s="2" t="str">
        <f>VLOOKUP(A54,'[3]Monitor Schedule'!$A:$BM,19,FALSE)</f>
        <v>No</v>
      </c>
      <c r="M54" s="2" t="str">
        <f>VLOOKUP(A54,'[3]Monitor Schedule'!$A:$BM,20,FALSE)</f>
        <v>Yes</v>
      </c>
      <c r="N54" s="2" t="str">
        <f>VLOOKUP(A54,'[3]Monitor Schedule'!$A:$BM,21,FALSE)</f>
        <v>Yes</v>
      </c>
      <c r="O54" s="2" t="str">
        <f>VLOOKUP(A54,'[3]Monitor Schedule'!$A:$BM,22,FALSE)</f>
        <v>Yes</v>
      </c>
      <c r="P54" s="2" t="str">
        <f>VLOOKUP(A54,'[3]Monitor Schedule'!$A:$BM,23,FALSE)</f>
        <v>Yes</v>
      </c>
      <c r="Q54" s="2" t="str">
        <f>VLOOKUP(A54,'[3]Monitor Schedule'!$A:$BM,24,FALSE)</f>
        <v>No</v>
      </c>
      <c r="R54" s="2" t="str">
        <f>VLOOKUP(A54,'[3]Monitor Schedule'!$A:$BM,25,FALSE)</f>
        <v>No</v>
      </c>
      <c r="S54" s="2" t="str">
        <f>VLOOKUP(A54,'[3]Monitor Schedule'!$A:$BM,26,FALSE)</f>
        <v>No</v>
      </c>
      <c r="T54" s="2" t="str">
        <f>VLOOKUP(A54,'[3]Monitor Schedule'!$A:$BM,27,FALSE)</f>
        <v>No</v>
      </c>
      <c r="U54" s="2" t="str">
        <f>VLOOKUP(A54,'[3]Monitor Schedule'!$A:$BM,28,FALSE)</f>
        <v>No</v>
      </c>
      <c r="V54" s="2" t="str">
        <f>VLOOKUP(A54,'[3]Monitor Schedule'!$A:$BM,29,FALSE)</f>
        <v>No</v>
      </c>
    </row>
    <row r="55" spans="1:22">
      <c r="A55" s="8">
        <v>74773</v>
      </c>
      <c r="B55" s="8" t="s">
        <v>242</v>
      </c>
      <c r="C55" s="158" t="s">
        <v>243</v>
      </c>
      <c r="D55" s="187">
        <v>44770</v>
      </c>
      <c r="E55" s="8" t="s">
        <v>86</v>
      </c>
      <c r="F55" s="2" t="s">
        <v>30</v>
      </c>
      <c r="G55" s="2" t="str">
        <f>VLOOKUP(A55,'[3]Monitor Schedule'!$A:$BM,14,FALSE)</f>
        <v>Yes</v>
      </c>
      <c r="H55" s="2" t="str">
        <f>VLOOKUP(A55,'[3]Monitor Schedule'!$A:$BM,15,FALSE)</f>
        <v>Yes</v>
      </c>
      <c r="I55" s="2" t="str">
        <f>VLOOKUP(A55,'[3]Monitor Schedule'!$A:$BM,16,FALSE)</f>
        <v>Yes</v>
      </c>
      <c r="J55" s="2" t="s">
        <v>30</v>
      </c>
      <c r="K55" s="2" t="str">
        <f>VLOOKUP(A55,'[3]Monitor Schedule'!$A:$BM,18,FALSE)</f>
        <v>No</v>
      </c>
      <c r="L55" s="2" t="str">
        <f>VLOOKUP(A55,'[3]Monitor Schedule'!$A:$BM,19,FALSE)</f>
        <v>No</v>
      </c>
      <c r="M55" s="2" t="str">
        <f>VLOOKUP(A55,'[3]Monitor Schedule'!$A:$BM,20,FALSE)</f>
        <v>No</v>
      </c>
      <c r="N55" s="2" t="str">
        <f>VLOOKUP(A55,'[3]Monitor Schedule'!$A:$BM,21,FALSE)</f>
        <v>Yes</v>
      </c>
      <c r="O55" s="2" t="str">
        <f>VLOOKUP(A55,'[3]Monitor Schedule'!$A:$BM,22,FALSE)</f>
        <v>Yes</v>
      </c>
      <c r="P55" s="2" t="str">
        <f>VLOOKUP(A55,'[3]Monitor Schedule'!$A:$BM,23,FALSE)</f>
        <v>No</v>
      </c>
      <c r="Q55" s="2" t="str">
        <f>VLOOKUP(A55,'[3]Monitor Schedule'!$A:$BM,24,FALSE)</f>
        <v>No</v>
      </c>
      <c r="R55" s="2" t="str">
        <f>VLOOKUP(A55,'[3]Monitor Schedule'!$A:$BM,25,FALSE)</f>
        <v>No</v>
      </c>
      <c r="S55" s="2" t="str">
        <f>VLOOKUP(A55,'[3]Monitor Schedule'!$A:$BM,26,FALSE)</f>
        <v>No</v>
      </c>
      <c r="T55" s="2" t="str">
        <f>VLOOKUP(A55,'[3]Monitor Schedule'!$A:$BM,27,FALSE)</f>
        <v>No</v>
      </c>
      <c r="U55" s="2" t="str">
        <f>VLOOKUP(A55,'[3]Monitor Schedule'!$A:$BM,28,FALSE)</f>
        <v>Yes</v>
      </c>
      <c r="V55" s="2" t="str">
        <f>VLOOKUP(A55,'[3]Monitor Schedule'!$A:$BM,29,FALSE)</f>
        <v>Yes</v>
      </c>
    </row>
    <row r="56" spans="1:22">
      <c r="A56" s="8">
        <v>953814</v>
      </c>
      <c r="B56" s="8" t="s">
        <v>245</v>
      </c>
      <c r="C56" s="1" t="s">
        <v>246</v>
      </c>
      <c r="D56" s="189">
        <v>44770</v>
      </c>
      <c r="E56" s="8" t="s">
        <v>247</v>
      </c>
      <c r="F56" s="2" t="str">
        <f>VLOOKUP(A56,'[3]Monitor Schedule'!$A:$BM,13,FALSE)</f>
        <v>No</v>
      </c>
      <c r="G56" s="2" t="str">
        <f>VLOOKUP(A56,'[3]Monitor Schedule'!$A:$BM,14,FALSE)</f>
        <v>No</v>
      </c>
      <c r="H56" s="2" t="str">
        <f>VLOOKUP(A56,'[3]Monitor Schedule'!$A:$BM,15,FALSE)</f>
        <v>No</v>
      </c>
      <c r="I56" s="2" t="s">
        <v>30</v>
      </c>
      <c r="J56" s="2" t="str">
        <f>VLOOKUP(A56,'[3]Monitor Schedule'!$A:$BM,17,FALSE)</f>
        <v>Yes</v>
      </c>
      <c r="K56" s="2" t="str">
        <f>VLOOKUP(A56,'[3]Monitor Schedule'!$A:$BM,18,FALSE)</f>
        <v>Yes</v>
      </c>
      <c r="L56" s="2" t="str">
        <f>VLOOKUP(A56,'[3]Monitor Schedule'!$A:$BM,19,FALSE)</f>
        <v>Yes</v>
      </c>
      <c r="M56" s="2" t="str">
        <f>VLOOKUP(A56,'[3]Monitor Schedule'!$A:$BM,20,FALSE)</f>
        <v>Yes</v>
      </c>
      <c r="N56" s="2" t="str">
        <f>VLOOKUP(A56,'[3]Monitor Schedule'!$A:$BM,21,FALSE)</f>
        <v>Yes</v>
      </c>
      <c r="O56" s="2" t="str">
        <f>VLOOKUP(A56,'[3]Monitor Schedule'!$A:$BM,22,FALSE)</f>
        <v>No</v>
      </c>
      <c r="P56" s="2" t="str">
        <f>VLOOKUP(A56,'[3]Monitor Schedule'!$A:$BM,23,FALSE)</f>
        <v>No</v>
      </c>
      <c r="Q56" s="2" t="str">
        <f>VLOOKUP(A56,'[3]Monitor Schedule'!$A:$BM,24,FALSE)</f>
        <v>Yes</v>
      </c>
      <c r="R56" s="2" t="str">
        <f>VLOOKUP(A56,'[3]Monitor Schedule'!$A:$BM,25,FALSE)</f>
        <v>Yes</v>
      </c>
      <c r="S56" s="2" t="str">
        <f>VLOOKUP(A56,'[3]Monitor Schedule'!$A:$BM,26,FALSE)</f>
        <v>Yes</v>
      </c>
      <c r="T56" s="2" t="str">
        <f>VLOOKUP(A56,'[3]Monitor Schedule'!$A:$BM,27,FALSE)</f>
        <v>Yes</v>
      </c>
      <c r="U56" s="2" t="s">
        <v>30</v>
      </c>
      <c r="V56" s="2" t="str">
        <f>VLOOKUP(A56,'[3]Monitor Schedule'!$A:$BM,29,FALSE)</f>
        <v>No</v>
      </c>
    </row>
    <row r="57" spans="1:22">
      <c r="A57" s="8">
        <v>55397</v>
      </c>
      <c r="B57" s="8" t="s">
        <v>248</v>
      </c>
      <c r="C57" s="8" t="s">
        <v>249</v>
      </c>
      <c r="D57" s="181">
        <v>44770</v>
      </c>
      <c r="E57" s="8" t="s">
        <v>30</v>
      </c>
      <c r="F57" s="2" t="str">
        <f>VLOOKUP(A57,'[3]Monitor Schedule'!$A:$BM,13,FALSE)</f>
        <v>No</v>
      </c>
      <c r="G57" s="2" t="str">
        <f>VLOOKUP(A57,'[3]Monitor Schedule'!$A:$BM,14,FALSE)</f>
        <v>No</v>
      </c>
      <c r="H57" s="2" t="str">
        <f>VLOOKUP(A57,'[3]Monitor Schedule'!$A:$BM,15,FALSE)</f>
        <v>No</v>
      </c>
      <c r="I57" s="2" t="s">
        <v>30</v>
      </c>
      <c r="J57" s="2" t="s">
        <v>30</v>
      </c>
      <c r="K57" s="2" t="s">
        <v>30</v>
      </c>
      <c r="L57" s="2" t="s">
        <v>30</v>
      </c>
      <c r="M57" s="2" t="s">
        <v>30</v>
      </c>
      <c r="N57" s="2" t="s">
        <v>30</v>
      </c>
      <c r="O57" s="2" t="str">
        <f>VLOOKUP(A57,'[3]Monitor Schedule'!$A:$BM,22,FALSE)</f>
        <v>No</v>
      </c>
      <c r="P57" s="2" t="str">
        <f>VLOOKUP(A57,'[3]Monitor Schedule'!$A:$BM,23,FALSE)</f>
        <v>No</v>
      </c>
      <c r="Q57" s="2" t="str">
        <f>VLOOKUP(A57,'[3]Monitor Schedule'!$A:$BM,24,FALSE)</f>
        <v>No</v>
      </c>
      <c r="R57" s="2" t="str">
        <f>VLOOKUP(A57,'[3]Monitor Schedule'!$A:$BM,25,FALSE)</f>
        <v>No</v>
      </c>
      <c r="S57" s="2" t="str">
        <f>VLOOKUP(A57,'[3]Monitor Schedule'!$A:$BM,26,FALSE)</f>
        <v>No</v>
      </c>
      <c r="T57" s="2" t="str">
        <f>VLOOKUP(A57,'[3]Monitor Schedule'!$A:$BM,27,FALSE)</f>
        <v>No</v>
      </c>
      <c r="U57" s="2" t="str">
        <f>VLOOKUP(A57,'[3]Monitor Schedule'!$A:$BM,28,FALSE)</f>
        <v>No</v>
      </c>
      <c r="V57" s="2" t="str">
        <f>VLOOKUP(A57,'[3]Monitor Schedule'!$A:$BM,29,FALSE)</f>
        <v>No</v>
      </c>
    </row>
    <row r="58" spans="1:22">
      <c r="A58" s="8">
        <v>20012</v>
      </c>
      <c r="B58" s="8" t="s">
        <v>251</v>
      </c>
      <c r="C58" s="8" t="s">
        <v>252</v>
      </c>
      <c r="D58" s="181">
        <v>44770</v>
      </c>
      <c r="E58" s="8" t="s">
        <v>30</v>
      </c>
      <c r="F58" s="2" t="str">
        <f>VLOOKUP(A58,'[3]Monitor Schedule'!$A:$BM,13,FALSE)</f>
        <v>No</v>
      </c>
      <c r="G58" s="2" t="str">
        <f>VLOOKUP(A58,'[3]Monitor Schedule'!$A:$BM,14,FALSE)</f>
        <v>No</v>
      </c>
      <c r="H58" s="2" t="str">
        <f>VLOOKUP(A58,'[3]Monitor Schedule'!$A:$BM,15,FALSE)</f>
        <v>No</v>
      </c>
      <c r="I58" s="2" t="s">
        <v>30</v>
      </c>
      <c r="J58" s="2" t="s">
        <v>30</v>
      </c>
      <c r="K58" s="2" t="s">
        <v>30</v>
      </c>
      <c r="L58" s="2" t="s">
        <v>30</v>
      </c>
      <c r="M58" s="2" t="s">
        <v>30</v>
      </c>
      <c r="N58" s="2" t="s">
        <v>30</v>
      </c>
      <c r="O58" s="2" t="str">
        <f>VLOOKUP(A58,'[3]Monitor Schedule'!$A:$BM,22,FALSE)</f>
        <v>No</v>
      </c>
      <c r="P58" s="2" t="str">
        <f>VLOOKUP(A58,'[3]Monitor Schedule'!$A:$BM,23,FALSE)</f>
        <v>No</v>
      </c>
      <c r="Q58" s="2" t="str">
        <f>VLOOKUP(A58,'[3]Monitor Schedule'!$A:$BM,24,FALSE)</f>
        <v>No</v>
      </c>
      <c r="R58" s="2" t="str">
        <f>VLOOKUP(A58,'[3]Monitor Schedule'!$A:$BM,25,FALSE)</f>
        <v>No</v>
      </c>
      <c r="S58" s="2" t="str">
        <f>VLOOKUP(A58,'[3]Monitor Schedule'!$A:$BM,26,FALSE)</f>
        <v>No</v>
      </c>
      <c r="T58" s="2" t="str">
        <f>VLOOKUP(A58,'[3]Monitor Schedule'!$A:$BM,27,FALSE)</f>
        <v>No</v>
      </c>
      <c r="U58" s="2" t="str">
        <f>VLOOKUP(A58,'[3]Monitor Schedule'!$A:$BM,28,FALSE)</f>
        <v>No</v>
      </c>
      <c r="V58" s="2" t="str">
        <f>VLOOKUP(A58,'[3]Monitor Schedule'!$A:$BM,29,FALSE)</f>
        <v>No</v>
      </c>
    </row>
    <row r="59" spans="1:22">
      <c r="A59" s="8">
        <v>20857</v>
      </c>
      <c r="B59" s="8" t="s">
        <v>441</v>
      </c>
      <c r="C59" s="8" t="s">
        <v>442</v>
      </c>
      <c r="D59" s="181">
        <v>44770</v>
      </c>
      <c r="E59" s="8" t="s">
        <v>30</v>
      </c>
      <c r="F59" s="2" t="e">
        <f>VLOOKUP(A59,'[3]Monitor Schedule'!$A:$BM,13,FALSE)</f>
        <v>#N/A</v>
      </c>
      <c r="G59" s="2" t="e">
        <f>VLOOKUP(A59,'[3]Monitor Schedule'!$A:$BM,14,FALSE)</f>
        <v>#N/A</v>
      </c>
      <c r="H59" s="2" t="e">
        <f>VLOOKUP(A59,'[3]Monitor Schedule'!$A:$BM,15,FALSE)</f>
        <v>#N/A</v>
      </c>
      <c r="I59" s="2" t="e">
        <f>VLOOKUP(A59,'[3]Monitor Schedule'!$A:$BM,16,FALSE)</f>
        <v>#N/A</v>
      </c>
      <c r="J59" s="2" t="e">
        <f>VLOOKUP(A59,'[3]Monitor Schedule'!$A:$BM,17,FALSE)</f>
        <v>#N/A</v>
      </c>
      <c r="K59" s="2" t="e">
        <f>VLOOKUP(A59,'[3]Monitor Schedule'!$A:$BM,18,FALSE)</f>
        <v>#N/A</v>
      </c>
      <c r="L59" s="2" t="e">
        <f>VLOOKUP(A59,'[3]Monitor Schedule'!$A:$BM,19,FALSE)</f>
        <v>#N/A</v>
      </c>
      <c r="M59" s="2" t="e">
        <f>VLOOKUP(A59,'[3]Monitor Schedule'!$A:$BM,20,FALSE)</f>
        <v>#N/A</v>
      </c>
      <c r="N59" s="2" t="e">
        <f>VLOOKUP(A59,'[3]Monitor Schedule'!$A:$BM,21,FALSE)</f>
        <v>#N/A</v>
      </c>
      <c r="O59" s="2" t="e">
        <f>VLOOKUP(A59,'[3]Monitor Schedule'!$A:$BM,22,FALSE)</f>
        <v>#N/A</v>
      </c>
      <c r="P59" s="2" t="e">
        <f>VLOOKUP(A59,'[3]Monitor Schedule'!$A:$BM,23,FALSE)</f>
        <v>#N/A</v>
      </c>
      <c r="Q59" s="2" t="e">
        <f>VLOOKUP(A59,'[3]Monitor Schedule'!$A:$BM,24,FALSE)</f>
        <v>#N/A</v>
      </c>
      <c r="R59" s="2" t="e">
        <f>VLOOKUP(A59,'[3]Monitor Schedule'!$A:$BM,25,FALSE)</f>
        <v>#N/A</v>
      </c>
      <c r="S59" s="2" t="e">
        <f>VLOOKUP(A59,'[3]Monitor Schedule'!$A:$BM,26,FALSE)</f>
        <v>#N/A</v>
      </c>
      <c r="T59" s="2" t="e">
        <f>VLOOKUP(A59,'[3]Monitor Schedule'!$A:$BM,27,FALSE)</f>
        <v>#N/A</v>
      </c>
      <c r="U59" s="2" t="s">
        <v>30</v>
      </c>
      <c r="V59" s="2" t="s">
        <v>30</v>
      </c>
    </row>
    <row r="60" spans="1:22">
      <c r="A60" s="8">
        <v>79629</v>
      </c>
      <c r="B60" s="8" t="s">
        <v>253</v>
      </c>
      <c r="C60" s="8" t="s">
        <v>254</v>
      </c>
      <c r="D60" s="181">
        <v>44770</v>
      </c>
      <c r="E60" s="8" t="s">
        <v>255</v>
      </c>
      <c r="F60" s="2" t="str">
        <f>VLOOKUP(A60,'[3]Monitor Schedule'!$A:$BM,13,FALSE)</f>
        <v>No</v>
      </c>
      <c r="G60" s="2" t="str">
        <f>VLOOKUP(A60,'[3]Monitor Schedule'!$A:$BM,14,FALSE)</f>
        <v>No</v>
      </c>
      <c r="H60" s="2" t="str">
        <f>VLOOKUP(A60,'[3]Monitor Schedule'!$A:$BM,15,FALSE)</f>
        <v>No</v>
      </c>
      <c r="I60" s="2" t="str">
        <f>VLOOKUP(A60,'[3]Monitor Schedule'!$A:$BM,16,FALSE)</f>
        <v>No</v>
      </c>
      <c r="J60" s="2" t="s">
        <v>30</v>
      </c>
      <c r="K60" s="2" t="s">
        <v>30</v>
      </c>
      <c r="L60" s="2" t="str">
        <f>VLOOKUP(A60,'[3]Monitor Schedule'!$A:$BM,19,FALSE)</f>
        <v>No</v>
      </c>
      <c r="M60" s="2" t="str">
        <f>VLOOKUP(A60,'[3]Monitor Schedule'!$A:$BM,20,FALSE)</f>
        <v>No</v>
      </c>
      <c r="N60" s="2" t="str">
        <f>VLOOKUP(A60,'[3]Monitor Schedule'!$A:$BM,21,FALSE)</f>
        <v>No</v>
      </c>
      <c r="O60" s="2" t="str">
        <f>VLOOKUP(A60,'[3]Monitor Schedule'!$A:$BM,22,FALSE)</f>
        <v>No</v>
      </c>
      <c r="P60" s="2" t="str">
        <f>VLOOKUP(A60,'[3]Monitor Schedule'!$A:$BM,23,FALSE)</f>
        <v>No</v>
      </c>
      <c r="Q60" s="2" t="str">
        <f>VLOOKUP(A60,'[3]Monitor Schedule'!$A:$BM,24,FALSE)</f>
        <v>Yes</v>
      </c>
      <c r="R60" s="2" t="str">
        <f>VLOOKUP(A60,'[3]Monitor Schedule'!$A:$BM,25,FALSE)</f>
        <v>Yes</v>
      </c>
      <c r="S60" s="2" t="str">
        <f>VLOOKUP(A60,'[3]Monitor Schedule'!$A:$BM,26,FALSE)</f>
        <v>No</v>
      </c>
      <c r="T60" s="2" t="str">
        <f>VLOOKUP(A60,'[3]Monitor Schedule'!$A:$BM,27,FALSE)</f>
        <v>No</v>
      </c>
      <c r="U60" s="2" t="str">
        <f>VLOOKUP(A60,'[3]Monitor Schedule'!$A:$BM,28,FALSE)</f>
        <v>No</v>
      </c>
      <c r="V60" s="2" t="str">
        <f>VLOOKUP(A60,'[3]Monitor Schedule'!$A:$BM,29,FALSE)</f>
        <v>No</v>
      </c>
    </row>
    <row r="61" spans="1:22">
      <c r="A61" s="8">
        <v>207829</v>
      </c>
      <c r="B61" s="8" t="s">
        <v>256</v>
      </c>
      <c r="C61" s="8" t="s">
        <v>257</v>
      </c>
      <c r="D61" s="181">
        <v>44770</v>
      </c>
      <c r="E61" s="8" t="s">
        <v>30</v>
      </c>
      <c r="F61" s="2" t="s">
        <v>30</v>
      </c>
      <c r="G61" s="2" t="str">
        <f>VLOOKUP(A61,'[3]Monitor Schedule'!$A:$BM,14,FALSE)</f>
        <v>No</v>
      </c>
      <c r="H61" s="2" t="str">
        <f>VLOOKUP(A61,'[3]Monitor Schedule'!$A:$BM,15,FALSE)</f>
        <v>No</v>
      </c>
      <c r="I61" s="2" t="s">
        <v>30</v>
      </c>
      <c r="J61" s="2" t="s">
        <v>30</v>
      </c>
      <c r="K61" s="2" t="s">
        <v>30</v>
      </c>
      <c r="L61" s="2" t="s">
        <v>30</v>
      </c>
      <c r="M61" s="2" t="str">
        <f>VLOOKUP(A61,'[3]Monitor Schedule'!$A:$BM,20,FALSE)</f>
        <v>No</v>
      </c>
      <c r="N61" s="2" t="str">
        <f>VLOOKUP(A61,'[3]Monitor Schedule'!$A:$BM,21,FALSE)</f>
        <v>No</v>
      </c>
      <c r="O61" s="2" t="str">
        <f>VLOOKUP(A61,'[3]Monitor Schedule'!$A:$BM,22,FALSE)</f>
        <v>No</v>
      </c>
      <c r="P61" s="2" t="str">
        <f>VLOOKUP(A61,'[3]Monitor Schedule'!$A:$BM,23,FALSE)</f>
        <v>No</v>
      </c>
      <c r="Q61" s="2" t="s">
        <v>30</v>
      </c>
      <c r="R61" s="2" t="s">
        <v>30</v>
      </c>
      <c r="S61" s="2" t="str">
        <f>VLOOKUP(A61,'[3]Monitor Schedule'!$A:$BM,26,FALSE)</f>
        <v>Yes</v>
      </c>
      <c r="T61" s="2" t="str">
        <f>VLOOKUP(A61,'[3]Monitor Schedule'!$A:$BM,27,FALSE)</f>
        <v>Yes</v>
      </c>
      <c r="U61" s="2" t="str">
        <f>VLOOKUP(A61,'[3]Monitor Schedule'!$A:$BM,28,FALSE)</f>
        <v>Yes</v>
      </c>
      <c r="V61" s="2" t="str">
        <f>VLOOKUP(A61,'[3]Monitor Schedule'!$A:$BM,29,FALSE)</f>
        <v>Yes</v>
      </c>
    </row>
    <row r="62" spans="1:22">
      <c r="A62" s="8">
        <v>804567</v>
      </c>
      <c r="B62" s="8" t="s">
        <v>443</v>
      </c>
      <c r="C62" s="8" t="s">
        <v>444</v>
      </c>
      <c r="D62" s="8"/>
      <c r="E62" s="8" t="e">
        <f>VLOOKUP(A62,[4]ocr_assessors_for_ror!$B:$E,4,FALSE)</f>
        <v>#N/A</v>
      </c>
      <c r="F62" s="2" t="s">
        <v>30</v>
      </c>
      <c r="G62" s="2" t="s">
        <v>30</v>
      </c>
      <c r="H62" s="2" t="s">
        <v>30</v>
      </c>
      <c r="I62" s="2" t="s">
        <v>30</v>
      </c>
      <c r="J62" s="2" t="s">
        <v>30</v>
      </c>
      <c r="K62" s="2" t="s">
        <v>30</v>
      </c>
      <c r="L62" s="2" t="s">
        <v>30</v>
      </c>
      <c r="M62" s="2" t="s">
        <v>30</v>
      </c>
      <c r="N62" s="2" t="e">
        <f>VLOOKUP(A62,'[3]Monitor Schedule'!$A:$BM,21,FALSE)</f>
        <v>#N/A</v>
      </c>
      <c r="O62" s="2" t="e">
        <f>VLOOKUP(A62,'[3]Monitor Schedule'!$A:$BM,22,FALSE)</f>
        <v>#N/A</v>
      </c>
      <c r="P62" s="2" t="e">
        <f>VLOOKUP(A62,'[3]Monitor Schedule'!$A:$BM,23,FALSE)</f>
        <v>#N/A</v>
      </c>
      <c r="Q62" s="2" t="s">
        <v>30</v>
      </c>
      <c r="R62" s="2" t="s">
        <v>30</v>
      </c>
      <c r="S62" s="2" t="e">
        <f>VLOOKUP(A62,'[3]Monitor Schedule'!$A:$BM,26,FALSE)</f>
        <v>#N/A</v>
      </c>
      <c r="T62" s="2" t="e">
        <f>VLOOKUP(A62,'[3]Monitor Schedule'!$A:$BM,27,FALSE)</f>
        <v>#N/A</v>
      </c>
      <c r="U62" s="2" t="e">
        <f>VLOOKUP(A62,'[3]Monitor Schedule'!$A:$BM,28,FALSE)</f>
        <v>#N/A</v>
      </c>
      <c r="V62" s="2" t="e">
        <f>VLOOKUP(A62,'[3]Monitor Schedule'!$A:$BM,29,FALSE)</f>
        <v>#N/A</v>
      </c>
    </row>
    <row r="63" spans="1:22">
      <c r="A63" s="8">
        <v>809423</v>
      </c>
      <c r="B63" s="8" t="s">
        <v>258</v>
      </c>
      <c r="C63" s="8" t="s">
        <v>259</v>
      </c>
      <c r="D63" s="8"/>
      <c r="E63" s="8"/>
      <c r="F63" s="2" t="s">
        <v>30</v>
      </c>
      <c r="G63" s="2" t="s">
        <v>30</v>
      </c>
      <c r="H63" s="2" t="s">
        <v>30</v>
      </c>
      <c r="I63" s="2" t="s">
        <v>30</v>
      </c>
      <c r="J63" s="2" t="s">
        <v>30</v>
      </c>
      <c r="K63" s="2" t="s">
        <v>30</v>
      </c>
      <c r="L63" s="2" t="s">
        <v>30</v>
      </c>
      <c r="M63" s="2" t="str">
        <f>VLOOKUP(A63,'[3]Monitor Schedule'!$A:$BM,20,FALSE)</f>
        <v>No</v>
      </c>
      <c r="N63" s="2" t="s">
        <v>30</v>
      </c>
      <c r="O63" s="2" t="s">
        <v>30</v>
      </c>
      <c r="P63" s="2" t="s">
        <v>30</v>
      </c>
      <c r="Q63" s="2" t="s">
        <v>30</v>
      </c>
      <c r="R63" s="2" t="s">
        <v>30</v>
      </c>
      <c r="S63" s="2" t="s">
        <v>30</v>
      </c>
      <c r="T63" s="2" t="s">
        <v>30</v>
      </c>
      <c r="U63" s="2" t="s">
        <v>30</v>
      </c>
      <c r="V63" s="2" t="s">
        <v>30</v>
      </c>
    </row>
    <row r="64" spans="1:22">
      <c r="A64" s="8">
        <v>26775</v>
      </c>
      <c r="B64" s="8" t="s">
        <v>445</v>
      </c>
      <c r="C64" s="8" t="s">
        <v>446</v>
      </c>
      <c r="D64" s="8"/>
      <c r="E64" s="8"/>
      <c r="F64" s="2" t="s">
        <v>30</v>
      </c>
      <c r="G64" s="2" t="s">
        <v>30</v>
      </c>
      <c r="H64" s="2" t="s">
        <v>30</v>
      </c>
      <c r="I64" s="2" t="s">
        <v>30</v>
      </c>
      <c r="J64" s="2" t="s">
        <v>30</v>
      </c>
      <c r="K64" s="2" t="s">
        <v>30</v>
      </c>
      <c r="L64" s="2" t="s">
        <v>30</v>
      </c>
      <c r="M64" s="2" t="e">
        <f>VLOOKUP(A64,'[3]Monitor Schedule'!$A:$BM,20,FALSE)</f>
        <v>#N/A</v>
      </c>
      <c r="N64" s="2" t="e">
        <f>VLOOKUP(A64,'[3]Monitor Schedule'!$A:$BM,21,FALSE)</f>
        <v>#N/A</v>
      </c>
      <c r="O64" s="2" t="e">
        <f>VLOOKUP(A64,'[3]Monitor Schedule'!$A:$BM,22,FALSE)</f>
        <v>#N/A</v>
      </c>
      <c r="P64" s="2" t="e">
        <f>VLOOKUP(A64,'[3]Monitor Schedule'!$A:$BM,23,FALSE)</f>
        <v>#N/A</v>
      </c>
      <c r="Q64" s="2" t="e">
        <f>VLOOKUP(A64,'[3]Monitor Schedule'!$A:$BM,24,FALSE)</f>
        <v>#N/A</v>
      </c>
      <c r="R64" s="2" t="e">
        <f>VLOOKUP(A64,'[3]Monitor Schedule'!$A:$BM,25,FALSE)</f>
        <v>#N/A</v>
      </c>
      <c r="S64" s="2" t="e">
        <f>VLOOKUP(A64,'[3]Monitor Schedule'!$A:$BM,26,FALSE)</f>
        <v>#N/A</v>
      </c>
      <c r="T64" s="2" t="e">
        <f>VLOOKUP(A64,'[3]Monitor Schedule'!$A:$BM,27,FALSE)</f>
        <v>#N/A</v>
      </c>
      <c r="U64" s="2" t="e">
        <f>VLOOKUP(A64,'[3]Monitor Schedule'!$A:$BM,28,FALSE)</f>
        <v>#N/A</v>
      </c>
      <c r="V64" s="2" t="e">
        <f>VLOOKUP(A64,'[3]Monitor Schedule'!$A:$BM,29,FALSE)</f>
        <v>#N/A</v>
      </c>
    </row>
    <row r="65" spans="1:22">
      <c r="A65" s="8">
        <v>811411</v>
      </c>
      <c r="B65" s="8" t="s">
        <v>43</v>
      </c>
      <c r="C65" s="8" t="s">
        <v>44</v>
      </c>
      <c r="D65" s="8"/>
      <c r="E65" s="8"/>
      <c r="F65" s="2" t="str">
        <f>VLOOKUP(A65,'[3]Monitor Schedule'!$A:$BM,13,FALSE)</f>
        <v>Yes</v>
      </c>
      <c r="G65" s="2" t="str">
        <f>VLOOKUP(A65,'[3]Monitor Schedule'!$A:$BM,14,FALSE)</f>
        <v>Yes</v>
      </c>
      <c r="H65" s="2" t="str">
        <f>VLOOKUP(A65,'[3]Monitor Schedule'!$A:$BM,15,FALSE)</f>
        <v>Yes</v>
      </c>
      <c r="I65" s="2" t="str">
        <f>VLOOKUP(A65,'[3]Monitor Schedule'!$A:$BM,16,FALSE)</f>
        <v>Yes</v>
      </c>
      <c r="J65" s="2" t="str">
        <f>VLOOKUP(A65,'[3]Monitor Schedule'!$A:$BM,17,FALSE)</f>
        <v>Yes</v>
      </c>
      <c r="K65" s="2" t="str">
        <f>VLOOKUP(A65,'[3]Monitor Schedule'!$A:$BM,18,FALSE)</f>
        <v>Yes</v>
      </c>
      <c r="L65" s="2" t="str">
        <f>VLOOKUP(A65,'[3]Monitor Schedule'!$A:$BM,19,FALSE)</f>
        <v>Yes</v>
      </c>
      <c r="M65" s="2" t="str">
        <f>VLOOKUP(A65,'[3]Monitor Schedule'!$A:$BM,20,FALSE)</f>
        <v>Yes</v>
      </c>
      <c r="N65" s="2" t="str">
        <f>VLOOKUP(A65,'[3]Monitor Schedule'!$A:$BM,21,FALSE)</f>
        <v>Yes</v>
      </c>
      <c r="O65" s="2" t="str">
        <f>VLOOKUP(A65,'[3]Monitor Schedule'!$A:$BM,22,FALSE)</f>
        <v>Yes</v>
      </c>
      <c r="P65" s="2" t="str">
        <f>VLOOKUP(A65,'[3]Monitor Schedule'!$A:$BM,23,FALSE)</f>
        <v>Yes</v>
      </c>
      <c r="Q65" s="2" t="str">
        <f>VLOOKUP(A65,'[3]Monitor Schedule'!$A:$BM,24,FALSE)</f>
        <v>Yes</v>
      </c>
      <c r="R65" s="2" t="str">
        <f>VLOOKUP(A65,'[3]Monitor Schedule'!$A:$BM,25,FALSE)</f>
        <v>Yes</v>
      </c>
      <c r="S65" s="2" t="str">
        <f>VLOOKUP(A65,'[3]Monitor Schedule'!$A:$BM,26,FALSE)</f>
        <v>No</v>
      </c>
      <c r="T65" s="2" t="str">
        <f>VLOOKUP(A65,'[3]Monitor Schedule'!$A:$BM,27,FALSE)</f>
        <v>No</v>
      </c>
      <c r="U65" s="2" t="str">
        <f>VLOOKUP(A65,'[3]Monitor Schedule'!$A:$BM,28,FALSE)</f>
        <v>Yes</v>
      </c>
      <c r="V65" s="2" t="str">
        <f>VLOOKUP(A65,'[3]Monitor Schedule'!$A:$BM,29,FALSE)</f>
        <v>Yes</v>
      </c>
    </row>
    <row r="66" spans="1:22">
      <c r="A66" s="8">
        <v>819926</v>
      </c>
      <c r="B66" s="8" t="s">
        <v>261</v>
      </c>
      <c r="C66" s="8" t="s">
        <v>262</v>
      </c>
      <c r="D66" s="8"/>
      <c r="E66" s="8"/>
      <c r="F66" s="2" t="str">
        <f>VLOOKUP(A66,'[3]Monitor Schedule'!$A:$BM,13,FALSE)</f>
        <v>Yes</v>
      </c>
      <c r="G66" s="2" t="str">
        <f>VLOOKUP(A66,'[3]Monitor Schedule'!$A:$BM,14,FALSE)</f>
        <v>Yes</v>
      </c>
      <c r="H66" s="2" t="str">
        <f>VLOOKUP(A66,'[3]Monitor Schedule'!$A:$BM,15,FALSE)</f>
        <v>Yes</v>
      </c>
      <c r="I66" s="2" t="str">
        <f>VLOOKUP(A66,'[3]Monitor Schedule'!$A:$BM,16,FALSE)</f>
        <v>Yes</v>
      </c>
      <c r="J66" s="2" t="str">
        <f>VLOOKUP(A66,'[3]Monitor Schedule'!$A:$BM,17,FALSE)</f>
        <v>Yes</v>
      </c>
      <c r="K66" s="2" t="str">
        <f>VLOOKUP(A66,'[3]Monitor Schedule'!$A:$BM,18,FALSE)</f>
        <v>Yes</v>
      </c>
      <c r="L66" s="2" t="str">
        <f>VLOOKUP(A66,'[3]Monitor Schedule'!$A:$BM,19,FALSE)</f>
        <v>No</v>
      </c>
      <c r="M66" s="2" t="str">
        <f>VLOOKUP(A66,'[3]Monitor Schedule'!$A:$BM,20,FALSE)</f>
        <v>No</v>
      </c>
      <c r="N66" s="2" t="str">
        <f>VLOOKUP(A66,'[3]Monitor Schedule'!$A:$BM,21,FALSE)</f>
        <v>Yes</v>
      </c>
      <c r="O66" s="2" t="str">
        <f>VLOOKUP(A66,'[3]Monitor Schedule'!$A:$BM,22,FALSE)</f>
        <v>Yes</v>
      </c>
      <c r="P66" s="2" t="str">
        <f>VLOOKUP(A66,'[3]Monitor Schedule'!$A:$BM,23,FALSE)</f>
        <v>Yes</v>
      </c>
      <c r="Q66" s="2" t="str">
        <f>VLOOKUP(A66,'[3]Monitor Schedule'!$A:$BM,24,FALSE)</f>
        <v>Yes</v>
      </c>
      <c r="R66" s="2" t="str">
        <f>VLOOKUP(A66,'[3]Monitor Schedule'!$A:$BM,25,FALSE)</f>
        <v>No</v>
      </c>
      <c r="S66" s="2" t="str">
        <f>VLOOKUP(A66,'[3]Monitor Schedule'!$A:$BM,26,FALSE)</f>
        <v>No</v>
      </c>
      <c r="T66" s="2" t="str">
        <f>VLOOKUP(A66,'[3]Monitor Schedule'!$A:$BM,27,FALSE)</f>
        <v>No</v>
      </c>
      <c r="U66" s="2" t="str">
        <f>VLOOKUP(A66,'[3]Monitor Schedule'!$A:$BM,28,FALSE)</f>
        <v>Yes</v>
      </c>
      <c r="V66" s="2" t="str">
        <f>VLOOKUP(A66,'[3]Monitor Schedule'!$A:$BM,29,FALSE)</f>
        <v>Yes</v>
      </c>
    </row>
    <row r="67" spans="1:22">
      <c r="A67" s="8">
        <v>808901</v>
      </c>
      <c r="B67" s="8" t="s">
        <v>447</v>
      </c>
      <c r="C67" s="8" t="s">
        <v>448</v>
      </c>
      <c r="D67" s="158"/>
      <c r="E67" s="8"/>
      <c r="F67" s="2" t="e">
        <f>VLOOKUP(A67,'[3]Monitor Schedule'!$A:$BM,13,FALSE)</f>
        <v>#N/A</v>
      </c>
      <c r="G67" s="2" t="e">
        <f>VLOOKUP(A67,'[3]Monitor Schedule'!$A:$BM,14,FALSE)</f>
        <v>#N/A</v>
      </c>
      <c r="H67" s="2" t="e">
        <f>VLOOKUP(A67,'[3]Monitor Schedule'!$A:$BM,15,FALSE)</f>
        <v>#N/A</v>
      </c>
      <c r="I67" s="2" t="e">
        <f>VLOOKUP(A67,'[3]Monitor Schedule'!$A:$BM,16,FALSE)</f>
        <v>#N/A</v>
      </c>
      <c r="J67" s="2" t="e">
        <f>VLOOKUP(A67,'[3]Monitor Schedule'!$A:$BM,17,FALSE)</f>
        <v>#N/A</v>
      </c>
      <c r="K67" s="2" t="e">
        <f>VLOOKUP(A67,'[3]Monitor Schedule'!$A:$BM,18,FALSE)</f>
        <v>#N/A</v>
      </c>
      <c r="L67" s="2" t="e">
        <f>VLOOKUP(A67,'[3]Monitor Schedule'!$A:$BM,19,FALSE)</f>
        <v>#N/A</v>
      </c>
      <c r="M67" s="2" t="e">
        <f>VLOOKUP(A67,'[3]Monitor Schedule'!$A:$BM,20,FALSE)</f>
        <v>#N/A</v>
      </c>
      <c r="N67" s="2" t="e">
        <f>VLOOKUP(A67,'[3]Monitor Schedule'!$A:$BM,21,FALSE)</f>
        <v>#N/A</v>
      </c>
      <c r="O67" s="191" t="e">
        <f>VLOOKUP(A67,'[3]Monitor Schedule'!$A:$BM,22,FALSE)</f>
        <v>#N/A</v>
      </c>
      <c r="P67" s="2" t="e">
        <f>VLOOKUP(A67,'[3]Monitor Schedule'!$A:$BM,23,FALSE)</f>
        <v>#N/A</v>
      </c>
      <c r="Q67" s="2" t="e">
        <f>VLOOKUP(A67,'[3]Monitor Schedule'!$A:$BM,24,FALSE)</f>
        <v>#N/A</v>
      </c>
      <c r="R67" s="2" t="e">
        <f>VLOOKUP(A67,'[3]Monitor Schedule'!$A:$BM,25,FALSE)</f>
        <v>#N/A</v>
      </c>
      <c r="S67" s="2" t="e">
        <f>VLOOKUP(A67,'[3]Monitor Schedule'!$A:$BM,26,FALSE)</f>
        <v>#N/A</v>
      </c>
      <c r="T67" s="2" t="e">
        <f>VLOOKUP(A67,'[3]Monitor Schedule'!$A:$BM,27,FALSE)</f>
        <v>#N/A</v>
      </c>
      <c r="U67" s="2" t="e">
        <f>VLOOKUP(A67,'[3]Monitor Schedule'!$A:$BM,28,FALSE)</f>
        <v>#N/A</v>
      </c>
      <c r="V67" s="191" t="s">
        <v>28</v>
      </c>
    </row>
    <row r="68" spans="1:22">
      <c r="A68" s="1">
        <v>800309</v>
      </c>
      <c r="B68" s="1" t="s">
        <v>283</v>
      </c>
      <c r="C68" s="1" t="s">
        <v>284</v>
      </c>
      <c r="D68" s="187">
        <v>44770</v>
      </c>
      <c r="E68" s="8" t="s">
        <v>30</v>
      </c>
      <c r="F68" s="2" t="s">
        <v>171</v>
      </c>
      <c r="G68" s="2" t="s">
        <v>171</v>
      </c>
      <c r="H68" s="2" t="s">
        <v>171</v>
      </c>
      <c r="I68" s="2" t="s">
        <v>171</v>
      </c>
      <c r="J68" s="2" t="s">
        <v>171</v>
      </c>
      <c r="K68" s="2" t="s">
        <v>171</v>
      </c>
      <c r="L68" s="2" t="s">
        <v>171</v>
      </c>
      <c r="M68" s="2" t="str">
        <f>VLOOKUP(A68,'[3]Monitor Schedule'!$A:$BM,20,FALSE)</f>
        <v>No</v>
      </c>
      <c r="N68" s="2" t="str">
        <f>VLOOKUP(A68,'[3]Monitor Schedule'!$A:$BM,21,FALSE)</f>
        <v>No</v>
      </c>
      <c r="O68" s="2" t="str">
        <f>VLOOKUP(A68,'[3]Monitor Schedule'!$A:$BM,22,FALSE)</f>
        <v>No</v>
      </c>
      <c r="P68" s="2" t="str">
        <f>VLOOKUP(A68,'[3]Monitor Schedule'!$A:$BM,23,FALSE)</f>
        <v>No</v>
      </c>
      <c r="Q68" s="2" t="str">
        <f>VLOOKUP(A68,'[3]Monitor Schedule'!$A:$BM,24,FALSE)</f>
        <v>No</v>
      </c>
      <c r="R68" s="2" t="str">
        <f>VLOOKUP(A68,'[3]Monitor Schedule'!$A:$BM,25,FALSE)</f>
        <v>No</v>
      </c>
      <c r="S68" s="2" t="str">
        <f>VLOOKUP(A68,'[3]Monitor Schedule'!$A:$BM,26,FALSE)</f>
        <v>No</v>
      </c>
      <c r="T68" s="2" t="str">
        <f>VLOOKUP(A68,'[3]Monitor Schedule'!$A:$BM,27,FALSE)</f>
        <v>No</v>
      </c>
      <c r="U68" s="2" t="str">
        <f>VLOOKUP(A68,'[3]Monitor Schedule'!$A:$BM,28,FALSE)</f>
        <v>No</v>
      </c>
      <c r="V68" s="2" t="str">
        <f>VLOOKUP(A68,'[3]Monitor Schedule'!$A:$BM,29,FALSE)</f>
        <v>No</v>
      </c>
    </row>
    <row r="69" spans="1:22">
      <c r="A69" s="8">
        <v>800083</v>
      </c>
      <c r="B69" s="158" t="s">
        <v>285</v>
      </c>
      <c r="C69" s="158" t="s">
        <v>286</v>
      </c>
      <c r="D69" s="187">
        <v>44770</v>
      </c>
      <c r="E69" s="8" t="s">
        <v>287</v>
      </c>
      <c r="F69" s="2" t="s">
        <v>171</v>
      </c>
      <c r="G69" s="2" t="s">
        <v>171</v>
      </c>
      <c r="H69" s="2" t="s">
        <v>171</v>
      </c>
      <c r="I69" s="2" t="s">
        <v>171</v>
      </c>
      <c r="J69" s="2" t="s">
        <v>171</v>
      </c>
      <c r="K69" s="2" t="s">
        <v>171</v>
      </c>
      <c r="L69" s="2" t="s">
        <v>171</v>
      </c>
      <c r="M69" s="2" t="str">
        <f>VLOOKUP(A69,'[3]Monitor Schedule'!$A:$BM,20,FALSE)</f>
        <v>No</v>
      </c>
      <c r="N69" s="2" t="str">
        <f>VLOOKUP(A69,'[3]Monitor Schedule'!$A:$BM,21,FALSE)</f>
        <v>No</v>
      </c>
      <c r="O69" s="2" t="str">
        <f>VLOOKUP(A69,'[3]Monitor Schedule'!$A:$BM,22,FALSE)</f>
        <v>No</v>
      </c>
      <c r="P69" s="2" t="str">
        <f>VLOOKUP(A69,'[3]Monitor Schedule'!$A:$BM,23,FALSE)</f>
        <v>No</v>
      </c>
      <c r="Q69" s="2" t="str">
        <f>VLOOKUP(A69,'[3]Monitor Schedule'!$A:$BM,24,FALSE)</f>
        <v>No</v>
      </c>
      <c r="R69" s="2" t="str">
        <f>VLOOKUP(A69,'[3]Monitor Schedule'!$A:$BM,25,FALSE)</f>
        <v>No</v>
      </c>
      <c r="S69" s="2" t="str">
        <f>VLOOKUP(A69,'[3]Monitor Schedule'!$A:$BM,26,FALSE)</f>
        <v>No</v>
      </c>
      <c r="T69" s="2" t="str">
        <f>VLOOKUP(A69,'[3]Monitor Schedule'!$A:$BM,27,FALSE)</f>
        <v>No</v>
      </c>
      <c r="U69" s="2" t="str">
        <f>VLOOKUP(A69,'[3]Monitor Schedule'!$A:$BM,28,FALSE)</f>
        <v>No</v>
      </c>
      <c r="V69" s="2" t="str">
        <f>VLOOKUP(A69,'[3]Monitor Schedule'!$A:$BM,29,FALSE)</f>
        <v>No</v>
      </c>
    </row>
    <row r="70" spans="1:22">
      <c r="A70" s="8">
        <v>806786</v>
      </c>
      <c r="B70" s="8" t="s">
        <v>288</v>
      </c>
      <c r="C70" s="8" t="s">
        <v>289</v>
      </c>
      <c r="D70" s="8"/>
      <c r="E70" s="8" t="e">
        <f>VLOOKUP(A70,[4]ocr_assessors_for_ror!$B:$E,4,FALSE)</f>
        <v>#N/A</v>
      </c>
      <c r="F70" s="2" t="str">
        <f>VLOOKUP(A70,'[3]Monitor Schedule'!$A:$BM,13,FALSE)</f>
        <v>No</v>
      </c>
      <c r="G70" s="2" t="str">
        <f>VLOOKUP(A70,'[3]Monitor Schedule'!$A:$BM,14,FALSE)</f>
        <v>No</v>
      </c>
      <c r="H70" s="2" t="str">
        <f>VLOOKUP(A70,'[3]Monitor Schedule'!$A:$BM,15,FALSE)</f>
        <v>No</v>
      </c>
      <c r="I70" s="2" t="str">
        <f>VLOOKUP(A70,'[3]Monitor Schedule'!$A:$BM,16,FALSE)</f>
        <v>No</v>
      </c>
      <c r="J70" s="2" t="str">
        <f>VLOOKUP(A70,'[3]Monitor Schedule'!$A:$BM,17,FALSE)</f>
        <v>No</v>
      </c>
      <c r="K70" s="2" t="str">
        <f>VLOOKUP(A70,'[3]Monitor Schedule'!$A:$BM,18,FALSE)</f>
        <v>Yes</v>
      </c>
      <c r="L70" s="2" t="str">
        <f>VLOOKUP(A70,'[3]Monitor Schedule'!$A:$BM,19,FALSE)</f>
        <v>Yes</v>
      </c>
      <c r="M70" s="2" t="str">
        <f>VLOOKUP(A70,'[3]Monitor Schedule'!$A:$BM,20,FALSE)</f>
        <v>Yes</v>
      </c>
      <c r="N70" s="2" t="str">
        <f>VLOOKUP(A70,'[3]Monitor Schedule'!$A:$BM,21,FALSE)</f>
        <v>Yes</v>
      </c>
      <c r="O70" s="2" t="str">
        <f>VLOOKUP(A70,'[3]Monitor Schedule'!$A:$BM,22,FALSE)</f>
        <v>Yes</v>
      </c>
      <c r="P70" s="2" t="str">
        <f>VLOOKUP(A70,'[3]Monitor Schedule'!$A:$BM,23,FALSE)</f>
        <v>Yes</v>
      </c>
      <c r="Q70" s="2" t="str">
        <f>VLOOKUP(A70,'[3]Monitor Schedule'!$A:$BM,24,FALSE)</f>
        <v>Yes</v>
      </c>
      <c r="R70" s="2" t="str">
        <f>VLOOKUP(A70,'[3]Monitor Schedule'!$A:$BM,25,FALSE)</f>
        <v>Yes</v>
      </c>
      <c r="S70" s="2" t="str">
        <f>VLOOKUP(A70,'[3]Monitor Schedule'!$A:$BM,26,FALSE)</f>
        <v>No</v>
      </c>
      <c r="T70" s="2" t="str">
        <f>VLOOKUP(A70,'[3]Monitor Schedule'!$A:$BM,27,FALSE)</f>
        <v>No</v>
      </c>
      <c r="U70" s="2" t="str">
        <f>VLOOKUP(A70,'[3]Monitor Schedule'!$A:$BM,28,FALSE)</f>
        <v>No</v>
      </c>
      <c r="V70" s="2" t="str">
        <f>VLOOKUP(A70,'[3]Monitor Schedule'!$A:$BM,29,FALSE)</f>
        <v>Yes</v>
      </c>
    </row>
    <row r="71" spans="1:22">
      <c r="A71" s="8">
        <v>83965</v>
      </c>
      <c r="B71" s="8" t="s">
        <v>311</v>
      </c>
      <c r="C71" s="8" t="s">
        <v>312</v>
      </c>
      <c r="D71" s="181">
        <v>44757</v>
      </c>
      <c r="E71" s="8" t="s">
        <v>313</v>
      </c>
      <c r="F71" s="2" t="s">
        <v>30</v>
      </c>
      <c r="G71" s="2" t="str">
        <f>VLOOKUP(A71,'[3]Monitor Schedule'!$A:$BM,14,FALSE)</f>
        <v>No</v>
      </c>
      <c r="H71" s="2" t="str">
        <f>VLOOKUP(A71,'[3]Monitor Schedule'!$A:$BM,15,FALSE)</f>
        <v>No</v>
      </c>
      <c r="I71" s="2" t="s">
        <v>28</v>
      </c>
      <c r="J71" s="2" t="s">
        <v>28</v>
      </c>
      <c r="K71" s="2" t="s">
        <v>30</v>
      </c>
      <c r="L71" s="2" t="s">
        <v>28</v>
      </c>
      <c r="M71" s="2" t="str">
        <f>VLOOKUP(A71,'[3]Monitor Schedule'!$A:$BM,20,FALSE)</f>
        <v>No</v>
      </c>
      <c r="N71" s="2" t="str">
        <f>VLOOKUP(A71,'[3]Monitor Schedule'!$A:$BM,21,FALSE)</f>
        <v>No</v>
      </c>
      <c r="O71" s="2" t="str">
        <f>VLOOKUP(A71,'[3]Monitor Schedule'!$A:$BM,22,FALSE)</f>
        <v>No</v>
      </c>
      <c r="P71" s="2" t="s">
        <v>30</v>
      </c>
      <c r="Q71" s="2" t="str">
        <f>VLOOKUP(A71,'[3]Monitor Schedule'!$A:$BM,24,FALSE)</f>
        <v>Yes</v>
      </c>
      <c r="R71" s="2" t="str">
        <f>VLOOKUP(A71,'[3]Monitor Schedule'!$A:$BM,25,FALSE)</f>
        <v>Yes</v>
      </c>
      <c r="S71" s="2" t="s">
        <v>30</v>
      </c>
      <c r="T71" s="2" t="s">
        <v>30</v>
      </c>
      <c r="U71" s="2" t="s">
        <v>30</v>
      </c>
      <c r="V71" s="2" t="s">
        <v>30</v>
      </c>
    </row>
    <row r="72" spans="1:22">
      <c r="A72" s="8">
        <v>812866</v>
      </c>
      <c r="B72" s="8" t="s">
        <v>314</v>
      </c>
      <c r="C72" s="8" t="s">
        <v>315</v>
      </c>
      <c r="D72" s="181">
        <v>44757</v>
      </c>
      <c r="E72" s="8" t="s">
        <v>316</v>
      </c>
      <c r="F72" s="2" t="s">
        <v>30</v>
      </c>
      <c r="G72" s="2" t="str">
        <f>VLOOKUP(A72,'[3]Monitor Schedule'!$A:$BM,14,FALSE)</f>
        <v>Yes</v>
      </c>
      <c r="H72" s="2" t="str">
        <f>VLOOKUP(A72,'[3]Monitor Schedule'!$A:$BM,15,FALSE)</f>
        <v>Yes</v>
      </c>
      <c r="I72" s="2" t="str">
        <f>VLOOKUP(A72,'[3]Monitor Schedule'!$A:$BM,16,FALSE)</f>
        <v>No</v>
      </c>
      <c r="J72" s="2" t="str">
        <f>VLOOKUP(A72,'[3]Monitor Schedule'!$A:$BM,17,FALSE)</f>
        <v>No</v>
      </c>
      <c r="K72" s="2" t="str">
        <f>VLOOKUP(A72,'[3]Monitor Schedule'!$A:$BM,18,FALSE)</f>
        <v>No</v>
      </c>
      <c r="L72" s="2" t="str">
        <f>VLOOKUP(A72,'[3]Monitor Schedule'!$A:$BM,19,FALSE)</f>
        <v>No</v>
      </c>
      <c r="M72" s="2" t="str">
        <f>VLOOKUP(A72,'[3]Monitor Schedule'!$A:$BM,20,FALSE)</f>
        <v>No</v>
      </c>
      <c r="N72" s="2" t="s">
        <v>28</v>
      </c>
      <c r="O72" s="2" t="str">
        <f>VLOOKUP(A72,'[3]Monitor Schedule'!$A:$BM,22,FALSE)</f>
        <v>Yes</v>
      </c>
      <c r="P72" s="2" t="s">
        <v>30</v>
      </c>
      <c r="Q72" s="2" t="s">
        <v>30</v>
      </c>
      <c r="R72" s="2" t="str">
        <f>VLOOKUP(A72,'[3]Monitor Schedule'!$A:$BM,25,FALSE)</f>
        <v>No</v>
      </c>
      <c r="S72" s="2" t="str">
        <f>VLOOKUP(A72,'[3]Monitor Schedule'!$A:$BM,26,FALSE)</f>
        <v>No</v>
      </c>
      <c r="T72" s="2" t="str">
        <f>VLOOKUP(A72,'[3]Monitor Schedule'!$A:$BM,27,FALSE)</f>
        <v>No</v>
      </c>
      <c r="U72" s="2" t="s">
        <v>30</v>
      </c>
      <c r="V72" s="2" t="s">
        <v>30</v>
      </c>
    </row>
    <row r="73" spans="1:22">
      <c r="A73" s="8">
        <v>813960</v>
      </c>
      <c r="B73" s="8" t="s">
        <v>317</v>
      </c>
      <c r="C73" s="8" t="s">
        <v>318</v>
      </c>
      <c r="D73" s="181">
        <v>44757</v>
      </c>
      <c r="E73" s="8" t="s">
        <v>319</v>
      </c>
      <c r="F73" s="2" t="str">
        <f>VLOOKUP(A73,'[3]Monitor Schedule'!$A:$BM,13,FALSE)</f>
        <v>Yes</v>
      </c>
      <c r="G73" s="2" t="str">
        <f>VLOOKUP(A73,'[3]Monitor Schedule'!$A:$BM,14,FALSE)</f>
        <v>No</v>
      </c>
      <c r="H73" s="2" t="str">
        <f>VLOOKUP(A73,'[3]Monitor Schedule'!$A:$BM,15,FALSE)</f>
        <v>No</v>
      </c>
      <c r="I73" s="2" t="str">
        <f>VLOOKUP(A73,'[3]Monitor Schedule'!$A:$BM,16,FALSE)</f>
        <v>No</v>
      </c>
      <c r="J73" s="2" t="str">
        <f>VLOOKUP(A73,'[3]Monitor Schedule'!$A:$BM,17,FALSE)</f>
        <v>No</v>
      </c>
      <c r="K73" s="2" t="str">
        <f>VLOOKUP(A73,'[3]Monitor Schedule'!$A:$BM,18,FALSE)</f>
        <v>No</v>
      </c>
      <c r="L73" s="2" t="str">
        <f>VLOOKUP(A73,'[3]Monitor Schedule'!$A:$BM,19,FALSE)</f>
        <v>No</v>
      </c>
      <c r="M73" s="2" t="str">
        <f>VLOOKUP(A73,'[3]Monitor Schedule'!$A:$BM,20,FALSE)</f>
        <v>No</v>
      </c>
      <c r="N73" s="2" t="str">
        <f>VLOOKUP(A73,'[3]Monitor Schedule'!$A:$BM,21,FALSE)</f>
        <v>No</v>
      </c>
      <c r="O73" s="2" t="str">
        <f>VLOOKUP(A73,'[3]Monitor Schedule'!$A:$BM,22,FALSE)</f>
        <v>No</v>
      </c>
      <c r="P73" s="2" t="str">
        <f>VLOOKUP(A73,'[3]Monitor Schedule'!$A:$BM,23,FALSE)</f>
        <v>No</v>
      </c>
      <c r="Q73" s="2" t="str">
        <f>VLOOKUP(A73,'[3]Monitor Schedule'!$A:$BM,24,FALSE)</f>
        <v>No</v>
      </c>
      <c r="R73" s="2" t="str">
        <f>VLOOKUP(A73,'[3]Monitor Schedule'!$A:$BM,25,FALSE)</f>
        <v>No</v>
      </c>
      <c r="S73" s="2" t="str">
        <f>VLOOKUP(A73,'[3]Monitor Schedule'!$A:$BM,26,FALSE)</f>
        <v>No</v>
      </c>
      <c r="T73" s="2" t="str">
        <f>VLOOKUP(A73,'[3]Monitor Schedule'!$A:$BM,27,FALSE)</f>
        <v>No</v>
      </c>
      <c r="U73" s="2" t="str">
        <f>VLOOKUP(A73,'[3]Monitor Schedule'!$A:$BM,28,FALSE)</f>
        <v>No</v>
      </c>
      <c r="V73" s="2" t="str">
        <f>VLOOKUP(A73,'[3]Monitor Schedule'!$A:$BM,29,FALSE)</f>
        <v>Yes</v>
      </c>
    </row>
    <row r="74" spans="1:22">
      <c r="A74" s="8">
        <v>509787</v>
      </c>
      <c r="B74" s="8" t="s">
        <v>449</v>
      </c>
      <c r="C74" s="8" t="s">
        <v>450</v>
      </c>
      <c r="D74" s="8"/>
      <c r="E74" s="8" t="e">
        <f>VLOOKUP(A74,[4]ocr_assessors_for_ror!$B:$E,4,FALSE)</f>
        <v>#N/A</v>
      </c>
      <c r="F74" s="2" t="e">
        <f>VLOOKUP(A74,'[3]Monitor Schedule'!$A:$BM,13,FALSE)</f>
        <v>#N/A</v>
      </c>
      <c r="G74" s="2" t="e">
        <f>VLOOKUP(A74,'[3]Monitor Schedule'!$A:$BM,14,FALSE)</f>
        <v>#N/A</v>
      </c>
      <c r="H74" s="2" t="e">
        <f>VLOOKUP(A74,'[3]Monitor Schedule'!$A:$BM,15,FALSE)</f>
        <v>#N/A</v>
      </c>
      <c r="I74" s="2" t="e">
        <f>VLOOKUP(A74,'[3]Monitor Schedule'!$A:$BM,16,FALSE)</f>
        <v>#N/A</v>
      </c>
      <c r="J74" s="2" t="e">
        <f>VLOOKUP(A74,'[3]Monitor Schedule'!$A:$BM,17,FALSE)</f>
        <v>#N/A</v>
      </c>
      <c r="K74" s="2" t="e">
        <f>VLOOKUP(A74,'[3]Monitor Schedule'!$A:$BM,18,FALSE)</f>
        <v>#N/A</v>
      </c>
      <c r="L74" s="2" t="e">
        <f>VLOOKUP(A74,'[3]Monitor Schedule'!$A:$BM,19,FALSE)</f>
        <v>#N/A</v>
      </c>
      <c r="M74" s="2" t="e">
        <f>VLOOKUP(A74,'[3]Monitor Schedule'!$A:$BM,20,FALSE)</f>
        <v>#N/A</v>
      </c>
      <c r="N74" s="2" t="e">
        <f>VLOOKUP(A74,'[3]Monitor Schedule'!$A:$BM,21,FALSE)</f>
        <v>#N/A</v>
      </c>
      <c r="O74" s="2" t="e">
        <f>VLOOKUP(A74,'[3]Monitor Schedule'!$A:$BM,22,FALSE)</f>
        <v>#N/A</v>
      </c>
      <c r="P74" s="2" t="e">
        <f>VLOOKUP(A74,'[3]Monitor Schedule'!$A:$BM,23,FALSE)</f>
        <v>#N/A</v>
      </c>
      <c r="Q74" s="2" t="e">
        <f>VLOOKUP(A74,'[3]Monitor Schedule'!$A:$BM,24,FALSE)</f>
        <v>#N/A</v>
      </c>
      <c r="R74" s="2" t="e">
        <f>VLOOKUP(A74,'[3]Monitor Schedule'!$A:$BM,25,FALSE)</f>
        <v>#N/A</v>
      </c>
      <c r="S74" s="2" t="e">
        <f>VLOOKUP(A74,'[3]Monitor Schedule'!$A:$BM,26,FALSE)</f>
        <v>#N/A</v>
      </c>
      <c r="T74" s="2" t="e">
        <f>VLOOKUP(A74,'[3]Monitor Schedule'!$A:$BM,27,FALSE)</f>
        <v>#N/A</v>
      </c>
      <c r="U74" s="2" t="e">
        <f>VLOOKUP(A74,'[3]Monitor Schedule'!$A:$BM,28,FALSE)</f>
        <v>#N/A</v>
      </c>
      <c r="V74" s="2" t="e">
        <f>VLOOKUP(A74,'[3]Monitor Schedule'!$A:$BM,29,FALSE)</f>
        <v>#N/A</v>
      </c>
    </row>
    <row r="75" spans="1:22">
      <c r="A75" s="8">
        <v>20371</v>
      </c>
      <c r="B75" s="8" t="s">
        <v>451</v>
      </c>
      <c r="C75" s="8" t="s">
        <v>330</v>
      </c>
      <c r="D75" s="181">
        <v>44770</v>
      </c>
      <c r="E75" s="8" t="s">
        <v>30</v>
      </c>
      <c r="F75" s="2" t="s">
        <v>171</v>
      </c>
      <c r="G75" s="2" t="s">
        <v>171</v>
      </c>
      <c r="H75" s="2" t="s">
        <v>171</v>
      </c>
      <c r="I75" s="2" t="s">
        <v>171</v>
      </c>
      <c r="J75" s="2" t="s">
        <v>171</v>
      </c>
      <c r="K75" s="2" t="s">
        <v>171</v>
      </c>
      <c r="L75" s="2" t="s">
        <v>171</v>
      </c>
      <c r="M75" s="2" t="str">
        <f>VLOOKUP(A75,'[3]Monitor Schedule'!$A:$BM,20,FALSE)</f>
        <v>No</v>
      </c>
      <c r="N75" s="2" t="str">
        <f>VLOOKUP(A75,'[3]Monitor Schedule'!$A:$BM,21,FALSE)</f>
        <v>No</v>
      </c>
      <c r="O75" s="2" t="str">
        <f>VLOOKUP(A75,'[3]Monitor Schedule'!$A:$BM,22,FALSE)</f>
        <v>No</v>
      </c>
      <c r="P75" s="2" t="str">
        <f>VLOOKUP(A75,'[3]Monitor Schedule'!$A:$BM,23,FALSE)</f>
        <v>No</v>
      </c>
      <c r="Q75" s="2" t="str">
        <f>VLOOKUP(A75,'[3]Monitor Schedule'!$A:$BM,24,FALSE)</f>
        <v>No</v>
      </c>
      <c r="R75" s="2" t="str">
        <f>VLOOKUP(A75,'[3]Monitor Schedule'!$A:$BM,25,FALSE)</f>
        <v>No</v>
      </c>
      <c r="S75" s="2" t="str">
        <f>VLOOKUP(A75,'[3]Monitor Schedule'!$A:$BM,26,FALSE)</f>
        <v>Yes</v>
      </c>
      <c r="T75" s="2" t="str">
        <f>VLOOKUP(A75,'[3]Monitor Schedule'!$A:$BM,27,FALSE)</f>
        <v>No</v>
      </c>
      <c r="U75" s="2" t="str">
        <f>VLOOKUP(A75,'[3]Monitor Schedule'!$A:$BM,28,FALSE)</f>
        <v>No</v>
      </c>
      <c r="V75" s="2" t="str">
        <f>VLOOKUP(A75,'[3]Monitor Schedule'!$A:$BM,29,FALSE)</f>
        <v>No</v>
      </c>
    </row>
    <row r="76" spans="1:22">
      <c r="A76" s="8">
        <v>76649</v>
      </c>
      <c r="B76" s="8" t="s">
        <v>452</v>
      </c>
      <c r="C76" s="8" t="s">
        <v>332</v>
      </c>
      <c r="D76" s="181">
        <v>44770</v>
      </c>
      <c r="E76" s="8" t="s">
        <v>334</v>
      </c>
      <c r="F76" s="2" t="s">
        <v>171</v>
      </c>
      <c r="G76" s="2" t="s">
        <v>171</v>
      </c>
      <c r="H76" s="2" t="s">
        <v>171</v>
      </c>
      <c r="I76" s="2" t="s">
        <v>171</v>
      </c>
      <c r="J76" s="2" t="s">
        <v>171</v>
      </c>
      <c r="K76" s="2" t="s">
        <v>171</v>
      </c>
      <c r="L76" s="2" t="s">
        <v>171</v>
      </c>
      <c r="M76" s="2" t="str">
        <f>VLOOKUP(A76,'[3]Monitor Schedule'!$A:$BM,20,FALSE)</f>
        <v>No</v>
      </c>
      <c r="N76" s="2" t="str">
        <f>VLOOKUP(A76,'[3]Monitor Schedule'!$A:$BM,21,FALSE)</f>
        <v>No</v>
      </c>
      <c r="O76" s="2" t="str">
        <f>VLOOKUP(A76,'[3]Monitor Schedule'!$A:$BM,22,FALSE)</f>
        <v>No</v>
      </c>
      <c r="P76" s="2" t="str">
        <f>VLOOKUP(A76,'[3]Monitor Schedule'!$A:$BM,23,FALSE)</f>
        <v>No</v>
      </c>
      <c r="Q76" s="2" t="str">
        <f>VLOOKUP(A76,'[3]Monitor Schedule'!$A:$BM,24,FALSE)</f>
        <v>Yes</v>
      </c>
      <c r="R76" s="2" t="str">
        <f>VLOOKUP(A76,'[3]Monitor Schedule'!$A:$BM,25,FALSE)</f>
        <v>No</v>
      </c>
      <c r="S76" s="2" t="str">
        <f>VLOOKUP(A76,'[3]Monitor Schedule'!$A:$BM,26,FALSE)</f>
        <v>No</v>
      </c>
      <c r="T76" s="2" t="str">
        <f>VLOOKUP(A76,'[3]Monitor Schedule'!$A:$BM,27,FALSE)</f>
        <v>Yes</v>
      </c>
      <c r="U76" s="2" t="str">
        <f>VLOOKUP(A76,'[3]Monitor Schedule'!$A:$BM,28,FALSE)</f>
        <v>No</v>
      </c>
      <c r="V76" s="2" t="str">
        <f>VLOOKUP(A76,'[3]Monitor Schedule'!$A:$BM,29,FALSE)</f>
        <v>Yes</v>
      </c>
    </row>
    <row r="77" spans="1:22">
      <c r="A77" s="8">
        <v>84285</v>
      </c>
      <c r="B77" s="8" t="s">
        <v>336</v>
      </c>
      <c r="C77" s="8" t="s">
        <v>337</v>
      </c>
      <c r="D77" s="181">
        <v>44770</v>
      </c>
      <c r="E77" s="8" t="s">
        <v>338</v>
      </c>
      <c r="F77" s="2" t="str">
        <f>VLOOKUP(A77,'[3]Monitor Schedule'!$A:$BM,13,FALSE)</f>
        <v>Yes</v>
      </c>
      <c r="G77" s="2" t="str">
        <f>VLOOKUP(A77,'[3]Monitor Schedule'!$A:$BM,14,FALSE)</f>
        <v>Yes</v>
      </c>
      <c r="H77" s="2" t="str">
        <f>VLOOKUP(A77,'[3]Monitor Schedule'!$A:$BM,15,FALSE)</f>
        <v>Yes</v>
      </c>
      <c r="I77" s="2" t="str">
        <f>VLOOKUP(A77,'[3]Monitor Schedule'!$A:$BM,16,FALSE)</f>
        <v>Yes</v>
      </c>
      <c r="J77" s="2" t="str">
        <f>VLOOKUP(A77,'[3]Monitor Schedule'!$A:$BM,17,FALSE)</f>
        <v>Yes</v>
      </c>
      <c r="K77" s="2" t="str">
        <f>VLOOKUP(A77,'[3]Monitor Schedule'!$A:$BM,18,FALSE)</f>
        <v>Yes</v>
      </c>
      <c r="L77" s="2" t="s">
        <v>30</v>
      </c>
      <c r="M77" s="2" t="s">
        <v>30</v>
      </c>
      <c r="N77" s="2" t="str">
        <f>VLOOKUP(A77,'[3]Monitor Schedule'!$A:$BM,21,FALSE)</f>
        <v>Yes</v>
      </c>
      <c r="O77" s="2" t="str">
        <f>VLOOKUP(A77,'[3]Monitor Schedule'!$A:$BM,22,FALSE)</f>
        <v>Yes</v>
      </c>
      <c r="P77" s="2" t="str">
        <f>VLOOKUP(A77,'[3]Monitor Schedule'!$A:$BM,23,FALSE)</f>
        <v>Yes</v>
      </c>
      <c r="Q77" s="2" t="str">
        <f>VLOOKUP(A77,'[3]Monitor Schedule'!$A:$BM,24,FALSE)</f>
        <v>Yes</v>
      </c>
      <c r="R77" s="2" t="str">
        <f>VLOOKUP(A77,'[3]Monitor Schedule'!$A:$BM,25,FALSE)</f>
        <v>Yes</v>
      </c>
      <c r="S77" s="2" t="str">
        <f>VLOOKUP(A77,'[3]Monitor Schedule'!$A:$BM,26,FALSE)</f>
        <v>No</v>
      </c>
      <c r="T77" s="2" t="str">
        <f>VLOOKUP(A77,'[3]Monitor Schedule'!$A:$BM,27,FALSE)</f>
        <v>No</v>
      </c>
      <c r="U77" s="2" t="str">
        <f>VLOOKUP(A77,'[3]Monitor Schedule'!$A:$BM,28,FALSE)</f>
        <v>No</v>
      </c>
      <c r="V77" s="2" t="str">
        <f>VLOOKUP(A77,'[3]Monitor Schedule'!$A:$BM,29,FALSE)</f>
        <v>No</v>
      </c>
    </row>
    <row r="78" spans="1:22">
      <c r="A78" s="8">
        <v>956761</v>
      </c>
      <c r="B78" s="8" t="s">
        <v>339</v>
      </c>
      <c r="C78" s="8" t="s">
        <v>140</v>
      </c>
      <c r="D78" s="181">
        <v>44762</v>
      </c>
      <c r="E78" s="8" t="s">
        <v>30</v>
      </c>
      <c r="F78" s="2" t="str">
        <f>VLOOKUP(A78,'[3]Monitor Schedule'!$A:$BM,13,FALSE)</f>
        <v>Yes</v>
      </c>
      <c r="G78" s="2" t="str">
        <f>VLOOKUP(A78,'[3]Monitor Schedule'!$A:$BM,14,FALSE)</f>
        <v>No</v>
      </c>
      <c r="H78" s="2" t="str">
        <f>VLOOKUP(A78,'[3]Monitor Schedule'!$A:$BM,15,FALSE)</f>
        <v>No</v>
      </c>
      <c r="I78" s="2" t="str">
        <f>VLOOKUP(A78,'[3]Monitor Schedule'!$A:$BM,16,FALSE)</f>
        <v>No</v>
      </c>
      <c r="J78" s="2" t="str">
        <f>VLOOKUP(A78,'[3]Monitor Schedule'!$A:$BM,17,FALSE)</f>
        <v>No</v>
      </c>
      <c r="K78" s="2" t="str">
        <f>VLOOKUP(A78,'[3]Monitor Schedule'!$A:$BM,18,FALSE)</f>
        <v>No</v>
      </c>
      <c r="L78" s="2" t="str">
        <f>VLOOKUP(A78,'[3]Monitor Schedule'!$A:$BM,19,FALSE)</f>
        <v>Yes</v>
      </c>
      <c r="M78" s="2" t="str">
        <f>VLOOKUP(A78,'[3]Monitor Schedule'!$A:$BM,20,FALSE)</f>
        <v>Yes</v>
      </c>
      <c r="N78" s="2" t="str">
        <f>VLOOKUP(A78,'[3]Monitor Schedule'!$A:$BM,21,FALSE)</f>
        <v>Yes</v>
      </c>
      <c r="O78" s="2" t="str">
        <f>VLOOKUP(A78,'[3]Monitor Schedule'!$A:$BM,22,FALSE)</f>
        <v>Yes</v>
      </c>
      <c r="P78" s="2" t="str">
        <f>VLOOKUP(A78,'[3]Monitor Schedule'!$A:$BM,23,FALSE)</f>
        <v>Yes</v>
      </c>
      <c r="Q78" s="2" t="str">
        <f>VLOOKUP(A78,'[3]Monitor Schedule'!$A:$BM,24,FALSE)</f>
        <v>No</v>
      </c>
      <c r="R78" s="2" t="str">
        <f>VLOOKUP(A78,'[3]Monitor Schedule'!$A:$BM,25,FALSE)</f>
        <v>No</v>
      </c>
      <c r="S78" s="2" t="str">
        <f>VLOOKUP(A78,'[3]Monitor Schedule'!$A:$BM,26,FALSE)</f>
        <v>No</v>
      </c>
      <c r="T78" s="2" t="str">
        <f>VLOOKUP(A78,'[3]Monitor Schedule'!$A:$BM,27,FALSE)</f>
        <v>No</v>
      </c>
      <c r="U78" s="2" t="str">
        <f>VLOOKUP(A78,'[3]Monitor Schedule'!$A:$BM,28,FALSE)</f>
        <v>No</v>
      </c>
      <c r="V78" s="2" t="str">
        <f>VLOOKUP(A78,'[3]Monitor Schedule'!$A:$BM,29,FALSE)</f>
        <v>No</v>
      </c>
    </row>
    <row r="79" spans="1:22">
      <c r="A79" s="8">
        <v>81981</v>
      </c>
      <c r="B79" s="8" t="s">
        <v>340</v>
      </c>
      <c r="C79" s="8" t="s">
        <v>341</v>
      </c>
      <c r="D79" s="181">
        <v>44770</v>
      </c>
      <c r="E79" s="8" t="s">
        <v>342</v>
      </c>
      <c r="F79" s="2" t="str">
        <f>VLOOKUP(A79,'[3]Monitor Schedule'!$A:$BM,13,FALSE)</f>
        <v>No</v>
      </c>
      <c r="G79" s="2" t="str">
        <f>VLOOKUP(A79,'[3]Monitor Schedule'!$A:$BM,14,FALSE)</f>
        <v>No</v>
      </c>
      <c r="H79" s="2" t="str">
        <f>VLOOKUP(A79,'[3]Monitor Schedule'!$A:$BM,15,FALSE)</f>
        <v>No</v>
      </c>
      <c r="I79" s="2" t="str">
        <f>VLOOKUP(A79,'[3]Monitor Schedule'!$A:$BM,16,FALSE)</f>
        <v>No</v>
      </c>
      <c r="J79" s="2" t="str">
        <f>VLOOKUP(A79,'[3]Monitor Schedule'!$A:$BM,17,FALSE)</f>
        <v>No</v>
      </c>
      <c r="K79" s="2" t="str">
        <f>VLOOKUP(A79,'[3]Monitor Schedule'!$A:$BM,18,FALSE)</f>
        <v>No</v>
      </c>
      <c r="L79" s="2" t="str">
        <f>VLOOKUP(A79,'[3]Monitor Schedule'!$A:$BM,19,FALSE)</f>
        <v>No</v>
      </c>
      <c r="M79" s="2" t="str">
        <f>VLOOKUP(A79,'[3]Monitor Schedule'!$A:$BM,20,FALSE)</f>
        <v>No</v>
      </c>
      <c r="N79" s="2" t="str">
        <f>VLOOKUP(A79,'[3]Monitor Schedule'!$A:$BM,21,FALSE)</f>
        <v>No</v>
      </c>
      <c r="O79" s="2" t="str">
        <f>VLOOKUP(A79,'[3]Monitor Schedule'!$A:$BM,22,FALSE)</f>
        <v>No</v>
      </c>
      <c r="P79" s="2" t="str">
        <f>VLOOKUP(A79,'[3]Monitor Schedule'!$A:$BM,23,FALSE)</f>
        <v>No</v>
      </c>
      <c r="Q79" s="2" t="str">
        <f>VLOOKUP(A79,'[3]Monitor Schedule'!$A:$BM,24,FALSE)</f>
        <v>No</v>
      </c>
      <c r="R79" s="2" t="str">
        <f>VLOOKUP(A79,'[3]Monitor Schedule'!$A:$BM,25,FALSE)</f>
        <v>No</v>
      </c>
      <c r="S79" s="2" t="str">
        <f>VLOOKUP(A79,'[3]Monitor Schedule'!$A:$BM,26,FALSE)</f>
        <v>No</v>
      </c>
      <c r="T79" s="2" t="str">
        <f>VLOOKUP(A79,'[3]Monitor Schedule'!$A:$BM,27,FALSE)</f>
        <v>No</v>
      </c>
      <c r="U79" s="2" t="str">
        <f>VLOOKUP(A79,'[3]Monitor Schedule'!$A:$BM,28,FALSE)</f>
        <v>No</v>
      </c>
      <c r="V79" s="2" t="str">
        <f>VLOOKUP(A79,'[3]Monitor Schedule'!$A:$BM,29,FALSE)</f>
        <v>No</v>
      </c>
    </row>
    <row r="80" spans="1:22">
      <c r="A80" s="8">
        <v>72547</v>
      </c>
      <c r="B80" s="8" t="s">
        <v>343</v>
      </c>
      <c r="C80" s="8" t="s">
        <v>344</v>
      </c>
      <c r="D80" s="181">
        <v>44770</v>
      </c>
      <c r="E80" s="8" t="s">
        <v>345</v>
      </c>
      <c r="F80" s="2" t="str">
        <f>VLOOKUP(A80,'[3]Monitor Schedule'!$A:$BM,13,FALSE)</f>
        <v>Yes</v>
      </c>
      <c r="G80" s="2" t="str">
        <f>VLOOKUP(A80,'[3]Monitor Schedule'!$A:$BM,14,FALSE)</f>
        <v>Yes</v>
      </c>
      <c r="H80" s="2" t="s">
        <v>30</v>
      </c>
      <c r="I80" s="2" t="s">
        <v>30</v>
      </c>
      <c r="J80" s="2" t="str">
        <f>VLOOKUP(A80,'[3]Monitor Schedule'!$A:$BM,17,FALSE)</f>
        <v>Yes</v>
      </c>
      <c r="K80" s="2" t="str">
        <f>VLOOKUP(A80,'[3]Monitor Schedule'!$A:$BM,18,FALSE)</f>
        <v>Yes</v>
      </c>
      <c r="L80" s="2" t="str">
        <f>VLOOKUP(A80,'[3]Monitor Schedule'!$A:$BM,19,FALSE)</f>
        <v>Yes</v>
      </c>
      <c r="M80" s="2" t="str">
        <f>VLOOKUP(A80,'[3]Monitor Schedule'!$A:$BM,20,FALSE)</f>
        <v>Yes</v>
      </c>
      <c r="N80" s="2" t="s">
        <v>30</v>
      </c>
      <c r="O80" s="2" t="s">
        <v>30</v>
      </c>
      <c r="P80" s="2" t="str">
        <f>VLOOKUP(A80,'[3]Monitor Schedule'!$A:$BM,23,FALSE)</f>
        <v>Yes</v>
      </c>
      <c r="Q80" s="2" t="str">
        <f>VLOOKUP(A80,'[3]Monitor Schedule'!$A:$BM,24,FALSE)</f>
        <v>Yes</v>
      </c>
      <c r="R80" s="2" t="str">
        <f>VLOOKUP(A80,'[3]Monitor Schedule'!$A:$BM,25,FALSE)</f>
        <v>Yes</v>
      </c>
      <c r="S80" s="2" t="str">
        <f>VLOOKUP(A80,'[3]Monitor Schedule'!$A:$BM,26,FALSE)</f>
        <v>No</v>
      </c>
      <c r="T80" s="2" t="str">
        <f>VLOOKUP(A80,'[3]Monitor Schedule'!$A:$BM,27,FALSE)</f>
        <v>No</v>
      </c>
      <c r="U80" s="2" t="s">
        <v>30</v>
      </c>
      <c r="V80" s="2" t="s">
        <v>30</v>
      </c>
    </row>
    <row r="81" spans="1:22">
      <c r="A81" s="8">
        <v>956612</v>
      </c>
      <c r="B81" s="8" t="s">
        <v>347</v>
      </c>
      <c r="C81" s="8" t="s">
        <v>348</v>
      </c>
      <c r="D81" s="181">
        <v>44770</v>
      </c>
      <c r="E81" s="8" t="s">
        <v>349</v>
      </c>
      <c r="F81" s="2" t="str">
        <f>VLOOKUP(A81,'[3]Monitor Schedule'!$A:$BM,13,FALSE)</f>
        <v>No</v>
      </c>
      <c r="G81" s="2" t="str">
        <f>VLOOKUP(A81,'[3]Monitor Schedule'!$A:$BM,14,FALSE)</f>
        <v>No</v>
      </c>
      <c r="H81" s="2" t="str">
        <f>VLOOKUP(A81,'[3]Monitor Schedule'!$A:$BM,15,FALSE)</f>
        <v>No</v>
      </c>
      <c r="I81" s="2" t="str">
        <f>VLOOKUP(A81,'[3]Monitor Schedule'!$A:$BM,16,FALSE)</f>
        <v>No</v>
      </c>
      <c r="J81" s="2" t="str">
        <f>VLOOKUP(A81,'[3]Monitor Schedule'!$A:$BM,17,FALSE)</f>
        <v>No</v>
      </c>
      <c r="K81" s="2" t="str">
        <f>VLOOKUP(A81,'[3]Monitor Schedule'!$A:$BM,18,FALSE)</f>
        <v>No</v>
      </c>
      <c r="L81" s="2" t="str">
        <f>VLOOKUP(A81,'[3]Monitor Schedule'!$A:$BM,19,FALSE)</f>
        <v>No</v>
      </c>
      <c r="M81" s="2" t="str">
        <f>VLOOKUP(A81,'[3]Monitor Schedule'!$A:$BM,20,FALSE)</f>
        <v>No</v>
      </c>
      <c r="N81" s="2" t="str">
        <f>VLOOKUP(A81,'[3]Monitor Schedule'!$A:$BM,21,FALSE)</f>
        <v>No</v>
      </c>
      <c r="O81" s="2" t="str">
        <f>VLOOKUP(A81,'[3]Monitor Schedule'!$A:$BM,22,FALSE)</f>
        <v>No</v>
      </c>
      <c r="P81" s="2" t="s">
        <v>30</v>
      </c>
      <c r="Q81" s="2" t="str">
        <f>VLOOKUP(A81,'[3]Monitor Schedule'!$A:$BM,24,FALSE)</f>
        <v>Yes</v>
      </c>
      <c r="R81" s="2" t="str">
        <f>VLOOKUP(A81,'[3]Monitor Schedule'!$A:$BM,25,FALSE)</f>
        <v>Yes</v>
      </c>
      <c r="S81" s="2" t="str">
        <f>VLOOKUP(A81,'[3]Monitor Schedule'!$A:$BM,26,FALSE)</f>
        <v>Yes</v>
      </c>
      <c r="T81" s="2" t="str">
        <f>VLOOKUP(A81,'[3]Monitor Schedule'!$A:$BM,27,FALSE)</f>
        <v>Yes</v>
      </c>
      <c r="U81" s="2" t="s">
        <v>30</v>
      </c>
      <c r="V81" s="2" t="s">
        <v>30</v>
      </c>
    </row>
    <row r="82" spans="1:22">
      <c r="A82" s="8">
        <v>81381</v>
      </c>
      <c r="B82" s="8" t="s">
        <v>350</v>
      </c>
      <c r="C82" s="8" t="s">
        <v>351</v>
      </c>
      <c r="D82" s="181">
        <v>44770</v>
      </c>
      <c r="E82" s="8" t="s">
        <v>30</v>
      </c>
      <c r="F82" s="2" t="str">
        <f>VLOOKUP(A82,'[3]Monitor Schedule'!$A:$BM,13,FALSE)</f>
        <v>Yes</v>
      </c>
      <c r="G82" s="2" t="str">
        <f>VLOOKUP(A82,'[3]Monitor Schedule'!$A:$BM,14,FALSE)</f>
        <v>Yes</v>
      </c>
      <c r="H82" s="2" t="str">
        <f>VLOOKUP(A82,'[3]Monitor Schedule'!$A:$BM,15,FALSE)</f>
        <v>Yes</v>
      </c>
      <c r="I82" s="2" t="str">
        <f>VLOOKUP(A82,'[3]Monitor Schedule'!$A:$BM,16,FALSE)</f>
        <v>Yes</v>
      </c>
      <c r="J82" s="2" t="str">
        <f>VLOOKUP(A82,'[3]Monitor Schedule'!$A:$BM,17,FALSE)</f>
        <v>Yes</v>
      </c>
      <c r="K82" s="2" t="str">
        <f>VLOOKUP(A82,'[3]Monitor Schedule'!$A:$BM,18,FALSE)</f>
        <v>No</v>
      </c>
      <c r="L82" s="2" t="s">
        <v>30</v>
      </c>
      <c r="M82" s="2" t="str">
        <f>VLOOKUP(A82,'[3]Monitor Schedule'!$A:$BM,20,FALSE)</f>
        <v>Yes</v>
      </c>
      <c r="N82" s="2" t="str">
        <f>VLOOKUP(A82,'[3]Monitor Schedule'!$A:$BM,21,FALSE)</f>
        <v>Yes</v>
      </c>
      <c r="O82" s="2" t="str">
        <f>VLOOKUP(A82,'[3]Monitor Schedule'!$A:$BM,22,FALSE)</f>
        <v>Yes</v>
      </c>
      <c r="P82" s="2" t="str">
        <f>VLOOKUP(A82,'[3]Monitor Schedule'!$A:$BM,23,FALSE)</f>
        <v>Yes</v>
      </c>
      <c r="Q82" s="2" t="s">
        <v>30</v>
      </c>
      <c r="R82" s="2" t="s">
        <v>30</v>
      </c>
      <c r="S82" s="2" t="str">
        <f>VLOOKUP(A82,'[3]Monitor Schedule'!$A:$BM,26,FALSE)</f>
        <v>Yes</v>
      </c>
      <c r="T82" s="2" t="str">
        <f>VLOOKUP(A82,'[3]Monitor Schedule'!$A:$BM,27,FALSE)</f>
        <v>Yes</v>
      </c>
      <c r="U82" s="2" t="s">
        <v>30</v>
      </c>
      <c r="V82" s="2" t="s">
        <v>30</v>
      </c>
    </row>
    <row r="83" spans="1:22">
      <c r="A83" s="8">
        <v>809058</v>
      </c>
      <c r="B83" s="8" t="s">
        <v>352</v>
      </c>
      <c r="C83" s="8" t="s">
        <v>353</v>
      </c>
      <c r="D83" s="181">
        <v>44770</v>
      </c>
      <c r="E83" s="8" t="s">
        <v>354</v>
      </c>
      <c r="F83" s="2" t="str">
        <f>VLOOKUP(A83,'[3]Monitor Schedule'!$A:$BM,13,FALSE)</f>
        <v>No</v>
      </c>
      <c r="G83" s="2" t="str">
        <f>VLOOKUP(A83,'[3]Monitor Schedule'!$A:$BM,14,FALSE)</f>
        <v>No</v>
      </c>
      <c r="H83" s="2" t="str">
        <f>VLOOKUP(A83,'[3]Monitor Schedule'!$A:$BM,15,FALSE)</f>
        <v>No</v>
      </c>
      <c r="I83" s="2" t="str">
        <f>VLOOKUP(A83,'[3]Monitor Schedule'!$A:$BM,16,FALSE)</f>
        <v>No</v>
      </c>
      <c r="J83" s="2" t="str">
        <f>VLOOKUP(A83,'[3]Monitor Schedule'!$A:$BM,17,FALSE)</f>
        <v>No</v>
      </c>
      <c r="K83" s="2" t="str">
        <f>VLOOKUP(A83,'[3]Monitor Schedule'!$A:$BM,18,FALSE)</f>
        <v>No</v>
      </c>
      <c r="L83" s="2" t="str">
        <f>VLOOKUP(A83,'[3]Monitor Schedule'!$A:$BM,19,FALSE)</f>
        <v>Yes</v>
      </c>
      <c r="M83" s="2" t="str">
        <f>VLOOKUP(A83,'[3]Monitor Schedule'!$A:$BM,20,FALSE)</f>
        <v>No</v>
      </c>
      <c r="N83" s="2" t="str">
        <f>VLOOKUP(A83,'[3]Monitor Schedule'!$A:$BM,21,FALSE)</f>
        <v>No</v>
      </c>
      <c r="O83" s="2" t="s">
        <v>30</v>
      </c>
      <c r="P83" s="2" t="s">
        <v>30</v>
      </c>
      <c r="Q83" s="2" t="str">
        <f>VLOOKUP(A83,'[3]Monitor Schedule'!$A:$BM,24,FALSE)</f>
        <v>Yes</v>
      </c>
      <c r="R83" s="2" t="str">
        <f>VLOOKUP(A83,'[3]Monitor Schedule'!$A:$BM,25,FALSE)</f>
        <v>Yes</v>
      </c>
      <c r="S83" s="2" t="str">
        <f>VLOOKUP(A83,'[3]Monitor Schedule'!$A:$BM,26,FALSE)</f>
        <v>Yes</v>
      </c>
      <c r="T83" s="2" t="str">
        <f>VLOOKUP(A83,'[3]Monitor Schedule'!$A:$BM,27,FALSE)</f>
        <v>Yes</v>
      </c>
      <c r="U83" s="2" t="s">
        <v>28</v>
      </c>
      <c r="V83" s="2" t="s">
        <v>30</v>
      </c>
    </row>
    <row r="84" spans="1:22">
      <c r="A84" s="8">
        <v>70729</v>
      </c>
      <c r="B84" s="8" t="s">
        <v>355</v>
      </c>
      <c r="C84" s="8" t="s">
        <v>356</v>
      </c>
      <c r="D84" s="181">
        <v>44770</v>
      </c>
      <c r="E84" s="8" t="e">
        <f>VLOOKUP(A84,[4]ocr_assessors_for_ror!$B:$E,4,FALSE)</f>
        <v>#N/A</v>
      </c>
      <c r="F84" s="2" t="str">
        <f>VLOOKUP(A84,'[3]Monitor Schedule'!$A:$BM,13,FALSE)</f>
        <v>Yes</v>
      </c>
      <c r="G84" s="2" t="str">
        <f>VLOOKUP(A84,'[3]Monitor Schedule'!$A:$BM,14,FALSE)</f>
        <v>Yes</v>
      </c>
      <c r="H84" s="2" t="str">
        <f>VLOOKUP(A84,'[3]Monitor Schedule'!$A:$BM,15,FALSE)</f>
        <v>Yes</v>
      </c>
      <c r="I84" s="2" t="str">
        <f>VLOOKUP(A84,'[3]Monitor Schedule'!$A:$BM,16,FALSE)</f>
        <v>Yes</v>
      </c>
      <c r="J84" s="2" t="str">
        <f>VLOOKUP(A84,'[3]Monitor Schedule'!$A:$BM,17,FALSE)</f>
        <v>Yes</v>
      </c>
      <c r="K84" s="2" t="str">
        <f>VLOOKUP(A84,'[3]Monitor Schedule'!$A:$BM,18,FALSE)</f>
        <v>No</v>
      </c>
      <c r="L84" s="2" t="str">
        <f>VLOOKUP(A84,'[3]Monitor Schedule'!$A:$BM,19,FALSE)</f>
        <v>No</v>
      </c>
      <c r="M84" s="2" t="str">
        <f>VLOOKUP(A84,'[3]Monitor Schedule'!$A:$BM,20,FALSE)</f>
        <v>No</v>
      </c>
      <c r="N84" s="2" t="str">
        <f>VLOOKUP(A84,'[3]Monitor Schedule'!$A:$BM,21,FALSE)</f>
        <v>No</v>
      </c>
      <c r="O84" s="2" t="s">
        <v>30</v>
      </c>
      <c r="P84" s="2" t="s">
        <v>30</v>
      </c>
      <c r="Q84" s="2" t="str">
        <f>VLOOKUP(A84,'[3]Monitor Schedule'!$A:$BM,24,FALSE)</f>
        <v>No</v>
      </c>
      <c r="R84" s="2" t="str">
        <f>VLOOKUP(A84,'[3]Monitor Schedule'!$A:$BM,25,FALSE)</f>
        <v>No</v>
      </c>
      <c r="S84" s="2" t="s">
        <v>453</v>
      </c>
      <c r="T84" s="2" t="s">
        <v>453</v>
      </c>
      <c r="U84" s="2" t="str">
        <f>VLOOKUP(A84,'[3]Monitor Schedule'!$A:$BM,28,FALSE)</f>
        <v>No</v>
      </c>
      <c r="V84" s="2" t="str">
        <f>VLOOKUP(A84,'[3]Monitor Schedule'!$A:$BM,29,FALSE)</f>
        <v>No</v>
      </c>
    </row>
    <row r="85" spans="1:22">
      <c r="A85" s="8">
        <v>29018</v>
      </c>
      <c r="B85" s="8" t="s">
        <v>357</v>
      </c>
      <c r="C85" s="8" t="s">
        <v>211</v>
      </c>
      <c r="D85" s="8"/>
      <c r="E85" s="8" t="e">
        <f>VLOOKUP(A85,[4]ocr_assessors_for_ror!$B:$E,4,FALSE)</f>
        <v>#N/A</v>
      </c>
      <c r="F85" s="2" t="str">
        <f>VLOOKUP(A85,'[3]Monitor Schedule'!$A:$BM,13,FALSE)</f>
        <v>No</v>
      </c>
      <c r="G85" s="2" t="str">
        <f>VLOOKUP(A85,'[3]Monitor Schedule'!$A:$BM,14,FALSE)</f>
        <v>No</v>
      </c>
      <c r="H85" s="2" t="str">
        <f>VLOOKUP(A85,'[3]Monitor Schedule'!$A:$BM,15,FALSE)</f>
        <v>Yes</v>
      </c>
      <c r="I85" s="2" t="str">
        <f>VLOOKUP(A85,'[3]Monitor Schedule'!$A:$BM,16,FALSE)</f>
        <v>Yes</v>
      </c>
      <c r="J85" s="2" t="str">
        <f>VLOOKUP(A85,'[3]Monitor Schedule'!$A:$BM,17,FALSE)</f>
        <v>Yes</v>
      </c>
      <c r="K85" s="2" t="str">
        <f>VLOOKUP(A85,'[3]Monitor Schedule'!$A:$BM,18,FALSE)</f>
        <v>Yes</v>
      </c>
      <c r="L85" s="2" t="str">
        <f>VLOOKUP(A85,'[3]Monitor Schedule'!$A:$BM,19,FALSE)</f>
        <v>Yes</v>
      </c>
      <c r="M85" s="2" t="str">
        <f>VLOOKUP(A85,'[3]Monitor Schedule'!$A:$BM,20,FALSE)</f>
        <v>No</v>
      </c>
      <c r="N85" s="2" t="str">
        <f>VLOOKUP(A85,'[3]Monitor Schedule'!$A:$BM,21,FALSE)</f>
        <v>Yes</v>
      </c>
      <c r="O85" s="2" t="str">
        <f>VLOOKUP(A85,'[3]Monitor Schedule'!$A:$BM,22,FALSE)</f>
        <v>Yes</v>
      </c>
      <c r="P85" s="2" t="str">
        <f>VLOOKUP(A85,'[3]Monitor Schedule'!$A:$BM,23,FALSE)</f>
        <v>No</v>
      </c>
      <c r="Q85" s="2" t="str">
        <f>VLOOKUP(A85,'[3]Monitor Schedule'!$A:$BM,24,FALSE)</f>
        <v>No</v>
      </c>
      <c r="R85" s="2" t="str">
        <f>VLOOKUP(A85,'[3]Monitor Schedule'!$A:$BM,25,FALSE)</f>
        <v>No</v>
      </c>
      <c r="S85" s="2" t="str">
        <f>VLOOKUP(A85,'[3]Monitor Schedule'!$A:$BM,26,FALSE)</f>
        <v>No</v>
      </c>
      <c r="T85" s="2" t="str">
        <f>VLOOKUP(A85,'[3]Monitor Schedule'!$A:$BM,27,FALSE)</f>
        <v>No</v>
      </c>
      <c r="U85" s="2" t="str">
        <f>VLOOKUP(A85,'[3]Monitor Schedule'!$A:$BM,28,FALSE)</f>
        <v>Yes</v>
      </c>
      <c r="V85" s="2" t="str">
        <f>VLOOKUP(A85,'[3]Monitor Schedule'!$A:$BM,29,FALSE)</f>
        <v>No</v>
      </c>
    </row>
    <row r="86" spans="1:22">
      <c r="A86" s="8">
        <v>817975</v>
      </c>
      <c r="B86" s="8" t="s">
        <v>454</v>
      </c>
      <c r="C86" s="8" t="s">
        <v>455</v>
      </c>
      <c r="D86" s="8"/>
      <c r="E86" s="8" t="e">
        <f>VLOOKUP(A86,[4]ocr_assessors_for_ror!$B:$E,4,FALSE)</f>
        <v>#N/A</v>
      </c>
      <c r="F86" s="2" t="e">
        <f>VLOOKUP(A86,'[3]Monitor Schedule'!$A:$BM,13,FALSE)</f>
        <v>#N/A</v>
      </c>
      <c r="G86" s="2" t="e">
        <f>VLOOKUP(A86,'[3]Monitor Schedule'!$A:$BM,14,FALSE)</f>
        <v>#N/A</v>
      </c>
      <c r="H86" s="2" t="e">
        <f>VLOOKUP(A86,'[3]Monitor Schedule'!$A:$BM,15,FALSE)</f>
        <v>#N/A</v>
      </c>
      <c r="I86" s="2" t="e">
        <f>VLOOKUP(A86,'[3]Monitor Schedule'!$A:$BM,16,FALSE)</f>
        <v>#N/A</v>
      </c>
      <c r="J86" s="2" t="e">
        <f>VLOOKUP(A86,'[3]Monitor Schedule'!$A:$BM,17,FALSE)</f>
        <v>#N/A</v>
      </c>
      <c r="K86" s="2" t="e">
        <f>VLOOKUP(A86,'[3]Monitor Schedule'!$A:$BM,18,FALSE)</f>
        <v>#N/A</v>
      </c>
      <c r="L86" s="2" t="e">
        <f>VLOOKUP(A86,'[3]Monitor Schedule'!$A:$BM,19,FALSE)</f>
        <v>#N/A</v>
      </c>
      <c r="M86" s="2" t="e">
        <f>VLOOKUP(A86,'[3]Monitor Schedule'!$A:$BM,20,FALSE)</f>
        <v>#N/A</v>
      </c>
      <c r="N86" s="2" t="e">
        <f>VLOOKUP(A86,'[3]Monitor Schedule'!$A:$BM,21,FALSE)</f>
        <v>#N/A</v>
      </c>
      <c r="O86" s="2" t="e">
        <f>VLOOKUP(A86,'[3]Monitor Schedule'!$A:$BM,22,FALSE)</f>
        <v>#N/A</v>
      </c>
      <c r="P86" s="2" t="e">
        <f>VLOOKUP(A86,'[3]Monitor Schedule'!$A:$BM,23,FALSE)</f>
        <v>#N/A</v>
      </c>
      <c r="Q86" s="2" t="e">
        <f>VLOOKUP(A86,'[3]Monitor Schedule'!$A:$BM,24,FALSE)</f>
        <v>#N/A</v>
      </c>
      <c r="R86" s="2" t="e">
        <f>VLOOKUP(A86,'[3]Monitor Schedule'!$A:$BM,25,FALSE)</f>
        <v>#N/A</v>
      </c>
      <c r="S86" s="2" t="e">
        <f>VLOOKUP(A86,'[3]Monitor Schedule'!$A:$BM,26,FALSE)</f>
        <v>#N/A</v>
      </c>
      <c r="T86" s="2" t="e">
        <f>VLOOKUP(A86,'[3]Monitor Schedule'!$A:$BM,27,FALSE)</f>
        <v>#N/A</v>
      </c>
      <c r="U86" s="2" t="e">
        <f>VLOOKUP(A86,'[3]Monitor Schedule'!$A:$BM,28,FALSE)</f>
        <v>#N/A</v>
      </c>
      <c r="V86" s="2" t="e">
        <f>VLOOKUP(A86,'[3]Monitor Schedule'!$A:$BM,29,FALSE)</f>
        <v>#N/A</v>
      </c>
    </row>
    <row r="87" spans="1:22">
      <c r="A87" s="8">
        <v>814549</v>
      </c>
      <c r="B87" s="8" t="s">
        <v>358</v>
      </c>
      <c r="C87" s="8" t="s">
        <v>359</v>
      </c>
      <c r="D87" s="153"/>
      <c r="E87" s="8" t="e">
        <f>VLOOKUP(A87,[4]ocr_assessors_for_ror!$B:$E,4,FALSE)</f>
        <v>#N/A</v>
      </c>
      <c r="F87" s="2" t="str">
        <f>VLOOKUP(A87,'[3]Monitor Schedule'!$A:$BM,13,FALSE)</f>
        <v>No</v>
      </c>
      <c r="G87" s="2" t="str">
        <f>VLOOKUP(A87,'[3]Monitor Schedule'!$A:$BM,14,FALSE)</f>
        <v>No</v>
      </c>
      <c r="H87" s="2" t="str">
        <f>VLOOKUP(A87,'[3]Monitor Schedule'!$A:$BM,15,FALSE)</f>
        <v>No</v>
      </c>
      <c r="I87" s="2" t="str">
        <f>VLOOKUP(A87,'[3]Monitor Schedule'!$A:$BM,16,FALSE)</f>
        <v>No</v>
      </c>
      <c r="J87" s="2" t="str">
        <f>VLOOKUP(A87,'[3]Monitor Schedule'!$A:$BM,17,FALSE)</f>
        <v>No</v>
      </c>
      <c r="K87" s="2" t="str">
        <f>VLOOKUP(A87,'[3]Monitor Schedule'!$A:$BM,18,FALSE)</f>
        <v>No</v>
      </c>
      <c r="L87" s="2" t="str">
        <f>VLOOKUP(A87,'[3]Monitor Schedule'!$A:$BM,19,FALSE)</f>
        <v>No</v>
      </c>
      <c r="M87" s="2" t="str">
        <f>VLOOKUP(A87,'[3]Monitor Schedule'!$A:$BM,20,FALSE)</f>
        <v>No</v>
      </c>
      <c r="N87" s="2" t="str">
        <f>VLOOKUP(A87,'[3]Monitor Schedule'!$A:$BM,21,FALSE)</f>
        <v>No</v>
      </c>
      <c r="O87" s="2" t="str">
        <f>VLOOKUP(A87,'[3]Monitor Schedule'!$A:$BM,22,FALSE)</f>
        <v>No</v>
      </c>
      <c r="P87" s="2" t="str">
        <f>VLOOKUP(A87,'[3]Monitor Schedule'!$A:$BM,23,FALSE)</f>
        <v>No</v>
      </c>
      <c r="Q87" s="2" t="str">
        <f>VLOOKUP(A87,'[3]Monitor Schedule'!$A:$BM,24,FALSE)</f>
        <v>No</v>
      </c>
      <c r="R87" s="2" t="str">
        <f>VLOOKUP(A87,'[3]Monitor Schedule'!$A:$BM,25,FALSE)</f>
        <v>Yes</v>
      </c>
      <c r="S87" s="2" t="str">
        <f>VLOOKUP(A87,'[3]Monitor Schedule'!$A:$BM,26,FALSE)</f>
        <v>Yes</v>
      </c>
      <c r="T87" s="2" t="str">
        <f>VLOOKUP(A87,'[3]Monitor Schedule'!$A:$BM,27,FALSE)</f>
        <v>Yes</v>
      </c>
      <c r="U87" s="2" t="str">
        <f>VLOOKUP(A87,'[3]Monitor Schedule'!$A:$BM,28,FALSE)</f>
        <v>Yes</v>
      </c>
      <c r="V87" s="2" t="str">
        <f>VLOOKUP(A87,'[3]Monitor Schedule'!$A:$BM,29,FALSE)</f>
        <v>Yes</v>
      </c>
    </row>
    <row r="88" spans="1:22">
      <c r="A88" s="8">
        <v>1363</v>
      </c>
      <c r="B88" s="8" t="s">
        <v>53</v>
      </c>
      <c r="C88" s="8" t="s">
        <v>54</v>
      </c>
      <c r="D88" s="181">
        <v>44770</v>
      </c>
      <c r="E88" s="8" t="s">
        <v>30</v>
      </c>
      <c r="F88" s="2" t="s">
        <v>171</v>
      </c>
      <c r="G88" s="2" t="s">
        <v>171</v>
      </c>
      <c r="H88" s="2" t="s">
        <v>171</v>
      </c>
      <c r="I88" s="2" t="s">
        <v>171</v>
      </c>
      <c r="J88" s="2" t="s">
        <v>171</v>
      </c>
      <c r="K88" s="2" t="s">
        <v>171</v>
      </c>
      <c r="L88" s="2" t="s">
        <v>171</v>
      </c>
      <c r="M88" s="2" t="str">
        <f>VLOOKUP(A88,'[3]Monitor Schedule'!$A:$BM,20,FALSE)</f>
        <v>No</v>
      </c>
      <c r="N88" s="2" t="str">
        <f>VLOOKUP(A88,'[3]Monitor Schedule'!$A:$BM,21,FALSE)</f>
        <v>No</v>
      </c>
      <c r="O88" s="190" t="s">
        <v>42</v>
      </c>
      <c r="P88" s="2" t="str">
        <f>VLOOKUP(A88,'[3]Monitor Schedule'!$A:$BM,23,FALSE)</f>
        <v>No</v>
      </c>
      <c r="Q88" s="2" t="str">
        <f>VLOOKUP(A88,'[3]Monitor Schedule'!$A:$BM,24,FALSE)</f>
        <v>No</v>
      </c>
      <c r="R88" s="2" t="str">
        <f>VLOOKUP(A88,'[3]Monitor Schedule'!$A:$BM,25,FALSE)</f>
        <v>No</v>
      </c>
      <c r="S88" s="2" t="str">
        <f>VLOOKUP(A88,'[3]Monitor Schedule'!$A:$BM,26,FALSE)</f>
        <v>No</v>
      </c>
      <c r="T88" s="2" t="s">
        <v>28</v>
      </c>
      <c r="U88" s="2" t="str">
        <f>VLOOKUP(A88,'[3]Monitor Schedule'!$A:$BM,28,FALSE)</f>
        <v>No</v>
      </c>
      <c r="V88" s="190" t="s">
        <v>42</v>
      </c>
    </row>
    <row r="89" spans="1:22">
      <c r="A89" s="8">
        <v>81251</v>
      </c>
      <c r="B89" s="8" t="s">
        <v>64</v>
      </c>
      <c r="C89" s="8" t="s">
        <v>65</v>
      </c>
      <c r="D89" s="181">
        <v>44765</v>
      </c>
      <c r="E89" s="8" t="s">
        <v>30</v>
      </c>
      <c r="F89" s="2" t="s">
        <v>171</v>
      </c>
      <c r="G89" s="2" t="s">
        <v>171</v>
      </c>
      <c r="H89" s="2" t="s">
        <v>171</v>
      </c>
      <c r="I89" s="2" t="s">
        <v>171</v>
      </c>
      <c r="J89" s="2" t="s">
        <v>171</v>
      </c>
      <c r="K89" s="2" t="s">
        <v>171</v>
      </c>
      <c r="L89" s="2" t="s">
        <v>171</v>
      </c>
      <c r="M89" s="2" t="str">
        <f>VLOOKUP(A89,'[3]Monitor Schedule'!$A:$BM,20,FALSE)</f>
        <v>Yes</v>
      </c>
      <c r="N89" s="2" t="str">
        <f>VLOOKUP(A89,'[3]Monitor Schedule'!$A:$BM,21,FALSE)</f>
        <v>Yes</v>
      </c>
      <c r="O89" s="2" t="s">
        <v>28</v>
      </c>
      <c r="P89" s="2" t="str">
        <f>VLOOKUP(A89,'[3]Monitor Schedule'!$A:$BM,23,FALSE)</f>
        <v>Yes</v>
      </c>
      <c r="Q89" s="2" t="str">
        <f>VLOOKUP(A89,'[3]Monitor Schedule'!$A:$BM,24,FALSE)</f>
        <v>No</v>
      </c>
      <c r="R89" s="2" t="str">
        <f>VLOOKUP(A89,'[3]Monitor Schedule'!$A:$BM,25,FALSE)</f>
        <v>No</v>
      </c>
      <c r="S89" s="2" t="str">
        <f>VLOOKUP(A89,'[3]Monitor Schedule'!$A:$BM,26,FALSE)</f>
        <v>No</v>
      </c>
      <c r="T89" s="2" t="str">
        <f>VLOOKUP(A89,'[3]Monitor Schedule'!$A:$BM,27,FALSE)</f>
        <v>Yes</v>
      </c>
      <c r="U89" s="2" t="str">
        <f>VLOOKUP(A89,'[3]Monitor Schedule'!$A:$BM,28,FALSE)</f>
        <v>Yes</v>
      </c>
      <c r="V89" s="2" t="s">
        <v>28</v>
      </c>
    </row>
    <row r="90" spans="1:22">
      <c r="A90" s="8">
        <v>817473</v>
      </c>
      <c r="B90" s="8" t="s">
        <v>456</v>
      </c>
      <c r="C90" s="8" t="s">
        <v>457</v>
      </c>
      <c r="D90" s="8"/>
      <c r="E90" s="8" t="e">
        <f>VLOOKUP(A90,[4]ocr_assessors_for_ror!$B:$E,4,FALSE)</f>
        <v>#N/A</v>
      </c>
      <c r="F90" s="2" t="e">
        <f>VLOOKUP(A90,'[3]Monitor Schedule'!$A:$BM,13,FALSE)</f>
        <v>#N/A</v>
      </c>
      <c r="G90" s="2" t="e">
        <f>VLOOKUP(A90,'[3]Monitor Schedule'!$A:$BM,14,FALSE)</f>
        <v>#N/A</v>
      </c>
      <c r="H90" s="2" t="e">
        <f>VLOOKUP(A90,'[3]Monitor Schedule'!$A:$BM,15,FALSE)</f>
        <v>#N/A</v>
      </c>
      <c r="I90" s="2" t="e">
        <f>VLOOKUP(A90,'[3]Monitor Schedule'!$A:$BM,16,FALSE)</f>
        <v>#N/A</v>
      </c>
      <c r="J90" s="2" t="e">
        <f>VLOOKUP(A90,'[3]Monitor Schedule'!$A:$BM,17,FALSE)</f>
        <v>#N/A</v>
      </c>
      <c r="K90" s="2" t="e">
        <f>VLOOKUP(A90,'[3]Monitor Schedule'!$A:$BM,18,FALSE)</f>
        <v>#N/A</v>
      </c>
      <c r="L90" s="2" t="e">
        <f>VLOOKUP(A90,'[3]Monitor Schedule'!$A:$BM,19,FALSE)</f>
        <v>#N/A</v>
      </c>
      <c r="M90" s="2" t="e">
        <f>VLOOKUP(A90,'[3]Monitor Schedule'!$A:$BM,20,FALSE)</f>
        <v>#N/A</v>
      </c>
      <c r="N90" s="2" t="e">
        <f>VLOOKUP(A90,'[3]Monitor Schedule'!$A:$BM,21,FALSE)</f>
        <v>#N/A</v>
      </c>
      <c r="O90" s="2" t="e">
        <f>VLOOKUP(A90,'[3]Monitor Schedule'!$A:$BM,22,FALSE)</f>
        <v>#N/A</v>
      </c>
      <c r="P90" s="2" t="e">
        <f>VLOOKUP(A90,'[3]Monitor Schedule'!$A:$BM,23,FALSE)</f>
        <v>#N/A</v>
      </c>
      <c r="Q90" s="2" t="e">
        <f>VLOOKUP(A90,'[3]Monitor Schedule'!$A:$BM,24,FALSE)</f>
        <v>#N/A</v>
      </c>
      <c r="R90" s="2" t="e">
        <f>VLOOKUP(A90,'[3]Monitor Schedule'!$A:$BM,25,FALSE)</f>
        <v>#N/A</v>
      </c>
      <c r="S90" s="2" t="e">
        <f>VLOOKUP(A90,'[3]Monitor Schedule'!$A:$BM,26,FALSE)</f>
        <v>#N/A</v>
      </c>
      <c r="T90" s="2" t="e">
        <f>VLOOKUP(A90,'[3]Monitor Schedule'!$A:$BM,27,FALSE)</f>
        <v>#N/A</v>
      </c>
      <c r="U90" s="2" t="e">
        <f>VLOOKUP(A90,'[3]Monitor Schedule'!$A:$BM,28,FALSE)</f>
        <v>#N/A</v>
      </c>
      <c r="V90" s="2" t="e">
        <f>VLOOKUP(A90,'[3]Monitor Schedule'!$A:$BM,29,FALSE)</f>
        <v>#N/A</v>
      </c>
    </row>
    <row r="91" spans="1:22">
      <c r="A91" s="8">
        <v>809164</v>
      </c>
      <c r="B91" s="8" t="s">
        <v>375</v>
      </c>
      <c r="C91" s="8" t="s">
        <v>458</v>
      </c>
      <c r="D91" s="181">
        <v>44770</v>
      </c>
      <c r="E91" s="8" t="s">
        <v>117</v>
      </c>
      <c r="F91" s="2" t="str">
        <f>VLOOKUP(A91,'[3]Monitor Schedule'!$A:$BM,13,FALSE)</f>
        <v>Yes</v>
      </c>
      <c r="G91" s="2" t="str">
        <f>VLOOKUP(A91,'[3]Monitor Schedule'!$A:$BM,14,FALSE)</f>
        <v>Yes</v>
      </c>
      <c r="H91" s="2" t="str">
        <f>VLOOKUP(A91,'[3]Monitor Schedule'!$A:$BM,15,FALSE)</f>
        <v>Yes</v>
      </c>
      <c r="I91" s="2" t="s">
        <v>30</v>
      </c>
      <c r="J91" s="2" t="s">
        <v>30</v>
      </c>
      <c r="K91" s="2" t="s">
        <v>30</v>
      </c>
      <c r="L91" s="2" t="str">
        <f>VLOOKUP(A91,'[3]Monitor Schedule'!$A:$BM,19,FALSE)</f>
        <v>Yes</v>
      </c>
      <c r="M91" s="2" t="str">
        <f>VLOOKUP(A91,'[3]Monitor Schedule'!$A:$BM,20,FALSE)</f>
        <v>Yes</v>
      </c>
      <c r="N91" s="2" t="str">
        <f>VLOOKUP(A91,'[3]Monitor Schedule'!$A:$BM,21,FALSE)</f>
        <v>No</v>
      </c>
      <c r="O91" s="2" t="str">
        <f>VLOOKUP(A91,'[3]Monitor Schedule'!$A:$BM,22,FALSE)</f>
        <v>No</v>
      </c>
      <c r="P91" s="2" t="str">
        <f>VLOOKUP(A91,'[3]Monitor Schedule'!$A:$BM,23,FALSE)</f>
        <v>No</v>
      </c>
      <c r="Q91" s="2" t="str">
        <f>VLOOKUP(A91,'[3]Monitor Schedule'!$A:$BM,24,FALSE)</f>
        <v>No</v>
      </c>
      <c r="R91" s="2" t="str">
        <f>VLOOKUP(A91,'[3]Monitor Schedule'!$A:$BM,25,FALSE)</f>
        <v>No</v>
      </c>
      <c r="S91" s="2" t="str">
        <f>VLOOKUP(A91,'[3]Monitor Schedule'!$A:$BM,26,FALSE)</f>
        <v>No</v>
      </c>
      <c r="T91" s="2" t="str">
        <f>VLOOKUP(A91,'[3]Monitor Schedule'!$A:$BM,27,FALSE)</f>
        <v>No</v>
      </c>
      <c r="U91" s="2" t="str">
        <f>VLOOKUP(A91,'[3]Monitor Schedule'!$A:$BM,28,FALSE)</f>
        <v>No</v>
      </c>
      <c r="V91" s="2" t="str">
        <f>VLOOKUP(A91,'[3]Monitor Schedule'!$A:$BM,29,FALSE)</f>
        <v>No</v>
      </c>
    </row>
    <row r="92" spans="1:22">
      <c r="A92" s="8">
        <v>63339</v>
      </c>
      <c r="B92" s="8" t="s">
        <v>377</v>
      </c>
      <c r="C92" s="8" t="s">
        <v>378</v>
      </c>
      <c r="D92" s="181">
        <v>44770</v>
      </c>
      <c r="E92" s="8" t="s">
        <v>379</v>
      </c>
      <c r="F92" s="2" t="str">
        <f>VLOOKUP(A92,'[3]Monitor Schedule'!$A:$BM,13,FALSE)</f>
        <v>No</v>
      </c>
      <c r="G92" s="2" t="str">
        <f>VLOOKUP(A92,'[3]Monitor Schedule'!$A:$BM,14,FALSE)</f>
        <v>No</v>
      </c>
      <c r="H92" s="2" t="str">
        <f>VLOOKUP(A92,'[3]Monitor Schedule'!$A:$BM,15,FALSE)</f>
        <v>No</v>
      </c>
      <c r="I92" s="2" t="s">
        <v>30</v>
      </c>
      <c r="J92" s="2" t="s">
        <v>30</v>
      </c>
      <c r="K92" s="2" t="s">
        <v>30</v>
      </c>
      <c r="L92" s="2" t="str">
        <f>VLOOKUP(A92,'[3]Monitor Schedule'!$A:$BM,19,FALSE)</f>
        <v>Yes</v>
      </c>
      <c r="M92" s="2" t="s">
        <v>28</v>
      </c>
      <c r="N92" s="2" t="str">
        <f>VLOOKUP(A92,'[3]Monitor Schedule'!$A:$BM,21,FALSE)</f>
        <v>No</v>
      </c>
      <c r="O92" s="2" t="str">
        <f>VLOOKUP(A92,'[3]Monitor Schedule'!$A:$BM,22,FALSE)</f>
        <v>No</v>
      </c>
      <c r="P92" s="2" t="str">
        <f>VLOOKUP(A92,'[3]Monitor Schedule'!$A:$BM,23,FALSE)</f>
        <v>No</v>
      </c>
      <c r="Q92" s="2" t="s">
        <v>30</v>
      </c>
      <c r="R92" s="2" t="str">
        <f>VLOOKUP(A92,'[3]Monitor Schedule'!$A:$BM,25,FALSE)</f>
        <v>Yes</v>
      </c>
      <c r="S92" s="2" t="str">
        <f>VLOOKUP(A92,'[3]Monitor Schedule'!$A:$BM,26,FALSE)</f>
        <v>Yes</v>
      </c>
      <c r="T92" s="2" t="s">
        <v>28</v>
      </c>
      <c r="U92" s="2" t="str">
        <f>VLOOKUP(A92,'[3]Monitor Schedule'!$A:$BM,28,FALSE)</f>
        <v>No</v>
      </c>
      <c r="V92" s="2" t="str">
        <f>VLOOKUP(A92,'[3]Monitor Schedule'!$A:$BM,29,FALSE)</f>
        <v>No</v>
      </c>
    </row>
    <row r="93" spans="1:22">
      <c r="A93" s="8">
        <v>58809</v>
      </c>
      <c r="B93" s="8" t="s">
        <v>380</v>
      </c>
      <c r="C93" s="8" t="s">
        <v>381</v>
      </c>
      <c r="D93" s="181">
        <v>44765</v>
      </c>
      <c r="E93" s="8" t="s">
        <v>382</v>
      </c>
      <c r="F93" s="2" t="str">
        <f>VLOOKUP(A93,'[3]Monitor Schedule'!$A:$BM,13,FALSE)</f>
        <v>No</v>
      </c>
      <c r="G93" s="2" t="str">
        <f>VLOOKUP(A93,'[3]Monitor Schedule'!$A:$BM,14,FALSE)</f>
        <v>No</v>
      </c>
      <c r="H93" s="2" t="str">
        <f>VLOOKUP(A93,'[3]Monitor Schedule'!$A:$BM,15,FALSE)</f>
        <v>No</v>
      </c>
      <c r="I93" s="2" t="str">
        <f>VLOOKUP(A93,'[3]Monitor Schedule'!$A:$BM,16,FALSE)</f>
        <v>No</v>
      </c>
      <c r="J93" s="2" t="str">
        <f>VLOOKUP(A93,'[3]Monitor Schedule'!$A:$BM,17,FALSE)</f>
        <v>No</v>
      </c>
      <c r="K93" s="2" t="str">
        <f>VLOOKUP(A93,'[3]Monitor Schedule'!$A:$BM,18,FALSE)</f>
        <v>No</v>
      </c>
      <c r="L93" s="2" t="str">
        <f>VLOOKUP(A93,'[3]Monitor Schedule'!$A:$BM,19,FALSE)</f>
        <v>No</v>
      </c>
      <c r="M93" s="2" t="str">
        <f>VLOOKUP(A93,'[3]Monitor Schedule'!$A:$BM,20,FALSE)</f>
        <v>No</v>
      </c>
      <c r="N93" s="2" t="str">
        <f>VLOOKUP(A93,'[3]Monitor Schedule'!$A:$BM,21,FALSE)</f>
        <v>Yes</v>
      </c>
      <c r="O93" s="190" t="s">
        <v>42</v>
      </c>
      <c r="P93" s="2" t="str">
        <f>VLOOKUP(A93,'[3]Monitor Schedule'!$A:$BM,23,FALSE)</f>
        <v>No</v>
      </c>
      <c r="Q93" s="2" t="str">
        <f>VLOOKUP(A93,'[3]Monitor Schedule'!$A:$BM,24,FALSE)</f>
        <v>No</v>
      </c>
      <c r="R93" s="2" t="str">
        <f>VLOOKUP(A93,'[3]Monitor Schedule'!$A:$BM,25,FALSE)</f>
        <v>No</v>
      </c>
      <c r="S93" s="2" t="str">
        <f>VLOOKUP(A93,'[3]Monitor Schedule'!$A:$BM,26,FALSE)</f>
        <v>No</v>
      </c>
      <c r="T93" s="2" t="str">
        <f>VLOOKUP(A93,'[3]Monitor Schedule'!$A:$BM,27,FALSE)</f>
        <v>No</v>
      </c>
      <c r="U93" s="2" t="str">
        <f>VLOOKUP(A93,'[3]Monitor Schedule'!$A:$BM,28,FALSE)</f>
        <v>Yes</v>
      </c>
      <c r="V93" s="190" t="s">
        <v>42</v>
      </c>
    </row>
    <row r="94" spans="1:22">
      <c r="A94" s="8">
        <v>61185</v>
      </c>
      <c r="B94" s="8" t="s">
        <v>459</v>
      </c>
      <c r="C94" s="8" t="s">
        <v>460</v>
      </c>
      <c r="D94" s="181">
        <v>44770</v>
      </c>
      <c r="E94" s="8" t="s">
        <v>117</v>
      </c>
      <c r="F94" s="2" t="e">
        <f>VLOOKUP(A94,'[3]Monitor Schedule'!$A:$BM,13,FALSE)</f>
        <v>#N/A</v>
      </c>
      <c r="G94" s="2" t="e">
        <f>VLOOKUP(A94,'[3]Monitor Schedule'!$A:$BM,14,FALSE)</f>
        <v>#N/A</v>
      </c>
      <c r="H94" s="2" t="e">
        <f>VLOOKUP(A94,'[3]Monitor Schedule'!$A:$BM,15,FALSE)</f>
        <v>#N/A</v>
      </c>
      <c r="I94" s="2" t="e">
        <f>VLOOKUP(A94,'[3]Monitor Schedule'!$A:$BM,16,FALSE)</f>
        <v>#N/A</v>
      </c>
      <c r="J94" s="2" t="e">
        <f>VLOOKUP(A94,'[3]Monitor Schedule'!$A:$BM,17,FALSE)</f>
        <v>#N/A</v>
      </c>
      <c r="K94" s="2" t="e">
        <f>VLOOKUP(A94,'[3]Monitor Schedule'!$A:$BM,18,FALSE)</f>
        <v>#N/A</v>
      </c>
      <c r="L94" s="2" t="e">
        <f>VLOOKUP(A94,'[3]Monitor Schedule'!$A:$BM,19,FALSE)</f>
        <v>#N/A</v>
      </c>
      <c r="M94" s="2" t="e">
        <f>VLOOKUP(A94,'[3]Monitor Schedule'!$A:$BM,20,FALSE)</f>
        <v>#N/A</v>
      </c>
      <c r="N94" s="2" t="e">
        <f>VLOOKUP(A94,'[3]Monitor Schedule'!$A:$BM,21,FALSE)</f>
        <v>#N/A</v>
      </c>
      <c r="O94" s="2" t="e">
        <f>VLOOKUP(A94,'[3]Monitor Schedule'!$A:$BM,22,FALSE)</f>
        <v>#N/A</v>
      </c>
      <c r="P94" s="2" t="e">
        <f>VLOOKUP(A94,'[3]Monitor Schedule'!$A:$BM,23,FALSE)</f>
        <v>#N/A</v>
      </c>
      <c r="Q94" s="2" t="e">
        <f>VLOOKUP(A94,'[3]Monitor Schedule'!$A:$BM,24,FALSE)</f>
        <v>#N/A</v>
      </c>
      <c r="R94" s="2" t="e">
        <f>VLOOKUP(A94,'[3]Monitor Schedule'!$A:$BM,25,FALSE)</f>
        <v>#N/A</v>
      </c>
      <c r="S94" s="2" t="e">
        <f>VLOOKUP(A94,'[3]Monitor Schedule'!$A:$BM,26,FALSE)</f>
        <v>#N/A</v>
      </c>
      <c r="T94" s="2" t="e">
        <f>VLOOKUP(A94,'[3]Monitor Schedule'!$A:$BM,27,FALSE)</f>
        <v>#N/A</v>
      </c>
      <c r="U94" s="2" t="e">
        <f>VLOOKUP(A94,'[3]Monitor Schedule'!$A:$BM,28,FALSE)</f>
        <v>#N/A</v>
      </c>
      <c r="V94" s="2" t="e">
        <f>VLOOKUP(A94,'[3]Monitor Schedule'!$A:$BM,29,FALSE)</f>
        <v>#N/A</v>
      </c>
    </row>
    <row r="95" spans="1:22">
      <c r="A95" s="8">
        <v>812160</v>
      </c>
      <c r="B95" s="8" t="s">
        <v>388</v>
      </c>
      <c r="C95" s="8" t="s">
        <v>389</v>
      </c>
      <c r="D95" s="181">
        <v>44770</v>
      </c>
      <c r="E95" s="8" t="s">
        <v>461</v>
      </c>
      <c r="F95" s="2" t="str">
        <f>VLOOKUP(A95,'[3]Monitor Schedule'!$A:$BM,13,FALSE)</f>
        <v>No</v>
      </c>
      <c r="G95" s="2" t="str">
        <f>VLOOKUP(A95,'[3]Monitor Schedule'!$A:$BM,14,FALSE)</f>
        <v>No</v>
      </c>
      <c r="H95" s="2" t="str">
        <f>VLOOKUP(A95,'[3]Monitor Schedule'!$A:$BM,15,FALSE)</f>
        <v>No</v>
      </c>
      <c r="I95" s="2" t="str">
        <f>VLOOKUP(A95,'[3]Monitor Schedule'!$A:$BM,16,FALSE)</f>
        <v>No</v>
      </c>
      <c r="J95" s="2" t="s">
        <v>28</v>
      </c>
      <c r="K95" s="2" t="s">
        <v>28</v>
      </c>
      <c r="L95" s="2" t="str">
        <f>VLOOKUP(A95,'[3]Monitor Schedule'!$A:$BM,19,FALSE)</f>
        <v>No</v>
      </c>
      <c r="M95" s="2" t="s">
        <v>28</v>
      </c>
      <c r="N95" s="2" t="str">
        <f>VLOOKUP(A95,'[3]Monitor Schedule'!$A:$BM,21,FALSE)</f>
        <v>No</v>
      </c>
      <c r="O95" s="2" t="str">
        <f>VLOOKUP(A95,'[3]Monitor Schedule'!$A:$BM,22,FALSE)</f>
        <v>Yes</v>
      </c>
      <c r="P95" s="2" t="str">
        <f>VLOOKUP(A95,'[3]Monitor Schedule'!$A:$BM,23,FALSE)</f>
        <v>Yes</v>
      </c>
      <c r="Q95" s="2" t="str">
        <f>VLOOKUP(A95,'[3]Monitor Schedule'!$A:$BM,24,FALSE)</f>
        <v>Yes</v>
      </c>
      <c r="R95" s="2" t="str">
        <f>VLOOKUP(A95,'[3]Monitor Schedule'!$A:$BM,25,FALSE)</f>
        <v>Yes</v>
      </c>
      <c r="S95" s="2" t="str">
        <f>VLOOKUP(A95,'[3]Monitor Schedule'!$A:$BM,26,FALSE)</f>
        <v>No</v>
      </c>
      <c r="T95" s="2" t="str">
        <f>VLOOKUP(A95,'[3]Monitor Schedule'!$A:$BM,27,FALSE)</f>
        <v>No</v>
      </c>
      <c r="U95" s="2" t="str">
        <f>VLOOKUP(A95,'[3]Monitor Schedule'!$A:$BM,28,FALSE)</f>
        <v>Yes</v>
      </c>
      <c r="V95" s="2" t="str">
        <f>VLOOKUP(A95,'[3]Monitor Schedule'!$A:$BM,29,FALSE)</f>
        <v>Yes</v>
      </c>
    </row>
    <row r="96" spans="1:22">
      <c r="A96" s="8">
        <v>812494</v>
      </c>
      <c r="B96" s="8" t="s">
        <v>383</v>
      </c>
      <c r="C96" s="8" t="s">
        <v>384</v>
      </c>
      <c r="D96" s="181">
        <v>44770</v>
      </c>
      <c r="E96" s="8" t="s">
        <v>385</v>
      </c>
      <c r="F96" s="2" t="s">
        <v>30</v>
      </c>
      <c r="G96" s="2" t="s">
        <v>30</v>
      </c>
      <c r="H96" s="2" t="str">
        <f>VLOOKUP(A96,'[3]Monitor Schedule'!$A:$BM,15,FALSE)</f>
        <v>Yes</v>
      </c>
      <c r="I96" s="2" t="str">
        <f>VLOOKUP(A96,'[3]Monitor Schedule'!$A:$BM,16,FALSE)</f>
        <v>No</v>
      </c>
      <c r="J96" s="2" t="s">
        <v>30</v>
      </c>
      <c r="K96" s="2" t="s">
        <v>30</v>
      </c>
      <c r="L96" s="2" t="s">
        <v>30</v>
      </c>
      <c r="M96" s="2" t="s">
        <v>30</v>
      </c>
      <c r="N96" s="2" t="s">
        <v>30</v>
      </c>
      <c r="O96" s="2" t="s">
        <v>30</v>
      </c>
      <c r="P96" s="2" t="s">
        <v>30</v>
      </c>
      <c r="Q96" s="2" t="s">
        <v>30</v>
      </c>
      <c r="R96" s="2" t="s">
        <v>30</v>
      </c>
      <c r="S96" s="2" t="str">
        <f>VLOOKUP(A96,'[3]Monitor Schedule'!$A:$BM,26,FALSE)</f>
        <v>No</v>
      </c>
      <c r="T96" s="2" t="str">
        <f>VLOOKUP(A96,'[3]Monitor Schedule'!$A:$BM,27,FALSE)</f>
        <v>Yes</v>
      </c>
      <c r="U96" s="2" t="str">
        <f>VLOOKUP(A96,'[3]Monitor Schedule'!$A:$BM,28,FALSE)</f>
        <v>Yes</v>
      </c>
      <c r="V96" s="2" t="s">
        <v>28</v>
      </c>
    </row>
    <row r="97" spans="1:22">
      <c r="A97" s="8">
        <v>813280</v>
      </c>
      <c r="B97" s="8" t="s">
        <v>462</v>
      </c>
      <c r="C97" s="8" t="s">
        <v>463</v>
      </c>
      <c r="D97" s="181">
        <v>44770</v>
      </c>
      <c r="E97" s="8" t="s">
        <v>117</v>
      </c>
      <c r="F97" s="2" t="e">
        <f>VLOOKUP(A97,'[3]Monitor Schedule'!$A:$BM,13,FALSE)</f>
        <v>#N/A</v>
      </c>
      <c r="G97" s="2" t="s">
        <v>30</v>
      </c>
      <c r="H97" s="2" t="s">
        <v>30</v>
      </c>
      <c r="I97" s="2" t="s">
        <v>30</v>
      </c>
      <c r="J97" s="2" t="s">
        <v>30</v>
      </c>
      <c r="K97" s="2" t="s">
        <v>30</v>
      </c>
      <c r="L97" s="2" t="s">
        <v>30</v>
      </c>
      <c r="M97" s="2" t="s">
        <v>30</v>
      </c>
      <c r="N97" s="2" t="s">
        <v>30</v>
      </c>
      <c r="O97" s="2" t="s">
        <v>30</v>
      </c>
      <c r="P97" s="2" t="e">
        <f>VLOOKUP(A97,'[3]Monitor Schedule'!$A:$BM,23,FALSE)</f>
        <v>#N/A</v>
      </c>
      <c r="Q97" s="2" t="e">
        <f>VLOOKUP(A97,'[3]Monitor Schedule'!$A:$BM,24,FALSE)</f>
        <v>#N/A</v>
      </c>
      <c r="R97" s="2" t="e">
        <f>VLOOKUP(A97,'[3]Monitor Schedule'!$A:$BM,25,FALSE)</f>
        <v>#N/A</v>
      </c>
      <c r="S97" s="2" t="s">
        <v>30</v>
      </c>
      <c r="T97" s="2" t="s">
        <v>30</v>
      </c>
      <c r="U97" s="2" t="s">
        <v>30</v>
      </c>
      <c r="V97" s="2" t="s">
        <v>30</v>
      </c>
    </row>
    <row r="98" spans="1:22">
      <c r="A98" s="8">
        <v>807710</v>
      </c>
      <c r="B98" s="8" t="s">
        <v>392</v>
      </c>
      <c r="C98" s="8" t="s">
        <v>393</v>
      </c>
      <c r="D98" s="181">
        <v>44770</v>
      </c>
      <c r="E98" s="8" t="s">
        <v>382</v>
      </c>
      <c r="F98" s="2" t="s">
        <v>171</v>
      </c>
      <c r="G98" s="2" t="s">
        <v>171</v>
      </c>
      <c r="H98" s="2" t="s">
        <v>171</v>
      </c>
      <c r="I98" s="2" t="s">
        <v>171</v>
      </c>
      <c r="J98" s="2" t="s">
        <v>171</v>
      </c>
      <c r="K98" s="2" t="s">
        <v>171</v>
      </c>
      <c r="L98" s="2" t="s">
        <v>171</v>
      </c>
      <c r="M98" s="2" t="str">
        <f>VLOOKUP(A98,'[3]Monitor Schedule'!$A:$BM,20,FALSE)</f>
        <v>No</v>
      </c>
      <c r="N98" s="2" t="s">
        <v>30</v>
      </c>
      <c r="O98" s="2" t="s">
        <v>30</v>
      </c>
      <c r="P98" s="2" t="str">
        <f>VLOOKUP(A98,'[3]Monitor Schedule'!$A:$BM,23,FALSE)</f>
        <v>No</v>
      </c>
      <c r="Q98" s="2" t="str">
        <f>VLOOKUP(A98,'[3]Monitor Schedule'!$A:$BM,24,FALSE)</f>
        <v>Yes</v>
      </c>
      <c r="R98" s="2" t="str">
        <f>VLOOKUP(A98,'[3]Monitor Schedule'!$A:$BM,25,FALSE)</f>
        <v>No</v>
      </c>
      <c r="S98" s="2" t="str">
        <f>VLOOKUP(A98,'[3]Monitor Schedule'!$A:$BM,26,FALSE)</f>
        <v>Yes</v>
      </c>
      <c r="T98" s="2" t="str">
        <f>VLOOKUP(A98,'[3]Monitor Schedule'!$A:$BM,27,FALSE)</f>
        <v>Yes</v>
      </c>
      <c r="U98" s="2" t="str">
        <f>VLOOKUP(A98,'[3]Monitor Schedule'!$A:$BM,28,FALSE)</f>
        <v>No</v>
      </c>
      <c r="V98" s="2" t="str">
        <f>VLOOKUP(A98,'[3]Monitor Schedule'!$A:$BM,29,FALSE)</f>
        <v>No</v>
      </c>
    </row>
    <row r="99" spans="1:22">
      <c r="A99" s="8">
        <v>77779</v>
      </c>
      <c r="B99" s="8" t="s">
        <v>398</v>
      </c>
      <c r="C99" s="8" t="s">
        <v>399</v>
      </c>
      <c r="D99" s="181">
        <v>44757</v>
      </c>
      <c r="E99" s="8" t="s">
        <v>400</v>
      </c>
      <c r="F99" s="2" t="str">
        <f>VLOOKUP(A99,'[3]Monitor Schedule'!$A:$BM,13,FALSE)</f>
        <v>Yes</v>
      </c>
      <c r="G99" s="2" t="str">
        <f>VLOOKUP(A99,'[3]Monitor Schedule'!$A:$BM,14,FALSE)</f>
        <v>Yes</v>
      </c>
      <c r="H99" s="2" t="str">
        <f>VLOOKUP(A99,'[3]Monitor Schedule'!$A:$BM,15,FALSE)</f>
        <v>Yes</v>
      </c>
      <c r="I99" s="2" t="str">
        <f>VLOOKUP(A99,'[3]Monitor Schedule'!$A:$BM,16,FALSE)</f>
        <v>Yes</v>
      </c>
      <c r="J99" s="2" t="str">
        <f>VLOOKUP(A99,'[3]Monitor Schedule'!$A:$BM,17,FALSE)</f>
        <v>Yes</v>
      </c>
      <c r="K99" s="2" t="str">
        <f>VLOOKUP(A99,'[3]Monitor Schedule'!$A:$BM,18,FALSE)</f>
        <v>No</v>
      </c>
      <c r="L99" s="2" t="str">
        <f>VLOOKUP(A99,'[3]Monitor Schedule'!$A:$BM,19,FALSE)</f>
        <v>No</v>
      </c>
      <c r="M99" s="2" t="str">
        <f>VLOOKUP(A99,'[3]Monitor Schedule'!$A:$BM,20,FALSE)</f>
        <v>No</v>
      </c>
      <c r="N99" s="2" t="str">
        <f>VLOOKUP(A99,'[3]Monitor Schedule'!$A:$BM,21,FALSE)</f>
        <v>No</v>
      </c>
      <c r="O99" s="2" t="str">
        <f>VLOOKUP(A99,'[3]Monitor Schedule'!$A:$BM,22,FALSE)</f>
        <v>No</v>
      </c>
      <c r="P99" s="2" t="str">
        <f>VLOOKUP(A99,'[3]Monitor Schedule'!$A:$BM,23,FALSE)</f>
        <v>No</v>
      </c>
      <c r="Q99" s="2" t="str">
        <f>VLOOKUP(A99,'[3]Monitor Schedule'!$A:$BM,24,FALSE)</f>
        <v>No</v>
      </c>
      <c r="R99" s="2" t="str">
        <f>VLOOKUP(A99,'[3]Monitor Schedule'!$A:$BM,25,FALSE)</f>
        <v>No</v>
      </c>
      <c r="S99" s="2" t="str">
        <f>VLOOKUP(A99,'[3]Monitor Schedule'!$A:$BM,26,FALSE)</f>
        <v>No</v>
      </c>
      <c r="T99" s="2" t="str">
        <f>VLOOKUP(A99,'[3]Monitor Schedule'!$A:$BM,27,FALSE)</f>
        <v>No</v>
      </c>
      <c r="U99" s="2" t="str">
        <f>VLOOKUP(A99,'[3]Monitor Schedule'!$A:$BM,28,FALSE)</f>
        <v>No</v>
      </c>
      <c r="V99" s="2" t="str">
        <f>VLOOKUP(A99,'[3]Monitor Schedule'!$A:$BM,29,FALSE)</f>
        <v>No</v>
      </c>
    </row>
    <row r="100" spans="1:22">
      <c r="A100" s="8">
        <v>801644</v>
      </c>
      <c r="B100" s="8" t="s">
        <v>133</v>
      </c>
      <c r="C100" s="8" t="s">
        <v>134</v>
      </c>
      <c r="D100" s="181">
        <v>44757</v>
      </c>
      <c r="E100" s="8" t="s">
        <v>30</v>
      </c>
      <c r="F100" s="2" t="s">
        <v>171</v>
      </c>
      <c r="G100" s="2" t="s">
        <v>171</v>
      </c>
      <c r="H100" s="2" t="s">
        <v>171</v>
      </c>
      <c r="I100" s="2" t="s">
        <v>171</v>
      </c>
      <c r="J100" s="2" t="s">
        <v>171</v>
      </c>
      <c r="K100" s="2" t="s">
        <v>171</v>
      </c>
      <c r="L100" s="2" t="s">
        <v>171</v>
      </c>
      <c r="M100" s="2" t="str">
        <f>VLOOKUP(A100,'[3]Monitor Schedule'!$A:$BM,20,FALSE)</f>
        <v>No</v>
      </c>
      <c r="N100" s="2" t="s">
        <v>28</v>
      </c>
      <c r="O100" s="2" t="s">
        <v>28</v>
      </c>
      <c r="P100" s="2" t="str">
        <f>VLOOKUP(A100,'[3]Monitor Schedule'!$A:$BM,23,FALSE)</f>
        <v>Yes</v>
      </c>
      <c r="Q100" s="2" t="str">
        <f>VLOOKUP(A100,'[3]Monitor Schedule'!$A:$BM,24,FALSE)</f>
        <v>Yes</v>
      </c>
      <c r="R100" s="2" t="str">
        <f>VLOOKUP(A100,'[3]Monitor Schedule'!$A:$BM,25,FALSE)</f>
        <v>No</v>
      </c>
      <c r="S100" s="2" t="str">
        <f>VLOOKUP(A100,'[3]Monitor Schedule'!$A:$BM,26,FALSE)</f>
        <v>No</v>
      </c>
      <c r="T100" s="2" t="str">
        <f>VLOOKUP(A100,'[3]Monitor Schedule'!$A:$BM,27,FALSE)</f>
        <v>No</v>
      </c>
      <c r="U100" s="2" t="str">
        <f>VLOOKUP(A100,'[3]Monitor Schedule'!$A:$BM,28,FALSE)</f>
        <v>Yes</v>
      </c>
      <c r="V100" s="2" t="str">
        <f>VLOOKUP(A100,'[3]Monitor Schedule'!$A:$BM,29,FALSE)</f>
        <v>Yes</v>
      </c>
    </row>
    <row r="101" spans="1:22">
      <c r="A101" s="8">
        <v>754480</v>
      </c>
      <c r="B101" s="8" t="s">
        <v>464</v>
      </c>
      <c r="C101" s="8" t="s">
        <v>408</v>
      </c>
      <c r="D101" s="181">
        <v>44770</v>
      </c>
      <c r="E101" s="8" t="s">
        <v>30</v>
      </c>
      <c r="F101" s="2" t="str">
        <f>VLOOKUP(A101,'[3]Monitor Schedule'!$A:$BM,13,FALSE)</f>
        <v>No</v>
      </c>
      <c r="G101" s="2" t="str">
        <f>VLOOKUP(A101,'[3]Monitor Schedule'!$A:$BM,14,FALSE)</f>
        <v>No</v>
      </c>
      <c r="H101" s="2" t="str">
        <f>VLOOKUP(A101,'[3]Monitor Schedule'!$A:$BM,15,FALSE)</f>
        <v>No</v>
      </c>
      <c r="I101" s="2" t="str">
        <f>VLOOKUP(A101,'[3]Monitor Schedule'!$A:$BM,16,FALSE)</f>
        <v>No</v>
      </c>
      <c r="J101" s="2" t="str">
        <f>VLOOKUP(A101,'[3]Monitor Schedule'!$A:$BM,17,FALSE)</f>
        <v>No</v>
      </c>
      <c r="K101" s="2" t="str">
        <f>VLOOKUP(A101,'[3]Monitor Schedule'!$A:$BM,18,FALSE)</f>
        <v>No</v>
      </c>
      <c r="L101" s="2" t="str">
        <f>VLOOKUP(A101,'[3]Monitor Schedule'!$A:$BM,19,FALSE)</f>
        <v>No</v>
      </c>
      <c r="M101" s="2" t="str">
        <f>VLOOKUP(A101,'[3]Monitor Schedule'!$A:$BM,20,FALSE)</f>
        <v>Yes</v>
      </c>
      <c r="N101" s="2" t="str">
        <f>VLOOKUP(A101,'[3]Monitor Schedule'!$A:$BM,21,FALSE)</f>
        <v>No</v>
      </c>
      <c r="O101" s="2" t="str">
        <f>VLOOKUP(A101,'[3]Monitor Schedule'!$A:$BM,22,FALSE)</f>
        <v>No</v>
      </c>
      <c r="P101" s="2" t="str">
        <f>VLOOKUP(A101,'[3]Monitor Schedule'!$A:$BM,23,FALSE)</f>
        <v>No</v>
      </c>
      <c r="Q101" s="2" t="str">
        <f>VLOOKUP(A101,'[3]Monitor Schedule'!$A:$BM,24,FALSE)</f>
        <v>No</v>
      </c>
      <c r="R101" s="2" t="str">
        <f>VLOOKUP(A101,'[3]Monitor Schedule'!$A:$BM,25,FALSE)</f>
        <v>No</v>
      </c>
      <c r="S101" s="2" t="str">
        <f>VLOOKUP(A101,'[3]Monitor Schedule'!$A:$BM,26,FALSE)</f>
        <v>No</v>
      </c>
      <c r="T101" s="2" t="str">
        <f>VLOOKUP(A101,'[3]Monitor Schedule'!$A:$BM,27,FALSE)</f>
        <v>Yes</v>
      </c>
      <c r="U101" s="2" t="str">
        <f>VLOOKUP(A101,'[3]Monitor Schedule'!$A:$BM,28,FALSE)</f>
        <v>No</v>
      </c>
      <c r="V101" s="2" t="str">
        <f>VLOOKUP(A101,'[3]Monitor Schedule'!$A:$BM,29,FALSE)</f>
        <v>No</v>
      </c>
    </row>
    <row r="102" spans="1:22">
      <c r="A102" s="8">
        <v>40545</v>
      </c>
      <c r="B102" s="8" t="s">
        <v>412</v>
      </c>
      <c r="C102" s="8" t="s">
        <v>413</v>
      </c>
      <c r="D102" s="181">
        <v>44757</v>
      </c>
      <c r="E102" s="8" t="s">
        <v>414</v>
      </c>
      <c r="F102" s="2" t="s">
        <v>30</v>
      </c>
      <c r="G102" s="2" t="s">
        <v>30</v>
      </c>
      <c r="H102" s="2" t="s">
        <v>30</v>
      </c>
      <c r="I102" s="2" t="s">
        <v>30</v>
      </c>
      <c r="J102" s="2" t="s">
        <v>28</v>
      </c>
      <c r="K102" s="2" t="s">
        <v>28</v>
      </c>
      <c r="L102" s="2" t="str">
        <f>VLOOKUP(A102,'[3]Monitor Schedule'!$A:$BM,19,FALSE)</f>
        <v>No</v>
      </c>
      <c r="M102" s="2" t="str">
        <f>VLOOKUP(A102,'[3]Monitor Schedule'!$A:$BM,20,FALSE)</f>
        <v>No</v>
      </c>
      <c r="N102" s="2" t="str">
        <f>VLOOKUP(A102,'[3]Monitor Schedule'!$A:$BM,21,FALSE)</f>
        <v>No</v>
      </c>
      <c r="O102" s="2" t="str">
        <f>VLOOKUP(A102,'[3]Monitor Schedule'!$A:$BM,22,FALSE)</f>
        <v>No</v>
      </c>
      <c r="P102" s="2" t="str">
        <f>VLOOKUP(A102,'[3]Monitor Schedule'!$A:$BM,23,FALSE)</f>
        <v>No</v>
      </c>
      <c r="Q102" s="2" t="str">
        <f>VLOOKUP(A102,'[3]Monitor Schedule'!$A:$BM,24,FALSE)</f>
        <v>No</v>
      </c>
      <c r="R102" s="2" t="str">
        <f>VLOOKUP(A102,'[3]Monitor Schedule'!$A:$BM,25,FALSE)</f>
        <v>No</v>
      </c>
      <c r="S102" s="2" t="str">
        <f>VLOOKUP(A102,'[3]Monitor Schedule'!$A:$BM,26,FALSE)</f>
        <v>No</v>
      </c>
      <c r="T102" s="2" t="str">
        <f>VLOOKUP(A102,'[3]Monitor Schedule'!$A:$BM,27,FALSE)</f>
        <v>No</v>
      </c>
      <c r="U102" s="2" t="s">
        <v>30</v>
      </c>
      <c r="V102" s="2" t="s">
        <v>30</v>
      </c>
    </row>
    <row r="103" spans="1:22">
      <c r="A103" s="8">
        <v>66957</v>
      </c>
      <c r="B103" s="8" t="s">
        <v>415</v>
      </c>
      <c r="C103" s="8" t="s">
        <v>416</v>
      </c>
      <c r="D103" s="181">
        <v>44757</v>
      </c>
      <c r="E103" s="8" t="s">
        <v>417</v>
      </c>
      <c r="F103" s="2" t="s">
        <v>30</v>
      </c>
      <c r="G103" s="2" t="s">
        <v>30</v>
      </c>
      <c r="H103" s="2" t="str">
        <f>VLOOKUP(A103,'[3]Monitor Schedule'!$A:$BM,15,FALSE)</f>
        <v>Yes</v>
      </c>
      <c r="I103" s="2" t="str">
        <f>VLOOKUP(A103,'[3]Monitor Schedule'!$A:$BM,16,FALSE)</f>
        <v>Yes</v>
      </c>
      <c r="J103" s="2" t="s">
        <v>30</v>
      </c>
      <c r="K103" s="2" t="s">
        <v>30</v>
      </c>
      <c r="L103" s="2" t="s">
        <v>30</v>
      </c>
      <c r="M103" s="2" t="str">
        <f>VLOOKUP(A103,'[3]Monitor Schedule'!$A:$BM,20,FALSE)</f>
        <v>No</v>
      </c>
      <c r="N103" s="2" t="str">
        <f>VLOOKUP(A103,'[3]Monitor Schedule'!$A:$BM,21,FALSE)</f>
        <v>No</v>
      </c>
      <c r="O103" s="2" t="str">
        <f>VLOOKUP(A103,'[3]Monitor Schedule'!$A:$BM,22,FALSE)</f>
        <v>Yes</v>
      </c>
      <c r="P103" s="2" t="str">
        <f>VLOOKUP(A103,'[3]Monitor Schedule'!$A:$BM,23,FALSE)</f>
        <v>Yes</v>
      </c>
      <c r="Q103" s="2" t="s">
        <v>30</v>
      </c>
      <c r="R103" s="2" t="s">
        <v>30</v>
      </c>
      <c r="S103" s="2" t="s">
        <v>30</v>
      </c>
      <c r="T103" s="2" t="str">
        <f>VLOOKUP(A103,'[3]Monitor Schedule'!$A:$BM,27,FALSE)</f>
        <v>No</v>
      </c>
      <c r="U103" s="2" t="str">
        <f>VLOOKUP(A103,'[3]Monitor Schedule'!$A:$BM,28,FALSE)</f>
        <v>Yes</v>
      </c>
      <c r="V103" s="2" t="str">
        <f>VLOOKUP(A103,'[3]Monitor Schedule'!$A:$BM,29,FALSE)</f>
        <v>Yes</v>
      </c>
    </row>
    <row r="104" spans="1:22">
      <c r="A104" s="8">
        <v>570478</v>
      </c>
      <c r="B104" s="8" t="s">
        <v>418</v>
      </c>
      <c r="C104" s="8" t="s">
        <v>419</v>
      </c>
      <c r="D104" s="181">
        <v>44757</v>
      </c>
      <c r="E104" s="8" t="s">
        <v>30</v>
      </c>
      <c r="F104" s="2" t="str">
        <f>VLOOKUP(A104,'[3]Monitor Schedule'!$A:$BM,13,FALSE)</f>
        <v>Yes</v>
      </c>
      <c r="G104" s="2" t="str">
        <f>VLOOKUP(A104,'[3]Monitor Schedule'!$A:$BM,14,FALSE)</f>
        <v>Yes</v>
      </c>
      <c r="H104" s="2" t="s">
        <v>30</v>
      </c>
      <c r="I104" s="2" t="s">
        <v>28</v>
      </c>
      <c r="J104" s="2" t="str">
        <f>VLOOKUP(A104,'[3]Monitor Schedule'!$A:$BM,17,FALSE)</f>
        <v>Yes</v>
      </c>
      <c r="K104" s="2" t="str">
        <f>VLOOKUP(A104,'[3]Monitor Schedule'!$A:$BM,18,FALSE)</f>
        <v>No</v>
      </c>
      <c r="L104" s="2" t="str">
        <f>VLOOKUP(A104,'[3]Monitor Schedule'!$A:$BM,19,FALSE)</f>
        <v>No</v>
      </c>
      <c r="M104" s="2" t="str">
        <f>VLOOKUP(A104,'[3]Monitor Schedule'!$A:$BM,20,FALSE)</f>
        <v>No</v>
      </c>
      <c r="N104" s="2" t="str">
        <f>VLOOKUP(A104,'[3]Monitor Schedule'!$A:$BM,21,FALSE)</f>
        <v>No</v>
      </c>
      <c r="O104" s="2" t="str">
        <f>VLOOKUP(A104,'[3]Monitor Schedule'!$A:$BM,22,FALSE)</f>
        <v>No</v>
      </c>
      <c r="P104" s="2" t="str">
        <f>VLOOKUP(A104,'[3]Monitor Schedule'!$A:$BM,23,FALSE)</f>
        <v>No</v>
      </c>
      <c r="Q104" s="2" t="str">
        <f>VLOOKUP(A104,'[3]Monitor Schedule'!$A:$BM,24,FALSE)</f>
        <v>No</v>
      </c>
      <c r="R104" s="2" t="str">
        <f>VLOOKUP(A104,'[3]Monitor Schedule'!$A:$BM,25,FALSE)</f>
        <v>No</v>
      </c>
      <c r="S104" s="2" t="str">
        <f>VLOOKUP(A104,'[3]Monitor Schedule'!$A:$BM,26,FALSE)</f>
        <v>No</v>
      </c>
      <c r="T104" s="2" t="str">
        <f>VLOOKUP(A104,'[3]Monitor Schedule'!$A:$BM,27,FALSE)</f>
        <v>No</v>
      </c>
      <c r="U104" s="2" t="str">
        <f>VLOOKUP(A104,'[3]Monitor Schedule'!$A:$BM,28,FALSE)</f>
        <v>No</v>
      </c>
      <c r="V104" s="2" t="str">
        <f>VLOOKUP(A104,'[3]Monitor Schedule'!$A:$BM,29,FALSE)</f>
        <v>No</v>
      </c>
    </row>
    <row r="105" spans="1:22">
      <c r="A105" s="8">
        <v>745375</v>
      </c>
      <c r="B105" s="8" t="s">
        <v>420</v>
      </c>
      <c r="C105" s="8" t="s">
        <v>421</v>
      </c>
      <c r="D105" s="181">
        <v>44757</v>
      </c>
      <c r="E105" s="8" t="s">
        <v>30</v>
      </c>
      <c r="F105" s="2" t="s">
        <v>30</v>
      </c>
      <c r="G105" s="2" t="s">
        <v>30</v>
      </c>
      <c r="H105" s="2" t="str">
        <f>VLOOKUP(A105,'[3]Monitor Schedule'!$A:$BM,15,FALSE)</f>
        <v>Yes</v>
      </c>
      <c r="I105" s="2" t="str">
        <f>VLOOKUP(A105,'[3]Monitor Schedule'!$A:$BM,16,FALSE)</f>
        <v>Yes</v>
      </c>
      <c r="J105" s="2" t="s">
        <v>30</v>
      </c>
      <c r="K105" s="2" t="s">
        <v>30</v>
      </c>
      <c r="L105" s="2" t="s">
        <v>30</v>
      </c>
      <c r="M105" s="2" t="str">
        <f>VLOOKUP(A105,'[3]Monitor Schedule'!$A:$BM,20,FALSE)</f>
        <v>Yes</v>
      </c>
      <c r="N105" s="2" t="s">
        <v>28</v>
      </c>
      <c r="O105" s="2" t="s">
        <v>30</v>
      </c>
      <c r="P105" s="2" t="s">
        <v>30</v>
      </c>
      <c r="Q105" s="2" t="s">
        <v>28</v>
      </c>
      <c r="R105" s="2" t="s">
        <v>28</v>
      </c>
      <c r="S105" s="2" t="s">
        <v>28</v>
      </c>
      <c r="T105" s="2" t="s">
        <v>28</v>
      </c>
      <c r="U105" s="2" t="s">
        <v>28</v>
      </c>
      <c r="V105" s="2" t="str">
        <f>VLOOKUP(A105,'[3]Monitor Schedule'!$A:$BM,29,FALSE)</f>
        <v>Yes</v>
      </c>
    </row>
    <row r="106" spans="1:22">
      <c r="A106" s="8">
        <v>9291</v>
      </c>
      <c r="B106" s="8" t="s">
        <v>465</v>
      </c>
      <c r="C106" s="8" t="s">
        <v>466</v>
      </c>
      <c r="D106" s="181">
        <v>44770</v>
      </c>
      <c r="E106" s="8" t="s">
        <v>30</v>
      </c>
      <c r="F106" s="2" t="s">
        <v>171</v>
      </c>
      <c r="G106" s="2" t="s">
        <v>171</v>
      </c>
      <c r="H106" s="2" t="s">
        <v>171</v>
      </c>
      <c r="I106" s="2" t="s">
        <v>171</v>
      </c>
      <c r="J106" s="2" t="s">
        <v>171</v>
      </c>
      <c r="K106" s="2" t="s">
        <v>171</v>
      </c>
      <c r="L106" s="2" t="s">
        <v>171</v>
      </c>
      <c r="M106" s="2" t="e">
        <f>VLOOKUP(A106,'[3]Monitor Schedule'!$A:$BM,20,FALSE)</f>
        <v>#N/A</v>
      </c>
      <c r="N106" s="2" t="e">
        <f>VLOOKUP(A106,'[3]Monitor Schedule'!$A:$BM,21,FALSE)</f>
        <v>#N/A</v>
      </c>
      <c r="O106" s="2" t="e">
        <f>VLOOKUP(A106,'[3]Monitor Schedule'!$A:$BM,22,FALSE)</f>
        <v>#N/A</v>
      </c>
      <c r="P106" s="2" t="e">
        <f>VLOOKUP(A106,'[3]Monitor Schedule'!$A:$BM,23,FALSE)</f>
        <v>#N/A</v>
      </c>
      <c r="Q106" s="2" t="e">
        <f>VLOOKUP(A106,'[3]Monitor Schedule'!$A:$BM,24,FALSE)</f>
        <v>#N/A</v>
      </c>
      <c r="R106" s="2" t="e">
        <f>VLOOKUP(A106,'[3]Monitor Schedule'!$A:$BM,25,FALSE)</f>
        <v>#N/A</v>
      </c>
      <c r="S106" s="2" t="e">
        <f>VLOOKUP(A106,'[3]Monitor Schedule'!$A:$BM,26,FALSE)</f>
        <v>#N/A</v>
      </c>
      <c r="T106" s="2" t="e">
        <f>VLOOKUP(A106,'[3]Monitor Schedule'!$A:$BM,27,FALSE)</f>
        <v>#N/A</v>
      </c>
      <c r="U106" s="2" t="e">
        <f>VLOOKUP(A106,'[3]Monitor Schedule'!$A:$BM,28,FALSE)</f>
        <v>#N/A</v>
      </c>
      <c r="V106" s="2" t="e">
        <f>VLOOKUP(A106,'[3]Monitor Schedule'!$A:$BM,29,FALSE)</f>
        <v>#N/A</v>
      </c>
    </row>
    <row r="107" spans="1:22">
      <c r="F107">
        <f>COUNTIF(F1:F106,"Yes")</f>
        <v>30</v>
      </c>
      <c r="G107">
        <f t="shared" ref="G107:V107" si="0">COUNTIF(G1:G106,"Yes")</f>
        <v>35</v>
      </c>
      <c r="H107">
        <f t="shared" si="0"/>
        <v>38</v>
      </c>
      <c r="I107">
        <f t="shared" si="0"/>
        <v>33</v>
      </c>
      <c r="J107">
        <f t="shared" si="0"/>
        <v>35</v>
      </c>
      <c r="K107">
        <f t="shared" si="0"/>
        <v>27</v>
      </c>
      <c r="L107">
        <f t="shared" si="0"/>
        <v>26</v>
      </c>
      <c r="M107">
        <f t="shared" si="0"/>
        <v>29</v>
      </c>
      <c r="N107">
        <f t="shared" si="0"/>
        <v>33</v>
      </c>
      <c r="O107">
        <f t="shared" si="0"/>
        <v>35</v>
      </c>
      <c r="P107">
        <f t="shared" si="0"/>
        <v>30</v>
      </c>
      <c r="Q107">
        <f t="shared" si="0"/>
        <v>35</v>
      </c>
      <c r="R107">
        <f t="shared" si="0"/>
        <v>34</v>
      </c>
      <c r="S107">
        <f t="shared" si="0"/>
        <v>32</v>
      </c>
      <c r="T107">
        <f t="shared" si="0"/>
        <v>33</v>
      </c>
      <c r="U107">
        <f t="shared" si="0"/>
        <v>29</v>
      </c>
      <c r="V107">
        <f t="shared" si="0"/>
        <v>31</v>
      </c>
    </row>
  </sheetData>
  <customSheetViews>
    <customSheetView guid="{7EF7329A-D239-46D2-A679-8AF03C27B01B}" topLeftCell="A43">
      <selection activeCell="B100" sqref="B100"/>
      <pageMargins left="0" right="0" top="0" bottom="0" header="0" footer="0"/>
    </customSheetView>
    <customSheetView guid="{D4D6FD6E-E2F8-4298-B80A-7A6D6094FCE5}" topLeftCell="A43">
      <selection activeCell="B100" sqref="B100"/>
      <pageMargins left="0" right="0" top="0" bottom="0" header="0" footer="0"/>
    </customSheetView>
    <customSheetView guid="{1569890A-C0CB-4D24-8F9F-1E2BEC05D472}" topLeftCell="A43">
      <selection activeCell="B100" sqref="B100"/>
      <pageMargins left="0" right="0" top="0" bottom="0" header="0" footer="0"/>
    </customSheetView>
    <customSheetView guid="{F66B22C9-3786-423C-A7C1-643F8A6A2E5A}" topLeftCell="A43">
      <selection activeCell="B100" sqref="B100"/>
      <pageMargins left="0" right="0" top="0" bottom="0" header="0" footer="0"/>
    </customSheetView>
    <customSheetView guid="{01AD3EBB-858D-45B2-A56E-F4523A0D8AE3}" showPageBreaks="1" topLeftCell="A43">
      <selection activeCell="B100" sqref="B100"/>
      <pageMargins left="0" right="0" top="0" bottom="0" header="0" footer="0"/>
    </customSheetView>
  </customSheetViews>
  <conditionalFormatting sqref="C85 A85 A105 C89:C90 C91:D95 C43:D43 C36:D36 D87:D90 C34:D34 C105:D105 A1:D1 D4:D5 C7:D12 A16:A23 C21:D23 A79:A83 A27:A28 C27:D28 A40:A43 A34:A36 A25 A6:A12 A70:A74 A89:A95">
    <cfRule type="containsText" dxfId="772" priority="1149" operator="containsText" text="No">
      <formula>NOT(ISERROR(SEARCH("No",A1)))</formula>
    </cfRule>
    <cfRule type="containsText" dxfId="771" priority="1150" operator="containsText" text="Yes">
      <formula>NOT(ISERROR(SEARCH("Yes",A1)))</formula>
    </cfRule>
  </conditionalFormatting>
  <conditionalFormatting sqref="A2 A57:A62 C83:D83 C73:D74 C62:D62 C17:D17 C57:D58 C79:D80 C70:D70 C2:D2">
    <cfRule type="containsText" dxfId="770" priority="1145" operator="containsText" text="No">
      <formula>NOT(ISERROR(SEARCH("No",A2)))</formula>
    </cfRule>
    <cfRule type="containsText" dxfId="769" priority="1146" operator="containsText" text="Yes">
      <formula>NOT(ISERROR(SEARCH("Yes",A2)))</formula>
    </cfRule>
  </conditionalFormatting>
  <conditionalFormatting sqref="F37:K37 N37:O37 Q37:V37 F86:K86 Q86:V86 N86:O86 F93:H93 J93:O93 Q93:V93 F1:V36 F38:V85 F87:V92 F94:V106">
    <cfRule type="containsText" dxfId="768" priority="1140" operator="containsText" text="No">
      <formula>NOT(ISERROR(SEARCH("No",F1)))</formula>
    </cfRule>
    <cfRule type="containsText" dxfId="767" priority="1141" operator="containsText" text="Yes">
      <formula>NOT(ISERROR(SEARCH("Yes",F1)))</formula>
    </cfRule>
    <cfRule type="containsText" priority="1142" operator="containsText" text="Yes">
      <formula>NOT(ISERROR(SEARCH("Yes",F1)))</formula>
    </cfRule>
  </conditionalFormatting>
  <conditionalFormatting sqref="A26">
    <cfRule type="duplicateValues" dxfId="766" priority="1139"/>
  </conditionalFormatting>
  <conditionalFormatting sqref="A84">
    <cfRule type="duplicateValues" dxfId="765" priority="1138"/>
  </conditionalFormatting>
  <conditionalFormatting sqref="A44 C44:D44">
    <cfRule type="containsText" dxfId="764" priority="1131" operator="containsText" text="No">
      <formula>NOT(ISERROR(SEARCH("No",A44)))</formula>
    </cfRule>
    <cfRule type="containsText" dxfId="763" priority="1132" operator="containsText" text="Yes">
      <formula>NOT(ISERROR(SEARCH("Yes",A44)))</formula>
    </cfRule>
  </conditionalFormatting>
  <conditionalFormatting sqref="B44">
    <cfRule type="containsText" dxfId="762" priority="1129" operator="containsText" text="No">
      <formula>NOT(ISERROR(SEARCH("No",B44)))</formula>
    </cfRule>
    <cfRule type="containsText" dxfId="761" priority="1130" operator="containsText" text="Yes">
      <formula>NOT(ISERROR(SEARCH("Yes",B44)))</formula>
    </cfRule>
  </conditionalFormatting>
  <conditionalFormatting sqref="A96 C96:D96">
    <cfRule type="containsText" dxfId="760" priority="1127" operator="containsText" text="No">
      <formula>NOT(ISERROR(SEARCH("No",A96)))</formula>
    </cfRule>
    <cfRule type="containsText" dxfId="759" priority="1128" operator="containsText" text="Yes">
      <formula>NOT(ISERROR(SEARCH("Yes",A96)))</formula>
    </cfRule>
  </conditionalFormatting>
  <conditionalFormatting sqref="D104">
    <cfRule type="containsText" dxfId="758" priority="1125" operator="containsText" text="No">
      <formula>NOT(ISERROR(SEARCH("No",D104)))</formula>
    </cfRule>
    <cfRule type="containsText" dxfId="757" priority="1126" operator="containsText" text="Yes">
      <formula>NOT(ISERROR(SEARCH("Yes",D104)))</formula>
    </cfRule>
  </conditionalFormatting>
  <conditionalFormatting sqref="A63">
    <cfRule type="containsText" dxfId="756" priority="1123" operator="containsText" text="No">
      <formula>NOT(ISERROR(SEARCH("No",A63)))</formula>
    </cfRule>
    <cfRule type="containsText" dxfId="755" priority="1124" operator="containsText" text="Yes">
      <formula>NOT(ISERROR(SEARCH("Yes",A63)))</formula>
    </cfRule>
  </conditionalFormatting>
  <conditionalFormatting sqref="C64 A64">
    <cfRule type="containsText" dxfId="754" priority="1121" operator="containsText" text="No">
      <formula>NOT(ISERROR(SEARCH("No",A64)))</formula>
    </cfRule>
    <cfRule type="containsText" dxfId="753" priority="1122" operator="containsText" text="Yes">
      <formula>NOT(ISERROR(SEARCH("Yes",A64)))</formula>
    </cfRule>
  </conditionalFormatting>
  <conditionalFormatting sqref="C13 A13">
    <cfRule type="containsText" dxfId="752" priority="1119" operator="containsText" text="No">
      <formula>NOT(ISERROR(SEARCH("No",A13)))</formula>
    </cfRule>
    <cfRule type="containsText" dxfId="751" priority="1120" operator="containsText" text="Yes">
      <formula>NOT(ISERROR(SEARCH("Yes",A13)))</formula>
    </cfRule>
  </conditionalFormatting>
  <conditionalFormatting sqref="C29 A29">
    <cfRule type="containsText" dxfId="750" priority="1117" operator="containsText" text="No">
      <formula>NOT(ISERROR(SEARCH("No",A29)))</formula>
    </cfRule>
    <cfRule type="containsText" dxfId="749" priority="1118" operator="containsText" text="Yes">
      <formula>NOT(ISERROR(SEARCH("Yes",A29)))</formula>
    </cfRule>
  </conditionalFormatting>
  <conditionalFormatting sqref="A30 C30">
    <cfRule type="containsText" dxfId="748" priority="1115" operator="containsText" text="No">
      <formula>NOT(ISERROR(SEARCH("No",A30)))</formula>
    </cfRule>
    <cfRule type="containsText" dxfId="747" priority="1116" operator="containsText" text="Yes">
      <formula>NOT(ISERROR(SEARCH("Yes",A30)))</formula>
    </cfRule>
  </conditionalFormatting>
  <conditionalFormatting sqref="C65 A65">
    <cfRule type="containsText" dxfId="746" priority="1111" operator="containsText" text="No">
      <formula>NOT(ISERROR(SEARCH("No",A65)))</formula>
    </cfRule>
    <cfRule type="containsText" dxfId="745" priority="1112" operator="containsText" text="Yes">
      <formula>NOT(ISERROR(SEARCH("Yes",A65)))</formula>
    </cfRule>
  </conditionalFormatting>
  <conditionalFormatting sqref="A75 C75:D75">
    <cfRule type="containsText" dxfId="744" priority="1105" operator="containsText" text="No">
      <formula>NOT(ISERROR(SEARCH("No",A75)))</formula>
    </cfRule>
    <cfRule type="containsText" dxfId="743" priority="1106" operator="containsText" text="Yes">
      <formula>NOT(ISERROR(SEARCH("Yes",A75)))</formula>
    </cfRule>
  </conditionalFormatting>
  <conditionalFormatting sqref="A45 C45:D45">
    <cfRule type="containsText" dxfId="742" priority="1103" operator="containsText" text="No">
      <formula>NOT(ISERROR(SEARCH("No",A45)))</formula>
    </cfRule>
    <cfRule type="containsText" dxfId="741" priority="1104" operator="containsText" text="Yes">
      <formula>NOT(ISERROR(SEARCH("Yes",A45)))</formula>
    </cfRule>
  </conditionalFormatting>
  <conditionalFormatting sqref="A97 C97:D97">
    <cfRule type="containsText" dxfId="740" priority="1101" operator="containsText" text="No">
      <formula>NOT(ISERROR(SEARCH("No",A97)))</formula>
    </cfRule>
    <cfRule type="containsText" dxfId="739" priority="1102" operator="containsText" text="Yes">
      <formula>NOT(ISERROR(SEARCH("Yes",A97)))</formula>
    </cfRule>
  </conditionalFormatting>
  <conditionalFormatting sqref="A31 C31 D33">
    <cfRule type="containsText" dxfId="738" priority="1097" operator="containsText" text="No">
      <formula>NOT(ISERROR(SEARCH("No",A31)))</formula>
    </cfRule>
    <cfRule type="containsText" dxfId="737" priority="1098" operator="containsText" text="Yes">
      <formula>NOT(ISERROR(SEARCH("Yes",A31)))</formula>
    </cfRule>
  </conditionalFormatting>
  <conditionalFormatting sqref="A66 C66:D66">
    <cfRule type="containsText" dxfId="736" priority="1089" operator="containsText" text="No">
      <formula>NOT(ISERROR(SEARCH("No",A66)))</formula>
    </cfRule>
    <cfRule type="containsText" dxfId="735" priority="1090" operator="containsText" text="Yes">
      <formula>NOT(ISERROR(SEARCH("Yes",A66)))</formula>
    </cfRule>
  </conditionalFormatting>
  <conditionalFormatting sqref="A86">
    <cfRule type="duplicateValues" dxfId="734" priority="1083"/>
  </conditionalFormatting>
  <conditionalFormatting sqref="A37">
    <cfRule type="duplicateValues" dxfId="733" priority="1082"/>
  </conditionalFormatting>
  <conditionalFormatting sqref="A46">
    <cfRule type="duplicateValues" dxfId="732" priority="1079"/>
  </conditionalFormatting>
  <conditionalFormatting sqref="A69">
    <cfRule type="duplicateValues" dxfId="731" priority="1076"/>
  </conditionalFormatting>
  <conditionalFormatting sqref="A78">
    <cfRule type="duplicateValues" dxfId="730" priority="1074"/>
  </conditionalFormatting>
  <conditionalFormatting sqref="A39">
    <cfRule type="duplicateValues" dxfId="729" priority="1073"/>
  </conditionalFormatting>
  <conditionalFormatting sqref="C55:D55">
    <cfRule type="duplicateValues" dxfId="728" priority="1070"/>
  </conditionalFormatting>
  <conditionalFormatting sqref="C56:D56">
    <cfRule type="duplicateValues" dxfId="727" priority="1063"/>
  </conditionalFormatting>
  <conditionalFormatting sqref="A47">
    <cfRule type="duplicateValues" dxfId="726" priority="1062"/>
  </conditionalFormatting>
  <conditionalFormatting sqref="C106:D106">
    <cfRule type="duplicateValues" dxfId="725" priority="1061"/>
  </conditionalFormatting>
  <conditionalFormatting sqref="A98">
    <cfRule type="duplicateValues" dxfId="724" priority="1060"/>
  </conditionalFormatting>
  <conditionalFormatting sqref="A76">
    <cfRule type="duplicateValues" dxfId="723" priority="1058"/>
  </conditionalFormatting>
  <conditionalFormatting sqref="A24">
    <cfRule type="duplicateValues" dxfId="722" priority="1057"/>
  </conditionalFormatting>
  <conditionalFormatting sqref="A48">
    <cfRule type="duplicateValues" dxfId="721" priority="1056"/>
  </conditionalFormatting>
  <conditionalFormatting sqref="A32">
    <cfRule type="duplicateValues" dxfId="720" priority="1054"/>
  </conditionalFormatting>
  <conditionalFormatting sqref="A3 C3:D3">
    <cfRule type="containsText" dxfId="719" priority="1048" operator="containsText" text="No">
      <formula>NOT(ISERROR(SEARCH("No",A3)))</formula>
    </cfRule>
    <cfRule type="containsText" dxfId="718" priority="1049" operator="containsText" text="Yes">
      <formula>NOT(ISERROR(SEARCH("Yes",A3)))</formula>
    </cfRule>
  </conditionalFormatting>
  <conditionalFormatting sqref="A49 C49:D49">
    <cfRule type="containsText" dxfId="717" priority="1046" operator="containsText" text="No">
      <formula>NOT(ISERROR(SEARCH("No",A49)))</formula>
    </cfRule>
    <cfRule type="containsText" dxfId="716" priority="1047" operator="containsText" text="Yes">
      <formula>NOT(ISERROR(SEARCH("Yes",A49)))</formula>
    </cfRule>
  </conditionalFormatting>
  <conditionalFormatting sqref="A77">
    <cfRule type="duplicateValues" dxfId="715" priority="1045"/>
  </conditionalFormatting>
  <conditionalFormatting sqref="A14">
    <cfRule type="duplicateValues" dxfId="714" priority="1151"/>
  </conditionalFormatting>
  <conditionalFormatting sqref="C63">
    <cfRule type="containsText" dxfId="713" priority="1007" operator="containsText" text="No">
      <formula>NOT(ISERROR(SEARCH("No",C63)))</formula>
    </cfRule>
    <cfRule type="containsText" dxfId="712" priority="1008" operator="containsText" text="Yes">
      <formula>NOT(ISERROR(SEARCH("Yes",C63)))</formula>
    </cfRule>
  </conditionalFormatting>
  <conditionalFormatting sqref="F37:K37 N37:O37 Q37:V37 F86:K86 Q86:V86 N86:O86 F93:H93 J93:O93 Q93:V93 F1:V36 F38:V85 F87:V92 F94:V106">
    <cfRule type="containsText" dxfId="711" priority="1003" operator="containsText" text="NA">
      <formula>NOT(ISERROR(SEARCH("NA",F1)))</formula>
    </cfRule>
  </conditionalFormatting>
  <conditionalFormatting sqref="A50">
    <cfRule type="duplicateValues" dxfId="710" priority="996"/>
  </conditionalFormatting>
  <conditionalFormatting sqref="N32">
    <cfRule type="containsText" dxfId="709" priority="907" operator="containsText" text="No">
      <formula>NOT(ISERROR(SEARCH("No",N32)))</formula>
    </cfRule>
    <cfRule type="containsText" dxfId="708" priority="908" operator="containsText" text="Yes">
      <formula>NOT(ISERROR(SEARCH("Yes",N32)))</formula>
    </cfRule>
    <cfRule type="containsText" priority="909" operator="containsText" text="Yes">
      <formula>NOT(ISERROR(SEARCH("Yes",N32)))</formula>
    </cfRule>
  </conditionalFormatting>
  <conditionalFormatting sqref="N32">
    <cfRule type="containsText" dxfId="707" priority="904" operator="containsText" text="No">
      <formula>NOT(ISERROR(SEARCH("No",N32)))</formula>
    </cfRule>
    <cfRule type="containsText" dxfId="706" priority="905" operator="containsText" text="Yes">
      <formula>NOT(ISERROR(SEARCH("Yes",N32)))</formula>
    </cfRule>
    <cfRule type="containsText" priority="906" operator="containsText" text="Yes">
      <formula>NOT(ISERROR(SEARCH("Yes",N32)))</formula>
    </cfRule>
  </conditionalFormatting>
  <conditionalFormatting sqref="N32">
    <cfRule type="containsText" dxfId="705" priority="859" operator="containsText" text="No">
      <formula>NOT(ISERROR(SEARCH("No",N32)))</formula>
    </cfRule>
    <cfRule type="containsText" dxfId="704" priority="860" operator="containsText" text="Yes">
      <formula>NOT(ISERROR(SEARCH("Yes",N32)))</formula>
    </cfRule>
    <cfRule type="containsText" priority="861" operator="containsText" text="Yes">
      <formula>NOT(ISERROR(SEARCH("Yes",N32)))</formula>
    </cfRule>
  </conditionalFormatting>
  <conditionalFormatting sqref="N32">
    <cfRule type="containsText" dxfId="703" priority="856" operator="containsText" text="No">
      <formula>NOT(ISERROR(SEARCH("No",N32)))</formula>
    </cfRule>
    <cfRule type="containsText" dxfId="702" priority="857" operator="containsText" text="Yes">
      <formula>NOT(ISERROR(SEARCH("Yes",N32)))</formula>
    </cfRule>
    <cfRule type="containsText" priority="858" operator="containsText" text="Yes">
      <formula>NOT(ISERROR(SEARCH("Yes",N32)))</formula>
    </cfRule>
  </conditionalFormatting>
  <conditionalFormatting sqref="D13">
    <cfRule type="containsText" dxfId="701" priority="846" operator="containsText" text="No">
      <formula>NOT(ISERROR(SEARCH("No",D13)))</formula>
    </cfRule>
    <cfRule type="containsText" dxfId="700" priority="847" operator="containsText" text="Yes">
      <formula>NOT(ISERROR(SEARCH("Yes",D13)))</formula>
    </cfRule>
  </conditionalFormatting>
  <conditionalFormatting sqref="D29">
    <cfRule type="containsText" dxfId="699" priority="842" operator="containsText" text="No">
      <formula>NOT(ISERROR(SEARCH("No",D29)))</formula>
    </cfRule>
    <cfRule type="containsText" dxfId="698" priority="843" operator="containsText" text="Yes">
      <formula>NOT(ISERROR(SEARCH("Yes",D29)))</formula>
    </cfRule>
  </conditionalFormatting>
  <conditionalFormatting sqref="D30">
    <cfRule type="containsText" dxfId="697" priority="840" operator="containsText" text="No">
      <formula>NOT(ISERROR(SEARCH("No",D30)))</formula>
    </cfRule>
    <cfRule type="containsText" dxfId="696" priority="841" operator="containsText" text="Yes">
      <formula>NOT(ISERROR(SEARCH("Yes",D30)))</formula>
    </cfRule>
  </conditionalFormatting>
  <conditionalFormatting sqref="D31">
    <cfRule type="containsText" dxfId="695" priority="838" operator="containsText" text="No">
      <formula>NOT(ISERROR(SEARCH("No",D31)))</formula>
    </cfRule>
    <cfRule type="containsText" dxfId="694" priority="839" operator="containsText" text="Yes">
      <formula>NOT(ISERROR(SEARCH("Yes",D31)))</formula>
    </cfRule>
  </conditionalFormatting>
  <conditionalFormatting sqref="D32">
    <cfRule type="containsText" dxfId="693" priority="836" operator="containsText" text="No">
      <formula>NOT(ISERROR(SEARCH("No",D32)))</formula>
    </cfRule>
    <cfRule type="containsText" dxfId="692" priority="837" operator="containsText" text="Yes">
      <formula>NOT(ISERROR(SEARCH("Yes",D32)))</formula>
    </cfRule>
  </conditionalFormatting>
  <conditionalFormatting sqref="D63">
    <cfRule type="containsText" dxfId="691" priority="828" operator="containsText" text="No">
      <formula>NOT(ISERROR(SEARCH("No",D63)))</formula>
    </cfRule>
    <cfRule type="containsText" dxfId="690" priority="829" operator="containsText" text="Yes">
      <formula>NOT(ISERROR(SEARCH("Yes",D63)))</formula>
    </cfRule>
  </conditionalFormatting>
  <conditionalFormatting sqref="D64">
    <cfRule type="containsText" dxfId="689" priority="826" operator="containsText" text="No">
      <formula>NOT(ISERROR(SEARCH("No",D64)))</formula>
    </cfRule>
    <cfRule type="containsText" dxfId="688" priority="827" operator="containsText" text="Yes">
      <formula>NOT(ISERROR(SEARCH("Yes",D64)))</formula>
    </cfRule>
  </conditionalFormatting>
  <conditionalFormatting sqref="D65">
    <cfRule type="containsText" dxfId="687" priority="824" operator="containsText" text="No">
      <formula>NOT(ISERROR(SEARCH("No",D65)))</formula>
    </cfRule>
    <cfRule type="containsText" dxfId="686" priority="825" operator="containsText" text="Yes">
      <formula>NOT(ISERROR(SEARCH("Yes",D65)))</formula>
    </cfRule>
  </conditionalFormatting>
  <conditionalFormatting sqref="D85">
    <cfRule type="containsText" dxfId="685" priority="814" operator="containsText" text="No">
      <formula>NOT(ISERROR(SEARCH("No",D85)))</formula>
    </cfRule>
    <cfRule type="containsText" dxfId="684" priority="815" operator="containsText" text="Yes">
      <formula>NOT(ISERROR(SEARCH("Yes",D85)))</formula>
    </cfRule>
  </conditionalFormatting>
  <conditionalFormatting sqref="L37:M37">
    <cfRule type="containsText" dxfId="683" priority="795" operator="containsText" text="No">
      <formula>NOT(ISERROR(SEARCH("No",L37)))</formula>
    </cfRule>
    <cfRule type="containsText" dxfId="682" priority="796" operator="containsText" text="Yes">
      <formula>NOT(ISERROR(SEARCH("Yes",L37)))</formula>
    </cfRule>
    <cfRule type="containsText" priority="797" operator="containsText" text="Yes">
      <formula>NOT(ISERROR(SEARCH("Yes",L37)))</formula>
    </cfRule>
  </conditionalFormatting>
  <conditionalFormatting sqref="L37:M37">
    <cfRule type="containsText" dxfId="681" priority="794" operator="containsText" text="NA">
      <formula>NOT(ISERROR(SEARCH("NA",L37)))</formula>
    </cfRule>
  </conditionalFormatting>
  <conditionalFormatting sqref="P37">
    <cfRule type="containsText" dxfId="680" priority="791" operator="containsText" text="No">
      <formula>NOT(ISERROR(SEARCH("No",P37)))</formula>
    </cfRule>
    <cfRule type="containsText" dxfId="679" priority="792" operator="containsText" text="Yes">
      <formula>NOT(ISERROR(SEARCH("Yes",P37)))</formula>
    </cfRule>
    <cfRule type="containsText" priority="793" operator="containsText" text="Yes">
      <formula>NOT(ISERROR(SEARCH("Yes",P37)))</formula>
    </cfRule>
  </conditionalFormatting>
  <conditionalFormatting sqref="P37">
    <cfRule type="containsText" dxfId="678" priority="790" operator="containsText" text="NA">
      <formula>NOT(ISERROR(SEARCH("NA",P37)))</formula>
    </cfRule>
  </conditionalFormatting>
  <conditionalFormatting sqref="L86:M86">
    <cfRule type="containsText" dxfId="677" priority="787" operator="containsText" text="No">
      <formula>NOT(ISERROR(SEARCH("No",L86)))</formula>
    </cfRule>
    <cfRule type="containsText" dxfId="676" priority="788" operator="containsText" text="Yes">
      <formula>NOT(ISERROR(SEARCH("Yes",L86)))</formula>
    </cfRule>
    <cfRule type="containsText" priority="789" operator="containsText" text="Yes">
      <formula>NOT(ISERROR(SEARCH("Yes",L86)))</formula>
    </cfRule>
  </conditionalFormatting>
  <conditionalFormatting sqref="L86:M86">
    <cfRule type="containsText" dxfId="675" priority="786" operator="containsText" text="NA">
      <formula>NOT(ISERROR(SEARCH("NA",L86)))</formula>
    </cfRule>
  </conditionalFormatting>
  <conditionalFormatting sqref="P86">
    <cfRule type="containsText" dxfId="674" priority="783" operator="containsText" text="No">
      <formula>NOT(ISERROR(SEARCH("No",P86)))</formula>
    </cfRule>
    <cfRule type="containsText" dxfId="673" priority="784" operator="containsText" text="Yes">
      <formula>NOT(ISERROR(SEARCH("Yes",P86)))</formula>
    </cfRule>
    <cfRule type="containsText" priority="785" operator="containsText" text="Yes">
      <formula>NOT(ISERROR(SEARCH("Yes",P86)))</formula>
    </cfRule>
  </conditionalFormatting>
  <conditionalFormatting sqref="P86">
    <cfRule type="containsText" dxfId="672" priority="782" operator="containsText" text="NA">
      <formula>NOT(ISERROR(SEARCH("NA",P86)))</formula>
    </cfRule>
  </conditionalFormatting>
  <conditionalFormatting sqref="A102:A103">
    <cfRule type="duplicateValues" dxfId="671" priority="779"/>
  </conditionalFormatting>
  <conditionalFormatting sqref="A33">
    <cfRule type="duplicateValues" dxfId="670" priority="776"/>
  </conditionalFormatting>
  <conditionalFormatting sqref="H9">
    <cfRule type="containsText" dxfId="669" priority="751" operator="containsText" text="No">
      <formula>NOT(ISERROR(SEARCH("No",H9)))</formula>
    </cfRule>
    <cfRule type="containsText" dxfId="668" priority="752" operator="containsText" text="Yes">
      <formula>NOT(ISERROR(SEARCH("Yes",H9)))</formula>
    </cfRule>
    <cfRule type="containsText" priority="753" operator="containsText" text="Yes">
      <formula>NOT(ISERROR(SEARCH("Yes",H9)))</formula>
    </cfRule>
  </conditionalFormatting>
  <conditionalFormatting sqref="H9">
    <cfRule type="containsText" dxfId="667" priority="748" operator="containsText" text="No">
      <formula>NOT(ISERROR(SEARCH("No",H9)))</formula>
    </cfRule>
    <cfRule type="containsText" dxfId="666" priority="749" operator="containsText" text="Yes">
      <formula>NOT(ISERROR(SEARCH("Yes",H9)))</formula>
    </cfRule>
    <cfRule type="containsText" priority="750" operator="containsText" text="Yes">
      <formula>NOT(ISERROR(SEARCH("Yes",H9)))</formula>
    </cfRule>
  </conditionalFormatting>
  <conditionalFormatting sqref="O9">
    <cfRule type="containsText" dxfId="665" priority="745" operator="containsText" text="No">
      <formula>NOT(ISERROR(SEARCH("No",O9)))</formula>
    </cfRule>
    <cfRule type="containsText" dxfId="664" priority="746" operator="containsText" text="Yes">
      <formula>NOT(ISERROR(SEARCH("Yes",O9)))</formula>
    </cfRule>
    <cfRule type="containsText" priority="747" operator="containsText" text="Yes">
      <formula>NOT(ISERROR(SEARCH("Yes",O9)))</formula>
    </cfRule>
  </conditionalFormatting>
  <conditionalFormatting sqref="O9">
    <cfRule type="containsText" dxfId="663" priority="742" operator="containsText" text="No">
      <formula>NOT(ISERROR(SEARCH("No",O9)))</formula>
    </cfRule>
    <cfRule type="containsText" dxfId="662" priority="743" operator="containsText" text="Yes">
      <formula>NOT(ISERROR(SEARCH("Yes",O9)))</formula>
    </cfRule>
    <cfRule type="containsText" priority="744" operator="containsText" text="Yes">
      <formula>NOT(ISERROR(SEARCH("Yes",O9)))</formula>
    </cfRule>
  </conditionalFormatting>
  <conditionalFormatting sqref="V9">
    <cfRule type="containsText" dxfId="661" priority="739" operator="containsText" text="No">
      <formula>NOT(ISERROR(SEARCH("No",V9)))</formula>
    </cfRule>
    <cfRule type="containsText" dxfId="660" priority="740" operator="containsText" text="Yes">
      <formula>NOT(ISERROR(SEARCH("Yes",V9)))</formula>
    </cfRule>
    <cfRule type="containsText" priority="741" operator="containsText" text="Yes">
      <formula>NOT(ISERROR(SEARCH("Yes",V9)))</formula>
    </cfRule>
  </conditionalFormatting>
  <conditionalFormatting sqref="V9">
    <cfRule type="containsText" dxfId="659" priority="736" operator="containsText" text="No">
      <formula>NOT(ISERROR(SEARCH("No",V9)))</formula>
    </cfRule>
    <cfRule type="containsText" dxfId="658" priority="737" operator="containsText" text="Yes">
      <formula>NOT(ISERROR(SEARCH("Yes",V9)))</formula>
    </cfRule>
    <cfRule type="containsText" priority="738" operator="containsText" text="Yes">
      <formula>NOT(ISERROR(SEARCH("Yes",V9)))</formula>
    </cfRule>
  </conditionalFormatting>
  <conditionalFormatting sqref="H66">
    <cfRule type="containsText" dxfId="657" priority="715" operator="containsText" text="No">
      <formula>NOT(ISERROR(SEARCH("No",H66)))</formula>
    </cfRule>
    <cfRule type="containsText" dxfId="656" priority="716" operator="containsText" text="Yes">
      <formula>NOT(ISERROR(SEARCH("Yes",H66)))</formula>
    </cfRule>
    <cfRule type="containsText" priority="717" operator="containsText" text="Yes">
      <formula>NOT(ISERROR(SEARCH("Yes",H66)))</formula>
    </cfRule>
  </conditionalFormatting>
  <conditionalFormatting sqref="H66">
    <cfRule type="containsText" dxfId="655" priority="712" operator="containsText" text="No">
      <formula>NOT(ISERROR(SEARCH("No",H66)))</formula>
    </cfRule>
    <cfRule type="containsText" dxfId="654" priority="713" operator="containsText" text="Yes">
      <formula>NOT(ISERROR(SEARCH("Yes",H66)))</formula>
    </cfRule>
    <cfRule type="containsText" priority="714" operator="containsText" text="Yes">
      <formula>NOT(ISERROR(SEARCH("Yes",H66)))</formula>
    </cfRule>
  </conditionalFormatting>
  <conditionalFormatting sqref="H66">
    <cfRule type="containsText" dxfId="653" priority="709" operator="containsText" text="No">
      <formula>NOT(ISERROR(SEARCH("No",H66)))</formula>
    </cfRule>
    <cfRule type="containsText" dxfId="652" priority="710" operator="containsText" text="Yes">
      <formula>NOT(ISERROR(SEARCH("Yes",H66)))</formula>
    </cfRule>
    <cfRule type="containsText" priority="711" operator="containsText" text="Yes">
      <formula>NOT(ISERROR(SEARCH("Yes",H66)))</formula>
    </cfRule>
  </conditionalFormatting>
  <conditionalFormatting sqref="H66">
    <cfRule type="containsText" dxfId="651" priority="706" operator="containsText" text="No">
      <formula>NOT(ISERROR(SEARCH("No",H66)))</formula>
    </cfRule>
    <cfRule type="containsText" dxfId="650" priority="707" operator="containsText" text="Yes">
      <formula>NOT(ISERROR(SEARCH("Yes",H66)))</formula>
    </cfRule>
    <cfRule type="containsText" priority="708" operator="containsText" text="Yes">
      <formula>NOT(ISERROR(SEARCH("Yes",H66)))</formula>
    </cfRule>
  </conditionalFormatting>
  <conditionalFormatting sqref="O66">
    <cfRule type="containsText" dxfId="649" priority="703" operator="containsText" text="No">
      <formula>NOT(ISERROR(SEARCH("No",O66)))</formula>
    </cfRule>
    <cfRule type="containsText" dxfId="648" priority="704" operator="containsText" text="Yes">
      <formula>NOT(ISERROR(SEARCH("Yes",O66)))</formula>
    </cfRule>
    <cfRule type="containsText" priority="705" operator="containsText" text="Yes">
      <formula>NOT(ISERROR(SEARCH("Yes",O66)))</formula>
    </cfRule>
  </conditionalFormatting>
  <conditionalFormatting sqref="O66">
    <cfRule type="containsText" dxfId="647" priority="700" operator="containsText" text="No">
      <formula>NOT(ISERROR(SEARCH("No",O66)))</formula>
    </cfRule>
    <cfRule type="containsText" dxfId="646" priority="701" operator="containsText" text="Yes">
      <formula>NOT(ISERROR(SEARCH("Yes",O66)))</formula>
    </cfRule>
    <cfRule type="containsText" priority="702" operator="containsText" text="Yes">
      <formula>NOT(ISERROR(SEARCH("Yes",O66)))</formula>
    </cfRule>
  </conditionalFormatting>
  <conditionalFormatting sqref="O66">
    <cfRule type="containsText" dxfId="645" priority="697" operator="containsText" text="No">
      <formula>NOT(ISERROR(SEARCH("No",O66)))</formula>
    </cfRule>
    <cfRule type="containsText" dxfId="644" priority="698" operator="containsText" text="Yes">
      <formula>NOT(ISERROR(SEARCH("Yes",O66)))</formula>
    </cfRule>
    <cfRule type="containsText" priority="699" operator="containsText" text="Yes">
      <formula>NOT(ISERROR(SEARCH("Yes",O66)))</formula>
    </cfRule>
  </conditionalFormatting>
  <conditionalFormatting sqref="O66">
    <cfRule type="containsText" dxfId="643" priority="694" operator="containsText" text="No">
      <formula>NOT(ISERROR(SEARCH("No",O66)))</formula>
    </cfRule>
    <cfRule type="containsText" dxfId="642" priority="695" operator="containsText" text="Yes">
      <formula>NOT(ISERROR(SEARCH("Yes",O66)))</formula>
    </cfRule>
    <cfRule type="containsText" priority="696" operator="containsText" text="Yes">
      <formula>NOT(ISERROR(SEARCH("Yes",O66)))</formula>
    </cfRule>
  </conditionalFormatting>
  <conditionalFormatting sqref="V66">
    <cfRule type="containsText" dxfId="641" priority="691" operator="containsText" text="No">
      <formula>NOT(ISERROR(SEARCH("No",V66)))</formula>
    </cfRule>
    <cfRule type="containsText" dxfId="640" priority="692" operator="containsText" text="Yes">
      <formula>NOT(ISERROR(SEARCH("Yes",V66)))</formula>
    </cfRule>
    <cfRule type="containsText" priority="693" operator="containsText" text="Yes">
      <formula>NOT(ISERROR(SEARCH("Yes",V66)))</formula>
    </cfRule>
  </conditionalFormatting>
  <conditionalFormatting sqref="V66">
    <cfRule type="containsText" dxfId="639" priority="688" operator="containsText" text="No">
      <formula>NOT(ISERROR(SEARCH("No",V66)))</formula>
    </cfRule>
    <cfRule type="containsText" dxfId="638" priority="689" operator="containsText" text="Yes">
      <formula>NOT(ISERROR(SEARCH("Yes",V66)))</formula>
    </cfRule>
    <cfRule type="containsText" priority="690" operator="containsText" text="Yes">
      <formula>NOT(ISERROR(SEARCH("Yes",V66)))</formula>
    </cfRule>
  </conditionalFormatting>
  <conditionalFormatting sqref="V66">
    <cfRule type="containsText" dxfId="637" priority="685" operator="containsText" text="No">
      <formula>NOT(ISERROR(SEARCH("No",V66)))</formula>
    </cfRule>
    <cfRule type="containsText" dxfId="636" priority="686" operator="containsText" text="Yes">
      <formula>NOT(ISERROR(SEARCH("Yes",V66)))</formula>
    </cfRule>
    <cfRule type="containsText" priority="687" operator="containsText" text="Yes">
      <formula>NOT(ISERROR(SEARCH("Yes",V66)))</formula>
    </cfRule>
  </conditionalFormatting>
  <conditionalFormatting sqref="V66">
    <cfRule type="containsText" dxfId="635" priority="682" operator="containsText" text="No">
      <formula>NOT(ISERROR(SEARCH("No",V66)))</formula>
    </cfRule>
    <cfRule type="containsText" dxfId="634" priority="683" operator="containsText" text="Yes">
      <formula>NOT(ISERROR(SEARCH("Yes",V66)))</formula>
    </cfRule>
    <cfRule type="containsText" priority="684" operator="containsText" text="Yes">
      <formula>NOT(ISERROR(SEARCH("Yes",V66)))</formula>
    </cfRule>
  </conditionalFormatting>
  <conditionalFormatting sqref="A4">
    <cfRule type="duplicateValues" dxfId="633" priority="154"/>
  </conditionalFormatting>
  <conditionalFormatting sqref="A87:A88 C87:C88">
    <cfRule type="containsText" dxfId="632" priority="147" operator="containsText" text="No">
      <formula>NOT(ISERROR(SEARCH("No",A87)))</formula>
    </cfRule>
    <cfRule type="containsText" dxfId="631" priority="148" operator="containsText" text="Yes">
      <formula>NOT(ISERROR(SEARCH("Yes",A87)))</formula>
    </cfRule>
  </conditionalFormatting>
  <conditionalFormatting sqref="A54 A51:A52">
    <cfRule type="duplicateValues" dxfId="630" priority="1154"/>
  </conditionalFormatting>
  <conditionalFormatting sqref="H66">
    <cfRule type="containsText" dxfId="629" priority="131" operator="containsText" text="No">
      <formula>NOT(ISERROR(SEARCH("No",H66)))</formula>
    </cfRule>
    <cfRule type="containsText" dxfId="628" priority="132" operator="containsText" text="Yes">
      <formula>NOT(ISERROR(SEARCH("Yes",H66)))</formula>
    </cfRule>
    <cfRule type="containsText" priority="133" operator="containsText" text="Yes">
      <formula>NOT(ISERROR(SEARCH("Yes",H66)))</formula>
    </cfRule>
  </conditionalFormatting>
  <conditionalFormatting sqref="H66">
    <cfRule type="containsText" dxfId="627" priority="128" operator="containsText" text="No">
      <formula>NOT(ISERROR(SEARCH("No",H66)))</formula>
    </cfRule>
    <cfRule type="containsText" dxfId="626" priority="129" operator="containsText" text="Yes">
      <formula>NOT(ISERROR(SEARCH("Yes",H66)))</formula>
    </cfRule>
    <cfRule type="containsText" priority="130" operator="containsText" text="Yes">
      <formula>NOT(ISERROR(SEARCH("Yes",H66)))</formula>
    </cfRule>
  </conditionalFormatting>
  <conditionalFormatting sqref="O66">
    <cfRule type="containsText" dxfId="625" priority="101" operator="containsText" text="No">
      <formula>NOT(ISERROR(SEARCH("No",O66)))</formula>
    </cfRule>
    <cfRule type="containsText" dxfId="624" priority="102" operator="containsText" text="Yes">
      <formula>NOT(ISERROR(SEARCH("Yes",O66)))</formula>
    </cfRule>
    <cfRule type="containsText" priority="103" operator="containsText" text="Yes">
      <formula>NOT(ISERROR(SEARCH("Yes",O66)))</formula>
    </cfRule>
  </conditionalFormatting>
  <conditionalFormatting sqref="O66">
    <cfRule type="containsText" dxfId="623" priority="98" operator="containsText" text="No">
      <formula>NOT(ISERROR(SEARCH("No",O66)))</formula>
    </cfRule>
    <cfRule type="containsText" dxfId="622" priority="99" operator="containsText" text="Yes">
      <formula>NOT(ISERROR(SEARCH("Yes",O66)))</formula>
    </cfRule>
    <cfRule type="containsText" priority="100" operator="containsText" text="Yes">
      <formula>NOT(ISERROR(SEARCH("Yes",O66)))</formula>
    </cfRule>
  </conditionalFormatting>
  <conditionalFormatting sqref="V66">
    <cfRule type="containsText" dxfId="621" priority="71" operator="containsText" text="No">
      <formula>NOT(ISERROR(SEARCH("No",V66)))</formula>
    </cfRule>
    <cfRule type="containsText" dxfId="620" priority="72" operator="containsText" text="Yes">
      <formula>NOT(ISERROR(SEARCH("Yes",V66)))</formula>
    </cfRule>
    <cfRule type="containsText" priority="73" operator="containsText" text="Yes">
      <formula>NOT(ISERROR(SEARCH("Yes",V66)))</formula>
    </cfRule>
  </conditionalFormatting>
  <conditionalFormatting sqref="V66">
    <cfRule type="containsText" dxfId="619" priority="68" operator="containsText" text="No">
      <formula>NOT(ISERROR(SEARCH("No",V66)))</formula>
    </cfRule>
    <cfRule type="containsText" dxfId="618" priority="69" operator="containsText" text="Yes">
      <formula>NOT(ISERROR(SEARCH("Yes",V66)))</formula>
    </cfRule>
    <cfRule type="containsText" priority="70" operator="containsText" text="Yes">
      <formula>NOT(ISERROR(SEARCH("Yes",V66)))</formula>
    </cfRule>
  </conditionalFormatting>
  <conditionalFormatting sqref="A67 C67">
    <cfRule type="containsText" dxfId="617" priority="54" operator="containsText" text="No">
      <formula>NOT(ISERROR(SEARCH("No",A67)))</formula>
    </cfRule>
    <cfRule type="containsText" dxfId="616" priority="55" operator="containsText" text="Yes">
      <formula>NOT(ISERROR(SEARCH("Yes",A67)))</formula>
    </cfRule>
  </conditionalFormatting>
  <conditionalFormatting sqref="O67">
    <cfRule type="containsText" dxfId="615" priority="51" operator="containsText" text="No">
      <formula>NOT(ISERROR(SEARCH("No",O67)))</formula>
    </cfRule>
    <cfRule type="containsText" dxfId="614" priority="52" operator="containsText" text="Yes">
      <formula>NOT(ISERROR(SEARCH("Yes",O67)))</formula>
    </cfRule>
    <cfRule type="containsText" priority="53" operator="containsText" text="Yes">
      <formula>NOT(ISERROR(SEARCH("Yes",O67)))</formula>
    </cfRule>
  </conditionalFormatting>
  <conditionalFormatting sqref="O67">
    <cfRule type="containsText" dxfId="613" priority="48" operator="containsText" text="No">
      <formula>NOT(ISERROR(SEARCH("No",O67)))</formula>
    </cfRule>
    <cfRule type="containsText" dxfId="612" priority="49" operator="containsText" text="Yes">
      <formula>NOT(ISERROR(SEARCH("Yes",O67)))</formula>
    </cfRule>
    <cfRule type="containsText" priority="50" operator="containsText" text="Yes">
      <formula>NOT(ISERROR(SEARCH("Yes",O67)))</formula>
    </cfRule>
  </conditionalFormatting>
  <conditionalFormatting sqref="V67">
    <cfRule type="containsText" dxfId="611" priority="45" operator="containsText" text="No">
      <formula>NOT(ISERROR(SEARCH("No",V67)))</formula>
    </cfRule>
    <cfRule type="containsText" dxfId="610" priority="46" operator="containsText" text="Yes">
      <formula>NOT(ISERROR(SEARCH("Yes",V67)))</formula>
    </cfRule>
    <cfRule type="containsText" priority="47" operator="containsText" text="Yes">
      <formula>NOT(ISERROR(SEARCH("Yes",V67)))</formula>
    </cfRule>
  </conditionalFormatting>
  <conditionalFormatting sqref="V67">
    <cfRule type="containsText" dxfId="609" priority="42" operator="containsText" text="No">
      <formula>NOT(ISERROR(SEARCH("No",V67)))</formula>
    </cfRule>
    <cfRule type="containsText" dxfId="608" priority="43" operator="containsText" text="Yes">
      <formula>NOT(ISERROR(SEARCH("Yes",V67)))</formula>
    </cfRule>
    <cfRule type="containsText" priority="44" operator="containsText" text="Yes">
      <formula>NOT(ISERROR(SEARCH("Yes",V67)))</formula>
    </cfRule>
  </conditionalFormatting>
  <conditionalFormatting sqref="A104">
    <cfRule type="duplicateValues" dxfId="607" priority="41"/>
  </conditionalFormatting>
  <conditionalFormatting sqref="I93">
    <cfRule type="containsText" dxfId="606" priority="30" operator="containsText" text="No">
      <formula>NOT(ISERROR(SEARCH("No",I93)))</formula>
    </cfRule>
    <cfRule type="containsText" dxfId="605" priority="31" operator="containsText" text="Yes">
      <formula>NOT(ISERROR(SEARCH("Yes",I93)))</formula>
    </cfRule>
    <cfRule type="containsText" priority="32" operator="containsText" text="Yes">
      <formula>NOT(ISERROR(SEARCH("Yes",I93)))</formula>
    </cfRule>
  </conditionalFormatting>
  <conditionalFormatting sqref="I93">
    <cfRule type="containsText" dxfId="604" priority="29" operator="containsText" text="NA">
      <formula>NOT(ISERROR(SEARCH("NA",I93)))</formula>
    </cfRule>
  </conditionalFormatting>
  <conditionalFormatting sqref="P93">
    <cfRule type="containsText" dxfId="603" priority="22" operator="containsText" text="No">
      <formula>NOT(ISERROR(SEARCH("No",P93)))</formula>
    </cfRule>
    <cfRule type="containsText" dxfId="602" priority="23" operator="containsText" text="Yes">
      <formula>NOT(ISERROR(SEARCH("Yes",P93)))</formula>
    </cfRule>
    <cfRule type="containsText" priority="24" operator="containsText" text="Yes">
      <formula>NOT(ISERROR(SEARCH("Yes",P93)))</formula>
    </cfRule>
  </conditionalFormatting>
  <conditionalFormatting sqref="P93">
    <cfRule type="containsText" dxfId="601" priority="21" operator="containsText" text="NA">
      <formula>NOT(ISERROR(SEARCH("NA",P93)))</formula>
    </cfRule>
  </conditionalFormatting>
  <conditionalFormatting sqref="A53">
    <cfRule type="duplicateValues" dxfId="600" priority="12"/>
  </conditionalFormatting>
  <conditionalFormatting sqref="A68">
    <cfRule type="duplicateValues" dxfId="599" priority="8"/>
  </conditionalFormatting>
  <conditionalFormatting sqref="A15">
    <cfRule type="duplicateValues" dxfId="598" priority="3"/>
  </conditionalFormatting>
  <conditionalFormatting sqref="A262:A1048576 A1:A106">
    <cfRule type="duplicateValues" dxfId="597" priority="1"/>
  </conditionalFormatting>
  <conditionalFormatting sqref="A5">
    <cfRule type="duplicateValues" dxfId="596" priority="4161"/>
  </conditionalFormatting>
  <conditionalFormatting sqref="A38">
    <cfRule type="duplicateValues" dxfId="595" priority="4176"/>
  </conditionalFormatting>
  <conditionalFormatting sqref="A99:A100">
    <cfRule type="duplicateValues" dxfId="594" priority="4185"/>
  </conditionalFormatting>
  <conditionalFormatting sqref="A101">
    <cfRule type="duplicateValues" dxfId="593" priority="4205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ED283-8507-4514-AA0D-826BD838C8E5}">
  <dimension ref="A1:E20"/>
  <sheetViews>
    <sheetView workbookViewId="0">
      <selection activeCell="C20" sqref="C20"/>
    </sheetView>
  </sheetViews>
  <sheetFormatPr defaultRowHeight="15"/>
  <cols>
    <col min="2" max="2" width="27.42578125" customWidth="1"/>
  </cols>
  <sheetData>
    <row r="1" spans="1:5">
      <c r="A1" s="8">
        <v>810179</v>
      </c>
      <c r="B1" s="8" t="s">
        <v>70</v>
      </c>
      <c r="C1" s="2" t="s">
        <v>30</v>
      </c>
      <c r="D1" s="2" t="s">
        <v>30</v>
      </c>
      <c r="E1" t="s">
        <v>30</v>
      </c>
    </row>
    <row r="2" spans="1:5">
      <c r="A2" s="8">
        <v>85913</v>
      </c>
      <c r="B2" s="8" t="s">
        <v>77</v>
      </c>
      <c r="C2" s="2" t="s">
        <v>30</v>
      </c>
      <c r="D2" s="2" t="s">
        <v>28</v>
      </c>
      <c r="E2" t="s">
        <v>28</v>
      </c>
    </row>
    <row r="3" spans="1:5">
      <c r="A3" s="8">
        <v>808044</v>
      </c>
      <c r="B3" s="8" t="s">
        <v>135</v>
      </c>
      <c r="C3" t="s">
        <v>28</v>
      </c>
      <c r="D3" t="s">
        <v>28</v>
      </c>
      <c r="E3" t="s">
        <v>28</v>
      </c>
    </row>
    <row r="4" spans="1:5">
      <c r="A4" s="8">
        <v>65093</v>
      </c>
      <c r="B4" s="8" t="s">
        <v>67</v>
      </c>
      <c r="C4" t="s">
        <v>30</v>
      </c>
      <c r="D4" t="s">
        <v>28</v>
      </c>
      <c r="E4" t="s">
        <v>28</v>
      </c>
    </row>
    <row r="5" spans="1:5">
      <c r="A5" s="8">
        <v>491</v>
      </c>
      <c r="B5" s="8" t="s">
        <v>424</v>
      </c>
      <c r="C5" t="s">
        <v>28</v>
      </c>
      <c r="D5" t="s">
        <v>30</v>
      </c>
      <c r="E5" t="s">
        <v>30</v>
      </c>
    </row>
    <row r="6" spans="1:5">
      <c r="A6" s="8">
        <v>84085</v>
      </c>
      <c r="B6" s="158" t="s">
        <v>80</v>
      </c>
      <c r="C6" t="s">
        <v>30</v>
      </c>
      <c r="D6" t="s">
        <v>30</v>
      </c>
      <c r="E6" t="s">
        <v>30</v>
      </c>
    </row>
    <row r="7" spans="1:5">
      <c r="A7" s="8">
        <v>1363</v>
      </c>
      <c r="B7" s="8" t="s">
        <v>53</v>
      </c>
      <c r="C7" t="s">
        <v>28</v>
      </c>
      <c r="D7" t="s">
        <v>28</v>
      </c>
      <c r="E7" t="s">
        <v>42</v>
      </c>
    </row>
    <row r="8" spans="1:5">
      <c r="A8" s="8">
        <v>691410</v>
      </c>
      <c r="B8" s="8" t="s">
        <v>74</v>
      </c>
      <c r="C8" t="s">
        <v>30</v>
      </c>
      <c r="D8" t="s">
        <v>28</v>
      </c>
      <c r="E8" t="s">
        <v>28</v>
      </c>
    </row>
    <row r="9" spans="1:5">
      <c r="A9" s="8">
        <v>959551</v>
      </c>
      <c r="B9" s="8" t="s">
        <v>61</v>
      </c>
      <c r="C9" t="s">
        <v>30</v>
      </c>
      <c r="D9" t="s">
        <v>30</v>
      </c>
      <c r="E9" t="s">
        <v>30</v>
      </c>
    </row>
    <row r="10" spans="1:5">
      <c r="A10" s="8">
        <v>77779</v>
      </c>
      <c r="B10" s="8" t="s">
        <v>398</v>
      </c>
      <c r="C10" t="s">
        <v>30</v>
      </c>
      <c r="D10" t="s">
        <v>30</v>
      </c>
      <c r="E10" t="s">
        <v>30</v>
      </c>
    </row>
    <row r="11" spans="1:5">
      <c r="A11" s="8">
        <v>54831</v>
      </c>
      <c r="B11" s="8" t="s">
        <v>59</v>
      </c>
      <c r="C11" t="s">
        <v>30</v>
      </c>
      <c r="D11" t="s">
        <v>30</v>
      </c>
      <c r="E11" t="s">
        <v>30</v>
      </c>
    </row>
    <row r="12" spans="1:5">
      <c r="A12" s="8">
        <v>660884</v>
      </c>
      <c r="B12" s="8" t="s">
        <v>56</v>
      </c>
      <c r="C12" t="s">
        <v>28</v>
      </c>
      <c r="D12" t="s">
        <v>30</v>
      </c>
      <c r="E12" t="s">
        <v>30</v>
      </c>
    </row>
    <row r="13" spans="1:5">
      <c r="A13" s="8">
        <v>9291</v>
      </c>
      <c r="B13" s="8" t="s">
        <v>465</v>
      </c>
      <c r="C13" t="s">
        <v>28</v>
      </c>
      <c r="D13" t="s">
        <v>28</v>
      </c>
      <c r="E13" t="s">
        <v>28</v>
      </c>
    </row>
    <row r="14" spans="1:5">
      <c r="A14" s="8">
        <v>81251</v>
      </c>
      <c r="B14" s="8" t="s">
        <v>64</v>
      </c>
      <c r="C14" t="s">
        <v>28</v>
      </c>
      <c r="D14" t="s">
        <v>28</v>
      </c>
      <c r="E14" t="s">
        <v>28</v>
      </c>
    </row>
    <row r="15" spans="1:5">
      <c r="A15" s="8">
        <v>801644</v>
      </c>
      <c r="B15" s="8" t="s">
        <v>133</v>
      </c>
      <c r="C15" t="s">
        <v>28</v>
      </c>
      <c r="D15" t="s">
        <v>28</v>
      </c>
      <c r="E15" t="s">
        <v>28</v>
      </c>
    </row>
    <row r="16" spans="1:5">
      <c r="C16">
        <v>30</v>
      </c>
      <c r="D16">
        <v>1</v>
      </c>
      <c r="E16">
        <v>2</v>
      </c>
    </row>
    <row r="18" spans="3:5">
      <c r="C18">
        <v>7</v>
      </c>
      <c r="D18">
        <v>8</v>
      </c>
      <c r="E18">
        <v>8</v>
      </c>
    </row>
    <row r="20" spans="3:5">
      <c r="C20">
        <v>36</v>
      </c>
      <c r="D20">
        <v>36</v>
      </c>
      <c r="E20">
        <v>36</v>
      </c>
    </row>
  </sheetData>
  <customSheetViews>
    <customSheetView guid="{7EF7329A-D239-46D2-A679-8AF03C27B01B}">
      <selection activeCell="C20" sqref="C20"/>
      <pageMargins left="0" right="0" top="0" bottom="0" header="0" footer="0"/>
    </customSheetView>
    <customSheetView guid="{D4D6FD6E-E2F8-4298-B80A-7A6D6094FCE5}">
      <selection activeCell="C20" sqref="C20"/>
      <pageMargins left="0" right="0" top="0" bottom="0" header="0" footer="0"/>
    </customSheetView>
    <customSheetView guid="{1569890A-C0CB-4D24-8F9F-1E2BEC05D472}">
      <selection activeCell="C20" sqref="C20"/>
      <pageMargins left="0" right="0" top="0" bottom="0" header="0" footer="0"/>
    </customSheetView>
    <customSheetView guid="{F66B22C9-3786-423C-A7C1-643F8A6A2E5A}">
      <selection activeCell="C20" sqref="C20"/>
      <pageMargins left="0" right="0" top="0" bottom="0" header="0" footer="0"/>
    </customSheetView>
    <customSheetView guid="{01AD3EBB-858D-45B2-A56E-F4523A0D8AE3}" showPageBreaks="1">
      <selection activeCell="C20" sqref="C20"/>
      <pageMargins left="0" right="0" top="0" bottom="0" header="0" footer="0"/>
    </customSheetView>
  </customSheetViews>
  <conditionalFormatting sqref="C1:D2">
    <cfRule type="containsText" dxfId="592" priority="70" operator="containsText" text="No">
      <formula>NOT(ISERROR(SEARCH("No",C1)))</formula>
    </cfRule>
    <cfRule type="containsText" dxfId="591" priority="71" operator="containsText" text="Yes">
      <formula>NOT(ISERROR(SEARCH("Yes",C1)))</formula>
    </cfRule>
    <cfRule type="containsText" priority="72" operator="containsText" text="Yes">
      <formula>NOT(ISERROR(SEARCH("Yes",C1)))</formula>
    </cfRule>
  </conditionalFormatting>
  <conditionalFormatting sqref="C1:D2">
    <cfRule type="containsText" dxfId="590" priority="63" operator="containsText" text="NA">
      <formula>NOT(ISERROR(SEARCH("NA",C1)))</formula>
    </cfRule>
  </conditionalFormatting>
  <conditionalFormatting sqref="A1 A3">
    <cfRule type="containsText" dxfId="589" priority="46" operator="containsText" text="No">
      <formula>NOT(ISERROR(SEARCH("No",A1)))</formula>
    </cfRule>
    <cfRule type="containsText" dxfId="588" priority="47" operator="containsText" text="Yes">
      <formula>NOT(ISERROR(SEARCH("Yes",A1)))</formula>
    </cfRule>
  </conditionalFormatting>
  <conditionalFormatting sqref="A2">
    <cfRule type="containsText" dxfId="587" priority="42" operator="containsText" text="No">
      <formula>NOT(ISERROR(SEARCH("No",A2)))</formula>
    </cfRule>
    <cfRule type="containsText" dxfId="586" priority="43" operator="containsText" text="Yes">
      <formula>NOT(ISERROR(SEARCH("Yes",A2)))</formula>
    </cfRule>
  </conditionalFormatting>
  <conditionalFormatting sqref="A4">
    <cfRule type="containsText" dxfId="585" priority="24" operator="containsText" text="No">
      <formula>NOT(ISERROR(SEARCH("No",A4)))</formula>
    </cfRule>
    <cfRule type="containsText" dxfId="584" priority="25" operator="containsText" text="Yes">
      <formula>NOT(ISERROR(SEARCH("Yes",A4)))</formula>
    </cfRule>
  </conditionalFormatting>
  <conditionalFormatting sqref="A5">
    <cfRule type="containsText" dxfId="583" priority="18" operator="containsText" text="No">
      <formula>NOT(ISERROR(SEARCH("No",A5)))</formula>
    </cfRule>
    <cfRule type="containsText" dxfId="582" priority="19" operator="containsText" text="Yes">
      <formula>NOT(ISERROR(SEARCH("Yes",A5)))</formula>
    </cfRule>
  </conditionalFormatting>
  <conditionalFormatting sqref="A6">
    <cfRule type="duplicateValues" dxfId="581" priority="15"/>
  </conditionalFormatting>
  <conditionalFormatting sqref="A7">
    <cfRule type="containsText" dxfId="580" priority="13" operator="containsText" text="No">
      <formula>NOT(ISERROR(SEARCH("No",A7)))</formula>
    </cfRule>
    <cfRule type="containsText" dxfId="579" priority="14" operator="containsText" text="Yes">
      <formula>NOT(ISERROR(SEARCH("Yes",A7)))</formula>
    </cfRule>
  </conditionalFormatting>
  <conditionalFormatting sqref="A14:A15 A8:A9">
    <cfRule type="containsText" dxfId="578" priority="10" operator="containsText" text="No">
      <formula>NOT(ISERROR(SEARCH("No",A8)))</formula>
    </cfRule>
    <cfRule type="containsText" dxfId="577" priority="11" operator="containsText" text="Yes">
      <formula>NOT(ISERROR(SEARCH("Yes",A8)))</formula>
    </cfRule>
  </conditionalFormatting>
  <conditionalFormatting sqref="A10">
    <cfRule type="duplicateValues" dxfId="576" priority="9"/>
  </conditionalFormatting>
  <conditionalFormatting sqref="A11">
    <cfRule type="containsText" dxfId="575" priority="7" operator="containsText" text="No">
      <formula>NOT(ISERROR(SEARCH("No",A11)))</formula>
    </cfRule>
    <cfRule type="containsText" dxfId="574" priority="8" operator="containsText" text="Yes">
      <formula>NOT(ISERROR(SEARCH("Yes",A11)))</formula>
    </cfRule>
  </conditionalFormatting>
  <conditionalFormatting sqref="A12">
    <cfRule type="containsText" dxfId="573" priority="5" operator="containsText" text="No">
      <formula>NOT(ISERROR(SEARCH("No",A12)))</formula>
    </cfRule>
    <cfRule type="containsText" dxfId="572" priority="6" operator="containsText" text="Yes">
      <formula>NOT(ISERROR(SEARCH("Yes",A12)))</formula>
    </cfRule>
  </conditionalFormatting>
  <conditionalFormatting sqref="A13">
    <cfRule type="duplicateValues" dxfId="571" priority="4"/>
  </conditionalFormatting>
  <conditionalFormatting sqref="A1:A1048576">
    <cfRule type="duplicateValues" dxfId="570" priority="3"/>
  </conditionalFormatting>
  <conditionalFormatting sqref="C1:E1048576">
    <cfRule type="containsText" dxfId="569" priority="1" operator="containsText" text="Yes">
      <formula>NOT(ISERROR(SEARCH("Yes",C1)))</formula>
    </cfRule>
    <cfRule type="containsText" dxfId="568" priority="2" operator="containsText" text="No">
      <formula>NOT(ISERROR(SEARCH("No",C1)))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96FB5-6116-41C3-8B32-6BE063B33452}">
  <dimension ref="A1:BG29"/>
  <sheetViews>
    <sheetView workbookViewId="0">
      <selection activeCell="O3" sqref="O3:P3"/>
    </sheetView>
  </sheetViews>
  <sheetFormatPr defaultRowHeight="15"/>
  <cols>
    <col min="2" max="2" width="29.85546875" bestFit="1" customWidth="1"/>
  </cols>
  <sheetData>
    <row r="1" spans="1:59" ht="31.5">
      <c r="G1" s="5">
        <v>44792</v>
      </c>
      <c r="H1" s="143">
        <v>44793</v>
      </c>
      <c r="I1" s="143">
        <v>44794</v>
      </c>
      <c r="J1" s="5">
        <v>44795</v>
      </c>
      <c r="K1" s="5">
        <v>44796</v>
      </c>
      <c r="L1" s="5">
        <v>44797</v>
      </c>
      <c r="M1" s="5">
        <v>44798</v>
      </c>
      <c r="N1" s="5">
        <v>44799</v>
      </c>
      <c r="O1" s="143">
        <v>44800</v>
      </c>
      <c r="P1" s="143">
        <v>44801</v>
      </c>
      <c r="Q1" s="5">
        <v>44802</v>
      </c>
      <c r="R1" s="5">
        <v>44803</v>
      </c>
      <c r="S1" s="5">
        <v>44804</v>
      </c>
      <c r="T1" s="5">
        <v>44805</v>
      </c>
      <c r="U1" s="5">
        <v>44806</v>
      </c>
      <c r="V1" s="143">
        <v>44807</v>
      </c>
      <c r="W1" s="143">
        <v>44808</v>
      </c>
      <c r="X1" s="5">
        <v>44809</v>
      </c>
      <c r="Y1" s="5">
        <v>44810</v>
      </c>
      <c r="Z1" s="5">
        <v>44811</v>
      </c>
      <c r="AA1" s="5">
        <v>44812</v>
      </c>
      <c r="AB1" s="5">
        <v>44813</v>
      </c>
      <c r="AC1" s="143">
        <v>44814</v>
      </c>
      <c r="AD1" s="143">
        <v>44815</v>
      </c>
      <c r="AE1" s="5">
        <v>44816</v>
      </c>
      <c r="AF1" s="5">
        <v>44817</v>
      </c>
      <c r="AG1" s="5">
        <v>44818</v>
      </c>
      <c r="AH1" s="5">
        <v>44819</v>
      </c>
      <c r="AI1" s="5">
        <v>44820</v>
      </c>
      <c r="AJ1" s="143">
        <v>44821</v>
      </c>
      <c r="AK1" s="143">
        <v>44822</v>
      </c>
      <c r="AL1" s="5">
        <v>44823</v>
      </c>
      <c r="AM1" s="5">
        <v>44824</v>
      </c>
      <c r="AN1" s="5">
        <v>44825</v>
      </c>
      <c r="AO1" s="5">
        <v>44826</v>
      </c>
      <c r="AP1" s="5">
        <v>44827</v>
      </c>
      <c r="AQ1" s="143">
        <v>44828</v>
      </c>
      <c r="AR1" s="143">
        <v>44829</v>
      </c>
      <c r="AS1" s="5">
        <v>44830</v>
      </c>
      <c r="AT1" s="5">
        <v>44831</v>
      </c>
      <c r="AU1" s="5">
        <v>44832</v>
      </c>
      <c r="AV1" s="5">
        <v>44833</v>
      </c>
      <c r="AW1" s="5">
        <v>44834</v>
      </c>
      <c r="AX1" s="143">
        <v>44835</v>
      </c>
      <c r="AY1" s="143">
        <v>44836</v>
      </c>
      <c r="AZ1" s="5">
        <v>44837</v>
      </c>
      <c r="BA1" s="5">
        <v>44838</v>
      </c>
      <c r="BB1" s="5">
        <v>44839</v>
      </c>
      <c r="BC1" s="5">
        <v>44840</v>
      </c>
      <c r="BD1" s="5">
        <v>44841</v>
      </c>
      <c r="BE1" s="143">
        <v>44842</v>
      </c>
      <c r="BF1" s="143">
        <v>44843</v>
      </c>
      <c r="BG1" s="154" t="s">
        <v>24</v>
      </c>
    </row>
    <row r="2" spans="1:59">
      <c r="A2" s="8">
        <v>810179</v>
      </c>
      <c r="B2" s="8" t="s">
        <v>70</v>
      </c>
      <c r="C2" s="8" t="s">
        <v>71</v>
      </c>
      <c r="D2" s="181" t="e">
        <f>VLOOKUP(A2,[5]Master!$E:$Q,13,FALSE)</f>
        <v>#N/A</v>
      </c>
      <c r="E2" s="181">
        <v>44756</v>
      </c>
      <c r="F2" s="8" t="s">
        <v>72</v>
      </c>
      <c r="G2" s="2" t="str">
        <f>VLOOKUP(A2,'[3]Monitor Schedule'!$A:$BM,13,FALSE)</f>
        <v>No</v>
      </c>
      <c r="H2" s="2" t="s">
        <v>30</v>
      </c>
      <c r="I2" s="2" t="str">
        <f>VLOOKUP(A2,'[3]Monitor Schedule'!$A:$BM,15,FALSE)</f>
        <v>Yes</v>
      </c>
      <c r="J2" s="2" t="str">
        <f>VLOOKUP(A2,'[3]Monitor Schedule'!$A:$BM,16,FALSE)</f>
        <v>Yes</v>
      </c>
      <c r="K2" s="2" t="str">
        <f>VLOOKUP(A2,'[3]Monitor Schedule'!$A:$BM,17,FALSE)</f>
        <v>Yes</v>
      </c>
      <c r="L2" s="2" t="s">
        <v>28</v>
      </c>
      <c r="M2" s="2" t="s">
        <v>28</v>
      </c>
      <c r="N2" s="2" t="str">
        <f>VLOOKUP(A2,'[3]Monitor Schedule'!$A:$BM,20,FALSE)</f>
        <v>No</v>
      </c>
      <c r="O2" s="2" t="str">
        <f>VLOOKUP(A2,'[3]Monitor Schedule'!$A:$BM,21,FALSE)</f>
        <v>No</v>
      </c>
      <c r="P2" s="2" t="str">
        <f>VLOOKUP(A2,'[3]Monitor Schedule'!$A:$BM,22,FALSE)</f>
        <v>Yes</v>
      </c>
      <c r="Q2" s="2" t="str">
        <f>VLOOKUP(A2,'[3]Monitor Schedule'!$A:$BM,23,FALSE)</f>
        <v>Yes</v>
      </c>
      <c r="R2" s="2" t="str">
        <f>VLOOKUP(A2,'[3]Monitor Schedule'!$A:$BM,24,FALSE)</f>
        <v>Yes</v>
      </c>
      <c r="S2" s="2" t="str">
        <f>VLOOKUP(A2,'[3]Monitor Schedule'!$A:$BM,25,FALSE)</f>
        <v>Yes</v>
      </c>
      <c r="T2" s="2" t="str">
        <f>VLOOKUP(A2,'[3]Monitor Schedule'!$A:$BM,26,FALSE)</f>
        <v>Yes</v>
      </c>
      <c r="U2" s="2" t="s">
        <v>30</v>
      </c>
      <c r="V2" s="2" t="s">
        <v>30</v>
      </c>
      <c r="W2" s="2" t="s">
        <v>28</v>
      </c>
      <c r="X2" s="2" t="str">
        <f>VLOOKUP(A2,'[3]Monitor Schedule'!$A:$BM,30,FALSE)</f>
        <v>Yes</v>
      </c>
      <c r="Y2" s="2" t="str">
        <f>VLOOKUP(A2,'[3]Monitor Schedule'!$A:$BM,31,FALSE)</f>
        <v>Yes</v>
      </c>
      <c r="Z2" s="2" t="str">
        <f>VLOOKUP(A2,'[3]Monitor Schedule'!$A:$BM,32,FALSE)</f>
        <v>Yes</v>
      </c>
      <c r="AA2" s="2" t="str">
        <f>VLOOKUP(A2,'[3]Monitor Schedule'!$A:$BM,33,FALSE)</f>
        <v>No</v>
      </c>
      <c r="AB2" s="2" t="str">
        <f>VLOOKUP(A2,'[3]Monitor Schedule'!$A:$BM,34,FALSE)</f>
        <v>No</v>
      </c>
      <c r="AC2" s="2" t="str">
        <f>VLOOKUP(A2,'[3]Monitor Schedule'!$A:$BM,35,FALSE)</f>
        <v>No</v>
      </c>
      <c r="AD2" s="2" t="str">
        <f>VLOOKUP(A2,'[3]Monitor Schedule'!$A:$BM,36,FALSE)</f>
        <v>No</v>
      </c>
      <c r="AE2" s="2" t="s">
        <v>28</v>
      </c>
      <c r="AF2" s="2" t="s">
        <v>28</v>
      </c>
      <c r="AG2" s="2" t="s">
        <v>28</v>
      </c>
      <c r="AH2" s="2" t="s">
        <v>28</v>
      </c>
      <c r="AI2" s="2" t="s">
        <v>28</v>
      </c>
      <c r="AJ2" s="2" t="s">
        <v>28</v>
      </c>
      <c r="AK2" s="2" t="s">
        <v>30</v>
      </c>
      <c r="AL2" s="2" t="s">
        <v>30</v>
      </c>
      <c r="AM2" s="2" t="s">
        <v>30</v>
      </c>
      <c r="AN2" s="2" t="str">
        <f>VLOOKUP(A2,'[3]Monitor Schedule'!$A:$BM,46,FALSE)</f>
        <v>Yes</v>
      </c>
      <c r="AO2" s="2" t="str">
        <f>VLOOKUP(A2,'[3]Monitor Schedule'!$A:$BM,47,FALSE)</f>
        <v>Yes</v>
      </c>
      <c r="AP2" s="2" t="s">
        <v>28</v>
      </c>
      <c r="AQ2" s="2" t="str">
        <f>VLOOKUP(A2,'[3]Monitor Schedule'!$A:$BM,49,FALSE)</f>
        <v>Yes</v>
      </c>
      <c r="AR2" s="2" t="str">
        <f>VLOOKUP(A2,'[3]Monitor Schedule'!$A:$BM,50,FALSE)</f>
        <v>Yes</v>
      </c>
      <c r="AS2" s="2" t="s">
        <v>28</v>
      </c>
      <c r="AT2" s="2" t="str">
        <f>VLOOKUP(A2,'[3]Monitor Schedule'!$A:$BM,52,FALSE)</f>
        <v>No</v>
      </c>
      <c r="AU2" s="2" t="str">
        <f>VLOOKUP(A2,'[3]Monitor Schedule'!$A:$BM,53,FALSE)</f>
        <v>No</v>
      </c>
      <c r="AV2" s="2" t="str">
        <f>VLOOKUP(A2,'[3]Monitor Schedule'!$A:$BM,54,FALSE)</f>
        <v>No</v>
      </c>
      <c r="AW2" s="2" t="str">
        <f>VLOOKUP(A2,'[3]Monitor Schedule'!$A:$BM,55,FALSE)</f>
        <v>No</v>
      </c>
      <c r="AX2" s="2" t="str">
        <f>VLOOKUP(A2,'[3]Monitor Schedule'!$A:$BM,56,FALSE)</f>
        <v>No</v>
      </c>
      <c r="AY2" s="2" t="str">
        <f>VLOOKUP(A2,'[3]Monitor Schedule'!$A:$BM,57,FALSE)</f>
        <v>No</v>
      </c>
      <c r="AZ2" s="2" t="str">
        <f>VLOOKUP(A2,'[3]Monitor Schedule'!$A:$BM,58,FALSE)</f>
        <v>No</v>
      </c>
      <c r="BA2" s="2" t="str">
        <f>VLOOKUP(A2,'[3]Monitor Schedule'!$A:$BM,59,FALSE)</f>
        <v>No</v>
      </c>
      <c r="BB2" s="2" t="str">
        <f>VLOOKUP(A2,'[3]Monitor Schedule'!$A:$BM,60,FALSE)</f>
        <v>No</v>
      </c>
      <c r="BC2" s="2" t="str">
        <f>VLOOKUP(A2,'[3]Monitor Schedule'!$A:$BM,61,FALSE)</f>
        <v>No</v>
      </c>
      <c r="BD2" s="2" t="str">
        <f>VLOOKUP(A2,'[3]Monitor Schedule'!$A:$BM,62,FALSE)</f>
        <v>No</v>
      </c>
      <c r="BE2" s="2" t="str">
        <f>VLOOKUP(A2,'[3]Monitor Schedule'!$A:$BM,63,FALSE)</f>
        <v>No</v>
      </c>
      <c r="BF2" s="2" t="str">
        <f>VLOOKUP(A2,'[3]Monitor Schedule'!$A:$BM,64,FALSE)</f>
        <v>No</v>
      </c>
      <c r="BG2" s="2" t="s">
        <v>73</v>
      </c>
    </row>
    <row r="3" spans="1:59">
      <c r="A3" s="8">
        <v>85913</v>
      </c>
      <c r="B3" s="8" t="s">
        <v>77</v>
      </c>
      <c r="C3" s="8" t="s">
        <v>78</v>
      </c>
      <c r="D3" s="181" t="e">
        <f>VLOOKUP(A3,[5]Master!$E:$Q,13,FALSE)</f>
        <v>#N/A</v>
      </c>
      <c r="E3" s="181">
        <v>44764</v>
      </c>
      <c r="F3" s="8" t="s">
        <v>79</v>
      </c>
      <c r="G3" s="2" t="str">
        <f>VLOOKUP(A3,'[3]Monitor Schedule'!$A:$BM,13,FALSE)</f>
        <v>No</v>
      </c>
      <c r="H3" s="2" t="str">
        <f>VLOOKUP(A3,'[3]Monitor Schedule'!$A:$BM,14,FALSE)</f>
        <v>Yes</v>
      </c>
      <c r="I3" s="2" t="s">
        <v>28</v>
      </c>
      <c r="J3" s="2" t="s">
        <v>28</v>
      </c>
      <c r="K3" s="2" t="s">
        <v>28</v>
      </c>
      <c r="L3" s="2" t="str">
        <f>VLOOKUP(A3,'[3]Monitor Schedule'!$A:$BM,18,FALSE)</f>
        <v>Yes</v>
      </c>
      <c r="M3" s="2" t="str">
        <f>VLOOKUP(A3,'[3]Monitor Schedule'!$A:$BM,19,FALSE)</f>
        <v>Yes</v>
      </c>
      <c r="N3" s="2" t="s">
        <v>28</v>
      </c>
      <c r="O3" s="2" t="str">
        <f>VLOOKUP(A3,'[3]Monitor Schedule'!$A:$BM,21,FALSE)</f>
        <v>No</v>
      </c>
      <c r="P3" s="2" t="str">
        <f>VLOOKUP(A3,'[3]Monitor Schedule'!$A:$BM,22,FALSE)</f>
        <v>No</v>
      </c>
      <c r="Q3" s="2" t="str">
        <f>VLOOKUP(A3,'[3]Monitor Schedule'!$A:$BM,23,FALSE)</f>
        <v>Yes</v>
      </c>
      <c r="R3" s="2" t="s">
        <v>28</v>
      </c>
      <c r="S3" s="2" t="str">
        <f>VLOOKUP(A3,'[3]Monitor Schedule'!$A:$BM,25,FALSE)</f>
        <v>Yes</v>
      </c>
      <c r="T3" s="2" t="str">
        <f>VLOOKUP(A3,'[3]Monitor Schedule'!$A:$BM,26,FALSE)</f>
        <v>No</v>
      </c>
      <c r="U3" s="2" t="str">
        <f>VLOOKUP(A3,'[3]Monitor Schedule'!$A:$BM,27,FALSE)</f>
        <v>No</v>
      </c>
      <c r="V3" s="2" t="str">
        <f>VLOOKUP(A3,'[3]Monitor Schedule'!$A:$BM,28,FALSE)</f>
        <v>No</v>
      </c>
      <c r="W3" s="2" t="str">
        <f>VLOOKUP(A3,'[3]Monitor Schedule'!$A:$BM,29,FALSE)</f>
        <v>No</v>
      </c>
      <c r="X3" s="2" t="str">
        <f>VLOOKUP(A3,'[3]Monitor Schedule'!$A:$BM,30,FALSE)</f>
        <v>No</v>
      </c>
      <c r="Y3" s="2" t="str">
        <f>VLOOKUP(A3,'[3]Monitor Schedule'!$A:$BM,31,FALSE)</f>
        <v>No</v>
      </c>
      <c r="Z3" s="2" t="str">
        <f>VLOOKUP(A3,'[3]Monitor Schedule'!$A:$BM,32,FALSE)</f>
        <v>No</v>
      </c>
      <c r="AA3" s="2" t="str">
        <f>VLOOKUP(A3,'[3]Monitor Schedule'!$A:$BM,33,FALSE)</f>
        <v>No</v>
      </c>
      <c r="AB3" s="2" t="str">
        <f>VLOOKUP(A3,'[3]Monitor Schedule'!$A:$BM,34,FALSE)</f>
        <v>No</v>
      </c>
      <c r="AC3" s="2" t="str">
        <f>VLOOKUP(A3,'[3]Monitor Schedule'!$A:$BM,35,FALSE)</f>
        <v>No</v>
      </c>
      <c r="AD3" s="2" t="str">
        <f>VLOOKUP(A3,'[3]Monitor Schedule'!$A:$BM,36,FALSE)</f>
        <v>No</v>
      </c>
      <c r="AE3" s="2" t="str">
        <f>VLOOKUP(A3,'[3]Monitor Schedule'!$A:$BM,37,FALSE)</f>
        <v>No</v>
      </c>
      <c r="AF3" s="2" t="str">
        <f>VLOOKUP(A3,'[3]Monitor Schedule'!$A:$BM,38,FALSE)</f>
        <v>No</v>
      </c>
      <c r="AG3" s="2" t="str">
        <f>VLOOKUP(A3,'[3]Monitor Schedule'!$A:$BM,39,FALSE)</f>
        <v>No</v>
      </c>
      <c r="AH3" s="2" t="str">
        <f>VLOOKUP(A3,'[3]Monitor Schedule'!$A:$BM,40,FALSE)</f>
        <v>No</v>
      </c>
      <c r="AI3" s="2" t="str">
        <f>VLOOKUP(A3,'[3]Monitor Schedule'!$A:$BM,41,FALSE)</f>
        <v>No</v>
      </c>
      <c r="AJ3" s="2" t="str">
        <f>VLOOKUP(A3,'[3]Monitor Schedule'!$A:$BM,42,FALSE)</f>
        <v>No</v>
      </c>
      <c r="AK3" s="2" t="str">
        <f>VLOOKUP(A3,'[3]Monitor Schedule'!$A:$BM,43,FALSE)</f>
        <v>No</v>
      </c>
      <c r="AL3" s="2" t="str">
        <f>VLOOKUP(A3,'[3]Monitor Schedule'!$A:$BM,44,FALSE)</f>
        <v>No</v>
      </c>
      <c r="AM3" s="2" t="str">
        <f>VLOOKUP(A3,'[3]Monitor Schedule'!$A:$BM,45,FALSE)</f>
        <v>No</v>
      </c>
      <c r="AN3" s="2" t="str">
        <f>VLOOKUP(A3,'[3]Monitor Schedule'!$A:$BM,46,FALSE)</f>
        <v>No</v>
      </c>
      <c r="AO3" s="2" t="str">
        <f>VLOOKUP(A3,'[3]Monitor Schedule'!$A:$BM,47,FALSE)</f>
        <v>No</v>
      </c>
      <c r="AP3" s="2" t="str">
        <f>VLOOKUP(A3,'[3]Monitor Schedule'!$A:$BM,48,FALSE)</f>
        <v>No</v>
      </c>
      <c r="AQ3" s="2" t="str">
        <f>VLOOKUP(A3,'[3]Monitor Schedule'!$A:$BM,49,FALSE)</f>
        <v>No</v>
      </c>
      <c r="AR3" s="2" t="str">
        <f>VLOOKUP(A3,'[3]Monitor Schedule'!$A:$BM,50,FALSE)</f>
        <v>No</v>
      </c>
      <c r="AS3" s="2" t="str">
        <f>VLOOKUP(A3,'[3]Monitor Schedule'!$A:$BM,51,FALSE)</f>
        <v>No</v>
      </c>
      <c r="AT3" s="2" t="str">
        <f>VLOOKUP(A3,'[3]Monitor Schedule'!$A:$BM,52,FALSE)</f>
        <v>No</v>
      </c>
      <c r="AU3" s="2" t="str">
        <f>VLOOKUP(A3,'[3]Monitor Schedule'!$A:$BM,53,FALSE)</f>
        <v>No</v>
      </c>
      <c r="AV3" s="2" t="str">
        <f>VLOOKUP(A3,'[3]Monitor Schedule'!$A:$BM,54,FALSE)</f>
        <v>No</v>
      </c>
      <c r="AW3" s="2" t="str">
        <f>VLOOKUP(A3,'[3]Monitor Schedule'!$A:$BM,55,FALSE)</f>
        <v>No</v>
      </c>
      <c r="AX3" s="2" t="str">
        <f>VLOOKUP(A3,'[3]Monitor Schedule'!$A:$BM,56,FALSE)</f>
        <v>Yes</v>
      </c>
      <c r="AY3" s="2" t="str">
        <f>VLOOKUP(A3,'[3]Monitor Schedule'!$A:$BM,57,FALSE)</f>
        <v>Yes</v>
      </c>
      <c r="AZ3" s="2" t="str">
        <f>VLOOKUP(A3,'[3]Monitor Schedule'!$A:$BM,58,FALSE)</f>
        <v>No</v>
      </c>
      <c r="BA3" s="2" t="str">
        <f>VLOOKUP(A3,'[3]Monitor Schedule'!$A:$BM,59,FALSE)</f>
        <v>No</v>
      </c>
      <c r="BB3" s="2" t="str">
        <f>VLOOKUP(A3,'[3]Monitor Schedule'!$A:$BM,60,FALSE)</f>
        <v>No</v>
      </c>
      <c r="BC3" s="2" t="str">
        <f>VLOOKUP(A3,'[3]Monitor Schedule'!$A:$BM,61,FALSE)</f>
        <v>No</v>
      </c>
      <c r="BD3" s="2" t="str">
        <f>VLOOKUP(A3,'[3]Monitor Schedule'!$A:$BM,62,FALSE)</f>
        <v>No</v>
      </c>
      <c r="BE3" s="2" t="str">
        <f>VLOOKUP(A3,'[3]Monitor Schedule'!$A:$BM,63,FALSE)</f>
        <v>Yes</v>
      </c>
      <c r="BF3" s="2" t="str">
        <f>VLOOKUP(A3,'[3]Monitor Schedule'!$A:$BM,64,FALSE)</f>
        <v>Yes</v>
      </c>
      <c r="BG3" s="2">
        <f>VLOOKUP(A3,'[3]Monitor Schedule'!$A:$BM,65,FALSE)</f>
        <v>0</v>
      </c>
    </row>
    <row r="4" spans="1:59">
      <c r="A4" s="194">
        <v>809487</v>
      </c>
      <c r="B4" s="195" t="s">
        <v>83</v>
      </c>
      <c r="C4" s="195" t="s">
        <v>84</v>
      </c>
      <c r="D4" s="181" t="e">
        <f>VLOOKUP(A4,[5]Master!$E:$Q,13,FALSE)</f>
        <v>#N/A</v>
      </c>
      <c r="E4" s="8"/>
      <c r="F4" s="8" t="e">
        <f>VLOOKUP(A4,[4]ocr_assessors_for_ror!$B:$E,4,FALSE)</f>
        <v>#N/A</v>
      </c>
      <c r="G4" s="2" t="str">
        <f>VLOOKUP(A4,'[3]Monitor Schedule'!$A:$BM,13,FALSE)</f>
        <v>No</v>
      </c>
      <c r="H4" s="2" t="str">
        <f>VLOOKUP(A4,'[3]Monitor Schedule'!$A:$BM,14,FALSE)</f>
        <v>No</v>
      </c>
      <c r="I4" s="2" t="str">
        <f>VLOOKUP(A4,'[3]Monitor Schedule'!$A:$BM,15,FALSE)</f>
        <v>No</v>
      </c>
      <c r="J4" s="2" t="str">
        <f>VLOOKUP(A4,'[3]Monitor Schedule'!$A:$BM,16,FALSE)</f>
        <v>No</v>
      </c>
      <c r="K4" s="2" t="str">
        <f>VLOOKUP(A4,'[3]Monitor Schedule'!$A:$BM,17,FALSE)</f>
        <v>No</v>
      </c>
      <c r="L4" s="2" t="str">
        <f>VLOOKUP(A4,'[3]Monitor Schedule'!$A:$BM,18,FALSE)</f>
        <v>No</v>
      </c>
      <c r="M4" s="2" t="str">
        <f>VLOOKUP(A4,'[3]Monitor Schedule'!$A:$BM,19,FALSE)</f>
        <v>Yes</v>
      </c>
      <c r="N4" s="2" t="str">
        <f>VLOOKUP(A4,'[3]Monitor Schedule'!$A:$BM,20,FALSE)</f>
        <v>Yes</v>
      </c>
      <c r="O4" s="2" t="str">
        <f>VLOOKUP(A4,'[3]Monitor Schedule'!$A:$BM,21,FALSE)</f>
        <v>Yes</v>
      </c>
      <c r="P4" s="2" t="str">
        <f>VLOOKUP(A4,'[3]Monitor Schedule'!$A:$BM,22,FALSE)</f>
        <v>Yes</v>
      </c>
      <c r="Q4" s="2" t="str">
        <f>VLOOKUP(A4,'[3]Monitor Schedule'!$A:$BM,23,FALSE)</f>
        <v>Yes</v>
      </c>
      <c r="R4" s="2" t="str">
        <f>VLOOKUP(A4,'[3]Monitor Schedule'!$A:$BM,24,FALSE)</f>
        <v>Yes</v>
      </c>
      <c r="S4" s="2" t="str">
        <f>VLOOKUP(A4,'[3]Monitor Schedule'!$A:$BM,25,FALSE)</f>
        <v>Yes</v>
      </c>
      <c r="T4" s="2" t="str">
        <f>VLOOKUP(A4,'[3]Monitor Schedule'!$A:$BM,26,FALSE)</f>
        <v>Yes</v>
      </c>
      <c r="U4" s="2" t="str">
        <f>VLOOKUP(A4,'[3]Monitor Schedule'!$A:$BM,27,FALSE)</f>
        <v>Yes</v>
      </c>
      <c r="V4" s="2" t="str">
        <f>VLOOKUP(A4,'[3]Monitor Schedule'!$A:$BM,28,FALSE)</f>
        <v>Yes</v>
      </c>
      <c r="W4" s="2" t="str">
        <f>VLOOKUP(A4,'[3]Monitor Schedule'!$A:$BM,29,FALSE)</f>
        <v>Yes</v>
      </c>
      <c r="X4" s="2" t="str">
        <f>VLOOKUP(A4,'[3]Monitor Schedule'!$A:$BM,30,FALSE)</f>
        <v>No</v>
      </c>
      <c r="Y4" s="2" t="str">
        <f>VLOOKUP(A4,'[3]Monitor Schedule'!$A:$BM,31,FALSE)</f>
        <v>No</v>
      </c>
      <c r="Z4" s="2" t="str">
        <f>VLOOKUP(A4,'[3]Monitor Schedule'!$A:$BM,32,FALSE)</f>
        <v>No</v>
      </c>
      <c r="AA4" s="2" t="str">
        <f>VLOOKUP(A4,'[3]Monitor Schedule'!$A:$BM,33,FALSE)</f>
        <v>No</v>
      </c>
      <c r="AB4" s="2" t="str">
        <f>VLOOKUP(A4,'[3]Monitor Schedule'!$A:$BM,34,FALSE)</f>
        <v>No</v>
      </c>
      <c r="AC4" s="2" t="str">
        <f>VLOOKUP(A4,'[3]Monitor Schedule'!$A:$BM,35,FALSE)</f>
        <v>No</v>
      </c>
      <c r="AD4" s="2" t="str">
        <f>VLOOKUP(A4,'[3]Monitor Schedule'!$A:$BM,36,FALSE)</f>
        <v>No</v>
      </c>
      <c r="AE4" s="2" t="str">
        <f>VLOOKUP(A4,'[3]Monitor Schedule'!$A:$BM,37,FALSE)</f>
        <v>No</v>
      </c>
      <c r="AF4" s="2" t="str">
        <f>VLOOKUP(A4,'[3]Monitor Schedule'!$A:$BM,38,FALSE)</f>
        <v>No</v>
      </c>
      <c r="AG4" s="2" t="str">
        <f>VLOOKUP(A4,'[3]Monitor Schedule'!$A:$BM,39,FALSE)</f>
        <v>No</v>
      </c>
      <c r="AH4" s="2" t="str">
        <f>VLOOKUP(A4,'[3]Monitor Schedule'!$A:$BM,40,FALSE)</f>
        <v>No</v>
      </c>
      <c r="AI4" s="2" t="str">
        <f>VLOOKUP(A4,'[3]Monitor Schedule'!$A:$BM,41,FALSE)</f>
        <v>No</v>
      </c>
      <c r="AJ4" s="2" t="str">
        <f>VLOOKUP(A4,'[3]Monitor Schedule'!$A:$BM,42,FALSE)</f>
        <v>No</v>
      </c>
      <c r="AK4" s="2" t="str">
        <f>VLOOKUP(A4,'[3]Monitor Schedule'!$A:$BM,43,FALSE)</f>
        <v>No</v>
      </c>
      <c r="AL4" s="2" t="str">
        <f>VLOOKUP(A4,'[3]Monitor Schedule'!$A:$BM,44,FALSE)</f>
        <v>No</v>
      </c>
      <c r="AM4" s="2" t="str">
        <f>VLOOKUP(A4,'[3]Monitor Schedule'!$A:$BM,45,FALSE)</f>
        <v>No</v>
      </c>
      <c r="AN4" s="2" t="str">
        <f>VLOOKUP(A4,'[3]Monitor Schedule'!$A:$BM,46,FALSE)</f>
        <v>No</v>
      </c>
      <c r="AO4" s="2" t="str">
        <f>VLOOKUP(A4,'[3]Monitor Schedule'!$A:$BM,47,FALSE)</f>
        <v>No</v>
      </c>
      <c r="AP4" s="2" t="str">
        <f>VLOOKUP(A4,'[3]Monitor Schedule'!$A:$BM,48,FALSE)</f>
        <v>No</v>
      </c>
      <c r="AQ4" s="2" t="str">
        <f>VLOOKUP(A4,'[3]Monitor Schedule'!$A:$BM,49,FALSE)</f>
        <v>No</v>
      </c>
      <c r="AR4" s="2" t="str">
        <f>VLOOKUP(A4,'[3]Monitor Schedule'!$A:$BM,50,FALSE)</f>
        <v>No</v>
      </c>
      <c r="AS4" s="2" t="str">
        <f>VLOOKUP(A4,'[3]Monitor Schedule'!$A:$BM,51,FALSE)</f>
        <v>Yes</v>
      </c>
      <c r="AT4" s="2" t="str">
        <f>VLOOKUP(A4,'[3]Monitor Schedule'!$A:$BM,52,FALSE)</f>
        <v>Yes</v>
      </c>
      <c r="AU4" s="2" t="str">
        <f>VLOOKUP(A4,'[3]Monitor Schedule'!$A:$BM,53,FALSE)</f>
        <v>Yes</v>
      </c>
      <c r="AV4" s="2" t="str">
        <f>VLOOKUP(A4,'[3]Monitor Schedule'!$A:$BM,54,FALSE)</f>
        <v>Yes</v>
      </c>
      <c r="AW4" s="2" t="s">
        <v>30</v>
      </c>
      <c r="AX4" s="2" t="s">
        <v>30</v>
      </c>
      <c r="AY4" s="2" t="s">
        <v>30</v>
      </c>
      <c r="AZ4" s="2">
        <f>VLOOKUP(A4,'[3]Monitor Schedule'!$A:$BM,58,FALSE)</f>
        <v>0</v>
      </c>
      <c r="BA4" s="2">
        <f>VLOOKUP(A4,'[3]Monitor Schedule'!$A:$BM,59,FALSE)</f>
        <v>0</v>
      </c>
      <c r="BB4" s="2">
        <f>VLOOKUP(A4,'[3]Monitor Schedule'!$A:$BM,60,FALSE)</f>
        <v>0</v>
      </c>
      <c r="BC4" s="2">
        <f>VLOOKUP(A4,'[3]Monitor Schedule'!$A:$BM,61,FALSE)</f>
        <v>0</v>
      </c>
      <c r="BD4" s="2">
        <f>VLOOKUP(A4,'[3]Monitor Schedule'!$A:$BM,62,FALSE)</f>
        <v>0</v>
      </c>
      <c r="BE4" s="2">
        <f>VLOOKUP(A4,'[3]Monitor Schedule'!$A:$BM,63,FALSE)</f>
        <v>0</v>
      </c>
      <c r="BF4" s="2">
        <f>VLOOKUP(A4,'[3]Monitor Schedule'!$A:$BM,64,FALSE)</f>
        <v>0</v>
      </c>
      <c r="BG4" s="2" t="e">
        <f>VLOOKUP(A4,'[3]Monitor Schedule'!$A:$BM,65,FALSE)</f>
        <v>#N/A</v>
      </c>
    </row>
    <row r="5" spans="1:59">
      <c r="A5" s="8">
        <v>813435</v>
      </c>
      <c r="B5" s="158" t="s">
        <v>427</v>
      </c>
      <c r="C5" s="158" t="s">
        <v>428</v>
      </c>
      <c r="D5" s="181" t="e">
        <f>VLOOKUP(A5,[5]Master!$E:$Q,13,FALSE)</f>
        <v>#N/A</v>
      </c>
      <c r="E5" s="181">
        <v>44778</v>
      </c>
      <c r="F5" s="8" t="s">
        <v>467</v>
      </c>
      <c r="G5" s="2" t="e">
        <f>VLOOKUP(A5,'[3]Monitor Schedule'!$A:$BM,13,FALSE)</f>
        <v>#N/A</v>
      </c>
      <c r="H5" s="2" t="e">
        <f>VLOOKUP(A5,'[3]Monitor Schedule'!$A:$BM,14,FALSE)</f>
        <v>#N/A</v>
      </c>
      <c r="I5" s="2" t="e">
        <f>VLOOKUP(A5,'[3]Monitor Schedule'!$A:$BM,15,FALSE)</f>
        <v>#N/A</v>
      </c>
      <c r="J5" s="2" t="e">
        <f>VLOOKUP(A5,'[3]Monitor Schedule'!$A:$BM,16,FALSE)</f>
        <v>#N/A</v>
      </c>
      <c r="K5" s="2" t="e">
        <f>VLOOKUP(A5,'[3]Monitor Schedule'!$A:$BM,17,FALSE)</f>
        <v>#N/A</v>
      </c>
      <c r="L5" s="2" t="e">
        <f>VLOOKUP(A5,'[3]Monitor Schedule'!$A:$BM,18,FALSE)</f>
        <v>#N/A</v>
      </c>
      <c r="M5" s="2" t="e">
        <f>VLOOKUP(A5,'[3]Monitor Schedule'!$A:$BM,19,FALSE)</f>
        <v>#N/A</v>
      </c>
      <c r="N5" s="2" t="e">
        <f>VLOOKUP(A5,'[3]Monitor Schedule'!$A:$BM,20,FALSE)</f>
        <v>#N/A</v>
      </c>
      <c r="O5" s="2" t="e">
        <f>VLOOKUP(A5,'[3]Monitor Schedule'!$A:$BM,21,FALSE)</f>
        <v>#N/A</v>
      </c>
      <c r="P5" s="2" t="e">
        <f>VLOOKUP(A5,'[3]Monitor Schedule'!$A:$BM,22,FALSE)</f>
        <v>#N/A</v>
      </c>
      <c r="Q5" s="2" t="e">
        <f>VLOOKUP(A5,'[3]Monitor Schedule'!$A:$BM,23,FALSE)</f>
        <v>#N/A</v>
      </c>
      <c r="R5" s="2" t="e">
        <f>VLOOKUP(A5,'[3]Monitor Schedule'!$A:$BM,24,FALSE)</f>
        <v>#N/A</v>
      </c>
      <c r="S5" s="2" t="e">
        <f>VLOOKUP(A5,'[3]Monitor Schedule'!$A:$BM,25,FALSE)</f>
        <v>#N/A</v>
      </c>
      <c r="T5" s="2" t="e">
        <f>VLOOKUP(A5,'[3]Monitor Schedule'!$A:$BM,26,FALSE)</f>
        <v>#N/A</v>
      </c>
      <c r="U5" s="2" t="e">
        <f>VLOOKUP(A5,'[3]Monitor Schedule'!$A:$BM,27,FALSE)</f>
        <v>#N/A</v>
      </c>
      <c r="V5" s="2" t="e">
        <f>VLOOKUP(A5,'[3]Monitor Schedule'!$A:$BM,28,FALSE)</f>
        <v>#N/A</v>
      </c>
      <c r="W5" s="2" t="s">
        <v>30</v>
      </c>
      <c r="X5" s="2" t="s">
        <v>30</v>
      </c>
      <c r="Y5" s="2" t="s">
        <v>28</v>
      </c>
      <c r="Z5" s="2" t="e">
        <f>VLOOKUP(A5,'[3]Monitor Schedule'!$A:$BM,32,FALSE)</f>
        <v>#N/A</v>
      </c>
      <c r="AA5" s="2" t="e">
        <f>VLOOKUP(A5,'[3]Monitor Schedule'!$A:$BM,33,FALSE)</f>
        <v>#N/A</v>
      </c>
      <c r="AB5" s="2" t="e">
        <f>VLOOKUP(A5,'[3]Monitor Schedule'!$A:$BM,34,FALSE)</f>
        <v>#N/A</v>
      </c>
      <c r="AC5" s="2" t="s">
        <v>30</v>
      </c>
      <c r="AD5" s="2" t="s">
        <v>30</v>
      </c>
      <c r="AE5" s="2" t="e">
        <f>VLOOKUP(A5,'[3]Monitor Schedule'!$A:$BM,37,FALSE)</f>
        <v>#N/A</v>
      </c>
      <c r="AF5" s="2" t="e">
        <f>VLOOKUP(A5,'[3]Monitor Schedule'!$A:$BM,38,FALSE)</f>
        <v>#N/A</v>
      </c>
      <c r="AG5" s="2" t="e">
        <f>VLOOKUP(A5,'[3]Monitor Schedule'!$A:$BM,39,FALSE)</f>
        <v>#N/A</v>
      </c>
      <c r="AH5" s="2" t="e">
        <f>VLOOKUP(A5,'[3]Monitor Schedule'!$A:$BM,40,FALSE)</f>
        <v>#N/A</v>
      </c>
      <c r="AI5" s="2" t="e">
        <f>VLOOKUP(A5,'[3]Monitor Schedule'!$A:$BM,41,FALSE)</f>
        <v>#N/A</v>
      </c>
      <c r="AJ5" s="2" t="s">
        <v>30</v>
      </c>
      <c r="AK5" s="2" t="s">
        <v>30</v>
      </c>
      <c r="AL5" s="2" t="e">
        <f>VLOOKUP(A5,'[3]Monitor Schedule'!$A:$BM,44,FALSE)</f>
        <v>#N/A</v>
      </c>
      <c r="AM5" s="2" t="e">
        <f>VLOOKUP(A5,'[3]Monitor Schedule'!$A:$BM,45,FALSE)</f>
        <v>#N/A</v>
      </c>
      <c r="AN5" s="2" t="e">
        <f>VLOOKUP(A5,'[3]Monitor Schedule'!$A:$BM,46,FALSE)</f>
        <v>#N/A</v>
      </c>
      <c r="AO5" s="2" t="e">
        <f>VLOOKUP(A5,'[3]Monitor Schedule'!$A:$BM,47,FALSE)</f>
        <v>#N/A</v>
      </c>
      <c r="AP5" s="2" t="e">
        <f>VLOOKUP(A5,'[3]Monitor Schedule'!$A:$BM,48,FALSE)</f>
        <v>#N/A</v>
      </c>
      <c r="AQ5" s="2" t="s">
        <v>30</v>
      </c>
      <c r="AR5" s="2" t="s">
        <v>30</v>
      </c>
      <c r="AS5" s="2" t="e">
        <f>VLOOKUP(A5,'[3]Monitor Schedule'!$A:$BM,51,FALSE)</f>
        <v>#N/A</v>
      </c>
      <c r="AT5" s="2" t="e">
        <f>VLOOKUP(A5,'[3]Monitor Schedule'!$A:$BM,52,FALSE)</f>
        <v>#N/A</v>
      </c>
      <c r="AU5" s="2" t="e">
        <f>VLOOKUP(A5,'[3]Monitor Schedule'!$A:$BM,53,FALSE)</f>
        <v>#N/A</v>
      </c>
      <c r="AV5" s="2" t="e">
        <f>VLOOKUP(A5,'[3]Monitor Schedule'!$A:$BM,54,FALSE)</f>
        <v>#N/A</v>
      </c>
      <c r="AW5" s="2" t="e">
        <f>VLOOKUP(A5,'[3]Monitor Schedule'!$A:$BM,55,FALSE)</f>
        <v>#N/A</v>
      </c>
      <c r="AX5" s="2" t="s">
        <v>30</v>
      </c>
      <c r="AY5" s="2" t="s">
        <v>30</v>
      </c>
      <c r="AZ5" s="2" t="e">
        <f>VLOOKUP(A5,'[3]Monitor Schedule'!$A:$BM,58,FALSE)</f>
        <v>#N/A</v>
      </c>
      <c r="BA5" s="2" t="e">
        <f>VLOOKUP(A5,'[3]Monitor Schedule'!$A:$BM,59,FALSE)</f>
        <v>#N/A</v>
      </c>
      <c r="BB5" s="2" t="e">
        <f>VLOOKUP(A5,'[3]Monitor Schedule'!$A:$BM,60,FALSE)</f>
        <v>#N/A</v>
      </c>
      <c r="BC5" s="2" t="e">
        <f>VLOOKUP(A5,'[3]Monitor Schedule'!$A:$BM,61,FALSE)</f>
        <v>#N/A</v>
      </c>
      <c r="BD5" s="2" t="e">
        <f>VLOOKUP(A5,'[3]Monitor Schedule'!$A:$BM,62,FALSE)</f>
        <v>#N/A</v>
      </c>
      <c r="BE5" s="2" t="e">
        <f>VLOOKUP(A5,'[3]Monitor Schedule'!$A:$BM,63,FALSE)</f>
        <v>#N/A</v>
      </c>
      <c r="BF5" s="2" t="e">
        <f>VLOOKUP(A5,'[3]Monitor Schedule'!$A:$BM,64,FALSE)</f>
        <v>#N/A</v>
      </c>
      <c r="BG5" s="2" t="s">
        <v>468</v>
      </c>
    </row>
    <row r="6" spans="1:59">
      <c r="A6" s="8">
        <v>808044</v>
      </c>
      <c r="B6" s="8" t="s">
        <v>135</v>
      </c>
      <c r="C6" s="8" t="s">
        <v>136</v>
      </c>
      <c r="D6" s="181" t="e">
        <f>VLOOKUP(A6,[5]Master!$E:$Q,13,FALSE)</f>
        <v>#N/A</v>
      </c>
      <c r="E6" s="181">
        <v>44757</v>
      </c>
      <c r="F6" s="8" t="s">
        <v>137</v>
      </c>
      <c r="G6" s="2" t="str">
        <f>VLOOKUP(A6,'[3]Monitor Schedule'!$A:$BM,13,FALSE)</f>
        <v>Yes</v>
      </c>
      <c r="H6" s="2" t="str">
        <f>VLOOKUP(A6,'[3]Monitor Schedule'!$A:$BM,14,FALSE)</f>
        <v>Yes</v>
      </c>
      <c r="I6" s="2" t="str">
        <f>VLOOKUP(A6,'[3]Monitor Schedule'!$A:$BM,15,FALSE)</f>
        <v>Yes</v>
      </c>
      <c r="J6" s="2" t="str">
        <f>VLOOKUP(A6,'[3]Monitor Schedule'!$A:$BM,16,FALSE)</f>
        <v>Yes</v>
      </c>
      <c r="K6" s="2" t="str">
        <f>VLOOKUP(A6,'[3]Monitor Schedule'!$A:$BM,17,FALSE)</f>
        <v>Yes</v>
      </c>
      <c r="L6" s="2" t="str">
        <f>VLOOKUP(A6,'[3]Monitor Schedule'!$A:$BM,18,FALSE)</f>
        <v>No</v>
      </c>
      <c r="M6" s="2" t="str">
        <f>VLOOKUP(A6,'[3]Monitor Schedule'!$A:$BM,19,FALSE)</f>
        <v>No</v>
      </c>
      <c r="N6" s="2" t="str">
        <f>VLOOKUP(A6,'[3]Monitor Schedule'!$A:$BM,20,FALSE)</f>
        <v>Yes</v>
      </c>
      <c r="O6" s="2" t="str">
        <f>VLOOKUP(A6,'[3]Monitor Schedule'!$A:$BM,21,FALSE)</f>
        <v>Yes</v>
      </c>
      <c r="P6" s="2" t="str">
        <f>VLOOKUP(A6,'[3]Monitor Schedule'!$A:$BM,22,FALSE)</f>
        <v>Yes</v>
      </c>
      <c r="Q6" s="2" t="s">
        <v>28</v>
      </c>
      <c r="R6" s="2" t="s">
        <v>28</v>
      </c>
      <c r="S6" s="2" t="str">
        <f>VLOOKUP(A6,'[3]Monitor Schedule'!$A:$BM,25,FALSE)</f>
        <v>No</v>
      </c>
      <c r="T6" s="2" t="str">
        <f>VLOOKUP(A6,'[3]Monitor Schedule'!$A:$BM,26,FALSE)</f>
        <v>No</v>
      </c>
      <c r="U6" s="2" t="str">
        <f>VLOOKUP(A6,'[3]Monitor Schedule'!$A:$BM,27,FALSE)</f>
        <v>Yes</v>
      </c>
      <c r="V6" s="2" t="str">
        <f>VLOOKUP(A6,'[3]Monitor Schedule'!$A:$BM,28,FALSE)</f>
        <v>Yes</v>
      </c>
      <c r="W6" s="2" t="str">
        <f>VLOOKUP(A6,'[3]Monitor Schedule'!$A:$BM,29,FALSE)</f>
        <v>Yes</v>
      </c>
      <c r="X6" s="2" t="s">
        <v>30</v>
      </c>
      <c r="Y6" s="2" t="s">
        <v>30</v>
      </c>
      <c r="Z6" s="2" t="str">
        <f>VLOOKUP(A6,'[3]Monitor Schedule'!$A:$BM,32,FALSE)</f>
        <v>No</v>
      </c>
      <c r="AA6" s="2" t="str">
        <f>VLOOKUP(A6,'[3]Monitor Schedule'!$A:$BM,33,FALSE)</f>
        <v>No</v>
      </c>
      <c r="AB6" s="2" t="str">
        <f>VLOOKUP(A6,'[3]Monitor Schedule'!$A:$BM,34,FALSE)</f>
        <v>Yes</v>
      </c>
      <c r="AC6" s="2" t="str">
        <f>VLOOKUP(A6,'[3]Monitor Schedule'!$A:$BM,35,FALSE)</f>
        <v>Yes</v>
      </c>
      <c r="AD6" s="2" t="str">
        <f>VLOOKUP(A6,'[3]Monitor Schedule'!$A:$BM,36,FALSE)</f>
        <v>Yes</v>
      </c>
      <c r="AE6" s="2" t="str">
        <f>VLOOKUP(A6,'[3]Monitor Schedule'!$A:$BM,37,FALSE)</f>
        <v>Yes</v>
      </c>
      <c r="AF6" s="2" t="str">
        <f>VLOOKUP(A6,'[3]Monitor Schedule'!$A:$BM,38,FALSE)</f>
        <v>Yes</v>
      </c>
      <c r="AG6" s="2" t="str">
        <f>VLOOKUP(A6,'[3]Monitor Schedule'!$A:$BM,39,FALSE)</f>
        <v>No</v>
      </c>
      <c r="AH6" s="2" t="str">
        <f>VLOOKUP(A6,'[3]Monitor Schedule'!$A:$BM,40,FALSE)</f>
        <v>No</v>
      </c>
      <c r="AI6" s="2" t="str">
        <f>VLOOKUP(A6,'[3]Monitor Schedule'!$A:$BM,41,FALSE)</f>
        <v>Yes</v>
      </c>
      <c r="AJ6" s="2" t="str">
        <f>VLOOKUP(A6,'[3]Monitor Schedule'!$A:$BM,42,FALSE)</f>
        <v>Yes</v>
      </c>
      <c r="AK6" s="2" t="str">
        <f>VLOOKUP(A6,'[3]Monitor Schedule'!$A:$BM,43,FALSE)</f>
        <v>Yes</v>
      </c>
      <c r="AL6" s="2" t="str">
        <f>VLOOKUP(A6,'[3]Monitor Schedule'!$A:$BM,44,FALSE)</f>
        <v>Yes</v>
      </c>
      <c r="AM6" s="2" t="str">
        <f>VLOOKUP(A6,'[3]Monitor Schedule'!$A:$BM,45,FALSE)</f>
        <v>Yes</v>
      </c>
      <c r="AN6" s="2" t="str">
        <f>VLOOKUP(A6,'[3]Monitor Schedule'!$A:$BM,46,FALSE)</f>
        <v>No</v>
      </c>
      <c r="AO6" s="2" t="str">
        <f>VLOOKUP(A6,'[3]Monitor Schedule'!$A:$BM,47,FALSE)</f>
        <v>No</v>
      </c>
      <c r="AP6" s="2" t="str">
        <f>VLOOKUP(A6,'[3]Monitor Schedule'!$A:$BM,48,FALSE)</f>
        <v>Yes</v>
      </c>
      <c r="AQ6" s="2" t="str">
        <f>VLOOKUP(A6,'[3]Monitor Schedule'!$A:$BM,49,FALSE)</f>
        <v>Yes</v>
      </c>
      <c r="AR6" s="2" t="str">
        <f>VLOOKUP(A6,'[3]Monitor Schedule'!$A:$BM,50,FALSE)</f>
        <v>Yes</v>
      </c>
      <c r="AS6" s="2" t="str">
        <f>VLOOKUP(A6,'[3]Monitor Schedule'!$A:$BM,51,FALSE)</f>
        <v>Yes</v>
      </c>
      <c r="AT6" s="2" t="str">
        <f>VLOOKUP(A6,'[3]Monitor Schedule'!$A:$BM,52,FALSE)</f>
        <v>Yes</v>
      </c>
      <c r="AU6" s="2" t="str">
        <f>VLOOKUP(A6,'[3]Monitor Schedule'!$A:$BM,53,FALSE)</f>
        <v>No</v>
      </c>
      <c r="AV6" s="2" t="str">
        <f>VLOOKUP(A6,'[3]Monitor Schedule'!$A:$BM,54,FALSE)</f>
        <v>No</v>
      </c>
      <c r="AW6" s="2" t="str">
        <f>VLOOKUP(A6,'[3]Monitor Schedule'!$A:$BM,55,FALSE)</f>
        <v>Yes</v>
      </c>
      <c r="AX6" s="2" t="str">
        <f>VLOOKUP(A6,'[3]Monitor Schedule'!$A:$BM,56,FALSE)</f>
        <v>Yes</v>
      </c>
      <c r="AY6" s="2" t="str">
        <f>VLOOKUP(A6,'[3]Monitor Schedule'!$A:$BM,57,FALSE)</f>
        <v>Yes</v>
      </c>
      <c r="AZ6" s="2" t="str">
        <f>VLOOKUP(A6,'[3]Monitor Schedule'!$A:$BM,58,FALSE)</f>
        <v>Yes</v>
      </c>
      <c r="BA6" s="2" t="str">
        <f>VLOOKUP(A6,'[3]Monitor Schedule'!$A:$BM,59,FALSE)</f>
        <v>Yes</v>
      </c>
      <c r="BB6" s="2" t="str">
        <f>VLOOKUP(A6,'[3]Monitor Schedule'!$A:$BM,60,FALSE)</f>
        <v>No</v>
      </c>
      <c r="BC6" s="2" t="str">
        <f>VLOOKUP(A6,'[3]Monitor Schedule'!$A:$BM,61,FALSE)</f>
        <v>No</v>
      </c>
      <c r="BD6" s="2" t="s">
        <v>30</v>
      </c>
      <c r="BE6" s="2" t="s">
        <v>30</v>
      </c>
      <c r="BF6" s="2" t="s">
        <v>30</v>
      </c>
    </row>
    <row r="7" spans="1:59">
      <c r="A7" s="8">
        <v>65093</v>
      </c>
      <c r="B7" s="8" t="s">
        <v>67</v>
      </c>
      <c r="C7" s="8" t="s">
        <v>68</v>
      </c>
      <c r="D7" s="181" t="e">
        <f>VLOOKUP(A7,[5]Master!$E:$Q,13,FALSE)</f>
        <v>#N/A</v>
      </c>
      <c r="E7" s="181">
        <v>44757</v>
      </c>
      <c r="F7" s="8" t="s">
        <v>69</v>
      </c>
      <c r="G7" s="2" t="str">
        <f>VLOOKUP(A7,'[3]Monitor Schedule'!$A:$BM,13,FALSE)</f>
        <v>No</v>
      </c>
      <c r="H7" s="2" t="str">
        <f>VLOOKUP(A7,'[3]Monitor Schedule'!$A:$BM,14,FALSE)</f>
        <v>No</v>
      </c>
      <c r="I7" s="2" t="str">
        <f>VLOOKUP(A7,'[3]Monitor Schedule'!$A:$BM,15,FALSE)</f>
        <v>No</v>
      </c>
      <c r="J7" s="2" t="str">
        <f>VLOOKUP(A7,'[3]Monitor Schedule'!$A:$BM,16,FALSE)</f>
        <v>No</v>
      </c>
      <c r="K7" s="2" t="str">
        <f>VLOOKUP(A7,'[3]Monitor Schedule'!$A:$BM,17,FALSE)</f>
        <v>No</v>
      </c>
      <c r="L7" s="2" t="s">
        <v>30</v>
      </c>
      <c r="M7" s="2" t="s">
        <v>28</v>
      </c>
      <c r="N7" s="2" t="str">
        <f>VLOOKUP(A7,'[3]Monitor Schedule'!$A:$BM,20,FALSE)</f>
        <v>Yes</v>
      </c>
      <c r="O7" s="2" t="str">
        <f>VLOOKUP(A7,'[3]Monitor Schedule'!$A:$BM,21,FALSE)</f>
        <v>Yes</v>
      </c>
      <c r="P7" s="2" t="str">
        <f>VLOOKUP(A7,'[3]Monitor Schedule'!$A:$BM,22,FALSE)</f>
        <v>No</v>
      </c>
      <c r="Q7" s="2" t="str">
        <f>VLOOKUP(A7,'[3]Monitor Schedule'!$A:$BM,23,FALSE)</f>
        <v>No</v>
      </c>
      <c r="R7" s="2" t="str">
        <f>VLOOKUP(A7,'[3]Monitor Schedule'!$A:$BM,24,FALSE)</f>
        <v>Yes</v>
      </c>
      <c r="S7" s="2" t="str">
        <f>VLOOKUP(A7,'[3]Monitor Schedule'!$A:$BM,25,FALSE)</f>
        <v>Yes</v>
      </c>
      <c r="T7" s="2" t="str">
        <f>VLOOKUP(A7,'[3]Monitor Schedule'!$A:$BM,26,FALSE)</f>
        <v>Yes</v>
      </c>
      <c r="U7" s="2" t="s">
        <v>30</v>
      </c>
      <c r="V7" s="2" t="s">
        <v>30</v>
      </c>
      <c r="W7" s="2" t="str">
        <f>VLOOKUP(A7,'[3]Monitor Schedule'!$A:$BM,29,FALSE)</f>
        <v>No</v>
      </c>
      <c r="X7" s="2" t="str">
        <f>VLOOKUP(A7,'[3]Monitor Schedule'!$A:$BM,30,FALSE)</f>
        <v>No</v>
      </c>
      <c r="Y7" s="2" t="str">
        <f>VLOOKUP(A7,'[3]Monitor Schedule'!$A:$BM,31,FALSE)</f>
        <v>No</v>
      </c>
      <c r="Z7" s="2" t="str">
        <f>VLOOKUP(A7,'[3]Monitor Schedule'!$A:$BM,32,FALSE)</f>
        <v>No</v>
      </c>
      <c r="AA7" s="2" t="str">
        <f>VLOOKUP(A7,'[3]Monitor Schedule'!$A:$BM,33,FALSE)</f>
        <v>No</v>
      </c>
      <c r="AB7" s="2" t="str">
        <f>VLOOKUP(A7,'[3]Monitor Schedule'!$A:$BM,34,FALSE)</f>
        <v>No</v>
      </c>
      <c r="AC7" s="2" t="str">
        <f>VLOOKUP(A7,'[3]Monitor Schedule'!$A:$BM,35,FALSE)</f>
        <v>Yes</v>
      </c>
      <c r="AD7" s="2" t="str">
        <f>VLOOKUP(A7,'[3]Monitor Schedule'!$A:$BM,36,FALSE)</f>
        <v>Yes</v>
      </c>
      <c r="AE7" s="2" t="str">
        <f>VLOOKUP(A7,'[3]Monitor Schedule'!$A:$BM,37,FALSE)</f>
        <v>Yes</v>
      </c>
      <c r="AF7" s="2" t="str">
        <f>VLOOKUP(A7,'[3]Monitor Schedule'!$A:$BM,38,FALSE)</f>
        <v>Yes</v>
      </c>
      <c r="AG7" s="2" t="str">
        <f>VLOOKUP(A7,'[3]Monitor Schedule'!$A:$BM,39,FALSE)</f>
        <v>No</v>
      </c>
      <c r="AH7" s="2" t="str">
        <f>VLOOKUP(A7,'[3]Monitor Schedule'!$A:$BM,40,FALSE)</f>
        <v>No</v>
      </c>
      <c r="AI7" s="2" t="str">
        <f>VLOOKUP(A7,'[3]Monitor Schedule'!$A:$BM,41,FALSE)</f>
        <v>No</v>
      </c>
      <c r="AJ7" s="2" t="str">
        <f>VLOOKUP(A7,'[3]Monitor Schedule'!$A:$BM,42,FALSE)</f>
        <v>No</v>
      </c>
      <c r="AK7" s="2" t="str">
        <f>VLOOKUP(A7,'[3]Monitor Schedule'!$A:$BM,43,FALSE)</f>
        <v>No</v>
      </c>
      <c r="AL7" s="2" t="str">
        <f>VLOOKUP(A7,'[3]Monitor Schedule'!$A:$BM,44,FALSE)</f>
        <v>No</v>
      </c>
      <c r="AM7" s="2" t="str">
        <f>VLOOKUP(A7,'[3]Monitor Schedule'!$A:$BM,45,FALSE)</f>
        <v>No</v>
      </c>
      <c r="AN7" s="2" t="str">
        <f>VLOOKUP(A7,'[3]Monitor Schedule'!$A:$BM,46,FALSE)</f>
        <v>No</v>
      </c>
      <c r="AO7" s="2" t="str">
        <f>VLOOKUP(A7,'[3]Monitor Schedule'!$A:$BM,47,FALSE)</f>
        <v>No</v>
      </c>
      <c r="AP7" s="2" t="str">
        <f>VLOOKUP(A7,'[3]Monitor Schedule'!$A:$BM,48,FALSE)</f>
        <v>No</v>
      </c>
      <c r="AQ7" s="2" t="str">
        <f>VLOOKUP(A7,'[3]Monitor Schedule'!$A:$BM,49,FALSE)</f>
        <v>Yes</v>
      </c>
      <c r="AR7" s="2" t="str">
        <f>VLOOKUP(A7,'[3]Monitor Schedule'!$A:$BM,50,FALSE)</f>
        <v>Yes</v>
      </c>
      <c r="AS7" s="2" t="str">
        <f>VLOOKUP(A7,'[3]Monitor Schedule'!$A:$BM,51,FALSE)</f>
        <v>Yes</v>
      </c>
      <c r="AT7" s="2" t="str">
        <f>VLOOKUP(A7,'[3]Monitor Schedule'!$A:$BM,52,FALSE)</f>
        <v>Yes</v>
      </c>
      <c r="AU7" s="2" t="str">
        <f>VLOOKUP(A7,'[3]Monitor Schedule'!$A:$BM,53,FALSE)</f>
        <v>No</v>
      </c>
      <c r="AV7" s="2" t="str">
        <f>VLOOKUP(A7,'[3]Monitor Schedule'!$A:$BM,54,FALSE)</f>
        <v>No</v>
      </c>
      <c r="AW7" s="2" t="str">
        <f>VLOOKUP(A7,'[3]Monitor Schedule'!$A:$BM,55,FALSE)</f>
        <v>No</v>
      </c>
      <c r="AX7" s="2" t="s">
        <v>28</v>
      </c>
      <c r="AY7" s="2" t="s">
        <v>28</v>
      </c>
      <c r="AZ7" s="2" t="str">
        <f>VLOOKUP(A7,'[3]Monitor Schedule'!$A:$BM,58,FALSE)</f>
        <v>Yes</v>
      </c>
      <c r="BA7" s="2" t="str">
        <f>VLOOKUP(A7,'[3]Monitor Schedule'!$A:$BM,59,FALSE)</f>
        <v>Yes</v>
      </c>
      <c r="BB7" s="2" t="str">
        <f>VLOOKUP(A7,'[3]Monitor Schedule'!$A:$BM,60,FALSE)</f>
        <v>No</v>
      </c>
      <c r="BC7" s="2" t="str">
        <f>VLOOKUP(A7,'[3]Monitor Schedule'!$A:$BM,61,FALSE)</f>
        <v>Yes</v>
      </c>
      <c r="BD7" s="2" t="str">
        <f>VLOOKUP(A7,'[3]Monitor Schedule'!$A:$BM,62,FALSE)</f>
        <v>No</v>
      </c>
      <c r="BE7" s="2" t="s">
        <v>30</v>
      </c>
      <c r="BF7" s="2" t="s">
        <v>30</v>
      </c>
    </row>
    <row r="8" spans="1:59">
      <c r="A8" s="8">
        <v>491</v>
      </c>
      <c r="B8" s="8" t="s">
        <v>424</v>
      </c>
      <c r="C8" s="8" t="s">
        <v>425</v>
      </c>
      <c r="D8" s="181" t="e">
        <f>VLOOKUP(A8,[5]Master!$E:$Q,13,FALSE)</f>
        <v>#N/A</v>
      </c>
      <c r="E8" s="181">
        <v>44757</v>
      </c>
      <c r="F8" s="8" t="s">
        <v>426</v>
      </c>
      <c r="G8" s="2" t="e">
        <f>VLOOKUP(A8,'[3]Monitor Schedule'!$A:$BM,13,FALSE)</f>
        <v>#N/A</v>
      </c>
      <c r="H8" s="2" t="e">
        <f>VLOOKUP(A8,'[3]Monitor Schedule'!$A:$BM,14,FALSE)</f>
        <v>#N/A</v>
      </c>
      <c r="I8" s="2" t="e">
        <f>VLOOKUP(A8,'[3]Monitor Schedule'!$A:$BM,15,FALSE)</f>
        <v>#N/A</v>
      </c>
      <c r="J8" s="2" t="e">
        <f>VLOOKUP(A8,'[3]Monitor Schedule'!$A:$BM,16,FALSE)</f>
        <v>#N/A</v>
      </c>
      <c r="K8" s="2" t="s">
        <v>28</v>
      </c>
      <c r="L8" s="2" t="s">
        <v>30</v>
      </c>
      <c r="M8" s="2" t="s">
        <v>30</v>
      </c>
      <c r="N8" s="2" t="e">
        <f>VLOOKUP(A8,'[3]Monitor Schedule'!$A:$BM,20,FALSE)</f>
        <v>#N/A</v>
      </c>
      <c r="O8" s="2" t="e">
        <f>VLOOKUP(A8,'[3]Monitor Schedule'!$A:$BM,21,FALSE)</f>
        <v>#N/A</v>
      </c>
      <c r="P8" s="2" t="e">
        <f>VLOOKUP(A8,'[3]Monitor Schedule'!$A:$BM,22,FALSE)</f>
        <v>#N/A</v>
      </c>
      <c r="Q8" s="2" t="e">
        <f>VLOOKUP(A8,'[3]Monitor Schedule'!$A:$BM,23,FALSE)</f>
        <v>#N/A</v>
      </c>
      <c r="R8" s="2" t="s">
        <v>28</v>
      </c>
      <c r="S8" s="2" t="s">
        <v>30</v>
      </c>
      <c r="T8" s="2" t="s">
        <v>28</v>
      </c>
      <c r="U8" s="2" t="s">
        <v>30</v>
      </c>
      <c r="V8" s="2" t="e">
        <f>VLOOKUP(A8,'[3]Monitor Schedule'!$A:$BM,28,FALSE)</f>
        <v>#N/A</v>
      </c>
      <c r="W8" s="2" t="e">
        <f>VLOOKUP(A8,'[3]Monitor Schedule'!$A:$BM,29,FALSE)</f>
        <v>#N/A</v>
      </c>
      <c r="X8" s="2" t="e">
        <f>VLOOKUP(A8,'[3]Monitor Schedule'!$A:$BM,30,FALSE)</f>
        <v>#N/A</v>
      </c>
      <c r="Y8" s="2" t="e">
        <f>VLOOKUP(A8,'[3]Monitor Schedule'!$A:$BM,31,FALSE)</f>
        <v>#N/A</v>
      </c>
      <c r="Z8" s="2" t="e">
        <f>VLOOKUP(A8,'[3]Monitor Schedule'!$A:$BM,32,FALSE)</f>
        <v>#N/A</v>
      </c>
      <c r="AA8" s="2" t="e">
        <f>VLOOKUP(A8,'[3]Monitor Schedule'!$A:$BM,33,FALSE)</f>
        <v>#N/A</v>
      </c>
      <c r="AB8" s="2" t="e">
        <f>VLOOKUP(A8,'[3]Monitor Schedule'!$A:$BM,34,FALSE)</f>
        <v>#N/A</v>
      </c>
      <c r="AC8" s="2" t="e">
        <f>VLOOKUP(A8,'[3]Monitor Schedule'!$A:$BM,35,FALSE)</f>
        <v>#N/A</v>
      </c>
      <c r="AD8" s="2" t="e">
        <f>VLOOKUP(A8,'[3]Monitor Schedule'!$A:$BM,36,FALSE)</f>
        <v>#N/A</v>
      </c>
      <c r="AE8" s="2" t="e">
        <f>VLOOKUP(A8,'[3]Monitor Schedule'!$A:$BM,37,FALSE)</f>
        <v>#N/A</v>
      </c>
      <c r="AF8" s="2" t="s">
        <v>28</v>
      </c>
      <c r="AG8" s="2" t="s">
        <v>28</v>
      </c>
      <c r="AH8" s="2" t="e">
        <f>VLOOKUP(A8,'[3]Monitor Schedule'!$A:$BM,40,FALSE)</f>
        <v>#N/A</v>
      </c>
      <c r="AI8" s="2" t="s">
        <v>28</v>
      </c>
      <c r="AJ8" s="2" t="s">
        <v>30</v>
      </c>
      <c r="AK8" s="2" t="s">
        <v>30</v>
      </c>
      <c r="AL8" s="2" t="e">
        <f>VLOOKUP(A8,'[3]Monitor Schedule'!$A:$BM,44,FALSE)</f>
        <v>#N/A</v>
      </c>
      <c r="AM8" s="2" t="e">
        <f>VLOOKUP(A8,'[3]Monitor Schedule'!$A:$BM,45,FALSE)</f>
        <v>#N/A</v>
      </c>
      <c r="AN8" s="2" t="e">
        <f>VLOOKUP(A8,'[3]Monitor Schedule'!$A:$BM,46,FALSE)</f>
        <v>#N/A</v>
      </c>
      <c r="AO8" s="2" t="e">
        <f>VLOOKUP(A8,'[3]Monitor Schedule'!$A:$BM,47,FALSE)</f>
        <v>#N/A</v>
      </c>
      <c r="AP8" s="2" t="s">
        <v>28</v>
      </c>
      <c r="AQ8" s="2" t="s">
        <v>28</v>
      </c>
      <c r="AR8" s="2" t="s">
        <v>28</v>
      </c>
      <c r="AS8" s="2" t="s">
        <v>30</v>
      </c>
      <c r="AT8" s="2" t="e">
        <f>VLOOKUP(A8,'[3]Monitor Schedule'!$A:$BM,52,FALSE)</f>
        <v>#N/A</v>
      </c>
      <c r="AU8" s="2" t="e">
        <f>VLOOKUP(A8,'[3]Monitor Schedule'!$A:$BM,53,FALSE)</f>
        <v>#N/A</v>
      </c>
      <c r="AV8" s="2" t="e">
        <f>VLOOKUP(A8,'[3]Monitor Schedule'!$A:$BM,54,FALSE)</f>
        <v>#N/A</v>
      </c>
      <c r="AW8" s="2" t="s">
        <v>28</v>
      </c>
      <c r="AX8" s="2" t="s">
        <v>30</v>
      </c>
      <c r="AY8" s="2" t="s">
        <v>30</v>
      </c>
      <c r="AZ8" s="2" t="s">
        <v>30</v>
      </c>
      <c r="BA8" s="2" t="s">
        <v>30</v>
      </c>
      <c r="BB8" s="2" t="s">
        <v>30</v>
      </c>
      <c r="BC8" s="2" t="s">
        <v>30</v>
      </c>
      <c r="BD8" s="2" t="s">
        <v>30</v>
      </c>
      <c r="BE8" s="2" t="s">
        <v>30</v>
      </c>
      <c r="BF8" s="2" t="s">
        <v>28</v>
      </c>
    </row>
    <row r="9" spans="1:59">
      <c r="A9" s="8">
        <v>84085</v>
      </c>
      <c r="B9" s="158" t="s">
        <v>80</v>
      </c>
      <c r="C9" s="158" t="s">
        <v>81</v>
      </c>
      <c r="D9" s="181" t="e">
        <f>VLOOKUP(A9,[5]Master!$E:$Q,13,FALSE)</f>
        <v>#N/A</v>
      </c>
      <c r="E9" s="181">
        <v>44757</v>
      </c>
      <c r="F9" s="8" t="s">
        <v>30</v>
      </c>
      <c r="G9" s="2" t="str">
        <f>VLOOKUP(A9,'[3]Monitor Schedule'!$A:$BM,13,FALSE)</f>
        <v>No</v>
      </c>
      <c r="H9" s="2" t="str">
        <f>VLOOKUP(A9,'[3]Monitor Schedule'!$A:$BM,14,FALSE)</f>
        <v>No</v>
      </c>
      <c r="I9" s="2" t="str">
        <f>VLOOKUP(A9,'[3]Monitor Schedule'!$A:$BM,15,FALSE)</f>
        <v>No</v>
      </c>
      <c r="J9" s="2" t="str">
        <f>VLOOKUP(A9,'[3]Monitor Schedule'!$A:$BM,16,FALSE)</f>
        <v>No</v>
      </c>
      <c r="K9" s="2" t="str">
        <f>VLOOKUP(A9,'[3]Monitor Schedule'!$A:$BM,17,FALSE)</f>
        <v>No</v>
      </c>
      <c r="L9" s="2" t="str">
        <f>VLOOKUP(A9,'[3]Monitor Schedule'!$A:$BM,18,FALSE)</f>
        <v>Yes</v>
      </c>
      <c r="M9" s="2" t="str">
        <f>VLOOKUP(A9,'[3]Monitor Schedule'!$A:$BM,19,FALSE)</f>
        <v>Yes</v>
      </c>
      <c r="N9" s="2" t="str">
        <f>VLOOKUP(A9,'[3]Monitor Schedule'!$A:$BM,20,FALSE)</f>
        <v>No</v>
      </c>
      <c r="O9" s="168" t="s">
        <v>42</v>
      </c>
      <c r="P9" s="2" t="str">
        <f>VLOOKUP(A9,'[3]Monitor Schedule'!$A:$BM,22,FALSE)</f>
        <v>No</v>
      </c>
      <c r="Q9" s="2" t="str">
        <f>VLOOKUP(A9,'[3]Monitor Schedule'!$A:$BM,23,FALSE)</f>
        <v>No</v>
      </c>
      <c r="R9" s="2" t="str">
        <f>VLOOKUP(A9,'[3]Monitor Schedule'!$A:$BM,24,FALSE)</f>
        <v>No</v>
      </c>
      <c r="S9" s="2" t="str">
        <f>VLOOKUP(A9,'[3]Monitor Schedule'!$A:$BM,25,FALSE)</f>
        <v>No</v>
      </c>
      <c r="T9" s="2" t="str">
        <f>VLOOKUP(A9,'[3]Monitor Schedule'!$A:$BM,26,FALSE)</f>
        <v>No</v>
      </c>
      <c r="U9" s="2" t="str">
        <f>VLOOKUP(A9,'[3]Monitor Schedule'!$A:$BM,27,FALSE)</f>
        <v>No</v>
      </c>
      <c r="V9" s="2" t="str">
        <f>VLOOKUP(A9,'[3]Monitor Schedule'!$A:$BM,28,FALSE)</f>
        <v>No</v>
      </c>
      <c r="W9" s="2" t="str">
        <f>VLOOKUP(A9,'[3]Monitor Schedule'!$A:$BM,29,FALSE)</f>
        <v>No</v>
      </c>
      <c r="X9" s="2" t="str">
        <f>VLOOKUP(A9,'[3]Monitor Schedule'!$A:$BM,30,FALSE)</f>
        <v>No</v>
      </c>
      <c r="Y9" s="2" t="str">
        <f>VLOOKUP(A9,'[3]Monitor Schedule'!$A:$BM,31,FALSE)</f>
        <v>No</v>
      </c>
      <c r="Z9" s="2" t="str">
        <f>VLOOKUP(A9,'[3]Monitor Schedule'!$A:$BM,32,FALSE)</f>
        <v>No</v>
      </c>
      <c r="AA9" s="2" t="str">
        <f>VLOOKUP(A9,'[3]Monitor Schedule'!$A:$BM,33,FALSE)</f>
        <v>No</v>
      </c>
      <c r="AB9" s="2" t="str">
        <f>VLOOKUP(A9,'[3]Monitor Schedule'!$A:$BM,34,FALSE)</f>
        <v>Yes</v>
      </c>
      <c r="AC9" s="2" t="str">
        <f>VLOOKUP(A9,'[3]Monitor Schedule'!$A:$BM,35,FALSE)</f>
        <v>Yes</v>
      </c>
      <c r="AD9" s="2" t="str">
        <f>VLOOKUP(A9,'[3]Monitor Schedule'!$A:$BM,36,FALSE)</f>
        <v>Yes</v>
      </c>
      <c r="AE9" s="2" t="str">
        <f>VLOOKUP(A9,'[3]Monitor Schedule'!$A:$BM,37,FALSE)</f>
        <v>No</v>
      </c>
      <c r="AF9" s="2" t="str">
        <f>VLOOKUP(A9,'[3]Monitor Schedule'!$A:$BM,38,FALSE)</f>
        <v>No</v>
      </c>
      <c r="AG9" s="2" t="str">
        <f>VLOOKUP(A9,'[3]Monitor Schedule'!$A:$BM,39,FALSE)</f>
        <v>No</v>
      </c>
      <c r="AH9" s="2" t="str">
        <f>VLOOKUP(A9,'[3]Monitor Schedule'!$A:$BM,40,FALSE)</f>
        <v>No</v>
      </c>
      <c r="AI9" s="2" t="str">
        <f>VLOOKUP(A9,'[3]Monitor Schedule'!$A:$BM,41,FALSE)</f>
        <v>Yes</v>
      </c>
      <c r="AJ9" s="2" t="str">
        <f>VLOOKUP(A9,'[3]Monitor Schedule'!$A:$BM,42,FALSE)</f>
        <v>Yes</v>
      </c>
      <c r="AK9" s="2" t="str">
        <f>VLOOKUP(A9,'[3]Monitor Schedule'!$A:$BM,43,FALSE)</f>
        <v>Yes</v>
      </c>
      <c r="AL9" s="2" t="str">
        <f>VLOOKUP(A9,'[3]Monitor Schedule'!$A:$BM,44,FALSE)</f>
        <v>No</v>
      </c>
      <c r="AM9" s="2" t="str">
        <f>VLOOKUP(A9,'[3]Monitor Schedule'!$A:$BM,45,FALSE)</f>
        <v>No</v>
      </c>
      <c r="AN9" s="2" t="str">
        <f>VLOOKUP(A9,'[3]Monitor Schedule'!$A:$BM,46,FALSE)</f>
        <v>No</v>
      </c>
      <c r="AO9" s="2" t="str">
        <f>VLOOKUP(A9,'[3]Monitor Schedule'!$A:$BM,47,FALSE)</f>
        <v>No</v>
      </c>
      <c r="AP9" s="2" t="str">
        <f>VLOOKUP(A9,'[3]Monitor Schedule'!$A:$BM,48,FALSE)</f>
        <v>No</v>
      </c>
      <c r="AQ9" s="2" t="str">
        <f>VLOOKUP(A9,'[3]Monitor Schedule'!$A:$BM,49,FALSE)</f>
        <v>No</v>
      </c>
      <c r="AR9" s="2" t="str">
        <f>VLOOKUP(A9,'[3]Monitor Schedule'!$A:$BM,50,FALSE)</f>
        <v>No</v>
      </c>
      <c r="AS9" s="2" t="str">
        <f>VLOOKUP(A9,'[3]Monitor Schedule'!$A:$BM,51,FALSE)</f>
        <v>No</v>
      </c>
      <c r="AT9" s="2" t="str">
        <f>VLOOKUP(A9,'[3]Monitor Schedule'!$A:$BM,52,FALSE)</f>
        <v>No</v>
      </c>
      <c r="AU9" s="2" t="str">
        <f>VLOOKUP(A9,'[3]Monitor Schedule'!$A:$BM,53,FALSE)</f>
        <v>No</v>
      </c>
      <c r="AV9" s="2" t="str">
        <f>VLOOKUP(A9,'[3]Monitor Schedule'!$A:$BM,54,FALSE)</f>
        <v>No</v>
      </c>
      <c r="AW9" s="2" t="str">
        <f>VLOOKUP(A9,'[3]Monitor Schedule'!$A:$BM,55,FALSE)</f>
        <v>No</v>
      </c>
      <c r="AX9" s="2" t="str">
        <f>VLOOKUP(A9,'[3]Monitor Schedule'!$A:$BM,56,FALSE)</f>
        <v>No</v>
      </c>
      <c r="AY9" s="2" t="str">
        <f>VLOOKUP(A9,'[3]Monitor Schedule'!$A:$BM,57,FALSE)</f>
        <v>No</v>
      </c>
      <c r="AZ9" s="2" t="str">
        <f>VLOOKUP(A9,'[3]Monitor Schedule'!$A:$BM,58,FALSE)</f>
        <v>No</v>
      </c>
      <c r="BA9" s="2" t="str">
        <f>VLOOKUP(A9,'[3]Monitor Schedule'!$A:$BM,59,FALSE)</f>
        <v>No</v>
      </c>
      <c r="BB9" s="2" t="str">
        <f>VLOOKUP(A9,'[3]Monitor Schedule'!$A:$BM,60,FALSE)</f>
        <v>No</v>
      </c>
      <c r="BC9" s="2" t="str">
        <f>VLOOKUP(A9,'[3]Monitor Schedule'!$A:$BM,61,FALSE)</f>
        <v>No</v>
      </c>
      <c r="BD9" s="2" t="str">
        <f>VLOOKUP(A9,'[3]Monitor Schedule'!$A:$BM,62,FALSE)</f>
        <v>No</v>
      </c>
      <c r="BE9" s="2" t="str">
        <f>VLOOKUP(A9,'[3]Monitor Schedule'!$A:$BM,63,FALSE)</f>
        <v>No</v>
      </c>
      <c r="BF9" s="2" t="str">
        <f>VLOOKUP(A9,'[3]Monitor Schedule'!$A:$BM,64,FALSE)</f>
        <v>No</v>
      </c>
    </row>
    <row r="10" spans="1:59">
      <c r="A10" s="8">
        <v>1363</v>
      </c>
      <c r="B10" s="8" t="s">
        <v>53</v>
      </c>
      <c r="C10" s="8" t="s">
        <v>54</v>
      </c>
      <c r="D10" s="181" t="e">
        <f>VLOOKUP(A10,[5]Master!$E:$Q,13,FALSE)</f>
        <v>#N/A</v>
      </c>
      <c r="E10" s="187">
        <v>44770</v>
      </c>
      <c r="F10" s="8" t="s">
        <v>30</v>
      </c>
      <c r="G10" s="2" t="str">
        <f>VLOOKUP(A10,'[3]Monitor Schedule'!$A:$BM,13,FALSE)</f>
        <v>No</v>
      </c>
      <c r="H10" s="2" t="s">
        <v>30</v>
      </c>
      <c r="I10" s="2" t="str">
        <f>VLOOKUP(A10,'[3]Monitor Schedule'!$A:$BM,15,FALSE)</f>
        <v>Yes</v>
      </c>
      <c r="J10" s="2" t="str">
        <f>VLOOKUP(A10,'[3]Monitor Schedule'!$A:$BM,16,FALSE)</f>
        <v>Yes</v>
      </c>
      <c r="K10" s="2" t="str">
        <f>VLOOKUP(A10,'[3]Monitor Schedule'!$A:$BM,17,FALSE)</f>
        <v>Yes</v>
      </c>
      <c r="L10" s="2" t="str">
        <f>VLOOKUP(A10,'[3]Monitor Schedule'!$A:$BM,18,FALSE)</f>
        <v>Yes</v>
      </c>
      <c r="M10" s="2" t="str">
        <f>VLOOKUP(A10,'[3]Monitor Schedule'!$A:$BM,19,FALSE)</f>
        <v>No</v>
      </c>
      <c r="N10" s="2" t="str">
        <f>VLOOKUP(A10,'[3]Monitor Schedule'!$A:$BM,20,FALSE)</f>
        <v>No</v>
      </c>
      <c r="O10" s="2" t="str">
        <f>VLOOKUP(A10,'[3]Monitor Schedule'!$A:$BM,21,FALSE)</f>
        <v>No</v>
      </c>
      <c r="P10" s="2" t="s">
        <v>30</v>
      </c>
      <c r="Q10" s="2" t="str">
        <f>VLOOKUP(A10,'[3]Monitor Schedule'!$A:$BM,23,FALSE)</f>
        <v>No</v>
      </c>
      <c r="R10" s="2" t="str">
        <f>VLOOKUP(A10,'[3]Monitor Schedule'!$A:$BM,24,FALSE)</f>
        <v>No</v>
      </c>
      <c r="S10" s="2" t="str">
        <f>VLOOKUP(A10,'[3]Monitor Schedule'!$A:$BM,25,FALSE)</f>
        <v>No</v>
      </c>
      <c r="T10" s="2" t="str">
        <f>VLOOKUP(A10,'[3]Monitor Schedule'!$A:$BM,26,FALSE)</f>
        <v>No</v>
      </c>
      <c r="U10" s="2" t="str">
        <f>VLOOKUP(A10,'[3]Monitor Schedule'!$A:$BM,27,FALSE)</f>
        <v>No</v>
      </c>
      <c r="V10" s="2" t="str">
        <f>VLOOKUP(A10,'[3]Monitor Schedule'!$A:$BM,28,FALSE)</f>
        <v>No</v>
      </c>
      <c r="W10" s="168" t="s">
        <v>42</v>
      </c>
      <c r="X10" s="2" t="str">
        <f>VLOOKUP(A10,'[3]Monitor Schedule'!$A:$BM,30,FALSE)</f>
        <v>No</v>
      </c>
      <c r="Y10" s="2" t="str">
        <f>VLOOKUP(A10,'[3]Monitor Schedule'!$A:$BM,31,FALSE)</f>
        <v>No</v>
      </c>
      <c r="Z10" s="2" t="str">
        <f>VLOOKUP(A10,'[3]Monitor Schedule'!$A:$BM,32,FALSE)</f>
        <v>No</v>
      </c>
      <c r="AA10" s="2" t="str">
        <f>VLOOKUP(A10,'[3]Monitor Schedule'!$A:$BM,33,FALSE)</f>
        <v>No</v>
      </c>
      <c r="AB10" s="2" t="str">
        <f>VLOOKUP(A10,'[3]Monitor Schedule'!$A:$BM,34,FALSE)</f>
        <v>No</v>
      </c>
      <c r="AC10" s="2" t="str">
        <f>VLOOKUP(A10,'[3]Monitor Schedule'!$A:$BM,35,FALSE)</f>
        <v>No</v>
      </c>
      <c r="AD10" s="2" t="str">
        <f>VLOOKUP(A10,'[3]Monitor Schedule'!$A:$BM,36,FALSE)</f>
        <v>No</v>
      </c>
      <c r="AE10" s="2" t="str">
        <f>VLOOKUP(A10,'[3]Monitor Schedule'!$A:$BM,37,FALSE)</f>
        <v>No</v>
      </c>
      <c r="AF10" s="2" t="str">
        <f>VLOOKUP(A10,'[3]Monitor Schedule'!$A:$BM,38,FALSE)</f>
        <v>No</v>
      </c>
      <c r="AG10" s="2" t="str">
        <f>VLOOKUP(A10,'[3]Monitor Schedule'!$A:$BM,39,FALSE)</f>
        <v>No</v>
      </c>
      <c r="AH10" s="2" t="str">
        <f>VLOOKUP(A10,'[3]Monitor Schedule'!$A:$BM,40,FALSE)</f>
        <v>No</v>
      </c>
      <c r="AI10" s="2" t="str">
        <f>VLOOKUP(A10,'[3]Monitor Schedule'!$A:$BM,41,FALSE)</f>
        <v>Yes</v>
      </c>
      <c r="AJ10" s="2" t="str">
        <f>VLOOKUP(A10,'[3]Monitor Schedule'!$A:$BM,42,FALSE)</f>
        <v>Yes</v>
      </c>
      <c r="AK10" s="168" t="s">
        <v>42</v>
      </c>
      <c r="AL10" s="2" t="str">
        <f>VLOOKUP(A10,'[3]Monitor Schedule'!$A:$BM,44,FALSE)</f>
        <v>No</v>
      </c>
      <c r="AM10" s="2" t="str">
        <f>VLOOKUP(A10,'[3]Monitor Schedule'!$A:$BM,45,FALSE)</f>
        <v>No</v>
      </c>
      <c r="AN10" s="2" t="str">
        <f>VLOOKUP(A10,'[3]Monitor Schedule'!$A:$BM,46,FALSE)</f>
        <v>No</v>
      </c>
      <c r="AO10" s="2" t="str">
        <f>VLOOKUP(A10,'[3]Monitor Schedule'!$A:$BM,47,FALSE)</f>
        <v>No</v>
      </c>
      <c r="AP10" s="2" t="str">
        <f>VLOOKUP(A10,'[3]Monitor Schedule'!$A:$BM,48,FALSE)</f>
        <v>No</v>
      </c>
      <c r="AQ10" s="2" t="str">
        <f>VLOOKUP(A10,'[3]Monitor Schedule'!$A:$BM,49,FALSE)</f>
        <v>No</v>
      </c>
      <c r="AR10" s="2" t="str">
        <f>VLOOKUP(A10,'[3]Monitor Schedule'!$A:$BM,50,FALSE)</f>
        <v>No</v>
      </c>
      <c r="AS10" s="2" t="str">
        <f>VLOOKUP(A10,'[3]Monitor Schedule'!$A:$BM,51,FALSE)</f>
        <v>No</v>
      </c>
      <c r="AT10" s="2" t="str">
        <f>VLOOKUP(A10,'[3]Monitor Schedule'!$A:$BM,52,FALSE)</f>
        <v>No</v>
      </c>
      <c r="AU10" s="2" t="str">
        <f>VLOOKUP(A10,'[3]Monitor Schedule'!$A:$BM,53,FALSE)</f>
        <v>No</v>
      </c>
      <c r="AV10" s="2" t="str">
        <f>VLOOKUP(A10,'[3]Monitor Schedule'!$A:$BM,54,FALSE)</f>
        <v>No</v>
      </c>
      <c r="AW10" s="2" t="str">
        <f>VLOOKUP(A10,'[3]Monitor Schedule'!$A:$BM,55,FALSE)</f>
        <v>Yes</v>
      </c>
      <c r="AX10" s="2" t="str">
        <f>VLOOKUP(A10,'[3]Monitor Schedule'!$A:$BM,56,FALSE)</f>
        <v>Yes</v>
      </c>
      <c r="AY10" s="168" t="s">
        <v>42</v>
      </c>
      <c r="AZ10" s="2" t="str">
        <f>VLOOKUP(A10,'[3]Monitor Schedule'!$A:$BM,58,FALSE)</f>
        <v>No</v>
      </c>
      <c r="BA10" s="2" t="str">
        <f>VLOOKUP(A10,'[3]Monitor Schedule'!$A:$BM,59,FALSE)</f>
        <v>No</v>
      </c>
      <c r="BB10" s="2" t="str">
        <f>VLOOKUP(A10,'[3]Monitor Schedule'!$A:$BM,60,FALSE)</f>
        <v>No</v>
      </c>
      <c r="BC10" s="2" t="str">
        <f>VLOOKUP(A10,'[3]Monitor Schedule'!$A:$BM,61,FALSE)</f>
        <v>No</v>
      </c>
      <c r="BD10" s="2" t="str">
        <f>VLOOKUP(A10,'[3]Monitor Schedule'!$A:$BM,62,FALSE)</f>
        <v>No</v>
      </c>
      <c r="BE10" s="2" t="str">
        <f>VLOOKUP(A10,'[3]Monitor Schedule'!$A:$BM,63,FALSE)</f>
        <v>No</v>
      </c>
      <c r="BF10" s="2" t="str">
        <f>VLOOKUP(A10,'[3]Monitor Schedule'!$A:$BM,64,FALSE)</f>
        <v>No</v>
      </c>
    </row>
    <row r="11" spans="1:59">
      <c r="A11" s="8">
        <v>691410</v>
      </c>
      <c r="B11" s="8" t="s">
        <v>74</v>
      </c>
      <c r="C11" s="8" t="s">
        <v>75</v>
      </c>
      <c r="D11" s="181" t="e">
        <f>VLOOKUP(A11,[5]Master!$E:$Q,13,FALSE)</f>
        <v>#N/A</v>
      </c>
      <c r="E11" s="181">
        <v>44757</v>
      </c>
      <c r="F11" s="8" t="s">
        <v>30</v>
      </c>
      <c r="G11" s="2" t="str">
        <f>VLOOKUP(A11,'[3]Monitor Schedule'!$A:$BM,13,FALSE)</f>
        <v>Yes</v>
      </c>
      <c r="H11" s="2" t="str">
        <f>VLOOKUP(A11,'[3]Monitor Schedule'!$A:$BM,14,FALSE)</f>
        <v>Yes</v>
      </c>
      <c r="I11" s="2" t="str">
        <f>VLOOKUP(A11,'[3]Monitor Schedule'!$A:$BM,15,FALSE)</f>
        <v>Yes</v>
      </c>
      <c r="J11" s="2" t="str">
        <f>VLOOKUP(A11,'[3]Monitor Schedule'!$A:$BM,16,FALSE)</f>
        <v>No</v>
      </c>
      <c r="K11" s="2" t="str">
        <f>VLOOKUP(A11,'[3]Monitor Schedule'!$A:$BM,17,FALSE)</f>
        <v>No</v>
      </c>
      <c r="L11" s="2" t="str">
        <f>VLOOKUP(A11,'[3]Monitor Schedule'!$A:$BM,18,FALSE)</f>
        <v>No</v>
      </c>
      <c r="M11" s="2" t="str">
        <f>VLOOKUP(A11,'[3]Monitor Schedule'!$A:$BM,19,FALSE)</f>
        <v>Yes</v>
      </c>
      <c r="N11" s="2" t="str">
        <f>VLOOKUP(A11,'[3]Monitor Schedule'!$A:$BM,20,FALSE)</f>
        <v>Yes</v>
      </c>
      <c r="O11" s="2" t="str">
        <f>VLOOKUP(A11,'[3]Monitor Schedule'!$A:$BM,21,FALSE)</f>
        <v>Yes</v>
      </c>
      <c r="P11" s="2" t="str">
        <f>VLOOKUP(A11,'[3]Monitor Schedule'!$A:$BM,22,FALSE)</f>
        <v>No</v>
      </c>
      <c r="Q11" s="2" t="str">
        <f>VLOOKUP(A11,'[3]Monitor Schedule'!$A:$BM,23,FALSE)</f>
        <v>No</v>
      </c>
      <c r="R11" s="2" t="str">
        <f>VLOOKUP(A11,'[3]Monitor Schedule'!$A:$BM,24,FALSE)</f>
        <v>No</v>
      </c>
      <c r="S11" s="2" t="str">
        <f>VLOOKUP(A11,'[3]Monitor Schedule'!$A:$BM,25,FALSE)</f>
        <v>Yes</v>
      </c>
      <c r="T11" s="2" t="str">
        <f>VLOOKUP(A11,'[3]Monitor Schedule'!$A:$BM,26,FALSE)</f>
        <v>Yes</v>
      </c>
      <c r="U11" s="2" t="str">
        <f>VLOOKUP(A11,'[3]Monitor Schedule'!$A:$BM,27,FALSE)</f>
        <v>Yes</v>
      </c>
      <c r="V11" s="2" t="str">
        <f>VLOOKUP(A11,'[3]Monitor Schedule'!$A:$BM,28,FALSE)</f>
        <v>No</v>
      </c>
      <c r="W11" s="2" t="str">
        <f>VLOOKUP(A11,'[3]Monitor Schedule'!$A:$BM,29,FALSE)</f>
        <v>No</v>
      </c>
      <c r="X11" s="2" t="str">
        <f>VLOOKUP(A11,'[3]Monitor Schedule'!$A:$BM,30,FALSE)</f>
        <v>No</v>
      </c>
      <c r="Y11" s="2" t="str">
        <f>VLOOKUP(A11,'[3]Monitor Schedule'!$A:$BM,31,FALSE)</f>
        <v>No</v>
      </c>
      <c r="Z11" s="2" t="str">
        <f>VLOOKUP(A11,'[3]Monitor Schedule'!$A:$BM,32,FALSE)</f>
        <v>No</v>
      </c>
      <c r="AA11" s="2" t="str">
        <f>VLOOKUP(A11,'[3]Monitor Schedule'!$A:$BM,33,FALSE)</f>
        <v>No</v>
      </c>
      <c r="AB11" s="2" t="str">
        <f>VLOOKUP(A11,'[3]Monitor Schedule'!$A:$BM,34,FALSE)</f>
        <v>No</v>
      </c>
      <c r="AC11" s="2" t="str">
        <f>VLOOKUP(A11,'[3]Monitor Schedule'!$A:$BM,35,FALSE)</f>
        <v>No</v>
      </c>
      <c r="AD11" s="2" t="str">
        <f>VLOOKUP(A11,'[3]Monitor Schedule'!$A:$BM,36,FALSE)</f>
        <v>No</v>
      </c>
      <c r="AE11" s="2" t="str">
        <f>VLOOKUP(A11,'[3]Monitor Schedule'!$A:$BM,37,FALSE)</f>
        <v>No</v>
      </c>
      <c r="AF11" s="2" t="str">
        <f>VLOOKUP(A11,'[3]Monitor Schedule'!$A:$BM,38,FALSE)</f>
        <v>No</v>
      </c>
      <c r="AG11" s="2" t="str">
        <f>VLOOKUP(A11,'[3]Monitor Schedule'!$A:$BM,39,FALSE)</f>
        <v>No</v>
      </c>
      <c r="AH11" s="2" t="str">
        <f>VLOOKUP(A11,'[3]Monitor Schedule'!$A:$BM,40,FALSE)</f>
        <v>No</v>
      </c>
      <c r="AI11" s="2" t="str">
        <f>VLOOKUP(A11,'[3]Monitor Schedule'!$A:$BM,41,FALSE)</f>
        <v>No</v>
      </c>
      <c r="AJ11" s="2" t="str">
        <f>VLOOKUP(A11,'[3]Monitor Schedule'!$A:$BM,42,FALSE)</f>
        <v>No</v>
      </c>
      <c r="AK11" s="2" t="str">
        <f>VLOOKUP(A11,'[3]Monitor Schedule'!$A:$BM,43,FALSE)</f>
        <v>Yes</v>
      </c>
      <c r="AL11" s="2" t="str">
        <f>VLOOKUP(A11,'[3]Monitor Schedule'!$A:$BM,44,FALSE)</f>
        <v>Yes</v>
      </c>
      <c r="AM11" s="2" t="str">
        <f>VLOOKUP(A11,'[3]Monitor Schedule'!$A:$BM,45,FALSE)</f>
        <v>Yes</v>
      </c>
      <c r="AN11" s="2" t="str">
        <f>VLOOKUP(A11,'[3]Monitor Schedule'!$A:$BM,46,FALSE)</f>
        <v>No</v>
      </c>
      <c r="AO11" s="2" t="str">
        <f>VLOOKUP(A11,'[3]Monitor Schedule'!$A:$BM,47,FALSE)</f>
        <v>No</v>
      </c>
      <c r="AP11" s="2" t="str">
        <f>VLOOKUP(A11,'[3]Monitor Schedule'!$A:$BM,48,FALSE)</f>
        <v>No</v>
      </c>
      <c r="AQ11" s="2" t="str">
        <f>VLOOKUP(A11,'[3]Monitor Schedule'!$A:$BM,49,FALSE)</f>
        <v>No</v>
      </c>
      <c r="AR11" s="2" t="str">
        <f>VLOOKUP(A11,'[3]Monitor Schedule'!$A:$BM,50,FALSE)</f>
        <v>Yes</v>
      </c>
      <c r="AS11" s="2" t="str">
        <f>VLOOKUP(A11,'[3]Monitor Schedule'!$A:$BM,51,FALSE)</f>
        <v>Yes</v>
      </c>
      <c r="AT11" s="2" t="str">
        <f>VLOOKUP(A11,'[3]Monitor Schedule'!$A:$BM,52,FALSE)</f>
        <v>Yes</v>
      </c>
      <c r="AU11" s="2" t="str">
        <f>VLOOKUP(A11,'[3]Monitor Schedule'!$A:$BM,53,FALSE)</f>
        <v>No</v>
      </c>
      <c r="AV11" s="2" t="str">
        <f>VLOOKUP(A11,'[3]Monitor Schedule'!$A:$BM,54,FALSE)</f>
        <v>No</v>
      </c>
      <c r="AW11" s="2" t="str">
        <f>VLOOKUP(A11,'[3]Monitor Schedule'!$A:$BM,55,FALSE)</f>
        <v>No</v>
      </c>
      <c r="AX11" s="2" t="str">
        <f>VLOOKUP(A11,'[3]Monitor Schedule'!$A:$BM,56,FALSE)</f>
        <v>Yes</v>
      </c>
      <c r="AY11" s="2" t="str">
        <f>VLOOKUP(A11,'[3]Monitor Schedule'!$A:$BM,57,FALSE)</f>
        <v>Yes</v>
      </c>
      <c r="AZ11" s="2" t="str">
        <f>VLOOKUP(A11,'[3]Monitor Schedule'!$A:$BM,58,FALSE)</f>
        <v>No</v>
      </c>
      <c r="BA11" s="2" t="str">
        <f>VLOOKUP(A11,'[3]Monitor Schedule'!$A:$BM,59,FALSE)</f>
        <v>No</v>
      </c>
      <c r="BB11" s="2" t="str">
        <f>VLOOKUP(A11,'[3]Monitor Schedule'!$A:$BM,60,FALSE)</f>
        <v>No</v>
      </c>
      <c r="BC11" s="2" t="str">
        <f>VLOOKUP(A11,'[3]Monitor Schedule'!$A:$BM,61,FALSE)</f>
        <v>No</v>
      </c>
      <c r="BD11" s="2" t="str">
        <f>VLOOKUP(A11,'[3]Monitor Schedule'!$A:$BM,62,FALSE)</f>
        <v>No</v>
      </c>
      <c r="BE11" s="2" t="str">
        <f>VLOOKUP(A11,'[3]Monitor Schedule'!$A:$BM,63,FALSE)</f>
        <v>No</v>
      </c>
      <c r="BF11" s="2" t="str">
        <f>VLOOKUP(A11,'[3]Monitor Schedule'!$A:$BM,64,FALSE)</f>
        <v>No</v>
      </c>
    </row>
    <row r="12" spans="1:59">
      <c r="A12" s="8">
        <v>959551</v>
      </c>
      <c r="B12" s="8" t="s">
        <v>61</v>
      </c>
      <c r="C12" s="8" t="s">
        <v>62</v>
      </c>
      <c r="D12" s="181" t="e">
        <f>VLOOKUP(A12,[5]Master!$E:$Q,13,FALSE)</f>
        <v>#N/A</v>
      </c>
      <c r="E12" s="181">
        <v>44770</v>
      </c>
      <c r="F12" s="8" t="s">
        <v>30</v>
      </c>
      <c r="G12" s="2" t="s">
        <v>30</v>
      </c>
      <c r="H12" s="2" t="s">
        <v>30</v>
      </c>
      <c r="I12" s="2" t="s">
        <v>28</v>
      </c>
      <c r="J12" s="2" t="s">
        <v>28</v>
      </c>
      <c r="K12" s="2" t="s">
        <v>28</v>
      </c>
      <c r="L12" s="2" t="s">
        <v>28</v>
      </c>
      <c r="M12" s="2" t="s">
        <v>28</v>
      </c>
      <c r="N12" s="2" t="s">
        <v>28</v>
      </c>
      <c r="O12" s="2" t="s">
        <v>30</v>
      </c>
      <c r="P12" s="2" t="s">
        <v>28</v>
      </c>
      <c r="Q12" s="2" t="s">
        <v>28</v>
      </c>
      <c r="R12" s="2" t="s">
        <v>28</v>
      </c>
      <c r="S12" s="2" t="s">
        <v>28</v>
      </c>
      <c r="T12" s="2" t="s">
        <v>28</v>
      </c>
      <c r="U12" s="2" t="s">
        <v>28</v>
      </c>
      <c r="V12" s="2" t="s">
        <v>30</v>
      </c>
      <c r="W12" s="2" t="s">
        <v>28</v>
      </c>
      <c r="X12" s="2" t="s">
        <v>28</v>
      </c>
      <c r="Y12" s="2" t="s">
        <v>28</v>
      </c>
      <c r="Z12" s="2" t="s">
        <v>28</v>
      </c>
      <c r="AA12" s="2" t="s">
        <v>28</v>
      </c>
      <c r="AB12" s="2" t="s">
        <v>28</v>
      </c>
      <c r="AC12" s="2" t="s">
        <v>30</v>
      </c>
      <c r="AD12" s="2" t="s">
        <v>28</v>
      </c>
      <c r="AE12" s="2" t="s">
        <v>28</v>
      </c>
      <c r="AF12" s="2" t="s">
        <v>28</v>
      </c>
      <c r="AG12" s="2" t="s">
        <v>30</v>
      </c>
      <c r="AH12" s="2" t="s">
        <v>28</v>
      </c>
      <c r="AI12" s="2" t="s">
        <v>28</v>
      </c>
      <c r="AJ12" s="2" t="s">
        <v>28</v>
      </c>
      <c r="AK12" s="2" t="s">
        <v>28</v>
      </c>
      <c r="AL12" s="2" t="s">
        <v>28</v>
      </c>
      <c r="AM12" s="2" t="s">
        <v>28</v>
      </c>
      <c r="AN12" s="2" t="s">
        <v>30</v>
      </c>
      <c r="AO12" s="2" t="s">
        <v>28</v>
      </c>
      <c r="AP12" s="2" t="s">
        <v>28</v>
      </c>
      <c r="AQ12" s="2" t="s">
        <v>28</v>
      </c>
      <c r="AR12" s="2" t="s">
        <v>30</v>
      </c>
      <c r="AS12" s="2" t="s">
        <v>28</v>
      </c>
      <c r="AT12" s="2" t="s">
        <v>28</v>
      </c>
      <c r="AU12" s="2" t="s">
        <v>28</v>
      </c>
      <c r="AV12" s="2" t="s">
        <v>28</v>
      </c>
      <c r="AW12" s="2" t="s">
        <v>30</v>
      </c>
      <c r="AX12" s="2" t="s">
        <v>30</v>
      </c>
      <c r="AY12" s="2" t="s">
        <v>30</v>
      </c>
      <c r="AZ12" s="2" t="s">
        <v>28</v>
      </c>
      <c r="BA12" s="2" t="s">
        <v>28</v>
      </c>
      <c r="BB12" s="2" t="s">
        <v>28</v>
      </c>
      <c r="BC12" s="2" t="s">
        <v>28</v>
      </c>
      <c r="BD12" s="2" t="s">
        <v>28</v>
      </c>
      <c r="BE12" s="2" t="s">
        <v>28</v>
      </c>
      <c r="BF12" s="2" t="s">
        <v>30</v>
      </c>
    </row>
    <row r="13" spans="1:59">
      <c r="A13" s="8">
        <v>77779</v>
      </c>
      <c r="B13" s="8" t="s">
        <v>398</v>
      </c>
      <c r="C13" s="8" t="s">
        <v>399</v>
      </c>
      <c r="D13" s="181" t="e">
        <f>VLOOKUP(A13,[5]Master!$E:$Q,13,FALSE)</f>
        <v>#N/A</v>
      </c>
      <c r="E13" s="181">
        <v>44757</v>
      </c>
      <c r="F13" s="8" t="s">
        <v>400</v>
      </c>
      <c r="G13" s="2" t="str">
        <f>VLOOKUP(A13,'[3]Monitor Schedule'!$A:$BM,13,FALSE)</f>
        <v>Yes</v>
      </c>
      <c r="H13" s="2" t="str">
        <f>VLOOKUP(A13,'[3]Monitor Schedule'!$A:$BM,14,FALSE)</f>
        <v>Yes</v>
      </c>
      <c r="I13" s="2" t="str">
        <f>VLOOKUP(A13,'[3]Monitor Schedule'!$A:$BM,15,FALSE)</f>
        <v>Yes</v>
      </c>
      <c r="J13" s="2" t="str">
        <f>VLOOKUP(A13,'[3]Monitor Schedule'!$A:$BM,16,FALSE)</f>
        <v>Yes</v>
      </c>
      <c r="K13" s="2" t="str">
        <f>VLOOKUP(A13,'[3]Monitor Schedule'!$A:$BM,17,FALSE)</f>
        <v>Yes</v>
      </c>
      <c r="L13" s="2" t="str">
        <f>VLOOKUP(A13,'[3]Monitor Schedule'!$A:$BM,18,FALSE)</f>
        <v>No</v>
      </c>
      <c r="M13" s="2" t="str">
        <f>VLOOKUP(A13,'[3]Monitor Schedule'!$A:$BM,19,FALSE)</f>
        <v>No</v>
      </c>
      <c r="N13" s="2" t="str">
        <f>VLOOKUP(A13,'[3]Monitor Schedule'!$A:$BM,20,FALSE)</f>
        <v>No</v>
      </c>
      <c r="O13" s="2" t="str">
        <f>VLOOKUP(A13,'[3]Monitor Schedule'!$A:$BM,21,FALSE)</f>
        <v>No</v>
      </c>
      <c r="P13" s="2" t="str">
        <f>VLOOKUP(A13,'[3]Monitor Schedule'!$A:$BM,22,FALSE)</f>
        <v>No</v>
      </c>
      <c r="Q13" s="2" t="str">
        <f>VLOOKUP(A13,'[3]Monitor Schedule'!$A:$BM,23,FALSE)</f>
        <v>No</v>
      </c>
      <c r="R13" s="2" t="str">
        <f>VLOOKUP(A13,'[3]Monitor Schedule'!$A:$BM,24,FALSE)</f>
        <v>No</v>
      </c>
      <c r="S13" s="2" t="str">
        <f>VLOOKUP(A13,'[3]Monitor Schedule'!$A:$BM,25,FALSE)</f>
        <v>No</v>
      </c>
      <c r="T13" s="2" t="str">
        <f>VLOOKUP(A13,'[3]Monitor Schedule'!$A:$BM,26,FALSE)</f>
        <v>No</v>
      </c>
      <c r="U13" s="2" t="str">
        <f>VLOOKUP(A13,'[3]Monitor Schedule'!$A:$BM,27,FALSE)</f>
        <v>No</v>
      </c>
      <c r="V13" s="2" t="str">
        <f>VLOOKUP(A13,'[3]Monitor Schedule'!$A:$BM,28,FALSE)</f>
        <v>No</v>
      </c>
      <c r="W13" s="2" t="str">
        <f>VLOOKUP(A13,'[3]Monitor Schedule'!$A:$BM,29,FALSE)</f>
        <v>No</v>
      </c>
      <c r="X13" s="2" t="str">
        <f>VLOOKUP(A13,'[3]Monitor Schedule'!$A:$BM,30,FALSE)</f>
        <v>No</v>
      </c>
      <c r="Y13" s="2" t="str">
        <f>VLOOKUP(A13,'[3]Monitor Schedule'!$A:$BM,31,FALSE)</f>
        <v>No</v>
      </c>
      <c r="Z13" s="2" t="str">
        <f>VLOOKUP(A13,'[3]Monitor Schedule'!$A:$BM,32,FALSE)</f>
        <v>No</v>
      </c>
      <c r="AA13" s="2" t="str">
        <f>VLOOKUP(A13,'[3]Monitor Schedule'!$A:$BM,33,FALSE)</f>
        <v>No</v>
      </c>
      <c r="AB13" s="2" t="str">
        <f>VLOOKUP(A13,'[3]Monitor Schedule'!$A:$BM,34,FALSE)</f>
        <v>No</v>
      </c>
      <c r="AC13" s="2" t="str">
        <f>VLOOKUP(A13,'[3]Monitor Schedule'!$A:$BM,35,FALSE)</f>
        <v>No</v>
      </c>
      <c r="AD13" s="2" t="str">
        <f>VLOOKUP(A13,'[3]Monitor Schedule'!$A:$BM,36,FALSE)</f>
        <v>No</v>
      </c>
      <c r="AE13" s="2" t="str">
        <f>VLOOKUP(A13,'[3]Monitor Schedule'!$A:$BM,37,FALSE)</f>
        <v>No</v>
      </c>
      <c r="AF13" s="2" t="str">
        <f>VLOOKUP(A13,'[3]Monitor Schedule'!$A:$BM,38,FALSE)</f>
        <v>No</v>
      </c>
      <c r="AG13" s="2" t="str">
        <f>VLOOKUP(A13,'[3]Monitor Schedule'!$A:$BM,39,FALSE)</f>
        <v>No</v>
      </c>
      <c r="AH13" s="2" t="str">
        <f>VLOOKUP(A13,'[3]Monitor Schedule'!$A:$BM,40,FALSE)</f>
        <v>No</v>
      </c>
      <c r="AI13" s="2" t="str">
        <f>VLOOKUP(A13,'[3]Monitor Schedule'!$A:$BM,41,FALSE)</f>
        <v>No</v>
      </c>
      <c r="AJ13" s="2" t="str">
        <f>VLOOKUP(A13,'[3]Monitor Schedule'!$A:$BM,42,FALSE)</f>
        <v>No</v>
      </c>
      <c r="AK13" s="2" t="str">
        <f>VLOOKUP(A13,'[3]Monitor Schedule'!$A:$BM,43,FALSE)</f>
        <v>No</v>
      </c>
      <c r="AL13" s="2" t="str">
        <f>VLOOKUP(A13,'[3]Monitor Schedule'!$A:$BM,44,FALSE)</f>
        <v>No</v>
      </c>
      <c r="AM13" s="2" t="str">
        <f>VLOOKUP(A13,'[3]Monitor Schedule'!$A:$BM,45,FALSE)</f>
        <v>No</v>
      </c>
      <c r="AN13" s="2" t="str">
        <f>VLOOKUP(A13,'[3]Monitor Schedule'!$A:$BM,46,FALSE)</f>
        <v>No</v>
      </c>
      <c r="AO13" s="2" t="str">
        <f>VLOOKUP(A13,'[3]Monitor Schedule'!$A:$BM,47,FALSE)</f>
        <v>No</v>
      </c>
      <c r="AP13" s="2" t="str">
        <f>VLOOKUP(A13,'[3]Monitor Schedule'!$A:$BM,48,FALSE)</f>
        <v>No</v>
      </c>
      <c r="AQ13" s="2" t="str">
        <f>VLOOKUP(A13,'[3]Monitor Schedule'!$A:$BM,49,FALSE)</f>
        <v>No</v>
      </c>
      <c r="AR13" s="2" t="str">
        <f>VLOOKUP(A13,'[3]Monitor Schedule'!$A:$BM,50,FALSE)</f>
        <v>No</v>
      </c>
      <c r="AS13" s="2" t="str">
        <f>VLOOKUP(A13,'[3]Monitor Schedule'!$A:$BM,51,FALSE)</f>
        <v>No</v>
      </c>
      <c r="AT13" s="2" t="str">
        <f>VLOOKUP(A13,'[3]Monitor Schedule'!$A:$BM,52,FALSE)</f>
        <v>No</v>
      </c>
      <c r="AU13" s="2" t="str">
        <f>VLOOKUP(A13,'[3]Monitor Schedule'!$A:$BM,53,FALSE)</f>
        <v>No</v>
      </c>
      <c r="AV13" s="2" t="str">
        <f>VLOOKUP(A13,'[3]Monitor Schedule'!$A:$BM,54,FALSE)</f>
        <v>No</v>
      </c>
      <c r="AW13" s="2" t="str">
        <f>VLOOKUP(A13,'[3]Monitor Schedule'!$A:$BM,55,FALSE)</f>
        <v>No</v>
      </c>
      <c r="AX13" s="2" t="str">
        <f>VLOOKUP(A13,'[3]Monitor Schedule'!$A:$BM,56,FALSE)</f>
        <v>No</v>
      </c>
      <c r="AY13" s="2" t="str">
        <f>VLOOKUP(A13,'[3]Monitor Schedule'!$A:$BM,57,FALSE)</f>
        <v>No</v>
      </c>
      <c r="AZ13" s="2" t="str">
        <f>VLOOKUP(A13,'[3]Monitor Schedule'!$A:$BM,58,FALSE)</f>
        <v>No</v>
      </c>
      <c r="BA13" s="2" t="str">
        <f>VLOOKUP(A13,'[3]Monitor Schedule'!$A:$BM,59,FALSE)</f>
        <v>No</v>
      </c>
      <c r="BB13" s="2" t="str">
        <f>VLOOKUP(A13,'[3]Monitor Schedule'!$A:$BM,60,FALSE)</f>
        <v>No</v>
      </c>
      <c r="BC13" s="2" t="str">
        <f>VLOOKUP(A13,'[3]Monitor Schedule'!$A:$BM,61,FALSE)</f>
        <v>No</v>
      </c>
      <c r="BD13" s="2" t="str">
        <f>VLOOKUP(A13,'[3]Monitor Schedule'!$A:$BM,62,FALSE)</f>
        <v>No</v>
      </c>
      <c r="BE13" s="2" t="str">
        <f>VLOOKUP(A13,'[3]Monitor Schedule'!$A:$BM,63,FALSE)</f>
        <v>No</v>
      </c>
      <c r="BF13" s="2" t="str">
        <f>VLOOKUP(A13,'[3]Monitor Schedule'!$A:$BM,64,FALSE)</f>
        <v>No</v>
      </c>
    </row>
    <row r="14" spans="1:59">
      <c r="A14" s="8">
        <v>54831</v>
      </c>
      <c r="B14" s="8" t="s">
        <v>59</v>
      </c>
      <c r="C14" s="8" t="s">
        <v>60</v>
      </c>
      <c r="D14" s="181" t="e">
        <f>VLOOKUP(A14,[5]Master!$E:$Q,13,FALSE)</f>
        <v>#N/A</v>
      </c>
      <c r="E14" s="181">
        <v>44757</v>
      </c>
      <c r="F14" s="8" t="s">
        <v>58</v>
      </c>
      <c r="G14" s="2" t="s">
        <v>28</v>
      </c>
      <c r="H14" s="2" t="s">
        <v>28</v>
      </c>
      <c r="I14" s="2" t="s">
        <v>28</v>
      </c>
      <c r="J14" s="2" t="s">
        <v>28</v>
      </c>
      <c r="K14" s="2" t="s">
        <v>28</v>
      </c>
      <c r="L14" s="2" t="s">
        <v>28</v>
      </c>
      <c r="M14" s="2" t="s">
        <v>28</v>
      </c>
      <c r="N14" s="2" t="s">
        <v>30</v>
      </c>
      <c r="O14" s="2" t="s">
        <v>30</v>
      </c>
      <c r="P14" s="2" t="str">
        <f>VLOOKUP(A14,'[3]Monitor Schedule'!$A:$BM,22,FALSE)</f>
        <v>Yes</v>
      </c>
      <c r="Q14" s="2" t="str">
        <f>VLOOKUP(A14,'[3]Monitor Schedule'!$A:$BM,23,FALSE)</f>
        <v>Yes</v>
      </c>
      <c r="R14" s="2" t="str">
        <f>VLOOKUP(A14,'[3]Monitor Schedule'!$A:$BM,24,FALSE)</f>
        <v>Yes</v>
      </c>
      <c r="S14" s="2" t="s">
        <v>28</v>
      </c>
      <c r="T14" s="2" t="str">
        <f>VLOOKUP(A14,'[3]Monitor Schedule'!$A:$BM,26,FALSE)</f>
        <v>Yes</v>
      </c>
      <c r="U14" s="2" t="str">
        <f>VLOOKUP(A14,'[3]Monitor Schedule'!$A:$BM,27,FALSE)</f>
        <v>Yes</v>
      </c>
      <c r="V14" s="2" t="str">
        <f>VLOOKUP(A14,'[3]Monitor Schedule'!$A:$BM,28,FALSE)</f>
        <v>No</v>
      </c>
      <c r="W14" s="2" t="str">
        <f>VLOOKUP(A14,'[3]Monitor Schedule'!$A:$BM,29,FALSE)</f>
        <v>Yes</v>
      </c>
      <c r="X14" s="2" t="str">
        <f>VLOOKUP(A14,'[3]Monitor Schedule'!$A:$BM,30,FALSE)</f>
        <v>Yes</v>
      </c>
      <c r="Y14" s="2" t="s">
        <v>28</v>
      </c>
      <c r="Z14" s="2" t="s">
        <v>28</v>
      </c>
      <c r="AA14" s="2" t="s">
        <v>28</v>
      </c>
      <c r="AB14" s="2" t="str">
        <f>VLOOKUP(A14,'[3]Monitor Schedule'!$A:$BM,34,FALSE)</f>
        <v>Yes</v>
      </c>
      <c r="AC14" s="2" t="str">
        <f>VLOOKUP(A14,'[3]Monitor Schedule'!$A:$BM,35,FALSE)</f>
        <v>No</v>
      </c>
      <c r="AD14" s="2" t="str">
        <f>VLOOKUP(A14,'[3]Monitor Schedule'!$A:$BM,36,FALSE)</f>
        <v>No</v>
      </c>
      <c r="AE14" s="2" t="s">
        <v>28</v>
      </c>
      <c r="AF14" s="2" t="str">
        <f>VLOOKUP(A14,'[3]Monitor Schedule'!$A:$BM,38,FALSE)</f>
        <v>Yes</v>
      </c>
      <c r="AG14" s="2" t="str">
        <f>VLOOKUP(A14,'[3]Monitor Schedule'!$A:$BM,39,FALSE)</f>
        <v>Yes</v>
      </c>
      <c r="AH14" s="2" t="str">
        <f>VLOOKUP(A14,'[3]Monitor Schedule'!$A:$BM,40,FALSE)</f>
        <v>Yes</v>
      </c>
      <c r="AI14" s="2" t="s">
        <v>28</v>
      </c>
      <c r="AJ14" s="2" t="str">
        <f>VLOOKUP(A14,'[3]Monitor Schedule'!$A:$BM,42,FALSE)</f>
        <v>No</v>
      </c>
      <c r="AK14" s="2" t="str">
        <f>VLOOKUP(A14,'[3]Monitor Schedule'!$A:$BM,43,FALSE)</f>
        <v>No</v>
      </c>
      <c r="AL14" s="2" t="str">
        <f>VLOOKUP(A14,'[3]Monitor Schedule'!$A:$BM,44,FALSE)</f>
        <v>Yes</v>
      </c>
      <c r="AM14" s="2" t="str">
        <f>VLOOKUP(A14,'[3]Monitor Schedule'!$A:$BM,45,FALSE)</f>
        <v>Yes</v>
      </c>
      <c r="AN14" s="2" t="str">
        <f>VLOOKUP(A14,'[3]Monitor Schedule'!$A:$BM,46,FALSE)</f>
        <v>Yes</v>
      </c>
      <c r="AO14" s="2" t="str">
        <f>VLOOKUP(A14,'[3]Monitor Schedule'!$A:$BM,47,FALSE)</f>
        <v>Yes</v>
      </c>
      <c r="AP14" s="2" t="str">
        <f>VLOOKUP(A14,'[3]Monitor Schedule'!$A:$BM,48,FALSE)</f>
        <v>Yes</v>
      </c>
      <c r="AQ14" s="2" t="str">
        <f>VLOOKUP(A14,'[3]Monitor Schedule'!$A:$BM,49,FALSE)</f>
        <v>No</v>
      </c>
      <c r="AR14" s="2" t="str">
        <f>VLOOKUP(A14,'[3]Monitor Schedule'!$A:$BM,50,FALSE)</f>
        <v>No</v>
      </c>
      <c r="AS14" s="2" t="str">
        <f>VLOOKUP(A14,'[3]Monitor Schedule'!$A:$BM,51,FALSE)</f>
        <v>No</v>
      </c>
      <c r="AT14" s="2" t="str">
        <f>VLOOKUP(A14,'[3]Monitor Schedule'!$A:$BM,52,FALSE)</f>
        <v>No</v>
      </c>
      <c r="AU14" s="2" t="str">
        <f>VLOOKUP(A14,'[3]Monitor Schedule'!$A:$BM,53,FALSE)</f>
        <v>No</v>
      </c>
      <c r="AV14" s="2" t="str">
        <f>VLOOKUP(A14,'[3]Monitor Schedule'!$A:$BM,54,FALSE)</f>
        <v>Yes</v>
      </c>
      <c r="AW14" s="2" t="str">
        <f>VLOOKUP(A14,'[3]Monitor Schedule'!$A:$BM,55,FALSE)</f>
        <v>No</v>
      </c>
      <c r="AX14" s="2" t="str">
        <f>VLOOKUP(A14,'[3]Monitor Schedule'!$A:$BM,56,FALSE)</f>
        <v>No</v>
      </c>
      <c r="AY14" s="2" t="str">
        <f>VLOOKUP(A14,'[3]Monitor Schedule'!$A:$BM,57,FALSE)</f>
        <v>No</v>
      </c>
      <c r="AZ14" s="2" t="str">
        <f>VLOOKUP(A14,'[3]Monitor Schedule'!$A:$BM,58,FALSE)</f>
        <v>No</v>
      </c>
      <c r="BA14" s="2" t="str">
        <f>VLOOKUP(A14,'[3]Monitor Schedule'!$A:$BM,59,FALSE)</f>
        <v>No</v>
      </c>
      <c r="BB14" s="2" t="str">
        <f>VLOOKUP(A14,'[3]Monitor Schedule'!$A:$BM,60,FALSE)</f>
        <v>No</v>
      </c>
      <c r="BC14" s="2" t="str">
        <f>VLOOKUP(A14,'[3]Monitor Schedule'!$A:$BM,61,FALSE)</f>
        <v>No</v>
      </c>
      <c r="BD14" s="2" t="str">
        <f>VLOOKUP(A14,'[3]Monitor Schedule'!$A:$BM,62,FALSE)</f>
        <v>No</v>
      </c>
      <c r="BE14" s="2" t="s">
        <v>28</v>
      </c>
      <c r="BF14" s="2" t="s">
        <v>28</v>
      </c>
    </row>
    <row r="15" spans="1:59">
      <c r="A15" s="8">
        <v>660884</v>
      </c>
      <c r="B15" s="8" t="s">
        <v>56</v>
      </c>
      <c r="C15" s="8" t="s">
        <v>57</v>
      </c>
      <c r="D15" s="181" t="e">
        <f>VLOOKUP(A15,[5]Master!$E:$Q,13,FALSE)</f>
        <v>#N/A</v>
      </c>
      <c r="E15" s="181">
        <v>44757</v>
      </c>
      <c r="F15" s="8" t="s">
        <v>58</v>
      </c>
      <c r="G15" s="2" t="str">
        <f>VLOOKUP(A15,'[3]Monitor Schedule'!$A:$BM,13,FALSE)</f>
        <v>Yes</v>
      </c>
      <c r="H15" s="2" t="str">
        <f>VLOOKUP(A15,'[3]Monitor Schedule'!$A:$BM,14,FALSE)</f>
        <v>Yes</v>
      </c>
      <c r="I15" s="2" t="str">
        <f>VLOOKUP(A15,'[3]Monitor Schedule'!$A:$BM,15,FALSE)</f>
        <v>Yes</v>
      </c>
      <c r="J15" s="2" t="str">
        <f>VLOOKUP(A15,'[3]Monitor Schedule'!$A:$BM,16,FALSE)</f>
        <v>No</v>
      </c>
      <c r="K15" s="2" t="str">
        <f>VLOOKUP(A15,'[3]Monitor Schedule'!$A:$BM,17,FALSE)</f>
        <v>No</v>
      </c>
      <c r="L15" s="2" t="str">
        <f>VLOOKUP(A15,'[3]Monitor Schedule'!$A:$BM,18,FALSE)</f>
        <v>Yes</v>
      </c>
      <c r="M15" s="2" t="str">
        <f>VLOOKUP(A15,'[3]Monitor Schedule'!$A:$BM,19,FALSE)</f>
        <v>No</v>
      </c>
      <c r="N15" s="2" t="str">
        <f>VLOOKUP(A15,'[3]Monitor Schedule'!$A:$BM,20,FALSE)</f>
        <v>Yes</v>
      </c>
      <c r="O15" s="2" t="str">
        <f>VLOOKUP(A15,'[3]Monitor Schedule'!$A:$BM,21,FALSE)</f>
        <v>Yes</v>
      </c>
      <c r="P15" s="2" t="str">
        <f>VLOOKUP(A15,'[3]Monitor Schedule'!$A:$BM,22,FALSE)</f>
        <v>Yes</v>
      </c>
      <c r="Q15" s="2" t="str">
        <f>VLOOKUP(A15,'[3]Monitor Schedule'!$A:$BM,23,FALSE)</f>
        <v>No</v>
      </c>
      <c r="R15" s="2" t="str">
        <f>VLOOKUP(A15,'[3]Monitor Schedule'!$A:$BM,24,FALSE)</f>
        <v>No</v>
      </c>
      <c r="S15" s="2" t="s">
        <v>28</v>
      </c>
      <c r="T15" s="2" t="str">
        <f>VLOOKUP(A15,'[3]Monitor Schedule'!$A:$BM,26,FALSE)</f>
        <v>No</v>
      </c>
      <c r="U15" s="2" t="str">
        <f>VLOOKUP(A15,'[3]Monitor Schedule'!$A:$BM,27,FALSE)</f>
        <v>Yes</v>
      </c>
      <c r="V15" s="2" t="str">
        <f>VLOOKUP(A15,'[3]Monitor Schedule'!$A:$BM,28,FALSE)</f>
        <v>Yes</v>
      </c>
      <c r="W15" s="2" t="str">
        <f>VLOOKUP(A15,'[3]Monitor Schedule'!$A:$BM,29,FALSE)</f>
        <v>Yes</v>
      </c>
      <c r="X15" s="2" t="str">
        <f>VLOOKUP(A15,'[3]Monitor Schedule'!$A:$BM,30,FALSE)</f>
        <v>No</v>
      </c>
      <c r="Y15" s="2" t="str">
        <f>VLOOKUP(A15,'[3]Monitor Schedule'!$A:$BM,31,FALSE)</f>
        <v>No</v>
      </c>
      <c r="Z15" s="2" t="s">
        <v>28</v>
      </c>
      <c r="AA15" s="2" t="str">
        <f>VLOOKUP(A15,'[3]Monitor Schedule'!$A:$BM,33,FALSE)</f>
        <v>No</v>
      </c>
      <c r="AB15" s="2" t="str">
        <f>VLOOKUP(A15,'[3]Monitor Schedule'!$A:$BM,34,FALSE)</f>
        <v>Yes</v>
      </c>
      <c r="AC15" s="2" t="str">
        <f>VLOOKUP(A15,'[3]Monitor Schedule'!$A:$BM,35,FALSE)</f>
        <v>Yes</v>
      </c>
      <c r="AD15" s="2" t="str">
        <f>VLOOKUP(A15,'[3]Monitor Schedule'!$A:$BM,36,FALSE)</f>
        <v>Yes</v>
      </c>
      <c r="AE15" s="2" t="str">
        <f>VLOOKUP(A15,'[3]Monitor Schedule'!$A:$BM,37,FALSE)</f>
        <v>No</v>
      </c>
      <c r="AF15" s="2" t="str">
        <f>VLOOKUP(A15,'[3]Monitor Schedule'!$A:$BM,38,FALSE)</f>
        <v>No</v>
      </c>
      <c r="AG15" s="2" t="str">
        <f>VLOOKUP(A15,'[3]Monitor Schedule'!$A:$BM,39,FALSE)</f>
        <v>Yes</v>
      </c>
      <c r="AH15" s="2" t="str">
        <f>VLOOKUP(A15,'[3]Monitor Schedule'!$A:$BM,40,FALSE)</f>
        <v>No</v>
      </c>
      <c r="AI15" s="2" t="str">
        <f>VLOOKUP(A15,'[3]Monitor Schedule'!$A:$BM,41,FALSE)</f>
        <v>Yes</v>
      </c>
      <c r="AJ15" s="2" t="str">
        <f>VLOOKUP(A15,'[3]Monitor Schedule'!$A:$BM,42,FALSE)</f>
        <v>Yes</v>
      </c>
      <c r="AK15" s="2" t="str">
        <f>VLOOKUP(A15,'[3]Monitor Schedule'!$A:$BM,43,FALSE)</f>
        <v>Yes</v>
      </c>
      <c r="AL15" s="2" t="str">
        <f>VLOOKUP(A15,'[3]Monitor Schedule'!$A:$BM,44,FALSE)</f>
        <v>No</v>
      </c>
      <c r="AM15" s="2" t="str">
        <f>VLOOKUP(A15,'[3]Monitor Schedule'!$A:$BM,45,FALSE)</f>
        <v>No</v>
      </c>
      <c r="AN15" s="2" t="str">
        <f>VLOOKUP(A15,'[3]Monitor Schedule'!$A:$BM,46,FALSE)</f>
        <v>Yes</v>
      </c>
      <c r="AO15" s="2" t="str">
        <f>VLOOKUP(A15,'[3]Monitor Schedule'!$A:$BM,47,FALSE)</f>
        <v>No</v>
      </c>
      <c r="AP15" s="2" t="str">
        <f>VLOOKUP(A15,'[3]Monitor Schedule'!$A:$BM,48,FALSE)</f>
        <v>Yes</v>
      </c>
      <c r="AQ15" s="2" t="str">
        <f>VLOOKUP(A15,'[3]Monitor Schedule'!$A:$BM,49,FALSE)</f>
        <v>Yes</v>
      </c>
      <c r="AR15" s="2" t="str">
        <f>VLOOKUP(A15,'[3]Monitor Schedule'!$A:$BM,50,FALSE)</f>
        <v>Yes</v>
      </c>
      <c r="AS15" s="2" t="str">
        <f>VLOOKUP(A15,'[3]Monitor Schedule'!$A:$BM,51,FALSE)</f>
        <v>No</v>
      </c>
      <c r="AT15" s="2" t="str">
        <f>VLOOKUP(A15,'[3]Monitor Schedule'!$A:$BM,52,FALSE)</f>
        <v>No</v>
      </c>
      <c r="AU15" s="2" t="str">
        <f>VLOOKUP(A15,'[3]Monitor Schedule'!$A:$BM,53,FALSE)</f>
        <v>Yes</v>
      </c>
      <c r="AV15" s="2" t="str">
        <f>VLOOKUP(A15,'[3]Monitor Schedule'!$A:$BM,54,FALSE)</f>
        <v>No</v>
      </c>
      <c r="AW15" s="2" t="str">
        <f>VLOOKUP(A15,'[3]Monitor Schedule'!$A:$BM,55,FALSE)</f>
        <v>Yes</v>
      </c>
      <c r="AX15" s="2" t="s">
        <v>30</v>
      </c>
      <c r="AY15" s="2" t="s">
        <v>30</v>
      </c>
      <c r="AZ15" s="2" t="str">
        <f>VLOOKUP(A15,'[3]Monitor Schedule'!$A:$BM,58,FALSE)</f>
        <v>No</v>
      </c>
      <c r="BA15" s="2" t="str">
        <f>VLOOKUP(A15,'[3]Monitor Schedule'!$A:$BM,59,FALSE)</f>
        <v>No</v>
      </c>
      <c r="BB15" s="2" t="str">
        <f>VLOOKUP(A15,'[3]Monitor Schedule'!$A:$BM,60,FALSE)</f>
        <v>No</v>
      </c>
      <c r="BC15" s="2" t="str">
        <f>VLOOKUP(A15,'[3]Monitor Schedule'!$A:$BM,61,FALSE)</f>
        <v>No</v>
      </c>
      <c r="BD15" s="2" t="s">
        <v>30</v>
      </c>
      <c r="BE15" s="2" t="s">
        <v>30</v>
      </c>
      <c r="BF15" s="2" t="s">
        <v>30</v>
      </c>
    </row>
    <row r="16" spans="1:59">
      <c r="A16" s="8">
        <v>9291</v>
      </c>
      <c r="B16" s="8" t="s">
        <v>465</v>
      </c>
      <c r="C16" s="8" t="s">
        <v>466</v>
      </c>
      <c r="D16" s="181" t="e">
        <f>VLOOKUP(A16,[5]Master!$E:$Q,13,FALSE)</f>
        <v>#N/A</v>
      </c>
      <c r="E16" s="181">
        <v>44770</v>
      </c>
      <c r="F16" s="8" t="s">
        <v>30</v>
      </c>
      <c r="G16" s="2" t="e">
        <f>VLOOKUP(A16,'[3]Monitor Schedule'!$A:$BM,13,FALSE)</f>
        <v>#N/A</v>
      </c>
      <c r="H16" s="2" t="e">
        <f>VLOOKUP(A16,'[3]Monitor Schedule'!$A:$BM,14,FALSE)</f>
        <v>#N/A</v>
      </c>
      <c r="I16" s="2" t="e">
        <f>VLOOKUP(A16,'[3]Monitor Schedule'!$A:$BM,15,FALSE)</f>
        <v>#N/A</v>
      </c>
      <c r="J16" s="2" t="e">
        <f>VLOOKUP(A16,'[3]Monitor Schedule'!$A:$BM,16,FALSE)</f>
        <v>#N/A</v>
      </c>
      <c r="K16" s="2" t="e">
        <f>VLOOKUP(A16,'[3]Monitor Schedule'!$A:$BM,17,FALSE)</f>
        <v>#N/A</v>
      </c>
      <c r="L16" s="2" t="e">
        <f>VLOOKUP(A16,'[3]Monitor Schedule'!$A:$BM,18,FALSE)</f>
        <v>#N/A</v>
      </c>
      <c r="M16" s="2" t="e">
        <f>VLOOKUP(A16,'[3]Monitor Schedule'!$A:$BM,19,FALSE)</f>
        <v>#N/A</v>
      </c>
      <c r="N16" s="2" t="e">
        <f>VLOOKUP(A16,'[3]Monitor Schedule'!$A:$BM,20,FALSE)</f>
        <v>#N/A</v>
      </c>
      <c r="O16" s="2" t="e">
        <f>VLOOKUP(A16,'[3]Monitor Schedule'!$A:$BM,21,FALSE)</f>
        <v>#N/A</v>
      </c>
      <c r="P16" s="2" t="e">
        <f>VLOOKUP(A16,'[3]Monitor Schedule'!$A:$BM,22,FALSE)</f>
        <v>#N/A</v>
      </c>
      <c r="Q16" s="2" t="e">
        <f>VLOOKUP(A16,'[3]Monitor Schedule'!$A:$BM,23,FALSE)</f>
        <v>#N/A</v>
      </c>
      <c r="R16" s="2" t="e">
        <f>VLOOKUP(A16,'[3]Monitor Schedule'!$A:$BM,24,FALSE)</f>
        <v>#N/A</v>
      </c>
      <c r="S16" s="2" t="e">
        <f>VLOOKUP(A16,'[3]Monitor Schedule'!$A:$BM,25,FALSE)</f>
        <v>#N/A</v>
      </c>
      <c r="T16" s="2" t="e">
        <f>VLOOKUP(A16,'[3]Monitor Schedule'!$A:$BM,26,FALSE)</f>
        <v>#N/A</v>
      </c>
      <c r="U16" s="2" t="e">
        <f>VLOOKUP(A16,'[3]Monitor Schedule'!$A:$BM,27,FALSE)</f>
        <v>#N/A</v>
      </c>
      <c r="V16" s="2" t="e">
        <f>VLOOKUP(A16,'[3]Monitor Schedule'!$A:$BM,28,FALSE)</f>
        <v>#N/A</v>
      </c>
      <c r="W16" s="2" t="e">
        <f>VLOOKUP(A16,'[3]Monitor Schedule'!$A:$BM,29,FALSE)</f>
        <v>#N/A</v>
      </c>
      <c r="X16" s="2" t="e">
        <f>VLOOKUP(A16,'[3]Monitor Schedule'!$A:$BM,30,FALSE)</f>
        <v>#N/A</v>
      </c>
      <c r="Y16" s="2" t="e">
        <f>VLOOKUP(A16,'[3]Monitor Schedule'!$A:$BM,31,FALSE)</f>
        <v>#N/A</v>
      </c>
      <c r="Z16" s="2" t="e">
        <f>VLOOKUP(A16,'[3]Monitor Schedule'!$A:$BM,32,FALSE)</f>
        <v>#N/A</v>
      </c>
      <c r="AA16" s="2" t="e">
        <f>VLOOKUP(A16,'[3]Monitor Schedule'!$A:$BM,33,FALSE)</f>
        <v>#N/A</v>
      </c>
      <c r="AB16" s="2" t="e">
        <f>VLOOKUP(A16,'[3]Monitor Schedule'!$A:$BM,34,FALSE)</f>
        <v>#N/A</v>
      </c>
      <c r="AC16" s="2" t="e">
        <f>VLOOKUP(A16,'[3]Monitor Schedule'!$A:$BM,35,FALSE)</f>
        <v>#N/A</v>
      </c>
      <c r="AD16" s="2" t="e">
        <f>VLOOKUP(A16,'[3]Monitor Schedule'!$A:$BM,36,FALSE)</f>
        <v>#N/A</v>
      </c>
      <c r="AE16" s="2" t="e">
        <f>VLOOKUP(A16,'[3]Monitor Schedule'!$A:$BM,37,FALSE)</f>
        <v>#N/A</v>
      </c>
      <c r="AF16" s="2" t="e">
        <f>VLOOKUP(A16,'[3]Monitor Schedule'!$A:$BM,38,FALSE)</f>
        <v>#N/A</v>
      </c>
      <c r="AG16" s="2" t="e">
        <f>VLOOKUP(A16,'[3]Monitor Schedule'!$A:$BM,39,FALSE)</f>
        <v>#N/A</v>
      </c>
      <c r="AH16" s="2" t="e">
        <f>VLOOKUP(A16,'[3]Monitor Schedule'!$A:$BM,40,FALSE)</f>
        <v>#N/A</v>
      </c>
      <c r="AI16" s="2" t="e">
        <f>VLOOKUP(A16,'[3]Monitor Schedule'!$A:$BM,41,FALSE)</f>
        <v>#N/A</v>
      </c>
      <c r="AJ16" s="2" t="e">
        <f>VLOOKUP(A16,'[3]Monitor Schedule'!$A:$BM,42,FALSE)</f>
        <v>#N/A</v>
      </c>
      <c r="AK16" s="2" t="e">
        <f>VLOOKUP(A16,'[3]Monitor Schedule'!$A:$BM,43,FALSE)</f>
        <v>#N/A</v>
      </c>
      <c r="AL16" s="2" t="e">
        <f>VLOOKUP(A16,'[3]Monitor Schedule'!$A:$BM,44,FALSE)</f>
        <v>#N/A</v>
      </c>
      <c r="AM16" s="2" t="e">
        <f>VLOOKUP(A16,'[3]Monitor Schedule'!$A:$BM,45,FALSE)</f>
        <v>#N/A</v>
      </c>
      <c r="AN16" s="2" t="e">
        <f>VLOOKUP(A16,'[3]Monitor Schedule'!$A:$BM,46,FALSE)</f>
        <v>#N/A</v>
      </c>
      <c r="AO16" s="2" t="e">
        <f>VLOOKUP(A16,'[3]Monitor Schedule'!$A:$BM,47,FALSE)</f>
        <v>#N/A</v>
      </c>
      <c r="AP16" s="2" t="e">
        <f>VLOOKUP(A16,'[3]Monitor Schedule'!$A:$BM,48,FALSE)</f>
        <v>#N/A</v>
      </c>
      <c r="AQ16" s="2" t="e">
        <f>VLOOKUP(A16,'[3]Monitor Schedule'!$A:$BM,49,FALSE)</f>
        <v>#N/A</v>
      </c>
      <c r="AR16" s="2" t="e">
        <f>VLOOKUP(A16,'[3]Monitor Schedule'!$A:$BM,50,FALSE)</f>
        <v>#N/A</v>
      </c>
      <c r="AS16" s="2" t="e">
        <f>VLOOKUP(A16,'[3]Monitor Schedule'!$A:$BM,51,FALSE)</f>
        <v>#N/A</v>
      </c>
      <c r="AT16" s="2" t="e">
        <f>VLOOKUP(A16,'[3]Monitor Schedule'!$A:$BM,52,FALSE)</f>
        <v>#N/A</v>
      </c>
      <c r="AU16" s="2" t="e">
        <f>VLOOKUP(A16,'[3]Monitor Schedule'!$A:$BM,53,FALSE)</f>
        <v>#N/A</v>
      </c>
      <c r="AV16" s="2" t="e">
        <f>VLOOKUP(A16,'[3]Monitor Schedule'!$A:$BM,54,FALSE)</f>
        <v>#N/A</v>
      </c>
      <c r="AW16" s="2" t="e">
        <f>VLOOKUP(A16,'[3]Monitor Schedule'!$A:$BM,55,FALSE)</f>
        <v>#N/A</v>
      </c>
      <c r="AX16" s="2" t="e">
        <f>VLOOKUP(A16,'[3]Monitor Schedule'!$A:$BM,56,FALSE)</f>
        <v>#N/A</v>
      </c>
      <c r="AY16" s="2" t="s">
        <v>28</v>
      </c>
      <c r="AZ16" s="2" t="s">
        <v>30</v>
      </c>
      <c r="BA16" s="2" t="s">
        <v>30</v>
      </c>
      <c r="BB16" s="2" t="s">
        <v>28</v>
      </c>
      <c r="BC16" s="2" t="s">
        <v>28</v>
      </c>
      <c r="BD16" s="2" t="s">
        <v>28</v>
      </c>
      <c r="BE16" s="2" t="s">
        <v>30</v>
      </c>
      <c r="BF16" s="2" t="s">
        <v>30</v>
      </c>
    </row>
    <row r="17" spans="1:58">
      <c r="A17" s="8">
        <v>811305</v>
      </c>
      <c r="B17" s="8" t="s">
        <v>212</v>
      </c>
      <c r="C17" s="8" t="s">
        <v>189</v>
      </c>
      <c r="D17" s="181" t="e">
        <f>VLOOKUP(A17,[5]Master!$E:$Q,13,FALSE)</f>
        <v>#N/A</v>
      </c>
      <c r="E17" s="181">
        <v>44778</v>
      </c>
      <c r="F17" s="8" t="s">
        <v>30</v>
      </c>
      <c r="G17" s="2" t="str">
        <f>VLOOKUP(A17,'[3]Monitor Schedule'!$A:$BM,13,FALSE)</f>
        <v>No</v>
      </c>
      <c r="H17" s="2" t="str">
        <f>VLOOKUP(A17,'[3]Monitor Schedule'!$A:$BM,14,FALSE)</f>
        <v>No</v>
      </c>
      <c r="I17" s="2" t="str">
        <f>VLOOKUP(A17,'[3]Monitor Schedule'!$A:$BM,15,FALSE)</f>
        <v>No</v>
      </c>
      <c r="J17" s="2" t="str">
        <f>VLOOKUP(A17,'[3]Monitor Schedule'!$A:$BM,16,FALSE)</f>
        <v>No</v>
      </c>
      <c r="K17" s="2" t="str">
        <f>VLOOKUP(A17,'[3]Monitor Schedule'!$A:$BM,17,FALSE)</f>
        <v>No</v>
      </c>
      <c r="L17" s="2" t="str">
        <f>VLOOKUP(A17,'[3]Monitor Schedule'!$A:$BM,18,FALSE)</f>
        <v>No</v>
      </c>
      <c r="M17" s="2" t="str">
        <f>VLOOKUP(A17,'[3]Monitor Schedule'!$A:$BM,19,FALSE)</f>
        <v>No</v>
      </c>
      <c r="N17" s="2" t="str">
        <f>VLOOKUP(A17,'[3]Monitor Schedule'!$A:$BM,20,FALSE)</f>
        <v>No</v>
      </c>
      <c r="O17" s="2" t="str">
        <f>VLOOKUP(A17,'[3]Monitor Schedule'!$A:$BM,21,FALSE)</f>
        <v>No</v>
      </c>
      <c r="P17" s="2" t="str">
        <f>VLOOKUP(A17,'[3]Monitor Schedule'!$A:$BM,22,FALSE)</f>
        <v>No</v>
      </c>
      <c r="Q17" s="2" t="str">
        <f>VLOOKUP(A17,'[3]Monitor Schedule'!$A:$BM,23,FALSE)</f>
        <v>No</v>
      </c>
      <c r="R17" s="2" t="str">
        <f>VLOOKUP(A17,'[3]Monitor Schedule'!$A:$BM,24,FALSE)</f>
        <v>Yes</v>
      </c>
      <c r="S17" s="2" t="str">
        <f>VLOOKUP(A17,'[3]Monitor Schedule'!$A:$BM,25,FALSE)</f>
        <v>Yes</v>
      </c>
      <c r="T17" s="2" t="str">
        <f>VLOOKUP(A17,'[3]Monitor Schedule'!$A:$BM,26,FALSE)</f>
        <v>Yes</v>
      </c>
      <c r="U17" s="2" t="str">
        <f>VLOOKUP(A17,'[3]Monitor Schedule'!$A:$BM,27,FALSE)</f>
        <v>Yes</v>
      </c>
      <c r="V17" s="2" t="str">
        <f>VLOOKUP(A17,'[3]Monitor Schedule'!$A:$BM,28,FALSE)</f>
        <v>Yes</v>
      </c>
      <c r="W17" s="2" t="str">
        <f>VLOOKUP(A17,'[3]Monitor Schedule'!$A:$BM,29,FALSE)</f>
        <v>Yes</v>
      </c>
      <c r="X17" s="2" t="str">
        <f>VLOOKUP(A17,'[3]Monitor Schedule'!$A:$BM,30,FALSE)</f>
        <v>Yes</v>
      </c>
      <c r="Y17" s="2" t="s">
        <v>30</v>
      </c>
      <c r="Z17" s="2" t="s">
        <v>30</v>
      </c>
      <c r="AA17" s="2" t="str">
        <f>VLOOKUP(A17,'[3]Monitor Schedule'!$A:$BM,33,FALSE)</f>
        <v>Yes</v>
      </c>
      <c r="AB17" s="2" t="str">
        <f>VLOOKUP(A17,'[3]Monitor Schedule'!$A:$BM,34,FALSE)</f>
        <v>Yes</v>
      </c>
      <c r="AC17" s="2" t="str">
        <f>VLOOKUP(A17,'[3]Monitor Schedule'!$A:$BM,35,FALSE)</f>
        <v>Yes</v>
      </c>
      <c r="AD17" s="2" t="str">
        <f>VLOOKUP(A17,'[3]Monitor Schedule'!$A:$BM,36,FALSE)</f>
        <v>Yes</v>
      </c>
      <c r="AE17" s="2" t="str">
        <f>VLOOKUP(A17,'[3]Monitor Schedule'!$A:$BM,37,FALSE)</f>
        <v>Yes</v>
      </c>
      <c r="AF17" s="2" t="s">
        <v>30</v>
      </c>
      <c r="AG17" s="2" t="s">
        <v>30</v>
      </c>
      <c r="AH17" s="2" t="str">
        <f>VLOOKUP(A17,'[3]Monitor Schedule'!$A:$BM,40,FALSE)</f>
        <v>Yes</v>
      </c>
      <c r="AI17" s="2" t="str">
        <f>VLOOKUP(A17,'[3]Monitor Schedule'!$A:$BM,41,FALSE)</f>
        <v>Yes</v>
      </c>
      <c r="AJ17" s="2" t="str">
        <f>VLOOKUP(A17,'[3]Monitor Schedule'!$A:$BM,42,FALSE)</f>
        <v>No</v>
      </c>
      <c r="AK17" s="2" t="str">
        <f>VLOOKUP(A17,'[3]Monitor Schedule'!$A:$BM,43,FALSE)</f>
        <v>No</v>
      </c>
      <c r="AL17" s="2" t="str">
        <f>VLOOKUP(A17,'[3]Monitor Schedule'!$A:$BM,44,FALSE)</f>
        <v>No</v>
      </c>
      <c r="AM17" s="2" t="str">
        <f>VLOOKUP(A17,'[3]Monitor Schedule'!$A:$BM,45,FALSE)</f>
        <v>No</v>
      </c>
      <c r="AN17" s="2" t="str">
        <f>VLOOKUP(A17,'[3]Monitor Schedule'!$A:$BM,46,FALSE)</f>
        <v>No</v>
      </c>
      <c r="AO17" s="2" t="str">
        <f>VLOOKUP(A17,'[3]Monitor Schedule'!$A:$BM,47,FALSE)</f>
        <v>No</v>
      </c>
      <c r="AP17" s="2" t="str">
        <f>VLOOKUP(A17,'[3]Monitor Schedule'!$A:$BM,48,FALSE)</f>
        <v>No</v>
      </c>
      <c r="AQ17" s="2" t="str">
        <f>VLOOKUP(A17,'[3]Monitor Schedule'!$A:$BM,49,FALSE)</f>
        <v>No</v>
      </c>
      <c r="AR17" s="2" t="str">
        <f>VLOOKUP(A17,'[3]Monitor Schedule'!$A:$BM,50,FALSE)</f>
        <v>No</v>
      </c>
      <c r="AS17" s="2" t="str">
        <f>VLOOKUP(A17,'[3]Monitor Schedule'!$A:$BM,51,FALSE)</f>
        <v>Yes</v>
      </c>
      <c r="AT17" s="2" t="str">
        <f>VLOOKUP(A17,'[3]Monitor Schedule'!$A:$BM,52,FALSE)</f>
        <v>Yes</v>
      </c>
      <c r="AU17" s="2" t="str">
        <f>VLOOKUP(A17,'[3]Monitor Schedule'!$A:$BM,53,FALSE)</f>
        <v>Yes</v>
      </c>
      <c r="AV17" s="2" t="str">
        <f>VLOOKUP(A17,'[3]Monitor Schedule'!$A:$BM,54,FALSE)</f>
        <v>Yes</v>
      </c>
      <c r="AW17" s="2" t="str">
        <f>VLOOKUP(A17,'[3]Monitor Schedule'!$A:$BM,55,FALSE)</f>
        <v>Yes</v>
      </c>
      <c r="AX17" s="2" t="str">
        <f>VLOOKUP(A17,'[3]Monitor Schedule'!$A:$BM,56,FALSE)</f>
        <v>Yes</v>
      </c>
      <c r="AY17" s="2" t="str">
        <f>VLOOKUP(A17,'[3]Monitor Schedule'!$A:$BM,57,FALSE)</f>
        <v>Yes</v>
      </c>
      <c r="AZ17" s="2">
        <f>VLOOKUP(A17,'[3]Monitor Schedule'!$A:$BM,58,FALSE)</f>
        <v>0</v>
      </c>
      <c r="BA17" s="2">
        <f>VLOOKUP(A17,'[3]Monitor Schedule'!$A:$BM,59,FALSE)</f>
        <v>0</v>
      </c>
      <c r="BB17" s="2">
        <f>VLOOKUP(A17,'[3]Monitor Schedule'!$A:$BM,60,FALSE)</f>
        <v>0</v>
      </c>
      <c r="BC17" s="2">
        <f>VLOOKUP(A17,'[3]Monitor Schedule'!$A:$BM,61,FALSE)</f>
        <v>0</v>
      </c>
      <c r="BD17" s="2">
        <f>VLOOKUP(A17,'[3]Monitor Schedule'!$A:$BM,62,FALSE)</f>
        <v>0</v>
      </c>
      <c r="BE17" s="2">
        <f>VLOOKUP(A17,'[3]Monitor Schedule'!$A:$BM,63,FALSE)</f>
        <v>0</v>
      </c>
      <c r="BF17" s="2">
        <f>VLOOKUP(A17,'[3]Monitor Schedule'!$A:$BM,64,FALSE)</f>
        <v>0</v>
      </c>
    </row>
    <row r="18" spans="1:58">
      <c r="A18" s="193">
        <v>811942</v>
      </c>
      <c r="B18" s="192" t="s">
        <v>469</v>
      </c>
      <c r="C18" s="192" t="s">
        <v>470</v>
      </c>
      <c r="D18" s="181"/>
      <c r="E18" s="181"/>
      <c r="F18" s="8"/>
      <c r="G18" s="2" t="e">
        <f>VLOOKUP(A18,'[3]Monitor Schedule'!$A:$BM,13,FALSE)</f>
        <v>#N/A</v>
      </c>
      <c r="H18" s="2" t="e">
        <f>VLOOKUP(A18,'[3]Monitor Schedule'!$A:$BM,14,FALSE)</f>
        <v>#N/A</v>
      </c>
      <c r="I18" s="2" t="e">
        <f>VLOOKUP(A18,'[3]Monitor Schedule'!$A:$BM,15,FALSE)</f>
        <v>#N/A</v>
      </c>
      <c r="J18" s="2" t="e">
        <f>VLOOKUP(A18,'[3]Monitor Schedule'!$A:$BM,16,FALSE)</f>
        <v>#N/A</v>
      </c>
      <c r="K18" s="2" t="e">
        <f>VLOOKUP(A18,'[3]Monitor Schedule'!$A:$BM,17,FALSE)</f>
        <v>#N/A</v>
      </c>
      <c r="L18" s="2" t="e">
        <f>VLOOKUP(A18,'[3]Monitor Schedule'!$A:$BM,18,FALSE)</f>
        <v>#N/A</v>
      </c>
      <c r="M18" s="2" t="e">
        <f>VLOOKUP(A18,'[3]Monitor Schedule'!$A:$BM,19,FALSE)</f>
        <v>#N/A</v>
      </c>
      <c r="N18" s="2" t="e">
        <f>VLOOKUP(A18,'[3]Monitor Schedule'!$A:$BM,20,FALSE)</f>
        <v>#N/A</v>
      </c>
      <c r="O18" s="2" t="e">
        <f>VLOOKUP(A18,'[3]Monitor Schedule'!$A:$BM,21,FALSE)</f>
        <v>#N/A</v>
      </c>
      <c r="P18" s="2" t="e">
        <f>VLOOKUP(A18,'[3]Monitor Schedule'!$A:$BM,22,FALSE)</f>
        <v>#N/A</v>
      </c>
      <c r="Q18" s="2" t="e">
        <f>VLOOKUP(A18,'[3]Monitor Schedule'!$A:$BM,23,FALSE)</f>
        <v>#N/A</v>
      </c>
      <c r="R18" s="2" t="e">
        <f>VLOOKUP(A18,'[3]Monitor Schedule'!$A:$BM,24,FALSE)</f>
        <v>#N/A</v>
      </c>
      <c r="S18" s="2" t="e">
        <f>VLOOKUP(A18,'[3]Monitor Schedule'!$A:$BM,25,FALSE)</f>
        <v>#N/A</v>
      </c>
      <c r="T18" s="2" t="e">
        <f>VLOOKUP(A18,'[3]Monitor Schedule'!$A:$BM,26,FALSE)</f>
        <v>#N/A</v>
      </c>
      <c r="U18" s="2" t="e">
        <f>VLOOKUP(A18,'[3]Monitor Schedule'!$A:$BM,27,FALSE)</f>
        <v>#N/A</v>
      </c>
      <c r="V18" s="2" t="e">
        <f>VLOOKUP(A18,'[3]Monitor Schedule'!$A:$BM,28,FALSE)</f>
        <v>#N/A</v>
      </c>
      <c r="W18" s="2" t="e">
        <f>VLOOKUP(A18,'[3]Monitor Schedule'!$A:$BM,29,FALSE)</f>
        <v>#N/A</v>
      </c>
      <c r="X18" s="2" t="e">
        <f>VLOOKUP(A18,'[3]Monitor Schedule'!$A:$BM,30,FALSE)</f>
        <v>#N/A</v>
      </c>
      <c r="Y18" s="2" t="e">
        <f>VLOOKUP(A18,'[3]Monitor Schedule'!$A:$BM,31,FALSE)</f>
        <v>#N/A</v>
      </c>
      <c r="Z18" s="2" t="e">
        <f>VLOOKUP(A18,'[3]Monitor Schedule'!$A:$BM,32,FALSE)</f>
        <v>#N/A</v>
      </c>
      <c r="AA18" s="2" t="e">
        <f>VLOOKUP(A18,'[3]Monitor Schedule'!$A:$BM,33,FALSE)</f>
        <v>#N/A</v>
      </c>
      <c r="AB18" s="2" t="e">
        <f>VLOOKUP(A18,'[3]Monitor Schedule'!$A:$BM,34,FALSE)</f>
        <v>#N/A</v>
      </c>
      <c r="AC18" s="2" t="e">
        <f>VLOOKUP(A18,'[3]Monitor Schedule'!$A:$BM,35,FALSE)</f>
        <v>#N/A</v>
      </c>
      <c r="AD18" s="2" t="e">
        <f>VLOOKUP(A18,'[3]Monitor Schedule'!$A:$BM,36,FALSE)</f>
        <v>#N/A</v>
      </c>
      <c r="AE18" s="2" t="e">
        <f>VLOOKUP(A18,'[3]Monitor Schedule'!$A:$BM,37,FALSE)</f>
        <v>#N/A</v>
      </c>
      <c r="AF18" s="2" t="e">
        <f>VLOOKUP(A18,'[3]Monitor Schedule'!$A:$BM,38,FALSE)</f>
        <v>#N/A</v>
      </c>
      <c r="AG18" s="2" t="e">
        <f>VLOOKUP(A18,'[3]Monitor Schedule'!$A:$BM,39,FALSE)</f>
        <v>#N/A</v>
      </c>
      <c r="AH18" s="2" t="e">
        <f>VLOOKUP(A18,'[3]Monitor Schedule'!$A:$BM,40,FALSE)</f>
        <v>#N/A</v>
      </c>
      <c r="AI18" s="2" t="s">
        <v>30</v>
      </c>
      <c r="AJ18" s="2" t="s">
        <v>30</v>
      </c>
      <c r="AK18" s="2" t="s">
        <v>30</v>
      </c>
      <c r="AL18" s="2" t="e">
        <f>VLOOKUP(A18,'[3]Monitor Schedule'!$A:$BM,44,FALSE)</f>
        <v>#N/A</v>
      </c>
      <c r="AM18" s="2" t="e">
        <f>VLOOKUP(A18,'[3]Monitor Schedule'!$A:$BM,45,FALSE)</f>
        <v>#N/A</v>
      </c>
      <c r="AN18" s="2" t="e">
        <f>VLOOKUP(A18,'[3]Monitor Schedule'!$A:$BM,46,FALSE)</f>
        <v>#N/A</v>
      </c>
      <c r="AO18" s="2" t="e">
        <f>VLOOKUP(A18,'[3]Monitor Schedule'!$A:$BM,47,FALSE)</f>
        <v>#N/A</v>
      </c>
      <c r="AP18" s="2" t="e">
        <f>VLOOKUP(A18,'[3]Monitor Schedule'!$A:$BM,48,FALSE)</f>
        <v>#N/A</v>
      </c>
      <c r="AQ18" s="2" t="e">
        <f>VLOOKUP(A18,'[3]Monitor Schedule'!$A:$BM,49,FALSE)</f>
        <v>#N/A</v>
      </c>
      <c r="AR18" s="2" t="e">
        <f>VLOOKUP(A18,'[3]Monitor Schedule'!$A:$BM,50,FALSE)</f>
        <v>#N/A</v>
      </c>
      <c r="AS18" s="2" t="e">
        <f>VLOOKUP(A18,'[3]Monitor Schedule'!$A:$BM,51,FALSE)</f>
        <v>#N/A</v>
      </c>
      <c r="AT18" s="2" t="e">
        <f>VLOOKUP(A18,'[3]Monitor Schedule'!$A:$BM,52,FALSE)</f>
        <v>#N/A</v>
      </c>
      <c r="AU18" s="2" t="e">
        <f>VLOOKUP(A18,'[3]Monitor Schedule'!$A:$BM,53,FALSE)</f>
        <v>#N/A</v>
      </c>
      <c r="AV18" s="2" t="e">
        <f>VLOOKUP(A18,'[3]Monitor Schedule'!$A:$BM,54,FALSE)</f>
        <v>#N/A</v>
      </c>
      <c r="AW18" s="2" t="s">
        <v>30</v>
      </c>
      <c r="AX18" s="2" t="s">
        <v>30</v>
      </c>
      <c r="AY18" s="2" t="s">
        <v>30</v>
      </c>
      <c r="AZ18" s="2" t="e">
        <f>VLOOKUP(A18,'[3]Monitor Schedule'!$A:$BM,58,FALSE)</f>
        <v>#N/A</v>
      </c>
      <c r="BA18" s="2" t="e">
        <f>VLOOKUP(A18,'[3]Monitor Schedule'!$A:$BM,59,FALSE)</f>
        <v>#N/A</v>
      </c>
      <c r="BB18" s="2" t="e">
        <f>VLOOKUP(A18,'[3]Monitor Schedule'!$A:$BM,60,FALSE)</f>
        <v>#N/A</v>
      </c>
      <c r="BC18" s="2" t="e">
        <f>VLOOKUP(A18,'[3]Monitor Schedule'!$A:$BM,61,FALSE)</f>
        <v>#N/A</v>
      </c>
      <c r="BD18" s="2" t="e">
        <f>VLOOKUP(A18,'[3]Monitor Schedule'!$A:$BM,62,FALSE)</f>
        <v>#N/A</v>
      </c>
      <c r="BE18" s="2" t="e">
        <f>VLOOKUP(A18,'[3]Monitor Schedule'!$A:$BM,63,FALSE)</f>
        <v>#N/A</v>
      </c>
      <c r="BF18" s="2" t="e">
        <f>VLOOKUP(A18,'[3]Monitor Schedule'!$A:$BM,64,FALSE)</f>
        <v>#N/A</v>
      </c>
    </row>
    <row r="19" spans="1:58">
      <c r="A19" s="193">
        <v>819229</v>
      </c>
      <c r="B19" s="192" t="s">
        <v>471</v>
      </c>
      <c r="C19" s="192" t="s">
        <v>472</v>
      </c>
      <c r="D19" s="181"/>
      <c r="E19" s="181"/>
      <c r="F19" s="8"/>
      <c r="G19" s="2" t="e">
        <f>VLOOKUP(A19,'[3]Monitor Schedule'!$A:$BM,13,FALSE)</f>
        <v>#N/A</v>
      </c>
      <c r="H19" s="2" t="e">
        <f>VLOOKUP(A19,'[3]Monitor Schedule'!$A:$BM,14,FALSE)</f>
        <v>#N/A</v>
      </c>
      <c r="I19" s="2" t="e">
        <f>VLOOKUP(A19,'[3]Monitor Schedule'!$A:$BM,15,FALSE)</f>
        <v>#N/A</v>
      </c>
      <c r="J19" s="2" t="e">
        <f>VLOOKUP(A19,'[3]Monitor Schedule'!$A:$BM,16,FALSE)</f>
        <v>#N/A</v>
      </c>
      <c r="K19" s="2" t="e">
        <f>VLOOKUP(A19,'[3]Monitor Schedule'!$A:$BM,17,FALSE)</f>
        <v>#N/A</v>
      </c>
      <c r="L19" s="2" t="e">
        <f>VLOOKUP(A19,'[3]Monitor Schedule'!$A:$BM,18,FALSE)</f>
        <v>#N/A</v>
      </c>
      <c r="M19" s="2" t="e">
        <f>VLOOKUP(A19,'[3]Monitor Schedule'!$A:$BM,19,FALSE)</f>
        <v>#N/A</v>
      </c>
      <c r="N19" s="2" t="e">
        <f>VLOOKUP(A19,'[3]Monitor Schedule'!$A:$BM,20,FALSE)</f>
        <v>#N/A</v>
      </c>
      <c r="O19" s="2" t="e">
        <f>VLOOKUP(A19,'[3]Monitor Schedule'!$A:$BM,21,FALSE)</f>
        <v>#N/A</v>
      </c>
      <c r="P19" s="2" t="e">
        <f>VLOOKUP(A19,'[3]Monitor Schedule'!$A:$BM,22,FALSE)</f>
        <v>#N/A</v>
      </c>
      <c r="Q19" s="2" t="e">
        <f>VLOOKUP(A19,'[3]Monitor Schedule'!$A:$BM,23,FALSE)</f>
        <v>#N/A</v>
      </c>
      <c r="R19" s="2" t="e">
        <f>VLOOKUP(A19,'[3]Monitor Schedule'!$A:$BM,24,FALSE)</f>
        <v>#N/A</v>
      </c>
      <c r="S19" s="2" t="e">
        <f>VLOOKUP(A19,'[3]Monitor Schedule'!$A:$BM,25,FALSE)</f>
        <v>#N/A</v>
      </c>
      <c r="T19" s="2" t="e">
        <f>VLOOKUP(A19,'[3]Monitor Schedule'!$A:$BM,26,FALSE)</f>
        <v>#N/A</v>
      </c>
      <c r="U19" s="2" t="e">
        <f>VLOOKUP(A19,'[3]Monitor Schedule'!$A:$BM,27,FALSE)</f>
        <v>#N/A</v>
      </c>
      <c r="V19" s="2" t="e">
        <f>VLOOKUP(A19,'[3]Monitor Schedule'!$A:$BM,28,FALSE)</f>
        <v>#N/A</v>
      </c>
      <c r="W19" s="2" t="e">
        <f>VLOOKUP(A19,'[3]Monitor Schedule'!$A:$BM,29,FALSE)</f>
        <v>#N/A</v>
      </c>
      <c r="X19" s="2" t="e">
        <f>VLOOKUP(A19,'[3]Monitor Schedule'!$A:$BM,30,FALSE)</f>
        <v>#N/A</v>
      </c>
      <c r="Y19" s="2" t="e">
        <f>VLOOKUP(A19,'[3]Monitor Schedule'!$A:$BM,31,FALSE)</f>
        <v>#N/A</v>
      </c>
      <c r="Z19" s="2" t="e">
        <f>VLOOKUP(A19,'[3]Monitor Schedule'!$A:$BM,32,FALSE)</f>
        <v>#N/A</v>
      </c>
      <c r="AA19" s="2" t="e">
        <f>VLOOKUP(A19,'[3]Monitor Schedule'!$A:$BM,33,FALSE)</f>
        <v>#N/A</v>
      </c>
      <c r="AB19" s="2" t="e">
        <f>VLOOKUP(A19,'[3]Monitor Schedule'!$A:$BM,34,FALSE)</f>
        <v>#N/A</v>
      </c>
      <c r="AC19" s="2" t="e">
        <f>VLOOKUP(A19,'[3]Monitor Schedule'!$A:$BM,35,FALSE)</f>
        <v>#N/A</v>
      </c>
      <c r="AD19" s="2" t="e">
        <f>VLOOKUP(A19,'[3]Monitor Schedule'!$A:$BM,36,FALSE)</f>
        <v>#N/A</v>
      </c>
      <c r="AE19" s="2" t="e">
        <f>VLOOKUP(A19,'[3]Monitor Schedule'!$A:$BM,37,FALSE)</f>
        <v>#N/A</v>
      </c>
      <c r="AF19" s="2" t="e">
        <f>VLOOKUP(A19,'[3]Monitor Schedule'!$A:$BM,38,FALSE)</f>
        <v>#N/A</v>
      </c>
      <c r="AG19" s="2" t="e">
        <f>VLOOKUP(A19,'[3]Monitor Schedule'!$A:$BM,39,FALSE)</f>
        <v>#N/A</v>
      </c>
      <c r="AH19" s="2" t="e">
        <f>VLOOKUP(A19,'[3]Monitor Schedule'!$A:$BM,40,FALSE)</f>
        <v>#N/A</v>
      </c>
      <c r="AI19" s="2" t="e">
        <f>VLOOKUP(A19,'[3]Monitor Schedule'!$A:$BM,41,FALSE)</f>
        <v>#N/A</v>
      </c>
      <c r="AJ19" s="2" t="s">
        <v>30</v>
      </c>
      <c r="AK19" s="2" t="s">
        <v>30</v>
      </c>
      <c r="AL19" s="2" t="e">
        <f>VLOOKUP(A19,'[3]Monitor Schedule'!$A:$BM,44,FALSE)</f>
        <v>#N/A</v>
      </c>
      <c r="AM19" s="2" t="e">
        <f>VLOOKUP(A19,'[3]Monitor Schedule'!$A:$BM,45,FALSE)</f>
        <v>#N/A</v>
      </c>
      <c r="AN19" s="2" t="e">
        <f>VLOOKUP(A19,'[3]Monitor Schedule'!$A:$BM,46,FALSE)</f>
        <v>#N/A</v>
      </c>
      <c r="AO19" s="2" t="e">
        <f>VLOOKUP(A19,'[3]Monitor Schedule'!$A:$BM,47,FALSE)</f>
        <v>#N/A</v>
      </c>
      <c r="AP19" s="2" t="s">
        <v>30</v>
      </c>
      <c r="AQ19" s="2" t="s">
        <v>30</v>
      </c>
      <c r="AR19" s="2" t="s">
        <v>30</v>
      </c>
      <c r="AS19" s="2" t="s">
        <v>30</v>
      </c>
      <c r="AT19" s="2" t="e">
        <f>VLOOKUP(A19,'[3]Monitor Schedule'!$A:$BM,52,FALSE)</f>
        <v>#N/A</v>
      </c>
      <c r="AU19" s="2" t="e">
        <f>VLOOKUP(A19,'[3]Monitor Schedule'!$A:$BM,53,FALSE)</f>
        <v>#N/A</v>
      </c>
      <c r="AV19" s="2" t="e">
        <f>VLOOKUP(A19,'[3]Monitor Schedule'!$A:$BM,54,FALSE)</f>
        <v>#N/A</v>
      </c>
      <c r="AW19" s="2" t="s">
        <v>30</v>
      </c>
      <c r="AX19" s="2" t="s">
        <v>30</v>
      </c>
      <c r="AY19" s="2" t="s">
        <v>30</v>
      </c>
      <c r="AZ19" s="2" t="e">
        <f>VLOOKUP(A19,'[3]Monitor Schedule'!$A:$BM,58,FALSE)</f>
        <v>#N/A</v>
      </c>
      <c r="BA19" s="2" t="e">
        <f>VLOOKUP(A19,'[3]Monitor Schedule'!$A:$BM,59,FALSE)</f>
        <v>#N/A</v>
      </c>
      <c r="BB19" s="2" t="e">
        <f>VLOOKUP(A19,'[3]Monitor Schedule'!$A:$BM,60,FALSE)</f>
        <v>#N/A</v>
      </c>
      <c r="BC19" s="2" t="e">
        <f>VLOOKUP(A19,'[3]Monitor Schedule'!$A:$BM,61,FALSE)</f>
        <v>#N/A</v>
      </c>
      <c r="BD19" s="2" t="e">
        <f>VLOOKUP(A19,'[3]Monitor Schedule'!$A:$BM,62,FALSE)</f>
        <v>#N/A</v>
      </c>
      <c r="BE19" s="2" t="e">
        <f>VLOOKUP(A19,'[3]Monitor Schedule'!$A:$BM,63,FALSE)</f>
        <v>#N/A</v>
      </c>
      <c r="BF19" s="2" t="e">
        <f>VLOOKUP(A19,'[3]Monitor Schedule'!$A:$BM,64,FALSE)</f>
        <v>#N/A</v>
      </c>
    </row>
    <row r="20" spans="1:58">
      <c r="A20" s="192">
        <v>810577</v>
      </c>
      <c r="B20" s="192" t="s">
        <v>473</v>
      </c>
      <c r="C20" s="192" t="s">
        <v>474</v>
      </c>
      <c r="D20" s="181"/>
      <c r="E20" s="181"/>
      <c r="F20" s="8"/>
      <c r="G20" s="2" t="e">
        <f>VLOOKUP(A20,'[3]Monitor Schedule'!$A:$BM,13,FALSE)</f>
        <v>#N/A</v>
      </c>
      <c r="H20" s="2" t="e">
        <f>VLOOKUP(A20,'[3]Monitor Schedule'!$A:$BM,14,FALSE)</f>
        <v>#N/A</v>
      </c>
      <c r="I20" s="2" t="e">
        <f>VLOOKUP(A20,'[3]Monitor Schedule'!$A:$BM,15,FALSE)</f>
        <v>#N/A</v>
      </c>
      <c r="J20" s="2" t="e">
        <f>VLOOKUP(A20,'[3]Monitor Schedule'!$A:$BM,16,FALSE)</f>
        <v>#N/A</v>
      </c>
      <c r="K20" s="2" t="e">
        <f>VLOOKUP(A20,'[3]Monitor Schedule'!$A:$BM,17,FALSE)</f>
        <v>#N/A</v>
      </c>
      <c r="L20" s="2" t="e">
        <f>VLOOKUP(A20,'[3]Monitor Schedule'!$A:$BM,18,FALSE)</f>
        <v>#N/A</v>
      </c>
      <c r="M20" s="2" t="e">
        <f>VLOOKUP(A20,'[3]Monitor Schedule'!$A:$BM,19,FALSE)</f>
        <v>#N/A</v>
      </c>
      <c r="N20" s="2" t="e">
        <f>VLOOKUP(A20,'[3]Monitor Schedule'!$A:$BM,20,FALSE)</f>
        <v>#N/A</v>
      </c>
      <c r="O20" s="2" t="e">
        <f>VLOOKUP(A20,'[3]Monitor Schedule'!$A:$BM,21,FALSE)</f>
        <v>#N/A</v>
      </c>
      <c r="P20" s="2" t="e">
        <f>VLOOKUP(A20,'[3]Monitor Schedule'!$A:$BM,22,FALSE)</f>
        <v>#N/A</v>
      </c>
      <c r="Q20" s="2" t="e">
        <f>VLOOKUP(A20,'[3]Monitor Schedule'!$A:$BM,23,FALSE)</f>
        <v>#N/A</v>
      </c>
      <c r="R20" s="2" t="e">
        <f>VLOOKUP(A20,'[3]Monitor Schedule'!$A:$BM,24,FALSE)</f>
        <v>#N/A</v>
      </c>
      <c r="S20" s="2" t="e">
        <f>VLOOKUP(A20,'[3]Monitor Schedule'!$A:$BM,25,FALSE)</f>
        <v>#N/A</v>
      </c>
      <c r="T20" s="2" t="e">
        <f>VLOOKUP(A20,'[3]Monitor Schedule'!$A:$BM,26,FALSE)</f>
        <v>#N/A</v>
      </c>
      <c r="U20" s="2" t="s">
        <v>30</v>
      </c>
      <c r="V20" s="2" t="s">
        <v>30</v>
      </c>
      <c r="W20" s="2" t="s">
        <v>30</v>
      </c>
      <c r="X20" s="2" t="e">
        <f>VLOOKUP(A20,'[3]Monitor Schedule'!$A:$BM,30,FALSE)</f>
        <v>#N/A</v>
      </c>
      <c r="Y20" s="2" t="e">
        <f>VLOOKUP(A20,'[3]Monitor Schedule'!$A:$BM,31,FALSE)</f>
        <v>#N/A</v>
      </c>
      <c r="Z20" s="2" t="e">
        <f>VLOOKUP(A20,'[3]Monitor Schedule'!$A:$BM,32,FALSE)</f>
        <v>#N/A</v>
      </c>
      <c r="AA20" s="2" t="e">
        <f>VLOOKUP(A20,'[3]Monitor Schedule'!$A:$BM,33,FALSE)</f>
        <v>#N/A</v>
      </c>
      <c r="AB20" s="2" t="e">
        <f>VLOOKUP(A20,'[3]Monitor Schedule'!$A:$BM,34,FALSE)</f>
        <v>#N/A</v>
      </c>
      <c r="AC20" s="2" t="s">
        <v>30</v>
      </c>
      <c r="AD20" s="2" t="s">
        <v>30</v>
      </c>
      <c r="AE20" s="2" t="e">
        <f>VLOOKUP(A20,'[3]Monitor Schedule'!$A:$BM,37,FALSE)</f>
        <v>#N/A</v>
      </c>
      <c r="AF20" s="2" t="e">
        <f>VLOOKUP(A20,'[3]Monitor Schedule'!$A:$BM,38,FALSE)</f>
        <v>#N/A</v>
      </c>
      <c r="AG20" s="2" t="e">
        <f>VLOOKUP(A20,'[3]Monitor Schedule'!$A:$BM,39,FALSE)</f>
        <v>#N/A</v>
      </c>
      <c r="AH20" s="2" t="e">
        <f>VLOOKUP(A20,'[3]Monitor Schedule'!$A:$BM,40,FALSE)</f>
        <v>#N/A</v>
      </c>
      <c r="AI20" s="2" t="e">
        <f>VLOOKUP(A20,'[3]Monitor Schedule'!$A:$BM,41,FALSE)</f>
        <v>#N/A</v>
      </c>
      <c r="AJ20" s="2" t="e">
        <f>VLOOKUP(A20,'[3]Monitor Schedule'!$A:$BM,42,FALSE)</f>
        <v>#N/A</v>
      </c>
      <c r="AK20" s="2" t="e">
        <f>VLOOKUP(A20,'[3]Monitor Schedule'!$A:$BM,43,FALSE)</f>
        <v>#N/A</v>
      </c>
      <c r="AL20" s="2" t="e">
        <f>VLOOKUP(A20,'[3]Monitor Schedule'!$A:$BM,44,FALSE)</f>
        <v>#N/A</v>
      </c>
      <c r="AM20" s="2" t="e">
        <f>VLOOKUP(A20,'[3]Monitor Schedule'!$A:$BM,45,FALSE)</f>
        <v>#N/A</v>
      </c>
      <c r="AN20" s="2" t="e">
        <f>VLOOKUP(A20,'[3]Monitor Schedule'!$A:$BM,46,FALSE)</f>
        <v>#N/A</v>
      </c>
      <c r="AO20" s="2" t="e">
        <f>VLOOKUP(A20,'[3]Monitor Schedule'!$A:$BM,47,FALSE)</f>
        <v>#N/A</v>
      </c>
      <c r="AP20" s="2" t="e">
        <f>VLOOKUP(A20,'[3]Monitor Schedule'!$A:$BM,48,FALSE)</f>
        <v>#N/A</v>
      </c>
      <c r="AQ20" s="2" t="e">
        <f>VLOOKUP(A20,'[3]Monitor Schedule'!$A:$BM,49,FALSE)</f>
        <v>#N/A</v>
      </c>
      <c r="AR20" s="2" t="e">
        <f>VLOOKUP(A20,'[3]Monitor Schedule'!$A:$BM,50,FALSE)</f>
        <v>#N/A</v>
      </c>
      <c r="AS20" s="2" t="e">
        <f>VLOOKUP(A20,'[3]Monitor Schedule'!$A:$BM,51,FALSE)</f>
        <v>#N/A</v>
      </c>
      <c r="AT20" s="2" t="e">
        <f>VLOOKUP(A20,'[3]Monitor Schedule'!$A:$BM,52,FALSE)</f>
        <v>#N/A</v>
      </c>
      <c r="AU20" s="2" t="e">
        <f>VLOOKUP(A20,'[3]Monitor Schedule'!$A:$BM,53,FALSE)</f>
        <v>#N/A</v>
      </c>
      <c r="AV20" s="2" t="e">
        <f>VLOOKUP(A20,'[3]Monitor Schedule'!$A:$BM,54,FALSE)</f>
        <v>#N/A</v>
      </c>
      <c r="AW20" s="2" t="e">
        <f>VLOOKUP(A20,'[3]Monitor Schedule'!$A:$BM,55,FALSE)</f>
        <v>#N/A</v>
      </c>
      <c r="AX20" s="2" t="s">
        <v>30</v>
      </c>
      <c r="AY20" s="2" t="s">
        <v>30</v>
      </c>
      <c r="AZ20" s="2" t="e">
        <f>VLOOKUP(A20,'[3]Monitor Schedule'!$A:$BM,58,FALSE)</f>
        <v>#N/A</v>
      </c>
      <c r="BA20" s="2" t="e">
        <f>VLOOKUP(A20,'[3]Monitor Schedule'!$A:$BM,59,FALSE)</f>
        <v>#N/A</v>
      </c>
      <c r="BB20" s="2" t="e">
        <f>VLOOKUP(A20,'[3]Monitor Schedule'!$A:$BM,60,FALSE)</f>
        <v>#N/A</v>
      </c>
      <c r="BC20" s="2" t="e">
        <f>VLOOKUP(A20,'[3]Monitor Schedule'!$A:$BM,61,FALSE)</f>
        <v>#N/A</v>
      </c>
      <c r="BD20" s="2" t="e">
        <f>VLOOKUP(A20,'[3]Monitor Schedule'!$A:$BM,62,FALSE)</f>
        <v>#N/A</v>
      </c>
      <c r="BE20" s="2" t="e">
        <f>VLOOKUP(A20,'[3]Monitor Schedule'!$A:$BM,63,FALSE)</f>
        <v>#N/A</v>
      </c>
      <c r="BF20" s="2" t="e">
        <f>VLOOKUP(A20,'[3]Monitor Schedule'!$A:$BM,64,FALSE)</f>
        <v>#N/A</v>
      </c>
    </row>
    <row r="21" spans="1:58">
      <c r="A21" s="8">
        <v>81251</v>
      </c>
      <c r="B21" s="8" t="s">
        <v>64</v>
      </c>
      <c r="C21" s="8" t="s">
        <v>65</v>
      </c>
      <c r="D21" s="181" t="e">
        <f>VLOOKUP(A21,[5]Master!$E:$Q,13,FALSE)</f>
        <v>#N/A</v>
      </c>
      <c r="E21" s="181">
        <v>44765</v>
      </c>
      <c r="F21" s="8" t="s">
        <v>30</v>
      </c>
      <c r="G21" s="2" t="s">
        <v>28</v>
      </c>
      <c r="H21" s="2" t="s">
        <v>28</v>
      </c>
      <c r="I21" s="2" t="s">
        <v>28</v>
      </c>
      <c r="J21" s="2" t="s">
        <v>28</v>
      </c>
      <c r="K21" s="2" t="s">
        <v>30</v>
      </c>
      <c r="L21" s="2" t="s">
        <v>30</v>
      </c>
      <c r="M21" s="2" t="s">
        <v>30</v>
      </c>
      <c r="N21" s="2" t="str">
        <f>VLOOKUP(A21,'[3]Monitor Schedule'!$A:$BM,20,FALSE)</f>
        <v>Yes</v>
      </c>
      <c r="O21" s="2" t="str">
        <f>VLOOKUP(A21,'[3]Monitor Schedule'!$A:$BM,21,FALSE)</f>
        <v>Yes</v>
      </c>
      <c r="P21" s="2" t="s">
        <v>28</v>
      </c>
      <c r="Q21" s="2" t="str">
        <f>VLOOKUP(A21,'[3]Monitor Schedule'!$A:$BM,23,FALSE)</f>
        <v>Yes</v>
      </c>
      <c r="R21" s="2" t="str">
        <f>VLOOKUP(A21,'[3]Monitor Schedule'!$A:$BM,24,FALSE)</f>
        <v>No</v>
      </c>
      <c r="S21" s="2" t="str">
        <f>VLOOKUP(A21,'[3]Monitor Schedule'!$A:$BM,25,FALSE)</f>
        <v>No</v>
      </c>
      <c r="T21" s="2" t="str">
        <f>VLOOKUP(A21,'[3]Monitor Schedule'!$A:$BM,26,FALSE)</f>
        <v>No</v>
      </c>
      <c r="U21" s="2" t="str">
        <f>VLOOKUP(A21,'[3]Monitor Schedule'!$A:$BM,27,FALSE)</f>
        <v>Yes</v>
      </c>
      <c r="V21" s="2" t="str">
        <f>VLOOKUP(A21,'[3]Monitor Schedule'!$A:$BM,28,FALSE)</f>
        <v>Yes</v>
      </c>
      <c r="W21" s="2" t="s">
        <v>28</v>
      </c>
      <c r="X21" s="2" t="str">
        <f>VLOOKUP(A21,'[3]Monitor Schedule'!$A:$BM,30,FALSE)</f>
        <v>Yes</v>
      </c>
      <c r="Y21" s="2" t="str">
        <f>VLOOKUP(A21,'[3]Monitor Schedule'!$A:$BM,31,FALSE)</f>
        <v>No</v>
      </c>
      <c r="Z21" s="2" t="str">
        <f>VLOOKUP(A21,'[3]Monitor Schedule'!$A:$BM,32,FALSE)</f>
        <v>No</v>
      </c>
      <c r="AA21" s="2" t="str">
        <f>VLOOKUP(A21,'[3]Monitor Schedule'!$A:$BM,33,FALSE)</f>
        <v>No</v>
      </c>
      <c r="AB21" s="2" t="str">
        <f>VLOOKUP(A21,'[3]Monitor Schedule'!$A:$BM,34,FALSE)</f>
        <v>Yes</v>
      </c>
      <c r="AC21" s="2" t="str">
        <f>VLOOKUP(A21,'[3]Monitor Schedule'!$A:$BM,35,FALSE)</f>
        <v>Yes</v>
      </c>
      <c r="AD21" s="2" t="s">
        <v>30</v>
      </c>
      <c r="AE21" s="2" t="str">
        <f>VLOOKUP(A21,'[3]Monitor Schedule'!$A:$BM,37,FALSE)</f>
        <v>Yes</v>
      </c>
      <c r="AF21" s="2" t="str">
        <f>VLOOKUP(A21,'[3]Monitor Schedule'!$A:$BM,38,FALSE)</f>
        <v>No</v>
      </c>
      <c r="AG21" s="2" t="str">
        <f>VLOOKUP(A21,'[3]Monitor Schedule'!$A:$BM,39,FALSE)</f>
        <v>No</v>
      </c>
      <c r="AH21" s="2" t="str">
        <f>VLOOKUP(A21,'[3]Monitor Schedule'!$A:$BM,40,FALSE)</f>
        <v>No</v>
      </c>
      <c r="AI21" s="2" t="str">
        <f>VLOOKUP(A21,'[3]Monitor Schedule'!$A:$BM,41,FALSE)</f>
        <v>Yes</v>
      </c>
      <c r="AJ21" s="2" t="str">
        <f>VLOOKUP(A21,'[3]Monitor Schedule'!$A:$BM,42,FALSE)</f>
        <v>Yes</v>
      </c>
      <c r="AK21" s="2" t="s">
        <v>28</v>
      </c>
      <c r="AL21" s="2" t="str">
        <f>VLOOKUP(A21,'[3]Monitor Schedule'!$A:$BM,44,FALSE)</f>
        <v>No</v>
      </c>
      <c r="AM21" s="2" t="str">
        <f>VLOOKUP(A21,'[3]Monitor Schedule'!$A:$BM,45,FALSE)</f>
        <v>No</v>
      </c>
      <c r="AN21" s="2" t="str">
        <f>VLOOKUP(A21,'[3]Monitor Schedule'!$A:$BM,46,FALSE)</f>
        <v>Yes</v>
      </c>
      <c r="AO21" s="2" t="str">
        <f>VLOOKUP(A21,'[3]Monitor Schedule'!$A:$BM,47,FALSE)</f>
        <v>Yes</v>
      </c>
      <c r="AP21" s="2" t="str">
        <f>VLOOKUP(A21,'[3]Monitor Schedule'!$A:$BM,48,FALSE)</f>
        <v>Yes</v>
      </c>
      <c r="AQ21" s="2" t="str">
        <f>VLOOKUP(A21,'[3]Monitor Schedule'!$A:$BM,49,FALSE)</f>
        <v>No</v>
      </c>
      <c r="AR21" s="2" t="str">
        <f>VLOOKUP(A21,'[3]Monitor Schedule'!$A:$BM,50,FALSE)</f>
        <v>No</v>
      </c>
      <c r="AS21" s="2" t="str">
        <f>VLOOKUP(A21,'[3]Monitor Schedule'!$A:$BM,51,FALSE)</f>
        <v>Yes</v>
      </c>
      <c r="AT21" s="2" t="str">
        <f>VLOOKUP(A21,'[3]Monitor Schedule'!$A:$BM,52,FALSE)</f>
        <v>Yes</v>
      </c>
      <c r="AU21" s="2" t="str">
        <f>VLOOKUP(A21,'[3]Monitor Schedule'!$A:$BM,53,FALSE)</f>
        <v>No</v>
      </c>
      <c r="AV21" s="2" t="str">
        <f>VLOOKUP(A21,'[3]Monitor Schedule'!$A:$BM,54,FALSE)</f>
        <v>No</v>
      </c>
      <c r="AW21" s="2" t="str">
        <f>VLOOKUP(A21,'[3]Monitor Schedule'!$A:$BM,55,FALSE)</f>
        <v>Yes</v>
      </c>
      <c r="AX21" s="2" t="str">
        <f>VLOOKUP(A21,'[3]Monitor Schedule'!$A:$BM,56,FALSE)</f>
        <v>Yes</v>
      </c>
      <c r="AY21" s="2" t="s">
        <v>28</v>
      </c>
      <c r="AZ21" s="2" t="str">
        <f>VLOOKUP(A21,'[3]Monitor Schedule'!$A:$BM,58,FALSE)</f>
        <v>No</v>
      </c>
      <c r="BA21" s="2" t="str">
        <f>VLOOKUP(A21,'[3]Monitor Schedule'!$A:$BM,59,FALSE)</f>
        <v>No</v>
      </c>
      <c r="BB21" s="2" t="str">
        <f>VLOOKUP(A21,'[3]Monitor Schedule'!$A:$BM,60,FALSE)</f>
        <v>No</v>
      </c>
      <c r="BC21" s="2" t="str">
        <f>VLOOKUP(A21,'[3]Monitor Schedule'!$A:$BM,61,FALSE)</f>
        <v>No</v>
      </c>
      <c r="BD21" s="2" t="s">
        <v>30</v>
      </c>
      <c r="BE21" s="2" t="s">
        <v>30</v>
      </c>
      <c r="BF21" s="2" t="s">
        <v>30</v>
      </c>
    </row>
    <row r="22" spans="1:58">
      <c r="A22" s="8">
        <v>801644</v>
      </c>
      <c r="B22" s="8" t="s">
        <v>133</v>
      </c>
      <c r="C22" s="8" t="s">
        <v>134</v>
      </c>
      <c r="D22" s="181" t="e">
        <f>VLOOKUP(A22,[5]Master!$E:$Q,13,FALSE)</f>
        <v>#N/A</v>
      </c>
      <c r="E22" s="181">
        <v>44757</v>
      </c>
      <c r="F22" s="8" t="s">
        <v>30</v>
      </c>
      <c r="G22" s="2" t="s">
        <v>171</v>
      </c>
      <c r="H22" s="2" t="s">
        <v>171</v>
      </c>
      <c r="I22" s="2" t="s">
        <v>171</v>
      </c>
      <c r="J22" s="2" t="s">
        <v>171</v>
      </c>
      <c r="K22" s="2" t="s">
        <v>171</v>
      </c>
      <c r="L22" s="2" t="s">
        <v>171</v>
      </c>
      <c r="M22" s="2" t="s">
        <v>171</v>
      </c>
      <c r="N22" s="2" t="str">
        <f>VLOOKUP(A22,'[3]Monitor Schedule'!$A:$BM,20,FALSE)</f>
        <v>No</v>
      </c>
      <c r="O22" s="2" t="s">
        <v>28</v>
      </c>
      <c r="P22" s="2" t="s">
        <v>28</v>
      </c>
      <c r="Q22" s="2" t="str">
        <f>VLOOKUP(A22,'[3]Monitor Schedule'!$A:$BM,23,FALSE)</f>
        <v>Yes</v>
      </c>
      <c r="R22" s="2" t="str">
        <f>VLOOKUP(A22,'[3]Monitor Schedule'!$A:$BM,24,FALSE)</f>
        <v>Yes</v>
      </c>
      <c r="S22" s="2" t="str">
        <f>VLOOKUP(A22,'[3]Monitor Schedule'!$A:$BM,25,FALSE)</f>
        <v>No</v>
      </c>
      <c r="T22" s="2" t="str">
        <f>VLOOKUP(A22,'[3]Monitor Schedule'!$A:$BM,26,FALSE)</f>
        <v>No</v>
      </c>
      <c r="U22" s="2" t="str">
        <f>VLOOKUP(A22,'[3]Monitor Schedule'!$A:$BM,27,FALSE)</f>
        <v>No</v>
      </c>
      <c r="V22" s="2" t="str">
        <f>VLOOKUP(A22,'[3]Monitor Schedule'!$A:$BM,28,FALSE)</f>
        <v>Yes</v>
      </c>
      <c r="W22" s="2" t="str">
        <f>VLOOKUP(A22,'[3]Monitor Schedule'!$A:$BM,29,FALSE)</f>
        <v>Yes</v>
      </c>
      <c r="X22" s="2" t="str">
        <f>VLOOKUP(A22,'[3]Monitor Schedule'!$A:$BM,30,FALSE)</f>
        <v>Yes</v>
      </c>
      <c r="Y22" s="2" t="str">
        <f>VLOOKUP(A22,'[3]Monitor Schedule'!$A:$BM,31,FALSE)</f>
        <v>Yes</v>
      </c>
      <c r="Z22" s="2" t="str">
        <f>VLOOKUP(A22,'[3]Monitor Schedule'!$A:$BM,32,FALSE)</f>
        <v>No</v>
      </c>
      <c r="AA22" s="2" t="str">
        <f>VLOOKUP(A22,'[3]Monitor Schedule'!$A:$BM,33,FALSE)</f>
        <v>No</v>
      </c>
      <c r="AB22" s="2" t="str">
        <f>VLOOKUP(A22,'[3]Monitor Schedule'!$A:$BM,34,FALSE)</f>
        <v>No</v>
      </c>
      <c r="AC22" s="2" t="str">
        <f>VLOOKUP(A22,'[3]Monitor Schedule'!$A:$BM,35,FALSE)</f>
        <v>Yes</v>
      </c>
      <c r="AD22" s="2" t="str">
        <f>VLOOKUP(A22,'[3]Monitor Schedule'!$A:$BM,36,FALSE)</f>
        <v>Yes</v>
      </c>
      <c r="AE22" s="2" t="str">
        <f>VLOOKUP(A22,'[3]Monitor Schedule'!$A:$BM,37,FALSE)</f>
        <v>Yes</v>
      </c>
      <c r="AF22" s="2" t="str">
        <f>VLOOKUP(A22,'[3]Monitor Schedule'!$A:$BM,38,FALSE)</f>
        <v>Yes</v>
      </c>
      <c r="AG22" s="2" t="str">
        <f>VLOOKUP(A22,'[3]Monitor Schedule'!$A:$BM,39,FALSE)</f>
        <v>No</v>
      </c>
      <c r="AH22" s="2" t="str">
        <f>VLOOKUP(A22,'[3]Monitor Schedule'!$A:$BM,40,FALSE)</f>
        <v>No</v>
      </c>
      <c r="AI22" s="2" t="str">
        <f>VLOOKUP(A22,'[3]Monitor Schedule'!$A:$BM,41,FALSE)</f>
        <v>No</v>
      </c>
      <c r="AJ22" s="2" t="str">
        <f>VLOOKUP(A22,'[3]Monitor Schedule'!$A:$BM,42,FALSE)</f>
        <v>Yes</v>
      </c>
      <c r="AK22" s="2" t="str">
        <f>VLOOKUP(A22,'[3]Monitor Schedule'!$A:$BM,43,FALSE)</f>
        <v>Yes</v>
      </c>
      <c r="AL22" s="2" t="str">
        <f>VLOOKUP(A22,'[3]Monitor Schedule'!$A:$BM,44,FALSE)</f>
        <v>Yes</v>
      </c>
      <c r="AM22" s="2" t="str">
        <f>VLOOKUP(A22,'[3]Monitor Schedule'!$A:$BM,45,FALSE)</f>
        <v>Yes</v>
      </c>
      <c r="AN22" s="2" t="str">
        <f>VLOOKUP(A22,'[3]Monitor Schedule'!$A:$BM,46,FALSE)</f>
        <v>No</v>
      </c>
      <c r="AO22" s="2" t="str">
        <f>VLOOKUP(A22,'[3]Monitor Schedule'!$A:$BM,47,FALSE)</f>
        <v>No</v>
      </c>
      <c r="AP22" s="2" t="str">
        <f>VLOOKUP(A22,'[3]Monitor Schedule'!$A:$BM,48,FALSE)</f>
        <v>No</v>
      </c>
      <c r="AQ22" s="2" t="str">
        <f>VLOOKUP(A22,'[3]Monitor Schedule'!$A:$BM,49,FALSE)</f>
        <v>Yes</v>
      </c>
      <c r="AR22" s="2" t="str">
        <f>VLOOKUP(A22,'[3]Monitor Schedule'!$A:$BM,50,FALSE)</f>
        <v>Yes</v>
      </c>
      <c r="AS22" s="2" t="str">
        <f>VLOOKUP(A22,'[3]Monitor Schedule'!$A:$BM,51,FALSE)</f>
        <v>Yes</v>
      </c>
      <c r="AT22" s="2" t="str">
        <f>VLOOKUP(A22,'[3]Monitor Schedule'!$A:$BM,52,FALSE)</f>
        <v>Yes</v>
      </c>
      <c r="AU22" s="2" t="str">
        <f>VLOOKUP(A22,'[3]Monitor Schedule'!$A:$BM,53,FALSE)</f>
        <v>No</v>
      </c>
      <c r="AV22" s="2" t="str">
        <f>VLOOKUP(A22,'[3]Monitor Schedule'!$A:$BM,54,FALSE)</f>
        <v>Yes</v>
      </c>
      <c r="AW22" s="2" t="str">
        <f>VLOOKUP(A22,'[3]Monitor Schedule'!$A:$BM,55,FALSE)</f>
        <v>Yes</v>
      </c>
      <c r="AX22" s="2" t="str">
        <f>VLOOKUP(A22,'[3]Monitor Schedule'!$A:$BM,56,FALSE)</f>
        <v>Yes</v>
      </c>
      <c r="AY22" s="2" t="str">
        <f>VLOOKUP(A22,'[3]Monitor Schedule'!$A:$BM,57,FALSE)</f>
        <v>Yes</v>
      </c>
      <c r="AZ22" s="2" t="s">
        <v>30</v>
      </c>
      <c r="BA22" s="2" t="s">
        <v>30</v>
      </c>
      <c r="BB22" s="2" t="str">
        <f>VLOOKUP(A22,'[3]Monitor Schedule'!$A:$BM,60,FALSE)</f>
        <v>Yes</v>
      </c>
      <c r="BC22" s="2" t="str">
        <f>VLOOKUP(A22,'[3]Monitor Schedule'!$A:$BM,61,FALSE)</f>
        <v>Yes</v>
      </c>
      <c r="BD22" s="2" t="str">
        <f>VLOOKUP(A22,'[3]Monitor Schedule'!$A:$BM,62,FALSE)</f>
        <v>Yes</v>
      </c>
      <c r="BE22" s="2" t="s">
        <v>30</v>
      </c>
      <c r="BF22" s="2" t="s">
        <v>30</v>
      </c>
    </row>
    <row r="23" spans="1:58">
      <c r="A23" s="192">
        <v>808672</v>
      </c>
      <c r="B23" s="192" t="s">
        <v>475</v>
      </c>
      <c r="C23" s="192" t="s">
        <v>476</v>
      </c>
      <c r="D23" s="181"/>
      <c r="E23" s="181"/>
      <c r="F23" s="8"/>
      <c r="G23" s="2" t="e">
        <f>VLOOKUP(A23,'[3]Monitor Schedule'!$A:$BM,13,FALSE)</f>
        <v>#N/A</v>
      </c>
      <c r="H23" s="2" t="e">
        <f>VLOOKUP(A23,'[3]Monitor Schedule'!$A:$BM,14,FALSE)</f>
        <v>#N/A</v>
      </c>
      <c r="I23" s="2" t="e">
        <f>VLOOKUP(A23,'[3]Monitor Schedule'!$A:$BM,15,FALSE)</f>
        <v>#N/A</v>
      </c>
      <c r="J23" s="2" t="e">
        <f>VLOOKUP(A23,'[3]Monitor Schedule'!$A:$BM,16,FALSE)</f>
        <v>#N/A</v>
      </c>
      <c r="K23" s="2" t="e">
        <f>VLOOKUP(A23,'[3]Monitor Schedule'!$A:$BM,17,FALSE)</f>
        <v>#N/A</v>
      </c>
      <c r="L23" s="2" t="e">
        <f>VLOOKUP(A23,'[3]Monitor Schedule'!$A:$BM,18,FALSE)</f>
        <v>#N/A</v>
      </c>
      <c r="M23" s="2" t="e">
        <f>VLOOKUP(A23,'[3]Monitor Schedule'!$A:$BM,19,FALSE)</f>
        <v>#N/A</v>
      </c>
      <c r="N23" s="2" t="e">
        <f>VLOOKUP(A23,'[3]Monitor Schedule'!$A:$BM,20,FALSE)</f>
        <v>#N/A</v>
      </c>
      <c r="O23" s="2" t="e">
        <f>VLOOKUP(A23,'[3]Monitor Schedule'!$A:$BM,21,FALSE)</f>
        <v>#N/A</v>
      </c>
      <c r="P23" s="2" t="e">
        <f>VLOOKUP(A23,'[3]Monitor Schedule'!$A:$BM,22,FALSE)</f>
        <v>#N/A</v>
      </c>
      <c r="Q23" s="2" t="e">
        <f>VLOOKUP(A23,'[3]Monitor Schedule'!$A:$BM,23,FALSE)</f>
        <v>#N/A</v>
      </c>
      <c r="R23" s="2" t="e">
        <f>VLOOKUP(A23,'[3]Monitor Schedule'!$A:$BM,24,FALSE)</f>
        <v>#N/A</v>
      </c>
      <c r="S23" s="2" t="e">
        <f>VLOOKUP(A23,'[3]Monitor Schedule'!$A:$BM,25,FALSE)</f>
        <v>#N/A</v>
      </c>
      <c r="T23" s="2" t="e">
        <f>VLOOKUP(A23,'[3]Monitor Schedule'!$A:$BM,26,FALSE)</f>
        <v>#N/A</v>
      </c>
      <c r="U23" s="2" t="e">
        <f>VLOOKUP(A23,'[3]Monitor Schedule'!$A:$BM,27,FALSE)</f>
        <v>#N/A</v>
      </c>
      <c r="V23" s="2" t="e">
        <f>VLOOKUP(A23,'[3]Monitor Schedule'!$A:$BM,28,FALSE)</f>
        <v>#N/A</v>
      </c>
      <c r="W23" s="2" t="e">
        <f>VLOOKUP(A23,'[3]Monitor Schedule'!$A:$BM,29,FALSE)</f>
        <v>#N/A</v>
      </c>
      <c r="X23" s="2" t="e">
        <f>VLOOKUP(A23,'[3]Monitor Schedule'!$A:$BM,30,FALSE)</f>
        <v>#N/A</v>
      </c>
      <c r="Y23" s="2" t="e">
        <f>VLOOKUP(A23,'[3]Monitor Schedule'!$A:$BM,31,FALSE)</f>
        <v>#N/A</v>
      </c>
      <c r="Z23" s="2" t="e">
        <f>VLOOKUP(A23,'[3]Monitor Schedule'!$A:$BM,32,FALSE)</f>
        <v>#N/A</v>
      </c>
      <c r="AA23" s="2" t="e">
        <f>VLOOKUP(A23,'[3]Monitor Schedule'!$A:$BM,33,FALSE)</f>
        <v>#N/A</v>
      </c>
      <c r="AB23" s="2" t="e">
        <f>VLOOKUP(A23,'[3]Monitor Schedule'!$A:$BM,34,FALSE)</f>
        <v>#N/A</v>
      </c>
      <c r="AC23" s="2" t="s">
        <v>30</v>
      </c>
      <c r="AD23" s="2" t="s">
        <v>30</v>
      </c>
      <c r="AE23" s="2" t="e">
        <f>VLOOKUP(A23,'[3]Monitor Schedule'!$A:$BM,37,FALSE)</f>
        <v>#N/A</v>
      </c>
      <c r="AF23" s="2" t="e">
        <f>VLOOKUP(A23,'[3]Monitor Schedule'!$A:$BM,38,FALSE)</f>
        <v>#N/A</v>
      </c>
      <c r="AG23" s="2" t="e">
        <f>VLOOKUP(A23,'[3]Monitor Schedule'!$A:$BM,39,FALSE)</f>
        <v>#N/A</v>
      </c>
      <c r="AH23" s="2" t="e">
        <f>VLOOKUP(A23,'[3]Monitor Schedule'!$A:$BM,40,FALSE)</f>
        <v>#N/A</v>
      </c>
      <c r="AI23" s="2" t="e">
        <f>VLOOKUP(A23,'[3]Monitor Schedule'!$A:$BM,41,FALSE)</f>
        <v>#N/A</v>
      </c>
      <c r="AJ23" s="2" t="e">
        <f>VLOOKUP(A23,'[3]Monitor Schedule'!$A:$BM,42,FALSE)</f>
        <v>#N/A</v>
      </c>
      <c r="AK23" s="2" t="e">
        <f>VLOOKUP(A23,'[3]Monitor Schedule'!$A:$BM,43,FALSE)</f>
        <v>#N/A</v>
      </c>
      <c r="AL23" s="2" t="e">
        <f>VLOOKUP(A23,'[3]Monitor Schedule'!$A:$BM,44,FALSE)</f>
        <v>#N/A</v>
      </c>
      <c r="AM23" s="2" t="e">
        <f>VLOOKUP(A23,'[3]Monitor Schedule'!$A:$BM,45,FALSE)</f>
        <v>#N/A</v>
      </c>
      <c r="AN23" s="2" t="e">
        <f>VLOOKUP(A23,'[3]Monitor Schedule'!$A:$BM,46,FALSE)</f>
        <v>#N/A</v>
      </c>
      <c r="AO23" s="2" t="e">
        <f>VLOOKUP(A23,'[3]Monitor Schedule'!$A:$BM,47,FALSE)</f>
        <v>#N/A</v>
      </c>
      <c r="AP23" s="2" t="e">
        <f>VLOOKUP(A23,'[3]Monitor Schedule'!$A:$BM,48,FALSE)</f>
        <v>#N/A</v>
      </c>
      <c r="AQ23" s="2" t="e">
        <f>VLOOKUP(A23,'[3]Monitor Schedule'!$A:$BM,49,FALSE)</f>
        <v>#N/A</v>
      </c>
      <c r="AR23" s="2" t="e">
        <f>VLOOKUP(A23,'[3]Monitor Schedule'!$A:$BM,50,FALSE)</f>
        <v>#N/A</v>
      </c>
      <c r="AS23" s="2" t="e">
        <f>VLOOKUP(A23,'[3]Monitor Schedule'!$A:$BM,51,FALSE)</f>
        <v>#N/A</v>
      </c>
      <c r="AT23" s="2" t="e">
        <f>VLOOKUP(A23,'[3]Monitor Schedule'!$A:$BM,52,FALSE)</f>
        <v>#N/A</v>
      </c>
      <c r="AU23" s="2" t="e">
        <f>VLOOKUP(A23,'[3]Monitor Schedule'!$A:$BM,53,FALSE)</f>
        <v>#N/A</v>
      </c>
      <c r="AV23" s="2" t="e">
        <f>VLOOKUP(A23,'[3]Monitor Schedule'!$A:$BM,54,FALSE)</f>
        <v>#N/A</v>
      </c>
      <c r="AW23" s="2" t="e">
        <f>VLOOKUP(A23,'[3]Monitor Schedule'!$A:$BM,55,FALSE)</f>
        <v>#N/A</v>
      </c>
      <c r="AX23" s="2" t="s">
        <v>30</v>
      </c>
      <c r="AY23" s="2" t="s">
        <v>30</v>
      </c>
      <c r="AZ23" s="2" t="e">
        <f>VLOOKUP(A23,'[3]Monitor Schedule'!$A:$BM,58,FALSE)</f>
        <v>#N/A</v>
      </c>
      <c r="BA23" s="2" t="e">
        <f>VLOOKUP(A23,'[3]Monitor Schedule'!$A:$BM,59,FALSE)</f>
        <v>#N/A</v>
      </c>
      <c r="BB23" s="2" t="e">
        <f>VLOOKUP(A23,'[3]Monitor Schedule'!$A:$BM,60,FALSE)</f>
        <v>#N/A</v>
      </c>
      <c r="BC23" s="2" t="e">
        <f>VLOOKUP(A23,'[3]Monitor Schedule'!$A:$BM,61,FALSE)</f>
        <v>#N/A</v>
      </c>
      <c r="BD23" s="2" t="e">
        <f>VLOOKUP(A23,'[3]Monitor Schedule'!$A:$BM,62,FALSE)</f>
        <v>#N/A</v>
      </c>
      <c r="BE23" s="2" t="e">
        <f>VLOOKUP(A23,'[3]Monitor Schedule'!$A:$BM,63,FALSE)</f>
        <v>#N/A</v>
      </c>
      <c r="BF23" s="2" t="e">
        <f>VLOOKUP(A23,'[3]Monitor Schedule'!$A:$BM,64,FALSE)</f>
        <v>#N/A</v>
      </c>
    </row>
    <row r="24" spans="1:58">
      <c r="G24">
        <f>COUNTIF(G2:G23,"Yes")</f>
        <v>6</v>
      </c>
      <c r="H24">
        <f t="shared" ref="H24:BF24" si="0">COUNTIF(H2:H23,"Yes")</f>
        <v>7</v>
      </c>
      <c r="I24">
        <f t="shared" si="0"/>
        <v>10</v>
      </c>
      <c r="J24">
        <f t="shared" si="0"/>
        <v>8</v>
      </c>
      <c r="K24">
        <f t="shared" si="0"/>
        <v>8</v>
      </c>
      <c r="L24">
        <f t="shared" si="0"/>
        <v>7</v>
      </c>
      <c r="M24">
        <f t="shared" si="0"/>
        <v>8</v>
      </c>
      <c r="N24">
        <f t="shared" si="0"/>
        <v>8</v>
      </c>
      <c r="O24">
        <f t="shared" si="0"/>
        <v>7</v>
      </c>
      <c r="P24">
        <f t="shared" si="0"/>
        <v>8</v>
      </c>
      <c r="Q24">
        <f t="shared" si="0"/>
        <v>8</v>
      </c>
      <c r="R24">
        <f t="shared" si="0"/>
        <v>10</v>
      </c>
      <c r="S24">
        <f t="shared" si="0"/>
        <v>9</v>
      </c>
      <c r="T24">
        <f t="shared" si="0"/>
        <v>8</v>
      </c>
      <c r="U24">
        <f t="shared" si="0"/>
        <v>8</v>
      </c>
      <c r="V24">
        <f t="shared" si="0"/>
        <v>6</v>
      </c>
      <c r="W24">
        <f t="shared" si="0"/>
        <v>9</v>
      </c>
      <c r="X24">
        <f t="shared" si="0"/>
        <v>6</v>
      </c>
      <c r="Y24">
        <f t="shared" si="0"/>
        <v>5</v>
      </c>
      <c r="Z24">
        <f t="shared" si="0"/>
        <v>4</v>
      </c>
      <c r="AA24">
        <f t="shared" si="0"/>
        <v>3</v>
      </c>
      <c r="AB24">
        <f t="shared" si="0"/>
        <v>7</v>
      </c>
      <c r="AC24">
        <f t="shared" si="0"/>
        <v>7</v>
      </c>
      <c r="AD24">
        <f t="shared" si="0"/>
        <v>7</v>
      </c>
      <c r="AE24">
        <f t="shared" si="0"/>
        <v>8</v>
      </c>
      <c r="AF24">
        <f t="shared" si="0"/>
        <v>7</v>
      </c>
      <c r="AG24">
        <f t="shared" si="0"/>
        <v>4</v>
      </c>
      <c r="AH24">
        <f t="shared" si="0"/>
        <v>4</v>
      </c>
      <c r="AI24">
        <f t="shared" si="0"/>
        <v>10</v>
      </c>
      <c r="AJ24">
        <f t="shared" si="0"/>
        <v>8</v>
      </c>
      <c r="AK24">
        <f t="shared" si="0"/>
        <v>7</v>
      </c>
      <c r="AL24">
        <f t="shared" si="0"/>
        <v>5</v>
      </c>
      <c r="AM24">
        <f t="shared" si="0"/>
        <v>5</v>
      </c>
      <c r="AN24">
        <f t="shared" si="0"/>
        <v>4</v>
      </c>
      <c r="AO24">
        <f t="shared" si="0"/>
        <v>4</v>
      </c>
      <c r="AP24">
        <f t="shared" si="0"/>
        <v>7</v>
      </c>
      <c r="AQ24">
        <f t="shared" si="0"/>
        <v>7</v>
      </c>
      <c r="AR24">
        <f t="shared" si="0"/>
        <v>7</v>
      </c>
      <c r="AS24">
        <f t="shared" si="0"/>
        <v>9</v>
      </c>
      <c r="AT24">
        <f t="shared" si="0"/>
        <v>8</v>
      </c>
      <c r="AU24">
        <f t="shared" si="0"/>
        <v>4</v>
      </c>
      <c r="AV24">
        <f t="shared" si="0"/>
        <v>5</v>
      </c>
      <c r="AW24">
        <f t="shared" si="0"/>
        <v>7</v>
      </c>
      <c r="AX24">
        <f t="shared" si="0"/>
        <v>8</v>
      </c>
      <c r="AY24">
        <f t="shared" si="0"/>
        <v>8</v>
      </c>
      <c r="AZ24">
        <f t="shared" si="0"/>
        <v>3</v>
      </c>
      <c r="BA24">
        <f t="shared" si="0"/>
        <v>3</v>
      </c>
      <c r="BB24">
        <f t="shared" si="0"/>
        <v>3</v>
      </c>
      <c r="BC24">
        <f t="shared" si="0"/>
        <v>4</v>
      </c>
      <c r="BD24">
        <f t="shared" si="0"/>
        <v>3</v>
      </c>
      <c r="BE24">
        <f t="shared" si="0"/>
        <v>3</v>
      </c>
      <c r="BF24">
        <f t="shared" si="0"/>
        <v>3</v>
      </c>
    </row>
    <row r="26" spans="1:58">
      <c r="G26">
        <v>86.25</v>
      </c>
      <c r="H26">
        <v>86.25</v>
      </c>
      <c r="I26">
        <v>86.25</v>
      </c>
      <c r="J26">
        <v>86.25</v>
      </c>
      <c r="K26">
        <v>86.25</v>
      </c>
      <c r="L26">
        <v>86.25</v>
      </c>
      <c r="M26">
        <v>86.25</v>
      </c>
      <c r="N26">
        <v>90</v>
      </c>
      <c r="O26">
        <v>90</v>
      </c>
      <c r="P26">
        <v>90</v>
      </c>
      <c r="Q26">
        <v>90</v>
      </c>
      <c r="R26">
        <v>90</v>
      </c>
      <c r="S26">
        <v>90</v>
      </c>
      <c r="T26">
        <v>90</v>
      </c>
      <c r="U26">
        <v>67.5</v>
      </c>
      <c r="V26">
        <v>67.5</v>
      </c>
      <c r="W26">
        <v>67.5</v>
      </c>
      <c r="X26">
        <v>67.5</v>
      </c>
      <c r="Y26">
        <v>67.5</v>
      </c>
      <c r="Z26">
        <v>67.5</v>
      </c>
      <c r="AA26">
        <v>67.5</v>
      </c>
      <c r="AB26">
        <v>75</v>
      </c>
      <c r="AC26">
        <v>75</v>
      </c>
      <c r="AD26">
        <v>75</v>
      </c>
      <c r="AE26">
        <v>75</v>
      </c>
      <c r="AF26">
        <v>75</v>
      </c>
      <c r="AG26">
        <v>75</v>
      </c>
      <c r="AH26">
        <v>75</v>
      </c>
      <c r="AI26">
        <v>75</v>
      </c>
      <c r="AJ26">
        <v>75</v>
      </c>
      <c r="AK26">
        <v>75</v>
      </c>
      <c r="AL26">
        <v>75</v>
      </c>
      <c r="AM26">
        <v>75</v>
      </c>
      <c r="AN26">
        <v>75</v>
      </c>
      <c r="AO26">
        <v>75</v>
      </c>
      <c r="AP26">
        <v>77.5</v>
      </c>
      <c r="AQ26">
        <v>77.5</v>
      </c>
      <c r="AR26">
        <v>77.5</v>
      </c>
      <c r="AS26">
        <v>77.5</v>
      </c>
      <c r="AT26">
        <v>77.5</v>
      </c>
      <c r="AU26">
        <v>77.5</v>
      </c>
      <c r="AV26">
        <v>77.5</v>
      </c>
      <c r="AW26">
        <v>35</v>
      </c>
      <c r="AX26">
        <v>35</v>
      </c>
      <c r="AY26">
        <v>35</v>
      </c>
      <c r="AZ26">
        <v>35</v>
      </c>
      <c r="BA26">
        <v>35</v>
      </c>
      <c r="BB26">
        <v>35</v>
      </c>
      <c r="BC26">
        <v>35</v>
      </c>
      <c r="BD26">
        <v>3.75</v>
      </c>
      <c r="BE26">
        <v>3.75</v>
      </c>
      <c r="BF26">
        <v>3.75</v>
      </c>
    </row>
    <row r="29" spans="1:58">
      <c r="G29" s="198">
        <f>G26/G24</f>
        <v>14.375</v>
      </c>
      <c r="H29" s="198">
        <f t="shared" ref="H29:BF29" si="1">H26/H24</f>
        <v>12.321428571428571</v>
      </c>
      <c r="I29" s="198">
        <f t="shared" si="1"/>
        <v>8.625</v>
      </c>
      <c r="J29" s="198">
        <f t="shared" si="1"/>
        <v>10.78125</v>
      </c>
      <c r="K29" s="198">
        <f t="shared" si="1"/>
        <v>10.78125</v>
      </c>
      <c r="L29" s="198">
        <f t="shared" si="1"/>
        <v>12.321428571428571</v>
      </c>
      <c r="M29" s="182">
        <f t="shared" si="1"/>
        <v>10.78125</v>
      </c>
      <c r="N29" s="199">
        <f t="shared" si="1"/>
        <v>11.25</v>
      </c>
      <c r="O29" s="182">
        <f t="shared" si="1"/>
        <v>12.857142857142858</v>
      </c>
      <c r="P29">
        <f t="shared" si="1"/>
        <v>11.25</v>
      </c>
      <c r="Q29">
        <f t="shared" si="1"/>
        <v>11.25</v>
      </c>
      <c r="R29">
        <f t="shared" si="1"/>
        <v>9</v>
      </c>
      <c r="S29">
        <f t="shared" si="1"/>
        <v>10</v>
      </c>
      <c r="T29">
        <f t="shared" si="1"/>
        <v>11.25</v>
      </c>
      <c r="U29">
        <f t="shared" si="1"/>
        <v>8.4375</v>
      </c>
      <c r="V29">
        <f t="shared" si="1"/>
        <v>11.25</v>
      </c>
      <c r="W29">
        <f t="shared" si="1"/>
        <v>7.5</v>
      </c>
      <c r="X29">
        <f t="shared" si="1"/>
        <v>11.25</v>
      </c>
      <c r="Y29">
        <f t="shared" si="1"/>
        <v>13.5</v>
      </c>
      <c r="Z29">
        <f t="shared" si="1"/>
        <v>16.875</v>
      </c>
      <c r="AA29">
        <f t="shared" si="1"/>
        <v>22.5</v>
      </c>
      <c r="AB29">
        <f t="shared" si="1"/>
        <v>10.714285714285714</v>
      </c>
      <c r="AC29">
        <f t="shared" si="1"/>
        <v>10.714285714285714</v>
      </c>
      <c r="AD29">
        <f t="shared" si="1"/>
        <v>10.714285714285714</v>
      </c>
      <c r="AE29">
        <f t="shared" si="1"/>
        <v>9.375</v>
      </c>
      <c r="AF29">
        <f t="shared" si="1"/>
        <v>10.714285714285714</v>
      </c>
      <c r="AG29">
        <f t="shared" si="1"/>
        <v>18.75</v>
      </c>
      <c r="AH29">
        <f t="shared" si="1"/>
        <v>18.75</v>
      </c>
      <c r="AI29">
        <f t="shared" si="1"/>
        <v>7.5</v>
      </c>
      <c r="AJ29">
        <f t="shared" si="1"/>
        <v>9.375</v>
      </c>
      <c r="AK29">
        <f t="shared" si="1"/>
        <v>10.714285714285714</v>
      </c>
      <c r="AL29">
        <f t="shared" si="1"/>
        <v>15</v>
      </c>
      <c r="AM29">
        <f t="shared" si="1"/>
        <v>15</v>
      </c>
      <c r="AN29">
        <f t="shared" si="1"/>
        <v>18.75</v>
      </c>
      <c r="AO29">
        <f t="shared" si="1"/>
        <v>18.75</v>
      </c>
      <c r="AP29">
        <f t="shared" si="1"/>
        <v>11.071428571428571</v>
      </c>
      <c r="AQ29">
        <f t="shared" si="1"/>
        <v>11.071428571428571</v>
      </c>
      <c r="AR29">
        <f t="shared" si="1"/>
        <v>11.071428571428571</v>
      </c>
      <c r="AS29">
        <f t="shared" si="1"/>
        <v>8.6111111111111107</v>
      </c>
      <c r="AT29">
        <f t="shared" si="1"/>
        <v>9.6875</v>
      </c>
      <c r="AU29">
        <f t="shared" si="1"/>
        <v>19.375</v>
      </c>
      <c r="AV29">
        <f t="shared" si="1"/>
        <v>15.5</v>
      </c>
      <c r="AW29">
        <f t="shared" si="1"/>
        <v>5</v>
      </c>
      <c r="AX29">
        <f t="shared" si="1"/>
        <v>4.375</v>
      </c>
      <c r="AY29">
        <f t="shared" si="1"/>
        <v>4.375</v>
      </c>
      <c r="AZ29">
        <f t="shared" si="1"/>
        <v>11.666666666666666</v>
      </c>
      <c r="BA29">
        <f t="shared" si="1"/>
        <v>11.666666666666666</v>
      </c>
      <c r="BB29">
        <f t="shared" si="1"/>
        <v>11.666666666666666</v>
      </c>
      <c r="BC29">
        <f t="shared" si="1"/>
        <v>8.75</v>
      </c>
      <c r="BD29">
        <f t="shared" si="1"/>
        <v>1.25</v>
      </c>
      <c r="BE29">
        <f t="shared" si="1"/>
        <v>1.25</v>
      </c>
      <c r="BF29">
        <f t="shared" si="1"/>
        <v>1.25</v>
      </c>
    </row>
  </sheetData>
  <customSheetViews>
    <customSheetView guid="{7EF7329A-D239-46D2-A679-8AF03C27B01B}">
      <selection activeCell="O3" sqref="O3:P3"/>
      <pageMargins left="0" right="0" top="0" bottom="0" header="0" footer="0"/>
    </customSheetView>
    <customSheetView guid="{D4D6FD6E-E2F8-4298-B80A-7A6D6094FCE5}">
      <selection activeCell="O3" sqref="O3:P3"/>
      <pageMargins left="0" right="0" top="0" bottom="0" header="0" footer="0"/>
    </customSheetView>
    <customSheetView guid="{1569890A-C0CB-4D24-8F9F-1E2BEC05D472}">
      <selection activeCell="O3" sqref="O3:P3"/>
      <pageMargins left="0" right="0" top="0" bottom="0" header="0" footer="0"/>
    </customSheetView>
    <customSheetView guid="{F66B22C9-3786-423C-A7C1-643F8A6A2E5A}">
      <selection activeCell="O3" sqref="O3:P3"/>
      <pageMargins left="0" right="0" top="0" bottom="0" header="0" footer="0"/>
    </customSheetView>
    <customSheetView guid="{01AD3EBB-858D-45B2-A56E-F4523A0D8AE3}" showPageBreaks="1">
      <selection activeCell="O3" sqref="O3:P3"/>
      <pageMargins left="0" right="0" top="0" bottom="0" header="0" footer="0"/>
    </customSheetView>
  </customSheetViews>
  <conditionalFormatting sqref="G1:BF1 A2 C2 E2 A6 C6 E6 D2:D23">
    <cfRule type="containsText" dxfId="567" priority="1125" operator="containsText" text="No">
      <formula>NOT(ISERROR(SEARCH("No",A1)))</formula>
    </cfRule>
    <cfRule type="containsText" dxfId="566" priority="1126" operator="containsText" text="Yes">
      <formula>NOT(ISERROR(SEARCH("Yes",A1)))</formula>
    </cfRule>
  </conditionalFormatting>
  <conditionalFormatting sqref="BG1">
    <cfRule type="containsText" dxfId="565" priority="1123" operator="containsText" text="No">
      <formula>NOT(ISERROR(SEARCH("No",BG1)))</formula>
    </cfRule>
    <cfRule type="containsText" dxfId="564" priority="1124" operator="containsText" text="Yes">
      <formula>NOT(ISERROR(SEARCH("Yes",BG1)))</formula>
    </cfRule>
  </conditionalFormatting>
  <conditionalFormatting sqref="BG1:BG5">
    <cfRule type="containsText" dxfId="563" priority="1122" operator="containsText" text="ipjwphfpiwhiphgpiwehgipqehipgqehpigwehpigehghwpeighwepighpiwehgpiwhgpwhpgwehipgwhpgw">
      <formula>NOT(ISERROR(SEARCH("ipjwphfpiwhiphgpiwehgipqehipgqehpigwehpigehghwpeighwepighpiwehgpiwhgpwhpgwehipgwhpgw",BG1)))</formula>
    </cfRule>
  </conditionalFormatting>
  <conditionalFormatting sqref="G1:BF23">
    <cfRule type="containsText" dxfId="562" priority="1121" operator="containsText" text="NA">
      <formula>NOT(ISERROR(SEARCH("NA",G1)))</formula>
    </cfRule>
  </conditionalFormatting>
  <conditionalFormatting sqref="C1">
    <cfRule type="duplicateValues" dxfId="561" priority="1120"/>
  </conditionalFormatting>
  <conditionalFormatting sqref="G2:BG5 G6:BF23">
    <cfRule type="containsText" dxfId="560" priority="1112" operator="containsText" text="No">
      <formula>NOT(ISERROR(SEARCH("No",G2)))</formula>
    </cfRule>
    <cfRule type="containsText" dxfId="559" priority="1113" operator="containsText" text="Yes">
      <formula>NOT(ISERROR(SEARCH("Yes",G2)))</formula>
    </cfRule>
    <cfRule type="containsText" priority="1114" operator="containsText" text="Yes">
      <formula>NOT(ISERROR(SEARCH("Yes",G2)))</formula>
    </cfRule>
  </conditionalFormatting>
  <conditionalFormatting sqref="A3 C3 E3">
    <cfRule type="containsText" dxfId="558" priority="1107" operator="containsText" text="No">
      <formula>NOT(ISERROR(SEARCH("No",A3)))</formula>
    </cfRule>
    <cfRule type="containsText" dxfId="557" priority="1108" operator="containsText" text="Yes">
      <formula>NOT(ISERROR(SEARCH("Yes",A3)))</formula>
    </cfRule>
  </conditionalFormatting>
  <conditionalFormatting sqref="A5">
    <cfRule type="duplicateValues" dxfId="556" priority="1014"/>
  </conditionalFormatting>
  <conditionalFormatting sqref="A7">
    <cfRule type="containsText" dxfId="555" priority="966" operator="containsText" text="No">
      <formula>NOT(ISERROR(SEARCH("No",A7)))</formula>
    </cfRule>
    <cfRule type="containsText" dxfId="554" priority="967" operator="containsText" text="Yes">
      <formula>NOT(ISERROR(SEARCH("Yes",A7)))</formula>
    </cfRule>
  </conditionalFormatting>
  <conditionalFormatting sqref="C8 A8">
    <cfRule type="containsText" dxfId="553" priority="960" operator="containsText" text="No">
      <formula>NOT(ISERROR(SEARCH("No",A8)))</formula>
    </cfRule>
    <cfRule type="containsText" dxfId="552" priority="961" operator="containsText" text="Yes">
      <formula>NOT(ISERROR(SEARCH("Yes",A8)))</formula>
    </cfRule>
  </conditionalFormatting>
  <conditionalFormatting sqref="A9">
    <cfRule type="duplicateValues" dxfId="551" priority="957"/>
  </conditionalFormatting>
  <conditionalFormatting sqref="C7">
    <cfRule type="containsText" dxfId="550" priority="955" operator="containsText" text="No">
      <formula>NOT(ISERROR(SEARCH("No",C7)))</formula>
    </cfRule>
    <cfRule type="containsText" dxfId="549" priority="956" operator="containsText" text="Yes">
      <formula>NOT(ISERROR(SEARCH("Yes",C7)))</formula>
    </cfRule>
  </conditionalFormatting>
  <conditionalFormatting sqref="O9">
    <cfRule type="containsText" dxfId="548" priority="951" operator="containsText" text="No">
      <formula>NOT(ISERROR(SEARCH("No",O9)))</formula>
    </cfRule>
    <cfRule type="containsText" dxfId="547" priority="952" operator="containsText" text="Yes">
      <formula>NOT(ISERROR(SEARCH("Yes",O9)))</formula>
    </cfRule>
    <cfRule type="containsText" priority="953" operator="containsText" text="Yes">
      <formula>NOT(ISERROR(SEARCH("Yes",O9)))</formula>
    </cfRule>
  </conditionalFormatting>
  <conditionalFormatting sqref="O9">
    <cfRule type="containsText" dxfId="546" priority="948" operator="containsText" text="No">
      <formula>NOT(ISERROR(SEARCH("No",O9)))</formula>
    </cfRule>
    <cfRule type="containsText" dxfId="545" priority="949" operator="containsText" text="Yes">
      <formula>NOT(ISERROR(SEARCH("Yes",O9)))</formula>
    </cfRule>
    <cfRule type="containsText" priority="950" operator="containsText" text="Yes">
      <formula>NOT(ISERROR(SEARCH("Yes",O9)))</formula>
    </cfRule>
  </conditionalFormatting>
  <conditionalFormatting sqref="O9">
    <cfRule type="containsText" dxfId="544" priority="945" operator="containsText" text="No">
      <formula>NOT(ISERROR(SEARCH("No",O9)))</formula>
    </cfRule>
    <cfRule type="containsText" dxfId="543" priority="946" operator="containsText" text="Yes">
      <formula>NOT(ISERROR(SEARCH("Yes",O9)))</formula>
    </cfRule>
    <cfRule type="containsText" priority="947" operator="containsText" text="Yes">
      <formula>NOT(ISERROR(SEARCH("Yes",O9)))</formula>
    </cfRule>
  </conditionalFormatting>
  <conditionalFormatting sqref="O9">
    <cfRule type="containsText" dxfId="542" priority="942" operator="containsText" text="No">
      <formula>NOT(ISERROR(SEARCH("No",O9)))</formula>
    </cfRule>
    <cfRule type="containsText" dxfId="541" priority="943" operator="containsText" text="Yes">
      <formula>NOT(ISERROR(SEARCH("Yes",O9)))</formula>
    </cfRule>
    <cfRule type="containsText" priority="944" operator="containsText" text="Yes">
      <formula>NOT(ISERROR(SEARCH("Yes",O9)))</formula>
    </cfRule>
  </conditionalFormatting>
  <conditionalFormatting sqref="E8">
    <cfRule type="containsText" dxfId="540" priority="940" operator="containsText" text="No">
      <formula>NOT(ISERROR(SEARCH("No",E8)))</formula>
    </cfRule>
    <cfRule type="containsText" dxfId="539" priority="941" operator="containsText" text="Yes">
      <formula>NOT(ISERROR(SEARCH("Yes",E8)))</formula>
    </cfRule>
  </conditionalFormatting>
  <conditionalFormatting sqref="E7">
    <cfRule type="containsText" dxfId="538" priority="938" operator="containsText" text="No">
      <formula>NOT(ISERROR(SEARCH("No",E7)))</formula>
    </cfRule>
    <cfRule type="containsText" dxfId="537" priority="939" operator="containsText" text="Yes">
      <formula>NOT(ISERROR(SEARCH("Yes",E7)))</formula>
    </cfRule>
  </conditionalFormatting>
  <conditionalFormatting sqref="E9">
    <cfRule type="containsText" dxfId="536" priority="932" operator="containsText" text="No">
      <formula>NOT(ISERROR(SEARCH("No",E9)))</formula>
    </cfRule>
    <cfRule type="containsText" dxfId="535" priority="933" operator="containsText" text="Yes">
      <formula>NOT(ISERROR(SEARCH("Yes",E9)))</formula>
    </cfRule>
  </conditionalFormatting>
  <conditionalFormatting sqref="A10 C10">
    <cfRule type="containsText" dxfId="534" priority="792" operator="containsText" text="No">
      <formula>NOT(ISERROR(SEARCH("No",A10)))</formula>
    </cfRule>
    <cfRule type="containsText" dxfId="533" priority="793" operator="containsText" text="Yes">
      <formula>NOT(ISERROR(SEARCH("Yes",A10)))</formula>
    </cfRule>
  </conditionalFormatting>
  <conditionalFormatting sqref="P10">
    <cfRule type="containsText" dxfId="532" priority="789" operator="containsText" text="No">
      <formula>NOT(ISERROR(SEARCH("No",P10)))</formula>
    </cfRule>
    <cfRule type="containsText" dxfId="531" priority="790" operator="containsText" text="Yes">
      <formula>NOT(ISERROR(SEARCH("Yes",P10)))</formula>
    </cfRule>
    <cfRule type="containsText" priority="791" operator="containsText" text="Yes">
      <formula>NOT(ISERROR(SEARCH("Yes",P10)))</formula>
    </cfRule>
  </conditionalFormatting>
  <conditionalFormatting sqref="P10">
    <cfRule type="containsText" dxfId="530" priority="786" operator="containsText" text="No">
      <formula>NOT(ISERROR(SEARCH("No",P10)))</formula>
    </cfRule>
    <cfRule type="containsText" dxfId="529" priority="787" operator="containsText" text="Yes">
      <formula>NOT(ISERROR(SEARCH("Yes",P10)))</formula>
    </cfRule>
    <cfRule type="containsText" priority="788" operator="containsText" text="Yes">
      <formula>NOT(ISERROR(SEARCH("Yes",P10)))</formula>
    </cfRule>
  </conditionalFormatting>
  <conditionalFormatting sqref="W10">
    <cfRule type="containsText" dxfId="528" priority="783" operator="containsText" text="No">
      <formula>NOT(ISERROR(SEARCH("No",W10)))</formula>
    </cfRule>
    <cfRule type="containsText" dxfId="527" priority="784" operator="containsText" text="Yes">
      <formula>NOT(ISERROR(SEARCH("Yes",W10)))</formula>
    </cfRule>
    <cfRule type="containsText" priority="785" operator="containsText" text="Yes">
      <formula>NOT(ISERROR(SEARCH("Yes",W10)))</formula>
    </cfRule>
  </conditionalFormatting>
  <conditionalFormatting sqref="W10">
    <cfRule type="containsText" dxfId="526" priority="780" operator="containsText" text="No">
      <formula>NOT(ISERROR(SEARCH("No",W10)))</formula>
    </cfRule>
    <cfRule type="containsText" dxfId="525" priority="781" operator="containsText" text="Yes">
      <formula>NOT(ISERROR(SEARCH("Yes",W10)))</formula>
    </cfRule>
    <cfRule type="containsText" priority="782" operator="containsText" text="Yes">
      <formula>NOT(ISERROR(SEARCH("Yes",W10)))</formula>
    </cfRule>
  </conditionalFormatting>
  <conditionalFormatting sqref="AK10">
    <cfRule type="containsText" dxfId="524" priority="777" operator="containsText" text="No">
      <formula>NOT(ISERROR(SEARCH("No",AK10)))</formula>
    </cfRule>
    <cfRule type="containsText" dxfId="523" priority="778" operator="containsText" text="Yes">
      <formula>NOT(ISERROR(SEARCH("Yes",AK10)))</formula>
    </cfRule>
    <cfRule type="containsText" priority="779" operator="containsText" text="Yes">
      <formula>NOT(ISERROR(SEARCH("Yes",AK10)))</formula>
    </cfRule>
  </conditionalFormatting>
  <conditionalFormatting sqref="AK10">
    <cfRule type="containsText" dxfId="522" priority="774" operator="containsText" text="No">
      <formula>NOT(ISERROR(SEARCH("No",AK10)))</formula>
    </cfRule>
    <cfRule type="containsText" dxfId="521" priority="775" operator="containsText" text="Yes">
      <formula>NOT(ISERROR(SEARCH("Yes",AK10)))</formula>
    </cfRule>
    <cfRule type="containsText" priority="776" operator="containsText" text="Yes">
      <formula>NOT(ISERROR(SEARCH("Yes",AK10)))</formula>
    </cfRule>
  </conditionalFormatting>
  <conditionalFormatting sqref="AY10">
    <cfRule type="containsText" dxfId="520" priority="771" operator="containsText" text="No">
      <formula>NOT(ISERROR(SEARCH("No",AY10)))</formula>
    </cfRule>
    <cfRule type="containsText" dxfId="519" priority="772" operator="containsText" text="Yes">
      <formula>NOT(ISERROR(SEARCH("Yes",AY10)))</formula>
    </cfRule>
    <cfRule type="containsText" priority="773" operator="containsText" text="Yes">
      <formula>NOT(ISERROR(SEARCH("Yes",AY10)))</formula>
    </cfRule>
  </conditionalFormatting>
  <conditionalFormatting sqref="AY10">
    <cfRule type="containsText" dxfId="518" priority="768" operator="containsText" text="No">
      <formula>NOT(ISERROR(SEARCH("No",AY10)))</formula>
    </cfRule>
    <cfRule type="containsText" dxfId="517" priority="769" operator="containsText" text="Yes">
      <formula>NOT(ISERROR(SEARCH("Yes",AY10)))</formula>
    </cfRule>
    <cfRule type="containsText" priority="770" operator="containsText" text="Yes">
      <formula>NOT(ISERROR(SEARCH("Yes",AY10)))</formula>
    </cfRule>
  </conditionalFormatting>
  <conditionalFormatting sqref="A21:A22 C21:C22 E21 A11:A12">
    <cfRule type="containsText" dxfId="516" priority="765" operator="containsText" text="No">
      <formula>NOT(ISERROR(SEARCH("No",A11)))</formula>
    </cfRule>
    <cfRule type="containsText" dxfId="515" priority="766" operator="containsText" text="Yes">
      <formula>NOT(ISERROR(SEARCH("Yes",A11)))</formula>
    </cfRule>
  </conditionalFormatting>
  <conditionalFormatting sqref="C11:C12 E12">
    <cfRule type="containsText" dxfId="514" priority="763" operator="containsText" text="No">
      <formula>NOT(ISERROR(SEARCH("No",C11)))</formula>
    </cfRule>
    <cfRule type="containsText" dxfId="513" priority="764" operator="containsText" text="Yes">
      <formula>NOT(ISERROR(SEARCH("Yes",C11)))</formula>
    </cfRule>
  </conditionalFormatting>
  <conditionalFormatting sqref="A13">
    <cfRule type="duplicateValues" dxfId="512" priority="759"/>
  </conditionalFormatting>
  <conditionalFormatting sqref="A14 C14">
    <cfRule type="containsText" dxfId="511" priority="757" operator="containsText" text="No">
      <formula>NOT(ISERROR(SEARCH("No",A14)))</formula>
    </cfRule>
    <cfRule type="containsText" dxfId="510" priority="758" operator="containsText" text="Yes">
      <formula>NOT(ISERROR(SEARCH("Yes",A14)))</formula>
    </cfRule>
  </conditionalFormatting>
  <conditionalFormatting sqref="C15 A15">
    <cfRule type="containsText" dxfId="509" priority="755" operator="containsText" text="No">
      <formula>NOT(ISERROR(SEARCH("No",A15)))</formula>
    </cfRule>
    <cfRule type="containsText" dxfId="508" priority="756" operator="containsText" text="Yes">
      <formula>NOT(ISERROR(SEARCH("Yes",A15)))</formula>
    </cfRule>
  </conditionalFormatting>
  <conditionalFormatting sqref="E22:E23">
    <cfRule type="containsText" dxfId="507" priority="752" operator="containsText" text="No">
      <formula>NOT(ISERROR(SEARCH("No",E22)))</formula>
    </cfRule>
    <cfRule type="containsText" dxfId="506" priority="753" operator="containsText" text="Yes">
      <formula>NOT(ISERROR(SEARCH("Yes",E22)))</formula>
    </cfRule>
  </conditionalFormatting>
  <conditionalFormatting sqref="E14">
    <cfRule type="containsText" dxfId="505" priority="750" operator="containsText" text="No">
      <formula>NOT(ISERROR(SEARCH("No",E14)))</formula>
    </cfRule>
    <cfRule type="containsText" dxfId="504" priority="751" operator="containsText" text="Yes">
      <formula>NOT(ISERROR(SEARCH("Yes",E14)))</formula>
    </cfRule>
  </conditionalFormatting>
  <conditionalFormatting sqref="E13">
    <cfRule type="containsText" dxfId="503" priority="748" operator="containsText" text="No">
      <formula>NOT(ISERROR(SEARCH("No",E13)))</formula>
    </cfRule>
    <cfRule type="containsText" dxfId="502" priority="749" operator="containsText" text="Yes">
      <formula>NOT(ISERROR(SEARCH("Yes",E13)))</formula>
    </cfRule>
  </conditionalFormatting>
  <conditionalFormatting sqref="E11">
    <cfRule type="containsText" dxfId="501" priority="746" operator="containsText" text="No">
      <formula>NOT(ISERROR(SEARCH("No",E11)))</formula>
    </cfRule>
    <cfRule type="containsText" dxfId="500" priority="747" operator="containsText" text="Yes">
      <formula>NOT(ISERROR(SEARCH("Yes",E11)))</formula>
    </cfRule>
  </conditionalFormatting>
  <conditionalFormatting sqref="E15">
    <cfRule type="containsText" dxfId="499" priority="744" operator="containsText" text="No">
      <formula>NOT(ISERROR(SEARCH("No",E15)))</formula>
    </cfRule>
    <cfRule type="containsText" dxfId="498" priority="745" operator="containsText" text="Yes">
      <formula>NOT(ISERROR(SEARCH("Yes",E15)))</formula>
    </cfRule>
  </conditionalFormatting>
  <conditionalFormatting sqref="A16">
    <cfRule type="duplicateValues" dxfId="497" priority="743"/>
  </conditionalFormatting>
  <conditionalFormatting sqref="BF21">
    <cfRule type="containsText" dxfId="496" priority="740" operator="containsText" text="No">
      <formula>NOT(ISERROR(SEARCH("No",BF21)))</formula>
    </cfRule>
    <cfRule type="containsText" dxfId="495" priority="741" operator="containsText" text="Yes">
      <formula>NOT(ISERROR(SEARCH("Yes",BF21)))</formula>
    </cfRule>
    <cfRule type="containsText" priority="742" operator="containsText" text="Yes">
      <formula>NOT(ISERROR(SEARCH("Yes",BF21)))</formula>
    </cfRule>
  </conditionalFormatting>
  <conditionalFormatting sqref="BF21">
    <cfRule type="containsText" dxfId="494" priority="737" operator="containsText" text="No">
      <formula>NOT(ISERROR(SEARCH("No",BF21)))</formula>
    </cfRule>
    <cfRule type="containsText" dxfId="493" priority="738" operator="containsText" text="Yes">
      <formula>NOT(ISERROR(SEARCH("Yes",BF21)))</formula>
    </cfRule>
    <cfRule type="containsText" priority="739" operator="containsText" text="Yes">
      <formula>NOT(ISERROR(SEARCH("Yes",BF21)))</formula>
    </cfRule>
  </conditionalFormatting>
  <conditionalFormatting sqref="BF21">
    <cfRule type="containsText" dxfId="492" priority="734" operator="containsText" text="No">
      <formula>NOT(ISERROR(SEARCH("No",BF21)))</formula>
    </cfRule>
    <cfRule type="containsText" dxfId="491" priority="735" operator="containsText" text="Yes">
      <formula>NOT(ISERROR(SEARCH("Yes",BF21)))</formula>
    </cfRule>
    <cfRule type="containsText" priority="736" operator="containsText" text="Yes">
      <formula>NOT(ISERROR(SEARCH("Yes",BF21)))</formula>
    </cfRule>
  </conditionalFormatting>
  <conditionalFormatting sqref="BF21">
    <cfRule type="containsText" dxfId="490" priority="731" operator="containsText" text="No">
      <formula>NOT(ISERROR(SEARCH("No",BF21)))</formula>
    </cfRule>
    <cfRule type="containsText" dxfId="489" priority="732" operator="containsText" text="Yes">
      <formula>NOT(ISERROR(SEARCH("Yes",BF21)))</formula>
    </cfRule>
    <cfRule type="containsText" priority="733" operator="containsText" text="Yes">
      <formula>NOT(ISERROR(SEARCH("Yes",BF21)))</formula>
    </cfRule>
  </conditionalFormatting>
  <conditionalFormatting sqref="BF21">
    <cfRule type="containsText" dxfId="488" priority="728" operator="containsText" text="No">
      <formula>NOT(ISERROR(SEARCH("No",BF21)))</formula>
    </cfRule>
    <cfRule type="containsText" dxfId="487" priority="729" operator="containsText" text="Yes">
      <formula>NOT(ISERROR(SEARCH("Yes",BF21)))</formula>
    </cfRule>
    <cfRule type="containsText" priority="730" operator="containsText" text="Yes">
      <formula>NOT(ISERROR(SEARCH("Yes",BF21)))</formula>
    </cfRule>
  </conditionalFormatting>
  <conditionalFormatting sqref="BF21">
    <cfRule type="containsText" dxfId="486" priority="725" operator="containsText" text="No">
      <formula>NOT(ISERROR(SEARCH("No",BF21)))</formula>
    </cfRule>
    <cfRule type="containsText" dxfId="485" priority="726" operator="containsText" text="Yes">
      <formula>NOT(ISERROR(SEARCH("Yes",BF21)))</formula>
    </cfRule>
    <cfRule type="containsText" priority="727" operator="containsText" text="Yes">
      <formula>NOT(ISERROR(SEARCH("Yes",BF21)))</formula>
    </cfRule>
  </conditionalFormatting>
  <conditionalFormatting sqref="BF21">
    <cfRule type="containsText" dxfId="484" priority="722" operator="containsText" text="No">
      <formula>NOT(ISERROR(SEARCH("No",BF21)))</formula>
    </cfRule>
    <cfRule type="containsText" dxfId="483" priority="723" operator="containsText" text="Yes">
      <formula>NOT(ISERROR(SEARCH("Yes",BF21)))</formula>
    </cfRule>
    <cfRule type="containsText" priority="724" operator="containsText" text="Yes">
      <formula>NOT(ISERROR(SEARCH("Yes",BF21)))</formula>
    </cfRule>
  </conditionalFormatting>
  <conditionalFormatting sqref="BF21">
    <cfRule type="containsText" dxfId="482" priority="719" operator="containsText" text="No">
      <formula>NOT(ISERROR(SEARCH("No",BF21)))</formula>
    </cfRule>
    <cfRule type="containsText" dxfId="481" priority="720" operator="containsText" text="Yes">
      <formula>NOT(ISERROR(SEARCH("Yes",BF21)))</formula>
    </cfRule>
    <cfRule type="containsText" priority="721" operator="containsText" text="Yes">
      <formula>NOT(ISERROR(SEARCH("Yes",BF21)))</formula>
    </cfRule>
  </conditionalFormatting>
  <conditionalFormatting sqref="BF21">
    <cfRule type="containsText" dxfId="480" priority="716" operator="containsText" text="No">
      <formula>NOT(ISERROR(SEARCH("No",BF21)))</formula>
    </cfRule>
    <cfRule type="containsText" dxfId="479" priority="717" operator="containsText" text="Yes">
      <formula>NOT(ISERROR(SEARCH("Yes",BF21)))</formula>
    </cfRule>
    <cfRule type="containsText" priority="718" operator="containsText" text="Yes">
      <formula>NOT(ISERROR(SEARCH("Yes",BF21)))</formula>
    </cfRule>
  </conditionalFormatting>
  <conditionalFormatting sqref="BF21">
    <cfRule type="containsText" dxfId="478" priority="713" operator="containsText" text="No">
      <formula>NOT(ISERROR(SEARCH("No",BF21)))</formula>
    </cfRule>
    <cfRule type="containsText" dxfId="477" priority="714" operator="containsText" text="Yes">
      <formula>NOT(ISERROR(SEARCH("Yes",BF21)))</formula>
    </cfRule>
    <cfRule type="containsText" priority="715" operator="containsText" text="Yes">
      <formula>NOT(ISERROR(SEARCH("Yes",BF21)))</formula>
    </cfRule>
  </conditionalFormatting>
  <conditionalFormatting sqref="BF21">
    <cfRule type="containsText" dxfId="476" priority="710" operator="containsText" text="No">
      <formula>NOT(ISERROR(SEARCH("No",BF21)))</formula>
    </cfRule>
    <cfRule type="containsText" dxfId="475" priority="711" operator="containsText" text="Yes">
      <formula>NOT(ISERROR(SEARCH("Yes",BF21)))</formula>
    </cfRule>
    <cfRule type="containsText" priority="712" operator="containsText" text="Yes">
      <formula>NOT(ISERROR(SEARCH("Yes",BF21)))</formula>
    </cfRule>
  </conditionalFormatting>
  <conditionalFormatting sqref="BF21">
    <cfRule type="containsText" dxfId="474" priority="707" operator="containsText" text="No">
      <formula>NOT(ISERROR(SEARCH("No",BF21)))</formula>
    </cfRule>
    <cfRule type="containsText" dxfId="473" priority="708" operator="containsText" text="Yes">
      <formula>NOT(ISERROR(SEARCH("Yes",BF21)))</formula>
    </cfRule>
    <cfRule type="containsText" priority="709" operator="containsText" text="Yes">
      <formula>NOT(ISERROR(SEARCH("Yes",BF21)))</formula>
    </cfRule>
  </conditionalFormatting>
  <conditionalFormatting sqref="BF21">
    <cfRule type="containsText" dxfId="472" priority="704" operator="containsText" text="No">
      <formula>NOT(ISERROR(SEARCH("No",BF21)))</formula>
    </cfRule>
    <cfRule type="containsText" dxfId="471" priority="705" operator="containsText" text="Yes">
      <formula>NOT(ISERROR(SEARCH("Yes",BF21)))</formula>
    </cfRule>
    <cfRule type="containsText" priority="706" operator="containsText" text="Yes">
      <formula>NOT(ISERROR(SEARCH("Yes",BF21)))</formula>
    </cfRule>
  </conditionalFormatting>
  <conditionalFormatting sqref="BF21">
    <cfRule type="containsText" dxfId="470" priority="701" operator="containsText" text="No">
      <formula>NOT(ISERROR(SEARCH("No",BF21)))</formula>
    </cfRule>
    <cfRule type="containsText" dxfId="469" priority="702" operator="containsText" text="Yes">
      <formula>NOT(ISERROR(SEARCH("Yes",BF21)))</formula>
    </cfRule>
    <cfRule type="containsText" priority="703" operator="containsText" text="Yes">
      <formula>NOT(ISERROR(SEARCH("Yes",BF21)))</formula>
    </cfRule>
  </conditionalFormatting>
  <conditionalFormatting sqref="BF21">
    <cfRule type="containsText" dxfId="468" priority="698" operator="containsText" text="No">
      <formula>NOT(ISERROR(SEARCH("No",BF21)))</formula>
    </cfRule>
    <cfRule type="containsText" dxfId="467" priority="699" operator="containsText" text="Yes">
      <formula>NOT(ISERROR(SEARCH("Yes",BF21)))</formula>
    </cfRule>
    <cfRule type="containsText" priority="700" operator="containsText" text="Yes">
      <formula>NOT(ISERROR(SEARCH("Yes",BF21)))</formula>
    </cfRule>
  </conditionalFormatting>
  <conditionalFormatting sqref="BF21">
    <cfRule type="containsText" dxfId="466" priority="695" operator="containsText" text="No">
      <formula>NOT(ISERROR(SEARCH("No",BF21)))</formula>
    </cfRule>
    <cfRule type="containsText" dxfId="465" priority="696" operator="containsText" text="Yes">
      <formula>NOT(ISERROR(SEARCH("Yes",BF21)))</formula>
    </cfRule>
    <cfRule type="containsText" priority="697" operator="containsText" text="Yes">
      <formula>NOT(ISERROR(SEARCH("Yes",BF21)))</formula>
    </cfRule>
  </conditionalFormatting>
  <conditionalFormatting sqref="BF21">
    <cfRule type="containsText" dxfId="464" priority="692" operator="containsText" text="No">
      <formula>NOT(ISERROR(SEARCH("No",BF21)))</formula>
    </cfRule>
    <cfRule type="containsText" dxfId="463" priority="693" operator="containsText" text="Yes">
      <formula>NOT(ISERROR(SEARCH("Yes",BF21)))</formula>
    </cfRule>
    <cfRule type="containsText" priority="694" operator="containsText" text="Yes">
      <formula>NOT(ISERROR(SEARCH("Yes",BF21)))</formula>
    </cfRule>
  </conditionalFormatting>
  <conditionalFormatting sqref="BF21">
    <cfRule type="containsText" dxfId="462" priority="689" operator="containsText" text="No">
      <formula>NOT(ISERROR(SEARCH("No",BF21)))</formula>
    </cfRule>
    <cfRule type="containsText" dxfId="461" priority="690" operator="containsText" text="Yes">
      <formula>NOT(ISERROR(SEARCH("Yes",BF21)))</formula>
    </cfRule>
    <cfRule type="containsText" priority="691" operator="containsText" text="Yes">
      <formula>NOT(ISERROR(SEARCH("Yes",BF21)))</formula>
    </cfRule>
  </conditionalFormatting>
  <conditionalFormatting sqref="BF21">
    <cfRule type="containsText" dxfId="460" priority="686" operator="containsText" text="No">
      <formula>NOT(ISERROR(SEARCH("No",BF21)))</formula>
    </cfRule>
    <cfRule type="containsText" dxfId="459" priority="687" operator="containsText" text="Yes">
      <formula>NOT(ISERROR(SEARCH("Yes",BF21)))</formula>
    </cfRule>
    <cfRule type="containsText" priority="688" operator="containsText" text="Yes">
      <formula>NOT(ISERROR(SEARCH("Yes",BF21)))</formula>
    </cfRule>
  </conditionalFormatting>
  <conditionalFormatting sqref="BF21">
    <cfRule type="containsText" dxfId="458" priority="683" operator="containsText" text="No">
      <formula>NOT(ISERROR(SEARCH("No",BF21)))</formula>
    </cfRule>
    <cfRule type="containsText" dxfId="457" priority="684" operator="containsText" text="Yes">
      <formula>NOT(ISERROR(SEARCH("Yes",BF21)))</formula>
    </cfRule>
    <cfRule type="containsText" priority="685" operator="containsText" text="Yes">
      <formula>NOT(ISERROR(SEARCH("Yes",BF21)))</formula>
    </cfRule>
  </conditionalFormatting>
  <conditionalFormatting sqref="BF21">
    <cfRule type="containsText" dxfId="456" priority="680" operator="containsText" text="No">
      <formula>NOT(ISERROR(SEARCH("No",BF21)))</formula>
    </cfRule>
    <cfRule type="containsText" dxfId="455" priority="681" operator="containsText" text="Yes">
      <formula>NOT(ISERROR(SEARCH("Yes",BF21)))</formula>
    </cfRule>
    <cfRule type="containsText" priority="682" operator="containsText" text="Yes">
      <formula>NOT(ISERROR(SEARCH("Yes",BF21)))</formula>
    </cfRule>
  </conditionalFormatting>
  <conditionalFormatting sqref="BF21">
    <cfRule type="containsText" dxfId="454" priority="677" operator="containsText" text="No">
      <formula>NOT(ISERROR(SEARCH("No",BF21)))</formula>
    </cfRule>
    <cfRule type="containsText" dxfId="453" priority="678" operator="containsText" text="Yes">
      <formula>NOT(ISERROR(SEARCH("Yes",BF21)))</formula>
    </cfRule>
    <cfRule type="containsText" priority="679" operator="containsText" text="Yes">
      <formula>NOT(ISERROR(SEARCH("Yes",BF21)))</formula>
    </cfRule>
  </conditionalFormatting>
  <conditionalFormatting sqref="BF21">
    <cfRule type="containsText" dxfId="452" priority="674" operator="containsText" text="No">
      <formula>NOT(ISERROR(SEARCH("No",BF21)))</formula>
    </cfRule>
    <cfRule type="containsText" dxfId="451" priority="675" operator="containsText" text="Yes">
      <formula>NOT(ISERROR(SEARCH("Yes",BF21)))</formula>
    </cfRule>
    <cfRule type="containsText" priority="676" operator="containsText" text="Yes">
      <formula>NOT(ISERROR(SEARCH("Yes",BF21)))</formula>
    </cfRule>
  </conditionalFormatting>
  <conditionalFormatting sqref="BF21">
    <cfRule type="containsText" dxfId="450" priority="671" operator="containsText" text="No">
      <formula>NOT(ISERROR(SEARCH("No",BF21)))</formula>
    </cfRule>
    <cfRule type="containsText" dxfId="449" priority="672" operator="containsText" text="Yes">
      <formula>NOT(ISERROR(SEARCH("Yes",BF21)))</formula>
    </cfRule>
    <cfRule type="containsText" priority="673" operator="containsText" text="Yes">
      <formula>NOT(ISERROR(SEARCH("Yes",BF21)))</formula>
    </cfRule>
  </conditionalFormatting>
  <conditionalFormatting sqref="BF21">
    <cfRule type="containsText" dxfId="448" priority="668" operator="containsText" text="No">
      <formula>NOT(ISERROR(SEARCH("No",BF21)))</formula>
    </cfRule>
    <cfRule type="containsText" dxfId="447" priority="669" operator="containsText" text="Yes">
      <formula>NOT(ISERROR(SEARCH("Yes",BF21)))</formula>
    </cfRule>
    <cfRule type="containsText" priority="670" operator="containsText" text="Yes">
      <formula>NOT(ISERROR(SEARCH("Yes",BF21)))</formula>
    </cfRule>
  </conditionalFormatting>
  <conditionalFormatting sqref="BF21">
    <cfRule type="containsText" dxfId="446" priority="665" operator="containsText" text="No">
      <formula>NOT(ISERROR(SEARCH("No",BF21)))</formula>
    </cfRule>
    <cfRule type="containsText" dxfId="445" priority="666" operator="containsText" text="Yes">
      <formula>NOT(ISERROR(SEARCH("Yes",BF21)))</formula>
    </cfRule>
    <cfRule type="containsText" priority="667" operator="containsText" text="Yes">
      <formula>NOT(ISERROR(SEARCH("Yes",BF21)))</formula>
    </cfRule>
  </conditionalFormatting>
  <conditionalFormatting sqref="BF21">
    <cfRule type="containsText" dxfId="444" priority="662" operator="containsText" text="No">
      <formula>NOT(ISERROR(SEARCH("No",BF21)))</formula>
    </cfRule>
    <cfRule type="containsText" dxfId="443" priority="663" operator="containsText" text="Yes">
      <formula>NOT(ISERROR(SEARCH("Yes",BF21)))</formula>
    </cfRule>
    <cfRule type="containsText" priority="664" operator="containsText" text="Yes">
      <formula>NOT(ISERROR(SEARCH("Yes",BF21)))</formula>
    </cfRule>
  </conditionalFormatting>
  <conditionalFormatting sqref="BF21">
    <cfRule type="containsText" dxfId="442" priority="659" operator="containsText" text="No">
      <formula>NOT(ISERROR(SEARCH("No",BF21)))</formula>
    </cfRule>
    <cfRule type="containsText" dxfId="441" priority="660" operator="containsText" text="Yes">
      <formula>NOT(ISERROR(SEARCH("Yes",BF21)))</formula>
    </cfRule>
    <cfRule type="containsText" priority="661" operator="containsText" text="Yes">
      <formula>NOT(ISERROR(SEARCH("Yes",BF21)))</formula>
    </cfRule>
  </conditionalFormatting>
  <conditionalFormatting sqref="BF21">
    <cfRule type="containsText" dxfId="440" priority="656" operator="containsText" text="No">
      <formula>NOT(ISERROR(SEARCH("No",BF21)))</formula>
    </cfRule>
    <cfRule type="containsText" dxfId="439" priority="657" operator="containsText" text="Yes">
      <formula>NOT(ISERROR(SEARCH("Yes",BF21)))</formula>
    </cfRule>
    <cfRule type="containsText" priority="658" operator="containsText" text="Yes">
      <formula>NOT(ISERROR(SEARCH("Yes",BF21)))</formula>
    </cfRule>
  </conditionalFormatting>
  <conditionalFormatting sqref="AY21">
    <cfRule type="containsText" dxfId="438" priority="653" operator="containsText" text="No">
      <formula>NOT(ISERROR(SEARCH("No",AY21)))</formula>
    </cfRule>
    <cfRule type="containsText" dxfId="437" priority="654" operator="containsText" text="Yes">
      <formula>NOT(ISERROR(SEARCH("Yes",AY21)))</formula>
    </cfRule>
    <cfRule type="containsText" priority="655" operator="containsText" text="Yes">
      <formula>NOT(ISERROR(SEARCH("Yes",AY21)))</formula>
    </cfRule>
  </conditionalFormatting>
  <conditionalFormatting sqref="AY21">
    <cfRule type="containsText" dxfId="436" priority="650" operator="containsText" text="No">
      <formula>NOT(ISERROR(SEARCH("No",AY21)))</formula>
    </cfRule>
    <cfRule type="containsText" dxfId="435" priority="651" operator="containsText" text="Yes">
      <formula>NOT(ISERROR(SEARCH("Yes",AY21)))</formula>
    </cfRule>
    <cfRule type="containsText" priority="652" operator="containsText" text="Yes">
      <formula>NOT(ISERROR(SEARCH("Yes",AY21)))</formula>
    </cfRule>
  </conditionalFormatting>
  <conditionalFormatting sqref="AY21">
    <cfRule type="containsText" dxfId="434" priority="647" operator="containsText" text="No">
      <formula>NOT(ISERROR(SEARCH("No",AY21)))</formula>
    </cfRule>
    <cfRule type="containsText" dxfId="433" priority="648" operator="containsText" text="Yes">
      <formula>NOT(ISERROR(SEARCH("Yes",AY21)))</formula>
    </cfRule>
    <cfRule type="containsText" priority="649" operator="containsText" text="Yes">
      <formula>NOT(ISERROR(SEARCH("Yes",AY21)))</formula>
    </cfRule>
  </conditionalFormatting>
  <conditionalFormatting sqref="AY21">
    <cfRule type="containsText" dxfId="432" priority="644" operator="containsText" text="No">
      <formula>NOT(ISERROR(SEARCH("No",AY21)))</formula>
    </cfRule>
    <cfRule type="containsText" dxfId="431" priority="645" operator="containsText" text="Yes">
      <formula>NOT(ISERROR(SEARCH("Yes",AY21)))</formula>
    </cfRule>
    <cfRule type="containsText" priority="646" operator="containsText" text="Yes">
      <formula>NOT(ISERROR(SEARCH("Yes",AY21)))</formula>
    </cfRule>
  </conditionalFormatting>
  <conditionalFormatting sqref="AY21">
    <cfRule type="containsText" dxfId="430" priority="641" operator="containsText" text="No">
      <formula>NOT(ISERROR(SEARCH("No",AY21)))</formula>
    </cfRule>
    <cfRule type="containsText" dxfId="429" priority="642" operator="containsText" text="Yes">
      <formula>NOT(ISERROR(SEARCH("Yes",AY21)))</formula>
    </cfRule>
    <cfRule type="containsText" priority="643" operator="containsText" text="Yes">
      <formula>NOT(ISERROR(SEARCH("Yes",AY21)))</formula>
    </cfRule>
  </conditionalFormatting>
  <conditionalFormatting sqref="AY21">
    <cfRule type="containsText" dxfId="428" priority="638" operator="containsText" text="No">
      <formula>NOT(ISERROR(SEARCH("No",AY21)))</formula>
    </cfRule>
    <cfRule type="containsText" dxfId="427" priority="639" operator="containsText" text="Yes">
      <formula>NOT(ISERROR(SEARCH("Yes",AY21)))</formula>
    </cfRule>
    <cfRule type="containsText" priority="640" operator="containsText" text="Yes">
      <formula>NOT(ISERROR(SEARCH("Yes",AY21)))</formula>
    </cfRule>
  </conditionalFormatting>
  <conditionalFormatting sqref="AY21">
    <cfRule type="containsText" dxfId="426" priority="635" operator="containsText" text="No">
      <formula>NOT(ISERROR(SEARCH("No",AY21)))</formula>
    </cfRule>
    <cfRule type="containsText" dxfId="425" priority="636" operator="containsText" text="Yes">
      <formula>NOT(ISERROR(SEARCH("Yes",AY21)))</formula>
    </cfRule>
    <cfRule type="containsText" priority="637" operator="containsText" text="Yes">
      <formula>NOT(ISERROR(SEARCH("Yes",AY21)))</formula>
    </cfRule>
  </conditionalFormatting>
  <conditionalFormatting sqref="AY21">
    <cfRule type="containsText" dxfId="424" priority="632" operator="containsText" text="No">
      <formula>NOT(ISERROR(SEARCH("No",AY21)))</formula>
    </cfRule>
    <cfRule type="containsText" dxfId="423" priority="633" operator="containsText" text="Yes">
      <formula>NOT(ISERROR(SEARCH("Yes",AY21)))</formula>
    </cfRule>
    <cfRule type="containsText" priority="634" operator="containsText" text="Yes">
      <formula>NOT(ISERROR(SEARCH("Yes",AY21)))</formula>
    </cfRule>
  </conditionalFormatting>
  <conditionalFormatting sqref="AY21">
    <cfRule type="containsText" dxfId="422" priority="629" operator="containsText" text="No">
      <formula>NOT(ISERROR(SEARCH("No",AY21)))</formula>
    </cfRule>
    <cfRule type="containsText" dxfId="421" priority="630" operator="containsText" text="Yes">
      <formula>NOT(ISERROR(SEARCH("Yes",AY21)))</formula>
    </cfRule>
    <cfRule type="containsText" priority="631" operator="containsText" text="Yes">
      <formula>NOT(ISERROR(SEARCH("Yes",AY21)))</formula>
    </cfRule>
  </conditionalFormatting>
  <conditionalFormatting sqref="AY21">
    <cfRule type="containsText" dxfId="420" priority="626" operator="containsText" text="No">
      <formula>NOT(ISERROR(SEARCH("No",AY21)))</formula>
    </cfRule>
    <cfRule type="containsText" dxfId="419" priority="627" operator="containsText" text="Yes">
      <formula>NOT(ISERROR(SEARCH("Yes",AY21)))</formula>
    </cfRule>
    <cfRule type="containsText" priority="628" operator="containsText" text="Yes">
      <formula>NOT(ISERROR(SEARCH("Yes",AY21)))</formula>
    </cfRule>
  </conditionalFormatting>
  <conditionalFormatting sqref="AY21">
    <cfRule type="containsText" dxfId="418" priority="623" operator="containsText" text="No">
      <formula>NOT(ISERROR(SEARCH("No",AY21)))</formula>
    </cfRule>
    <cfRule type="containsText" dxfId="417" priority="624" operator="containsText" text="Yes">
      <formula>NOT(ISERROR(SEARCH("Yes",AY21)))</formula>
    </cfRule>
    <cfRule type="containsText" priority="625" operator="containsText" text="Yes">
      <formula>NOT(ISERROR(SEARCH("Yes",AY21)))</formula>
    </cfRule>
  </conditionalFormatting>
  <conditionalFormatting sqref="AY21">
    <cfRule type="containsText" dxfId="416" priority="620" operator="containsText" text="No">
      <formula>NOT(ISERROR(SEARCH("No",AY21)))</formula>
    </cfRule>
    <cfRule type="containsText" dxfId="415" priority="621" operator="containsText" text="Yes">
      <formula>NOT(ISERROR(SEARCH("Yes",AY21)))</formula>
    </cfRule>
    <cfRule type="containsText" priority="622" operator="containsText" text="Yes">
      <formula>NOT(ISERROR(SEARCH("Yes",AY21)))</formula>
    </cfRule>
  </conditionalFormatting>
  <conditionalFormatting sqref="AY21">
    <cfRule type="containsText" dxfId="414" priority="617" operator="containsText" text="No">
      <formula>NOT(ISERROR(SEARCH("No",AY21)))</formula>
    </cfRule>
    <cfRule type="containsText" dxfId="413" priority="618" operator="containsText" text="Yes">
      <formula>NOT(ISERROR(SEARCH("Yes",AY21)))</formula>
    </cfRule>
    <cfRule type="containsText" priority="619" operator="containsText" text="Yes">
      <formula>NOT(ISERROR(SEARCH("Yes",AY21)))</formula>
    </cfRule>
  </conditionalFormatting>
  <conditionalFormatting sqref="AY21">
    <cfRule type="containsText" dxfId="412" priority="614" operator="containsText" text="No">
      <formula>NOT(ISERROR(SEARCH("No",AY21)))</formula>
    </cfRule>
    <cfRule type="containsText" dxfId="411" priority="615" operator="containsText" text="Yes">
      <formula>NOT(ISERROR(SEARCH("Yes",AY21)))</formula>
    </cfRule>
    <cfRule type="containsText" priority="616" operator="containsText" text="Yes">
      <formula>NOT(ISERROR(SEARCH("Yes",AY21)))</formula>
    </cfRule>
  </conditionalFormatting>
  <conditionalFormatting sqref="AY21">
    <cfRule type="containsText" dxfId="410" priority="611" operator="containsText" text="No">
      <formula>NOT(ISERROR(SEARCH("No",AY21)))</formula>
    </cfRule>
    <cfRule type="containsText" dxfId="409" priority="612" operator="containsText" text="Yes">
      <formula>NOT(ISERROR(SEARCH("Yes",AY21)))</formula>
    </cfRule>
    <cfRule type="containsText" priority="613" operator="containsText" text="Yes">
      <formula>NOT(ISERROR(SEARCH("Yes",AY21)))</formula>
    </cfRule>
  </conditionalFormatting>
  <conditionalFormatting sqref="AY21">
    <cfRule type="containsText" dxfId="408" priority="608" operator="containsText" text="No">
      <formula>NOT(ISERROR(SEARCH("No",AY21)))</formula>
    </cfRule>
    <cfRule type="containsText" dxfId="407" priority="609" operator="containsText" text="Yes">
      <formula>NOT(ISERROR(SEARCH("Yes",AY21)))</formula>
    </cfRule>
    <cfRule type="containsText" priority="610" operator="containsText" text="Yes">
      <formula>NOT(ISERROR(SEARCH("Yes",AY21)))</formula>
    </cfRule>
  </conditionalFormatting>
  <conditionalFormatting sqref="AY21">
    <cfRule type="containsText" dxfId="406" priority="605" operator="containsText" text="No">
      <formula>NOT(ISERROR(SEARCH("No",AY21)))</formula>
    </cfRule>
    <cfRule type="containsText" dxfId="405" priority="606" operator="containsText" text="Yes">
      <formula>NOT(ISERROR(SEARCH("Yes",AY21)))</formula>
    </cfRule>
    <cfRule type="containsText" priority="607" operator="containsText" text="Yes">
      <formula>NOT(ISERROR(SEARCH("Yes",AY21)))</formula>
    </cfRule>
  </conditionalFormatting>
  <conditionalFormatting sqref="AY21">
    <cfRule type="containsText" dxfId="404" priority="602" operator="containsText" text="No">
      <formula>NOT(ISERROR(SEARCH("No",AY21)))</formula>
    </cfRule>
    <cfRule type="containsText" dxfId="403" priority="603" operator="containsText" text="Yes">
      <formula>NOT(ISERROR(SEARCH("Yes",AY21)))</formula>
    </cfRule>
    <cfRule type="containsText" priority="604" operator="containsText" text="Yes">
      <formula>NOT(ISERROR(SEARCH("Yes",AY21)))</formula>
    </cfRule>
  </conditionalFormatting>
  <conditionalFormatting sqref="AY21">
    <cfRule type="containsText" dxfId="402" priority="599" operator="containsText" text="No">
      <formula>NOT(ISERROR(SEARCH("No",AY21)))</formula>
    </cfRule>
    <cfRule type="containsText" dxfId="401" priority="600" operator="containsText" text="Yes">
      <formula>NOT(ISERROR(SEARCH("Yes",AY21)))</formula>
    </cfRule>
    <cfRule type="containsText" priority="601" operator="containsText" text="Yes">
      <formula>NOT(ISERROR(SEARCH("Yes",AY21)))</formula>
    </cfRule>
  </conditionalFormatting>
  <conditionalFormatting sqref="AY21">
    <cfRule type="containsText" dxfId="400" priority="596" operator="containsText" text="No">
      <formula>NOT(ISERROR(SEARCH("No",AY21)))</formula>
    </cfRule>
    <cfRule type="containsText" dxfId="399" priority="597" operator="containsText" text="Yes">
      <formula>NOT(ISERROR(SEARCH("Yes",AY21)))</formula>
    </cfRule>
    <cfRule type="containsText" priority="598" operator="containsText" text="Yes">
      <formula>NOT(ISERROR(SEARCH("Yes",AY21)))</formula>
    </cfRule>
  </conditionalFormatting>
  <conditionalFormatting sqref="AY21">
    <cfRule type="containsText" dxfId="398" priority="593" operator="containsText" text="No">
      <formula>NOT(ISERROR(SEARCH("No",AY21)))</formula>
    </cfRule>
    <cfRule type="containsText" dxfId="397" priority="594" operator="containsText" text="Yes">
      <formula>NOT(ISERROR(SEARCH("Yes",AY21)))</formula>
    </cfRule>
    <cfRule type="containsText" priority="595" operator="containsText" text="Yes">
      <formula>NOT(ISERROR(SEARCH("Yes",AY21)))</formula>
    </cfRule>
  </conditionalFormatting>
  <conditionalFormatting sqref="AY21">
    <cfRule type="containsText" dxfId="396" priority="590" operator="containsText" text="No">
      <formula>NOT(ISERROR(SEARCH("No",AY21)))</formula>
    </cfRule>
    <cfRule type="containsText" dxfId="395" priority="591" operator="containsText" text="Yes">
      <formula>NOT(ISERROR(SEARCH("Yes",AY21)))</formula>
    </cfRule>
    <cfRule type="containsText" priority="592" operator="containsText" text="Yes">
      <formula>NOT(ISERROR(SEARCH("Yes",AY21)))</formula>
    </cfRule>
  </conditionalFormatting>
  <conditionalFormatting sqref="AY21">
    <cfRule type="containsText" dxfId="394" priority="587" operator="containsText" text="No">
      <formula>NOT(ISERROR(SEARCH("No",AY21)))</formula>
    </cfRule>
    <cfRule type="containsText" dxfId="393" priority="588" operator="containsText" text="Yes">
      <formula>NOT(ISERROR(SEARCH("Yes",AY21)))</formula>
    </cfRule>
    <cfRule type="containsText" priority="589" operator="containsText" text="Yes">
      <formula>NOT(ISERROR(SEARCH("Yes",AY21)))</formula>
    </cfRule>
  </conditionalFormatting>
  <conditionalFormatting sqref="AY21">
    <cfRule type="containsText" dxfId="392" priority="584" operator="containsText" text="No">
      <formula>NOT(ISERROR(SEARCH("No",AY21)))</formula>
    </cfRule>
    <cfRule type="containsText" dxfId="391" priority="585" operator="containsText" text="Yes">
      <formula>NOT(ISERROR(SEARCH("Yes",AY21)))</formula>
    </cfRule>
    <cfRule type="containsText" priority="586" operator="containsText" text="Yes">
      <formula>NOT(ISERROR(SEARCH("Yes",AY21)))</formula>
    </cfRule>
  </conditionalFormatting>
  <conditionalFormatting sqref="AY21">
    <cfRule type="containsText" dxfId="390" priority="581" operator="containsText" text="No">
      <formula>NOT(ISERROR(SEARCH("No",AY21)))</formula>
    </cfRule>
    <cfRule type="containsText" dxfId="389" priority="582" operator="containsText" text="Yes">
      <formula>NOT(ISERROR(SEARCH("Yes",AY21)))</formula>
    </cfRule>
    <cfRule type="containsText" priority="583" operator="containsText" text="Yes">
      <formula>NOT(ISERROR(SEARCH("Yes",AY21)))</formula>
    </cfRule>
  </conditionalFormatting>
  <conditionalFormatting sqref="AY21">
    <cfRule type="containsText" dxfId="388" priority="578" operator="containsText" text="No">
      <formula>NOT(ISERROR(SEARCH("No",AY21)))</formula>
    </cfRule>
    <cfRule type="containsText" dxfId="387" priority="579" operator="containsText" text="Yes">
      <formula>NOT(ISERROR(SEARCH("Yes",AY21)))</formula>
    </cfRule>
    <cfRule type="containsText" priority="580" operator="containsText" text="Yes">
      <formula>NOT(ISERROR(SEARCH("Yes",AY21)))</formula>
    </cfRule>
  </conditionalFormatting>
  <conditionalFormatting sqref="AY21">
    <cfRule type="containsText" dxfId="386" priority="575" operator="containsText" text="No">
      <formula>NOT(ISERROR(SEARCH("No",AY21)))</formula>
    </cfRule>
    <cfRule type="containsText" dxfId="385" priority="576" operator="containsText" text="Yes">
      <formula>NOT(ISERROR(SEARCH("Yes",AY21)))</formula>
    </cfRule>
    <cfRule type="containsText" priority="577" operator="containsText" text="Yes">
      <formula>NOT(ISERROR(SEARCH("Yes",AY21)))</formula>
    </cfRule>
  </conditionalFormatting>
  <conditionalFormatting sqref="AY21">
    <cfRule type="containsText" dxfId="384" priority="572" operator="containsText" text="No">
      <formula>NOT(ISERROR(SEARCH("No",AY21)))</formula>
    </cfRule>
    <cfRule type="containsText" dxfId="383" priority="573" operator="containsText" text="Yes">
      <formula>NOT(ISERROR(SEARCH("Yes",AY21)))</formula>
    </cfRule>
    <cfRule type="containsText" priority="574" operator="containsText" text="Yes">
      <formula>NOT(ISERROR(SEARCH("Yes",AY21)))</formula>
    </cfRule>
  </conditionalFormatting>
  <conditionalFormatting sqref="AY21">
    <cfRule type="containsText" dxfId="382" priority="569" operator="containsText" text="No">
      <formula>NOT(ISERROR(SEARCH("No",AY21)))</formula>
    </cfRule>
    <cfRule type="containsText" dxfId="381" priority="570" operator="containsText" text="Yes">
      <formula>NOT(ISERROR(SEARCH("Yes",AY21)))</formula>
    </cfRule>
    <cfRule type="containsText" priority="571" operator="containsText" text="Yes">
      <formula>NOT(ISERROR(SEARCH("Yes",AY21)))</formula>
    </cfRule>
  </conditionalFormatting>
  <conditionalFormatting sqref="AR21">
    <cfRule type="containsText" dxfId="380" priority="566" operator="containsText" text="No">
      <formula>NOT(ISERROR(SEARCH("No",AR21)))</formula>
    </cfRule>
    <cfRule type="containsText" dxfId="379" priority="567" operator="containsText" text="Yes">
      <formula>NOT(ISERROR(SEARCH("Yes",AR21)))</formula>
    </cfRule>
    <cfRule type="containsText" priority="568" operator="containsText" text="Yes">
      <formula>NOT(ISERROR(SEARCH("Yes",AR21)))</formula>
    </cfRule>
  </conditionalFormatting>
  <conditionalFormatting sqref="AR21">
    <cfRule type="containsText" dxfId="378" priority="563" operator="containsText" text="No">
      <formula>NOT(ISERROR(SEARCH("No",AR21)))</formula>
    </cfRule>
    <cfRule type="containsText" dxfId="377" priority="564" operator="containsText" text="Yes">
      <formula>NOT(ISERROR(SEARCH("Yes",AR21)))</formula>
    </cfRule>
    <cfRule type="containsText" priority="565" operator="containsText" text="Yes">
      <formula>NOT(ISERROR(SEARCH("Yes",AR21)))</formula>
    </cfRule>
  </conditionalFormatting>
  <conditionalFormatting sqref="AR21">
    <cfRule type="containsText" dxfId="376" priority="560" operator="containsText" text="No">
      <formula>NOT(ISERROR(SEARCH("No",AR21)))</formula>
    </cfRule>
    <cfRule type="containsText" dxfId="375" priority="561" operator="containsText" text="Yes">
      <formula>NOT(ISERROR(SEARCH("Yes",AR21)))</formula>
    </cfRule>
    <cfRule type="containsText" priority="562" operator="containsText" text="Yes">
      <formula>NOT(ISERROR(SEARCH("Yes",AR21)))</formula>
    </cfRule>
  </conditionalFormatting>
  <conditionalFormatting sqref="AR21">
    <cfRule type="containsText" dxfId="374" priority="557" operator="containsText" text="No">
      <formula>NOT(ISERROR(SEARCH("No",AR21)))</formula>
    </cfRule>
    <cfRule type="containsText" dxfId="373" priority="558" operator="containsText" text="Yes">
      <formula>NOT(ISERROR(SEARCH("Yes",AR21)))</formula>
    </cfRule>
    <cfRule type="containsText" priority="559" operator="containsText" text="Yes">
      <formula>NOT(ISERROR(SEARCH("Yes",AR21)))</formula>
    </cfRule>
  </conditionalFormatting>
  <conditionalFormatting sqref="AR21">
    <cfRule type="containsText" dxfId="372" priority="554" operator="containsText" text="No">
      <formula>NOT(ISERROR(SEARCH("No",AR21)))</formula>
    </cfRule>
    <cfRule type="containsText" dxfId="371" priority="555" operator="containsText" text="Yes">
      <formula>NOT(ISERROR(SEARCH("Yes",AR21)))</formula>
    </cfRule>
    <cfRule type="containsText" priority="556" operator="containsText" text="Yes">
      <formula>NOT(ISERROR(SEARCH("Yes",AR21)))</formula>
    </cfRule>
  </conditionalFormatting>
  <conditionalFormatting sqref="AR21">
    <cfRule type="containsText" dxfId="370" priority="551" operator="containsText" text="No">
      <formula>NOT(ISERROR(SEARCH("No",AR21)))</formula>
    </cfRule>
    <cfRule type="containsText" dxfId="369" priority="552" operator="containsText" text="Yes">
      <formula>NOT(ISERROR(SEARCH("Yes",AR21)))</formula>
    </cfRule>
    <cfRule type="containsText" priority="553" operator="containsText" text="Yes">
      <formula>NOT(ISERROR(SEARCH("Yes",AR21)))</formula>
    </cfRule>
  </conditionalFormatting>
  <conditionalFormatting sqref="AR21">
    <cfRule type="containsText" dxfId="368" priority="548" operator="containsText" text="No">
      <formula>NOT(ISERROR(SEARCH("No",AR21)))</formula>
    </cfRule>
    <cfRule type="containsText" dxfId="367" priority="549" operator="containsText" text="Yes">
      <formula>NOT(ISERROR(SEARCH("Yes",AR21)))</formula>
    </cfRule>
    <cfRule type="containsText" priority="550" operator="containsText" text="Yes">
      <formula>NOT(ISERROR(SEARCH("Yes",AR21)))</formula>
    </cfRule>
  </conditionalFormatting>
  <conditionalFormatting sqref="AR21">
    <cfRule type="containsText" dxfId="366" priority="545" operator="containsText" text="No">
      <formula>NOT(ISERROR(SEARCH("No",AR21)))</formula>
    </cfRule>
    <cfRule type="containsText" dxfId="365" priority="546" operator="containsText" text="Yes">
      <formula>NOT(ISERROR(SEARCH("Yes",AR21)))</formula>
    </cfRule>
    <cfRule type="containsText" priority="547" operator="containsText" text="Yes">
      <formula>NOT(ISERROR(SEARCH("Yes",AR21)))</formula>
    </cfRule>
  </conditionalFormatting>
  <conditionalFormatting sqref="AR21">
    <cfRule type="containsText" dxfId="364" priority="542" operator="containsText" text="No">
      <formula>NOT(ISERROR(SEARCH("No",AR21)))</formula>
    </cfRule>
    <cfRule type="containsText" dxfId="363" priority="543" operator="containsText" text="Yes">
      <formula>NOT(ISERROR(SEARCH("Yes",AR21)))</formula>
    </cfRule>
    <cfRule type="containsText" priority="544" operator="containsText" text="Yes">
      <formula>NOT(ISERROR(SEARCH("Yes",AR21)))</formula>
    </cfRule>
  </conditionalFormatting>
  <conditionalFormatting sqref="AR21">
    <cfRule type="containsText" dxfId="362" priority="539" operator="containsText" text="No">
      <formula>NOT(ISERROR(SEARCH("No",AR21)))</formula>
    </cfRule>
    <cfRule type="containsText" dxfId="361" priority="540" operator="containsText" text="Yes">
      <formula>NOT(ISERROR(SEARCH("Yes",AR21)))</formula>
    </cfRule>
    <cfRule type="containsText" priority="541" operator="containsText" text="Yes">
      <formula>NOT(ISERROR(SEARCH("Yes",AR21)))</formula>
    </cfRule>
  </conditionalFormatting>
  <conditionalFormatting sqref="AR21">
    <cfRule type="containsText" dxfId="360" priority="536" operator="containsText" text="No">
      <formula>NOT(ISERROR(SEARCH("No",AR21)))</formula>
    </cfRule>
    <cfRule type="containsText" dxfId="359" priority="537" operator="containsText" text="Yes">
      <formula>NOT(ISERROR(SEARCH("Yes",AR21)))</formula>
    </cfRule>
    <cfRule type="containsText" priority="538" operator="containsText" text="Yes">
      <formula>NOT(ISERROR(SEARCH("Yes",AR21)))</formula>
    </cfRule>
  </conditionalFormatting>
  <conditionalFormatting sqref="AR21">
    <cfRule type="containsText" dxfId="358" priority="533" operator="containsText" text="No">
      <formula>NOT(ISERROR(SEARCH("No",AR21)))</formula>
    </cfRule>
    <cfRule type="containsText" dxfId="357" priority="534" operator="containsText" text="Yes">
      <formula>NOT(ISERROR(SEARCH("Yes",AR21)))</formula>
    </cfRule>
    <cfRule type="containsText" priority="535" operator="containsText" text="Yes">
      <formula>NOT(ISERROR(SEARCH("Yes",AR21)))</formula>
    </cfRule>
  </conditionalFormatting>
  <conditionalFormatting sqref="AR21">
    <cfRule type="containsText" dxfId="356" priority="530" operator="containsText" text="No">
      <formula>NOT(ISERROR(SEARCH("No",AR21)))</formula>
    </cfRule>
    <cfRule type="containsText" dxfId="355" priority="531" operator="containsText" text="Yes">
      <formula>NOT(ISERROR(SEARCH("Yes",AR21)))</formula>
    </cfRule>
    <cfRule type="containsText" priority="532" operator="containsText" text="Yes">
      <formula>NOT(ISERROR(SEARCH("Yes",AR21)))</formula>
    </cfRule>
  </conditionalFormatting>
  <conditionalFormatting sqref="AR21">
    <cfRule type="containsText" dxfId="354" priority="527" operator="containsText" text="No">
      <formula>NOT(ISERROR(SEARCH("No",AR21)))</formula>
    </cfRule>
    <cfRule type="containsText" dxfId="353" priority="528" operator="containsText" text="Yes">
      <formula>NOT(ISERROR(SEARCH("Yes",AR21)))</formula>
    </cfRule>
    <cfRule type="containsText" priority="529" operator="containsText" text="Yes">
      <formula>NOT(ISERROR(SEARCH("Yes",AR21)))</formula>
    </cfRule>
  </conditionalFormatting>
  <conditionalFormatting sqref="AR21">
    <cfRule type="containsText" dxfId="352" priority="524" operator="containsText" text="No">
      <formula>NOT(ISERROR(SEARCH("No",AR21)))</formula>
    </cfRule>
    <cfRule type="containsText" dxfId="351" priority="525" operator="containsText" text="Yes">
      <formula>NOT(ISERROR(SEARCH("Yes",AR21)))</formula>
    </cfRule>
    <cfRule type="containsText" priority="526" operator="containsText" text="Yes">
      <formula>NOT(ISERROR(SEARCH("Yes",AR21)))</formula>
    </cfRule>
  </conditionalFormatting>
  <conditionalFormatting sqref="AR21">
    <cfRule type="containsText" dxfId="350" priority="521" operator="containsText" text="No">
      <formula>NOT(ISERROR(SEARCH("No",AR21)))</formula>
    </cfRule>
    <cfRule type="containsText" dxfId="349" priority="522" operator="containsText" text="Yes">
      <formula>NOT(ISERROR(SEARCH("Yes",AR21)))</formula>
    </cfRule>
    <cfRule type="containsText" priority="523" operator="containsText" text="Yes">
      <formula>NOT(ISERROR(SEARCH("Yes",AR21)))</formula>
    </cfRule>
  </conditionalFormatting>
  <conditionalFormatting sqref="AR21">
    <cfRule type="containsText" dxfId="348" priority="518" operator="containsText" text="No">
      <formula>NOT(ISERROR(SEARCH("No",AR21)))</formula>
    </cfRule>
    <cfRule type="containsText" dxfId="347" priority="519" operator="containsText" text="Yes">
      <formula>NOT(ISERROR(SEARCH("Yes",AR21)))</formula>
    </cfRule>
    <cfRule type="containsText" priority="520" operator="containsText" text="Yes">
      <formula>NOT(ISERROR(SEARCH("Yes",AR21)))</formula>
    </cfRule>
  </conditionalFormatting>
  <conditionalFormatting sqref="AR21">
    <cfRule type="containsText" dxfId="346" priority="515" operator="containsText" text="No">
      <formula>NOT(ISERROR(SEARCH("No",AR21)))</formula>
    </cfRule>
    <cfRule type="containsText" dxfId="345" priority="516" operator="containsText" text="Yes">
      <formula>NOT(ISERROR(SEARCH("Yes",AR21)))</formula>
    </cfRule>
    <cfRule type="containsText" priority="517" operator="containsText" text="Yes">
      <formula>NOT(ISERROR(SEARCH("Yes",AR21)))</formula>
    </cfRule>
  </conditionalFormatting>
  <conditionalFormatting sqref="AR21">
    <cfRule type="containsText" dxfId="344" priority="512" operator="containsText" text="No">
      <formula>NOT(ISERROR(SEARCH("No",AR21)))</formula>
    </cfRule>
    <cfRule type="containsText" dxfId="343" priority="513" operator="containsText" text="Yes">
      <formula>NOT(ISERROR(SEARCH("Yes",AR21)))</formula>
    </cfRule>
    <cfRule type="containsText" priority="514" operator="containsText" text="Yes">
      <formula>NOT(ISERROR(SEARCH("Yes",AR21)))</formula>
    </cfRule>
  </conditionalFormatting>
  <conditionalFormatting sqref="AR21">
    <cfRule type="containsText" dxfId="342" priority="509" operator="containsText" text="No">
      <formula>NOT(ISERROR(SEARCH("No",AR21)))</formula>
    </cfRule>
    <cfRule type="containsText" dxfId="341" priority="510" operator="containsText" text="Yes">
      <formula>NOT(ISERROR(SEARCH("Yes",AR21)))</formula>
    </cfRule>
    <cfRule type="containsText" priority="511" operator="containsText" text="Yes">
      <formula>NOT(ISERROR(SEARCH("Yes",AR21)))</formula>
    </cfRule>
  </conditionalFormatting>
  <conditionalFormatting sqref="AR21">
    <cfRule type="containsText" dxfId="340" priority="506" operator="containsText" text="No">
      <formula>NOT(ISERROR(SEARCH("No",AR21)))</formula>
    </cfRule>
    <cfRule type="containsText" dxfId="339" priority="507" operator="containsText" text="Yes">
      <formula>NOT(ISERROR(SEARCH("Yes",AR21)))</formula>
    </cfRule>
    <cfRule type="containsText" priority="508" operator="containsText" text="Yes">
      <formula>NOT(ISERROR(SEARCH("Yes",AR21)))</formula>
    </cfRule>
  </conditionalFormatting>
  <conditionalFormatting sqref="AR21">
    <cfRule type="containsText" dxfId="338" priority="503" operator="containsText" text="No">
      <formula>NOT(ISERROR(SEARCH("No",AR21)))</formula>
    </cfRule>
    <cfRule type="containsText" dxfId="337" priority="504" operator="containsText" text="Yes">
      <formula>NOT(ISERROR(SEARCH("Yes",AR21)))</formula>
    </cfRule>
    <cfRule type="containsText" priority="505" operator="containsText" text="Yes">
      <formula>NOT(ISERROR(SEARCH("Yes",AR21)))</formula>
    </cfRule>
  </conditionalFormatting>
  <conditionalFormatting sqref="AR21">
    <cfRule type="containsText" dxfId="336" priority="500" operator="containsText" text="No">
      <formula>NOT(ISERROR(SEARCH("No",AR21)))</formula>
    </cfRule>
    <cfRule type="containsText" dxfId="335" priority="501" operator="containsText" text="Yes">
      <formula>NOT(ISERROR(SEARCH("Yes",AR21)))</formula>
    </cfRule>
    <cfRule type="containsText" priority="502" operator="containsText" text="Yes">
      <formula>NOT(ISERROR(SEARCH("Yes",AR21)))</formula>
    </cfRule>
  </conditionalFormatting>
  <conditionalFormatting sqref="AR21">
    <cfRule type="containsText" dxfId="334" priority="497" operator="containsText" text="No">
      <formula>NOT(ISERROR(SEARCH("No",AR21)))</formula>
    </cfRule>
    <cfRule type="containsText" dxfId="333" priority="498" operator="containsText" text="Yes">
      <formula>NOT(ISERROR(SEARCH("Yes",AR21)))</formula>
    </cfRule>
    <cfRule type="containsText" priority="499" operator="containsText" text="Yes">
      <formula>NOT(ISERROR(SEARCH("Yes",AR21)))</formula>
    </cfRule>
  </conditionalFormatting>
  <conditionalFormatting sqref="AR21">
    <cfRule type="containsText" dxfId="332" priority="494" operator="containsText" text="No">
      <formula>NOT(ISERROR(SEARCH("No",AR21)))</formula>
    </cfRule>
    <cfRule type="containsText" dxfId="331" priority="495" operator="containsText" text="Yes">
      <formula>NOT(ISERROR(SEARCH("Yes",AR21)))</formula>
    </cfRule>
    <cfRule type="containsText" priority="496" operator="containsText" text="Yes">
      <formula>NOT(ISERROR(SEARCH("Yes",AR21)))</formula>
    </cfRule>
  </conditionalFormatting>
  <conditionalFormatting sqref="AR21">
    <cfRule type="containsText" dxfId="330" priority="491" operator="containsText" text="No">
      <formula>NOT(ISERROR(SEARCH("No",AR21)))</formula>
    </cfRule>
    <cfRule type="containsText" dxfId="329" priority="492" operator="containsText" text="Yes">
      <formula>NOT(ISERROR(SEARCH("Yes",AR21)))</formula>
    </cfRule>
    <cfRule type="containsText" priority="493" operator="containsText" text="Yes">
      <formula>NOT(ISERROR(SEARCH("Yes",AR21)))</formula>
    </cfRule>
  </conditionalFormatting>
  <conditionalFormatting sqref="AR21">
    <cfRule type="containsText" dxfId="328" priority="488" operator="containsText" text="No">
      <formula>NOT(ISERROR(SEARCH("No",AR21)))</formula>
    </cfRule>
    <cfRule type="containsText" dxfId="327" priority="489" operator="containsText" text="Yes">
      <formula>NOT(ISERROR(SEARCH("Yes",AR21)))</formula>
    </cfRule>
    <cfRule type="containsText" priority="490" operator="containsText" text="Yes">
      <formula>NOT(ISERROR(SEARCH("Yes",AR21)))</formula>
    </cfRule>
  </conditionalFormatting>
  <conditionalFormatting sqref="AR21">
    <cfRule type="containsText" dxfId="326" priority="485" operator="containsText" text="No">
      <formula>NOT(ISERROR(SEARCH("No",AR21)))</formula>
    </cfRule>
    <cfRule type="containsText" dxfId="325" priority="486" operator="containsText" text="Yes">
      <formula>NOT(ISERROR(SEARCH("Yes",AR21)))</formula>
    </cfRule>
    <cfRule type="containsText" priority="487" operator="containsText" text="Yes">
      <formula>NOT(ISERROR(SEARCH("Yes",AR21)))</formula>
    </cfRule>
  </conditionalFormatting>
  <conditionalFormatting sqref="AR21">
    <cfRule type="containsText" dxfId="324" priority="482" operator="containsText" text="No">
      <formula>NOT(ISERROR(SEARCH("No",AR21)))</formula>
    </cfRule>
    <cfRule type="containsText" dxfId="323" priority="483" operator="containsText" text="Yes">
      <formula>NOT(ISERROR(SEARCH("Yes",AR21)))</formula>
    </cfRule>
    <cfRule type="containsText" priority="484" operator="containsText" text="Yes">
      <formula>NOT(ISERROR(SEARCH("Yes",AR21)))</formula>
    </cfRule>
  </conditionalFormatting>
  <conditionalFormatting sqref="AK21">
    <cfRule type="containsText" dxfId="322" priority="479" operator="containsText" text="No">
      <formula>NOT(ISERROR(SEARCH("No",AK21)))</formula>
    </cfRule>
    <cfRule type="containsText" dxfId="321" priority="480" operator="containsText" text="Yes">
      <formula>NOT(ISERROR(SEARCH("Yes",AK21)))</formula>
    </cfRule>
    <cfRule type="containsText" priority="481" operator="containsText" text="Yes">
      <formula>NOT(ISERROR(SEARCH("Yes",AK21)))</formula>
    </cfRule>
  </conditionalFormatting>
  <conditionalFormatting sqref="AK21">
    <cfRule type="containsText" dxfId="320" priority="476" operator="containsText" text="No">
      <formula>NOT(ISERROR(SEARCH("No",AK21)))</formula>
    </cfRule>
    <cfRule type="containsText" dxfId="319" priority="477" operator="containsText" text="Yes">
      <formula>NOT(ISERROR(SEARCH("Yes",AK21)))</formula>
    </cfRule>
    <cfRule type="containsText" priority="478" operator="containsText" text="Yes">
      <formula>NOT(ISERROR(SEARCH("Yes",AK21)))</formula>
    </cfRule>
  </conditionalFormatting>
  <conditionalFormatting sqref="AK21">
    <cfRule type="containsText" dxfId="318" priority="473" operator="containsText" text="No">
      <formula>NOT(ISERROR(SEARCH("No",AK21)))</formula>
    </cfRule>
    <cfRule type="containsText" dxfId="317" priority="474" operator="containsText" text="Yes">
      <formula>NOT(ISERROR(SEARCH("Yes",AK21)))</formula>
    </cfRule>
    <cfRule type="containsText" priority="475" operator="containsText" text="Yes">
      <formula>NOT(ISERROR(SEARCH("Yes",AK21)))</formula>
    </cfRule>
  </conditionalFormatting>
  <conditionalFormatting sqref="AK21">
    <cfRule type="containsText" dxfId="316" priority="470" operator="containsText" text="No">
      <formula>NOT(ISERROR(SEARCH("No",AK21)))</formula>
    </cfRule>
    <cfRule type="containsText" dxfId="315" priority="471" operator="containsText" text="Yes">
      <formula>NOT(ISERROR(SEARCH("Yes",AK21)))</formula>
    </cfRule>
    <cfRule type="containsText" priority="472" operator="containsText" text="Yes">
      <formula>NOT(ISERROR(SEARCH("Yes",AK21)))</formula>
    </cfRule>
  </conditionalFormatting>
  <conditionalFormatting sqref="AK21">
    <cfRule type="containsText" dxfId="314" priority="467" operator="containsText" text="No">
      <formula>NOT(ISERROR(SEARCH("No",AK21)))</formula>
    </cfRule>
    <cfRule type="containsText" dxfId="313" priority="468" operator="containsText" text="Yes">
      <formula>NOT(ISERROR(SEARCH("Yes",AK21)))</formula>
    </cfRule>
    <cfRule type="containsText" priority="469" operator="containsText" text="Yes">
      <formula>NOT(ISERROR(SEARCH("Yes",AK21)))</formula>
    </cfRule>
  </conditionalFormatting>
  <conditionalFormatting sqref="AK21">
    <cfRule type="containsText" dxfId="312" priority="464" operator="containsText" text="No">
      <formula>NOT(ISERROR(SEARCH("No",AK21)))</formula>
    </cfRule>
    <cfRule type="containsText" dxfId="311" priority="465" operator="containsText" text="Yes">
      <formula>NOT(ISERROR(SEARCH("Yes",AK21)))</formula>
    </cfRule>
    <cfRule type="containsText" priority="466" operator="containsText" text="Yes">
      <formula>NOT(ISERROR(SEARCH("Yes",AK21)))</formula>
    </cfRule>
  </conditionalFormatting>
  <conditionalFormatting sqref="AK21">
    <cfRule type="containsText" dxfId="310" priority="461" operator="containsText" text="No">
      <formula>NOT(ISERROR(SEARCH("No",AK21)))</formula>
    </cfRule>
    <cfRule type="containsText" dxfId="309" priority="462" operator="containsText" text="Yes">
      <formula>NOT(ISERROR(SEARCH("Yes",AK21)))</formula>
    </cfRule>
    <cfRule type="containsText" priority="463" operator="containsText" text="Yes">
      <formula>NOT(ISERROR(SEARCH("Yes",AK21)))</formula>
    </cfRule>
  </conditionalFormatting>
  <conditionalFormatting sqref="AK21">
    <cfRule type="containsText" dxfId="308" priority="458" operator="containsText" text="No">
      <formula>NOT(ISERROR(SEARCH("No",AK21)))</formula>
    </cfRule>
    <cfRule type="containsText" dxfId="307" priority="459" operator="containsText" text="Yes">
      <formula>NOT(ISERROR(SEARCH("Yes",AK21)))</formula>
    </cfRule>
    <cfRule type="containsText" priority="460" operator="containsText" text="Yes">
      <formula>NOT(ISERROR(SEARCH("Yes",AK21)))</formula>
    </cfRule>
  </conditionalFormatting>
  <conditionalFormatting sqref="AK21">
    <cfRule type="containsText" dxfId="306" priority="455" operator="containsText" text="No">
      <formula>NOT(ISERROR(SEARCH("No",AK21)))</formula>
    </cfRule>
    <cfRule type="containsText" dxfId="305" priority="456" operator="containsText" text="Yes">
      <formula>NOT(ISERROR(SEARCH("Yes",AK21)))</formula>
    </cfRule>
    <cfRule type="containsText" priority="457" operator="containsText" text="Yes">
      <formula>NOT(ISERROR(SEARCH("Yes",AK21)))</formula>
    </cfRule>
  </conditionalFormatting>
  <conditionalFormatting sqref="AK21">
    <cfRule type="containsText" dxfId="304" priority="452" operator="containsText" text="No">
      <formula>NOT(ISERROR(SEARCH("No",AK21)))</formula>
    </cfRule>
    <cfRule type="containsText" dxfId="303" priority="453" operator="containsText" text="Yes">
      <formula>NOT(ISERROR(SEARCH("Yes",AK21)))</formula>
    </cfRule>
    <cfRule type="containsText" priority="454" operator="containsText" text="Yes">
      <formula>NOT(ISERROR(SEARCH("Yes",AK21)))</formula>
    </cfRule>
  </conditionalFormatting>
  <conditionalFormatting sqref="AK21">
    <cfRule type="containsText" dxfId="302" priority="449" operator="containsText" text="No">
      <formula>NOT(ISERROR(SEARCH("No",AK21)))</formula>
    </cfRule>
    <cfRule type="containsText" dxfId="301" priority="450" operator="containsText" text="Yes">
      <formula>NOT(ISERROR(SEARCH("Yes",AK21)))</formula>
    </cfRule>
    <cfRule type="containsText" priority="451" operator="containsText" text="Yes">
      <formula>NOT(ISERROR(SEARCH("Yes",AK21)))</formula>
    </cfRule>
  </conditionalFormatting>
  <conditionalFormatting sqref="AK21">
    <cfRule type="containsText" dxfId="300" priority="446" operator="containsText" text="No">
      <formula>NOT(ISERROR(SEARCH("No",AK21)))</formula>
    </cfRule>
    <cfRule type="containsText" dxfId="299" priority="447" operator="containsText" text="Yes">
      <formula>NOT(ISERROR(SEARCH("Yes",AK21)))</formula>
    </cfRule>
    <cfRule type="containsText" priority="448" operator="containsText" text="Yes">
      <formula>NOT(ISERROR(SEARCH("Yes",AK21)))</formula>
    </cfRule>
  </conditionalFormatting>
  <conditionalFormatting sqref="AK21">
    <cfRule type="containsText" dxfId="298" priority="443" operator="containsText" text="No">
      <formula>NOT(ISERROR(SEARCH("No",AK21)))</formula>
    </cfRule>
    <cfRule type="containsText" dxfId="297" priority="444" operator="containsText" text="Yes">
      <formula>NOT(ISERROR(SEARCH("Yes",AK21)))</formula>
    </cfRule>
    <cfRule type="containsText" priority="445" operator="containsText" text="Yes">
      <formula>NOT(ISERROR(SEARCH("Yes",AK21)))</formula>
    </cfRule>
  </conditionalFormatting>
  <conditionalFormatting sqref="AK21">
    <cfRule type="containsText" dxfId="296" priority="440" operator="containsText" text="No">
      <formula>NOT(ISERROR(SEARCH("No",AK21)))</formula>
    </cfRule>
    <cfRule type="containsText" dxfId="295" priority="441" operator="containsText" text="Yes">
      <formula>NOT(ISERROR(SEARCH("Yes",AK21)))</formula>
    </cfRule>
    <cfRule type="containsText" priority="442" operator="containsText" text="Yes">
      <formula>NOT(ISERROR(SEARCH("Yes",AK21)))</formula>
    </cfRule>
  </conditionalFormatting>
  <conditionalFormatting sqref="AK21">
    <cfRule type="containsText" dxfId="294" priority="437" operator="containsText" text="No">
      <formula>NOT(ISERROR(SEARCH("No",AK21)))</formula>
    </cfRule>
    <cfRule type="containsText" dxfId="293" priority="438" operator="containsText" text="Yes">
      <formula>NOT(ISERROR(SEARCH("Yes",AK21)))</formula>
    </cfRule>
    <cfRule type="containsText" priority="439" operator="containsText" text="Yes">
      <formula>NOT(ISERROR(SEARCH("Yes",AK21)))</formula>
    </cfRule>
  </conditionalFormatting>
  <conditionalFormatting sqref="AK21">
    <cfRule type="containsText" dxfId="292" priority="434" operator="containsText" text="No">
      <formula>NOT(ISERROR(SEARCH("No",AK21)))</formula>
    </cfRule>
    <cfRule type="containsText" dxfId="291" priority="435" operator="containsText" text="Yes">
      <formula>NOT(ISERROR(SEARCH("Yes",AK21)))</formula>
    </cfRule>
    <cfRule type="containsText" priority="436" operator="containsText" text="Yes">
      <formula>NOT(ISERROR(SEARCH("Yes",AK21)))</formula>
    </cfRule>
  </conditionalFormatting>
  <conditionalFormatting sqref="AK21">
    <cfRule type="containsText" dxfId="290" priority="431" operator="containsText" text="No">
      <formula>NOT(ISERROR(SEARCH("No",AK21)))</formula>
    </cfRule>
    <cfRule type="containsText" dxfId="289" priority="432" operator="containsText" text="Yes">
      <formula>NOT(ISERROR(SEARCH("Yes",AK21)))</formula>
    </cfRule>
    <cfRule type="containsText" priority="433" operator="containsText" text="Yes">
      <formula>NOT(ISERROR(SEARCH("Yes",AK21)))</formula>
    </cfRule>
  </conditionalFormatting>
  <conditionalFormatting sqref="AK21">
    <cfRule type="containsText" dxfId="288" priority="428" operator="containsText" text="No">
      <formula>NOT(ISERROR(SEARCH("No",AK21)))</formula>
    </cfRule>
    <cfRule type="containsText" dxfId="287" priority="429" operator="containsText" text="Yes">
      <formula>NOT(ISERROR(SEARCH("Yes",AK21)))</formula>
    </cfRule>
    <cfRule type="containsText" priority="430" operator="containsText" text="Yes">
      <formula>NOT(ISERROR(SEARCH("Yes",AK21)))</formula>
    </cfRule>
  </conditionalFormatting>
  <conditionalFormatting sqref="AK21">
    <cfRule type="containsText" dxfId="286" priority="425" operator="containsText" text="No">
      <formula>NOT(ISERROR(SEARCH("No",AK21)))</formula>
    </cfRule>
    <cfRule type="containsText" dxfId="285" priority="426" operator="containsText" text="Yes">
      <formula>NOT(ISERROR(SEARCH("Yes",AK21)))</formula>
    </cfRule>
    <cfRule type="containsText" priority="427" operator="containsText" text="Yes">
      <formula>NOT(ISERROR(SEARCH("Yes",AK21)))</formula>
    </cfRule>
  </conditionalFormatting>
  <conditionalFormatting sqref="AK21">
    <cfRule type="containsText" dxfId="284" priority="422" operator="containsText" text="No">
      <formula>NOT(ISERROR(SEARCH("No",AK21)))</formula>
    </cfRule>
    <cfRule type="containsText" dxfId="283" priority="423" operator="containsText" text="Yes">
      <formula>NOT(ISERROR(SEARCH("Yes",AK21)))</formula>
    </cfRule>
    <cfRule type="containsText" priority="424" operator="containsText" text="Yes">
      <formula>NOT(ISERROR(SEARCH("Yes",AK21)))</formula>
    </cfRule>
  </conditionalFormatting>
  <conditionalFormatting sqref="AK21">
    <cfRule type="containsText" dxfId="282" priority="419" operator="containsText" text="No">
      <formula>NOT(ISERROR(SEARCH("No",AK21)))</formula>
    </cfRule>
    <cfRule type="containsText" dxfId="281" priority="420" operator="containsText" text="Yes">
      <formula>NOT(ISERROR(SEARCH("Yes",AK21)))</formula>
    </cfRule>
    <cfRule type="containsText" priority="421" operator="containsText" text="Yes">
      <formula>NOT(ISERROR(SEARCH("Yes",AK21)))</formula>
    </cfRule>
  </conditionalFormatting>
  <conditionalFormatting sqref="AK21">
    <cfRule type="containsText" dxfId="280" priority="416" operator="containsText" text="No">
      <formula>NOT(ISERROR(SEARCH("No",AK21)))</formula>
    </cfRule>
    <cfRule type="containsText" dxfId="279" priority="417" operator="containsText" text="Yes">
      <formula>NOT(ISERROR(SEARCH("Yes",AK21)))</formula>
    </cfRule>
    <cfRule type="containsText" priority="418" operator="containsText" text="Yes">
      <formula>NOT(ISERROR(SEARCH("Yes",AK21)))</formula>
    </cfRule>
  </conditionalFormatting>
  <conditionalFormatting sqref="AK21">
    <cfRule type="containsText" dxfId="278" priority="413" operator="containsText" text="No">
      <formula>NOT(ISERROR(SEARCH("No",AK21)))</formula>
    </cfRule>
    <cfRule type="containsText" dxfId="277" priority="414" operator="containsText" text="Yes">
      <formula>NOT(ISERROR(SEARCH("Yes",AK21)))</formula>
    </cfRule>
    <cfRule type="containsText" priority="415" operator="containsText" text="Yes">
      <formula>NOT(ISERROR(SEARCH("Yes",AK21)))</formula>
    </cfRule>
  </conditionalFormatting>
  <conditionalFormatting sqref="AK21">
    <cfRule type="containsText" dxfId="276" priority="410" operator="containsText" text="No">
      <formula>NOT(ISERROR(SEARCH("No",AK21)))</formula>
    </cfRule>
    <cfRule type="containsText" dxfId="275" priority="411" operator="containsText" text="Yes">
      <formula>NOT(ISERROR(SEARCH("Yes",AK21)))</formula>
    </cfRule>
    <cfRule type="containsText" priority="412" operator="containsText" text="Yes">
      <formula>NOT(ISERROR(SEARCH("Yes",AK21)))</formula>
    </cfRule>
  </conditionalFormatting>
  <conditionalFormatting sqref="AK21">
    <cfRule type="containsText" dxfId="274" priority="407" operator="containsText" text="No">
      <formula>NOT(ISERROR(SEARCH("No",AK21)))</formula>
    </cfRule>
    <cfRule type="containsText" dxfId="273" priority="408" operator="containsText" text="Yes">
      <formula>NOT(ISERROR(SEARCH("Yes",AK21)))</formula>
    </cfRule>
    <cfRule type="containsText" priority="409" operator="containsText" text="Yes">
      <formula>NOT(ISERROR(SEARCH("Yes",AK21)))</formula>
    </cfRule>
  </conditionalFormatting>
  <conditionalFormatting sqref="AK21">
    <cfRule type="containsText" dxfId="272" priority="404" operator="containsText" text="No">
      <formula>NOT(ISERROR(SEARCH("No",AK21)))</formula>
    </cfRule>
    <cfRule type="containsText" dxfId="271" priority="405" operator="containsText" text="Yes">
      <formula>NOT(ISERROR(SEARCH("Yes",AK21)))</formula>
    </cfRule>
    <cfRule type="containsText" priority="406" operator="containsText" text="Yes">
      <formula>NOT(ISERROR(SEARCH("Yes",AK21)))</formula>
    </cfRule>
  </conditionalFormatting>
  <conditionalFormatting sqref="AK21">
    <cfRule type="containsText" dxfId="270" priority="401" operator="containsText" text="No">
      <formula>NOT(ISERROR(SEARCH("No",AK21)))</formula>
    </cfRule>
    <cfRule type="containsText" dxfId="269" priority="402" operator="containsText" text="Yes">
      <formula>NOT(ISERROR(SEARCH("Yes",AK21)))</formula>
    </cfRule>
    <cfRule type="containsText" priority="403" operator="containsText" text="Yes">
      <formula>NOT(ISERROR(SEARCH("Yes",AK21)))</formula>
    </cfRule>
  </conditionalFormatting>
  <conditionalFormatting sqref="AK21">
    <cfRule type="containsText" dxfId="268" priority="398" operator="containsText" text="No">
      <formula>NOT(ISERROR(SEARCH("No",AK21)))</formula>
    </cfRule>
    <cfRule type="containsText" dxfId="267" priority="399" operator="containsText" text="Yes">
      <formula>NOT(ISERROR(SEARCH("Yes",AK21)))</formula>
    </cfRule>
    <cfRule type="containsText" priority="400" operator="containsText" text="Yes">
      <formula>NOT(ISERROR(SEARCH("Yes",AK21)))</formula>
    </cfRule>
  </conditionalFormatting>
  <conditionalFormatting sqref="AK21">
    <cfRule type="containsText" dxfId="266" priority="395" operator="containsText" text="No">
      <formula>NOT(ISERROR(SEARCH("No",AK21)))</formula>
    </cfRule>
    <cfRule type="containsText" dxfId="265" priority="396" operator="containsText" text="Yes">
      <formula>NOT(ISERROR(SEARCH("Yes",AK21)))</formula>
    </cfRule>
    <cfRule type="containsText" priority="397" operator="containsText" text="Yes">
      <formula>NOT(ISERROR(SEARCH("Yes",AK21)))</formula>
    </cfRule>
  </conditionalFormatting>
  <conditionalFormatting sqref="AD21">
    <cfRule type="containsText" dxfId="264" priority="392" operator="containsText" text="No">
      <formula>NOT(ISERROR(SEARCH("No",AD21)))</formula>
    </cfRule>
    <cfRule type="containsText" dxfId="263" priority="393" operator="containsText" text="Yes">
      <formula>NOT(ISERROR(SEARCH("Yes",AD21)))</formula>
    </cfRule>
    <cfRule type="containsText" priority="394" operator="containsText" text="Yes">
      <formula>NOT(ISERROR(SEARCH("Yes",AD21)))</formula>
    </cfRule>
  </conditionalFormatting>
  <conditionalFormatting sqref="AD21">
    <cfRule type="containsText" dxfId="262" priority="389" operator="containsText" text="No">
      <formula>NOT(ISERROR(SEARCH("No",AD21)))</formula>
    </cfRule>
    <cfRule type="containsText" dxfId="261" priority="390" operator="containsText" text="Yes">
      <formula>NOT(ISERROR(SEARCH("Yes",AD21)))</formula>
    </cfRule>
    <cfRule type="containsText" priority="391" operator="containsText" text="Yes">
      <formula>NOT(ISERROR(SEARCH("Yes",AD21)))</formula>
    </cfRule>
  </conditionalFormatting>
  <conditionalFormatting sqref="AD21">
    <cfRule type="containsText" dxfId="260" priority="386" operator="containsText" text="No">
      <formula>NOT(ISERROR(SEARCH("No",AD21)))</formula>
    </cfRule>
    <cfRule type="containsText" dxfId="259" priority="387" operator="containsText" text="Yes">
      <formula>NOT(ISERROR(SEARCH("Yes",AD21)))</formula>
    </cfRule>
    <cfRule type="containsText" priority="388" operator="containsText" text="Yes">
      <formula>NOT(ISERROR(SEARCH("Yes",AD21)))</formula>
    </cfRule>
  </conditionalFormatting>
  <conditionalFormatting sqref="AD21">
    <cfRule type="containsText" dxfId="258" priority="383" operator="containsText" text="No">
      <formula>NOT(ISERROR(SEARCH("No",AD21)))</formula>
    </cfRule>
    <cfRule type="containsText" dxfId="257" priority="384" operator="containsText" text="Yes">
      <formula>NOT(ISERROR(SEARCH("Yes",AD21)))</formula>
    </cfRule>
    <cfRule type="containsText" priority="385" operator="containsText" text="Yes">
      <formula>NOT(ISERROR(SEARCH("Yes",AD21)))</formula>
    </cfRule>
  </conditionalFormatting>
  <conditionalFormatting sqref="AD21">
    <cfRule type="containsText" dxfId="256" priority="380" operator="containsText" text="No">
      <formula>NOT(ISERROR(SEARCH("No",AD21)))</formula>
    </cfRule>
    <cfRule type="containsText" dxfId="255" priority="381" operator="containsText" text="Yes">
      <formula>NOT(ISERROR(SEARCH("Yes",AD21)))</formula>
    </cfRule>
    <cfRule type="containsText" priority="382" operator="containsText" text="Yes">
      <formula>NOT(ISERROR(SEARCH("Yes",AD21)))</formula>
    </cfRule>
  </conditionalFormatting>
  <conditionalFormatting sqref="AD21">
    <cfRule type="containsText" dxfId="254" priority="377" operator="containsText" text="No">
      <formula>NOT(ISERROR(SEARCH("No",AD21)))</formula>
    </cfRule>
    <cfRule type="containsText" dxfId="253" priority="378" operator="containsText" text="Yes">
      <formula>NOT(ISERROR(SEARCH("Yes",AD21)))</formula>
    </cfRule>
    <cfRule type="containsText" priority="379" operator="containsText" text="Yes">
      <formula>NOT(ISERROR(SEARCH("Yes",AD21)))</formula>
    </cfRule>
  </conditionalFormatting>
  <conditionalFormatting sqref="AD21">
    <cfRule type="containsText" dxfId="252" priority="374" operator="containsText" text="No">
      <formula>NOT(ISERROR(SEARCH("No",AD21)))</formula>
    </cfRule>
    <cfRule type="containsText" dxfId="251" priority="375" operator="containsText" text="Yes">
      <formula>NOT(ISERROR(SEARCH("Yes",AD21)))</formula>
    </cfRule>
    <cfRule type="containsText" priority="376" operator="containsText" text="Yes">
      <formula>NOT(ISERROR(SEARCH("Yes",AD21)))</formula>
    </cfRule>
  </conditionalFormatting>
  <conditionalFormatting sqref="AD21">
    <cfRule type="containsText" dxfId="250" priority="371" operator="containsText" text="No">
      <formula>NOT(ISERROR(SEARCH("No",AD21)))</formula>
    </cfRule>
    <cfRule type="containsText" dxfId="249" priority="372" operator="containsText" text="Yes">
      <formula>NOT(ISERROR(SEARCH("Yes",AD21)))</formula>
    </cfRule>
    <cfRule type="containsText" priority="373" operator="containsText" text="Yes">
      <formula>NOT(ISERROR(SEARCH("Yes",AD21)))</formula>
    </cfRule>
  </conditionalFormatting>
  <conditionalFormatting sqref="AD21">
    <cfRule type="containsText" dxfId="248" priority="368" operator="containsText" text="No">
      <formula>NOT(ISERROR(SEARCH("No",AD21)))</formula>
    </cfRule>
    <cfRule type="containsText" dxfId="247" priority="369" operator="containsText" text="Yes">
      <formula>NOT(ISERROR(SEARCH("Yes",AD21)))</formula>
    </cfRule>
    <cfRule type="containsText" priority="370" operator="containsText" text="Yes">
      <formula>NOT(ISERROR(SEARCH("Yes",AD21)))</formula>
    </cfRule>
  </conditionalFormatting>
  <conditionalFormatting sqref="AD21">
    <cfRule type="containsText" dxfId="246" priority="365" operator="containsText" text="No">
      <formula>NOT(ISERROR(SEARCH("No",AD21)))</formula>
    </cfRule>
    <cfRule type="containsText" dxfId="245" priority="366" operator="containsText" text="Yes">
      <formula>NOT(ISERROR(SEARCH("Yes",AD21)))</formula>
    </cfRule>
    <cfRule type="containsText" priority="367" operator="containsText" text="Yes">
      <formula>NOT(ISERROR(SEARCH("Yes",AD21)))</formula>
    </cfRule>
  </conditionalFormatting>
  <conditionalFormatting sqref="AD21">
    <cfRule type="containsText" dxfId="244" priority="362" operator="containsText" text="No">
      <formula>NOT(ISERROR(SEARCH("No",AD21)))</formula>
    </cfRule>
    <cfRule type="containsText" dxfId="243" priority="363" operator="containsText" text="Yes">
      <formula>NOT(ISERROR(SEARCH("Yes",AD21)))</formula>
    </cfRule>
    <cfRule type="containsText" priority="364" operator="containsText" text="Yes">
      <formula>NOT(ISERROR(SEARCH("Yes",AD21)))</formula>
    </cfRule>
  </conditionalFormatting>
  <conditionalFormatting sqref="AD21">
    <cfRule type="containsText" dxfId="242" priority="359" operator="containsText" text="No">
      <formula>NOT(ISERROR(SEARCH("No",AD21)))</formula>
    </cfRule>
    <cfRule type="containsText" dxfId="241" priority="360" operator="containsText" text="Yes">
      <formula>NOT(ISERROR(SEARCH("Yes",AD21)))</formula>
    </cfRule>
    <cfRule type="containsText" priority="361" operator="containsText" text="Yes">
      <formula>NOT(ISERROR(SEARCH("Yes",AD21)))</formula>
    </cfRule>
  </conditionalFormatting>
  <conditionalFormatting sqref="AD21">
    <cfRule type="containsText" dxfId="240" priority="356" operator="containsText" text="No">
      <formula>NOT(ISERROR(SEARCH("No",AD21)))</formula>
    </cfRule>
    <cfRule type="containsText" dxfId="239" priority="357" operator="containsText" text="Yes">
      <formula>NOT(ISERROR(SEARCH("Yes",AD21)))</formula>
    </cfRule>
    <cfRule type="containsText" priority="358" operator="containsText" text="Yes">
      <formula>NOT(ISERROR(SEARCH("Yes",AD21)))</formula>
    </cfRule>
  </conditionalFormatting>
  <conditionalFormatting sqref="AD21">
    <cfRule type="containsText" dxfId="238" priority="353" operator="containsText" text="No">
      <formula>NOT(ISERROR(SEARCH("No",AD21)))</formula>
    </cfRule>
    <cfRule type="containsText" dxfId="237" priority="354" operator="containsText" text="Yes">
      <formula>NOT(ISERROR(SEARCH("Yes",AD21)))</formula>
    </cfRule>
    <cfRule type="containsText" priority="355" operator="containsText" text="Yes">
      <formula>NOT(ISERROR(SEARCH("Yes",AD21)))</formula>
    </cfRule>
  </conditionalFormatting>
  <conditionalFormatting sqref="AD21">
    <cfRule type="containsText" dxfId="236" priority="350" operator="containsText" text="No">
      <formula>NOT(ISERROR(SEARCH("No",AD21)))</formula>
    </cfRule>
    <cfRule type="containsText" dxfId="235" priority="351" operator="containsText" text="Yes">
      <formula>NOT(ISERROR(SEARCH("Yes",AD21)))</formula>
    </cfRule>
    <cfRule type="containsText" priority="352" operator="containsText" text="Yes">
      <formula>NOT(ISERROR(SEARCH("Yes",AD21)))</formula>
    </cfRule>
  </conditionalFormatting>
  <conditionalFormatting sqref="AD21">
    <cfRule type="containsText" dxfId="234" priority="347" operator="containsText" text="No">
      <formula>NOT(ISERROR(SEARCH("No",AD21)))</formula>
    </cfRule>
    <cfRule type="containsText" dxfId="233" priority="348" operator="containsText" text="Yes">
      <formula>NOT(ISERROR(SEARCH("Yes",AD21)))</formula>
    </cfRule>
    <cfRule type="containsText" priority="349" operator="containsText" text="Yes">
      <formula>NOT(ISERROR(SEARCH("Yes",AD21)))</formula>
    </cfRule>
  </conditionalFormatting>
  <conditionalFormatting sqref="AD21">
    <cfRule type="containsText" dxfId="232" priority="344" operator="containsText" text="No">
      <formula>NOT(ISERROR(SEARCH("No",AD21)))</formula>
    </cfRule>
    <cfRule type="containsText" dxfId="231" priority="345" operator="containsText" text="Yes">
      <formula>NOT(ISERROR(SEARCH("Yes",AD21)))</formula>
    </cfRule>
    <cfRule type="containsText" priority="346" operator="containsText" text="Yes">
      <formula>NOT(ISERROR(SEARCH("Yes",AD21)))</formula>
    </cfRule>
  </conditionalFormatting>
  <conditionalFormatting sqref="AD21">
    <cfRule type="containsText" dxfId="230" priority="341" operator="containsText" text="No">
      <formula>NOT(ISERROR(SEARCH("No",AD21)))</formula>
    </cfRule>
    <cfRule type="containsText" dxfId="229" priority="342" operator="containsText" text="Yes">
      <formula>NOT(ISERROR(SEARCH("Yes",AD21)))</formula>
    </cfRule>
    <cfRule type="containsText" priority="343" operator="containsText" text="Yes">
      <formula>NOT(ISERROR(SEARCH("Yes",AD21)))</formula>
    </cfRule>
  </conditionalFormatting>
  <conditionalFormatting sqref="AD21">
    <cfRule type="containsText" dxfId="228" priority="338" operator="containsText" text="No">
      <formula>NOT(ISERROR(SEARCH("No",AD21)))</formula>
    </cfRule>
    <cfRule type="containsText" dxfId="227" priority="339" operator="containsText" text="Yes">
      <formula>NOT(ISERROR(SEARCH("Yes",AD21)))</formula>
    </cfRule>
    <cfRule type="containsText" priority="340" operator="containsText" text="Yes">
      <formula>NOT(ISERROR(SEARCH("Yes",AD21)))</formula>
    </cfRule>
  </conditionalFormatting>
  <conditionalFormatting sqref="AD21">
    <cfRule type="containsText" dxfId="226" priority="335" operator="containsText" text="No">
      <formula>NOT(ISERROR(SEARCH("No",AD21)))</formula>
    </cfRule>
    <cfRule type="containsText" dxfId="225" priority="336" operator="containsText" text="Yes">
      <formula>NOT(ISERROR(SEARCH("Yes",AD21)))</formula>
    </cfRule>
    <cfRule type="containsText" priority="337" operator="containsText" text="Yes">
      <formula>NOT(ISERROR(SEARCH("Yes",AD21)))</formula>
    </cfRule>
  </conditionalFormatting>
  <conditionalFormatting sqref="AD21">
    <cfRule type="containsText" dxfId="224" priority="332" operator="containsText" text="No">
      <formula>NOT(ISERROR(SEARCH("No",AD21)))</formula>
    </cfRule>
    <cfRule type="containsText" dxfId="223" priority="333" operator="containsText" text="Yes">
      <formula>NOT(ISERROR(SEARCH("Yes",AD21)))</formula>
    </cfRule>
    <cfRule type="containsText" priority="334" operator="containsText" text="Yes">
      <formula>NOT(ISERROR(SEARCH("Yes",AD21)))</formula>
    </cfRule>
  </conditionalFormatting>
  <conditionalFormatting sqref="AD21">
    <cfRule type="containsText" dxfId="222" priority="329" operator="containsText" text="No">
      <formula>NOT(ISERROR(SEARCH("No",AD21)))</formula>
    </cfRule>
    <cfRule type="containsText" dxfId="221" priority="330" operator="containsText" text="Yes">
      <formula>NOT(ISERROR(SEARCH("Yes",AD21)))</formula>
    </cfRule>
    <cfRule type="containsText" priority="331" operator="containsText" text="Yes">
      <formula>NOT(ISERROR(SEARCH("Yes",AD21)))</formula>
    </cfRule>
  </conditionalFormatting>
  <conditionalFormatting sqref="AD21">
    <cfRule type="containsText" dxfId="220" priority="326" operator="containsText" text="No">
      <formula>NOT(ISERROR(SEARCH("No",AD21)))</formula>
    </cfRule>
    <cfRule type="containsText" dxfId="219" priority="327" operator="containsText" text="Yes">
      <formula>NOT(ISERROR(SEARCH("Yes",AD21)))</formula>
    </cfRule>
    <cfRule type="containsText" priority="328" operator="containsText" text="Yes">
      <formula>NOT(ISERROR(SEARCH("Yes",AD21)))</formula>
    </cfRule>
  </conditionalFormatting>
  <conditionalFormatting sqref="AD21">
    <cfRule type="containsText" dxfId="218" priority="323" operator="containsText" text="No">
      <formula>NOT(ISERROR(SEARCH("No",AD21)))</formula>
    </cfRule>
    <cfRule type="containsText" dxfId="217" priority="324" operator="containsText" text="Yes">
      <formula>NOT(ISERROR(SEARCH("Yes",AD21)))</formula>
    </cfRule>
    <cfRule type="containsText" priority="325" operator="containsText" text="Yes">
      <formula>NOT(ISERROR(SEARCH("Yes",AD21)))</formula>
    </cfRule>
  </conditionalFormatting>
  <conditionalFormatting sqref="AD21">
    <cfRule type="containsText" dxfId="216" priority="320" operator="containsText" text="No">
      <formula>NOT(ISERROR(SEARCH("No",AD21)))</formula>
    </cfRule>
    <cfRule type="containsText" dxfId="215" priority="321" operator="containsText" text="Yes">
      <formula>NOT(ISERROR(SEARCH("Yes",AD21)))</formula>
    </cfRule>
    <cfRule type="containsText" priority="322" operator="containsText" text="Yes">
      <formula>NOT(ISERROR(SEARCH("Yes",AD21)))</formula>
    </cfRule>
  </conditionalFormatting>
  <conditionalFormatting sqref="AD21">
    <cfRule type="containsText" dxfId="214" priority="317" operator="containsText" text="No">
      <formula>NOT(ISERROR(SEARCH("No",AD21)))</formula>
    </cfRule>
    <cfRule type="containsText" dxfId="213" priority="318" operator="containsText" text="Yes">
      <formula>NOT(ISERROR(SEARCH("Yes",AD21)))</formula>
    </cfRule>
    <cfRule type="containsText" priority="319" operator="containsText" text="Yes">
      <formula>NOT(ISERROR(SEARCH("Yes",AD21)))</formula>
    </cfRule>
  </conditionalFormatting>
  <conditionalFormatting sqref="AD21">
    <cfRule type="containsText" dxfId="212" priority="314" operator="containsText" text="No">
      <formula>NOT(ISERROR(SEARCH("No",AD21)))</formula>
    </cfRule>
    <cfRule type="containsText" dxfId="211" priority="315" operator="containsText" text="Yes">
      <formula>NOT(ISERROR(SEARCH("Yes",AD21)))</formula>
    </cfRule>
    <cfRule type="containsText" priority="316" operator="containsText" text="Yes">
      <formula>NOT(ISERROR(SEARCH("Yes",AD21)))</formula>
    </cfRule>
  </conditionalFormatting>
  <conditionalFormatting sqref="AD21">
    <cfRule type="containsText" dxfId="210" priority="311" operator="containsText" text="No">
      <formula>NOT(ISERROR(SEARCH("No",AD21)))</formula>
    </cfRule>
    <cfRule type="containsText" dxfId="209" priority="312" operator="containsText" text="Yes">
      <formula>NOT(ISERROR(SEARCH("Yes",AD21)))</formula>
    </cfRule>
    <cfRule type="containsText" priority="313" operator="containsText" text="Yes">
      <formula>NOT(ISERROR(SEARCH("Yes",AD21)))</formula>
    </cfRule>
  </conditionalFormatting>
  <conditionalFormatting sqref="AD21">
    <cfRule type="containsText" dxfId="208" priority="308" operator="containsText" text="No">
      <formula>NOT(ISERROR(SEARCH("No",AD21)))</formula>
    </cfRule>
    <cfRule type="containsText" dxfId="207" priority="309" operator="containsText" text="Yes">
      <formula>NOT(ISERROR(SEARCH("Yes",AD21)))</formula>
    </cfRule>
    <cfRule type="containsText" priority="310" operator="containsText" text="Yes">
      <formula>NOT(ISERROR(SEARCH("Yes",AD21)))</formula>
    </cfRule>
  </conditionalFormatting>
  <conditionalFormatting sqref="W21">
    <cfRule type="containsText" dxfId="206" priority="305" operator="containsText" text="No">
      <formula>NOT(ISERROR(SEARCH("No",W21)))</formula>
    </cfRule>
    <cfRule type="containsText" dxfId="205" priority="306" operator="containsText" text="Yes">
      <formula>NOT(ISERROR(SEARCH("Yes",W21)))</formula>
    </cfRule>
    <cfRule type="containsText" priority="307" operator="containsText" text="Yes">
      <formula>NOT(ISERROR(SEARCH("Yes",W21)))</formula>
    </cfRule>
  </conditionalFormatting>
  <conditionalFormatting sqref="W21">
    <cfRule type="containsText" dxfId="204" priority="302" operator="containsText" text="No">
      <formula>NOT(ISERROR(SEARCH("No",W21)))</formula>
    </cfRule>
    <cfRule type="containsText" dxfId="203" priority="303" operator="containsText" text="Yes">
      <formula>NOT(ISERROR(SEARCH("Yes",W21)))</formula>
    </cfRule>
    <cfRule type="containsText" priority="304" operator="containsText" text="Yes">
      <formula>NOT(ISERROR(SEARCH("Yes",W21)))</formula>
    </cfRule>
  </conditionalFormatting>
  <conditionalFormatting sqref="W21">
    <cfRule type="containsText" dxfId="202" priority="299" operator="containsText" text="No">
      <formula>NOT(ISERROR(SEARCH("No",W21)))</formula>
    </cfRule>
    <cfRule type="containsText" dxfId="201" priority="300" operator="containsText" text="Yes">
      <formula>NOT(ISERROR(SEARCH("Yes",W21)))</formula>
    </cfRule>
    <cfRule type="containsText" priority="301" operator="containsText" text="Yes">
      <formula>NOT(ISERROR(SEARCH("Yes",W21)))</formula>
    </cfRule>
  </conditionalFormatting>
  <conditionalFormatting sqref="W21">
    <cfRule type="containsText" dxfId="200" priority="296" operator="containsText" text="No">
      <formula>NOT(ISERROR(SEARCH("No",W21)))</formula>
    </cfRule>
    <cfRule type="containsText" dxfId="199" priority="297" operator="containsText" text="Yes">
      <formula>NOT(ISERROR(SEARCH("Yes",W21)))</formula>
    </cfRule>
    <cfRule type="containsText" priority="298" operator="containsText" text="Yes">
      <formula>NOT(ISERROR(SEARCH("Yes",W21)))</formula>
    </cfRule>
  </conditionalFormatting>
  <conditionalFormatting sqref="W21">
    <cfRule type="containsText" dxfId="198" priority="293" operator="containsText" text="No">
      <formula>NOT(ISERROR(SEARCH("No",W21)))</formula>
    </cfRule>
    <cfRule type="containsText" dxfId="197" priority="294" operator="containsText" text="Yes">
      <formula>NOT(ISERROR(SEARCH("Yes",W21)))</formula>
    </cfRule>
    <cfRule type="containsText" priority="295" operator="containsText" text="Yes">
      <formula>NOT(ISERROR(SEARCH("Yes",W21)))</formula>
    </cfRule>
  </conditionalFormatting>
  <conditionalFormatting sqref="W21">
    <cfRule type="containsText" dxfId="196" priority="290" operator="containsText" text="No">
      <formula>NOT(ISERROR(SEARCH("No",W21)))</formula>
    </cfRule>
    <cfRule type="containsText" dxfId="195" priority="291" operator="containsText" text="Yes">
      <formula>NOT(ISERROR(SEARCH("Yes",W21)))</formula>
    </cfRule>
    <cfRule type="containsText" priority="292" operator="containsText" text="Yes">
      <formula>NOT(ISERROR(SEARCH("Yes",W21)))</formula>
    </cfRule>
  </conditionalFormatting>
  <conditionalFormatting sqref="W21">
    <cfRule type="containsText" dxfId="194" priority="287" operator="containsText" text="No">
      <formula>NOT(ISERROR(SEARCH("No",W21)))</formula>
    </cfRule>
    <cfRule type="containsText" dxfId="193" priority="288" operator="containsText" text="Yes">
      <formula>NOT(ISERROR(SEARCH("Yes",W21)))</formula>
    </cfRule>
    <cfRule type="containsText" priority="289" operator="containsText" text="Yes">
      <formula>NOT(ISERROR(SEARCH("Yes",W21)))</formula>
    </cfRule>
  </conditionalFormatting>
  <conditionalFormatting sqref="W21">
    <cfRule type="containsText" dxfId="192" priority="284" operator="containsText" text="No">
      <formula>NOT(ISERROR(SEARCH("No",W21)))</formula>
    </cfRule>
    <cfRule type="containsText" dxfId="191" priority="285" operator="containsText" text="Yes">
      <formula>NOT(ISERROR(SEARCH("Yes",W21)))</formula>
    </cfRule>
    <cfRule type="containsText" priority="286" operator="containsText" text="Yes">
      <formula>NOT(ISERROR(SEARCH("Yes",W21)))</formula>
    </cfRule>
  </conditionalFormatting>
  <conditionalFormatting sqref="W21">
    <cfRule type="containsText" dxfId="190" priority="281" operator="containsText" text="No">
      <formula>NOT(ISERROR(SEARCH("No",W21)))</formula>
    </cfRule>
    <cfRule type="containsText" dxfId="189" priority="282" operator="containsText" text="Yes">
      <formula>NOT(ISERROR(SEARCH("Yes",W21)))</formula>
    </cfRule>
    <cfRule type="containsText" priority="283" operator="containsText" text="Yes">
      <formula>NOT(ISERROR(SEARCH("Yes",W21)))</formula>
    </cfRule>
  </conditionalFormatting>
  <conditionalFormatting sqref="W21">
    <cfRule type="containsText" dxfId="188" priority="278" operator="containsText" text="No">
      <formula>NOT(ISERROR(SEARCH("No",W21)))</formula>
    </cfRule>
    <cfRule type="containsText" dxfId="187" priority="279" operator="containsText" text="Yes">
      <formula>NOT(ISERROR(SEARCH("Yes",W21)))</formula>
    </cfRule>
    <cfRule type="containsText" priority="280" operator="containsText" text="Yes">
      <formula>NOT(ISERROR(SEARCH("Yes",W21)))</formula>
    </cfRule>
  </conditionalFormatting>
  <conditionalFormatting sqref="W21">
    <cfRule type="containsText" dxfId="186" priority="275" operator="containsText" text="No">
      <formula>NOT(ISERROR(SEARCH("No",W21)))</formula>
    </cfRule>
    <cfRule type="containsText" dxfId="185" priority="276" operator="containsText" text="Yes">
      <formula>NOT(ISERROR(SEARCH("Yes",W21)))</formula>
    </cfRule>
    <cfRule type="containsText" priority="277" operator="containsText" text="Yes">
      <formula>NOT(ISERROR(SEARCH("Yes",W21)))</formula>
    </cfRule>
  </conditionalFormatting>
  <conditionalFormatting sqref="W21">
    <cfRule type="containsText" dxfId="184" priority="272" operator="containsText" text="No">
      <formula>NOT(ISERROR(SEARCH("No",W21)))</formula>
    </cfRule>
    <cfRule type="containsText" dxfId="183" priority="273" operator="containsText" text="Yes">
      <formula>NOT(ISERROR(SEARCH("Yes",W21)))</formula>
    </cfRule>
    <cfRule type="containsText" priority="274" operator="containsText" text="Yes">
      <formula>NOT(ISERROR(SEARCH("Yes",W21)))</formula>
    </cfRule>
  </conditionalFormatting>
  <conditionalFormatting sqref="W21">
    <cfRule type="containsText" dxfId="182" priority="269" operator="containsText" text="No">
      <formula>NOT(ISERROR(SEARCH("No",W21)))</formula>
    </cfRule>
    <cfRule type="containsText" dxfId="181" priority="270" operator="containsText" text="Yes">
      <formula>NOT(ISERROR(SEARCH("Yes",W21)))</formula>
    </cfRule>
    <cfRule type="containsText" priority="271" operator="containsText" text="Yes">
      <formula>NOT(ISERROR(SEARCH("Yes",W21)))</formula>
    </cfRule>
  </conditionalFormatting>
  <conditionalFormatting sqref="W21">
    <cfRule type="containsText" dxfId="180" priority="266" operator="containsText" text="No">
      <formula>NOT(ISERROR(SEARCH("No",W21)))</formula>
    </cfRule>
    <cfRule type="containsText" dxfId="179" priority="267" operator="containsText" text="Yes">
      <formula>NOT(ISERROR(SEARCH("Yes",W21)))</formula>
    </cfRule>
    <cfRule type="containsText" priority="268" operator="containsText" text="Yes">
      <formula>NOT(ISERROR(SEARCH("Yes",W21)))</formula>
    </cfRule>
  </conditionalFormatting>
  <conditionalFormatting sqref="W21">
    <cfRule type="containsText" dxfId="178" priority="263" operator="containsText" text="No">
      <formula>NOT(ISERROR(SEARCH("No",W21)))</formula>
    </cfRule>
    <cfRule type="containsText" dxfId="177" priority="264" operator="containsText" text="Yes">
      <formula>NOT(ISERROR(SEARCH("Yes",W21)))</formula>
    </cfRule>
    <cfRule type="containsText" priority="265" operator="containsText" text="Yes">
      <formula>NOT(ISERROR(SEARCH("Yes",W21)))</formula>
    </cfRule>
  </conditionalFormatting>
  <conditionalFormatting sqref="W21">
    <cfRule type="containsText" dxfId="176" priority="260" operator="containsText" text="No">
      <formula>NOT(ISERROR(SEARCH("No",W21)))</formula>
    </cfRule>
    <cfRule type="containsText" dxfId="175" priority="261" operator="containsText" text="Yes">
      <formula>NOT(ISERROR(SEARCH("Yes",W21)))</formula>
    </cfRule>
    <cfRule type="containsText" priority="262" operator="containsText" text="Yes">
      <formula>NOT(ISERROR(SEARCH("Yes",W21)))</formula>
    </cfRule>
  </conditionalFormatting>
  <conditionalFormatting sqref="W21">
    <cfRule type="containsText" dxfId="174" priority="257" operator="containsText" text="No">
      <formula>NOT(ISERROR(SEARCH("No",W21)))</formula>
    </cfRule>
    <cfRule type="containsText" dxfId="173" priority="258" operator="containsText" text="Yes">
      <formula>NOT(ISERROR(SEARCH("Yes",W21)))</formula>
    </cfRule>
    <cfRule type="containsText" priority="259" operator="containsText" text="Yes">
      <formula>NOT(ISERROR(SEARCH("Yes",W21)))</formula>
    </cfRule>
  </conditionalFormatting>
  <conditionalFormatting sqref="W21">
    <cfRule type="containsText" dxfId="172" priority="254" operator="containsText" text="No">
      <formula>NOT(ISERROR(SEARCH("No",W21)))</formula>
    </cfRule>
    <cfRule type="containsText" dxfId="171" priority="255" operator="containsText" text="Yes">
      <formula>NOT(ISERROR(SEARCH("Yes",W21)))</formula>
    </cfRule>
    <cfRule type="containsText" priority="256" operator="containsText" text="Yes">
      <formula>NOT(ISERROR(SEARCH("Yes",W21)))</formula>
    </cfRule>
  </conditionalFormatting>
  <conditionalFormatting sqref="W21">
    <cfRule type="containsText" dxfId="170" priority="251" operator="containsText" text="No">
      <formula>NOT(ISERROR(SEARCH("No",W21)))</formula>
    </cfRule>
    <cfRule type="containsText" dxfId="169" priority="252" operator="containsText" text="Yes">
      <formula>NOT(ISERROR(SEARCH("Yes",W21)))</formula>
    </cfRule>
    <cfRule type="containsText" priority="253" operator="containsText" text="Yes">
      <formula>NOT(ISERROR(SEARCH("Yes",W21)))</formula>
    </cfRule>
  </conditionalFormatting>
  <conditionalFormatting sqref="W21">
    <cfRule type="containsText" dxfId="168" priority="248" operator="containsText" text="No">
      <formula>NOT(ISERROR(SEARCH("No",W21)))</formula>
    </cfRule>
    <cfRule type="containsText" dxfId="167" priority="249" operator="containsText" text="Yes">
      <formula>NOT(ISERROR(SEARCH("Yes",W21)))</formula>
    </cfRule>
    <cfRule type="containsText" priority="250" operator="containsText" text="Yes">
      <formula>NOT(ISERROR(SEARCH("Yes",W21)))</formula>
    </cfRule>
  </conditionalFormatting>
  <conditionalFormatting sqref="W21">
    <cfRule type="containsText" dxfId="166" priority="245" operator="containsText" text="No">
      <formula>NOT(ISERROR(SEARCH("No",W21)))</formula>
    </cfRule>
    <cfRule type="containsText" dxfId="165" priority="246" operator="containsText" text="Yes">
      <formula>NOT(ISERROR(SEARCH("Yes",W21)))</formula>
    </cfRule>
    <cfRule type="containsText" priority="247" operator="containsText" text="Yes">
      <formula>NOT(ISERROR(SEARCH("Yes",W21)))</formula>
    </cfRule>
  </conditionalFormatting>
  <conditionalFormatting sqref="W21">
    <cfRule type="containsText" dxfId="164" priority="242" operator="containsText" text="No">
      <formula>NOT(ISERROR(SEARCH("No",W21)))</formula>
    </cfRule>
    <cfRule type="containsText" dxfId="163" priority="243" operator="containsText" text="Yes">
      <formula>NOT(ISERROR(SEARCH("Yes",W21)))</formula>
    </cfRule>
    <cfRule type="containsText" priority="244" operator="containsText" text="Yes">
      <formula>NOT(ISERROR(SEARCH("Yes",W21)))</formula>
    </cfRule>
  </conditionalFormatting>
  <conditionalFormatting sqref="W21">
    <cfRule type="containsText" dxfId="162" priority="239" operator="containsText" text="No">
      <formula>NOT(ISERROR(SEARCH("No",W21)))</formula>
    </cfRule>
    <cfRule type="containsText" dxfId="161" priority="240" operator="containsText" text="Yes">
      <formula>NOT(ISERROR(SEARCH("Yes",W21)))</formula>
    </cfRule>
    <cfRule type="containsText" priority="241" operator="containsText" text="Yes">
      <formula>NOT(ISERROR(SEARCH("Yes",W21)))</formula>
    </cfRule>
  </conditionalFormatting>
  <conditionalFormatting sqref="W21">
    <cfRule type="containsText" dxfId="160" priority="236" operator="containsText" text="No">
      <formula>NOT(ISERROR(SEARCH("No",W21)))</formula>
    </cfRule>
    <cfRule type="containsText" dxfId="159" priority="237" operator="containsText" text="Yes">
      <formula>NOT(ISERROR(SEARCH("Yes",W21)))</formula>
    </cfRule>
    <cfRule type="containsText" priority="238" operator="containsText" text="Yes">
      <formula>NOT(ISERROR(SEARCH("Yes",W21)))</formula>
    </cfRule>
  </conditionalFormatting>
  <conditionalFormatting sqref="W21">
    <cfRule type="containsText" dxfId="158" priority="233" operator="containsText" text="No">
      <formula>NOT(ISERROR(SEARCH("No",W21)))</formula>
    </cfRule>
    <cfRule type="containsText" dxfId="157" priority="234" operator="containsText" text="Yes">
      <formula>NOT(ISERROR(SEARCH("Yes",W21)))</formula>
    </cfRule>
    <cfRule type="containsText" priority="235" operator="containsText" text="Yes">
      <formula>NOT(ISERROR(SEARCH("Yes",W21)))</formula>
    </cfRule>
  </conditionalFormatting>
  <conditionalFormatting sqref="W21">
    <cfRule type="containsText" dxfId="156" priority="230" operator="containsText" text="No">
      <formula>NOT(ISERROR(SEARCH("No",W21)))</formula>
    </cfRule>
    <cfRule type="containsText" dxfId="155" priority="231" operator="containsText" text="Yes">
      <formula>NOT(ISERROR(SEARCH("Yes",W21)))</formula>
    </cfRule>
    <cfRule type="containsText" priority="232" operator="containsText" text="Yes">
      <formula>NOT(ISERROR(SEARCH("Yes",W21)))</formula>
    </cfRule>
  </conditionalFormatting>
  <conditionalFormatting sqref="W21">
    <cfRule type="containsText" dxfId="154" priority="227" operator="containsText" text="No">
      <formula>NOT(ISERROR(SEARCH("No",W21)))</formula>
    </cfRule>
    <cfRule type="containsText" dxfId="153" priority="228" operator="containsText" text="Yes">
      <formula>NOT(ISERROR(SEARCH("Yes",W21)))</formula>
    </cfRule>
    <cfRule type="containsText" priority="229" operator="containsText" text="Yes">
      <formula>NOT(ISERROR(SEARCH("Yes",W21)))</formula>
    </cfRule>
  </conditionalFormatting>
  <conditionalFormatting sqref="W21">
    <cfRule type="containsText" dxfId="152" priority="224" operator="containsText" text="No">
      <formula>NOT(ISERROR(SEARCH("No",W21)))</formula>
    </cfRule>
    <cfRule type="containsText" dxfId="151" priority="225" operator="containsText" text="Yes">
      <formula>NOT(ISERROR(SEARCH("Yes",W21)))</formula>
    </cfRule>
    <cfRule type="containsText" priority="226" operator="containsText" text="Yes">
      <formula>NOT(ISERROR(SEARCH("Yes",W21)))</formula>
    </cfRule>
  </conditionalFormatting>
  <conditionalFormatting sqref="W21">
    <cfRule type="containsText" dxfId="150" priority="221" operator="containsText" text="No">
      <formula>NOT(ISERROR(SEARCH("No",W21)))</formula>
    </cfRule>
    <cfRule type="containsText" dxfId="149" priority="222" operator="containsText" text="Yes">
      <formula>NOT(ISERROR(SEARCH("Yes",W21)))</formula>
    </cfRule>
    <cfRule type="containsText" priority="223" operator="containsText" text="Yes">
      <formula>NOT(ISERROR(SEARCH("Yes",W21)))</formula>
    </cfRule>
  </conditionalFormatting>
  <conditionalFormatting sqref="P21">
    <cfRule type="containsText" dxfId="148" priority="218" operator="containsText" text="No">
      <formula>NOT(ISERROR(SEARCH("No",P21)))</formula>
    </cfRule>
    <cfRule type="containsText" dxfId="147" priority="219" operator="containsText" text="Yes">
      <formula>NOT(ISERROR(SEARCH("Yes",P21)))</formula>
    </cfRule>
    <cfRule type="containsText" priority="220" operator="containsText" text="Yes">
      <formula>NOT(ISERROR(SEARCH("Yes",P21)))</formula>
    </cfRule>
  </conditionalFormatting>
  <conditionalFormatting sqref="P21">
    <cfRule type="containsText" dxfId="146" priority="215" operator="containsText" text="No">
      <formula>NOT(ISERROR(SEARCH("No",P21)))</formula>
    </cfRule>
    <cfRule type="containsText" dxfId="145" priority="216" operator="containsText" text="Yes">
      <formula>NOT(ISERROR(SEARCH("Yes",P21)))</formula>
    </cfRule>
    <cfRule type="containsText" priority="217" operator="containsText" text="Yes">
      <formula>NOT(ISERROR(SEARCH("Yes",P21)))</formula>
    </cfRule>
  </conditionalFormatting>
  <conditionalFormatting sqref="P21">
    <cfRule type="containsText" dxfId="144" priority="212" operator="containsText" text="No">
      <formula>NOT(ISERROR(SEARCH("No",P21)))</formula>
    </cfRule>
    <cfRule type="containsText" dxfId="143" priority="213" operator="containsText" text="Yes">
      <formula>NOT(ISERROR(SEARCH("Yes",P21)))</formula>
    </cfRule>
    <cfRule type="containsText" priority="214" operator="containsText" text="Yes">
      <formula>NOT(ISERROR(SEARCH("Yes",P21)))</formula>
    </cfRule>
  </conditionalFormatting>
  <conditionalFormatting sqref="P21">
    <cfRule type="containsText" dxfId="142" priority="209" operator="containsText" text="No">
      <formula>NOT(ISERROR(SEARCH("No",P21)))</formula>
    </cfRule>
    <cfRule type="containsText" dxfId="141" priority="210" operator="containsText" text="Yes">
      <formula>NOT(ISERROR(SEARCH("Yes",P21)))</formula>
    </cfRule>
    <cfRule type="containsText" priority="211" operator="containsText" text="Yes">
      <formula>NOT(ISERROR(SEARCH("Yes",P21)))</formula>
    </cfRule>
  </conditionalFormatting>
  <conditionalFormatting sqref="P21">
    <cfRule type="containsText" dxfId="140" priority="206" operator="containsText" text="No">
      <formula>NOT(ISERROR(SEARCH("No",P21)))</formula>
    </cfRule>
    <cfRule type="containsText" dxfId="139" priority="207" operator="containsText" text="Yes">
      <formula>NOT(ISERROR(SEARCH("Yes",P21)))</formula>
    </cfRule>
    <cfRule type="containsText" priority="208" operator="containsText" text="Yes">
      <formula>NOT(ISERROR(SEARCH("Yes",P21)))</formula>
    </cfRule>
  </conditionalFormatting>
  <conditionalFormatting sqref="P21">
    <cfRule type="containsText" dxfId="138" priority="203" operator="containsText" text="No">
      <formula>NOT(ISERROR(SEARCH("No",P21)))</formula>
    </cfRule>
    <cfRule type="containsText" dxfId="137" priority="204" operator="containsText" text="Yes">
      <formula>NOT(ISERROR(SEARCH("Yes",P21)))</formula>
    </cfRule>
    <cfRule type="containsText" priority="205" operator="containsText" text="Yes">
      <formula>NOT(ISERROR(SEARCH("Yes",P21)))</formula>
    </cfRule>
  </conditionalFormatting>
  <conditionalFormatting sqref="P21">
    <cfRule type="containsText" dxfId="136" priority="200" operator="containsText" text="No">
      <formula>NOT(ISERROR(SEARCH("No",P21)))</formula>
    </cfRule>
    <cfRule type="containsText" dxfId="135" priority="201" operator="containsText" text="Yes">
      <formula>NOT(ISERROR(SEARCH("Yes",P21)))</formula>
    </cfRule>
    <cfRule type="containsText" priority="202" operator="containsText" text="Yes">
      <formula>NOT(ISERROR(SEARCH("Yes",P21)))</formula>
    </cfRule>
  </conditionalFormatting>
  <conditionalFormatting sqref="P21">
    <cfRule type="containsText" dxfId="134" priority="197" operator="containsText" text="No">
      <formula>NOT(ISERROR(SEARCH("No",P21)))</formula>
    </cfRule>
    <cfRule type="containsText" dxfId="133" priority="198" operator="containsText" text="Yes">
      <formula>NOT(ISERROR(SEARCH("Yes",P21)))</formula>
    </cfRule>
    <cfRule type="containsText" priority="199" operator="containsText" text="Yes">
      <formula>NOT(ISERROR(SEARCH("Yes",P21)))</formula>
    </cfRule>
  </conditionalFormatting>
  <conditionalFormatting sqref="P21">
    <cfRule type="containsText" dxfId="132" priority="194" operator="containsText" text="No">
      <formula>NOT(ISERROR(SEARCH("No",P21)))</formula>
    </cfRule>
    <cfRule type="containsText" dxfId="131" priority="195" operator="containsText" text="Yes">
      <formula>NOT(ISERROR(SEARCH("Yes",P21)))</formula>
    </cfRule>
    <cfRule type="containsText" priority="196" operator="containsText" text="Yes">
      <formula>NOT(ISERROR(SEARCH("Yes",P21)))</formula>
    </cfRule>
  </conditionalFormatting>
  <conditionalFormatting sqref="P21">
    <cfRule type="containsText" dxfId="130" priority="191" operator="containsText" text="No">
      <formula>NOT(ISERROR(SEARCH("No",P21)))</formula>
    </cfRule>
    <cfRule type="containsText" dxfId="129" priority="192" operator="containsText" text="Yes">
      <formula>NOT(ISERROR(SEARCH("Yes",P21)))</formula>
    </cfRule>
    <cfRule type="containsText" priority="193" operator="containsText" text="Yes">
      <formula>NOT(ISERROR(SEARCH("Yes",P21)))</formula>
    </cfRule>
  </conditionalFormatting>
  <conditionalFormatting sqref="P21">
    <cfRule type="containsText" dxfId="128" priority="188" operator="containsText" text="No">
      <formula>NOT(ISERROR(SEARCH("No",P21)))</formula>
    </cfRule>
    <cfRule type="containsText" dxfId="127" priority="189" operator="containsText" text="Yes">
      <formula>NOT(ISERROR(SEARCH("Yes",P21)))</formula>
    </cfRule>
    <cfRule type="containsText" priority="190" operator="containsText" text="Yes">
      <formula>NOT(ISERROR(SEARCH("Yes",P21)))</formula>
    </cfRule>
  </conditionalFormatting>
  <conditionalFormatting sqref="P21">
    <cfRule type="containsText" dxfId="126" priority="185" operator="containsText" text="No">
      <formula>NOT(ISERROR(SEARCH("No",P21)))</formula>
    </cfRule>
    <cfRule type="containsText" dxfId="125" priority="186" operator="containsText" text="Yes">
      <formula>NOT(ISERROR(SEARCH("Yes",P21)))</formula>
    </cfRule>
    <cfRule type="containsText" priority="187" operator="containsText" text="Yes">
      <formula>NOT(ISERROR(SEARCH("Yes",P21)))</formula>
    </cfRule>
  </conditionalFormatting>
  <conditionalFormatting sqref="P21">
    <cfRule type="containsText" dxfId="124" priority="182" operator="containsText" text="No">
      <formula>NOT(ISERROR(SEARCH("No",P21)))</formula>
    </cfRule>
    <cfRule type="containsText" dxfId="123" priority="183" operator="containsText" text="Yes">
      <formula>NOT(ISERROR(SEARCH("Yes",P21)))</formula>
    </cfRule>
    <cfRule type="containsText" priority="184" operator="containsText" text="Yes">
      <formula>NOT(ISERROR(SEARCH("Yes",P21)))</formula>
    </cfRule>
  </conditionalFormatting>
  <conditionalFormatting sqref="P21">
    <cfRule type="containsText" dxfId="122" priority="179" operator="containsText" text="No">
      <formula>NOT(ISERROR(SEARCH("No",P21)))</formula>
    </cfRule>
    <cfRule type="containsText" dxfId="121" priority="180" operator="containsText" text="Yes">
      <formula>NOT(ISERROR(SEARCH("Yes",P21)))</formula>
    </cfRule>
    <cfRule type="containsText" priority="181" operator="containsText" text="Yes">
      <formula>NOT(ISERROR(SEARCH("Yes",P21)))</formula>
    </cfRule>
  </conditionalFormatting>
  <conditionalFormatting sqref="P21">
    <cfRule type="containsText" dxfId="120" priority="176" operator="containsText" text="No">
      <formula>NOT(ISERROR(SEARCH("No",P21)))</formula>
    </cfRule>
    <cfRule type="containsText" dxfId="119" priority="177" operator="containsText" text="Yes">
      <formula>NOT(ISERROR(SEARCH("Yes",P21)))</formula>
    </cfRule>
    <cfRule type="containsText" priority="178" operator="containsText" text="Yes">
      <formula>NOT(ISERROR(SEARCH("Yes",P21)))</formula>
    </cfRule>
  </conditionalFormatting>
  <conditionalFormatting sqref="P21">
    <cfRule type="containsText" dxfId="118" priority="173" operator="containsText" text="No">
      <formula>NOT(ISERROR(SEARCH("No",P21)))</formula>
    </cfRule>
    <cfRule type="containsText" dxfId="117" priority="174" operator="containsText" text="Yes">
      <formula>NOT(ISERROR(SEARCH("Yes",P21)))</formula>
    </cfRule>
    <cfRule type="containsText" priority="175" operator="containsText" text="Yes">
      <formula>NOT(ISERROR(SEARCH("Yes",P21)))</formula>
    </cfRule>
  </conditionalFormatting>
  <conditionalFormatting sqref="P21">
    <cfRule type="containsText" dxfId="116" priority="170" operator="containsText" text="No">
      <formula>NOT(ISERROR(SEARCH("No",P21)))</formula>
    </cfRule>
    <cfRule type="containsText" dxfId="115" priority="171" operator="containsText" text="Yes">
      <formula>NOT(ISERROR(SEARCH("Yes",P21)))</formula>
    </cfRule>
    <cfRule type="containsText" priority="172" operator="containsText" text="Yes">
      <formula>NOT(ISERROR(SEARCH("Yes",P21)))</formula>
    </cfRule>
  </conditionalFormatting>
  <conditionalFormatting sqref="P21">
    <cfRule type="containsText" dxfId="114" priority="167" operator="containsText" text="No">
      <formula>NOT(ISERROR(SEARCH("No",P21)))</formula>
    </cfRule>
    <cfRule type="containsText" dxfId="113" priority="168" operator="containsText" text="Yes">
      <formula>NOT(ISERROR(SEARCH("Yes",P21)))</formula>
    </cfRule>
    <cfRule type="containsText" priority="169" operator="containsText" text="Yes">
      <formula>NOT(ISERROR(SEARCH("Yes",P21)))</formula>
    </cfRule>
  </conditionalFormatting>
  <conditionalFormatting sqref="P21">
    <cfRule type="containsText" dxfId="112" priority="164" operator="containsText" text="No">
      <formula>NOT(ISERROR(SEARCH("No",P21)))</formula>
    </cfRule>
    <cfRule type="containsText" dxfId="111" priority="165" operator="containsText" text="Yes">
      <formula>NOT(ISERROR(SEARCH("Yes",P21)))</formula>
    </cfRule>
    <cfRule type="containsText" priority="166" operator="containsText" text="Yes">
      <formula>NOT(ISERROR(SEARCH("Yes",P21)))</formula>
    </cfRule>
  </conditionalFormatting>
  <conditionalFormatting sqref="P21">
    <cfRule type="containsText" dxfId="110" priority="161" operator="containsText" text="No">
      <formula>NOT(ISERROR(SEARCH("No",P21)))</formula>
    </cfRule>
    <cfRule type="containsText" dxfId="109" priority="162" operator="containsText" text="Yes">
      <formula>NOT(ISERROR(SEARCH("Yes",P21)))</formula>
    </cfRule>
    <cfRule type="containsText" priority="163" operator="containsText" text="Yes">
      <formula>NOT(ISERROR(SEARCH("Yes",P21)))</formula>
    </cfRule>
  </conditionalFormatting>
  <conditionalFormatting sqref="P21">
    <cfRule type="containsText" dxfId="108" priority="158" operator="containsText" text="No">
      <formula>NOT(ISERROR(SEARCH("No",P21)))</formula>
    </cfRule>
    <cfRule type="containsText" dxfId="107" priority="159" operator="containsText" text="Yes">
      <formula>NOT(ISERROR(SEARCH("Yes",P21)))</formula>
    </cfRule>
    <cfRule type="containsText" priority="160" operator="containsText" text="Yes">
      <formula>NOT(ISERROR(SEARCH("Yes",P21)))</formula>
    </cfRule>
  </conditionalFormatting>
  <conditionalFormatting sqref="P21">
    <cfRule type="containsText" dxfId="106" priority="155" operator="containsText" text="No">
      <formula>NOT(ISERROR(SEARCH("No",P21)))</formula>
    </cfRule>
    <cfRule type="containsText" dxfId="105" priority="156" operator="containsText" text="Yes">
      <formula>NOT(ISERROR(SEARCH("Yes",P21)))</formula>
    </cfRule>
    <cfRule type="containsText" priority="157" operator="containsText" text="Yes">
      <formula>NOT(ISERROR(SEARCH("Yes",P21)))</formula>
    </cfRule>
  </conditionalFormatting>
  <conditionalFormatting sqref="P21">
    <cfRule type="containsText" dxfId="104" priority="152" operator="containsText" text="No">
      <formula>NOT(ISERROR(SEARCH("No",P21)))</formula>
    </cfRule>
    <cfRule type="containsText" dxfId="103" priority="153" operator="containsText" text="Yes">
      <formula>NOT(ISERROR(SEARCH("Yes",P21)))</formula>
    </cfRule>
    <cfRule type="containsText" priority="154" operator="containsText" text="Yes">
      <formula>NOT(ISERROR(SEARCH("Yes",P21)))</formula>
    </cfRule>
  </conditionalFormatting>
  <conditionalFormatting sqref="P21">
    <cfRule type="containsText" dxfId="102" priority="149" operator="containsText" text="No">
      <formula>NOT(ISERROR(SEARCH("No",P21)))</formula>
    </cfRule>
    <cfRule type="containsText" dxfId="101" priority="150" operator="containsText" text="Yes">
      <formula>NOT(ISERROR(SEARCH("Yes",P21)))</formula>
    </cfRule>
    <cfRule type="containsText" priority="151" operator="containsText" text="Yes">
      <formula>NOT(ISERROR(SEARCH("Yes",P21)))</formula>
    </cfRule>
  </conditionalFormatting>
  <conditionalFormatting sqref="P21">
    <cfRule type="containsText" dxfId="100" priority="146" operator="containsText" text="No">
      <formula>NOT(ISERROR(SEARCH("No",P21)))</formula>
    </cfRule>
    <cfRule type="containsText" dxfId="99" priority="147" operator="containsText" text="Yes">
      <formula>NOT(ISERROR(SEARCH("Yes",P21)))</formula>
    </cfRule>
    <cfRule type="containsText" priority="148" operator="containsText" text="Yes">
      <formula>NOT(ISERROR(SEARCH("Yes",P21)))</formula>
    </cfRule>
  </conditionalFormatting>
  <conditionalFormatting sqref="P21">
    <cfRule type="containsText" dxfId="98" priority="143" operator="containsText" text="No">
      <formula>NOT(ISERROR(SEARCH("No",P21)))</formula>
    </cfRule>
    <cfRule type="containsText" dxfId="97" priority="144" operator="containsText" text="Yes">
      <formula>NOT(ISERROR(SEARCH("Yes",P21)))</formula>
    </cfRule>
    <cfRule type="containsText" priority="145" operator="containsText" text="Yes">
      <formula>NOT(ISERROR(SEARCH("Yes",P21)))</formula>
    </cfRule>
  </conditionalFormatting>
  <conditionalFormatting sqref="P21">
    <cfRule type="containsText" dxfId="96" priority="140" operator="containsText" text="No">
      <formula>NOT(ISERROR(SEARCH("No",P21)))</formula>
    </cfRule>
    <cfRule type="containsText" dxfId="95" priority="141" operator="containsText" text="Yes">
      <formula>NOT(ISERROR(SEARCH("Yes",P21)))</formula>
    </cfRule>
    <cfRule type="containsText" priority="142" operator="containsText" text="Yes">
      <formula>NOT(ISERROR(SEARCH("Yes",P21)))</formula>
    </cfRule>
  </conditionalFormatting>
  <conditionalFormatting sqref="P21">
    <cfRule type="containsText" dxfId="94" priority="137" operator="containsText" text="No">
      <formula>NOT(ISERROR(SEARCH("No",P21)))</formula>
    </cfRule>
    <cfRule type="containsText" dxfId="93" priority="138" operator="containsText" text="Yes">
      <formula>NOT(ISERROR(SEARCH("Yes",P21)))</formula>
    </cfRule>
    <cfRule type="containsText" priority="139" operator="containsText" text="Yes">
      <formula>NOT(ISERROR(SEARCH("Yes",P21)))</formula>
    </cfRule>
  </conditionalFormatting>
  <conditionalFormatting sqref="P21">
    <cfRule type="containsText" dxfId="92" priority="134" operator="containsText" text="No">
      <formula>NOT(ISERROR(SEARCH("No",P21)))</formula>
    </cfRule>
    <cfRule type="containsText" dxfId="91" priority="135" operator="containsText" text="Yes">
      <formula>NOT(ISERROR(SEARCH("Yes",P21)))</formula>
    </cfRule>
    <cfRule type="containsText" priority="136" operator="containsText" text="Yes">
      <formula>NOT(ISERROR(SEARCH("Yes",P21)))</formula>
    </cfRule>
  </conditionalFormatting>
  <conditionalFormatting sqref="I21">
    <cfRule type="containsText" dxfId="90" priority="131" operator="containsText" text="No">
      <formula>NOT(ISERROR(SEARCH("No",I21)))</formula>
    </cfRule>
    <cfRule type="containsText" dxfId="89" priority="132" operator="containsText" text="Yes">
      <formula>NOT(ISERROR(SEARCH("Yes",I21)))</formula>
    </cfRule>
    <cfRule type="containsText" priority="133" operator="containsText" text="Yes">
      <formula>NOT(ISERROR(SEARCH("Yes",I21)))</formula>
    </cfRule>
  </conditionalFormatting>
  <conditionalFormatting sqref="I21">
    <cfRule type="containsText" dxfId="88" priority="128" operator="containsText" text="No">
      <formula>NOT(ISERROR(SEARCH("No",I21)))</formula>
    </cfRule>
    <cfRule type="containsText" dxfId="87" priority="129" operator="containsText" text="Yes">
      <formula>NOT(ISERROR(SEARCH("Yes",I21)))</formula>
    </cfRule>
    <cfRule type="containsText" priority="130" operator="containsText" text="Yes">
      <formula>NOT(ISERROR(SEARCH("Yes",I21)))</formula>
    </cfRule>
  </conditionalFormatting>
  <conditionalFormatting sqref="I21">
    <cfRule type="containsText" dxfId="86" priority="125" operator="containsText" text="No">
      <formula>NOT(ISERROR(SEARCH("No",I21)))</formula>
    </cfRule>
    <cfRule type="containsText" dxfId="85" priority="126" operator="containsText" text="Yes">
      <formula>NOT(ISERROR(SEARCH("Yes",I21)))</formula>
    </cfRule>
    <cfRule type="containsText" priority="127" operator="containsText" text="Yes">
      <formula>NOT(ISERROR(SEARCH("Yes",I21)))</formula>
    </cfRule>
  </conditionalFormatting>
  <conditionalFormatting sqref="I21">
    <cfRule type="containsText" dxfId="84" priority="122" operator="containsText" text="No">
      <formula>NOT(ISERROR(SEARCH("No",I21)))</formula>
    </cfRule>
    <cfRule type="containsText" dxfId="83" priority="123" operator="containsText" text="Yes">
      <formula>NOT(ISERROR(SEARCH("Yes",I21)))</formula>
    </cfRule>
    <cfRule type="containsText" priority="124" operator="containsText" text="Yes">
      <formula>NOT(ISERROR(SEARCH("Yes",I21)))</formula>
    </cfRule>
  </conditionalFormatting>
  <conditionalFormatting sqref="I21">
    <cfRule type="containsText" dxfId="82" priority="119" operator="containsText" text="No">
      <formula>NOT(ISERROR(SEARCH("No",I21)))</formula>
    </cfRule>
    <cfRule type="containsText" dxfId="81" priority="120" operator="containsText" text="Yes">
      <formula>NOT(ISERROR(SEARCH("Yes",I21)))</formula>
    </cfRule>
    <cfRule type="containsText" priority="121" operator="containsText" text="Yes">
      <formula>NOT(ISERROR(SEARCH("Yes",I21)))</formula>
    </cfRule>
  </conditionalFormatting>
  <conditionalFormatting sqref="I21">
    <cfRule type="containsText" dxfId="80" priority="116" operator="containsText" text="No">
      <formula>NOT(ISERROR(SEARCH("No",I21)))</formula>
    </cfRule>
    <cfRule type="containsText" dxfId="79" priority="117" operator="containsText" text="Yes">
      <formula>NOT(ISERROR(SEARCH("Yes",I21)))</formula>
    </cfRule>
    <cfRule type="containsText" priority="118" operator="containsText" text="Yes">
      <formula>NOT(ISERROR(SEARCH("Yes",I21)))</formula>
    </cfRule>
  </conditionalFormatting>
  <conditionalFormatting sqref="I21">
    <cfRule type="containsText" dxfId="78" priority="113" operator="containsText" text="No">
      <formula>NOT(ISERROR(SEARCH("No",I21)))</formula>
    </cfRule>
    <cfRule type="containsText" dxfId="77" priority="114" operator="containsText" text="Yes">
      <formula>NOT(ISERROR(SEARCH("Yes",I21)))</formula>
    </cfRule>
    <cfRule type="containsText" priority="115" operator="containsText" text="Yes">
      <formula>NOT(ISERROR(SEARCH("Yes",I21)))</formula>
    </cfRule>
  </conditionalFormatting>
  <conditionalFormatting sqref="I21">
    <cfRule type="containsText" dxfId="76" priority="110" operator="containsText" text="No">
      <formula>NOT(ISERROR(SEARCH("No",I21)))</formula>
    </cfRule>
    <cfRule type="containsText" dxfId="75" priority="111" operator="containsText" text="Yes">
      <formula>NOT(ISERROR(SEARCH("Yes",I21)))</formula>
    </cfRule>
    <cfRule type="containsText" priority="112" operator="containsText" text="Yes">
      <formula>NOT(ISERROR(SEARCH("Yes",I21)))</formula>
    </cfRule>
  </conditionalFormatting>
  <conditionalFormatting sqref="I21">
    <cfRule type="containsText" dxfId="74" priority="107" operator="containsText" text="No">
      <formula>NOT(ISERROR(SEARCH("No",I21)))</formula>
    </cfRule>
    <cfRule type="containsText" dxfId="73" priority="108" operator="containsText" text="Yes">
      <formula>NOT(ISERROR(SEARCH("Yes",I21)))</formula>
    </cfRule>
    <cfRule type="containsText" priority="109" operator="containsText" text="Yes">
      <formula>NOT(ISERROR(SEARCH("Yes",I21)))</formula>
    </cfRule>
  </conditionalFormatting>
  <conditionalFormatting sqref="I21">
    <cfRule type="containsText" dxfId="72" priority="104" operator="containsText" text="No">
      <formula>NOT(ISERROR(SEARCH("No",I21)))</formula>
    </cfRule>
    <cfRule type="containsText" dxfId="71" priority="105" operator="containsText" text="Yes">
      <formula>NOT(ISERROR(SEARCH("Yes",I21)))</formula>
    </cfRule>
    <cfRule type="containsText" priority="106" operator="containsText" text="Yes">
      <formula>NOT(ISERROR(SEARCH("Yes",I21)))</formula>
    </cfRule>
  </conditionalFormatting>
  <conditionalFormatting sqref="I21">
    <cfRule type="containsText" dxfId="70" priority="101" operator="containsText" text="No">
      <formula>NOT(ISERROR(SEARCH("No",I21)))</formula>
    </cfRule>
    <cfRule type="containsText" dxfId="69" priority="102" operator="containsText" text="Yes">
      <formula>NOT(ISERROR(SEARCH("Yes",I21)))</formula>
    </cfRule>
    <cfRule type="containsText" priority="103" operator="containsText" text="Yes">
      <formula>NOT(ISERROR(SEARCH("Yes",I21)))</formula>
    </cfRule>
  </conditionalFormatting>
  <conditionalFormatting sqref="I21">
    <cfRule type="containsText" dxfId="68" priority="98" operator="containsText" text="No">
      <formula>NOT(ISERROR(SEARCH("No",I21)))</formula>
    </cfRule>
    <cfRule type="containsText" dxfId="67" priority="99" operator="containsText" text="Yes">
      <formula>NOT(ISERROR(SEARCH("Yes",I21)))</formula>
    </cfRule>
    <cfRule type="containsText" priority="100" operator="containsText" text="Yes">
      <formula>NOT(ISERROR(SEARCH("Yes",I21)))</formula>
    </cfRule>
  </conditionalFormatting>
  <conditionalFormatting sqref="I21">
    <cfRule type="containsText" dxfId="66" priority="95" operator="containsText" text="No">
      <formula>NOT(ISERROR(SEARCH("No",I21)))</formula>
    </cfRule>
    <cfRule type="containsText" dxfId="65" priority="96" operator="containsText" text="Yes">
      <formula>NOT(ISERROR(SEARCH("Yes",I21)))</formula>
    </cfRule>
    <cfRule type="containsText" priority="97" operator="containsText" text="Yes">
      <formula>NOT(ISERROR(SEARCH("Yes",I21)))</formula>
    </cfRule>
  </conditionalFormatting>
  <conditionalFormatting sqref="I21">
    <cfRule type="containsText" dxfId="64" priority="92" operator="containsText" text="No">
      <formula>NOT(ISERROR(SEARCH("No",I21)))</formula>
    </cfRule>
    <cfRule type="containsText" dxfId="63" priority="93" operator="containsText" text="Yes">
      <formula>NOT(ISERROR(SEARCH("Yes",I21)))</formula>
    </cfRule>
    <cfRule type="containsText" priority="94" operator="containsText" text="Yes">
      <formula>NOT(ISERROR(SEARCH("Yes",I21)))</formula>
    </cfRule>
  </conditionalFormatting>
  <conditionalFormatting sqref="I21">
    <cfRule type="containsText" dxfId="62" priority="89" operator="containsText" text="No">
      <formula>NOT(ISERROR(SEARCH("No",I21)))</formula>
    </cfRule>
    <cfRule type="containsText" dxfId="61" priority="90" operator="containsText" text="Yes">
      <formula>NOT(ISERROR(SEARCH("Yes",I21)))</formula>
    </cfRule>
    <cfRule type="containsText" priority="91" operator="containsText" text="Yes">
      <formula>NOT(ISERROR(SEARCH("Yes",I21)))</formula>
    </cfRule>
  </conditionalFormatting>
  <conditionalFormatting sqref="I21">
    <cfRule type="containsText" dxfId="60" priority="86" operator="containsText" text="No">
      <formula>NOT(ISERROR(SEARCH("No",I21)))</formula>
    </cfRule>
    <cfRule type="containsText" dxfId="59" priority="87" operator="containsText" text="Yes">
      <formula>NOT(ISERROR(SEARCH("Yes",I21)))</formula>
    </cfRule>
    <cfRule type="containsText" priority="88" operator="containsText" text="Yes">
      <formula>NOT(ISERROR(SEARCH("Yes",I21)))</formula>
    </cfRule>
  </conditionalFormatting>
  <conditionalFormatting sqref="I21">
    <cfRule type="containsText" dxfId="58" priority="83" operator="containsText" text="No">
      <formula>NOT(ISERROR(SEARCH("No",I21)))</formula>
    </cfRule>
    <cfRule type="containsText" dxfId="57" priority="84" operator="containsText" text="Yes">
      <formula>NOT(ISERROR(SEARCH("Yes",I21)))</formula>
    </cfRule>
    <cfRule type="containsText" priority="85" operator="containsText" text="Yes">
      <formula>NOT(ISERROR(SEARCH("Yes",I21)))</formula>
    </cfRule>
  </conditionalFormatting>
  <conditionalFormatting sqref="I21">
    <cfRule type="containsText" dxfId="56" priority="80" operator="containsText" text="No">
      <formula>NOT(ISERROR(SEARCH("No",I21)))</formula>
    </cfRule>
    <cfRule type="containsText" dxfId="55" priority="81" operator="containsText" text="Yes">
      <formula>NOT(ISERROR(SEARCH("Yes",I21)))</formula>
    </cfRule>
    <cfRule type="containsText" priority="82" operator="containsText" text="Yes">
      <formula>NOT(ISERROR(SEARCH("Yes",I21)))</formula>
    </cfRule>
  </conditionalFormatting>
  <conditionalFormatting sqref="I21">
    <cfRule type="containsText" dxfId="54" priority="77" operator="containsText" text="No">
      <formula>NOT(ISERROR(SEARCH("No",I21)))</formula>
    </cfRule>
    <cfRule type="containsText" dxfId="53" priority="78" operator="containsText" text="Yes">
      <formula>NOT(ISERROR(SEARCH("Yes",I21)))</formula>
    </cfRule>
    <cfRule type="containsText" priority="79" operator="containsText" text="Yes">
      <formula>NOT(ISERROR(SEARCH("Yes",I21)))</formula>
    </cfRule>
  </conditionalFormatting>
  <conditionalFormatting sqref="I21">
    <cfRule type="containsText" dxfId="52" priority="74" operator="containsText" text="No">
      <formula>NOT(ISERROR(SEARCH("No",I21)))</formula>
    </cfRule>
    <cfRule type="containsText" dxfId="51" priority="75" operator="containsText" text="Yes">
      <formula>NOT(ISERROR(SEARCH("Yes",I21)))</formula>
    </cfRule>
    <cfRule type="containsText" priority="76" operator="containsText" text="Yes">
      <formula>NOT(ISERROR(SEARCH("Yes",I21)))</formula>
    </cfRule>
  </conditionalFormatting>
  <conditionalFormatting sqref="I21">
    <cfRule type="containsText" dxfId="50" priority="71" operator="containsText" text="No">
      <formula>NOT(ISERROR(SEARCH("No",I21)))</formula>
    </cfRule>
    <cfRule type="containsText" dxfId="49" priority="72" operator="containsText" text="Yes">
      <formula>NOT(ISERROR(SEARCH("Yes",I21)))</formula>
    </cfRule>
    <cfRule type="containsText" priority="73" operator="containsText" text="Yes">
      <formula>NOT(ISERROR(SEARCH("Yes",I21)))</formula>
    </cfRule>
  </conditionalFormatting>
  <conditionalFormatting sqref="I21">
    <cfRule type="containsText" dxfId="48" priority="68" operator="containsText" text="No">
      <formula>NOT(ISERROR(SEARCH("No",I21)))</formula>
    </cfRule>
    <cfRule type="containsText" dxfId="47" priority="69" operator="containsText" text="Yes">
      <formula>NOT(ISERROR(SEARCH("Yes",I21)))</formula>
    </cfRule>
    <cfRule type="containsText" priority="70" operator="containsText" text="Yes">
      <formula>NOT(ISERROR(SEARCH("Yes",I21)))</formula>
    </cfRule>
  </conditionalFormatting>
  <conditionalFormatting sqref="I21">
    <cfRule type="containsText" dxfId="46" priority="65" operator="containsText" text="No">
      <formula>NOT(ISERROR(SEARCH("No",I21)))</formula>
    </cfRule>
    <cfRule type="containsText" dxfId="45" priority="66" operator="containsText" text="Yes">
      <formula>NOT(ISERROR(SEARCH("Yes",I21)))</formula>
    </cfRule>
    <cfRule type="containsText" priority="67" operator="containsText" text="Yes">
      <formula>NOT(ISERROR(SEARCH("Yes",I21)))</formula>
    </cfRule>
  </conditionalFormatting>
  <conditionalFormatting sqref="I21">
    <cfRule type="containsText" dxfId="44" priority="62" operator="containsText" text="No">
      <formula>NOT(ISERROR(SEARCH("No",I21)))</formula>
    </cfRule>
    <cfRule type="containsText" dxfId="43" priority="63" operator="containsText" text="Yes">
      <formula>NOT(ISERROR(SEARCH("Yes",I21)))</formula>
    </cfRule>
    <cfRule type="containsText" priority="64" operator="containsText" text="Yes">
      <formula>NOT(ISERROR(SEARCH("Yes",I21)))</formula>
    </cfRule>
  </conditionalFormatting>
  <conditionalFormatting sqref="I21">
    <cfRule type="containsText" dxfId="42" priority="59" operator="containsText" text="No">
      <formula>NOT(ISERROR(SEARCH("No",I21)))</formula>
    </cfRule>
    <cfRule type="containsText" dxfId="41" priority="60" operator="containsText" text="Yes">
      <formula>NOT(ISERROR(SEARCH("Yes",I21)))</formula>
    </cfRule>
    <cfRule type="containsText" priority="61" operator="containsText" text="Yes">
      <formula>NOT(ISERROR(SEARCH("Yes",I21)))</formula>
    </cfRule>
  </conditionalFormatting>
  <conditionalFormatting sqref="I21">
    <cfRule type="containsText" dxfId="40" priority="56" operator="containsText" text="No">
      <formula>NOT(ISERROR(SEARCH("No",I21)))</formula>
    </cfRule>
    <cfRule type="containsText" dxfId="39" priority="57" operator="containsText" text="Yes">
      <formula>NOT(ISERROR(SEARCH("Yes",I21)))</formula>
    </cfRule>
    <cfRule type="containsText" priority="58" operator="containsText" text="Yes">
      <formula>NOT(ISERROR(SEARCH("Yes",I21)))</formula>
    </cfRule>
  </conditionalFormatting>
  <conditionalFormatting sqref="I21">
    <cfRule type="containsText" dxfId="38" priority="53" operator="containsText" text="No">
      <formula>NOT(ISERROR(SEARCH("No",I21)))</formula>
    </cfRule>
    <cfRule type="containsText" dxfId="37" priority="54" operator="containsText" text="Yes">
      <formula>NOT(ISERROR(SEARCH("Yes",I21)))</formula>
    </cfRule>
    <cfRule type="containsText" priority="55" operator="containsText" text="Yes">
      <formula>NOT(ISERROR(SEARCH("Yes",I21)))</formula>
    </cfRule>
  </conditionalFormatting>
  <conditionalFormatting sqref="I21">
    <cfRule type="containsText" dxfId="36" priority="50" operator="containsText" text="No">
      <formula>NOT(ISERROR(SEARCH("No",I21)))</formula>
    </cfRule>
    <cfRule type="containsText" dxfId="35" priority="51" operator="containsText" text="Yes">
      <formula>NOT(ISERROR(SEARCH("Yes",I21)))</formula>
    </cfRule>
    <cfRule type="containsText" priority="52" operator="containsText" text="Yes">
      <formula>NOT(ISERROR(SEARCH("Yes",I21)))</formula>
    </cfRule>
  </conditionalFormatting>
  <conditionalFormatting sqref="I21">
    <cfRule type="containsText" dxfId="34" priority="47" operator="containsText" text="No">
      <formula>NOT(ISERROR(SEARCH("No",I21)))</formula>
    </cfRule>
    <cfRule type="containsText" dxfId="33" priority="48" operator="containsText" text="Yes">
      <formula>NOT(ISERROR(SEARCH("Yes",I21)))</formula>
    </cfRule>
    <cfRule type="containsText" priority="49" operator="containsText" text="Yes">
      <formula>NOT(ISERROR(SEARCH("Yes",I21)))</formula>
    </cfRule>
  </conditionalFormatting>
  <conditionalFormatting sqref="I21">
    <cfRule type="containsText" dxfId="32" priority="44" operator="containsText" text="No">
      <formula>NOT(ISERROR(SEARCH("No",I21)))</formula>
    </cfRule>
    <cfRule type="containsText" dxfId="31" priority="45" operator="containsText" text="Yes">
      <formula>NOT(ISERROR(SEARCH("Yes",I21)))</formula>
    </cfRule>
    <cfRule type="containsText" priority="46" operator="containsText" text="Yes">
      <formula>NOT(ISERROR(SEARCH("Yes",I21)))</formula>
    </cfRule>
  </conditionalFormatting>
  <conditionalFormatting sqref="I21">
    <cfRule type="containsText" dxfId="30" priority="41" operator="containsText" text="No">
      <formula>NOT(ISERROR(SEARCH("No",I21)))</formula>
    </cfRule>
    <cfRule type="containsText" dxfId="29" priority="42" operator="containsText" text="Yes">
      <formula>NOT(ISERROR(SEARCH("Yes",I21)))</formula>
    </cfRule>
    <cfRule type="containsText" priority="43" operator="containsText" text="Yes">
      <formula>NOT(ISERROR(SEARCH("Yes",I21)))</formula>
    </cfRule>
  </conditionalFormatting>
  <conditionalFormatting sqref="P21">
    <cfRule type="containsText" dxfId="28" priority="38" operator="containsText" text="No">
      <formula>NOT(ISERROR(SEARCH("No",P21)))</formula>
    </cfRule>
    <cfRule type="containsText" dxfId="27" priority="39" operator="containsText" text="Yes">
      <formula>NOT(ISERROR(SEARCH("Yes",P21)))</formula>
    </cfRule>
    <cfRule type="containsText" priority="40" operator="containsText" text="Yes">
      <formula>NOT(ISERROR(SEARCH("Yes",P21)))</formula>
    </cfRule>
  </conditionalFormatting>
  <conditionalFormatting sqref="P21">
    <cfRule type="containsText" dxfId="26" priority="35" operator="containsText" text="No">
      <formula>NOT(ISERROR(SEARCH("No",P21)))</formula>
    </cfRule>
    <cfRule type="containsText" dxfId="25" priority="36" operator="containsText" text="Yes">
      <formula>NOT(ISERROR(SEARCH("Yes",P21)))</formula>
    </cfRule>
    <cfRule type="containsText" priority="37" operator="containsText" text="Yes">
      <formula>NOT(ISERROR(SEARCH("Yes",P21)))</formula>
    </cfRule>
  </conditionalFormatting>
  <conditionalFormatting sqref="W21">
    <cfRule type="containsText" dxfId="24" priority="32" operator="containsText" text="No">
      <formula>NOT(ISERROR(SEARCH("No",W21)))</formula>
    </cfRule>
    <cfRule type="containsText" dxfId="23" priority="33" operator="containsText" text="Yes">
      <formula>NOT(ISERROR(SEARCH("Yes",W21)))</formula>
    </cfRule>
    <cfRule type="containsText" priority="34" operator="containsText" text="Yes">
      <formula>NOT(ISERROR(SEARCH("Yes",W21)))</formula>
    </cfRule>
  </conditionalFormatting>
  <conditionalFormatting sqref="W21">
    <cfRule type="containsText" dxfId="22" priority="29" operator="containsText" text="No">
      <formula>NOT(ISERROR(SEARCH("No",W21)))</formula>
    </cfRule>
    <cfRule type="containsText" dxfId="21" priority="30" operator="containsText" text="Yes">
      <formula>NOT(ISERROR(SEARCH("Yes",W21)))</formula>
    </cfRule>
    <cfRule type="containsText" priority="31" operator="containsText" text="Yes">
      <formula>NOT(ISERROR(SEARCH("Yes",W21)))</formula>
    </cfRule>
  </conditionalFormatting>
  <conditionalFormatting sqref="AD21">
    <cfRule type="containsText" dxfId="20" priority="26" operator="containsText" text="No">
      <formula>NOT(ISERROR(SEARCH("No",AD21)))</formula>
    </cfRule>
    <cfRule type="containsText" dxfId="19" priority="27" operator="containsText" text="Yes">
      <formula>NOT(ISERROR(SEARCH("Yes",AD21)))</formula>
    </cfRule>
    <cfRule type="containsText" priority="28" operator="containsText" text="Yes">
      <formula>NOT(ISERROR(SEARCH("Yes",AD21)))</formula>
    </cfRule>
  </conditionalFormatting>
  <conditionalFormatting sqref="AD21">
    <cfRule type="containsText" dxfId="18" priority="23" operator="containsText" text="No">
      <formula>NOT(ISERROR(SEARCH("No",AD21)))</formula>
    </cfRule>
    <cfRule type="containsText" dxfId="17" priority="24" operator="containsText" text="Yes">
      <formula>NOT(ISERROR(SEARCH("Yes",AD21)))</formula>
    </cfRule>
    <cfRule type="containsText" priority="25" operator="containsText" text="Yes">
      <formula>NOT(ISERROR(SEARCH("Yes",AD21)))</formula>
    </cfRule>
  </conditionalFormatting>
  <conditionalFormatting sqref="AK21">
    <cfRule type="containsText" dxfId="16" priority="20" operator="containsText" text="No">
      <formula>NOT(ISERROR(SEARCH("No",AK21)))</formula>
    </cfRule>
    <cfRule type="containsText" dxfId="15" priority="21" operator="containsText" text="Yes">
      <formula>NOT(ISERROR(SEARCH("Yes",AK21)))</formula>
    </cfRule>
    <cfRule type="containsText" priority="22" operator="containsText" text="Yes">
      <formula>NOT(ISERROR(SEARCH("Yes",AK21)))</formula>
    </cfRule>
  </conditionalFormatting>
  <conditionalFormatting sqref="AK21">
    <cfRule type="containsText" dxfId="14" priority="17" operator="containsText" text="No">
      <formula>NOT(ISERROR(SEARCH("No",AK21)))</formula>
    </cfRule>
    <cfRule type="containsText" dxfId="13" priority="18" operator="containsText" text="Yes">
      <formula>NOT(ISERROR(SEARCH("Yes",AK21)))</formula>
    </cfRule>
    <cfRule type="containsText" priority="19" operator="containsText" text="Yes">
      <formula>NOT(ISERROR(SEARCH("Yes",AK21)))</formula>
    </cfRule>
  </conditionalFormatting>
  <conditionalFormatting sqref="AR21">
    <cfRule type="containsText" dxfId="12" priority="14" operator="containsText" text="No">
      <formula>NOT(ISERROR(SEARCH("No",AR21)))</formula>
    </cfRule>
    <cfRule type="containsText" dxfId="11" priority="15" operator="containsText" text="Yes">
      <formula>NOT(ISERROR(SEARCH("Yes",AR21)))</formula>
    </cfRule>
    <cfRule type="containsText" priority="16" operator="containsText" text="Yes">
      <formula>NOT(ISERROR(SEARCH("Yes",AR21)))</formula>
    </cfRule>
  </conditionalFormatting>
  <conditionalFormatting sqref="AR21">
    <cfRule type="containsText" dxfId="10" priority="11" operator="containsText" text="No">
      <formula>NOT(ISERROR(SEARCH("No",AR21)))</formula>
    </cfRule>
    <cfRule type="containsText" dxfId="9" priority="12" operator="containsText" text="Yes">
      <formula>NOT(ISERROR(SEARCH("Yes",AR21)))</formula>
    </cfRule>
    <cfRule type="containsText" priority="13" operator="containsText" text="Yes">
      <formula>NOT(ISERROR(SEARCH("Yes",AR21)))</formula>
    </cfRule>
  </conditionalFormatting>
  <conditionalFormatting sqref="AY21">
    <cfRule type="containsText" dxfId="8" priority="8" operator="containsText" text="No">
      <formula>NOT(ISERROR(SEARCH("No",AY21)))</formula>
    </cfRule>
    <cfRule type="containsText" dxfId="7" priority="9" operator="containsText" text="Yes">
      <formula>NOT(ISERROR(SEARCH("Yes",AY21)))</formula>
    </cfRule>
    <cfRule type="containsText" priority="10" operator="containsText" text="Yes">
      <formula>NOT(ISERROR(SEARCH("Yes",AY21)))</formula>
    </cfRule>
  </conditionalFormatting>
  <conditionalFormatting sqref="AY21">
    <cfRule type="containsText" dxfId="6" priority="5" operator="containsText" text="No">
      <formula>NOT(ISERROR(SEARCH("No",AY21)))</formula>
    </cfRule>
    <cfRule type="containsText" dxfId="5" priority="6" operator="containsText" text="Yes">
      <formula>NOT(ISERROR(SEARCH("Yes",AY21)))</formula>
    </cfRule>
    <cfRule type="containsText" priority="7" operator="containsText" text="Yes">
      <formula>NOT(ISERROR(SEARCH("Yes",AY21)))</formula>
    </cfRule>
  </conditionalFormatting>
  <conditionalFormatting sqref="A17">
    <cfRule type="duplicateValues" dxfId="4" priority="4"/>
  </conditionalFormatting>
  <conditionalFormatting sqref="A23">
    <cfRule type="duplicateValues" dxfId="3" priority="3"/>
  </conditionalFormatting>
  <conditionalFormatting sqref="A20">
    <cfRule type="duplicateValues" dxfId="2" priority="2"/>
  </conditionalFormatting>
  <conditionalFormatting sqref="A1:A1048576">
    <cfRule type="duplicateValues" dxfId="1" priority="1"/>
  </conditionalFormatting>
  <conditionalFormatting sqref="A4">
    <cfRule type="duplicateValues" dxfId="0" priority="5559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01689-EE00-4E5B-BC05-F37406379345}">
  <dimension ref="A1:BH251"/>
  <sheetViews>
    <sheetView zoomScale="91" workbookViewId="0">
      <pane ySplit="1" topLeftCell="A122" activePane="bottomLeft" state="frozen"/>
      <selection pane="bottomLeft" activeCell="R158" sqref="Q158:R158"/>
    </sheetView>
  </sheetViews>
  <sheetFormatPr defaultRowHeight="15"/>
  <cols>
    <col min="1" max="1" width="37.7109375" customWidth="1"/>
    <col min="2" max="2" width="20.85546875" bestFit="1" customWidth="1"/>
    <col min="3" max="30" width="11.7109375" style="35" bestFit="1" customWidth="1"/>
    <col min="31" max="37" width="11.7109375" style="160" customWidth="1"/>
    <col min="38" max="54" width="11.7109375" style="35" bestFit="1" customWidth="1"/>
    <col min="55" max="55" width="11.7109375" style="173" bestFit="1" customWidth="1"/>
    <col min="56" max="59" width="11.7109375" style="35" bestFit="1" customWidth="1"/>
  </cols>
  <sheetData>
    <row r="1" spans="1:59" s="11" customFormat="1" ht="15.75">
      <c r="A1" s="11" t="s">
        <v>477</v>
      </c>
      <c r="B1" s="11" t="s">
        <v>478</v>
      </c>
      <c r="C1" s="39" t="s">
        <v>479</v>
      </c>
      <c r="D1" s="39" t="s">
        <v>480</v>
      </c>
      <c r="E1" s="39" t="s">
        <v>481</v>
      </c>
      <c r="F1" s="39" t="s">
        <v>482</v>
      </c>
      <c r="G1" s="39" t="s">
        <v>483</v>
      </c>
      <c r="H1" s="39" t="s">
        <v>484</v>
      </c>
      <c r="I1" s="39" t="s">
        <v>485</v>
      </c>
      <c r="J1" s="39" t="s">
        <v>486</v>
      </c>
      <c r="K1" s="39" t="s">
        <v>487</v>
      </c>
      <c r="L1" s="39" t="s">
        <v>488</v>
      </c>
      <c r="M1" s="39" t="s">
        <v>489</v>
      </c>
      <c r="N1" s="39" t="s">
        <v>490</v>
      </c>
      <c r="O1" s="39" t="s">
        <v>491</v>
      </c>
      <c r="P1" s="39" t="s">
        <v>492</v>
      </c>
      <c r="Q1" s="39" t="s">
        <v>493</v>
      </c>
      <c r="R1" s="39" t="s">
        <v>494</v>
      </c>
      <c r="S1" s="39" t="s">
        <v>495</v>
      </c>
      <c r="T1" s="39" t="s">
        <v>496</v>
      </c>
      <c r="U1" s="39" t="s">
        <v>497</v>
      </c>
      <c r="V1" s="39" t="s">
        <v>498</v>
      </c>
      <c r="W1" s="39" t="s">
        <v>499</v>
      </c>
      <c r="X1" s="39" t="s">
        <v>500</v>
      </c>
      <c r="Y1" s="39" t="s">
        <v>501</v>
      </c>
      <c r="Z1" s="39" t="s">
        <v>502</v>
      </c>
      <c r="AA1" s="39" t="s">
        <v>503</v>
      </c>
      <c r="AB1" s="39" t="s">
        <v>504</v>
      </c>
      <c r="AC1" s="39" t="s">
        <v>505</v>
      </c>
      <c r="AD1" s="39" t="s">
        <v>506</v>
      </c>
      <c r="AE1" s="159" t="s">
        <v>507</v>
      </c>
      <c r="AF1" s="159" t="s">
        <v>508</v>
      </c>
      <c r="AG1" s="159" t="s">
        <v>509</v>
      </c>
      <c r="AH1" s="159" t="s">
        <v>510</v>
      </c>
      <c r="AI1" s="159" t="s">
        <v>511</v>
      </c>
      <c r="AJ1" s="159" t="s">
        <v>512</v>
      </c>
      <c r="AK1" s="159" t="s">
        <v>513</v>
      </c>
      <c r="AL1" s="39" t="s">
        <v>507</v>
      </c>
      <c r="AM1" s="39" t="s">
        <v>508</v>
      </c>
      <c r="AN1" s="39" t="s">
        <v>509</v>
      </c>
      <c r="AO1" s="39" t="s">
        <v>510</v>
      </c>
      <c r="AP1" s="39" t="s">
        <v>511</v>
      </c>
      <c r="AQ1" s="39" t="s">
        <v>512</v>
      </c>
      <c r="AR1" s="39" t="s">
        <v>513</v>
      </c>
      <c r="AS1" s="39" t="s">
        <v>514</v>
      </c>
      <c r="AT1" s="39" t="s">
        <v>515</v>
      </c>
      <c r="AU1" s="39" t="s">
        <v>516</v>
      </c>
      <c r="AV1" s="39" t="s">
        <v>517</v>
      </c>
      <c r="AW1" s="39" t="s">
        <v>518</v>
      </c>
      <c r="AX1" s="39" t="s">
        <v>519</v>
      </c>
      <c r="AY1" s="39" t="s">
        <v>520</v>
      </c>
      <c r="AZ1" s="39" t="s">
        <v>521</v>
      </c>
      <c r="BA1" s="39" t="s">
        <v>522</v>
      </c>
      <c r="BB1" s="39" t="s">
        <v>523</v>
      </c>
      <c r="BC1" s="172" t="s">
        <v>524</v>
      </c>
      <c r="BD1" s="39" t="s">
        <v>525</v>
      </c>
      <c r="BE1" s="39" t="s">
        <v>526</v>
      </c>
      <c r="BF1" s="39" t="s">
        <v>527</v>
      </c>
      <c r="BG1" s="77" t="s">
        <v>528</v>
      </c>
    </row>
    <row r="2" spans="1:59" s="11" customFormat="1" ht="15.75"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159"/>
      <c r="AF2" s="159"/>
      <c r="AG2" s="159"/>
      <c r="AH2" s="159"/>
      <c r="AI2" s="159"/>
      <c r="AJ2" s="159"/>
      <c r="AK2" s="15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172"/>
      <c r="BD2" s="39"/>
      <c r="BE2" s="39"/>
      <c r="BF2" s="39"/>
      <c r="BG2" s="39"/>
    </row>
    <row r="3" spans="1:59" s="34" customFormat="1" ht="15.75">
      <c r="A3" s="33" t="s">
        <v>529</v>
      </c>
      <c r="B3" s="34" t="s">
        <v>530</v>
      </c>
      <c r="C3" s="40">
        <v>4</v>
      </c>
      <c r="D3" s="40">
        <v>4</v>
      </c>
      <c r="E3" s="40">
        <v>3</v>
      </c>
      <c r="F3" s="40">
        <v>3</v>
      </c>
      <c r="G3" s="40">
        <v>3</v>
      </c>
      <c r="H3" s="40">
        <v>4</v>
      </c>
      <c r="I3" s="40">
        <v>4</v>
      </c>
      <c r="J3" s="40">
        <v>4</v>
      </c>
      <c r="K3" s="40">
        <v>4</v>
      </c>
      <c r="L3" s="40">
        <v>3</v>
      </c>
      <c r="M3" s="40">
        <v>4</v>
      </c>
      <c r="N3" s="40">
        <v>4</v>
      </c>
      <c r="O3" s="40">
        <v>4</v>
      </c>
      <c r="P3" s="40">
        <v>4</v>
      </c>
      <c r="Q3" s="40">
        <v>4</v>
      </c>
      <c r="R3" s="40">
        <v>4</v>
      </c>
      <c r="S3" s="40">
        <v>4</v>
      </c>
      <c r="T3" s="40">
        <v>4</v>
      </c>
      <c r="U3" s="40">
        <v>3</v>
      </c>
      <c r="V3" s="40">
        <v>4</v>
      </c>
      <c r="W3" s="40">
        <v>4</v>
      </c>
      <c r="X3" s="40">
        <v>4</v>
      </c>
      <c r="Y3" s="40">
        <v>4</v>
      </c>
      <c r="Z3" s="40">
        <v>4</v>
      </c>
      <c r="AA3" s="40">
        <v>3</v>
      </c>
      <c r="AB3" s="40">
        <v>4</v>
      </c>
      <c r="AC3" s="40">
        <v>3</v>
      </c>
      <c r="AD3" s="40">
        <v>4</v>
      </c>
      <c r="AE3" s="159"/>
      <c r="AF3" s="159"/>
      <c r="AG3" s="159"/>
      <c r="AH3" s="159"/>
      <c r="AI3" s="159"/>
      <c r="AJ3" s="159"/>
      <c r="AK3" s="159"/>
      <c r="AL3" s="40">
        <v>4</v>
      </c>
      <c r="AM3" s="40">
        <v>4</v>
      </c>
      <c r="AN3" s="40">
        <v>4</v>
      </c>
      <c r="AO3" s="40">
        <v>3</v>
      </c>
      <c r="AP3" s="40">
        <v>4</v>
      </c>
      <c r="AQ3" s="40">
        <v>4</v>
      </c>
      <c r="AR3" s="40">
        <v>4</v>
      </c>
      <c r="AS3" s="40">
        <v>4</v>
      </c>
      <c r="AT3" s="40">
        <v>4</v>
      </c>
      <c r="AU3" s="40">
        <v>4</v>
      </c>
      <c r="AV3" s="40">
        <v>4</v>
      </c>
      <c r="AW3" s="40">
        <v>4</v>
      </c>
      <c r="AX3" s="40">
        <v>4</v>
      </c>
      <c r="AY3" s="40">
        <v>4</v>
      </c>
      <c r="AZ3" s="40">
        <v>4</v>
      </c>
      <c r="BA3" s="40">
        <v>4</v>
      </c>
      <c r="BB3" s="40">
        <v>4</v>
      </c>
      <c r="BC3" s="172">
        <v>4</v>
      </c>
      <c r="BD3" s="40">
        <v>3</v>
      </c>
      <c r="BE3" s="40">
        <v>4</v>
      </c>
      <c r="BF3" s="40">
        <v>3</v>
      </c>
      <c r="BG3" s="40">
        <v>3</v>
      </c>
    </row>
    <row r="4" spans="1:59" s="34" customFormat="1" ht="15.75">
      <c r="A4" s="33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159"/>
      <c r="AF4" s="159"/>
      <c r="AG4" s="159"/>
      <c r="AH4" s="159"/>
      <c r="AI4" s="159"/>
      <c r="AJ4" s="159"/>
      <c r="AK4" s="159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172"/>
      <c r="BD4" s="40"/>
      <c r="BE4" s="40"/>
      <c r="BF4" s="40"/>
      <c r="BG4" s="40"/>
    </row>
    <row r="5" spans="1:59" s="11" customFormat="1" ht="15.75"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159"/>
      <c r="AF5" s="159"/>
      <c r="AG5" s="159"/>
      <c r="AH5" s="159"/>
      <c r="AI5" s="159"/>
      <c r="AJ5" s="159"/>
      <c r="AK5" s="15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  <c r="BC5" s="172"/>
      <c r="BD5" s="39"/>
      <c r="BE5" s="39"/>
      <c r="BF5" s="39"/>
      <c r="BG5" s="39"/>
    </row>
    <row r="6" spans="1:59" s="11" customFormat="1" ht="15.75"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159"/>
      <c r="AF6" s="159"/>
      <c r="AG6" s="159"/>
      <c r="AH6" s="159"/>
      <c r="AI6" s="159"/>
      <c r="AJ6" s="159"/>
      <c r="AK6" s="15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172"/>
      <c r="BD6" s="39"/>
      <c r="BE6" s="39"/>
      <c r="BF6" s="39"/>
      <c r="BG6" s="39"/>
    </row>
    <row r="7" spans="1:59" hidden="1">
      <c r="A7" s="12" t="s">
        <v>531</v>
      </c>
      <c r="B7" s="12" t="s">
        <v>25</v>
      </c>
      <c r="C7" s="35">
        <v>1</v>
      </c>
      <c r="D7" s="35">
        <v>7</v>
      </c>
      <c r="E7" s="35">
        <v>4</v>
      </c>
      <c r="F7" s="35">
        <v>4</v>
      </c>
      <c r="G7" s="35">
        <v>5</v>
      </c>
      <c r="H7" s="35">
        <v>3</v>
      </c>
      <c r="I7" s="35">
        <v>4</v>
      </c>
      <c r="J7" s="35">
        <v>5</v>
      </c>
      <c r="K7" s="35">
        <v>9</v>
      </c>
      <c r="L7" s="35">
        <v>3</v>
      </c>
      <c r="M7" s="35">
        <v>2</v>
      </c>
      <c r="N7" s="35">
        <v>3</v>
      </c>
      <c r="O7" s="35">
        <v>6</v>
      </c>
      <c r="P7" s="35">
        <v>8</v>
      </c>
      <c r="Q7" s="35">
        <v>4</v>
      </c>
      <c r="R7" s="35">
        <v>4</v>
      </c>
      <c r="S7" s="35">
        <v>3</v>
      </c>
      <c r="T7" s="35">
        <v>0</v>
      </c>
      <c r="U7" s="35">
        <v>0</v>
      </c>
      <c r="V7" s="35">
        <v>5</v>
      </c>
      <c r="W7" s="35">
        <v>8</v>
      </c>
      <c r="X7" s="35">
        <v>5</v>
      </c>
      <c r="Y7" s="35">
        <v>10</v>
      </c>
      <c r="Z7" s="35">
        <v>3</v>
      </c>
      <c r="AA7" s="35">
        <v>0</v>
      </c>
      <c r="AB7" s="35">
        <v>6</v>
      </c>
      <c r="AC7" s="35">
        <v>4</v>
      </c>
      <c r="AD7" s="35">
        <v>0</v>
      </c>
      <c r="AL7" s="35">
        <v>10</v>
      </c>
      <c r="AM7" s="35">
        <v>5</v>
      </c>
      <c r="AN7" s="35">
        <v>1</v>
      </c>
      <c r="AO7" s="35">
        <v>2</v>
      </c>
      <c r="AP7" s="35">
        <v>5</v>
      </c>
      <c r="AQ7" s="35">
        <v>12</v>
      </c>
      <c r="AR7" s="35">
        <v>6</v>
      </c>
      <c r="AS7" s="35">
        <v>5</v>
      </c>
      <c r="AT7" s="35">
        <v>8</v>
      </c>
      <c r="AU7" s="35">
        <v>2</v>
      </c>
      <c r="AV7" s="35">
        <v>2</v>
      </c>
      <c r="AW7" s="35">
        <v>1</v>
      </c>
      <c r="AX7" s="35">
        <v>0</v>
      </c>
      <c r="AY7" s="35">
        <v>1</v>
      </c>
      <c r="AZ7" s="35">
        <v>1</v>
      </c>
      <c r="BA7" s="35">
        <v>0</v>
      </c>
      <c r="BB7" s="35">
        <v>2</v>
      </c>
      <c r="BC7" s="173">
        <v>0</v>
      </c>
      <c r="BD7" s="35">
        <v>0</v>
      </c>
      <c r="BE7" s="35">
        <v>0</v>
      </c>
      <c r="BF7" s="35">
        <v>0</v>
      </c>
      <c r="BG7" s="35">
        <v>0</v>
      </c>
    </row>
    <row r="8" spans="1:59" hidden="1">
      <c r="A8" s="12" t="s">
        <v>532</v>
      </c>
      <c r="B8" s="12" t="s">
        <v>25</v>
      </c>
      <c r="C8" s="35">
        <v>4</v>
      </c>
      <c r="D8" s="35">
        <v>1</v>
      </c>
      <c r="E8" s="35">
        <v>0</v>
      </c>
      <c r="F8" s="35">
        <v>2</v>
      </c>
      <c r="G8" s="35">
        <v>2</v>
      </c>
      <c r="H8" s="35">
        <v>3</v>
      </c>
      <c r="I8" s="35">
        <v>1</v>
      </c>
      <c r="J8" s="35">
        <v>1</v>
      </c>
      <c r="K8" s="35">
        <v>0</v>
      </c>
      <c r="L8" s="35">
        <v>0</v>
      </c>
      <c r="M8" s="35">
        <v>0</v>
      </c>
      <c r="N8" s="35">
        <v>4</v>
      </c>
      <c r="O8" s="35">
        <v>2</v>
      </c>
      <c r="P8" s="35">
        <v>1</v>
      </c>
      <c r="Q8" s="35">
        <v>2</v>
      </c>
      <c r="R8" s="35">
        <v>0</v>
      </c>
      <c r="S8" s="35">
        <v>0</v>
      </c>
      <c r="T8" s="35">
        <v>1</v>
      </c>
      <c r="U8" s="35">
        <v>1</v>
      </c>
      <c r="V8" s="35">
        <v>1</v>
      </c>
      <c r="W8" s="35">
        <v>0</v>
      </c>
      <c r="X8" s="35">
        <v>0</v>
      </c>
      <c r="Y8" s="35">
        <v>0</v>
      </c>
      <c r="Z8" s="35">
        <v>0</v>
      </c>
      <c r="AA8" s="35">
        <v>1</v>
      </c>
      <c r="AB8" s="35">
        <v>2</v>
      </c>
      <c r="AC8" s="35">
        <v>0</v>
      </c>
      <c r="AD8" s="35">
        <v>1</v>
      </c>
      <c r="AL8" s="35">
        <v>1</v>
      </c>
      <c r="AM8" s="35">
        <v>0</v>
      </c>
      <c r="AN8" s="35">
        <v>2</v>
      </c>
      <c r="AO8" s="35">
        <v>0</v>
      </c>
      <c r="AP8" s="35">
        <v>1</v>
      </c>
      <c r="AQ8" s="35">
        <v>1</v>
      </c>
      <c r="AR8" s="35">
        <v>2</v>
      </c>
      <c r="AS8" s="35">
        <v>2</v>
      </c>
      <c r="AT8" s="35">
        <v>0</v>
      </c>
      <c r="AU8" s="35">
        <v>0</v>
      </c>
      <c r="AV8" s="35">
        <v>2</v>
      </c>
      <c r="AW8" s="35">
        <v>0</v>
      </c>
      <c r="AX8" s="35">
        <v>0</v>
      </c>
      <c r="AY8" s="35">
        <v>0</v>
      </c>
      <c r="AZ8" s="35">
        <v>0</v>
      </c>
      <c r="BA8" s="35">
        <v>0</v>
      </c>
      <c r="BB8" s="35">
        <v>0</v>
      </c>
      <c r="BC8" s="173">
        <v>0</v>
      </c>
      <c r="BD8" s="35">
        <v>0</v>
      </c>
      <c r="BE8" s="35">
        <v>0</v>
      </c>
      <c r="BF8" s="35">
        <v>0</v>
      </c>
      <c r="BG8" s="35">
        <v>0</v>
      </c>
    </row>
    <row r="9" spans="1:59" s="21" customFormat="1">
      <c r="A9" s="20" t="s">
        <v>533</v>
      </c>
      <c r="B9" s="20" t="s">
        <v>25</v>
      </c>
      <c r="C9" s="41">
        <f t="shared" ref="C9:AO9" si="0">C7+C8</f>
        <v>5</v>
      </c>
      <c r="D9" s="41">
        <f t="shared" si="0"/>
        <v>8</v>
      </c>
      <c r="E9" s="41">
        <f t="shared" si="0"/>
        <v>4</v>
      </c>
      <c r="F9" s="41">
        <f t="shared" si="0"/>
        <v>6</v>
      </c>
      <c r="G9" s="41">
        <f t="shared" si="0"/>
        <v>7</v>
      </c>
      <c r="H9" s="41">
        <f t="shared" si="0"/>
        <v>6</v>
      </c>
      <c r="I9" s="41">
        <f t="shared" si="0"/>
        <v>5</v>
      </c>
      <c r="J9" s="41">
        <f t="shared" si="0"/>
        <v>6</v>
      </c>
      <c r="K9" s="41">
        <f t="shared" si="0"/>
        <v>9</v>
      </c>
      <c r="L9" s="41">
        <f t="shared" si="0"/>
        <v>3</v>
      </c>
      <c r="M9" s="41">
        <f t="shared" si="0"/>
        <v>2</v>
      </c>
      <c r="N9" s="41">
        <f t="shared" si="0"/>
        <v>7</v>
      </c>
      <c r="O9" s="41">
        <f t="shared" si="0"/>
        <v>8</v>
      </c>
      <c r="P9" s="41">
        <f t="shared" si="0"/>
        <v>9</v>
      </c>
      <c r="Q9" s="41">
        <f t="shared" si="0"/>
        <v>6</v>
      </c>
      <c r="R9" s="41">
        <f t="shared" si="0"/>
        <v>4</v>
      </c>
      <c r="S9" s="41">
        <f t="shared" si="0"/>
        <v>3</v>
      </c>
      <c r="T9" s="41">
        <f t="shared" si="0"/>
        <v>1</v>
      </c>
      <c r="U9" s="41">
        <f t="shared" si="0"/>
        <v>1</v>
      </c>
      <c r="V9" s="41">
        <f t="shared" si="0"/>
        <v>6</v>
      </c>
      <c r="W9" s="41">
        <f t="shared" si="0"/>
        <v>8</v>
      </c>
      <c r="X9" s="41">
        <f t="shared" si="0"/>
        <v>5</v>
      </c>
      <c r="Y9" s="41">
        <f t="shared" si="0"/>
        <v>10</v>
      </c>
      <c r="Z9" s="41">
        <f t="shared" si="0"/>
        <v>3</v>
      </c>
      <c r="AA9" s="41">
        <f t="shared" si="0"/>
        <v>1</v>
      </c>
      <c r="AB9" s="41">
        <f t="shared" si="0"/>
        <v>8</v>
      </c>
      <c r="AC9" s="41">
        <f t="shared" si="0"/>
        <v>4</v>
      </c>
      <c r="AD9" s="41">
        <f t="shared" si="0"/>
        <v>1</v>
      </c>
      <c r="AE9" s="160"/>
      <c r="AF9" s="160"/>
      <c r="AG9" s="160"/>
      <c r="AH9" s="160"/>
      <c r="AI9" s="160"/>
      <c r="AJ9" s="160"/>
      <c r="AK9" s="160"/>
      <c r="AL9" s="41">
        <f t="shared" si="0"/>
        <v>11</v>
      </c>
      <c r="AM9" s="41">
        <f t="shared" si="0"/>
        <v>5</v>
      </c>
      <c r="AN9" s="41">
        <f t="shared" si="0"/>
        <v>3</v>
      </c>
      <c r="AO9" s="41">
        <f t="shared" si="0"/>
        <v>2</v>
      </c>
      <c r="AP9" s="41">
        <f t="shared" ref="AP9:BG9" si="1">AP7+AP8</f>
        <v>6</v>
      </c>
      <c r="AQ9" s="41">
        <f t="shared" si="1"/>
        <v>13</v>
      </c>
      <c r="AR9" s="41">
        <f t="shared" si="1"/>
        <v>8</v>
      </c>
      <c r="AS9" s="41">
        <f t="shared" si="1"/>
        <v>7</v>
      </c>
      <c r="AT9" s="41">
        <f t="shared" si="1"/>
        <v>8</v>
      </c>
      <c r="AU9" s="41">
        <f t="shared" si="1"/>
        <v>2</v>
      </c>
      <c r="AV9" s="41">
        <f t="shared" si="1"/>
        <v>4</v>
      </c>
      <c r="AW9" s="41">
        <f t="shared" si="1"/>
        <v>1</v>
      </c>
      <c r="AX9" s="41">
        <f t="shared" si="1"/>
        <v>0</v>
      </c>
      <c r="AY9" s="41">
        <f t="shared" si="1"/>
        <v>1</v>
      </c>
      <c r="AZ9" s="41">
        <f t="shared" si="1"/>
        <v>1</v>
      </c>
      <c r="BA9" s="41">
        <f t="shared" si="1"/>
        <v>0</v>
      </c>
      <c r="BB9" s="41">
        <f t="shared" si="1"/>
        <v>2</v>
      </c>
      <c r="BC9" s="173">
        <f t="shared" si="1"/>
        <v>0</v>
      </c>
      <c r="BD9" s="41">
        <f t="shared" si="1"/>
        <v>0</v>
      </c>
      <c r="BE9" s="41">
        <f t="shared" si="1"/>
        <v>0</v>
      </c>
      <c r="BF9" s="41">
        <f t="shared" si="1"/>
        <v>0</v>
      </c>
      <c r="BG9" s="41">
        <f t="shared" si="1"/>
        <v>0</v>
      </c>
    </row>
    <row r="10" spans="1:59" s="21" customFormat="1">
      <c r="A10" s="20" t="s">
        <v>534</v>
      </c>
      <c r="B10" s="20" t="s">
        <v>535</v>
      </c>
      <c r="C10" s="41">
        <v>0</v>
      </c>
      <c r="D10" s="41">
        <v>1</v>
      </c>
      <c r="E10" s="41">
        <v>2</v>
      </c>
      <c r="F10" s="41">
        <v>2</v>
      </c>
      <c r="G10" s="41">
        <v>3</v>
      </c>
      <c r="H10" s="41">
        <v>1</v>
      </c>
      <c r="I10" s="41">
        <v>1</v>
      </c>
      <c r="J10" s="41">
        <v>2</v>
      </c>
      <c r="K10" s="41">
        <v>2</v>
      </c>
      <c r="L10" s="41">
        <v>1</v>
      </c>
      <c r="M10" s="41">
        <v>1</v>
      </c>
      <c r="N10" s="41">
        <v>2</v>
      </c>
      <c r="O10" s="41">
        <v>2</v>
      </c>
      <c r="P10" s="41">
        <v>2</v>
      </c>
      <c r="Q10" s="41">
        <v>2</v>
      </c>
      <c r="R10" s="41">
        <v>2</v>
      </c>
      <c r="S10" s="41">
        <v>3</v>
      </c>
      <c r="T10" s="41">
        <v>1</v>
      </c>
      <c r="U10" s="41">
        <v>1</v>
      </c>
      <c r="V10" s="41">
        <v>1</v>
      </c>
      <c r="W10" s="41">
        <v>2</v>
      </c>
      <c r="X10" s="41">
        <v>2</v>
      </c>
      <c r="Y10" s="41">
        <v>2</v>
      </c>
      <c r="Z10" s="41">
        <v>2</v>
      </c>
      <c r="AA10" s="41">
        <v>2</v>
      </c>
      <c r="AB10" s="41">
        <v>2</v>
      </c>
      <c r="AC10" s="41">
        <v>2</v>
      </c>
      <c r="AD10" s="41">
        <v>2</v>
      </c>
      <c r="AE10" s="160"/>
      <c r="AF10" s="160"/>
      <c r="AG10" s="160"/>
      <c r="AH10" s="160"/>
      <c r="AI10" s="160"/>
      <c r="AJ10" s="160"/>
      <c r="AK10" s="160"/>
      <c r="AL10" s="41">
        <v>2</v>
      </c>
      <c r="AM10" s="41">
        <v>3</v>
      </c>
      <c r="AN10" s="41">
        <v>3</v>
      </c>
      <c r="AO10" s="41">
        <v>2</v>
      </c>
      <c r="AP10" s="41">
        <v>2</v>
      </c>
      <c r="AQ10" s="41">
        <v>1</v>
      </c>
      <c r="AR10" s="41">
        <v>2</v>
      </c>
      <c r="AS10" s="41">
        <v>2</v>
      </c>
      <c r="AT10" s="41">
        <v>3</v>
      </c>
      <c r="AU10" s="41">
        <v>3</v>
      </c>
      <c r="AV10" s="41">
        <v>2</v>
      </c>
      <c r="AW10" s="41">
        <v>2</v>
      </c>
      <c r="AX10" s="41">
        <v>0</v>
      </c>
      <c r="AY10" s="41">
        <v>1</v>
      </c>
      <c r="AZ10" s="41">
        <v>2</v>
      </c>
      <c r="BA10" s="41">
        <v>2</v>
      </c>
      <c r="BB10" s="41">
        <v>3</v>
      </c>
      <c r="BC10" s="173">
        <v>2</v>
      </c>
      <c r="BD10" s="41">
        <v>2</v>
      </c>
      <c r="BE10" s="41">
        <v>1</v>
      </c>
      <c r="BF10" s="41">
        <v>2</v>
      </c>
      <c r="BG10" s="41">
        <v>1</v>
      </c>
    </row>
    <row r="11" spans="1:59" s="21" customFormat="1">
      <c r="A11" s="20"/>
      <c r="B11" s="20"/>
      <c r="C11" s="76">
        <v>44792</v>
      </c>
      <c r="D11" s="76">
        <v>44793</v>
      </c>
      <c r="E11" s="76">
        <v>44794</v>
      </c>
      <c r="F11" s="76">
        <v>44795</v>
      </c>
      <c r="G11" s="76">
        <v>44796</v>
      </c>
      <c r="H11" s="76">
        <v>44797</v>
      </c>
      <c r="I11" s="76">
        <v>44798</v>
      </c>
      <c r="J11" s="76">
        <v>44799</v>
      </c>
      <c r="K11" s="76">
        <v>44800</v>
      </c>
      <c r="L11" s="76">
        <v>44801</v>
      </c>
      <c r="M11" s="76">
        <v>44802</v>
      </c>
      <c r="N11" s="76">
        <v>44803</v>
      </c>
      <c r="O11" s="76">
        <v>44804</v>
      </c>
      <c r="P11" s="76">
        <v>44805</v>
      </c>
      <c r="Q11" s="76">
        <v>44806</v>
      </c>
      <c r="R11" s="76">
        <v>44807</v>
      </c>
      <c r="S11" s="76">
        <v>44808</v>
      </c>
      <c r="T11" s="76">
        <v>44809</v>
      </c>
      <c r="U11" s="76">
        <v>44810</v>
      </c>
      <c r="V11" s="76">
        <v>44811</v>
      </c>
      <c r="W11" s="76">
        <v>44812</v>
      </c>
      <c r="X11" s="76">
        <v>44813</v>
      </c>
      <c r="Y11" s="76">
        <v>44814</v>
      </c>
      <c r="Z11" s="76">
        <v>44815</v>
      </c>
      <c r="AA11" s="76">
        <v>44816</v>
      </c>
      <c r="AB11" s="76">
        <v>44817</v>
      </c>
      <c r="AC11" s="76">
        <v>44818</v>
      </c>
      <c r="AD11" s="76">
        <v>44819</v>
      </c>
      <c r="AE11" s="161">
        <v>44820</v>
      </c>
      <c r="AF11" s="161">
        <v>44821</v>
      </c>
      <c r="AG11" s="161">
        <v>44822</v>
      </c>
      <c r="AH11" s="161">
        <v>44823</v>
      </c>
      <c r="AI11" s="161">
        <v>44824</v>
      </c>
      <c r="AJ11" s="161">
        <v>44825</v>
      </c>
      <c r="AK11" s="161">
        <v>44826</v>
      </c>
      <c r="AL11" s="76">
        <v>44827</v>
      </c>
      <c r="AM11" s="76">
        <v>44828</v>
      </c>
      <c r="AN11" s="76">
        <v>44829</v>
      </c>
      <c r="AO11" s="76">
        <v>44830</v>
      </c>
      <c r="AP11" s="76">
        <v>44831</v>
      </c>
      <c r="AQ11" s="76">
        <v>44832</v>
      </c>
      <c r="AR11" s="76">
        <v>44833</v>
      </c>
      <c r="AS11" s="76">
        <v>44834</v>
      </c>
      <c r="AT11" s="76">
        <v>44835</v>
      </c>
      <c r="AU11" s="76">
        <v>44836</v>
      </c>
      <c r="AV11" s="76">
        <v>44837</v>
      </c>
      <c r="AW11" s="76">
        <v>44838</v>
      </c>
      <c r="AX11" s="76">
        <v>44839</v>
      </c>
      <c r="AY11" s="76">
        <v>44840</v>
      </c>
      <c r="AZ11" s="76">
        <v>44841</v>
      </c>
      <c r="BA11" s="76">
        <v>44842</v>
      </c>
      <c r="BB11" s="76">
        <v>44843</v>
      </c>
      <c r="BC11" s="174">
        <v>44844</v>
      </c>
      <c r="BD11" s="76">
        <v>44845</v>
      </c>
      <c r="BE11" s="76">
        <v>44846</v>
      </c>
      <c r="BF11" s="76">
        <v>44847</v>
      </c>
      <c r="BG11" s="76">
        <v>44848</v>
      </c>
    </row>
    <row r="12" spans="1:59" s="21" customFormat="1">
      <c r="A12" s="20" t="s">
        <v>536</v>
      </c>
      <c r="B12" s="20" t="s">
        <v>535</v>
      </c>
      <c r="C12" s="42">
        <v>5</v>
      </c>
      <c r="D12" s="42">
        <v>5</v>
      </c>
      <c r="E12" s="42">
        <v>5</v>
      </c>
      <c r="F12" s="42">
        <v>5</v>
      </c>
      <c r="G12" s="42">
        <v>5</v>
      </c>
      <c r="H12" s="42">
        <v>5</v>
      </c>
      <c r="I12" s="42">
        <v>5</v>
      </c>
      <c r="J12" s="42">
        <v>5</v>
      </c>
      <c r="K12" s="42">
        <v>5</v>
      </c>
      <c r="L12" s="42">
        <v>5</v>
      </c>
      <c r="M12" s="42">
        <v>5</v>
      </c>
      <c r="N12" s="42">
        <v>5</v>
      </c>
      <c r="O12" s="42">
        <v>5</v>
      </c>
      <c r="P12" s="42">
        <v>5</v>
      </c>
      <c r="Q12" s="42">
        <v>3</v>
      </c>
      <c r="R12" s="42">
        <v>3</v>
      </c>
      <c r="S12" s="42">
        <v>3</v>
      </c>
      <c r="T12" s="42">
        <v>3</v>
      </c>
      <c r="U12" s="42">
        <v>3</v>
      </c>
      <c r="V12" s="42">
        <v>3</v>
      </c>
      <c r="W12" s="42">
        <v>3</v>
      </c>
      <c r="X12" s="42">
        <v>4</v>
      </c>
      <c r="Y12" s="42">
        <v>4</v>
      </c>
      <c r="Z12" s="42">
        <v>4</v>
      </c>
      <c r="AA12" s="42">
        <v>4</v>
      </c>
      <c r="AB12" s="42">
        <v>4</v>
      </c>
      <c r="AC12" s="42">
        <v>4</v>
      </c>
      <c r="AD12" s="42">
        <v>4</v>
      </c>
      <c r="AE12" s="162">
        <v>4</v>
      </c>
      <c r="AF12" s="162">
        <v>4</v>
      </c>
      <c r="AG12" s="162">
        <v>4</v>
      </c>
      <c r="AH12" s="162">
        <v>4</v>
      </c>
      <c r="AI12" s="162">
        <v>4</v>
      </c>
      <c r="AJ12" s="162">
        <v>4</v>
      </c>
      <c r="AK12" s="162">
        <v>4</v>
      </c>
      <c r="AL12" s="42">
        <v>6</v>
      </c>
      <c r="AM12" s="42">
        <v>6</v>
      </c>
      <c r="AN12" s="42">
        <v>6</v>
      </c>
      <c r="AO12" s="42">
        <v>6</v>
      </c>
      <c r="AP12" s="42">
        <v>6</v>
      </c>
      <c r="AQ12" s="42">
        <v>6</v>
      </c>
      <c r="AR12" s="42">
        <v>6</v>
      </c>
      <c r="AS12" s="42">
        <v>3</v>
      </c>
      <c r="AT12" s="42">
        <v>3</v>
      </c>
      <c r="AU12" s="42">
        <v>3</v>
      </c>
      <c r="AV12" s="42">
        <v>3</v>
      </c>
      <c r="AW12" s="42">
        <v>3</v>
      </c>
      <c r="AX12" s="42">
        <v>3</v>
      </c>
      <c r="AY12" s="42">
        <v>3</v>
      </c>
      <c r="AZ12" s="42">
        <v>1</v>
      </c>
      <c r="BA12" s="42">
        <v>0</v>
      </c>
      <c r="BB12" s="42">
        <v>1</v>
      </c>
      <c r="BC12" s="175">
        <v>1</v>
      </c>
      <c r="BD12" s="42">
        <v>0</v>
      </c>
      <c r="BE12" s="42">
        <v>1</v>
      </c>
      <c r="BF12" s="42">
        <v>0</v>
      </c>
      <c r="BG12" s="42">
        <v>1</v>
      </c>
    </row>
    <row r="13" spans="1:59" s="21" customFormat="1">
      <c r="A13" s="20" t="s">
        <v>537</v>
      </c>
      <c r="B13" s="20" t="s">
        <v>535</v>
      </c>
      <c r="C13" s="43">
        <v>1</v>
      </c>
      <c r="D13" s="44">
        <v>1</v>
      </c>
      <c r="E13" s="44">
        <v>1</v>
      </c>
      <c r="F13" s="44">
        <v>1</v>
      </c>
      <c r="G13" s="44">
        <v>1</v>
      </c>
      <c r="H13" s="44">
        <v>1</v>
      </c>
      <c r="I13" s="44">
        <v>1</v>
      </c>
      <c r="J13" s="44">
        <v>1</v>
      </c>
      <c r="K13" s="44">
        <v>1</v>
      </c>
      <c r="L13" s="44">
        <v>1</v>
      </c>
      <c r="M13" s="44">
        <v>1</v>
      </c>
      <c r="N13" s="44">
        <v>1</v>
      </c>
      <c r="O13" s="44">
        <v>1</v>
      </c>
      <c r="P13" s="44">
        <v>1</v>
      </c>
      <c r="Q13" s="44">
        <v>1</v>
      </c>
      <c r="R13" s="44">
        <v>1</v>
      </c>
      <c r="S13" s="44">
        <v>1</v>
      </c>
      <c r="T13" s="44">
        <v>1</v>
      </c>
      <c r="U13" s="44">
        <v>1</v>
      </c>
      <c r="V13" s="44">
        <v>1</v>
      </c>
      <c r="W13" s="44">
        <v>1</v>
      </c>
      <c r="X13" s="44">
        <v>1</v>
      </c>
      <c r="Y13" s="44">
        <v>1</v>
      </c>
      <c r="Z13" s="44">
        <v>1</v>
      </c>
      <c r="AA13" s="44">
        <v>1</v>
      </c>
      <c r="AB13" s="44">
        <v>1</v>
      </c>
      <c r="AC13" s="44">
        <v>1</v>
      </c>
      <c r="AD13" s="44">
        <v>1</v>
      </c>
      <c r="AE13" s="163">
        <v>1</v>
      </c>
      <c r="AF13" s="163">
        <v>1</v>
      </c>
      <c r="AG13" s="163">
        <v>1</v>
      </c>
      <c r="AH13" s="163">
        <v>1</v>
      </c>
      <c r="AI13" s="163">
        <v>1</v>
      </c>
      <c r="AJ13" s="163">
        <v>1</v>
      </c>
      <c r="AK13" s="163">
        <v>1</v>
      </c>
      <c r="AL13" s="44">
        <v>1</v>
      </c>
      <c r="AM13" s="44">
        <v>1</v>
      </c>
      <c r="AN13" s="44">
        <v>1</v>
      </c>
      <c r="AO13" s="44">
        <v>1</v>
      </c>
      <c r="AP13" s="44">
        <v>1</v>
      </c>
      <c r="AQ13" s="44">
        <v>1</v>
      </c>
      <c r="AR13" s="44">
        <v>1</v>
      </c>
      <c r="AS13" s="44">
        <v>1</v>
      </c>
      <c r="AT13" s="44">
        <v>1</v>
      </c>
      <c r="AU13" s="44">
        <v>1</v>
      </c>
      <c r="AV13" s="44">
        <v>1</v>
      </c>
      <c r="AW13" s="44">
        <v>1</v>
      </c>
      <c r="AX13" s="44">
        <v>1</v>
      </c>
      <c r="AY13" s="44">
        <v>1</v>
      </c>
      <c r="AZ13" s="44">
        <v>1</v>
      </c>
      <c r="BA13" s="44">
        <v>0</v>
      </c>
      <c r="BB13" s="44">
        <v>1</v>
      </c>
      <c r="BC13" s="176">
        <v>1</v>
      </c>
      <c r="BD13" s="44">
        <v>0</v>
      </c>
      <c r="BE13" s="44">
        <v>1</v>
      </c>
      <c r="BF13" s="44">
        <v>0</v>
      </c>
      <c r="BG13" s="45">
        <v>1</v>
      </c>
    </row>
    <row r="14" spans="1:59" s="80" customFormat="1">
      <c r="A14" s="78" t="s">
        <v>538</v>
      </c>
      <c r="B14" s="78" t="s">
        <v>535</v>
      </c>
      <c r="C14" s="79">
        <f>C12*1.25</f>
        <v>6.25</v>
      </c>
      <c r="D14" s="79">
        <f t="shared" ref="D14:BG14" si="2">D12*1.25</f>
        <v>6.25</v>
      </c>
      <c r="E14" s="79">
        <f t="shared" si="2"/>
        <v>6.25</v>
      </c>
      <c r="F14" s="79">
        <f t="shared" si="2"/>
        <v>6.25</v>
      </c>
      <c r="G14" s="79">
        <f t="shared" si="2"/>
        <v>6.25</v>
      </c>
      <c r="H14" s="79">
        <f t="shared" si="2"/>
        <v>6.25</v>
      </c>
      <c r="I14" s="79">
        <f t="shared" si="2"/>
        <v>6.25</v>
      </c>
      <c r="J14" s="79">
        <f t="shared" si="2"/>
        <v>6.25</v>
      </c>
      <c r="K14" s="79">
        <f t="shared" si="2"/>
        <v>6.25</v>
      </c>
      <c r="L14" s="79">
        <f t="shared" si="2"/>
        <v>6.25</v>
      </c>
      <c r="M14" s="79">
        <f t="shared" si="2"/>
        <v>6.25</v>
      </c>
      <c r="N14" s="79">
        <f t="shared" si="2"/>
        <v>6.25</v>
      </c>
      <c r="O14" s="79">
        <f t="shared" si="2"/>
        <v>6.25</v>
      </c>
      <c r="P14" s="79">
        <f t="shared" si="2"/>
        <v>6.25</v>
      </c>
      <c r="Q14" s="79">
        <f t="shared" si="2"/>
        <v>3.75</v>
      </c>
      <c r="R14" s="79">
        <f t="shared" si="2"/>
        <v>3.75</v>
      </c>
      <c r="S14" s="79">
        <f t="shared" si="2"/>
        <v>3.75</v>
      </c>
      <c r="T14" s="79">
        <f t="shared" si="2"/>
        <v>3.75</v>
      </c>
      <c r="U14" s="79">
        <f t="shared" si="2"/>
        <v>3.75</v>
      </c>
      <c r="V14" s="79">
        <f t="shared" si="2"/>
        <v>3.75</v>
      </c>
      <c r="W14" s="79">
        <f t="shared" si="2"/>
        <v>3.75</v>
      </c>
      <c r="X14" s="79">
        <f t="shared" si="2"/>
        <v>5</v>
      </c>
      <c r="Y14" s="79">
        <f t="shared" si="2"/>
        <v>5</v>
      </c>
      <c r="Z14" s="79">
        <f t="shared" si="2"/>
        <v>5</v>
      </c>
      <c r="AA14" s="79">
        <f t="shared" si="2"/>
        <v>5</v>
      </c>
      <c r="AB14" s="79">
        <f t="shared" si="2"/>
        <v>5</v>
      </c>
      <c r="AC14" s="79">
        <f t="shared" si="2"/>
        <v>5</v>
      </c>
      <c r="AD14" s="79">
        <f t="shared" si="2"/>
        <v>5</v>
      </c>
      <c r="AE14" s="162">
        <f t="shared" ref="AE14:AK14" si="3">AE12*1.25</f>
        <v>5</v>
      </c>
      <c r="AF14" s="162">
        <f t="shared" si="3"/>
        <v>5</v>
      </c>
      <c r="AG14" s="162">
        <f t="shared" si="3"/>
        <v>5</v>
      </c>
      <c r="AH14" s="162">
        <f t="shared" si="3"/>
        <v>5</v>
      </c>
      <c r="AI14" s="162">
        <f t="shared" si="3"/>
        <v>5</v>
      </c>
      <c r="AJ14" s="162">
        <f t="shared" si="3"/>
        <v>5</v>
      </c>
      <c r="AK14" s="162">
        <f t="shared" si="3"/>
        <v>5</v>
      </c>
      <c r="AL14" s="79">
        <f t="shared" si="2"/>
        <v>7.5</v>
      </c>
      <c r="AM14" s="79">
        <f t="shared" si="2"/>
        <v>7.5</v>
      </c>
      <c r="AN14" s="79">
        <f t="shared" si="2"/>
        <v>7.5</v>
      </c>
      <c r="AO14" s="79">
        <f t="shared" si="2"/>
        <v>7.5</v>
      </c>
      <c r="AP14" s="79">
        <f t="shared" si="2"/>
        <v>7.5</v>
      </c>
      <c r="AQ14" s="79">
        <f t="shared" si="2"/>
        <v>7.5</v>
      </c>
      <c r="AR14" s="79">
        <f t="shared" si="2"/>
        <v>7.5</v>
      </c>
      <c r="AS14" s="79">
        <f t="shared" si="2"/>
        <v>3.75</v>
      </c>
      <c r="AT14" s="79">
        <f t="shared" si="2"/>
        <v>3.75</v>
      </c>
      <c r="AU14" s="79">
        <f t="shared" si="2"/>
        <v>3.75</v>
      </c>
      <c r="AV14" s="79">
        <f t="shared" si="2"/>
        <v>3.75</v>
      </c>
      <c r="AW14" s="79">
        <f t="shared" si="2"/>
        <v>3.75</v>
      </c>
      <c r="AX14" s="79">
        <f t="shared" si="2"/>
        <v>3.75</v>
      </c>
      <c r="AY14" s="79">
        <f t="shared" si="2"/>
        <v>3.75</v>
      </c>
      <c r="AZ14" s="79">
        <f t="shared" si="2"/>
        <v>1.25</v>
      </c>
      <c r="BA14" s="79">
        <f t="shared" si="2"/>
        <v>0</v>
      </c>
      <c r="BB14" s="79">
        <f t="shared" si="2"/>
        <v>1.25</v>
      </c>
      <c r="BC14" s="175">
        <f t="shared" si="2"/>
        <v>1.25</v>
      </c>
      <c r="BD14" s="79">
        <f t="shared" si="2"/>
        <v>0</v>
      </c>
      <c r="BE14" s="79">
        <f t="shared" si="2"/>
        <v>1.25</v>
      </c>
      <c r="BF14" s="79">
        <f t="shared" si="2"/>
        <v>0</v>
      </c>
      <c r="BG14" s="79">
        <f t="shared" si="2"/>
        <v>1.25</v>
      </c>
    </row>
    <row r="15" spans="1:59" s="80" customFormat="1">
      <c r="A15" s="78" t="s">
        <v>539</v>
      </c>
      <c r="B15" s="78" t="s">
        <v>535</v>
      </c>
      <c r="C15" s="81">
        <v>1</v>
      </c>
      <c r="D15" s="81">
        <v>1</v>
      </c>
      <c r="E15" s="81">
        <v>1</v>
      </c>
      <c r="F15" s="81">
        <v>1</v>
      </c>
      <c r="G15" s="81">
        <v>1</v>
      </c>
      <c r="H15" s="81">
        <v>1</v>
      </c>
      <c r="I15" s="81">
        <v>1</v>
      </c>
      <c r="J15" s="81">
        <v>1</v>
      </c>
      <c r="K15" s="81">
        <v>1</v>
      </c>
      <c r="L15" s="81">
        <v>1</v>
      </c>
      <c r="M15" s="81">
        <v>1</v>
      </c>
      <c r="N15" s="81">
        <v>1</v>
      </c>
      <c r="O15" s="81">
        <v>1</v>
      </c>
      <c r="P15" s="81">
        <v>1</v>
      </c>
      <c r="Q15" s="81">
        <v>1</v>
      </c>
      <c r="R15" s="81">
        <v>1</v>
      </c>
      <c r="S15" s="81">
        <v>1</v>
      </c>
      <c r="T15" s="81">
        <v>1</v>
      </c>
      <c r="U15" s="81">
        <v>1</v>
      </c>
      <c r="V15" s="81">
        <v>1</v>
      </c>
      <c r="W15" s="81">
        <v>1</v>
      </c>
      <c r="X15" s="81">
        <v>1</v>
      </c>
      <c r="Y15" s="81">
        <v>1</v>
      </c>
      <c r="Z15" s="81">
        <v>1</v>
      </c>
      <c r="AA15" s="81">
        <v>1</v>
      </c>
      <c r="AB15" s="81">
        <v>1</v>
      </c>
      <c r="AC15" s="81">
        <v>1</v>
      </c>
      <c r="AD15" s="81">
        <v>1</v>
      </c>
      <c r="AE15" s="164">
        <v>1</v>
      </c>
      <c r="AF15" s="164">
        <v>1</v>
      </c>
      <c r="AG15" s="164">
        <v>1</v>
      </c>
      <c r="AH15" s="164">
        <v>1</v>
      </c>
      <c r="AI15" s="164">
        <v>1</v>
      </c>
      <c r="AJ15" s="164">
        <v>1</v>
      </c>
      <c r="AK15" s="164">
        <v>1</v>
      </c>
      <c r="AL15" s="81">
        <v>1</v>
      </c>
      <c r="AM15" s="81">
        <v>1</v>
      </c>
      <c r="AN15" s="81">
        <v>1</v>
      </c>
      <c r="AO15" s="81">
        <v>1</v>
      </c>
      <c r="AP15" s="81">
        <v>1</v>
      </c>
      <c r="AQ15" s="81">
        <v>1</v>
      </c>
      <c r="AR15" s="81">
        <v>1</v>
      </c>
      <c r="AS15" s="81">
        <v>1</v>
      </c>
      <c r="AT15" s="81">
        <v>1</v>
      </c>
      <c r="AU15" s="81">
        <v>1</v>
      </c>
      <c r="AV15" s="81">
        <v>1</v>
      </c>
      <c r="AW15" s="81">
        <v>1</v>
      </c>
      <c r="AX15" s="81">
        <v>1</v>
      </c>
      <c r="AY15" s="81">
        <v>1</v>
      </c>
      <c r="AZ15" s="81">
        <v>1</v>
      </c>
      <c r="BA15" s="81">
        <v>0</v>
      </c>
      <c r="BB15" s="81">
        <v>1</v>
      </c>
      <c r="BC15" s="177">
        <f t="shared" ref="BC15:BG15" si="4">BC13*1.25</f>
        <v>1.25</v>
      </c>
      <c r="BD15" s="81">
        <v>0</v>
      </c>
      <c r="BE15" s="81">
        <f t="shared" si="4"/>
        <v>1.25</v>
      </c>
      <c r="BF15" s="81">
        <v>0</v>
      </c>
      <c r="BG15" s="81">
        <f t="shared" si="4"/>
        <v>1.25</v>
      </c>
    </row>
    <row r="16" spans="1:59" s="80" customFormat="1">
      <c r="A16" s="78" t="s">
        <v>540</v>
      </c>
      <c r="B16" s="78" t="s">
        <v>535</v>
      </c>
      <c r="C16" s="79">
        <f>C12*1.5</f>
        <v>7.5</v>
      </c>
      <c r="D16" s="79">
        <f t="shared" ref="D16:AY16" si="5">D12*1.5</f>
        <v>7.5</v>
      </c>
      <c r="E16" s="79">
        <f t="shared" si="5"/>
        <v>7.5</v>
      </c>
      <c r="F16" s="79">
        <f t="shared" si="5"/>
        <v>7.5</v>
      </c>
      <c r="G16" s="79">
        <f t="shared" si="5"/>
        <v>7.5</v>
      </c>
      <c r="H16" s="79">
        <f t="shared" si="5"/>
        <v>7.5</v>
      </c>
      <c r="I16" s="79">
        <f t="shared" si="5"/>
        <v>7.5</v>
      </c>
      <c r="J16" s="79">
        <f t="shared" si="5"/>
        <v>7.5</v>
      </c>
      <c r="K16" s="79">
        <f t="shared" si="5"/>
        <v>7.5</v>
      </c>
      <c r="L16" s="79">
        <f t="shared" si="5"/>
        <v>7.5</v>
      </c>
      <c r="M16" s="79">
        <f t="shared" si="5"/>
        <v>7.5</v>
      </c>
      <c r="N16" s="79">
        <f t="shared" si="5"/>
        <v>7.5</v>
      </c>
      <c r="O16" s="79">
        <f t="shared" si="5"/>
        <v>7.5</v>
      </c>
      <c r="P16" s="79">
        <f t="shared" si="5"/>
        <v>7.5</v>
      </c>
      <c r="Q16" s="79">
        <f t="shared" si="5"/>
        <v>4.5</v>
      </c>
      <c r="R16" s="79">
        <f t="shared" si="5"/>
        <v>4.5</v>
      </c>
      <c r="S16" s="79">
        <f t="shared" si="5"/>
        <v>4.5</v>
      </c>
      <c r="T16" s="79">
        <f t="shared" si="5"/>
        <v>4.5</v>
      </c>
      <c r="U16" s="79">
        <f t="shared" si="5"/>
        <v>4.5</v>
      </c>
      <c r="V16" s="79">
        <f t="shared" si="5"/>
        <v>4.5</v>
      </c>
      <c r="W16" s="79">
        <f t="shared" si="5"/>
        <v>4.5</v>
      </c>
      <c r="X16" s="79">
        <f t="shared" si="5"/>
        <v>6</v>
      </c>
      <c r="Y16" s="79">
        <f t="shared" si="5"/>
        <v>6</v>
      </c>
      <c r="Z16" s="79">
        <f t="shared" si="5"/>
        <v>6</v>
      </c>
      <c r="AA16" s="79">
        <f t="shared" si="5"/>
        <v>6</v>
      </c>
      <c r="AB16" s="79">
        <f t="shared" si="5"/>
        <v>6</v>
      </c>
      <c r="AC16" s="79">
        <f t="shared" si="5"/>
        <v>6</v>
      </c>
      <c r="AD16" s="79">
        <f t="shared" si="5"/>
        <v>6</v>
      </c>
      <c r="AE16" s="162">
        <f t="shared" ref="AE16:AK16" si="6">AE12*1.5</f>
        <v>6</v>
      </c>
      <c r="AF16" s="162">
        <f t="shared" si="6"/>
        <v>6</v>
      </c>
      <c r="AG16" s="162">
        <f t="shared" si="6"/>
        <v>6</v>
      </c>
      <c r="AH16" s="162">
        <f t="shared" si="6"/>
        <v>6</v>
      </c>
      <c r="AI16" s="162">
        <f t="shared" si="6"/>
        <v>6</v>
      </c>
      <c r="AJ16" s="162">
        <f t="shared" si="6"/>
        <v>6</v>
      </c>
      <c r="AK16" s="162">
        <f t="shared" si="6"/>
        <v>6</v>
      </c>
      <c r="AL16" s="79">
        <f t="shared" si="5"/>
        <v>9</v>
      </c>
      <c r="AM16" s="79">
        <f t="shared" si="5"/>
        <v>9</v>
      </c>
      <c r="AN16" s="79">
        <f t="shared" si="5"/>
        <v>9</v>
      </c>
      <c r="AO16" s="79">
        <f t="shared" si="5"/>
        <v>9</v>
      </c>
      <c r="AP16" s="79">
        <f t="shared" si="5"/>
        <v>9</v>
      </c>
      <c r="AQ16" s="79">
        <f t="shared" si="5"/>
        <v>9</v>
      </c>
      <c r="AR16" s="79">
        <f t="shared" si="5"/>
        <v>9</v>
      </c>
      <c r="AS16" s="79">
        <f t="shared" si="5"/>
        <v>4.5</v>
      </c>
      <c r="AT16" s="79">
        <f t="shared" si="5"/>
        <v>4.5</v>
      </c>
      <c r="AU16" s="79">
        <f t="shared" si="5"/>
        <v>4.5</v>
      </c>
      <c r="AV16" s="79">
        <f t="shared" si="5"/>
        <v>4.5</v>
      </c>
      <c r="AW16" s="79">
        <f t="shared" si="5"/>
        <v>4.5</v>
      </c>
      <c r="AX16" s="79">
        <f t="shared" si="5"/>
        <v>4.5</v>
      </c>
      <c r="AY16" s="79">
        <f t="shared" si="5"/>
        <v>4.5</v>
      </c>
      <c r="AZ16" s="79">
        <v>1</v>
      </c>
      <c r="BA16" s="79">
        <v>1</v>
      </c>
      <c r="BB16" s="79">
        <v>1</v>
      </c>
      <c r="BC16" s="175">
        <v>1</v>
      </c>
      <c r="BD16" s="79">
        <v>1</v>
      </c>
      <c r="BE16" s="79">
        <v>1</v>
      </c>
      <c r="BF16" s="79">
        <v>1</v>
      </c>
      <c r="BG16" s="79">
        <v>1</v>
      </c>
    </row>
    <row r="17" spans="1:60" s="80" customFormat="1">
      <c r="A17" s="78" t="s">
        <v>541</v>
      </c>
      <c r="B17" s="78" t="s">
        <v>535</v>
      </c>
      <c r="C17" s="81">
        <v>1</v>
      </c>
      <c r="D17" s="81">
        <v>1</v>
      </c>
      <c r="E17" s="81">
        <v>1</v>
      </c>
      <c r="F17" s="81">
        <v>1</v>
      </c>
      <c r="G17" s="81">
        <v>1</v>
      </c>
      <c r="H17" s="81">
        <v>1</v>
      </c>
      <c r="I17" s="81">
        <v>1</v>
      </c>
      <c r="J17" s="81">
        <v>1</v>
      </c>
      <c r="K17" s="81">
        <v>1</v>
      </c>
      <c r="L17" s="81">
        <v>1</v>
      </c>
      <c r="M17" s="81">
        <v>1</v>
      </c>
      <c r="N17" s="81">
        <v>1</v>
      </c>
      <c r="O17" s="81">
        <v>1</v>
      </c>
      <c r="P17" s="81">
        <v>1</v>
      </c>
      <c r="Q17" s="81">
        <v>1</v>
      </c>
      <c r="R17" s="81">
        <v>1</v>
      </c>
      <c r="S17" s="81">
        <v>1</v>
      </c>
      <c r="T17" s="81">
        <v>1</v>
      </c>
      <c r="U17" s="81">
        <v>1</v>
      </c>
      <c r="V17" s="81">
        <v>1</v>
      </c>
      <c r="W17" s="81">
        <v>1</v>
      </c>
      <c r="X17" s="81">
        <v>1</v>
      </c>
      <c r="Y17" s="81">
        <v>1</v>
      </c>
      <c r="Z17" s="81">
        <v>1</v>
      </c>
      <c r="AA17" s="81">
        <v>1</v>
      </c>
      <c r="AB17" s="81">
        <v>1</v>
      </c>
      <c r="AC17" s="81">
        <v>1</v>
      </c>
      <c r="AD17" s="81">
        <v>1</v>
      </c>
      <c r="AE17" s="164">
        <v>1</v>
      </c>
      <c r="AF17" s="164">
        <v>1</v>
      </c>
      <c r="AG17" s="164">
        <v>1</v>
      </c>
      <c r="AH17" s="164">
        <v>1</v>
      </c>
      <c r="AI17" s="164">
        <v>1</v>
      </c>
      <c r="AJ17" s="164">
        <v>1</v>
      </c>
      <c r="AK17" s="164">
        <v>1</v>
      </c>
      <c r="AL17" s="81">
        <v>2</v>
      </c>
      <c r="AM17" s="81">
        <v>2</v>
      </c>
      <c r="AN17" s="81">
        <v>2</v>
      </c>
      <c r="AO17" s="81">
        <v>2</v>
      </c>
      <c r="AP17" s="81">
        <v>2</v>
      </c>
      <c r="AQ17" s="81">
        <v>2</v>
      </c>
      <c r="AR17" s="81">
        <v>2</v>
      </c>
      <c r="AS17" s="81">
        <v>1</v>
      </c>
      <c r="AT17" s="81">
        <v>1</v>
      </c>
      <c r="AU17" s="81">
        <v>1</v>
      </c>
      <c r="AV17" s="81">
        <v>1</v>
      </c>
      <c r="AW17" s="81">
        <v>1</v>
      </c>
      <c r="AX17" s="81">
        <v>1</v>
      </c>
      <c r="AY17" s="81">
        <v>1</v>
      </c>
      <c r="AZ17" s="81">
        <v>1</v>
      </c>
      <c r="BA17" s="81">
        <v>1</v>
      </c>
      <c r="BB17" s="81">
        <v>1</v>
      </c>
      <c r="BC17" s="177">
        <v>0</v>
      </c>
      <c r="BD17" s="81">
        <v>1</v>
      </c>
      <c r="BE17" s="81">
        <v>0</v>
      </c>
      <c r="BF17" s="81">
        <v>0</v>
      </c>
      <c r="BG17" s="81">
        <v>1</v>
      </c>
    </row>
    <row r="18" spans="1:60">
      <c r="A18" s="12"/>
      <c r="B18" s="12"/>
    </row>
    <row r="19" spans="1:60" hidden="1">
      <c r="A19" s="12" t="s">
        <v>531</v>
      </c>
      <c r="B19" s="12" t="s">
        <v>52</v>
      </c>
      <c r="C19" s="35">
        <v>14</v>
      </c>
      <c r="D19" s="35">
        <v>29</v>
      </c>
      <c r="E19" s="35">
        <v>24</v>
      </c>
      <c r="F19" s="35">
        <v>25</v>
      </c>
      <c r="G19" s="35">
        <v>29</v>
      </c>
      <c r="H19" s="35">
        <v>32</v>
      </c>
      <c r="I19" s="35">
        <v>31</v>
      </c>
      <c r="J19" s="35">
        <v>29</v>
      </c>
      <c r="K19" s="35">
        <v>37</v>
      </c>
      <c r="L19" s="35">
        <v>30</v>
      </c>
      <c r="M19" s="35">
        <v>26</v>
      </c>
      <c r="N19" s="35">
        <v>24</v>
      </c>
      <c r="O19" s="35">
        <v>41</v>
      </c>
      <c r="P19" s="35">
        <v>36</v>
      </c>
      <c r="Q19" s="35">
        <v>31</v>
      </c>
      <c r="R19" s="35">
        <v>23</v>
      </c>
      <c r="S19" s="35">
        <v>8</v>
      </c>
      <c r="T19" s="35">
        <v>2</v>
      </c>
      <c r="U19" s="35">
        <v>17</v>
      </c>
      <c r="V19" s="35">
        <v>27</v>
      </c>
      <c r="W19" s="35">
        <v>26</v>
      </c>
      <c r="X19" s="35">
        <v>21</v>
      </c>
      <c r="Y19" s="35">
        <v>30</v>
      </c>
      <c r="Z19" s="35">
        <v>15</v>
      </c>
      <c r="AA19" s="35">
        <v>3</v>
      </c>
      <c r="AB19" s="35">
        <v>23</v>
      </c>
      <c r="AC19" s="35">
        <v>22</v>
      </c>
      <c r="AD19" s="35">
        <v>27</v>
      </c>
      <c r="AL19" s="35">
        <v>21</v>
      </c>
      <c r="AM19" s="35">
        <v>19</v>
      </c>
      <c r="AN19" s="35">
        <v>8</v>
      </c>
      <c r="AO19" s="35">
        <v>7</v>
      </c>
      <c r="AP19" s="35">
        <v>28</v>
      </c>
      <c r="AQ19" s="35">
        <v>36</v>
      </c>
      <c r="AR19" s="35">
        <v>34</v>
      </c>
      <c r="AS19" s="35">
        <v>33</v>
      </c>
      <c r="AT19" s="35">
        <v>21</v>
      </c>
      <c r="AU19" s="35">
        <v>10</v>
      </c>
      <c r="AV19" s="35">
        <v>3</v>
      </c>
      <c r="AW19" s="35">
        <v>5</v>
      </c>
      <c r="AX19" s="35">
        <v>2</v>
      </c>
      <c r="AY19" s="35">
        <v>3</v>
      </c>
      <c r="AZ19" s="35">
        <v>1</v>
      </c>
      <c r="BA19" s="35">
        <v>1</v>
      </c>
      <c r="BB19" s="35">
        <v>0</v>
      </c>
      <c r="BC19" s="173">
        <v>0</v>
      </c>
      <c r="BD19" s="35">
        <v>0</v>
      </c>
      <c r="BE19" s="35">
        <v>0</v>
      </c>
      <c r="BF19" s="35">
        <v>0</v>
      </c>
      <c r="BG19" s="35">
        <v>0</v>
      </c>
    </row>
    <row r="20" spans="1:60" hidden="1">
      <c r="A20" s="12" t="s">
        <v>532</v>
      </c>
      <c r="B20" s="12" t="s">
        <v>52</v>
      </c>
      <c r="C20" s="35">
        <v>0</v>
      </c>
      <c r="D20" s="35">
        <v>0</v>
      </c>
      <c r="E20" s="35">
        <v>0</v>
      </c>
      <c r="F20" s="35">
        <v>0</v>
      </c>
      <c r="G20" s="35">
        <v>0</v>
      </c>
      <c r="H20" s="35">
        <v>2</v>
      </c>
      <c r="I20" s="35">
        <v>0</v>
      </c>
      <c r="J20" s="35">
        <v>2</v>
      </c>
      <c r="K20" s="35">
        <v>0</v>
      </c>
      <c r="L20" s="35">
        <v>0</v>
      </c>
      <c r="M20" s="35">
        <v>0</v>
      </c>
      <c r="N20" s="35">
        <v>1</v>
      </c>
      <c r="O20" s="35">
        <v>3</v>
      </c>
      <c r="P20" s="35">
        <v>1</v>
      </c>
      <c r="Q20" s="35">
        <v>0</v>
      </c>
      <c r="R20" s="35">
        <v>0</v>
      </c>
      <c r="S20" s="35">
        <v>0</v>
      </c>
      <c r="T20" s="35">
        <v>0</v>
      </c>
      <c r="U20" s="35">
        <v>1</v>
      </c>
      <c r="V20" s="35">
        <v>0</v>
      </c>
      <c r="W20" s="35">
        <v>0</v>
      </c>
      <c r="X20" s="35">
        <v>3</v>
      </c>
      <c r="Y20" s="35">
        <v>0</v>
      </c>
      <c r="Z20" s="35">
        <v>0</v>
      </c>
      <c r="AA20" s="35">
        <v>0</v>
      </c>
      <c r="AB20" s="35">
        <v>0</v>
      </c>
      <c r="AC20" s="35">
        <v>5</v>
      </c>
      <c r="AD20" s="35">
        <v>1</v>
      </c>
      <c r="AL20" s="35">
        <v>0</v>
      </c>
      <c r="AM20" s="35">
        <v>0</v>
      </c>
      <c r="AN20" s="35">
        <v>0</v>
      </c>
      <c r="AO20" s="35">
        <v>6</v>
      </c>
      <c r="AP20" s="35">
        <v>3</v>
      </c>
      <c r="AQ20" s="35">
        <v>0</v>
      </c>
      <c r="AR20" s="35">
        <v>4</v>
      </c>
      <c r="AS20" s="35">
        <v>4</v>
      </c>
      <c r="AT20" s="35">
        <v>0</v>
      </c>
      <c r="AU20" s="35">
        <v>0</v>
      </c>
      <c r="AV20" s="35">
        <v>6</v>
      </c>
      <c r="AW20" s="35">
        <v>3</v>
      </c>
      <c r="AX20" s="35">
        <v>4</v>
      </c>
      <c r="AY20" s="35">
        <v>0</v>
      </c>
      <c r="AZ20" s="35">
        <v>0</v>
      </c>
      <c r="BA20" s="35">
        <v>0</v>
      </c>
      <c r="BB20" s="35">
        <v>0</v>
      </c>
      <c r="BC20" s="173">
        <v>0</v>
      </c>
      <c r="BD20" s="35">
        <v>0</v>
      </c>
      <c r="BE20" s="35">
        <v>0</v>
      </c>
      <c r="BF20" s="35">
        <v>0</v>
      </c>
      <c r="BG20" s="35">
        <v>0</v>
      </c>
    </row>
    <row r="21" spans="1:60" s="23" customFormat="1">
      <c r="A21" s="22" t="s">
        <v>533</v>
      </c>
      <c r="B21" s="22" t="s">
        <v>52</v>
      </c>
      <c r="C21" s="46">
        <f t="shared" ref="C21:AO21" si="7">C19+C20</f>
        <v>14</v>
      </c>
      <c r="D21" s="46">
        <f t="shared" si="7"/>
        <v>29</v>
      </c>
      <c r="E21" s="46">
        <f t="shared" si="7"/>
        <v>24</v>
      </c>
      <c r="F21" s="46">
        <f t="shared" si="7"/>
        <v>25</v>
      </c>
      <c r="G21" s="46">
        <f t="shared" si="7"/>
        <v>29</v>
      </c>
      <c r="H21" s="46">
        <f t="shared" si="7"/>
        <v>34</v>
      </c>
      <c r="I21" s="46">
        <f t="shared" si="7"/>
        <v>31</v>
      </c>
      <c r="J21" s="46">
        <f t="shared" si="7"/>
        <v>31</v>
      </c>
      <c r="K21" s="46">
        <f t="shared" si="7"/>
        <v>37</v>
      </c>
      <c r="L21" s="46">
        <f t="shared" si="7"/>
        <v>30</v>
      </c>
      <c r="M21" s="46">
        <f t="shared" si="7"/>
        <v>26</v>
      </c>
      <c r="N21" s="46">
        <f t="shared" si="7"/>
        <v>25</v>
      </c>
      <c r="O21" s="46">
        <f t="shared" si="7"/>
        <v>44</v>
      </c>
      <c r="P21" s="46">
        <f t="shared" si="7"/>
        <v>37</v>
      </c>
      <c r="Q21" s="46">
        <f t="shared" si="7"/>
        <v>31</v>
      </c>
      <c r="R21" s="46">
        <f t="shared" si="7"/>
        <v>23</v>
      </c>
      <c r="S21" s="46">
        <f t="shared" si="7"/>
        <v>8</v>
      </c>
      <c r="T21" s="46">
        <f t="shared" si="7"/>
        <v>2</v>
      </c>
      <c r="U21" s="46">
        <f t="shared" si="7"/>
        <v>18</v>
      </c>
      <c r="V21" s="46">
        <f t="shared" si="7"/>
        <v>27</v>
      </c>
      <c r="W21" s="46">
        <f t="shared" si="7"/>
        <v>26</v>
      </c>
      <c r="X21" s="46">
        <f t="shared" si="7"/>
        <v>24</v>
      </c>
      <c r="Y21" s="46">
        <f t="shared" si="7"/>
        <v>30</v>
      </c>
      <c r="Z21" s="46">
        <f t="shared" si="7"/>
        <v>15</v>
      </c>
      <c r="AA21" s="46">
        <f t="shared" si="7"/>
        <v>3</v>
      </c>
      <c r="AB21" s="46">
        <f t="shared" si="7"/>
        <v>23</v>
      </c>
      <c r="AC21" s="46">
        <f t="shared" si="7"/>
        <v>27</v>
      </c>
      <c r="AD21" s="46">
        <f t="shared" si="7"/>
        <v>28</v>
      </c>
      <c r="AE21" s="160"/>
      <c r="AF21" s="160"/>
      <c r="AG21" s="160"/>
      <c r="AH21" s="160"/>
      <c r="AI21" s="160"/>
      <c r="AJ21" s="160"/>
      <c r="AK21" s="160"/>
      <c r="AL21" s="46">
        <f t="shared" si="7"/>
        <v>21</v>
      </c>
      <c r="AM21" s="46">
        <f t="shared" si="7"/>
        <v>19</v>
      </c>
      <c r="AN21" s="46">
        <f t="shared" si="7"/>
        <v>8</v>
      </c>
      <c r="AO21" s="46">
        <f t="shared" si="7"/>
        <v>13</v>
      </c>
      <c r="AP21" s="46">
        <f t="shared" ref="AP21:BG21" si="8">AP19+AP20</f>
        <v>31</v>
      </c>
      <c r="AQ21" s="46">
        <f t="shared" si="8"/>
        <v>36</v>
      </c>
      <c r="AR21" s="46">
        <f t="shared" si="8"/>
        <v>38</v>
      </c>
      <c r="AS21" s="46">
        <f t="shared" si="8"/>
        <v>37</v>
      </c>
      <c r="AT21" s="46">
        <f t="shared" si="8"/>
        <v>21</v>
      </c>
      <c r="AU21" s="46">
        <f t="shared" si="8"/>
        <v>10</v>
      </c>
      <c r="AV21" s="46">
        <f t="shared" si="8"/>
        <v>9</v>
      </c>
      <c r="AW21" s="46">
        <f t="shared" si="8"/>
        <v>8</v>
      </c>
      <c r="AX21" s="46">
        <f t="shared" si="8"/>
        <v>6</v>
      </c>
      <c r="AY21" s="46">
        <f t="shared" si="8"/>
        <v>3</v>
      </c>
      <c r="AZ21" s="46">
        <f t="shared" si="8"/>
        <v>1</v>
      </c>
      <c r="BA21" s="46">
        <f t="shared" si="8"/>
        <v>1</v>
      </c>
      <c r="BB21" s="46">
        <f t="shared" si="8"/>
        <v>0</v>
      </c>
      <c r="BC21" s="173">
        <f t="shared" si="8"/>
        <v>0</v>
      </c>
      <c r="BD21" s="46">
        <f t="shared" si="8"/>
        <v>0</v>
      </c>
      <c r="BE21" s="46">
        <f t="shared" si="8"/>
        <v>0</v>
      </c>
      <c r="BF21" s="46">
        <f t="shared" si="8"/>
        <v>0</v>
      </c>
      <c r="BG21" s="46">
        <f t="shared" si="8"/>
        <v>0</v>
      </c>
    </row>
    <row r="22" spans="1:60" s="23" customFormat="1">
      <c r="A22" s="22" t="s">
        <v>534</v>
      </c>
      <c r="B22" s="22" t="s">
        <v>542</v>
      </c>
      <c r="C22" s="46">
        <v>4</v>
      </c>
      <c r="D22" s="46">
        <v>5</v>
      </c>
      <c r="E22" s="46">
        <v>6</v>
      </c>
      <c r="F22" s="46">
        <v>5</v>
      </c>
      <c r="G22" s="46">
        <v>7</v>
      </c>
      <c r="H22" s="46">
        <v>5</v>
      </c>
      <c r="I22" s="46">
        <v>3</v>
      </c>
      <c r="J22" s="46">
        <v>3</v>
      </c>
      <c r="K22" s="46">
        <v>4</v>
      </c>
      <c r="L22" s="46">
        <v>4</v>
      </c>
      <c r="M22" s="46">
        <v>8</v>
      </c>
      <c r="N22" s="46">
        <v>7</v>
      </c>
      <c r="O22" s="46">
        <v>8</v>
      </c>
      <c r="P22" s="46">
        <v>7</v>
      </c>
      <c r="Q22" s="46">
        <v>6</v>
      </c>
      <c r="R22" s="46">
        <v>5</v>
      </c>
      <c r="S22" s="46">
        <v>5</v>
      </c>
      <c r="T22" s="46">
        <v>5</v>
      </c>
      <c r="U22" s="46">
        <v>5</v>
      </c>
      <c r="V22" s="46">
        <v>0</v>
      </c>
      <c r="W22" s="46">
        <v>4</v>
      </c>
      <c r="X22" s="46">
        <v>6</v>
      </c>
      <c r="Y22" s="46">
        <v>6</v>
      </c>
      <c r="Z22" s="46">
        <v>5</v>
      </c>
      <c r="AA22" s="46">
        <v>6</v>
      </c>
      <c r="AB22" s="46">
        <v>7</v>
      </c>
      <c r="AC22" s="46">
        <v>6</v>
      </c>
      <c r="AD22" s="46">
        <v>0</v>
      </c>
      <c r="AE22" s="160"/>
      <c r="AF22" s="160"/>
      <c r="AG22" s="160"/>
      <c r="AH22" s="160"/>
      <c r="AI22" s="160"/>
      <c r="AJ22" s="160"/>
      <c r="AK22" s="160"/>
      <c r="AL22" s="46">
        <v>5</v>
      </c>
      <c r="AM22" s="46">
        <v>5</v>
      </c>
      <c r="AN22" s="46">
        <v>4</v>
      </c>
      <c r="AO22" s="46">
        <v>5</v>
      </c>
      <c r="AP22" s="46">
        <v>5</v>
      </c>
      <c r="AQ22" s="46">
        <v>6</v>
      </c>
      <c r="AR22" s="46">
        <v>4</v>
      </c>
      <c r="AS22" s="46">
        <v>4</v>
      </c>
      <c r="AT22" s="46">
        <v>5</v>
      </c>
      <c r="AU22" s="46">
        <v>5</v>
      </c>
      <c r="AV22" s="46">
        <v>3</v>
      </c>
      <c r="AW22" s="46">
        <v>3</v>
      </c>
      <c r="AX22" s="46">
        <v>5</v>
      </c>
      <c r="AY22" s="46">
        <v>5</v>
      </c>
      <c r="AZ22" s="46">
        <v>5</v>
      </c>
      <c r="BA22" s="46">
        <v>7</v>
      </c>
      <c r="BB22" s="46">
        <v>6</v>
      </c>
      <c r="BC22" s="173">
        <v>6</v>
      </c>
      <c r="BD22" s="46">
        <v>5</v>
      </c>
      <c r="BE22" s="46">
        <v>5</v>
      </c>
      <c r="BF22" s="46">
        <v>5</v>
      </c>
      <c r="BG22" s="46">
        <v>5</v>
      </c>
    </row>
    <row r="23" spans="1:60" s="23" customFormat="1">
      <c r="A23" s="22"/>
      <c r="B23" s="22"/>
      <c r="C23" s="82">
        <v>44792</v>
      </c>
      <c r="D23" s="82">
        <v>44793</v>
      </c>
      <c r="E23" s="82">
        <v>44794</v>
      </c>
      <c r="F23" s="82">
        <v>44795</v>
      </c>
      <c r="G23" s="82">
        <v>44796</v>
      </c>
      <c r="H23" s="82">
        <v>44797</v>
      </c>
      <c r="I23" s="82">
        <v>44798</v>
      </c>
      <c r="J23" s="82">
        <v>44799</v>
      </c>
      <c r="K23" s="82">
        <v>44800</v>
      </c>
      <c r="L23" s="82">
        <v>44801</v>
      </c>
      <c r="M23" s="82">
        <v>44802</v>
      </c>
      <c r="N23" s="82">
        <v>44803</v>
      </c>
      <c r="O23" s="82">
        <v>44804</v>
      </c>
      <c r="P23" s="82">
        <v>44805</v>
      </c>
      <c r="Q23" s="82">
        <v>44806</v>
      </c>
      <c r="R23" s="82">
        <v>44807</v>
      </c>
      <c r="S23" s="82">
        <v>44808</v>
      </c>
      <c r="T23" s="82">
        <v>44809</v>
      </c>
      <c r="U23" s="82">
        <v>44810</v>
      </c>
      <c r="V23" s="82">
        <v>44811</v>
      </c>
      <c r="W23" s="82">
        <v>44812</v>
      </c>
      <c r="X23" s="82">
        <v>44813</v>
      </c>
      <c r="Y23" s="82">
        <v>44814</v>
      </c>
      <c r="Z23" s="82">
        <v>44815</v>
      </c>
      <c r="AA23" s="82">
        <v>44816</v>
      </c>
      <c r="AB23" s="82">
        <v>44817</v>
      </c>
      <c r="AC23" s="82">
        <v>44818</v>
      </c>
      <c r="AD23" s="82">
        <v>44819</v>
      </c>
      <c r="AE23" s="161">
        <v>44820</v>
      </c>
      <c r="AF23" s="161">
        <v>44821</v>
      </c>
      <c r="AG23" s="161">
        <v>44822</v>
      </c>
      <c r="AH23" s="161">
        <v>44823</v>
      </c>
      <c r="AI23" s="161">
        <v>44824</v>
      </c>
      <c r="AJ23" s="161">
        <v>44825</v>
      </c>
      <c r="AK23" s="161">
        <v>44826</v>
      </c>
      <c r="AL23" s="82">
        <v>44827</v>
      </c>
      <c r="AM23" s="82">
        <v>44828</v>
      </c>
      <c r="AN23" s="82">
        <v>44829</v>
      </c>
      <c r="AO23" s="82">
        <v>44830</v>
      </c>
      <c r="AP23" s="82">
        <v>44831</v>
      </c>
      <c r="AQ23" s="82">
        <v>44832</v>
      </c>
      <c r="AR23" s="82">
        <v>44833</v>
      </c>
      <c r="AS23" s="82">
        <v>44834</v>
      </c>
      <c r="AT23" s="82">
        <v>44835</v>
      </c>
      <c r="AU23" s="82">
        <v>44836</v>
      </c>
      <c r="AV23" s="82">
        <v>44837</v>
      </c>
      <c r="AW23" s="82">
        <v>44838</v>
      </c>
      <c r="AX23" s="82">
        <v>44839</v>
      </c>
      <c r="AY23" s="82">
        <v>44840</v>
      </c>
      <c r="AZ23" s="82">
        <v>44841</v>
      </c>
      <c r="BA23" s="82">
        <v>44842</v>
      </c>
      <c r="BB23" s="82">
        <v>44843</v>
      </c>
      <c r="BC23" s="174">
        <v>44844</v>
      </c>
      <c r="BD23" s="82">
        <v>44845</v>
      </c>
      <c r="BE23" s="82">
        <v>44846</v>
      </c>
      <c r="BF23" s="82">
        <v>44847</v>
      </c>
      <c r="BG23" s="82">
        <v>44848</v>
      </c>
    </row>
    <row r="24" spans="1:60" s="23" customFormat="1">
      <c r="A24" s="22" t="s">
        <v>536</v>
      </c>
      <c r="B24" s="22" t="s">
        <v>542</v>
      </c>
      <c r="C24" s="47">
        <v>25</v>
      </c>
      <c r="D24" s="47">
        <v>25</v>
      </c>
      <c r="E24" s="47">
        <v>25</v>
      </c>
      <c r="F24" s="47">
        <v>25</v>
      </c>
      <c r="G24" s="47">
        <v>25</v>
      </c>
      <c r="H24" s="47">
        <v>25</v>
      </c>
      <c r="I24" s="47">
        <v>25</v>
      </c>
      <c r="J24" s="47">
        <v>31</v>
      </c>
      <c r="K24" s="47">
        <v>31</v>
      </c>
      <c r="L24" s="47">
        <v>31</v>
      </c>
      <c r="M24" s="47">
        <v>31</v>
      </c>
      <c r="N24" s="47">
        <v>31</v>
      </c>
      <c r="O24" s="47">
        <v>31</v>
      </c>
      <c r="P24" s="47">
        <v>31</v>
      </c>
      <c r="Q24" s="47">
        <v>18</v>
      </c>
      <c r="R24" s="47">
        <v>18</v>
      </c>
      <c r="S24" s="47">
        <v>18</v>
      </c>
      <c r="T24" s="47">
        <v>18</v>
      </c>
      <c r="U24" s="47">
        <v>18</v>
      </c>
      <c r="V24" s="47">
        <v>18</v>
      </c>
      <c r="W24" s="47">
        <v>18</v>
      </c>
      <c r="X24" s="47">
        <v>20</v>
      </c>
      <c r="Y24" s="47">
        <v>20</v>
      </c>
      <c r="Z24" s="47">
        <v>20</v>
      </c>
      <c r="AA24" s="47">
        <v>20</v>
      </c>
      <c r="AB24" s="47">
        <v>20</v>
      </c>
      <c r="AC24" s="47">
        <v>20</v>
      </c>
      <c r="AD24" s="47">
        <v>20</v>
      </c>
      <c r="AE24" s="162">
        <v>20</v>
      </c>
      <c r="AF24" s="162">
        <v>20</v>
      </c>
      <c r="AG24" s="162">
        <v>20</v>
      </c>
      <c r="AH24" s="162">
        <v>20</v>
      </c>
      <c r="AI24" s="162">
        <v>20</v>
      </c>
      <c r="AJ24" s="162">
        <v>20</v>
      </c>
      <c r="AK24" s="162">
        <v>20</v>
      </c>
      <c r="AL24" s="47">
        <v>22</v>
      </c>
      <c r="AM24" s="47">
        <v>22</v>
      </c>
      <c r="AN24" s="47">
        <v>22</v>
      </c>
      <c r="AO24" s="47">
        <v>22</v>
      </c>
      <c r="AP24" s="47">
        <v>22</v>
      </c>
      <c r="AQ24" s="47">
        <v>22</v>
      </c>
      <c r="AR24" s="47">
        <v>22</v>
      </c>
      <c r="AS24" s="47">
        <v>12</v>
      </c>
      <c r="AT24" s="47">
        <v>12</v>
      </c>
      <c r="AU24" s="47">
        <v>12</v>
      </c>
      <c r="AV24" s="47">
        <v>12</v>
      </c>
      <c r="AW24" s="47">
        <v>12</v>
      </c>
      <c r="AX24" s="47">
        <v>12</v>
      </c>
      <c r="AY24" s="47">
        <v>12</v>
      </c>
      <c r="AZ24" s="47">
        <v>1</v>
      </c>
      <c r="BA24" s="47">
        <v>0</v>
      </c>
      <c r="BB24" s="47">
        <v>1</v>
      </c>
      <c r="BC24" s="175">
        <v>0</v>
      </c>
      <c r="BD24" s="47">
        <v>0</v>
      </c>
      <c r="BE24" s="47">
        <v>1</v>
      </c>
      <c r="BF24" s="47">
        <v>0</v>
      </c>
      <c r="BG24" s="47">
        <v>1</v>
      </c>
    </row>
    <row r="25" spans="1:60" s="23" customFormat="1">
      <c r="A25" s="22" t="s">
        <v>537</v>
      </c>
      <c r="B25" s="22" t="s">
        <v>542</v>
      </c>
      <c r="C25" s="32">
        <v>4</v>
      </c>
      <c r="D25" s="32">
        <v>4</v>
      </c>
      <c r="E25" s="32">
        <v>4</v>
      </c>
      <c r="F25" s="32">
        <v>4</v>
      </c>
      <c r="G25" s="32">
        <v>4</v>
      </c>
      <c r="H25" s="32">
        <v>4</v>
      </c>
      <c r="I25" s="32">
        <v>4</v>
      </c>
      <c r="J25" s="32">
        <v>4</v>
      </c>
      <c r="K25" s="32">
        <v>4</v>
      </c>
      <c r="L25" s="32">
        <v>4</v>
      </c>
      <c r="M25" s="32">
        <v>3.625</v>
      </c>
      <c r="N25" s="32">
        <v>3.625</v>
      </c>
      <c r="O25" s="32">
        <v>3.625</v>
      </c>
      <c r="P25" s="32">
        <v>3.625</v>
      </c>
      <c r="Q25" s="32">
        <v>3</v>
      </c>
      <c r="R25" s="32">
        <v>3</v>
      </c>
      <c r="S25" s="32">
        <v>3</v>
      </c>
      <c r="T25" s="32">
        <v>3</v>
      </c>
      <c r="U25" s="32">
        <v>3</v>
      </c>
      <c r="V25" s="32">
        <v>3</v>
      </c>
      <c r="W25" s="32">
        <v>3</v>
      </c>
      <c r="X25" s="32">
        <v>3</v>
      </c>
      <c r="Y25" s="32">
        <v>3</v>
      </c>
      <c r="Z25" s="32">
        <v>3</v>
      </c>
      <c r="AA25" s="32">
        <v>3</v>
      </c>
      <c r="AB25" s="32">
        <v>3</v>
      </c>
      <c r="AC25" s="32">
        <v>3</v>
      </c>
      <c r="AD25" s="32">
        <v>3</v>
      </c>
      <c r="AE25" s="164">
        <v>3</v>
      </c>
      <c r="AF25" s="164">
        <v>3</v>
      </c>
      <c r="AG25" s="164">
        <v>3</v>
      </c>
      <c r="AH25" s="164">
        <v>3</v>
      </c>
      <c r="AI25" s="164">
        <v>3</v>
      </c>
      <c r="AJ25" s="164">
        <v>3</v>
      </c>
      <c r="AK25" s="164">
        <v>3</v>
      </c>
      <c r="AL25" s="32">
        <v>3</v>
      </c>
      <c r="AM25" s="32">
        <v>3</v>
      </c>
      <c r="AN25" s="32">
        <v>3</v>
      </c>
      <c r="AO25" s="32">
        <v>2.625</v>
      </c>
      <c r="AP25" s="32">
        <v>2.625</v>
      </c>
      <c r="AQ25" s="32">
        <v>2.625</v>
      </c>
      <c r="AR25" s="32">
        <v>2.625</v>
      </c>
      <c r="AS25" s="32">
        <v>1.5</v>
      </c>
      <c r="AT25" s="32">
        <v>1.5</v>
      </c>
      <c r="AU25" s="32">
        <v>1.5</v>
      </c>
      <c r="AV25" s="32">
        <v>1.5</v>
      </c>
      <c r="AW25" s="32">
        <v>1.5</v>
      </c>
      <c r="AX25" s="32">
        <v>1.5</v>
      </c>
      <c r="AY25" s="32">
        <v>1.5</v>
      </c>
      <c r="AZ25" s="32">
        <v>1</v>
      </c>
      <c r="BA25" s="32">
        <v>0</v>
      </c>
      <c r="BB25" s="32">
        <v>1</v>
      </c>
      <c r="BC25" s="177">
        <v>0</v>
      </c>
      <c r="BD25" s="32">
        <v>0</v>
      </c>
      <c r="BE25" s="32">
        <v>1</v>
      </c>
      <c r="BF25" s="32">
        <v>0</v>
      </c>
      <c r="BG25" s="32">
        <v>1</v>
      </c>
    </row>
    <row r="26" spans="1:60" s="85" customFormat="1">
      <c r="A26" s="83" t="s">
        <v>543</v>
      </c>
      <c r="B26" s="83" t="s">
        <v>542</v>
      </c>
      <c r="C26" s="84">
        <f>C24*1.25</f>
        <v>31.25</v>
      </c>
      <c r="D26" s="84">
        <f t="shared" ref="D26:BG26" si="9">D24*1.25</f>
        <v>31.25</v>
      </c>
      <c r="E26" s="84">
        <f t="shared" si="9"/>
        <v>31.25</v>
      </c>
      <c r="F26" s="84">
        <f t="shared" si="9"/>
        <v>31.25</v>
      </c>
      <c r="G26" s="84">
        <f t="shared" si="9"/>
        <v>31.25</v>
      </c>
      <c r="H26" s="84">
        <f t="shared" si="9"/>
        <v>31.25</v>
      </c>
      <c r="I26" s="84">
        <f t="shared" si="9"/>
        <v>31.25</v>
      </c>
      <c r="J26" s="84">
        <f t="shared" si="9"/>
        <v>38.75</v>
      </c>
      <c r="K26" s="84">
        <f t="shared" si="9"/>
        <v>38.75</v>
      </c>
      <c r="L26" s="84">
        <f t="shared" si="9"/>
        <v>38.75</v>
      </c>
      <c r="M26" s="84">
        <f t="shared" si="9"/>
        <v>38.75</v>
      </c>
      <c r="N26" s="84">
        <f t="shared" si="9"/>
        <v>38.75</v>
      </c>
      <c r="O26" s="84">
        <f t="shared" si="9"/>
        <v>38.75</v>
      </c>
      <c r="P26" s="84">
        <f t="shared" si="9"/>
        <v>38.75</v>
      </c>
      <c r="Q26" s="84">
        <f t="shared" si="9"/>
        <v>22.5</v>
      </c>
      <c r="R26" s="84">
        <f t="shared" si="9"/>
        <v>22.5</v>
      </c>
      <c r="S26" s="84">
        <f t="shared" si="9"/>
        <v>22.5</v>
      </c>
      <c r="T26" s="84">
        <f t="shared" si="9"/>
        <v>22.5</v>
      </c>
      <c r="U26" s="84">
        <f t="shared" si="9"/>
        <v>22.5</v>
      </c>
      <c r="V26" s="84">
        <f t="shared" si="9"/>
        <v>22.5</v>
      </c>
      <c r="W26" s="84">
        <f t="shared" si="9"/>
        <v>22.5</v>
      </c>
      <c r="X26" s="84">
        <f t="shared" si="9"/>
        <v>25</v>
      </c>
      <c r="Y26" s="84">
        <f t="shared" si="9"/>
        <v>25</v>
      </c>
      <c r="Z26" s="84">
        <f t="shared" si="9"/>
        <v>25</v>
      </c>
      <c r="AA26" s="84">
        <f t="shared" si="9"/>
        <v>25</v>
      </c>
      <c r="AB26" s="84">
        <f t="shared" si="9"/>
        <v>25</v>
      </c>
      <c r="AC26" s="84">
        <f t="shared" si="9"/>
        <v>25</v>
      </c>
      <c r="AD26" s="84">
        <f t="shared" si="9"/>
        <v>25</v>
      </c>
      <c r="AE26" s="162">
        <f t="shared" ref="AE26:AK26" si="10">AE24*1.25</f>
        <v>25</v>
      </c>
      <c r="AF26" s="162">
        <f t="shared" si="10"/>
        <v>25</v>
      </c>
      <c r="AG26" s="162">
        <f t="shared" si="10"/>
        <v>25</v>
      </c>
      <c r="AH26" s="162">
        <f t="shared" si="10"/>
        <v>25</v>
      </c>
      <c r="AI26" s="162">
        <f t="shared" si="10"/>
        <v>25</v>
      </c>
      <c r="AJ26" s="162">
        <f t="shared" si="10"/>
        <v>25</v>
      </c>
      <c r="AK26" s="162">
        <f t="shared" si="10"/>
        <v>25</v>
      </c>
      <c r="AL26" s="84">
        <f t="shared" si="9"/>
        <v>27.5</v>
      </c>
      <c r="AM26" s="84">
        <f t="shared" si="9"/>
        <v>27.5</v>
      </c>
      <c r="AN26" s="84">
        <f t="shared" si="9"/>
        <v>27.5</v>
      </c>
      <c r="AO26" s="84">
        <f t="shared" si="9"/>
        <v>27.5</v>
      </c>
      <c r="AP26" s="84">
        <f t="shared" si="9"/>
        <v>27.5</v>
      </c>
      <c r="AQ26" s="84">
        <f t="shared" si="9"/>
        <v>27.5</v>
      </c>
      <c r="AR26" s="84">
        <f t="shared" si="9"/>
        <v>27.5</v>
      </c>
      <c r="AS26" s="84">
        <f t="shared" si="9"/>
        <v>15</v>
      </c>
      <c r="AT26" s="84">
        <f t="shared" si="9"/>
        <v>15</v>
      </c>
      <c r="AU26" s="84">
        <f t="shared" si="9"/>
        <v>15</v>
      </c>
      <c r="AV26" s="84">
        <f t="shared" si="9"/>
        <v>15</v>
      </c>
      <c r="AW26" s="84">
        <f t="shared" si="9"/>
        <v>15</v>
      </c>
      <c r="AX26" s="84">
        <f t="shared" si="9"/>
        <v>15</v>
      </c>
      <c r="AY26" s="84">
        <f t="shared" si="9"/>
        <v>15</v>
      </c>
      <c r="AZ26" s="84">
        <f t="shared" si="9"/>
        <v>1.25</v>
      </c>
      <c r="BA26" s="84">
        <f t="shared" si="9"/>
        <v>0</v>
      </c>
      <c r="BB26" s="84">
        <f t="shared" si="9"/>
        <v>1.25</v>
      </c>
      <c r="BC26" s="175">
        <f t="shared" si="9"/>
        <v>0</v>
      </c>
      <c r="BD26" s="84">
        <f t="shared" si="9"/>
        <v>0</v>
      </c>
      <c r="BE26" s="84">
        <f t="shared" si="9"/>
        <v>1.25</v>
      </c>
      <c r="BF26" s="84">
        <f t="shared" si="9"/>
        <v>0</v>
      </c>
      <c r="BG26" s="84">
        <f t="shared" si="9"/>
        <v>1.25</v>
      </c>
    </row>
    <row r="27" spans="1:60" s="85" customFormat="1">
      <c r="A27" s="83" t="s">
        <v>539</v>
      </c>
      <c r="B27" s="83" t="s">
        <v>542</v>
      </c>
      <c r="C27" s="86">
        <v>4</v>
      </c>
      <c r="D27" s="86">
        <v>4</v>
      </c>
      <c r="E27" s="86">
        <v>4</v>
      </c>
      <c r="F27" s="86">
        <v>4</v>
      </c>
      <c r="G27" s="86">
        <v>4</v>
      </c>
      <c r="H27" s="86">
        <v>4</v>
      </c>
      <c r="I27" s="86">
        <v>4</v>
      </c>
      <c r="J27" s="86">
        <v>5</v>
      </c>
      <c r="K27" s="86">
        <v>5</v>
      </c>
      <c r="L27" s="86">
        <v>5</v>
      </c>
      <c r="M27" s="86">
        <v>5</v>
      </c>
      <c r="N27" s="86">
        <v>5</v>
      </c>
      <c r="O27" s="86">
        <v>5</v>
      </c>
      <c r="P27" s="86">
        <v>5</v>
      </c>
      <c r="Q27" s="86">
        <v>3</v>
      </c>
      <c r="R27" s="86">
        <v>3</v>
      </c>
      <c r="S27" s="86">
        <v>3</v>
      </c>
      <c r="T27" s="86">
        <v>3</v>
      </c>
      <c r="U27" s="86">
        <v>3</v>
      </c>
      <c r="V27" s="86">
        <v>3</v>
      </c>
      <c r="W27" s="86">
        <v>3</v>
      </c>
      <c r="X27" s="86">
        <v>4</v>
      </c>
      <c r="Y27" s="86">
        <v>4</v>
      </c>
      <c r="Z27" s="86">
        <v>4</v>
      </c>
      <c r="AA27" s="86">
        <v>4</v>
      </c>
      <c r="AB27" s="86">
        <v>4</v>
      </c>
      <c r="AC27" s="86">
        <v>4</v>
      </c>
      <c r="AD27" s="86">
        <v>4</v>
      </c>
      <c r="AE27" s="164">
        <v>4</v>
      </c>
      <c r="AF27" s="164">
        <v>4</v>
      </c>
      <c r="AG27" s="164">
        <v>4</v>
      </c>
      <c r="AH27" s="164">
        <v>4</v>
      </c>
      <c r="AI27" s="164">
        <v>4</v>
      </c>
      <c r="AJ27" s="164">
        <v>4</v>
      </c>
      <c r="AK27" s="164">
        <v>4</v>
      </c>
      <c r="AL27" s="86">
        <v>4</v>
      </c>
      <c r="AM27" s="86">
        <v>4</v>
      </c>
      <c r="AN27" s="86">
        <v>4</v>
      </c>
      <c r="AO27" s="86">
        <v>4</v>
      </c>
      <c r="AP27" s="86">
        <v>4</v>
      </c>
      <c r="AQ27" s="86">
        <v>4</v>
      </c>
      <c r="AR27" s="86">
        <v>4</v>
      </c>
      <c r="AS27" s="86">
        <v>2</v>
      </c>
      <c r="AT27" s="86">
        <v>2</v>
      </c>
      <c r="AU27" s="86">
        <v>2</v>
      </c>
      <c r="AV27" s="86">
        <v>2</v>
      </c>
      <c r="AW27" s="86">
        <v>2</v>
      </c>
      <c r="AX27" s="86">
        <v>2</v>
      </c>
      <c r="AY27" s="86">
        <v>2</v>
      </c>
      <c r="AZ27" s="86">
        <v>1</v>
      </c>
      <c r="BA27" s="86">
        <v>0</v>
      </c>
      <c r="BB27" s="86">
        <v>1</v>
      </c>
      <c r="BC27" s="177">
        <v>0</v>
      </c>
      <c r="BD27" s="86">
        <v>0</v>
      </c>
      <c r="BE27" s="86">
        <v>1</v>
      </c>
      <c r="BF27" s="86">
        <v>0</v>
      </c>
      <c r="BG27" s="86">
        <f t="shared" ref="BG27" si="11">BG25*1.25</f>
        <v>1.25</v>
      </c>
      <c r="BH27" s="156">
        <f t="shared" ref="BH27:BH58" si="12">AVERAGE(C27:BG27)</f>
        <v>3.2675438596491229</v>
      </c>
    </row>
    <row r="28" spans="1:60" s="85" customFormat="1">
      <c r="A28" s="83" t="s">
        <v>544</v>
      </c>
      <c r="B28" s="83" t="s">
        <v>542</v>
      </c>
      <c r="C28" s="84">
        <f>C24*1.5</f>
        <v>37.5</v>
      </c>
      <c r="D28" s="84">
        <f t="shared" ref="D28:AY28" si="13">D24*1.5</f>
        <v>37.5</v>
      </c>
      <c r="E28" s="84">
        <f t="shared" si="13"/>
        <v>37.5</v>
      </c>
      <c r="F28" s="84">
        <f t="shared" si="13"/>
        <v>37.5</v>
      </c>
      <c r="G28" s="84">
        <f t="shared" si="13"/>
        <v>37.5</v>
      </c>
      <c r="H28" s="84">
        <f t="shared" si="13"/>
        <v>37.5</v>
      </c>
      <c r="I28" s="84">
        <f t="shared" si="13"/>
        <v>37.5</v>
      </c>
      <c r="J28" s="84">
        <f t="shared" si="13"/>
        <v>46.5</v>
      </c>
      <c r="K28" s="84">
        <f t="shared" si="13"/>
        <v>46.5</v>
      </c>
      <c r="L28" s="84">
        <f t="shared" si="13"/>
        <v>46.5</v>
      </c>
      <c r="M28" s="84">
        <f t="shared" si="13"/>
        <v>46.5</v>
      </c>
      <c r="N28" s="84">
        <f t="shared" si="13"/>
        <v>46.5</v>
      </c>
      <c r="O28" s="84">
        <f t="shared" si="13"/>
        <v>46.5</v>
      </c>
      <c r="P28" s="84">
        <f t="shared" si="13"/>
        <v>46.5</v>
      </c>
      <c r="Q28" s="84">
        <f t="shared" si="13"/>
        <v>27</v>
      </c>
      <c r="R28" s="84">
        <f t="shared" si="13"/>
        <v>27</v>
      </c>
      <c r="S28" s="84">
        <f t="shared" si="13"/>
        <v>27</v>
      </c>
      <c r="T28" s="84">
        <f t="shared" si="13"/>
        <v>27</v>
      </c>
      <c r="U28" s="84">
        <f t="shared" si="13"/>
        <v>27</v>
      </c>
      <c r="V28" s="84">
        <f t="shared" si="13"/>
        <v>27</v>
      </c>
      <c r="W28" s="84">
        <f t="shared" si="13"/>
        <v>27</v>
      </c>
      <c r="X28" s="84">
        <f t="shared" si="13"/>
        <v>30</v>
      </c>
      <c r="Y28" s="84">
        <f t="shared" si="13"/>
        <v>30</v>
      </c>
      <c r="Z28" s="84">
        <f t="shared" si="13"/>
        <v>30</v>
      </c>
      <c r="AA28" s="84">
        <f t="shared" si="13"/>
        <v>30</v>
      </c>
      <c r="AB28" s="84">
        <f t="shared" si="13"/>
        <v>30</v>
      </c>
      <c r="AC28" s="84">
        <f t="shared" si="13"/>
        <v>30</v>
      </c>
      <c r="AD28" s="84">
        <f t="shared" si="13"/>
        <v>30</v>
      </c>
      <c r="AE28" s="162">
        <f t="shared" ref="AE28:AK28" si="14">AE24*1.5</f>
        <v>30</v>
      </c>
      <c r="AF28" s="162">
        <f t="shared" si="14"/>
        <v>30</v>
      </c>
      <c r="AG28" s="162">
        <f t="shared" si="14"/>
        <v>30</v>
      </c>
      <c r="AH28" s="162">
        <f t="shared" si="14"/>
        <v>30</v>
      </c>
      <c r="AI28" s="162">
        <f t="shared" si="14"/>
        <v>30</v>
      </c>
      <c r="AJ28" s="162">
        <f t="shared" si="14"/>
        <v>30</v>
      </c>
      <c r="AK28" s="162">
        <f t="shared" si="14"/>
        <v>30</v>
      </c>
      <c r="AL28" s="84">
        <f t="shared" si="13"/>
        <v>33</v>
      </c>
      <c r="AM28" s="84">
        <f t="shared" si="13"/>
        <v>33</v>
      </c>
      <c r="AN28" s="84">
        <f t="shared" si="13"/>
        <v>33</v>
      </c>
      <c r="AO28" s="84">
        <f t="shared" si="13"/>
        <v>33</v>
      </c>
      <c r="AP28" s="84">
        <f t="shared" si="13"/>
        <v>33</v>
      </c>
      <c r="AQ28" s="84">
        <f t="shared" si="13"/>
        <v>33</v>
      </c>
      <c r="AR28" s="84">
        <f t="shared" si="13"/>
        <v>33</v>
      </c>
      <c r="AS28" s="84">
        <f t="shared" si="13"/>
        <v>18</v>
      </c>
      <c r="AT28" s="84">
        <f t="shared" si="13"/>
        <v>18</v>
      </c>
      <c r="AU28" s="84">
        <f t="shared" si="13"/>
        <v>18</v>
      </c>
      <c r="AV28" s="84">
        <f t="shared" si="13"/>
        <v>18</v>
      </c>
      <c r="AW28" s="84">
        <f t="shared" si="13"/>
        <v>18</v>
      </c>
      <c r="AX28" s="84">
        <f t="shared" si="13"/>
        <v>18</v>
      </c>
      <c r="AY28" s="84">
        <f t="shared" si="13"/>
        <v>18</v>
      </c>
      <c r="AZ28" s="84">
        <v>1</v>
      </c>
      <c r="BA28" s="84">
        <v>1</v>
      </c>
      <c r="BB28" s="84">
        <v>1</v>
      </c>
      <c r="BC28" s="175">
        <v>1</v>
      </c>
      <c r="BD28" s="84">
        <v>1</v>
      </c>
      <c r="BE28" s="84">
        <v>1</v>
      </c>
      <c r="BF28" s="84">
        <v>1</v>
      </c>
      <c r="BG28" s="84">
        <v>1</v>
      </c>
      <c r="BH28" s="156">
        <f t="shared" si="12"/>
        <v>27.403508771929825</v>
      </c>
    </row>
    <row r="29" spans="1:60" s="85" customFormat="1">
      <c r="A29" s="83" t="s">
        <v>541</v>
      </c>
      <c r="B29" s="83" t="s">
        <v>542</v>
      </c>
      <c r="C29" s="86">
        <v>5</v>
      </c>
      <c r="D29" s="86">
        <v>5</v>
      </c>
      <c r="E29" s="86">
        <v>5</v>
      </c>
      <c r="F29" s="86">
        <v>5</v>
      </c>
      <c r="G29" s="86">
        <v>5</v>
      </c>
      <c r="H29" s="86">
        <v>5</v>
      </c>
      <c r="I29" s="86">
        <v>5</v>
      </c>
      <c r="J29" s="86">
        <v>6</v>
      </c>
      <c r="K29" s="86">
        <v>6</v>
      </c>
      <c r="L29" s="86">
        <v>6</v>
      </c>
      <c r="M29" s="86">
        <v>6</v>
      </c>
      <c r="N29" s="86">
        <v>6</v>
      </c>
      <c r="O29" s="86">
        <v>6</v>
      </c>
      <c r="P29" s="86">
        <v>6</v>
      </c>
      <c r="Q29" s="86">
        <v>4</v>
      </c>
      <c r="R29" s="86">
        <v>4</v>
      </c>
      <c r="S29" s="86">
        <v>4</v>
      </c>
      <c r="T29" s="86">
        <v>4</v>
      </c>
      <c r="U29" s="86">
        <v>4</v>
      </c>
      <c r="V29" s="86">
        <v>4</v>
      </c>
      <c r="W29" s="86">
        <v>4</v>
      </c>
      <c r="X29" s="86">
        <v>4</v>
      </c>
      <c r="Y29" s="86">
        <v>4</v>
      </c>
      <c r="Z29" s="86">
        <v>4</v>
      </c>
      <c r="AA29" s="86">
        <v>4</v>
      </c>
      <c r="AB29" s="86">
        <v>4</v>
      </c>
      <c r="AC29" s="86">
        <v>4</v>
      </c>
      <c r="AD29" s="86">
        <v>4</v>
      </c>
      <c r="AE29" s="164">
        <v>4</v>
      </c>
      <c r="AF29" s="164">
        <v>4</v>
      </c>
      <c r="AG29" s="164">
        <v>4</v>
      </c>
      <c r="AH29" s="164">
        <v>4</v>
      </c>
      <c r="AI29" s="164">
        <v>4</v>
      </c>
      <c r="AJ29" s="164">
        <v>4</v>
      </c>
      <c r="AK29" s="164">
        <v>4</v>
      </c>
      <c r="AL29" s="86">
        <v>5</v>
      </c>
      <c r="AM29" s="86">
        <v>5</v>
      </c>
      <c r="AN29" s="86">
        <v>5</v>
      </c>
      <c r="AO29" s="86">
        <v>5</v>
      </c>
      <c r="AP29" s="86">
        <v>5</v>
      </c>
      <c r="AQ29" s="86">
        <v>5</v>
      </c>
      <c r="AR29" s="86">
        <v>5</v>
      </c>
      <c r="AS29" s="86">
        <v>3</v>
      </c>
      <c r="AT29" s="86">
        <v>3</v>
      </c>
      <c r="AU29" s="86">
        <v>3</v>
      </c>
      <c r="AV29" s="86">
        <v>3</v>
      </c>
      <c r="AW29" s="86">
        <v>3</v>
      </c>
      <c r="AX29" s="86">
        <v>3</v>
      </c>
      <c r="AY29" s="86">
        <v>3</v>
      </c>
      <c r="AZ29" s="86">
        <v>1</v>
      </c>
      <c r="BA29" s="86">
        <v>1</v>
      </c>
      <c r="BB29" s="86">
        <v>1</v>
      </c>
      <c r="BC29" s="177">
        <v>0</v>
      </c>
      <c r="BD29" s="86">
        <v>1</v>
      </c>
      <c r="BE29" s="86">
        <v>0</v>
      </c>
      <c r="BF29" s="86">
        <v>0</v>
      </c>
      <c r="BG29" s="86">
        <v>1</v>
      </c>
      <c r="BH29" s="156">
        <f t="shared" si="12"/>
        <v>3.8947368421052633</v>
      </c>
    </row>
    <row r="30" spans="1:60">
      <c r="A30" s="12"/>
      <c r="B30" s="12"/>
      <c r="BH30" s="156" t="e">
        <f t="shared" si="12"/>
        <v>#DIV/0!</v>
      </c>
    </row>
    <row r="31" spans="1:60" hidden="1">
      <c r="A31" s="12" t="s">
        <v>531</v>
      </c>
      <c r="B31" s="12" t="s">
        <v>87</v>
      </c>
      <c r="C31" s="35">
        <v>7</v>
      </c>
      <c r="D31" s="35">
        <v>19</v>
      </c>
      <c r="E31" s="35">
        <v>14</v>
      </c>
      <c r="F31" s="35">
        <v>10</v>
      </c>
      <c r="G31" s="35">
        <v>9</v>
      </c>
      <c r="H31" s="35">
        <v>11</v>
      </c>
      <c r="I31" s="35">
        <v>10</v>
      </c>
      <c r="J31" s="35">
        <v>16</v>
      </c>
      <c r="K31" s="35">
        <v>25</v>
      </c>
      <c r="L31" s="35">
        <v>11</v>
      </c>
      <c r="M31" s="35">
        <v>7</v>
      </c>
      <c r="N31" s="35">
        <v>4</v>
      </c>
      <c r="O31" s="35">
        <v>8</v>
      </c>
      <c r="P31" s="35">
        <v>16</v>
      </c>
      <c r="Q31" s="35">
        <v>12</v>
      </c>
      <c r="R31" s="35">
        <v>16</v>
      </c>
      <c r="S31" s="35">
        <v>4</v>
      </c>
      <c r="T31" s="35">
        <v>2</v>
      </c>
      <c r="U31" s="35">
        <v>10</v>
      </c>
      <c r="V31" s="35">
        <v>13</v>
      </c>
      <c r="W31" s="35">
        <v>19</v>
      </c>
      <c r="X31" s="35">
        <v>19</v>
      </c>
      <c r="Y31" s="35">
        <v>15</v>
      </c>
      <c r="Z31" s="35">
        <v>12</v>
      </c>
      <c r="AA31" s="35">
        <v>7</v>
      </c>
      <c r="AB31" s="35">
        <v>13</v>
      </c>
      <c r="AC31" s="35">
        <v>14</v>
      </c>
      <c r="AD31" s="35">
        <v>22</v>
      </c>
      <c r="AL31" s="35">
        <v>20</v>
      </c>
      <c r="AM31" s="35">
        <v>16</v>
      </c>
      <c r="AN31" s="35">
        <v>12</v>
      </c>
      <c r="AO31" s="35">
        <v>7</v>
      </c>
      <c r="AP31" s="35">
        <v>15</v>
      </c>
      <c r="AQ31" s="35">
        <v>22</v>
      </c>
      <c r="AR31" s="35">
        <v>25</v>
      </c>
      <c r="AS31" s="35">
        <v>17</v>
      </c>
      <c r="AT31" s="35">
        <v>15</v>
      </c>
      <c r="AU31" s="35">
        <v>8</v>
      </c>
      <c r="AV31" s="35">
        <v>2</v>
      </c>
      <c r="AW31" s="35">
        <v>4</v>
      </c>
      <c r="AX31" s="35">
        <v>6</v>
      </c>
      <c r="AY31" s="35">
        <v>3</v>
      </c>
      <c r="AZ31" s="35">
        <v>11</v>
      </c>
      <c r="BA31" s="35">
        <v>11</v>
      </c>
      <c r="BB31" s="35">
        <v>5</v>
      </c>
      <c r="BC31" s="173">
        <v>1</v>
      </c>
      <c r="BD31" s="35">
        <v>0</v>
      </c>
      <c r="BE31" s="35">
        <v>1</v>
      </c>
      <c r="BF31" s="35">
        <v>2</v>
      </c>
      <c r="BG31" s="35">
        <v>0</v>
      </c>
      <c r="BH31" s="156">
        <f t="shared" si="12"/>
        <v>10.96</v>
      </c>
    </row>
    <row r="32" spans="1:60" hidden="1">
      <c r="A32" s="12" t="s">
        <v>532</v>
      </c>
      <c r="B32" s="12" t="s">
        <v>87</v>
      </c>
      <c r="C32" s="35">
        <v>0</v>
      </c>
      <c r="D32" s="35">
        <v>0</v>
      </c>
      <c r="E32" s="35">
        <v>0</v>
      </c>
      <c r="F32" s="35">
        <v>0</v>
      </c>
      <c r="G32" s="35">
        <v>0</v>
      </c>
      <c r="H32" s="35">
        <v>0</v>
      </c>
      <c r="I32" s="35">
        <v>0</v>
      </c>
      <c r="J32" s="35">
        <v>3</v>
      </c>
      <c r="K32" s="35">
        <v>0</v>
      </c>
      <c r="L32" s="35">
        <v>0</v>
      </c>
      <c r="M32" s="35">
        <v>0</v>
      </c>
      <c r="N32" s="35">
        <v>1</v>
      </c>
      <c r="O32" s="35">
        <v>3</v>
      </c>
      <c r="P32" s="35">
        <v>0</v>
      </c>
      <c r="Q32" s="35">
        <v>0</v>
      </c>
      <c r="R32" s="35">
        <v>0</v>
      </c>
      <c r="S32" s="35">
        <v>0</v>
      </c>
      <c r="T32" s="35">
        <v>2</v>
      </c>
      <c r="U32" s="35">
        <v>1</v>
      </c>
      <c r="V32" s="35">
        <v>0</v>
      </c>
      <c r="W32" s="35">
        <v>0</v>
      </c>
      <c r="X32" s="35">
        <v>1</v>
      </c>
      <c r="Y32" s="35">
        <v>0</v>
      </c>
      <c r="Z32" s="35">
        <v>0</v>
      </c>
      <c r="AA32" s="35">
        <v>0</v>
      </c>
      <c r="AB32" s="35">
        <v>0</v>
      </c>
      <c r="AC32" s="35">
        <v>1</v>
      </c>
      <c r="AD32" s="35">
        <v>1</v>
      </c>
      <c r="AL32" s="35">
        <v>1</v>
      </c>
      <c r="AM32" s="35">
        <v>0</v>
      </c>
      <c r="AN32" s="35">
        <v>0</v>
      </c>
      <c r="AO32" s="35">
        <v>2</v>
      </c>
      <c r="AP32" s="35">
        <v>2</v>
      </c>
      <c r="AQ32" s="35">
        <v>1</v>
      </c>
      <c r="AR32" s="35">
        <v>3</v>
      </c>
      <c r="AS32" s="35">
        <v>3</v>
      </c>
      <c r="AT32" s="35">
        <v>0</v>
      </c>
      <c r="AU32" s="35">
        <v>0</v>
      </c>
      <c r="AV32" s="35">
        <v>1</v>
      </c>
      <c r="AW32" s="35">
        <v>1</v>
      </c>
      <c r="AX32" s="35">
        <v>0</v>
      </c>
      <c r="AY32" s="35">
        <v>1</v>
      </c>
      <c r="AZ32" s="35">
        <v>0</v>
      </c>
      <c r="BA32" s="35">
        <v>0</v>
      </c>
      <c r="BB32" s="35">
        <v>0</v>
      </c>
      <c r="BC32" s="173">
        <v>0</v>
      </c>
      <c r="BD32" s="35">
        <v>0</v>
      </c>
      <c r="BE32" s="35">
        <v>0</v>
      </c>
      <c r="BF32" s="35">
        <v>0</v>
      </c>
      <c r="BG32" s="35">
        <v>0</v>
      </c>
      <c r="BH32" s="156">
        <f t="shared" si="12"/>
        <v>0.56000000000000005</v>
      </c>
    </row>
    <row r="33" spans="1:60" s="25" customFormat="1">
      <c r="A33" s="24" t="s">
        <v>533</v>
      </c>
      <c r="B33" s="24" t="s">
        <v>87</v>
      </c>
      <c r="C33" s="48">
        <f t="shared" ref="C33:AO33" si="15">C31+C32</f>
        <v>7</v>
      </c>
      <c r="D33" s="48">
        <f t="shared" si="15"/>
        <v>19</v>
      </c>
      <c r="E33" s="48">
        <f t="shared" si="15"/>
        <v>14</v>
      </c>
      <c r="F33" s="48">
        <f t="shared" si="15"/>
        <v>10</v>
      </c>
      <c r="G33" s="48">
        <f t="shared" si="15"/>
        <v>9</v>
      </c>
      <c r="H33" s="48">
        <f t="shared" si="15"/>
        <v>11</v>
      </c>
      <c r="I33" s="48">
        <f t="shared" si="15"/>
        <v>10</v>
      </c>
      <c r="J33" s="48">
        <f t="shared" si="15"/>
        <v>19</v>
      </c>
      <c r="K33" s="48">
        <f t="shared" si="15"/>
        <v>25</v>
      </c>
      <c r="L33" s="48">
        <f t="shared" si="15"/>
        <v>11</v>
      </c>
      <c r="M33" s="48">
        <f t="shared" si="15"/>
        <v>7</v>
      </c>
      <c r="N33" s="48">
        <f t="shared" si="15"/>
        <v>5</v>
      </c>
      <c r="O33" s="48">
        <f t="shared" si="15"/>
        <v>11</v>
      </c>
      <c r="P33" s="48">
        <f t="shared" si="15"/>
        <v>16</v>
      </c>
      <c r="Q33" s="48">
        <f t="shared" si="15"/>
        <v>12</v>
      </c>
      <c r="R33" s="48">
        <f t="shared" si="15"/>
        <v>16</v>
      </c>
      <c r="S33" s="48">
        <f t="shared" si="15"/>
        <v>4</v>
      </c>
      <c r="T33" s="48">
        <f t="shared" si="15"/>
        <v>4</v>
      </c>
      <c r="U33" s="48">
        <f t="shared" si="15"/>
        <v>11</v>
      </c>
      <c r="V33" s="48">
        <f t="shared" si="15"/>
        <v>13</v>
      </c>
      <c r="W33" s="48">
        <f t="shared" si="15"/>
        <v>19</v>
      </c>
      <c r="X33" s="48">
        <f t="shared" si="15"/>
        <v>20</v>
      </c>
      <c r="Y33" s="48">
        <f t="shared" si="15"/>
        <v>15</v>
      </c>
      <c r="Z33" s="48">
        <f t="shared" si="15"/>
        <v>12</v>
      </c>
      <c r="AA33" s="48">
        <f t="shared" si="15"/>
        <v>7</v>
      </c>
      <c r="AB33" s="48">
        <f t="shared" si="15"/>
        <v>13</v>
      </c>
      <c r="AC33" s="48">
        <f t="shared" si="15"/>
        <v>15</v>
      </c>
      <c r="AD33" s="48">
        <f t="shared" si="15"/>
        <v>23</v>
      </c>
      <c r="AE33" s="160"/>
      <c r="AF33" s="160"/>
      <c r="AG33" s="160"/>
      <c r="AH33" s="160"/>
      <c r="AI33" s="160"/>
      <c r="AJ33" s="160"/>
      <c r="AK33" s="160"/>
      <c r="AL33" s="48">
        <f t="shared" si="15"/>
        <v>21</v>
      </c>
      <c r="AM33" s="48">
        <f t="shared" si="15"/>
        <v>16</v>
      </c>
      <c r="AN33" s="48">
        <f t="shared" si="15"/>
        <v>12</v>
      </c>
      <c r="AO33" s="48">
        <f t="shared" si="15"/>
        <v>9</v>
      </c>
      <c r="AP33" s="48">
        <f t="shared" ref="AP33:BG33" si="16">AP31+AP32</f>
        <v>17</v>
      </c>
      <c r="AQ33" s="48">
        <f t="shared" si="16"/>
        <v>23</v>
      </c>
      <c r="AR33" s="48">
        <f t="shared" si="16"/>
        <v>28</v>
      </c>
      <c r="AS33" s="48">
        <f t="shared" si="16"/>
        <v>20</v>
      </c>
      <c r="AT33" s="48">
        <f t="shared" si="16"/>
        <v>15</v>
      </c>
      <c r="AU33" s="48">
        <f t="shared" si="16"/>
        <v>8</v>
      </c>
      <c r="AV33" s="48">
        <f t="shared" si="16"/>
        <v>3</v>
      </c>
      <c r="AW33" s="48">
        <f t="shared" si="16"/>
        <v>5</v>
      </c>
      <c r="AX33" s="48">
        <f t="shared" si="16"/>
        <v>6</v>
      </c>
      <c r="AY33" s="48">
        <f t="shared" si="16"/>
        <v>4</v>
      </c>
      <c r="AZ33" s="48">
        <f t="shared" si="16"/>
        <v>11</v>
      </c>
      <c r="BA33" s="48">
        <f t="shared" si="16"/>
        <v>11</v>
      </c>
      <c r="BB33" s="48">
        <f t="shared" si="16"/>
        <v>5</v>
      </c>
      <c r="BC33" s="173">
        <f t="shared" si="16"/>
        <v>1</v>
      </c>
      <c r="BD33" s="48">
        <f t="shared" si="16"/>
        <v>0</v>
      </c>
      <c r="BE33" s="48">
        <f t="shared" si="16"/>
        <v>1</v>
      </c>
      <c r="BF33" s="48">
        <f t="shared" si="16"/>
        <v>2</v>
      </c>
      <c r="BG33" s="48">
        <f t="shared" si="16"/>
        <v>0</v>
      </c>
      <c r="BH33" s="156">
        <f t="shared" si="12"/>
        <v>11.52</v>
      </c>
    </row>
    <row r="34" spans="1:60" s="25" customFormat="1">
      <c r="A34" s="24" t="s">
        <v>534</v>
      </c>
      <c r="B34" s="24" t="s">
        <v>87</v>
      </c>
      <c r="C34" s="48">
        <v>2</v>
      </c>
      <c r="D34" s="48">
        <v>3</v>
      </c>
      <c r="E34" s="48">
        <v>2</v>
      </c>
      <c r="F34" s="48">
        <v>4</v>
      </c>
      <c r="G34" s="48">
        <v>4</v>
      </c>
      <c r="H34" s="48">
        <v>3</v>
      </c>
      <c r="I34" s="48">
        <v>3</v>
      </c>
      <c r="J34" s="48">
        <v>3</v>
      </c>
      <c r="K34" s="48">
        <v>3</v>
      </c>
      <c r="L34" s="48">
        <v>2</v>
      </c>
      <c r="M34" s="48">
        <v>3</v>
      </c>
      <c r="N34" s="48">
        <v>2</v>
      </c>
      <c r="O34" s="48">
        <v>1</v>
      </c>
      <c r="P34" s="48">
        <v>3</v>
      </c>
      <c r="Q34" s="48">
        <v>2</v>
      </c>
      <c r="R34" s="48">
        <v>3</v>
      </c>
      <c r="S34" s="48">
        <v>4</v>
      </c>
      <c r="T34" s="48">
        <v>4</v>
      </c>
      <c r="U34" s="48">
        <v>3</v>
      </c>
      <c r="V34" s="48">
        <v>3</v>
      </c>
      <c r="W34" s="48">
        <v>3</v>
      </c>
      <c r="X34" s="48">
        <v>3</v>
      </c>
      <c r="Y34" s="48">
        <v>4</v>
      </c>
      <c r="Z34" s="48">
        <v>5</v>
      </c>
      <c r="AA34" s="48">
        <v>5</v>
      </c>
      <c r="AB34" s="48">
        <v>5</v>
      </c>
      <c r="AC34" s="48">
        <v>2</v>
      </c>
      <c r="AD34" s="48">
        <v>4</v>
      </c>
      <c r="AE34" s="160"/>
      <c r="AF34" s="160"/>
      <c r="AG34" s="160"/>
      <c r="AH34" s="160"/>
      <c r="AI34" s="160"/>
      <c r="AJ34" s="160"/>
      <c r="AK34" s="160"/>
      <c r="AL34" s="48">
        <v>4</v>
      </c>
      <c r="AM34" s="48">
        <v>4</v>
      </c>
      <c r="AN34" s="48">
        <v>4</v>
      </c>
      <c r="AO34" s="48">
        <v>3</v>
      </c>
      <c r="AP34" s="48">
        <v>3</v>
      </c>
      <c r="AQ34" s="48">
        <v>3</v>
      </c>
      <c r="AR34" s="48">
        <v>3</v>
      </c>
      <c r="AS34" s="48">
        <v>4</v>
      </c>
      <c r="AT34" s="48">
        <v>5</v>
      </c>
      <c r="AU34" s="48">
        <v>4</v>
      </c>
      <c r="AV34" s="48">
        <v>4</v>
      </c>
      <c r="AW34" s="48">
        <v>2</v>
      </c>
      <c r="AX34" s="48">
        <v>3</v>
      </c>
      <c r="AY34" s="48">
        <v>3</v>
      </c>
      <c r="AZ34" s="48">
        <v>4</v>
      </c>
      <c r="BA34" s="48">
        <v>4</v>
      </c>
      <c r="BB34" s="48">
        <v>4</v>
      </c>
      <c r="BC34" s="173">
        <v>3</v>
      </c>
      <c r="BD34" s="48">
        <v>4</v>
      </c>
      <c r="BE34" s="48">
        <v>4</v>
      </c>
      <c r="BF34" s="48">
        <v>5</v>
      </c>
      <c r="BG34" s="48">
        <v>3</v>
      </c>
      <c r="BH34" s="156">
        <f t="shared" si="12"/>
        <v>3.36</v>
      </c>
    </row>
    <row r="35" spans="1:60" s="25" customFormat="1">
      <c r="A35" s="24"/>
      <c r="B35" s="24"/>
      <c r="C35" s="87">
        <v>44792</v>
      </c>
      <c r="D35" s="87">
        <v>44793</v>
      </c>
      <c r="E35" s="87">
        <v>44794</v>
      </c>
      <c r="F35" s="87">
        <v>44795</v>
      </c>
      <c r="G35" s="87">
        <v>44796</v>
      </c>
      <c r="H35" s="87">
        <v>44797</v>
      </c>
      <c r="I35" s="87">
        <v>44798</v>
      </c>
      <c r="J35" s="87">
        <v>44799</v>
      </c>
      <c r="K35" s="87">
        <v>44800</v>
      </c>
      <c r="L35" s="87">
        <v>44801</v>
      </c>
      <c r="M35" s="87">
        <v>44802</v>
      </c>
      <c r="N35" s="87">
        <v>44803</v>
      </c>
      <c r="O35" s="87">
        <v>44804</v>
      </c>
      <c r="P35" s="87">
        <v>44805</v>
      </c>
      <c r="Q35" s="87">
        <v>44806</v>
      </c>
      <c r="R35" s="87">
        <v>44807</v>
      </c>
      <c r="S35" s="87">
        <v>44808</v>
      </c>
      <c r="T35" s="87">
        <v>44809</v>
      </c>
      <c r="U35" s="87">
        <v>44810</v>
      </c>
      <c r="V35" s="87">
        <v>44811</v>
      </c>
      <c r="W35" s="87">
        <v>44812</v>
      </c>
      <c r="X35" s="87">
        <v>44813</v>
      </c>
      <c r="Y35" s="87">
        <v>44814</v>
      </c>
      <c r="Z35" s="87">
        <v>44815</v>
      </c>
      <c r="AA35" s="87">
        <v>44816</v>
      </c>
      <c r="AB35" s="87">
        <v>44817</v>
      </c>
      <c r="AC35" s="87">
        <v>44818</v>
      </c>
      <c r="AD35" s="87">
        <v>44819</v>
      </c>
      <c r="AE35" s="161">
        <v>44820</v>
      </c>
      <c r="AF35" s="161">
        <v>44821</v>
      </c>
      <c r="AG35" s="161">
        <v>44822</v>
      </c>
      <c r="AH35" s="161">
        <v>44823</v>
      </c>
      <c r="AI35" s="161">
        <v>44824</v>
      </c>
      <c r="AJ35" s="161">
        <v>44825</v>
      </c>
      <c r="AK35" s="161">
        <v>44826</v>
      </c>
      <c r="AL35" s="87">
        <v>44827</v>
      </c>
      <c r="AM35" s="87">
        <v>44828</v>
      </c>
      <c r="AN35" s="87">
        <v>44829</v>
      </c>
      <c r="AO35" s="87">
        <v>44830</v>
      </c>
      <c r="AP35" s="87">
        <v>44831</v>
      </c>
      <c r="AQ35" s="87">
        <v>44832</v>
      </c>
      <c r="AR35" s="87">
        <v>44833</v>
      </c>
      <c r="AS35" s="87">
        <v>44834</v>
      </c>
      <c r="AT35" s="87">
        <v>44835</v>
      </c>
      <c r="AU35" s="87">
        <v>44836</v>
      </c>
      <c r="AV35" s="87">
        <v>44837</v>
      </c>
      <c r="AW35" s="87">
        <v>44838</v>
      </c>
      <c r="AX35" s="87">
        <v>44839</v>
      </c>
      <c r="AY35" s="87">
        <v>44840</v>
      </c>
      <c r="AZ35" s="87">
        <v>44841</v>
      </c>
      <c r="BA35" s="87">
        <v>44842</v>
      </c>
      <c r="BB35" s="87">
        <v>44843</v>
      </c>
      <c r="BC35" s="174">
        <v>44844</v>
      </c>
      <c r="BD35" s="87">
        <v>44845</v>
      </c>
      <c r="BE35" s="87">
        <v>44846</v>
      </c>
      <c r="BF35" s="87">
        <v>44847</v>
      </c>
      <c r="BG35" s="87">
        <v>44848</v>
      </c>
      <c r="BH35" s="156">
        <f t="shared" si="12"/>
        <v>44820</v>
      </c>
    </row>
    <row r="36" spans="1:60" s="25" customFormat="1" ht="16.149999999999999" customHeight="1">
      <c r="A36" s="24" t="s">
        <v>536</v>
      </c>
      <c r="B36" s="24" t="s">
        <v>87</v>
      </c>
      <c r="C36" s="49">
        <v>15</v>
      </c>
      <c r="D36" s="49">
        <v>15</v>
      </c>
      <c r="E36" s="49">
        <v>15</v>
      </c>
      <c r="F36" s="49">
        <v>15</v>
      </c>
      <c r="G36" s="49">
        <v>15</v>
      </c>
      <c r="H36" s="49">
        <v>15</v>
      </c>
      <c r="I36" s="49">
        <v>15</v>
      </c>
      <c r="J36" s="49">
        <v>17</v>
      </c>
      <c r="K36" s="49">
        <v>17</v>
      </c>
      <c r="L36" s="49">
        <v>17</v>
      </c>
      <c r="M36" s="49">
        <v>17</v>
      </c>
      <c r="N36" s="49">
        <v>17</v>
      </c>
      <c r="O36" s="49">
        <v>17</v>
      </c>
      <c r="P36" s="49">
        <v>17</v>
      </c>
      <c r="Q36" s="49">
        <v>14</v>
      </c>
      <c r="R36" s="49">
        <v>14</v>
      </c>
      <c r="S36" s="49">
        <v>14</v>
      </c>
      <c r="T36" s="49">
        <v>14</v>
      </c>
      <c r="U36" s="49">
        <v>14</v>
      </c>
      <c r="V36" s="49">
        <v>14</v>
      </c>
      <c r="W36" s="49">
        <v>14</v>
      </c>
      <c r="X36" s="49">
        <v>19</v>
      </c>
      <c r="Y36" s="49">
        <v>19</v>
      </c>
      <c r="Z36" s="49">
        <v>19</v>
      </c>
      <c r="AA36" s="49">
        <v>19</v>
      </c>
      <c r="AB36" s="49">
        <v>19</v>
      </c>
      <c r="AC36" s="49">
        <v>19</v>
      </c>
      <c r="AD36" s="49">
        <v>19</v>
      </c>
      <c r="AE36" s="162">
        <v>19</v>
      </c>
      <c r="AF36" s="162">
        <v>19</v>
      </c>
      <c r="AG36" s="162">
        <v>19</v>
      </c>
      <c r="AH36" s="162">
        <v>19</v>
      </c>
      <c r="AI36" s="162">
        <v>19</v>
      </c>
      <c r="AJ36" s="162">
        <v>19</v>
      </c>
      <c r="AK36" s="162">
        <v>19</v>
      </c>
      <c r="AL36" s="49">
        <v>23</v>
      </c>
      <c r="AM36" s="49">
        <v>23</v>
      </c>
      <c r="AN36" s="49">
        <v>23</v>
      </c>
      <c r="AO36" s="49">
        <v>23</v>
      </c>
      <c r="AP36" s="49">
        <v>23</v>
      </c>
      <c r="AQ36" s="49">
        <v>23</v>
      </c>
      <c r="AR36" s="49">
        <v>23</v>
      </c>
      <c r="AS36" s="49">
        <v>11</v>
      </c>
      <c r="AT36" s="49">
        <v>11</v>
      </c>
      <c r="AU36" s="49">
        <v>11</v>
      </c>
      <c r="AV36" s="49">
        <v>11</v>
      </c>
      <c r="AW36" s="49">
        <v>11</v>
      </c>
      <c r="AX36" s="49">
        <v>11</v>
      </c>
      <c r="AY36" s="49">
        <v>11</v>
      </c>
      <c r="AZ36" s="49">
        <v>6</v>
      </c>
      <c r="BA36" s="49">
        <v>6</v>
      </c>
      <c r="BB36" s="49">
        <v>6</v>
      </c>
      <c r="BC36" s="175">
        <v>6</v>
      </c>
      <c r="BD36" s="49">
        <v>6</v>
      </c>
      <c r="BE36" s="49">
        <v>6</v>
      </c>
      <c r="BF36" s="49">
        <v>6</v>
      </c>
      <c r="BG36" s="49">
        <v>6</v>
      </c>
      <c r="BH36" s="156">
        <f t="shared" si="12"/>
        <v>15.333333333333334</v>
      </c>
    </row>
    <row r="37" spans="1:60" s="25" customFormat="1">
      <c r="A37" s="24" t="s">
        <v>537</v>
      </c>
      <c r="B37" s="24" t="s">
        <v>87</v>
      </c>
      <c r="C37" s="50">
        <v>2</v>
      </c>
      <c r="D37" s="51">
        <v>2</v>
      </c>
      <c r="E37" s="51">
        <v>2</v>
      </c>
      <c r="F37" s="51">
        <v>2</v>
      </c>
      <c r="G37" s="51">
        <v>2</v>
      </c>
      <c r="H37" s="51">
        <v>2</v>
      </c>
      <c r="I37" s="51">
        <v>2</v>
      </c>
      <c r="J37" s="51">
        <v>3</v>
      </c>
      <c r="K37" s="51">
        <v>3</v>
      </c>
      <c r="L37" s="51">
        <v>3</v>
      </c>
      <c r="M37" s="51">
        <v>3</v>
      </c>
      <c r="N37" s="51">
        <v>3</v>
      </c>
      <c r="O37" s="51">
        <v>3</v>
      </c>
      <c r="P37" s="51">
        <v>3</v>
      </c>
      <c r="Q37" s="51">
        <v>2</v>
      </c>
      <c r="R37" s="51">
        <v>2</v>
      </c>
      <c r="S37" s="51">
        <v>2</v>
      </c>
      <c r="T37" s="51">
        <v>2</v>
      </c>
      <c r="U37" s="51">
        <v>2</v>
      </c>
      <c r="V37" s="51">
        <v>2</v>
      </c>
      <c r="W37" s="51">
        <v>2</v>
      </c>
      <c r="X37" s="51">
        <v>3</v>
      </c>
      <c r="Y37" s="51">
        <v>3</v>
      </c>
      <c r="Z37" s="51">
        <v>3</v>
      </c>
      <c r="AA37" s="51">
        <v>3</v>
      </c>
      <c r="AB37" s="51">
        <v>3</v>
      </c>
      <c r="AC37" s="51">
        <v>3</v>
      </c>
      <c r="AD37" s="51">
        <v>3</v>
      </c>
      <c r="AE37" s="163">
        <v>3</v>
      </c>
      <c r="AF37" s="163">
        <v>3</v>
      </c>
      <c r="AG37" s="163">
        <v>3</v>
      </c>
      <c r="AH37" s="163">
        <v>3</v>
      </c>
      <c r="AI37" s="163">
        <v>3</v>
      </c>
      <c r="AJ37" s="163">
        <v>3</v>
      </c>
      <c r="AK37" s="163">
        <v>3</v>
      </c>
      <c r="AL37" s="51">
        <v>3</v>
      </c>
      <c r="AM37" s="51">
        <v>3</v>
      </c>
      <c r="AN37" s="51">
        <v>3</v>
      </c>
      <c r="AO37" s="51">
        <v>3</v>
      </c>
      <c r="AP37" s="51">
        <v>3</v>
      </c>
      <c r="AQ37" s="51">
        <v>3</v>
      </c>
      <c r="AR37" s="51">
        <v>3</v>
      </c>
      <c r="AS37" s="51">
        <v>2</v>
      </c>
      <c r="AT37" s="51">
        <v>2</v>
      </c>
      <c r="AU37" s="51">
        <v>2</v>
      </c>
      <c r="AV37" s="51">
        <v>2</v>
      </c>
      <c r="AW37" s="51">
        <v>2</v>
      </c>
      <c r="AX37" s="51">
        <v>2</v>
      </c>
      <c r="AY37" s="51">
        <v>2</v>
      </c>
      <c r="AZ37" s="51">
        <v>1</v>
      </c>
      <c r="BA37" s="51">
        <v>1</v>
      </c>
      <c r="BB37" s="51">
        <v>1</v>
      </c>
      <c r="BC37" s="176">
        <v>1</v>
      </c>
      <c r="BD37" s="51">
        <v>1</v>
      </c>
      <c r="BE37" s="51">
        <v>1</v>
      </c>
      <c r="BF37" s="51">
        <v>1</v>
      </c>
      <c r="BG37" s="52">
        <v>1</v>
      </c>
      <c r="BH37" s="156">
        <f t="shared" si="12"/>
        <v>2.3508771929824563</v>
      </c>
    </row>
    <row r="38" spans="1:60" s="90" customFormat="1" ht="16.149999999999999" customHeight="1">
      <c r="A38" s="88" t="s">
        <v>543</v>
      </c>
      <c r="B38" s="88" t="s">
        <v>87</v>
      </c>
      <c r="C38" s="89">
        <f>C36*1.25</f>
        <v>18.75</v>
      </c>
      <c r="D38" s="89">
        <f t="shared" ref="D38:AD38" si="17">D36*1.25</f>
        <v>18.75</v>
      </c>
      <c r="E38" s="89">
        <f t="shared" si="17"/>
        <v>18.75</v>
      </c>
      <c r="F38" s="89">
        <f t="shared" si="17"/>
        <v>18.75</v>
      </c>
      <c r="G38" s="89">
        <f t="shared" si="17"/>
        <v>18.75</v>
      </c>
      <c r="H38" s="89">
        <f t="shared" si="17"/>
        <v>18.75</v>
      </c>
      <c r="I38" s="89">
        <f t="shared" si="17"/>
        <v>18.75</v>
      </c>
      <c r="J38" s="89">
        <f t="shared" si="17"/>
        <v>21.25</v>
      </c>
      <c r="K38" s="89">
        <f t="shared" si="17"/>
        <v>21.25</v>
      </c>
      <c r="L38" s="89">
        <f t="shared" si="17"/>
        <v>21.25</v>
      </c>
      <c r="M38" s="89">
        <f t="shared" si="17"/>
        <v>21.25</v>
      </c>
      <c r="N38" s="89">
        <f t="shared" si="17"/>
        <v>21.25</v>
      </c>
      <c r="O38" s="89">
        <f t="shared" si="17"/>
        <v>21.25</v>
      </c>
      <c r="P38" s="89">
        <f t="shared" si="17"/>
        <v>21.25</v>
      </c>
      <c r="Q38" s="89">
        <f t="shared" si="17"/>
        <v>17.5</v>
      </c>
      <c r="R38" s="89">
        <f t="shared" si="17"/>
        <v>17.5</v>
      </c>
      <c r="S38" s="89">
        <f t="shared" si="17"/>
        <v>17.5</v>
      </c>
      <c r="T38" s="89">
        <f t="shared" si="17"/>
        <v>17.5</v>
      </c>
      <c r="U38" s="89">
        <f t="shared" si="17"/>
        <v>17.5</v>
      </c>
      <c r="V38" s="89">
        <f t="shared" si="17"/>
        <v>17.5</v>
      </c>
      <c r="W38" s="89">
        <f t="shared" si="17"/>
        <v>17.5</v>
      </c>
      <c r="X38" s="89">
        <f t="shared" si="17"/>
        <v>23.75</v>
      </c>
      <c r="Y38" s="89">
        <f t="shared" si="17"/>
        <v>23.75</v>
      </c>
      <c r="Z38" s="89">
        <f t="shared" si="17"/>
        <v>23.75</v>
      </c>
      <c r="AA38" s="89">
        <f t="shared" si="17"/>
        <v>23.75</v>
      </c>
      <c r="AB38" s="89">
        <f t="shared" si="17"/>
        <v>23.75</v>
      </c>
      <c r="AC38" s="89">
        <f t="shared" si="17"/>
        <v>23.75</v>
      </c>
      <c r="AD38" s="89">
        <f t="shared" si="17"/>
        <v>23.75</v>
      </c>
      <c r="AE38" s="162">
        <f t="shared" ref="AE38:AK38" si="18">AE36*1.25</f>
        <v>23.75</v>
      </c>
      <c r="AF38" s="162">
        <f t="shared" si="18"/>
        <v>23.75</v>
      </c>
      <c r="AG38" s="162">
        <f t="shared" si="18"/>
        <v>23.75</v>
      </c>
      <c r="AH38" s="162">
        <f t="shared" si="18"/>
        <v>23.75</v>
      </c>
      <c r="AI38" s="162">
        <f t="shared" si="18"/>
        <v>23.75</v>
      </c>
      <c r="AJ38" s="162">
        <f t="shared" si="18"/>
        <v>23.75</v>
      </c>
      <c r="AK38" s="162">
        <f t="shared" si="18"/>
        <v>23.75</v>
      </c>
      <c r="AL38" s="89">
        <f t="shared" ref="AL38:BG38" si="19">AL36*1.25</f>
        <v>28.75</v>
      </c>
      <c r="AM38" s="89">
        <f t="shared" si="19"/>
        <v>28.75</v>
      </c>
      <c r="AN38" s="89">
        <f t="shared" si="19"/>
        <v>28.75</v>
      </c>
      <c r="AO38" s="89">
        <f t="shared" si="19"/>
        <v>28.75</v>
      </c>
      <c r="AP38" s="89">
        <f t="shared" si="19"/>
        <v>28.75</v>
      </c>
      <c r="AQ38" s="89">
        <f t="shared" si="19"/>
        <v>28.75</v>
      </c>
      <c r="AR38" s="89">
        <f t="shared" si="19"/>
        <v>28.75</v>
      </c>
      <c r="AS38" s="89">
        <f t="shared" si="19"/>
        <v>13.75</v>
      </c>
      <c r="AT38" s="89">
        <f t="shared" si="19"/>
        <v>13.75</v>
      </c>
      <c r="AU38" s="89">
        <f t="shared" si="19"/>
        <v>13.75</v>
      </c>
      <c r="AV38" s="89">
        <f t="shared" si="19"/>
        <v>13.75</v>
      </c>
      <c r="AW38" s="89">
        <f t="shared" si="19"/>
        <v>13.75</v>
      </c>
      <c r="AX38" s="89">
        <f t="shared" si="19"/>
        <v>13.75</v>
      </c>
      <c r="AY38" s="89">
        <f t="shared" si="19"/>
        <v>13.75</v>
      </c>
      <c r="AZ38" s="89">
        <f t="shared" si="19"/>
        <v>7.5</v>
      </c>
      <c r="BA38" s="89">
        <f t="shared" si="19"/>
        <v>7.5</v>
      </c>
      <c r="BB38" s="89">
        <f t="shared" si="19"/>
        <v>7.5</v>
      </c>
      <c r="BC38" s="175">
        <f t="shared" si="19"/>
        <v>7.5</v>
      </c>
      <c r="BD38" s="89">
        <f t="shared" si="19"/>
        <v>7.5</v>
      </c>
      <c r="BE38" s="89">
        <f t="shared" si="19"/>
        <v>7.5</v>
      </c>
      <c r="BF38" s="89">
        <f t="shared" si="19"/>
        <v>7.5</v>
      </c>
      <c r="BG38" s="89">
        <f t="shared" si="19"/>
        <v>7.5</v>
      </c>
      <c r="BH38" s="156">
        <f t="shared" si="12"/>
        <v>19.166666666666668</v>
      </c>
    </row>
    <row r="39" spans="1:60" s="90" customFormat="1">
      <c r="A39" s="88" t="s">
        <v>539</v>
      </c>
      <c r="B39" s="88" t="s">
        <v>87</v>
      </c>
      <c r="C39" s="91">
        <v>3</v>
      </c>
      <c r="D39" s="91">
        <v>3</v>
      </c>
      <c r="E39" s="91">
        <v>3</v>
      </c>
      <c r="F39" s="91">
        <v>3</v>
      </c>
      <c r="G39" s="91">
        <v>3</v>
      </c>
      <c r="H39" s="91">
        <v>3</v>
      </c>
      <c r="I39" s="91">
        <v>3</v>
      </c>
      <c r="J39" s="91">
        <v>3</v>
      </c>
      <c r="K39" s="91">
        <v>3</v>
      </c>
      <c r="L39" s="91">
        <v>3</v>
      </c>
      <c r="M39" s="91">
        <v>3</v>
      </c>
      <c r="N39" s="91">
        <v>3</v>
      </c>
      <c r="O39" s="91">
        <v>3</v>
      </c>
      <c r="P39" s="91">
        <v>3</v>
      </c>
      <c r="Q39" s="91">
        <v>3</v>
      </c>
      <c r="R39" s="91">
        <v>3</v>
      </c>
      <c r="S39" s="91">
        <v>3</v>
      </c>
      <c r="T39" s="91">
        <v>3</v>
      </c>
      <c r="U39" s="91">
        <v>3</v>
      </c>
      <c r="V39" s="91">
        <v>3</v>
      </c>
      <c r="W39" s="91">
        <v>3</v>
      </c>
      <c r="X39" s="91">
        <v>3</v>
      </c>
      <c r="Y39" s="91">
        <v>3</v>
      </c>
      <c r="Z39" s="91">
        <v>3</v>
      </c>
      <c r="AA39" s="91">
        <v>3</v>
      </c>
      <c r="AB39" s="91">
        <v>3</v>
      </c>
      <c r="AC39" s="91">
        <v>3</v>
      </c>
      <c r="AD39" s="91">
        <v>3</v>
      </c>
      <c r="AE39" s="164">
        <v>3</v>
      </c>
      <c r="AF39" s="164">
        <v>3</v>
      </c>
      <c r="AG39" s="164">
        <v>3</v>
      </c>
      <c r="AH39" s="164">
        <v>3</v>
      </c>
      <c r="AI39" s="164">
        <v>3</v>
      </c>
      <c r="AJ39" s="164">
        <v>3</v>
      </c>
      <c r="AK39" s="164">
        <v>3</v>
      </c>
      <c r="AL39" s="91">
        <v>4</v>
      </c>
      <c r="AM39" s="91">
        <v>4</v>
      </c>
      <c r="AN39" s="91">
        <v>4</v>
      </c>
      <c r="AO39" s="91">
        <v>4</v>
      </c>
      <c r="AP39" s="91">
        <v>4</v>
      </c>
      <c r="AQ39" s="91">
        <v>4</v>
      </c>
      <c r="AR39" s="91">
        <v>4</v>
      </c>
      <c r="AS39" s="91">
        <v>2</v>
      </c>
      <c r="AT39" s="91">
        <v>2</v>
      </c>
      <c r="AU39" s="91">
        <v>2</v>
      </c>
      <c r="AV39" s="91">
        <v>2</v>
      </c>
      <c r="AW39" s="91">
        <v>2</v>
      </c>
      <c r="AX39" s="91">
        <v>2</v>
      </c>
      <c r="AY39" s="91">
        <v>2</v>
      </c>
      <c r="AZ39" s="91">
        <v>1</v>
      </c>
      <c r="BA39" s="91">
        <v>1</v>
      </c>
      <c r="BB39" s="91">
        <v>1</v>
      </c>
      <c r="BC39" s="177">
        <v>1</v>
      </c>
      <c r="BD39" s="91">
        <v>1</v>
      </c>
      <c r="BE39" s="91">
        <v>1</v>
      </c>
      <c r="BF39" s="91">
        <f>BF37*1.25</f>
        <v>1.25</v>
      </c>
      <c r="BG39" s="91">
        <f>BG37*1.25</f>
        <v>1.25</v>
      </c>
      <c r="BH39" s="156">
        <f t="shared" si="12"/>
        <v>2.7280701754385963</v>
      </c>
    </row>
    <row r="40" spans="1:60" s="90" customFormat="1" ht="16.149999999999999" customHeight="1">
      <c r="A40" s="88" t="s">
        <v>544</v>
      </c>
      <c r="B40" s="88" t="s">
        <v>87</v>
      </c>
      <c r="C40" s="89">
        <f>C36*1.5</f>
        <v>22.5</v>
      </c>
      <c r="D40" s="89">
        <f t="shared" ref="D40:AD40" si="20">D36*1.5</f>
        <v>22.5</v>
      </c>
      <c r="E40" s="89">
        <f t="shared" si="20"/>
        <v>22.5</v>
      </c>
      <c r="F40" s="89">
        <f t="shared" si="20"/>
        <v>22.5</v>
      </c>
      <c r="G40" s="89">
        <f t="shared" si="20"/>
        <v>22.5</v>
      </c>
      <c r="H40" s="89">
        <f t="shared" si="20"/>
        <v>22.5</v>
      </c>
      <c r="I40" s="89">
        <f t="shared" si="20"/>
        <v>22.5</v>
      </c>
      <c r="J40" s="89">
        <f t="shared" si="20"/>
        <v>25.5</v>
      </c>
      <c r="K40" s="89">
        <f t="shared" si="20"/>
        <v>25.5</v>
      </c>
      <c r="L40" s="89">
        <f t="shared" si="20"/>
        <v>25.5</v>
      </c>
      <c r="M40" s="89">
        <f t="shared" si="20"/>
        <v>25.5</v>
      </c>
      <c r="N40" s="89">
        <f t="shared" si="20"/>
        <v>25.5</v>
      </c>
      <c r="O40" s="89">
        <f t="shared" si="20"/>
        <v>25.5</v>
      </c>
      <c r="P40" s="89">
        <f t="shared" si="20"/>
        <v>25.5</v>
      </c>
      <c r="Q40" s="89">
        <f t="shared" si="20"/>
        <v>21</v>
      </c>
      <c r="R40" s="89">
        <f t="shared" si="20"/>
        <v>21</v>
      </c>
      <c r="S40" s="89">
        <f t="shared" si="20"/>
        <v>21</v>
      </c>
      <c r="T40" s="89">
        <f t="shared" si="20"/>
        <v>21</v>
      </c>
      <c r="U40" s="89">
        <f t="shared" si="20"/>
        <v>21</v>
      </c>
      <c r="V40" s="89">
        <f t="shared" si="20"/>
        <v>21</v>
      </c>
      <c r="W40" s="89">
        <f t="shared" si="20"/>
        <v>21</v>
      </c>
      <c r="X40" s="89">
        <f t="shared" si="20"/>
        <v>28.5</v>
      </c>
      <c r="Y40" s="89">
        <f t="shared" si="20"/>
        <v>28.5</v>
      </c>
      <c r="Z40" s="89">
        <f t="shared" si="20"/>
        <v>28.5</v>
      </c>
      <c r="AA40" s="89">
        <f t="shared" si="20"/>
        <v>28.5</v>
      </c>
      <c r="AB40" s="89">
        <f t="shared" si="20"/>
        <v>28.5</v>
      </c>
      <c r="AC40" s="89">
        <f t="shared" si="20"/>
        <v>28.5</v>
      </c>
      <c r="AD40" s="89">
        <f t="shared" si="20"/>
        <v>28.5</v>
      </c>
      <c r="AE40" s="162">
        <f t="shared" ref="AE40:AK40" si="21">AE36*1.5</f>
        <v>28.5</v>
      </c>
      <c r="AF40" s="162">
        <f t="shared" si="21"/>
        <v>28.5</v>
      </c>
      <c r="AG40" s="162">
        <f t="shared" si="21"/>
        <v>28.5</v>
      </c>
      <c r="AH40" s="162">
        <f t="shared" si="21"/>
        <v>28.5</v>
      </c>
      <c r="AI40" s="162">
        <f t="shared" si="21"/>
        <v>28.5</v>
      </c>
      <c r="AJ40" s="162">
        <f t="shared" si="21"/>
        <v>28.5</v>
      </c>
      <c r="AK40" s="162">
        <f t="shared" si="21"/>
        <v>28.5</v>
      </c>
      <c r="AL40" s="89">
        <f t="shared" ref="AL40:BG40" si="22">AL36*1.5</f>
        <v>34.5</v>
      </c>
      <c r="AM40" s="89">
        <f t="shared" si="22"/>
        <v>34.5</v>
      </c>
      <c r="AN40" s="89">
        <f t="shared" si="22"/>
        <v>34.5</v>
      </c>
      <c r="AO40" s="89">
        <f t="shared" si="22"/>
        <v>34.5</v>
      </c>
      <c r="AP40" s="89">
        <f t="shared" si="22"/>
        <v>34.5</v>
      </c>
      <c r="AQ40" s="89">
        <f t="shared" si="22"/>
        <v>34.5</v>
      </c>
      <c r="AR40" s="89">
        <f t="shared" si="22"/>
        <v>34.5</v>
      </c>
      <c r="AS40" s="89">
        <f t="shared" si="22"/>
        <v>16.5</v>
      </c>
      <c r="AT40" s="89">
        <f t="shared" si="22"/>
        <v>16.5</v>
      </c>
      <c r="AU40" s="89">
        <f t="shared" si="22"/>
        <v>16.5</v>
      </c>
      <c r="AV40" s="89">
        <f t="shared" si="22"/>
        <v>16.5</v>
      </c>
      <c r="AW40" s="89">
        <f t="shared" si="22"/>
        <v>16.5</v>
      </c>
      <c r="AX40" s="89">
        <f t="shared" si="22"/>
        <v>16.5</v>
      </c>
      <c r="AY40" s="89">
        <f t="shared" si="22"/>
        <v>16.5</v>
      </c>
      <c r="AZ40" s="89">
        <f t="shared" si="22"/>
        <v>9</v>
      </c>
      <c r="BA40" s="89">
        <f t="shared" si="22"/>
        <v>9</v>
      </c>
      <c r="BB40" s="89">
        <f t="shared" si="22"/>
        <v>9</v>
      </c>
      <c r="BC40" s="175">
        <f t="shared" si="22"/>
        <v>9</v>
      </c>
      <c r="BD40" s="89">
        <f t="shared" si="22"/>
        <v>9</v>
      </c>
      <c r="BE40" s="89">
        <f t="shared" si="22"/>
        <v>9</v>
      </c>
      <c r="BF40" s="89">
        <f t="shared" si="22"/>
        <v>9</v>
      </c>
      <c r="BG40" s="89">
        <f t="shared" si="22"/>
        <v>9</v>
      </c>
      <c r="BH40" s="156">
        <f t="shared" si="12"/>
        <v>23</v>
      </c>
    </row>
    <row r="41" spans="1:60" s="90" customFormat="1">
      <c r="A41" s="88" t="s">
        <v>545</v>
      </c>
      <c r="B41" s="88" t="s">
        <v>87</v>
      </c>
      <c r="C41" s="91">
        <v>3</v>
      </c>
      <c r="D41" s="91">
        <v>3</v>
      </c>
      <c r="E41" s="91">
        <v>3</v>
      </c>
      <c r="F41" s="91">
        <v>3</v>
      </c>
      <c r="G41" s="91">
        <v>3</v>
      </c>
      <c r="H41" s="91">
        <v>3</v>
      </c>
      <c r="I41" s="91">
        <v>3</v>
      </c>
      <c r="J41" s="91">
        <v>4</v>
      </c>
      <c r="K41" s="91">
        <v>4</v>
      </c>
      <c r="L41" s="91">
        <v>4</v>
      </c>
      <c r="M41" s="91">
        <v>4</v>
      </c>
      <c r="N41" s="91">
        <v>4</v>
      </c>
      <c r="O41" s="91">
        <v>4</v>
      </c>
      <c r="P41" s="91">
        <v>4</v>
      </c>
      <c r="Q41" s="91">
        <v>3</v>
      </c>
      <c r="R41" s="91">
        <v>3</v>
      </c>
      <c r="S41" s="91">
        <v>3</v>
      </c>
      <c r="T41" s="91">
        <v>3</v>
      </c>
      <c r="U41" s="91">
        <v>3</v>
      </c>
      <c r="V41" s="91">
        <v>3</v>
      </c>
      <c r="W41" s="91">
        <v>3</v>
      </c>
      <c r="X41" s="91">
        <v>4</v>
      </c>
      <c r="Y41" s="91">
        <v>4</v>
      </c>
      <c r="Z41" s="91">
        <v>4</v>
      </c>
      <c r="AA41" s="91">
        <v>4</v>
      </c>
      <c r="AB41" s="91">
        <v>4</v>
      </c>
      <c r="AC41" s="91">
        <v>4</v>
      </c>
      <c r="AD41" s="91">
        <v>4</v>
      </c>
      <c r="AE41" s="164">
        <v>4</v>
      </c>
      <c r="AF41" s="164">
        <v>4</v>
      </c>
      <c r="AG41" s="164">
        <v>4</v>
      </c>
      <c r="AH41" s="164">
        <v>4</v>
      </c>
      <c r="AI41" s="164">
        <v>4</v>
      </c>
      <c r="AJ41" s="164">
        <v>4</v>
      </c>
      <c r="AK41" s="164">
        <v>4</v>
      </c>
      <c r="AL41" s="91">
        <v>5</v>
      </c>
      <c r="AM41" s="91">
        <v>5</v>
      </c>
      <c r="AN41" s="91">
        <v>5</v>
      </c>
      <c r="AO41" s="91">
        <v>5</v>
      </c>
      <c r="AP41" s="91">
        <v>5</v>
      </c>
      <c r="AQ41" s="91">
        <v>5</v>
      </c>
      <c r="AR41" s="91">
        <v>5</v>
      </c>
      <c r="AS41" s="91">
        <v>3</v>
      </c>
      <c r="AT41" s="91">
        <v>3</v>
      </c>
      <c r="AU41" s="91">
        <v>3</v>
      </c>
      <c r="AV41" s="91">
        <v>3</v>
      </c>
      <c r="AW41" s="91">
        <v>3</v>
      </c>
      <c r="AX41" s="91">
        <v>3</v>
      </c>
      <c r="AY41" s="91">
        <v>3</v>
      </c>
      <c r="AZ41" s="91">
        <v>1</v>
      </c>
      <c r="BA41" s="91">
        <v>1</v>
      </c>
      <c r="BB41" s="91">
        <v>1</v>
      </c>
      <c r="BC41" s="177">
        <v>1</v>
      </c>
      <c r="BD41" s="91">
        <v>1</v>
      </c>
      <c r="BE41" s="91">
        <v>1</v>
      </c>
      <c r="BF41" s="91">
        <v>1</v>
      </c>
      <c r="BG41" s="91">
        <v>1</v>
      </c>
      <c r="BH41" s="156">
        <f t="shared" si="12"/>
        <v>3.3333333333333335</v>
      </c>
    </row>
    <row r="42" spans="1:60">
      <c r="A42" s="12"/>
      <c r="B42" s="12"/>
      <c r="BH42" s="156" t="e">
        <f t="shared" si="12"/>
        <v>#DIV/0!</v>
      </c>
    </row>
    <row r="43" spans="1:60" hidden="1">
      <c r="A43" s="12" t="s">
        <v>531</v>
      </c>
      <c r="B43" s="12" t="s">
        <v>131</v>
      </c>
      <c r="C43" s="35">
        <v>16</v>
      </c>
      <c r="D43" s="35">
        <v>39</v>
      </c>
      <c r="E43" s="35">
        <v>25</v>
      </c>
      <c r="F43" s="35">
        <v>26</v>
      </c>
      <c r="G43" s="35">
        <v>28</v>
      </c>
      <c r="H43" s="35">
        <v>34</v>
      </c>
      <c r="I43" s="35">
        <v>30</v>
      </c>
      <c r="J43" s="35">
        <v>27</v>
      </c>
      <c r="K43" s="35">
        <v>33</v>
      </c>
      <c r="L43" s="35">
        <v>16</v>
      </c>
      <c r="M43" s="35">
        <v>4</v>
      </c>
      <c r="N43" s="35">
        <v>9</v>
      </c>
      <c r="O43" s="35">
        <v>15</v>
      </c>
      <c r="P43" s="35">
        <v>18</v>
      </c>
      <c r="Q43" s="35">
        <v>23</v>
      </c>
      <c r="R43" s="35">
        <v>17</v>
      </c>
      <c r="S43" s="35">
        <v>14</v>
      </c>
      <c r="T43" s="35">
        <v>2</v>
      </c>
      <c r="U43" s="35">
        <v>17</v>
      </c>
      <c r="V43" s="35">
        <v>23</v>
      </c>
      <c r="W43" s="35">
        <v>26</v>
      </c>
      <c r="X43" s="35">
        <v>24</v>
      </c>
      <c r="Y43" s="35">
        <v>18</v>
      </c>
      <c r="Z43" s="35">
        <v>14</v>
      </c>
      <c r="AA43" s="35">
        <v>6</v>
      </c>
      <c r="AB43" s="35">
        <v>18</v>
      </c>
      <c r="AC43" s="35">
        <v>21</v>
      </c>
      <c r="AD43" s="35">
        <v>23</v>
      </c>
      <c r="AL43" s="35">
        <v>24</v>
      </c>
      <c r="AM43" s="35">
        <v>26</v>
      </c>
      <c r="AN43" s="35">
        <v>11</v>
      </c>
      <c r="AO43" s="35">
        <v>1</v>
      </c>
      <c r="AP43" s="35">
        <v>18</v>
      </c>
      <c r="AQ43" s="35">
        <v>27</v>
      </c>
      <c r="AR43" s="35">
        <v>22</v>
      </c>
      <c r="AS43" s="35">
        <v>21</v>
      </c>
      <c r="AT43" s="35">
        <v>20</v>
      </c>
      <c r="AU43" s="35">
        <v>2</v>
      </c>
      <c r="AV43" s="35">
        <v>4</v>
      </c>
      <c r="AW43" s="35">
        <v>3</v>
      </c>
      <c r="AX43" s="35">
        <v>5</v>
      </c>
      <c r="AY43" s="35">
        <v>1</v>
      </c>
      <c r="AZ43" s="35">
        <v>2</v>
      </c>
      <c r="BA43" s="35">
        <v>0</v>
      </c>
      <c r="BB43" s="35">
        <v>0</v>
      </c>
      <c r="BC43" s="173">
        <v>0</v>
      </c>
      <c r="BD43" s="35">
        <v>0</v>
      </c>
      <c r="BE43" s="35">
        <v>1</v>
      </c>
      <c r="BF43" s="35">
        <v>1</v>
      </c>
      <c r="BG43" s="35">
        <v>2</v>
      </c>
      <c r="BH43" s="156">
        <f t="shared" si="12"/>
        <v>15.14</v>
      </c>
    </row>
    <row r="44" spans="1:60" hidden="1">
      <c r="A44" s="12" t="s">
        <v>532</v>
      </c>
      <c r="B44" s="12" t="s">
        <v>131</v>
      </c>
      <c r="C44" s="35">
        <v>0</v>
      </c>
      <c r="D44" s="35">
        <v>0</v>
      </c>
      <c r="E44" s="35">
        <v>0</v>
      </c>
      <c r="F44" s="35">
        <v>0</v>
      </c>
      <c r="G44" s="35">
        <v>0</v>
      </c>
      <c r="H44" s="35">
        <v>0</v>
      </c>
      <c r="I44" s="35">
        <v>0</v>
      </c>
      <c r="J44" s="35">
        <v>0</v>
      </c>
      <c r="K44" s="35">
        <v>0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35">
        <v>0</v>
      </c>
      <c r="S44" s="35">
        <v>0</v>
      </c>
      <c r="T44" s="35">
        <v>0</v>
      </c>
      <c r="U44" s="35">
        <v>0</v>
      </c>
      <c r="V44" s="35">
        <v>0</v>
      </c>
      <c r="W44" s="35">
        <v>0</v>
      </c>
      <c r="X44" s="35">
        <v>0</v>
      </c>
      <c r="Y44" s="35">
        <v>0</v>
      </c>
      <c r="Z44" s="35">
        <v>0</v>
      </c>
      <c r="AA44" s="35">
        <v>0</v>
      </c>
      <c r="AB44" s="35">
        <v>0</v>
      </c>
      <c r="AC44" s="35">
        <v>0</v>
      </c>
      <c r="AD44" s="35">
        <v>0</v>
      </c>
      <c r="AL44" s="35">
        <v>0</v>
      </c>
      <c r="AM44" s="35">
        <v>0</v>
      </c>
      <c r="AN44" s="35">
        <v>0</v>
      </c>
      <c r="AO44" s="35">
        <v>0</v>
      </c>
      <c r="AP44" s="35">
        <v>0</v>
      </c>
      <c r="AQ44" s="35">
        <v>0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  <c r="AW44" s="35">
        <v>0</v>
      </c>
      <c r="AX44" s="35">
        <v>0</v>
      </c>
      <c r="AY44" s="35">
        <v>0</v>
      </c>
      <c r="AZ44" s="35">
        <v>0</v>
      </c>
      <c r="BA44" s="35">
        <v>0</v>
      </c>
      <c r="BB44" s="35">
        <v>0</v>
      </c>
      <c r="BC44" s="173">
        <v>0</v>
      </c>
      <c r="BD44" s="35">
        <v>0</v>
      </c>
      <c r="BE44" s="35">
        <v>0</v>
      </c>
      <c r="BF44" s="35">
        <v>0</v>
      </c>
      <c r="BG44" s="35">
        <v>0</v>
      </c>
      <c r="BH44" s="156">
        <f t="shared" si="12"/>
        <v>0</v>
      </c>
    </row>
    <row r="45" spans="1:60" s="27" customFormat="1">
      <c r="A45" s="26" t="s">
        <v>533</v>
      </c>
      <c r="B45" s="26" t="s">
        <v>131</v>
      </c>
      <c r="C45" s="53">
        <f t="shared" ref="C45:AO45" si="23">C43+C44</f>
        <v>16</v>
      </c>
      <c r="D45" s="53">
        <f t="shared" si="23"/>
        <v>39</v>
      </c>
      <c r="E45" s="53">
        <f t="shared" si="23"/>
        <v>25</v>
      </c>
      <c r="F45" s="53">
        <f t="shared" si="23"/>
        <v>26</v>
      </c>
      <c r="G45" s="53">
        <f t="shared" si="23"/>
        <v>28</v>
      </c>
      <c r="H45" s="53">
        <f t="shared" si="23"/>
        <v>34</v>
      </c>
      <c r="I45" s="53">
        <f t="shared" si="23"/>
        <v>30</v>
      </c>
      <c r="J45" s="53">
        <f t="shared" si="23"/>
        <v>27</v>
      </c>
      <c r="K45" s="53">
        <f t="shared" si="23"/>
        <v>33</v>
      </c>
      <c r="L45" s="53">
        <f t="shared" si="23"/>
        <v>16</v>
      </c>
      <c r="M45" s="53">
        <f t="shared" si="23"/>
        <v>4</v>
      </c>
      <c r="N45" s="53">
        <f t="shared" si="23"/>
        <v>9</v>
      </c>
      <c r="O45" s="53">
        <f t="shared" si="23"/>
        <v>15</v>
      </c>
      <c r="P45" s="53">
        <f t="shared" si="23"/>
        <v>18</v>
      </c>
      <c r="Q45" s="53">
        <f t="shared" si="23"/>
        <v>23</v>
      </c>
      <c r="R45" s="53">
        <f t="shared" si="23"/>
        <v>17</v>
      </c>
      <c r="S45" s="53">
        <f t="shared" si="23"/>
        <v>14</v>
      </c>
      <c r="T45" s="53">
        <f t="shared" si="23"/>
        <v>2</v>
      </c>
      <c r="U45" s="53">
        <f t="shared" si="23"/>
        <v>17</v>
      </c>
      <c r="V45" s="53">
        <f t="shared" si="23"/>
        <v>23</v>
      </c>
      <c r="W45" s="53">
        <f t="shared" si="23"/>
        <v>26</v>
      </c>
      <c r="X45" s="53">
        <f t="shared" si="23"/>
        <v>24</v>
      </c>
      <c r="Y45" s="53">
        <f t="shared" si="23"/>
        <v>18</v>
      </c>
      <c r="Z45" s="53">
        <f t="shared" si="23"/>
        <v>14</v>
      </c>
      <c r="AA45" s="53">
        <f t="shared" si="23"/>
        <v>6</v>
      </c>
      <c r="AB45" s="53">
        <f t="shared" si="23"/>
        <v>18</v>
      </c>
      <c r="AC45" s="53">
        <f t="shared" si="23"/>
        <v>21</v>
      </c>
      <c r="AD45" s="53">
        <f t="shared" si="23"/>
        <v>23</v>
      </c>
      <c r="AE45" s="160"/>
      <c r="AF45" s="160"/>
      <c r="AG45" s="160"/>
      <c r="AH45" s="160"/>
      <c r="AI45" s="160"/>
      <c r="AJ45" s="160"/>
      <c r="AK45" s="160"/>
      <c r="AL45" s="53">
        <f t="shared" si="23"/>
        <v>24</v>
      </c>
      <c r="AM45" s="53">
        <f t="shared" si="23"/>
        <v>26</v>
      </c>
      <c r="AN45" s="53">
        <f t="shared" si="23"/>
        <v>11</v>
      </c>
      <c r="AO45" s="53">
        <f t="shared" si="23"/>
        <v>1</v>
      </c>
      <c r="AP45" s="53">
        <f t="shared" ref="AP45:BG45" si="24">AP43+AP44</f>
        <v>18</v>
      </c>
      <c r="AQ45" s="53">
        <f t="shared" si="24"/>
        <v>27</v>
      </c>
      <c r="AR45" s="53">
        <f t="shared" si="24"/>
        <v>22</v>
      </c>
      <c r="AS45" s="53">
        <f t="shared" si="24"/>
        <v>21</v>
      </c>
      <c r="AT45" s="53">
        <f t="shared" si="24"/>
        <v>20</v>
      </c>
      <c r="AU45" s="53">
        <f t="shared" si="24"/>
        <v>2</v>
      </c>
      <c r="AV45" s="53">
        <f t="shared" si="24"/>
        <v>4</v>
      </c>
      <c r="AW45" s="53">
        <f t="shared" si="24"/>
        <v>3</v>
      </c>
      <c r="AX45" s="53">
        <f t="shared" si="24"/>
        <v>5</v>
      </c>
      <c r="AY45" s="53">
        <f t="shared" si="24"/>
        <v>1</v>
      </c>
      <c r="AZ45" s="53">
        <f t="shared" si="24"/>
        <v>2</v>
      </c>
      <c r="BA45" s="53">
        <f t="shared" si="24"/>
        <v>0</v>
      </c>
      <c r="BB45" s="53">
        <f t="shared" si="24"/>
        <v>0</v>
      </c>
      <c r="BC45" s="173">
        <f t="shared" si="24"/>
        <v>0</v>
      </c>
      <c r="BD45" s="53">
        <f t="shared" si="24"/>
        <v>0</v>
      </c>
      <c r="BE45" s="53">
        <f t="shared" si="24"/>
        <v>1</v>
      </c>
      <c r="BF45" s="53">
        <f t="shared" si="24"/>
        <v>1</v>
      </c>
      <c r="BG45" s="53">
        <f t="shared" si="24"/>
        <v>2</v>
      </c>
      <c r="BH45" s="156">
        <f t="shared" si="12"/>
        <v>15.14</v>
      </c>
    </row>
    <row r="46" spans="1:60" s="27" customFormat="1">
      <c r="A46" s="26" t="s">
        <v>534</v>
      </c>
      <c r="B46" s="26" t="s">
        <v>131</v>
      </c>
      <c r="C46" s="53">
        <v>3</v>
      </c>
      <c r="D46" s="53">
        <v>4</v>
      </c>
      <c r="E46" s="53">
        <v>4</v>
      </c>
      <c r="F46" s="53">
        <v>6</v>
      </c>
      <c r="G46" s="53">
        <v>6</v>
      </c>
      <c r="H46" s="53">
        <v>6</v>
      </c>
      <c r="I46" s="53">
        <v>5</v>
      </c>
      <c r="J46" s="53">
        <v>5</v>
      </c>
      <c r="K46" s="53">
        <v>6</v>
      </c>
      <c r="L46" s="53">
        <v>6</v>
      </c>
      <c r="M46" s="53">
        <v>8</v>
      </c>
      <c r="N46" s="53">
        <v>6</v>
      </c>
      <c r="O46" s="53">
        <v>5</v>
      </c>
      <c r="P46" s="53">
        <v>5</v>
      </c>
      <c r="Q46" s="53">
        <v>4</v>
      </c>
      <c r="R46" s="53">
        <v>4</v>
      </c>
      <c r="S46" s="53">
        <v>5</v>
      </c>
      <c r="T46" s="53">
        <v>6</v>
      </c>
      <c r="U46" s="53">
        <v>6</v>
      </c>
      <c r="V46" s="53">
        <v>4</v>
      </c>
      <c r="W46" s="53">
        <v>7</v>
      </c>
      <c r="X46" s="53">
        <v>7</v>
      </c>
      <c r="Y46" s="53">
        <v>6</v>
      </c>
      <c r="Z46" s="53">
        <v>5</v>
      </c>
      <c r="AA46" s="53">
        <v>6</v>
      </c>
      <c r="AB46" s="53">
        <v>7</v>
      </c>
      <c r="AC46" s="53">
        <v>6</v>
      </c>
      <c r="AD46" s="53">
        <v>4</v>
      </c>
      <c r="AE46" s="160"/>
      <c r="AF46" s="160"/>
      <c r="AG46" s="160"/>
      <c r="AH46" s="160"/>
      <c r="AI46" s="160"/>
      <c r="AJ46" s="160"/>
      <c r="AK46" s="160"/>
      <c r="AL46" s="53">
        <v>5</v>
      </c>
      <c r="AM46" s="53">
        <v>4</v>
      </c>
      <c r="AN46" s="53">
        <v>2</v>
      </c>
      <c r="AO46" s="53">
        <v>3</v>
      </c>
      <c r="AP46" s="53">
        <v>6</v>
      </c>
      <c r="AQ46" s="53">
        <v>6</v>
      </c>
      <c r="AR46" s="53">
        <v>5</v>
      </c>
      <c r="AS46" s="53">
        <v>6</v>
      </c>
      <c r="AT46" s="53">
        <v>3</v>
      </c>
      <c r="AU46" s="53">
        <v>3</v>
      </c>
      <c r="AV46" s="53">
        <v>4</v>
      </c>
      <c r="AW46" s="53">
        <v>3</v>
      </c>
      <c r="AX46" s="53">
        <v>6</v>
      </c>
      <c r="AY46" s="53">
        <v>4</v>
      </c>
      <c r="AZ46" s="53">
        <v>5</v>
      </c>
      <c r="BA46" s="53">
        <v>5</v>
      </c>
      <c r="BB46" s="53">
        <v>5</v>
      </c>
      <c r="BC46" s="173">
        <v>5</v>
      </c>
      <c r="BD46" s="53">
        <v>4</v>
      </c>
      <c r="BE46" s="53">
        <v>5</v>
      </c>
      <c r="BF46" s="53">
        <v>5</v>
      </c>
      <c r="BG46" s="53">
        <v>8</v>
      </c>
      <c r="BH46" s="156">
        <f t="shared" si="12"/>
        <v>5.08</v>
      </c>
    </row>
    <row r="47" spans="1:60" s="27" customFormat="1">
      <c r="A47" s="26"/>
      <c r="B47" s="26"/>
      <c r="C47" s="92">
        <v>44792</v>
      </c>
      <c r="D47" s="92">
        <v>44793</v>
      </c>
      <c r="E47" s="92">
        <v>44794</v>
      </c>
      <c r="F47" s="92">
        <v>44795</v>
      </c>
      <c r="G47" s="92">
        <v>44796</v>
      </c>
      <c r="H47" s="92">
        <v>44797</v>
      </c>
      <c r="I47" s="92">
        <v>44798</v>
      </c>
      <c r="J47" s="92">
        <v>44799</v>
      </c>
      <c r="K47" s="92">
        <v>44800</v>
      </c>
      <c r="L47" s="92">
        <v>44801</v>
      </c>
      <c r="M47" s="92">
        <v>44802</v>
      </c>
      <c r="N47" s="92">
        <v>44803</v>
      </c>
      <c r="O47" s="92">
        <v>44804</v>
      </c>
      <c r="P47" s="92">
        <v>44805</v>
      </c>
      <c r="Q47" s="92">
        <v>44806</v>
      </c>
      <c r="R47" s="92">
        <v>44807</v>
      </c>
      <c r="S47" s="92">
        <v>44808</v>
      </c>
      <c r="T47" s="92">
        <v>44809</v>
      </c>
      <c r="U47" s="92">
        <v>44810</v>
      </c>
      <c r="V47" s="92">
        <v>44811</v>
      </c>
      <c r="W47" s="92">
        <v>44812</v>
      </c>
      <c r="X47" s="92">
        <v>44813</v>
      </c>
      <c r="Y47" s="92">
        <v>44814</v>
      </c>
      <c r="Z47" s="92">
        <v>44815</v>
      </c>
      <c r="AA47" s="92">
        <v>44816</v>
      </c>
      <c r="AB47" s="92">
        <v>44817</v>
      </c>
      <c r="AC47" s="92">
        <v>44818</v>
      </c>
      <c r="AD47" s="92">
        <v>44819</v>
      </c>
      <c r="AE47" s="161">
        <v>44820</v>
      </c>
      <c r="AF47" s="161">
        <v>44821</v>
      </c>
      <c r="AG47" s="161">
        <v>44822</v>
      </c>
      <c r="AH47" s="161">
        <v>44823</v>
      </c>
      <c r="AI47" s="161">
        <v>44824</v>
      </c>
      <c r="AJ47" s="161">
        <v>44825</v>
      </c>
      <c r="AK47" s="161">
        <v>44826</v>
      </c>
      <c r="AL47" s="92">
        <v>44827</v>
      </c>
      <c r="AM47" s="92">
        <v>44828</v>
      </c>
      <c r="AN47" s="92">
        <v>44829</v>
      </c>
      <c r="AO47" s="92">
        <v>44830</v>
      </c>
      <c r="AP47" s="92">
        <v>44831</v>
      </c>
      <c r="AQ47" s="92">
        <v>44832</v>
      </c>
      <c r="AR47" s="92">
        <v>44833</v>
      </c>
      <c r="AS47" s="92">
        <v>44834</v>
      </c>
      <c r="AT47" s="92">
        <v>44835</v>
      </c>
      <c r="AU47" s="92">
        <v>44836</v>
      </c>
      <c r="AV47" s="92">
        <v>44837</v>
      </c>
      <c r="AW47" s="92">
        <v>44838</v>
      </c>
      <c r="AX47" s="92">
        <v>44839</v>
      </c>
      <c r="AY47" s="92">
        <v>44840</v>
      </c>
      <c r="AZ47" s="92">
        <v>44841</v>
      </c>
      <c r="BA47" s="92">
        <v>44842</v>
      </c>
      <c r="BB47" s="92">
        <v>44843</v>
      </c>
      <c r="BC47" s="174">
        <v>44844</v>
      </c>
      <c r="BD47" s="92">
        <v>44845</v>
      </c>
      <c r="BE47" s="92">
        <v>44846</v>
      </c>
      <c r="BF47" s="92">
        <v>44847</v>
      </c>
      <c r="BG47" s="92">
        <v>44848</v>
      </c>
      <c r="BH47" s="156">
        <f t="shared" si="12"/>
        <v>44820</v>
      </c>
    </row>
    <row r="48" spans="1:60" s="27" customFormat="1">
      <c r="A48" s="26" t="s">
        <v>536</v>
      </c>
      <c r="B48" s="26" t="s">
        <v>131</v>
      </c>
      <c r="C48" s="54">
        <v>26</v>
      </c>
      <c r="D48" s="54">
        <v>26</v>
      </c>
      <c r="E48" s="54">
        <v>26</v>
      </c>
      <c r="F48" s="54">
        <v>26</v>
      </c>
      <c r="G48" s="54">
        <v>26</v>
      </c>
      <c r="H48" s="54">
        <v>26</v>
      </c>
      <c r="I48" s="54">
        <v>26</v>
      </c>
      <c r="J48" s="54">
        <v>16</v>
      </c>
      <c r="K48" s="54">
        <v>16</v>
      </c>
      <c r="L48" s="54">
        <v>16</v>
      </c>
      <c r="M48" s="54">
        <v>16</v>
      </c>
      <c r="N48" s="54">
        <v>16</v>
      </c>
      <c r="O48" s="54">
        <v>16</v>
      </c>
      <c r="P48" s="54">
        <v>16</v>
      </c>
      <c r="Q48" s="54">
        <v>16</v>
      </c>
      <c r="R48" s="54">
        <v>16</v>
      </c>
      <c r="S48" s="54">
        <v>16</v>
      </c>
      <c r="T48" s="54">
        <v>16</v>
      </c>
      <c r="U48" s="54">
        <v>16</v>
      </c>
      <c r="V48" s="54">
        <v>16</v>
      </c>
      <c r="W48" s="54">
        <v>16</v>
      </c>
      <c r="X48" s="54">
        <v>16</v>
      </c>
      <c r="Y48" s="54">
        <v>16</v>
      </c>
      <c r="Z48" s="54">
        <v>16</v>
      </c>
      <c r="AA48" s="54">
        <v>16</v>
      </c>
      <c r="AB48" s="54">
        <v>16</v>
      </c>
      <c r="AC48" s="54">
        <v>16</v>
      </c>
      <c r="AD48" s="54">
        <v>16</v>
      </c>
      <c r="AE48" s="162">
        <v>16</v>
      </c>
      <c r="AF48" s="162">
        <v>16</v>
      </c>
      <c r="AG48" s="162">
        <v>16</v>
      </c>
      <c r="AH48" s="162">
        <v>16</v>
      </c>
      <c r="AI48" s="162">
        <v>16</v>
      </c>
      <c r="AJ48" s="162">
        <v>16</v>
      </c>
      <c r="AK48" s="162">
        <v>16</v>
      </c>
      <c r="AL48" s="54">
        <v>17</v>
      </c>
      <c r="AM48" s="54">
        <v>17</v>
      </c>
      <c r="AN48" s="54">
        <v>17</v>
      </c>
      <c r="AO48" s="54">
        <v>17</v>
      </c>
      <c r="AP48" s="54">
        <v>17</v>
      </c>
      <c r="AQ48" s="54">
        <v>17</v>
      </c>
      <c r="AR48" s="54">
        <v>17</v>
      </c>
      <c r="AS48" s="54">
        <v>7</v>
      </c>
      <c r="AT48" s="54">
        <v>7</v>
      </c>
      <c r="AU48" s="54">
        <v>7</v>
      </c>
      <c r="AV48" s="54">
        <v>7</v>
      </c>
      <c r="AW48" s="54">
        <v>7</v>
      </c>
      <c r="AX48" s="54">
        <v>7</v>
      </c>
      <c r="AY48" s="54">
        <v>7</v>
      </c>
      <c r="AZ48" s="54">
        <v>1</v>
      </c>
      <c r="BA48" s="54">
        <v>1</v>
      </c>
      <c r="BB48" s="54">
        <v>1</v>
      </c>
      <c r="BC48" s="175">
        <v>1</v>
      </c>
      <c r="BD48" s="54">
        <v>1</v>
      </c>
      <c r="BE48" s="54">
        <v>1</v>
      </c>
      <c r="BF48" s="54">
        <v>1</v>
      </c>
      <c r="BG48" s="54">
        <v>1</v>
      </c>
      <c r="BH48" s="156">
        <f t="shared" si="12"/>
        <v>14.140350877192983</v>
      </c>
    </row>
    <row r="49" spans="1:60" s="27" customFormat="1">
      <c r="A49" s="26" t="s">
        <v>537</v>
      </c>
      <c r="B49" s="26" t="s">
        <v>131</v>
      </c>
      <c r="C49" s="55">
        <v>4</v>
      </c>
      <c r="D49" s="56">
        <v>4</v>
      </c>
      <c r="E49" s="56">
        <v>4</v>
      </c>
      <c r="F49" s="56">
        <v>4</v>
      </c>
      <c r="G49" s="56">
        <v>4</v>
      </c>
      <c r="H49" s="56">
        <v>4</v>
      </c>
      <c r="I49" s="56">
        <v>4</v>
      </c>
      <c r="J49" s="56">
        <v>2</v>
      </c>
      <c r="K49" s="56">
        <v>2</v>
      </c>
      <c r="L49" s="56">
        <v>2</v>
      </c>
      <c r="M49" s="56">
        <v>2</v>
      </c>
      <c r="N49" s="56">
        <v>2</v>
      </c>
      <c r="O49" s="56">
        <v>2</v>
      </c>
      <c r="P49" s="56">
        <v>2</v>
      </c>
      <c r="Q49" s="56">
        <v>2</v>
      </c>
      <c r="R49" s="56">
        <v>2</v>
      </c>
      <c r="S49" s="56">
        <v>2</v>
      </c>
      <c r="T49" s="56">
        <v>2</v>
      </c>
      <c r="U49" s="56">
        <v>2</v>
      </c>
      <c r="V49" s="56">
        <v>2</v>
      </c>
      <c r="W49" s="56">
        <v>2</v>
      </c>
      <c r="X49" s="56">
        <v>2</v>
      </c>
      <c r="Y49" s="56">
        <v>2</v>
      </c>
      <c r="Z49" s="56">
        <v>2</v>
      </c>
      <c r="AA49" s="56">
        <v>2</v>
      </c>
      <c r="AB49" s="56">
        <v>2</v>
      </c>
      <c r="AC49" s="56">
        <v>2</v>
      </c>
      <c r="AD49" s="56">
        <v>2</v>
      </c>
      <c r="AE49" s="163">
        <v>2</v>
      </c>
      <c r="AF49" s="163">
        <v>2</v>
      </c>
      <c r="AG49" s="163">
        <v>2</v>
      </c>
      <c r="AH49" s="163">
        <v>2</v>
      </c>
      <c r="AI49" s="163">
        <v>2</v>
      </c>
      <c r="AJ49" s="163">
        <v>2</v>
      </c>
      <c r="AK49" s="163">
        <v>2</v>
      </c>
      <c r="AL49" s="56">
        <v>3</v>
      </c>
      <c r="AM49" s="56">
        <v>3</v>
      </c>
      <c r="AN49" s="56">
        <v>3</v>
      </c>
      <c r="AO49" s="56">
        <v>3</v>
      </c>
      <c r="AP49" s="56">
        <v>3</v>
      </c>
      <c r="AQ49" s="56">
        <v>3</v>
      </c>
      <c r="AR49" s="56">
        <v>3</v>
      </c>
      <c r="AS49" s="56">
        <v>1</v>
      </c>
      <c r="AT49" s="56">
        <v>1</v>
      </c>
      <c r="AU49" s="56">
        <v>1</v>
      </c>
      <c r="AV49" s="56">
        <v>1</v>
      </c>
      <c r="AW49" s="56">
        <v>1</v>
      </c>
      <c r="AX49" s="56">
        <v>1</v>
      </c>
      <c r="AY49" s="56">
        <v>1</v>
      </c>
      <c r="AZ49" s="56">
        <v>1</v>
      </c>
      <c r="BA49" s="56">
        <v>0</v>
      </c>
      <c r="BB49" s="56">
        <v>1</v>
      </c>
      <c r="BC49" s="176">
        <v>1</v>
      </c>
      <c r="BD49" s="56">
        <v>0</v>
      </c>
      <c r="BE49" s="56">
        <v>1</v>
      </c>
      <c r="BF49" s="56">
        <v>0</v>
      </c>
      <c r="BG49" s="57">
        <v>1</v>
      </c>
      <c r="BH49" s="156">
        <f t="shared" si="12"/>
        <v>2.0526315789473686</v>
      </c>
    </row>
    <row r="50" spans="1:60" s="95" customFormat="1">
      <c r="A50" s="93" t="s">
        <v>543</v>
      </c>
      <c r="B50" s="93" t="s">
        <v>131</v>
      </c>
      <c r="C50" s="94">
        <f>C48*1.25</f>
        <v>32.5</v>
      </c>
      <c r="D50" s="94">
        <f t="shared" ref="D50:BG50" si="25">D48*1.25</f>
        <v>32.5</v>
      </c>
      <c r="E50" s="94">
        <f t="shared" si="25"/>
        <v>32.5</v>
      </c>
      <c r="F50" s="94">
        <f t="shared" si="25"/>
        <v>32.5</v>
      </c>
      <c r="G50" s="94">
        <f t="shared" si="25"/>
        <v>32.5</v>
      </c>
      <c r="H50" s="94">
        <f t="shared" si="25"/>
        <v>32.5</v>
      </c>
      <c r="I50" s="94">
        <f t="shared" si="25"/>
        <v>32.5</v>
      </c>
      <c r="J50" s="94">
        <f t="shared" si="25"/>
        <v>20</v>
      </c>
      <c r="K50" s="94">
        <f t="shared" si="25"/>
        <v>20</v>
      </c>
      <c r="L50" s="94">
        <f t="shared" si="25"/>
        <v>20</v>
      </c>
      <c r="M50" s="94">
        <f t="shared" si="25"/>
        <v>20</v>
      </c>
      <c r="N50" s="94">
        <f t="shared" si="25"/>
        <v>20</v>
      </c>
      <c r="O50" s="94">
        <f t="shared" si="25"/>
        <v>20</v>
      </c>
      <c r="P50" s="94">
        <f t="shared" si="25"/>
        <v>20</v>
      </c>
      <c r="Q50" s="94">
        <f t="shared" si="25"/>
        <v>20</v>
      </c>
      <c r="R50" s="94">
        <f t="shared" si="25"/>
        <v>20</v>
      </c>
      <c r="S50" s="94">
        <f t="shared" si="25"/>
        <v>20</v>
      </c>
      <c r="T50" s="94">
        <f t="shared" si="25"/>
        <v>20</v>
      </c>
      <c r="U50" s="94">
        <f t="shared" si="25"/>
        <v>20</v>
      </c>
      <c r="V50" s="94">
        <f t="shared" si="25"/>
        <v>20</v>
      </c>
      <c r="W50" s="94">
        <f t="shared" si="25"/>
        <v>20</v>
      </c>
      <c r="X50" s="94">
        <f t="shared" si="25"/>
        <v>20</v>
      </c>
      <c r="Y50" s="94">
        <f t="shared" si="25"/>
        <v>20</v>
      </c>
      <c r="Z50" s="94">
        <f t="shared" si="25"/>
        <v>20</v>
      </c>
      <c r="AA50" s="94">
        <f t="shared" si="25"/>
        <v>20</v>
      </c>
      <c r="AB50" s="94">
        <f t="shared" si="25"/>
        <v>20</v>
      </c>
      <c r="AC50" s="94">
        <f t="shared" si="25"/>
        <v>20</v>
      </c>
      <c r="AD50" s="94">
        <f t="shared" si="25"/>
        <v>20</v>
      </c>
      <c r="AE50" s="162">
        <f t="shared" ref="AE50:AK50" si="26">AE48*1.25</f>
        <v>20</v>
      </c>
      <c r="AF50" s="162">
        <f t="shared" si="26"/>
        <v>20</v>
      </c>
      <c r="AG50" s="162">
        <f t="shared" si="26"/>
        <v>20</v>
      </c>
      <c r="AH50" s="162">
        <f t="shared" si="26"/>
        <v>20</v>
      </c>
      <c r="AI50" s="162">
        <f t="shared" si="26"/>
        <v>20</v>
      </c>
      <c r="AJ50" s="162">
        <f t="shared" si="26"/>
        <v>20</v>
      </c>
      <c r="AK50" s="162">
        <f t="shared" si="26"/>
        <v>20</v>
      </c>
      <c r="AL50" s="94">
        <f t="shared" si="25"/>
        <v>21.25</v>
      </c>
      <c r="AM50" s="94">
        <f t="shared" si="25"/>
        <v>21.25</v>
      </c>
      <c r="AN50" s="94">
        <f t="shared" si="25"/>
        <v>21.25</v>
      </c>
      <c r="AO50" s="94">
        <f t="shared" si="25"/>
        <v>21.25</v>
      </c>
      <c r="AP50" s="94">
        <f t="shared" si="25"/>
        <v>21.25</v>
      </c>
      <c r="AQ50" s="94">
        <f t="shared" si="25"/>
        <v>21.25</v>
      </c>
      <c r="AR50" s="94">
        <f t="shared" si="25"/>
        <v>21.25</v>
      </c>
      <c r="AS50" s="94">
        <f t="shared" si="25"/>
        <v>8.75</v>
      </c>
      <c r="AT50" s="94">
        <f t="shared" si="25"/>
        <v>8.75</v>
      </c>
      <c r="AU50" s="94">
        <f t="shared" si="25"/>
        <v>8.75</v>
      </c>
      <c r="AV50" s="94">
        <f t="shared" si="25"/>
        <v>8.75</v>
      </c>
      <c r="AW50" s="94">
        <f t="shared" si="25"/>
        <v>8.75</v>
      </c>
      <c r="AX50" s="94">
        <f t="shared" si="25"/>
        <v>8.75</v>
      </c>
      <c r="AY50" s="94">
        <f t="shared" si="25"/>
        <v>8.75</v>
      </c>
      <c r="AZ50" s="94">
        <f t="shared" si="25"/>
        <v>1.25</v>
      </c>
      <c r="BA50" s="94">
        <f t="shared" si="25"/>
        <v>1.25</v>
      </c>
      <c r="BB50" s="94">
        <f t="shared" si="25"/>
        <v>1.25</v>
      </c>
      <c r="BC50" s="175">
        <f t="shared" si="25"/>
        <v>1.25</v>
      </c>
      <c r="BD50" s="94">
        <f t="shared" si="25"/>
        <v>1.25</v>
      </c>
      <c r="BE50" s="94">
        <f t="shared" si="25"/>
        <v>1.25</v>
      </c>
      <c r="BF50" s="94">
        <f t="shared" si="25"/>
        <v>1.25</v>
      </c>
      <c r="BG50" s="94">
        <f t="shared" si="25"/>
        <v>1.25</v>
      </c>
      <c r="BH50" s="156">
        <f t="shared" si="12"/>
        <v>17.67543859649123</v>
      </c>
    </row>
    <row r="51" spans="1:60" s="95" customFormat="1">
      <c r="A51" s="93" t="s">
        <v>545</v>
      </c>
      <c r="B51" s="93" t="s">
        <v>131</v>
      </c>
      <c r="C51" s="96">
        <v>5</v>
      </c>
      <c r="D51" s="96">
        <v>5</v>
      </c>
      <c r="E51" s="96">
        <v>5</v>
      </c>
      <c r="F51" s="96">
        <v>5</v>
      </c>
      <c r="G51" s="96">
        <v>5</v>
      </c>
      <c r="H51" s="96">
        <v>5</v>
      </c>
      <c r="I51" s="96">
        <v>5</v>
      </c>
      <c r="J51" s="96">
        <v>3</v>
      </c>
      <c r="K51" s="96">
        <v>3</v>
      </c>
      <c r="L51" s="96">
        <v>3</v>
      </c>
      <c r="M51" s="96">
        <v>3</v>
      </c>
      <c r="N51" s="96">
        <v>3</v>
      </c>
      <c r="O51" s="96">
        <v>3</v>
      </c>
      <c r="P51" s="96">
        <v>3</v>
      </c>
      <c r="Q51" s="96">
        <v>3</v>
      </c>
      <c r="R51" s="96">
        <v>3</v>
      </c>
      <c r="S51" s="96">
        <v>3</v>
      </c>
      <c r="T51" s="96">
        <v>3</v>
      </c>
      <c r="U51" s="96">
        <v>3</v>
      </c>
      <c r="V51" s="96">
        <v>3</v>
      </c>
      <c r="W51" s="96">
        <v>3</v>
      </c>
      <c r="X51" s="96">
        <v>3</v>
      </c>
      <c r="Y51" s="96">
        <v>3</v>
      </c>
      <c r="Z51" s="96">
        <v>3</v>
      </c>
      <c r="AA51" s="96">
        <v>3</v>
      </c>
      <c r="AB51" s="96">
        <v>3</v>
      </c>
      <c r="AC51" s="96">
        <v>3</v>
      </c>
      <c r="AD51" s="96">
        <v>3</v>
      </c>
      <c r="AE51" s="164">
        <v>3</v>
      </c>
      <c r="AF51" s="164">
        <v>3</v>
      </c>
      <c r="AG51" s="164">
        <v>3</v>
      </c>
      <c r="AH51" s="164">
        <v>3</v>
      </c>
      <c r="AI51" s="164">
        <v>3</v>
      </c>
      <c r="AJ51" s="164">
        <v>3</v>
      </c>
      <c r="AK51" s="164">
        <v>3</v>
      </c>
      <c r="AL51" s="96">
        <v>3</v>
      </c>
      <c r="AM51" s="96">
        <v>3</v>
      </c>
      <c r="AN51" s="96">
        <v>3</v>
      </c>
      <c r="AO51" s="96">
        <v>3</v>
      </c>
      <c r="AP51" s="96">
        <v>3</v>
      </c>
      <c r="AQ51" s="96">
        <v>3</v>
      </c>
      <c r="AR51" s="96">
        <v>3</v>
      </c>
      <c r="AS51" s="96">
        <v>2</v>
      </c>
      <c r="AT51" s="96">
        <v>2</v>
      </c>
      <c r="AU51" s="96">
        <v>2</v>
      </c>
      <c r="AV51" s="96">
        <v>2</v>
      </c>
      <c r="AW51" s="96">
        <v>2</v>
      </c>
      <c r="AX51" s="96">
        <v>2</v>
      </c>
      <c r="AY51" s="96">
        <v>2</v>
      </c>
      <c r="AZ51" s="96">
        <v>1</v>
      </c>
      <c r="BA51" s="96">
        <v>0</v>
      </c>
      <c r="BB51" s="96">
        <v>1</v>
      </c>
      <c r="BC51" s="177">
        <v>1</v>
      </c>
      <c r="BD51" s="96">
        <v>0</v>
      </c>
      <c r="BE51" s="96">
        <v>1</v>
      </c>
      <c r="BF51" s="96">
        <v>0</v>
      </c>
      <c r="BG51" s="96">
        <v>1</v>
      </c>
      <c r="BH51" s="156">
        <f t="shared" si="12"/>
        <v>2.7894736842105261</v>
      </c>
    </row>
    <row r="52" spans="1:60" s="95" customFormat="1">
      <c r="A52" s="93" t="s">
        <v>544</v>
      </c>
      <c r="B52" s="93" t="s">
        <v>131</v>
      </c>
      <c r="C52" s="94">
        <f>C48*1.5</f>
        <v>39</v>
      </c>
      <c r="D52" s="94">
        <f t="shared" ref="D52:BG52" si="27">D48*1.5</f>
        <v>39</v>
      </c>
      <c r="E52" s="94">
        <f t="shared" si="27"/>
        <v>39</v>
      </c>
      <c r="F52" s="94">
        <f t="shared" si="27"/>
        <v>39</v>
      </c>
      <c r="G52" s="94">
        <f t="shared" si="27"/>
        <v>39</v>
      </c>
      <c r="H52" s="94">
        <f t="shared" si="27"/>
        <v>39</v>
      </c>
      <c r="I52" s="94">
        <f t="shared" si="27"/>
        <v>39</v>
      </c>
      <c r="J52" s="94">
        <f t="shared" si="27"/>
        <v>24</v>
      </c>
      <c r="K52" s="94">
        <f t="shared" si="27"/>
        <v>24</v>
      </c>
      <c r="L52" s="94">
        <f t="shared" si="27"/>
        <v>24</v>
      </c>
      <c r="M52" s="94">
        <f t="shared" si="27"/>
        <v>24</v>
      </c>
      <c r="N52" s="94">
        <f t="shared" si="27"/>
        <v>24</v>
      </c>
      <c r="O52" s="94">
        <f t="shared" si="27"/>
        <v>24</v>
      </c>
      <c r="P52" s="94">
        <f t="shared" si="27"/>
        <v>24</v>
      </c>
      <c r="Q52" s="94">
        <f t="shared" si="27"/>
        <v>24</v>
      </c>
      <c r="R52" s="94">
        <f t="shared" si="27"/>
        <v>24</v>
      </c>
      <c r="S52" s="94">
        <f t="shared" si="27"/>
        <v>24</v>
      </c>
      <c r="T52" s="94">
        <f t="shared" si="27"/>
        <v>24</v>
      </c>
      <c r="U52" s="94">
        <f t="shared" si="27"/>
        <v>24</v>
      </c>
      <c r="V52" s="94">
        <f t="shared" si="27"/>
        <v>24</v>
      </c>
      <c r="W52" s="94">
        <f t="shared" si="27"/>
        <v>24</v>
      </c>
      <c r="X52" s="94">
        <f t="shared" si="27"/>
        <v>24</v>
      </c>
      <c r="Y52" s="94">
        <f t="shared" si="27"/>
        <v>24</v>
      </c>
      <c r="Z52" s="94">
        <f t="shared" si="27"/>
        <v>24</v>
      </c>
      <c r="AA52" s="94">
        <f t="shared" si="27"/>
        <v>24</v>
      </c>
      <c r="AB52" s="94">
        <f t="shared" si="27"/>
        <v>24</v>
      </c>
      <c r="AC52" s="94">
        <f t="shared" si="27"/>
        <v>24</v>
      </c>
      <c r="AD52" s="94">
        <f t="shared" si="27"/>
        <v>24</v>
      </c>
      <c r="AE52" s="162">
        <f t="shared" ref="AE52:AK52" si="28">AE48*1.5</f>
        <v>24</v>
      </c>
      <c r="AF52" s="162">
        <f t="shared" si="28"/>
        <v>24</v>
      </c>
      <c r="AG52" s="162">
        <f t="shared" si="28"/>
        <v>24</v>
      </c>
      <c r="AH52" s="162">
        <f t="shared" si="28"/>
        <v>24</v>
      </c>
      <c r="AI52" s="162">
        <f t="shared" si="28"/>
        <v>24</v>
      </c>
      <c r="AJ52" s="162">
        <f t="shared" si="28"/>
        <v>24</v>
      </c>
      <c r="AK52" s="162">
        <f t="shared" si="28"/>
        <v>24</v>
      </c>
      <c r="AL52" s="94">
        <f t="shared" si="27"/>
        <v>25.5</v>
      </c>
      <c r="AM52" s="94">
        <f t="shared" si="27"/>
        <v>25.5</v>
      </c>
      <c r="AN52" s="94">
        <f t="shared" si="27"/>
        <v>25.5</v>
      </c>
      <c r="AO52" s="94">
        <f t="shared" si="27"/>
        <v>25.5</v>
      </c>
      <c r="AP52" s="94">
        <f t="shared" si="27"/>
        <v>25.5</v>
      </c>
      <c r="AQ52" s="94">
        <f t="shared" si="27"/>
        <v>25.5</v>
      </c>
      <c r="AR52" s="94">
        <f t="shared" si="27"/>
        <v>25.5</v>
      </c>
      <c r="AS52" s="94">
        <f t="shared" si="27"/>
        <v>10.5</v>
      </c>
      <c r="AT52" s="94">
        <f t="shared" si="27"/>
        <v>10.5</v>
      </c>
      <c r="AU52" s="94">
        <f t="shared" si="27"/>
        <v>10.5</v>
      </c>
      <c r="AV52" s="94">
        <f t="shared" si="27"/>
        <v>10.5</v>
      </c>
      <c r="AW52" s="94">
        <f t="shared" si="27"/>
        <v>10.5</v>
      </c>
      <c r="AX52" s="94">
        <f t="shared" si="27"/>
        <v>10.5</v>
      </c>
      <c r="AY52" s="94">
        <f t="shared" si="27"/>
        <v>10.5</v>
      </c>
      <c r="AZ52" s="94">
        <f t="shared" si="27"/>
        <v>1.5</v>
      </c>
      <c r="BA52" s="94">
        <f t="shared" si="27"/>
        <v>1.5</v>
      </c>
      <c r="BB52" s="94">
        <f t="shared" si="27"/>
        <v>1.5</v>
      </c>
      <c r="BC52" s="175">
        <f t="shared" si="27"/>
        <v>1.5</v>
      </c>
      <c r="BD52" s="94">
        <f t="shared" si="27"/>
        <v>1.5</v>
      </c>
      <c r="BE52" s="94">
        <f t="shared" si="27"/>
        <v>1.5</v>
      </c>
      <c r="BF52" s="94">
        <f t="shared" si="27"/>
        <v>1.5</v>
      </c>
      <c r="BG52" s="94">
        <f t="shared" si="27"/>
        <v>1.5</v>
      </c>
      <c r="BH52" s="156">
        <f t="shared" si="12"/>
        <v>21.210526315789473</v>
      </c>
    </row>
    <row r="53" spans="1:60" s="95" customFormat="1">
      <c r="A53" s="93" t="s">
        <v>541</v>
      </c>
      <c r="B53" s="93" t="s">
        <v>131</v>
      </c>
      <c r="C53" s="96">
        <v>5</v>
      </c>
      <c r="D53" s="96">
        <v>5</v>
      </c>
      <c r="E53" s="96">
        <v>5</v>
      </c>
      <c r="F53" s="96">
        <v>5</v>
      </c>
      <c r="G53" s="96">
        <v>5</v>
      </c>
      <c r="H53" s="96">
        <v>5</v>
      </c>
      <c r="I53" s="96">
        <v>5</v>
      </c>
      <c r="J53" s="96">
        <v>3</v>
      </c>
      <c r="K53" s="96">
        <v>3</v>
      </c>
      <c r="L53" s="96">
        <v>3</v>
      </c>
      <c r="M53" s="96">
        <v>3</v>
      </c>
      <c r="N53" s="96">
        <v>3</v>
      </c>
      <c r="O53" s="96">
        <v>3</v>
      </c>
      <c r="P53" s="96">
        <v>3</v>
      </c>
      <c r="Q53" s="96">
        <v>3</v>
      </c>
      <c r="R53" s="96">
        <v>3</v>
      </c>
      <c r="S53" s="96">
        <v>3</v>
      </c>
      <c r="T53" s="96">
        <v>3</v>
      </c>
      <c r="U53" s="96">
        <v>3</v>
      </c>
      <c r="V53" s="96">
        <v>3</v>
      </c>
      <c r="W53" s="96">
        <v>3</v>
      </c>
      <c r="X53" s="96">
        <v>3</v>
      </c>
      <c r="Y53" s="96">
        <v>3</v>
      </c>
      <c r="Z53" s="96">
        <v>3</v>
      </c>
      <c r="AA53" s="96">
        <v>3</v>
      </c>
      <c r="AB53" s="96">
        <v>3</v>
      </c>
      <c r="AC53" s="96">
        <v>3</v>
      </c>
      <c r="AD53" s="96">
        <v>3</v>
      </c>
      <c r="AE53" s="164">
        <v>3</v>
      </c>
      <c r="AF53" s="164">
        <v>3</v>
      </c>
      <c r="AG53" s="164">
        <v>3</v>
      </c>
      <c r="AH53" s="164">
        <v>3</v>
      </c>
      <c r="AI53" s="164">
        <v>3</v>
      </c>
      <c r="AJ53" s="164">
        <v>3</v>
      </c>
      <c r="AK53" s="164">
        <v>3</v>
      </c>
      <c r="AL53" s="96">
        <v>4</v>
      </c>
      <c r="AM53" s="96">
        <v>4</v>
      </c>
      <c r="AN53" s="96">
        <v>4</v>
      </c>
      <c r="AO53" s="96">
        <v>4</v>
      </c>
      <c r="AP53" s="96">
        <v>4</v>
      </c>
      <c r="AQ53" s="96">
        <v>4</v>
      </c>
      <c r="AR53" s="96">
        <v>4</v>
      </c>
      <c r="AS53" s="96">
        <v>2</v>
      </c>
      <c r="AT53" s="96">
        <v>2</v>
      </c>
      <c r="AU53" s="96">
        <v>2</v>
      </c>
      <c r="AV53" s="96">
        <v>2</v>
      </c>
      <c r="AW53" s="96">
        <v>2</v>
      </c>
      <c r="AX53" s="96">
        <v>2</v>
      </c>
      <c r="AY53" s="96">
        <v>2</v>
      </c>
      <c r="AZ53" s="96">
        <v>1</v>
      </c>
      <c r="BA53" s="96">
        <v>1</v>
      </c>
      <c r="BB53" s="96">
        <v>1</v>
      </c>
      <c r="BC53" s="177">
        <v>1</v>
      </c>
      <c r="BD53" s="96">
        <v>1</v>
      </c>
      <c r="BE53" s="96">
        <v>1</v>
      </c>
      <c r="BF53" s="96">
        <v>1</v>
      </c>
      <c r="BG53" s="96">
        <v>1</v>
      </c>
      <c r="BH53" s="156">
        <f t="shared" si="12"/>
        <v>2.9649122807017543</v>
      </c>
    </row>
    <row r="54" spans="1:60">
      <c r="A54" s="12"/>
      <c r="B54" s="12"/>
      <c r="BH54" s="156" t="e">
        <f t="shared" si="12"/>
        <v>#DIV/0!</v>
      </c>
    </row>
    <row r="55" spans="1:60" hidden="1">
      <c r="A55" s="12" t="s">
        <v>531</v>
      </c>
      <c r="B55" s="12" t="s">
        <v>138</v>
      </c>
      <c r="C55" s="35">
        <v>1</v>
      </c>
      <c r="D55" s="35">
        <v>4</v>
      </c>
      <c r="E55" s="35">
        <v>1</v>
      </c>
      <c r="F55" s="35">
        <v>8</v>
      </c>
      <c r="G55" s="35">
        <v>2</v>
      </c>
      <c r="H55" s="35">
        <v>4</v>
      </c>
      <c r="I55" s="35">
        <v>3</v>
      </c>
      <c r="J55" s="35">
        <v>5</v>
      </c>
      <c r="K55" s="35">
        <v>9</v>
      </c>
      <c r="L55" s="35">
        <v>5</v>
      </c>
      <c r="M55" s="35">
        <v>3</v>
      </c>
      <c r="N55" s="35">
        <v>1</v>
      </c>
      <c r="O55" s="35">
        <v>6</v>
      </c>
      <c r="P55" s="35">
        <v>4</v>
      </c>
      <c r="Q55" s="35">
        <v>2</v>
      </c>
      <c r="R55" s="35">
        <v>1</v>
      </c>
      <c r="S55" s="35">
        <v>4</v>
      </c>
      <c r="T55" s="35">
        <v>2</v>
      </c>
      <c r="U55" s="35">
        <v>3</v>
      </c>
      <c r="V55" s="35">
        <v>2</v>
      </c>
      <c r="W55" s="35">
        <v>7</v>
      </c>
      <c r="X55" s="35">
        <v>6</v>
      </c>
      <c r="Y55" s="35">
        <v>4</v>
      </c>
      <c r="Z55" s="35">
        <v>3</v>
      </c>
      <c r="AA55" s="35">
        <v>2</v>
      </c>
      <c r="AB55" s="35">
        <v>4</v>
      </c>
      <c r="AC55" s="35">
        <v>3</v>
      </c>
      <c r="AD55" s="35">
        <v>7</v>
      </c>
      <c r="AL55" s="35">
        <v>4</v>
      </c>
      <c r="AM55" s="35">
        <v>5</v>
      </c>
      <c r="AN55" s="35">
        <v>3</v>
      </c>
      <c r="AO55" s="35">
        <v>1</v>
      </c>
      <c r="AP55" s="35">
        <v>4</v>
      </c>
      <c r="AQ55" s="35">
        <v>3</v>
      </c>
      <c r="AR55" s="35">
        <v>5</v>
      </c>
      <c r="AS55" s="35">
        <v>6</v>
      </c>
      <c r="AT55" s="35">
        <v>7</v>
      </c>
      <c r="AU55" s="35">
        <v>1</v>
      </c>
      <c r="AV55" s="35">
        <v>0</v>
      </c>
      <c r="AW55" s="35">
        <v>0</v>
      </c>
      <c r="AX55" s="35">
        <v>0</v>
      </c>
      <c r="AY55" s="35">
        <v>0</v>
      </c>
      <c r="AZ55" s="35">
        <v>1</v>
      </c>
      <c r="BA55" s="35">
        <v>0</v>
      </c>
      <c r="BB55" s="35">
        <v>0</v>
      </c>
      <c r="BC55" s="173">
        <v>1</v>
      </c>
      <c r="BD55" s="35">
        <v>0</v>
      </c>
      <c r="BE55" s="35">
        <v>0</v>
      </c>
      <c r="BF55" s="35">
        <v>0</v>
      </c>
      <c r="BG55" s="35">
        <v>0</v>
      </c>
      <c r="BH55" s="156">
        <f t="shared" si="12"/>
        <v>2.94</v>
      </c>
    </row>
    <row r="56" spans="1:60" hidden="1">
      <c r="A56" s="12" t="s">
        <v>532</v>
      </c>
      <c r="B56" s="12" t="s">
        <v>138</v>
      </c>
      <c r="C56" s="35">
        <v>0</v>
      </c>
      <c r="D56" s="35">
        <v>0</v>
      </c>
      <c r="E56" s="35">
        <v>0</v>
      </c>
      <c r="F56" s="35">
        <v>0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35">
        <v>0</v>
      </c>
      <c r="U56" s="35">
        <v>0</v>
      </c>
      <c r="V56" s="35">
        <v>0</v>
      </c>
      <c r="W56" s="35">
        <v>0</v>
      </c>
      <c r="X56" s="35">
        <v>0</v>
      </c>
      <c r="Y56" s="35">
        <v>0</v>
      </c>
      <c r="Z56" s="35">
        <v>0</v>
      </c>
      <c r="AA56" s="35">
        <v>0</v>
      </c>
      <c r="AB56" s="35">
        <v>0</v>
      </c>
      <c r="AC56" s="35">
        <v>0</v>
      </c>
      <c r="AD56" s="35">
        <v>0</v>
      </c>
      <c r="AL56" s="35">
        <v>0</v>
      </c>
      <c r="AM56" s="35">
        <v>0</v>
      </c>
      <c r="AN56" s="35">
        <v>0</v>
      </c>
      <c r="AO56" s="35">
        <v>0</v>
      </c>
      <c r="AP56" s="35">
        <v>0</v>
      </c>
      <c r="AQ56" s="35">
        <v>0</v>
      </c>
      <c r="AR56" s="35">
        <v>0</v>
      </c>
      <c r="AS56" s="35">
        <v>0</v>
      </c>
      <c r="AT56" s="35">
        <v>0</v>
      </c>
      <c r="AU56" s="35">
        <v>0</v>
      </c>
      <c r="AV56" s="35">
        <v>0</v>
      </c>
      <c r="AW56" s="35">
        <v>0</v>
      </c>
      <c r="AX56" s="35">
        <v>0</v>
      </c>
      <c r="AY56" s="35">
        <v>0</v>
      </c>
      <c r="AZ56" s="35">
        <v>0</v>
      </c>
      <c r="BA56" s="35">
        <v>0</v>
      </c>
      <c r="BB56" s="35">
        <v>0</v>
      </c>
      <c r="BC56" s="173">
        <v>0</v>
      </c>
      <c r="BD56" s="35">
        <v>0</v>
      </c>
      <c r="BE56" s="35">
        <v>0</v>
      </c>
      <c r="BF56" s="35">
        <v>0</v>
      </c>
      <c r="BG56" s="35">
        <v>0</v>
      </c>
      <c r="BH56" s="156">
        <f t="shared" si="12"/>
        <v>0</v>
      </c>
    </row>
    <row r="57" spans="1:60" s="100" customFormat="1">
      <c r="A57" s="98" t="s">
        <v>533</v>
      </c>
      <c r="B57" s="98" t="s">
        <v>138</v>
      </c>
      <c r="C57" s="99">
        <f t="shared" ref="C57:AO57" si="29">C55+C56</f>
        <v>1</v>
      </c>
      <c r="D57" s="99">
        <f t="shared" si="29"/>
        <v>4</v>
      </c>
      <c r="E57" s="99">
        <f t="shared" si="29"/>
        <v>1</v>
      </c>
      <c r="F57" s="99">
        <f t="shared" si="29"/>
        <v>8</v>
      </c>
      <c r="G57" s="99">
        <f t="shared" si="29"/>
        <v>2</v>
      </c>
      <c r="H57" s="99">
        <f t="shared" si="29"/>
        <v>4</v>
      </c>
      <c r="I57" s="99">
        <f t="shared" si="29"/>
        <v>3</v>
      </c>
      <c r="J57" s="99">
        <f t="shared" si="29"/>
        <v>5</v>
      </c>
      <c r="K57" s="99">
        <f t="shared" si="29"/>
        <v>9</v>
      </c>
      <c r="L57" s="99">
        <f t="shared" si="29"/>
        <v>5</v>
      </c>
      <c r="M57" s="99">
        <f t="shared" si="29"/>
        <v>3</v>
      </c>
      <c r="N57" s="99">
        <f t="shared" si="29"/>
        <v>1</v>
      </c>
      <c r="O57" s="99">
        <f t="shared" si="29"/>
        <v>6</v>
      </c>
      <c r="P57" s="99">
        <f t="shared" si="29"/>
        <v>4</v>
      </c>
      <c r="Q57" s="99">
        <f t="shared" si="29"/>
        <v>2</v>
      </c>
      <c r="R57" s="99">
        <f t="shared" si="29"/>
        <v>1</v>
      </c>
      <c r="S57" s="99">
        <f t="shared" si="29"/>
        <v>4</v>
      </c>
      <c r="T57" s="99">
        <f t="shared" si="29"/>
        <v>2</v>
      </c>
      <c r="U57" s="99">
        <f t="shared" si="29"/>
        <v>3</v>
      </c>
      <c r="V57" s="99">
        <f t="shared" si="29"/>
        <v>2</v>
      </c>
      <c r="W57" s="99">
        <f t="shared" si="29"/>
        <v>7</v>
      </c>
      <c r="X57" s="99">
        <f t="shared" si="29"/>
        <v>6</v>
      </c>
      <c r="Y57" s="99">
        <f t="shared" si="29"/>
        <v>4</v>
      </c>
      <c r="Z57" s="99">
        <f t="shared" si="29"/>
        <v>3</v>
      </c>
      <c r="AA57" s="99">
        <f t="shared" si="29"/>
        <v>2</v>
      </c>
      <c r="AB57" s="99">
        <f t="shared" si="29"/>
        <v>4</v>
      </c>
      <c r="AC57" s="99">
        <f t="shared" si="29"/>
        <v>3</v>
      </c>
      <c r="AD57" s="99">
        <f t="shared" si="29"/>
        <v>7</v>
      </c>
      <c r="AE57" s="160"/>
      <c r="AF57" s="160"/>
      <c r="AG57" s="160"/>
      <c r="AH57" s="160"/>
      <c r="AI57" s="160"/>
      <c r="AJ57" s="160"/>
      <c r="AK57" s="160"/>
      <c r="AL57" s="99">
        <f t="shared" si="29"/>
        <v>4</v>
      </c>
      <c r="AM57" s="99">
        <f t="shared" si="29"/>
        <v>5</v>
      </c>
      <c r="AN57" s="99">
        <f t="shared" si="29"/>
        <v>3</v>
      </c>
      <c r="AO57" s="99">
        <f t="shared" si="29"/>
        <v>1</v>
      </c>
      <c r="AP57" s="99">
        <f t="shared" ref="AP57:BG57" si="30">AP55+AP56</f>
        <v>4</v>
      </c>
      <c r="AQ57" s="99">
        <f t="shared" si="30"/>
        <v>3</v>
      </c>
      <c r="AR57" s="99">
        <f t="shared" si="30"/>
        <v>5</v>
      </c>
      <c r="AS57" s="99">
        <f t="shared" si="30"/>
        <v>6</v>
      </c>
      <c r="AT57" s="99">
        <f t="shared" si="30"/>
        <v>7</v>
      </c>
      <c r="AU57" s="99">
        <f t="shared" si="30"/>
        <v>1</v>
      </c>
      <c r="AV57" s="99">
        <f t="shared" si="30"/>
        <v>0</v>
      </c>
      <c r="AW57" s="99">
        <f t="shared" si="30"/>
        <v>0</v>
      </c>
      <c r="AX57" s="99">
        <f t="shared" si="30"/>
        <v>0</v>
      </c>
      <c r="AY57" s="99">
        <f t="shared" si="30"/>
        <v>0</v>
      </c>
      <c r="AZ57" s="99">
        <f t="shared" si="30"/>
        <v>1</v>
      </c>
      <c r="BA57" s="99">
        <f t="shared" si="30"/>
        <v>0</v>
      </c>
      <c r="BB57" s="99">
        <f t="shared" si="30"/>
        <v>0</v>
      </c>
      <c r="BC57" s="173">
        <f t="shared" si="30"/>
        <v>1</v>
      </c>
      <c r="BD57" s="99">
        <f t="shared" si="30"/>
        <v>0</v>
      </c>
      <c r="BE57" s="99">
        <f t="shared" si="30"/>
        <v>0</v>
      </c>
      <c r="BF57" s="99">
        <f t="shared" si="30"/>
        <v>0</v>
      </c>
      <c r="BG57" s="99">
        <f t="shared" si="30"/>
        <v>0</v>
      </c>
      <c r="BH57" s="156">
        <f t="shared" si="12"/>
        <v>2.94</v>
      </c>
    </row>
    <row r="58" spans="1:60" s="100" customFormat="1">
      <c r="A58" s="98" t="s">
        <v>534</v>
      </c>
      <c r="B58" s="98" t="s">
        <v>138</v>
      </c>
      <c r="C58" s="99">
        <v>2</v>
      </c>
      <c r="D58" s="99">
        <v>1</v>
      </c>
      <c r="E58" s="99">
        <v>2</v>
      </c>
      <c r="F58" s="99">
        <v>1</v>
      </c>
      <c r="G58" s="99">
        <v>1</v>
      </c>
      <c r="H58" s="99">
        <v>1</v>
      </c>
      <c r="I58" s="99">
        <v>2</v>
      </c>
      <c r="J58" s="99">
        <v>2</v>
      </c>
      <c r="K58" s="99">
        <v>2</v>
      </c>
      <c r="L58" s="99">
        <v>1</v>
      </c>
      <c r="M58" s="99">
        <v>1</v>
      </c>
      <c r="N58" s="99">
        <v>2</v>
      </c>
      <c r="O58" s="99">
        <v>1</v>
      </c>
      <c r="P58" s="99">
        <v>1</v>
      </c>
      <c r="Q58" s="99">
        <v>1</v>
      </c>
      <c r="R58" s="99">
        <v>1</v>
      </c>
      <c r="S58" s="99">
        <v>1</v>
      </c>
      <c r="T58" s="99">
        <v>1</v>
      </c>
      <c r="U58" s="99">
        <v>1</v>
      </c>
      <c r="V58" s="99">
        <v>2</v>
      </c>
      <c r="W58" s="99">
        <v>1</v>
      </c>
      <c r="X58" s="99">
        <v>3</v>
      </c>
      <c r="Y58" s="99">
        <v>1</v>
      </c>
      <c r="Z58" s="99">
        <v>2</v>
      </c>
      <c r="AA58" s="99">
        <v>2</v>
      </c>
      <c r="AB58" s="99">
        <v>2</v>
      </c>
      <c r="AC58" s="99">
        <v>2</v>
      </c>
      <c r="AD58" s="99">
        <v>2</v>
      </c>
      <c r="AE58" s="160"/>
      <c r="AF58" s="160"/>
      <c r="AG58" s="160"/>
      <c r="AH58" s="160"/>
      <c r="AI58" s="160"/>
      <c r="AJ58" s="160"/>
      <c r="AK58" s="160"/>
      <c r="AL58" s="99">
        <v>3</v>
      </c>
      <c r="AM58" s="99">
        <v>2</v>
      </c>
      <c r="AN58" s="99">
        <v>0</v>
      </c>
      <c r="AO58" s="99">
        <v>1</v>
      </c>
      <c r="AP58" s="99">
        <v>1</v>
      </c>
      <c r="AQ58" s="99">
        <v>2</v>
      </c>
      <c r="AR58" s="99">
        <v>3</v>
      </c>
      <c r="AS58" s="99">
        <v>4</v>
      </c>
      <c r="AT58" s="99">
        <v>2</v>
      </c>
      <c r="AU58" s="99">
        <v>1</v>
      </c>
      <c r="AV58" s="99">
        <v>3</v>
      </c>
      <c r="AW58" s="99">
        <v>1</v>
      </c>
      <c r="AX58" s="99">
        <v>2</v>
      </c>
      <c r="AY58" s="99">
        <v>2</v>
      </c>
      <c r="AZ58" s="99">
        <v>3</v>
      </c>
      <c r="BA58" s="99">
        <v>2</v>
      </c>
      <c r="BB58" s="99">
        <v>1</v>
      </c>
      <c r="BC58" s="173">
        <v>1</v>
      </c>
      <c r="BD58" s="99">
        <v>3</v>
      </c>
      <c r="BE58" s="99">
        <v>3</v>
      </c>
      <c r="BF58" s="99">
        <v>3</v>
      </c>
      <c r="BG58" s="99">
        <v>3</v>
      </c>
      <c r="BH58" s="156">
        <f t="shared" si="12"/>
        <v>1.76</v>
      </c>
    </row>
    <row r="59" spans="1:60" s="100" customFormat="1">
      <c r="A59" s="98"/>
      <c r="B59" s="98"/>
      <c r="C59" s="97">
        <v>44792</v>
      </c>
      <c r="D59" s="97">
        <v>44793</v>
      </c>
      <c r="E59" s="97">
        <v>44794</v>
      </c>
      <c r="F59" s="97">
        <v>44795</v>
      </c>
      <c r="G59" s="97">
        <v>44796</v>
      </c>
      <c r="H59" s="97">
        <v>44797</v>
      </c>
      <c r="I59" s="97">
        <v>44798</v>
      </c>
      <c r="J59" s="97">
        <v>44799</v>
      </c>
      <c r="K59" s="97">
        <v>44800</v>
      </c>
      <c r="L59" s="97">
        <v>44801</v>
      </c>
      <c r="M59" s="97">
        <v>44802</v>
      </c>
      <c r="N59" s="97">
        <v>44803</v>
      </c>
      <c r="O59" s="97">
        <v>44804</v>
      </c>
      <c r="P59" s="97">
        <v>44805</v>
      </c>
      <c r="Q59" s="97">
        <v>44806</v>
      </c>
      <c r="R59" s="97">
        <v>44807</v>
      </c>
      <c r="S59" s="97">
        <v>44808</v>
      </c>
      <c r="T59" s="97">
        <v>44809</v>
      </c>
      <c r="U59" s="97">
        <v>44810</v>
      </c>
      <c r="V59" s="97">
        <v>44811</v>
      </c>
      <c r="W59" s="97">
        <v>44812</v>
      </c>
      <c r="X59" s="97">
        <v>44813</v>
      </c>
      <c r="Y59" s="97">
        <v>44814</v>
      </c>
      <c r="Z59" s="97">
        <v>44815</v>
      </c>
      <c r="AA59" s="97">
        <v>44816</v>
      </c>
      <c r="AB59" s="97">
        <v>44817</v>
      </c>
      <c r="AC59" s="97">
        <v>44818</v>
      </c>
      <c r="AD59" s="97">
        <v>44819</v>
      </c>
      <c r="AE59" s="161">
        <v>44820</v>
      </c>
      <c r="AF59" s="161">
        <v>44821</v>
      </c>
      <c r="AG59" s="161">
        <v>44822</v>
      </c>
      <c r="AH59" s="161">
        <v>44823</v>
      </c>
      <c r="AI59" s="161">
        <v>44824</v>
      </c>
      <c r="AJ59" s="161">
        <v>44825</v>
      </c>
      <c r="AK59" s="161">
        <v>44826</v>
      </c>
      <c r="AL59" s="97">
        <v>44827</v>
      </c>
      <c r="AM59" s="97">
        <v>44828</v>
      </c>
      <c r="AN59" s="97">
        <v>44829</v>
      </c>
      <c r="AO59" s="97">
        <v>44830</v>
      </c>
      <c r="AP59" s="97">
        <v>44831</v>
      </c>
      <c r="AQ59" s="97">
        <v>44832</v>
      </c>
      <c r="AR59" s="97">
        <v>44833</v>
      </c>
      <c r="AS59" s="97">
        <v>44834</v>
      </c>
      <c r="AT59" s="97">
        <v>44835</v>
      </c>
      <c r="AU59" s="97">
        <v>44836</v>
      </c>
      <c r="AV59" s="97">
        <v>44837</v>
      </c>
      <c r="AW59" s="97">
        <v>44838</v>
      </c>
      <c r="AX59" s="97">
        <v>44839</v>
      </c>
      <c r="AY59" s="97">
        <v>44840</v>
      </c>
      <c r="AZ59" s="97">
        <v>44841</v>
      </c>
      <c r="BA59" s="97">
        <v>44842</v>
      </c>
      <c r="BB59" s="97">
        <v>44843</v>
      </c>
      <c r="BC59" s="174">
        <v>44844</v>
      </c>
      <c r="BD59" s="97">
        <v>44845</v>
      </c>
      <c r="BE59" s="97">
        <v>44846</v>
      </c>
      <c r="BF59" s="97">
        <v>44847</v>
      </c>
      <c r="BG59" s="97">
        <v>44848</v>
      </c>
      <c r="BH59" s="156">
        <f t="shared" ref="BH59:BH90" si="31">AVERAGE(C59:BG59)</f>
        <v>44820</v>
      </c>
    </row>
    <row r="60" spans="1:60" s="100" customFormat="1">
      <c r="A60" s="98" t="s">
        <v>536</v>
      </c>
      <c r="B60" s="98" t="s">
        <v>138</v>
      </c>
      <c r="C60" s="101">
        <v>4</v>
      </c>
      <c r="D60" s="101">
        <v>4</v>
      </c>
      <c r="E60" s="101">
        <v>4</v>
      </c>
      <c r="F60" s="101">
        <v>4</v>
      </c>
      <c r="G60" s="101">
        <v>4</v>
      </c>
      <c r="H60" s="101">
        <v>4</v>
      </c>
      <c r="I60" s="101">
        <v>4</v>
      </c>
      <c r="J60" s="101">
        <v>6</v>
      </c>
      <c r="K60" s="101">
        <v>6</v>
      </c>
      <c r="L60" s="101">
        <v>6</v>
      </c>
      <c r="M60" s="101">
        <v>6</v>
      </c>
      <c r="N60" s="101">
        <v>6</v>
      </c>
      <c r="O60" s="101">
        <v>6</v>
      </c>
      <c r="P60" s="101">
        <v>6</v>
      </c>
      <c r="Q60" s="101">
        <v>4</v>
      </c>
      <c r="R60" s="101">
        <v>4</v>
      </c>
      <c r="S60" s="101">
        <v>4</v>
      </c>
      <c r="T60" s="101">
        <v>4</v>
      </c>
      <c r="U60" s="101">
        <v>4</v>
      </c>
      <c r="V60" s="101">
        <v>4</v>
      </c>
      <c r="W60" s="101">
        <v>4</v>
      </c>
      <c r="X60" s="101">
        <v>5</v>
      </c>
      <c r="Y60" s="101">
        <v>5</v>
      </c>
      <c r="Z60" s="101">
        <v>5</v>
      </c>
      <c r="AA60" s="101">
        <v>5</v>
      </c>
      <c r="AB60" s="101">
        <v>5</v>
      </c>
      <c r="AC60" s="101">
        <v>5</v>
      </c>
      <c r="AD60" s="101">
        <v>5</v>
      </c>
      <c r="AE60" s="162">
        <v>5</v>
      </c>
      <c r="AF60" s="162">
        <v>5</v>
      </c>
      <c r="AG60" s="162">
        <v>5</v>
      </c>
      <c r="AH60" s="162">
        <v>5</v>
      </c>
      <c r="AI60" s="162">
        <v>5</v>
      </c>
      <c r="AJ60" s="162">
        <v>5</v>
      </c>
      <c r="AK60" s="162">
        <v>5</v>
      </c>
      <c r="AL60" s="101">
        <v>4</v>
      </c>
      <c r="AM60" s="101">
        <v>4</v>
      </c>
      <c r="AN60" s="101">
        <v>4</v>
      </c>
      <c r="AO60" s="101">
        <v>4</v>
      </c>
      <c r="AP60" s="101">
        <v>4</v>
      </c>
      <c r="AQ60" s="101">
        <v>4</v>
      </c>
      <c r="AR60" s="101">
        <v>4</v>
      </c>
      <c r="AS60" s="101">
        <v>2</v>
      </c>
      <c r="AT60" s="101">
        <v>2</v>
      </c>
      <c r="AU60" s="101">
        <v>2</v>
      </c>
      <c r="AV60" s="101">
        <v>2</v>
      </c>
      <c r="AW60" s="101">
        <v>2</v>
      </c>
      <c r="AX60" s="101">
        <v>2</v>
      </c>
      <c r="AY60" s="101">
        <v>2</v>
      </c>
      <c r="AZ60" s="101">
        <v>0</v>
      </c>
      <c r="BA60" s="101">
        <v>1</v>
      </c>
      <c r="BB60" s="101">
        <v>0</v>
      </c>
      <c r="BC60" s="175">
        <v>0</v>
      </c>
      <c r="BD60" s="101">
        <v>0</v>
      </c>
      <c r="BE60" s="101">
        <v>1</v>
      </c>
      <c r="BF60" s="101">
        <v>0</v>
      </c>
      <c r="BG60" s="101">
        <v>1</v>
      </c>
      <c r="BH60" s="156">
        <f t="shared" si="31"/>
        <v>3.736842105263158</v>
      </c>
    </row>
    <row r="61" spans="1:60" s="100" customFormat="1">
      <c r="A61" s="98" t="s">
        <v>537</v>
      </c>
      <c r="B61" s="98" t="s">
        <v>138</v>
      </c>
      <c r="C61" s="102">
        <v>1</v>
      </c>
      <c r="D61" s="103">
        <v>1</v>
      </c>
      <c r="E61" s="103">
        <v>1</v>
      </c>
      <c r="F61" s="103">
        <v>1</v>
      </c>
      <c r="G61" s="103">
        <v>1</v>
      </c>
      <c r="H61" s="103">
        <v>1</v>
      </c>
      <c r="I61" s="103">
        <v>1</v>
      </c>
      <c r="J61" s="103">
        <v>1</v>
      </c>
      <c r="K61" s="103">
        <v>1</v>
      </c>
      <c r="L61" s="103">
        <v>1</v>
      </c>
      <c r="M61" s="103">
        <v>1</v>
      </c>
      <c r="N61" s="103">
        <v>1</v>
      </c>
      <c r="O61" s="103">
        <v>1</v>
      </c>
      <c r="P61" s="103">
        <v>1</v>
      </c>
      <c r="Q61" s="103">
        <v>1</v>
      </c>
      <c r="R61" s="103">
        <v>1</v>
      </c>
      <c r="S61" s="103">
        <v>1</v>
      </c>
      <c r="T61" s="103">
        <v>1</v>
      </c>
      <c r="U61" s="103">
        <v>1</v>
      </c>
      <c r="V61" s="103">
        <v>1</v>
      </c>
      <c r="W61" s="103">
        <v>1</v>
      </c>
      <c r="X61" s="103">
        <v>1</v>
      </c>
      <c r="Y61" s="103">
        <v>1</v>
      </c>
      <c r="Z61" s="103">
        <v>1</v>
      </c>
      <c r="AA61" s="103">
        <v>1</v>
      </c>
      <c r="AB61" s="103">
        <v>1</v>
      </c>
      <c r="AC61" s="103">
        <v>1</v>
      </c>
      <c r="AD61" s="103">
        <v>1</v>
      </c>
      <c r="AE61" s="163">
        <v>1</v>
      </c>
      <c r="AF61" s="163">
        <v>1</v>
      </c>
      <c r="AG61" s="163">
        <v>1</v>
      </c>
      <c r="AH61" s="163">
        <v>1</v>
      </c>
      <c r="AI61" s="163">
        <v>1</v>
      </c>
      <c r="AJ61" s="163">
        <v>1</v>
      </c>
      <c r="AK61" s="163">
        <v>1</v>
      </c>
      <c r="AL61" s="103">
        <v>1</v>
      </c>
      <c r="AM61" s="103">
        <v>1</v>
      </c>
      <c r="AN61" s="103">
        <v>1</v>
      </c>
      <c r="AO61" s="103">
        <v>1</v>
      </c>
      <c r="AP61" s="103">
        <v>1</v>
      </c>
      <c r="AQ61" s="103">
        <v>1</v>
      </c>
      <c r="AR61" s="103">
        <v>1</v>
      </c>
      <c r="AS61" s="103">
        <v>1</v>
      </c>
      <c r="AT61" s="103">
        <v>1</v>
      </c>
      <c r="AU61" s="103">
        <v>1</v>
      </c>
      <c r="AV61" s="103">
        <v>1</v>
      </c>
      <c r="AW61" s="103">
        <v>1</v>
      </c>
      <c r="AX61" s="103">
        <v>1</v>
      </c>
      <c r="AY61" s="103">
        <v>1</v>
      </c>
      <c r="AZ61" s="103">
        <v>0</v>
      </c>
      <c r="BA61" s="103">
        <v>1</v>
      </c>
      <c r="BB61" s="103">
        <v>0</v>
      </c>
      <c r="BC61" s="176">
        <v>0</v>
      </c>
      <c r="BD61" s="103">
        <v>0</v>
      </c>
      <c r="BE61" s="103">
        <v>1</v>
      </c>
      <c r="BF61" s="103">
        <v>0</v>
      </c>
      <c r="BG61" s="103">
        <v>1</v>
      </c>
      <c r="BH61" s="156">
        <f t="shared" si="31"/>
        <v>0.91228070175438591</v>
      </c>
    </row>
    <row r="62" spans="1:60" s="29" customFormat="1">
      <c r="A62" s="28" t="s">
        <v>538</v>
      </c>
      <c r="B62" s="28" t="s">
        <v>138</v>
      </c>
      <c r="C62" s="58">
        <f>C60*1.25</f>
        <v>5</v>
      </c>
      <c r="D62" s="58">
        <f t="shared" ref="D62:BG62" si="32">D60*1.25</f>
        <v>5</v>
      </c>
      <c r="E62" s="58">
        <f t="shared" si="32"/>
        <v>5</v>
      </c>
      <c r="F62" s="58">
        <f t="shared" si="32"/>
        <v>5</v>
      </c>
      <c r="G62" s="58">
        <f t="shared" si="32"/>
        <v>5</v>
      </c>
      <c r="H62" s="58">
        <f t="shared" si="32"/>
        <v>5</v>
      </c>
      <c r="I62" s="58">
        <f t="shared" si="32"/>
        <v>5</v>
      </c>
      <c r="J62" s="58">
        <f t="shared" si="32"/>
        <v>7.5</v>
      </c>
      <c r="K62" s="58">
        <f t="shared" si="32"/>
        <v>7.5</v>
      </c>
      <c r="L62" s="58">
        <f t="shared" si="32"/>
        <v>7.5</v>
      </c>
      <c r="M62" s="58">
        <f t="shared" si="32"/>
        <v>7.5</v>
      </c>
      <c r="N62" s="58">
        <f t="shared" si="32"/>
        <v>7.5</v>
      </c>
      <c r="O62" s="58">
        <f t="shared" si="32"/>
        <v>7.5</v>
      </c>
      <c r="P62" s="58">
        <f t="shared" si="32"/>
        <v>7.5</v>
      </c>
      <c r="Q62" s="58">
        <f t="shared" si="32"/>
        <v>5</v>
      </c>
      <c r="R62" s="58">
        <f t="shared" si="32"/>
        <v>5</v>
      </c>
      <c r="S62" s="58">
        <f t="shared" si="32"/>
        <v>5</v>
      </c>
      <c r="T62" s="58">
        <f t="shared" si="32"/>
        <v>5</v>
      </c>
      <c r="U62" s="58">
        <f t="shared" si="32"/>
        <v>5</v>
      </c>
      <c r="V62" s="58">
        <f t="shared" si="32"/>
        <v>5</v>
      </c>
      <c r="W62" s="58">
        <f t="shared" si="32"/>
        <v>5</v>
      </c>
      <c r="X62" s="58">
        <f t="shared" si="32"/>
        <v>6.25</v>
      </c>
      <c r="Y62" s="58">
        <f t="shared" si="32"/>
        <v>6.25</v>
      </c>
      <c r="Z62" s="58">
        <f t="shared" si="32"/>
        <v>6.25</v>
      </c>
      <c r="AA62" s="58">
        <f t="shared" si="32"/>
        <v>6.25</v>
      </c>
      <c r="AB62" s="58">
        <f t="shared" si="32"/>
        <v>6.25</v>
      </c>
      <c r="AC62" s="58">
        <f t="shared" si="32"/>
        <v>6.25</v>
      </c>
      <c r="AD62" s="58">
        <f t="shared" si="32"/>
        <v>6.25</v>
      </c>
      <c r="AE62" s="162">
        <f t="shared" ref="AE62:AK62" si="33">AE60*1.25</f>
        <v>6.25</v>
      </c>
      <c r="AF62" s="162">
        <f t="shared" si="33"/>
        <v>6.25</v>
      </c>
      <c r="AG62" s="162">
        <f t="shared" si="33"/>
        <v>6.25</v>
      </c>
      <c r="AH62" s="162">
        <f t="shared" si="33"/>
        <v>6.25</v>
      </c>
      <c r="AI62" s="162">
        <f t="shared" si="33"/>
        <v>6.25</v>
      </c>
      <c r="AJ62" s="162">
        <f t="shared" si="33"/>
        <v>6.25</v>
      </c>
      <c r="AK62" s="162">
        <f t="shared" si="33"/>
        <v>6.25</v>
      </c>
      <c r="AL62" s="58">
        <f t="shared" si="32"/>
        <v>5</v>
      </c>
      <c r="AM62" s="58">
        <f t="shared" si="32"/>
        <v>5</v>
      </c>
      <c r="AN62" s="58">
        <f t="shared" si="32"/>
        <v>5</v>
      </c>
      <c r="AO62" s="58">
        <f t="shared" si="32"/>
        <v>5</v>
      </c>
      <c r="AP62" s="58">
        <f t="shared" si="32"/>
        <v>5</v>
      </c>
      <c r="AQ62" s="58">
        <f t="shared" si="32"/>
        <v>5</v>
      </c>
      <c r="AR62" s="58">
        <f t="shared" si="32"/>
        <v>5</v>
      </c>
      <c r="AS62" s="58">
        <f t="shared" si="32"/>
        <v>2.5</v>
      </c>
      <c r="AT62" s="58">
        <f t="shared" si="32"/>
        <v>2.5</v>
      </c>
      <c r="AU62" s="58">
        <f t="shared" si="32"/>
        <v>2.5</v>
      </c>
      <c r="AV62" s="58">
        <f t="shared" si="32"/>
        <v>2.5</v>
      </c>
      <c r="AW62" s="58">
        <f t="shared" si="32"/>
        <v>2.5</v>
      </c>
      <c r="AX62" s="58">
        <f t="shared" si="32"/>
        <v>2.5</v>
      </c>
      <c r="AY62" s="58">
        <f t="shared" si="32"/>
        <v>2.5</v>
      </c>
      <c r="AZ62" s="58">
        <f t="shared" si="32"/>
        <v>0</v>
      </c>
      <c r="BA62" s="58">
        <f t="shared" si="32"/>
        <v>1.25</v>
      </c>
      <c r="BB62" s="58">
        <f t="shared" si="32"/>
        <v>0</v>
      </c>
      <c r="BC62" s="175">
        <f t="shared" si="32"/>
        <v>0</v>
      </c>
      <c r="BD62" s="58">
        <f t="shared" si="32"/>
        <v>0</v>
      </c>
      <c r="BE62" s="58">
        <f t="shared" si="32"/>
        <v>1.25</v>
      </c>
      <c r="BF62" s="58">
        <f t="shared" si="32"/>
        <v>0</v>
      </c>
      <c r="BG62" s="58">
        <f t="shared" si="32"/>
        <v>1.25</v>
      </c>
      <c r="BH62" s="156">
        <f t="shared" si="31"/>
        <v>4.6710526315789478</v>
      </c>
    </row>
    <row r="63" spans="1:60" s="29" customFormat="1">
      <c r="A63" s="28" t="s">
        <v>546</v>
      </c>
      <c r="B63" s="28" t="s">
        <v>138</v>
      </c>
      <c r="C63" s="59">
        <v>1</v>
      </c>
      <c r="D63" s="59">
        <v>1</v>
      </c>
      <c r="E63" s="59">
        <v>1</v>
      </c>
      <c r="F63" s="59">
        <v>1</v>
      </c>
      <c r="G63" s="59">
        <v>1</v>
      </c>
      <c r="H63" s="59">
        <v>1</v>
      </c>
      <c r="I63" s="59">
        <v>1</v>
      </c>
      <c r="J63" s="59">
        <v>1</v>
      </c>
      <c r="K63" s="59">
        <v>1</v>
      </c>
      <c r="L63" s="59">
        <v>1</v>
      </c>
      <c r="M63" s="59">
        <v>1</v>
      </c>
      <c r="N63" s="59">
        <v>1</v>
      </c>
      <c r="O63" s="59">
        <v>1</v>
      </c>
      <c r="P63" s="59">
        <v>1</v>
      </c>
      <c r="Q63" s="59">
        <v>1</v>
      </c>
      <c r="R63" s="59">
        <v>1</v>
      </c>
      <c r="S63" s="59">
        <v>1</v>
      </c>
      <c r="T63" s="59">
        <v>1</v>
      </c>
      <c r="U63" s="59">
        <v>1</v>
      </c>
      <c r="V63" s="59">
        <v>1</v>
      </c>
      <c r="W63" s="59">
        <v>1</v>
      </c>
      <c r="X63" s="59">
        <v>1</v>
      </c>
      <c r="Y63" s="59">
        <v>1</v>
      </c>
      <c r="Z63" s="59">
        <v>1</v>
      </c>
      <c r="AA63" s="59">
        <v>1</v>
      </c>
      <c r="AB63" s="59">
        <v>1</v>
      </c>
      <c r="AC63" s="59">
        <v>1</v>
      </c>
      <c r="AD63" s="59">
        <v>1</v>
      </c>
      <c r="AE63" s="164">
        <v>1</v>
      </c>
      <c r="AF63" s="164">
        <v>1</v>
      </c>
      <c r="AG63" s="164">
        <v>1</v>
      </c>
      <c r="AH63" s="164">
        <v>1</v>
      </c>
      <c r="AI63" s="164">
        <v>1</v>
      </c>
      <c r="AJ63" s="164">
        <v>1</v>
      </c>
      <c r="AK63" s="164">
        <v>1</v>
      </c>
      <c r="AL63" s="59">
        <v>1</v>
      </c>
      <c r="AM63" s="59">
        <v>1</v>
      </c>
      <c r="AN63" s="59">
        <v>1</v>
      </c>
      <c r="AO63" s="59">
        <v>1</v>
      </c>
      <c r="AP63" s="59">
        <v>1</v>
      </c>
      <c r="AQ63" s="59">
        <v>1</v>
      </c>
      <c r="AR63" s="59">
        <v>1</v>
      </c>
      <c r="AS63" s="59">
        <v>1</v>
      </c>
      <c r="AT63" s="59">
        <v>1</v>
      </c>
      <c r="AU63" s="59">
        <v>1</v>
      </c>
      <c r="AV63" s="59">
        <v>1</v>
      </c>
      <c r="AW63" s="59">
        <v>1</v>
      </c>
      <c r="AX63" s="59">
        <v>1</v>
      </c>
      <c r="AY63" s="59">
        <v>1</v>
      </c>
      <c r="AZ63" s="59">
        <v>1</v>
      </c>
      <c r="BA63" s="59">
        <v>1</v>
      </c>
      <c r="BB63" s="59">
        <v>1</v>
      </c>
      <c r="BC63" s="177">
        <v>0</v>
      </c>
      <c r="BD63" s="59">
        <v>0</v>
      </c>
      <c r="BE63" s="59">
        <v>1</v>
      </c>
      <c r="BF63" s="59">
        <v>0</v>
      </c>
      <c r="BG63" s="59">
        <v>1</v>
      </c>
      <c r="BH63" s="156">
        <f t="shared" si="31"/>
        <v>0.94736842105263153</v>
      </c>
    </row>
    <row r="64" spans="1:60" s="29" customFormat="1">
      <c r="A64" s="28" t="s">
        <v>544</v>
      </c>
      <c r="B64" s="28" t="s">
        <v>138</v>
      </c>
      <c r="C64" s="58">
        <f>C60*1.5</f>
        <v>6</v>
      </c>
      <c r="D64" s="58">
        <f t="shared" ref="D64:AY64" si="34">D60*1.5</f>
        <v>6</v>
      </c>
      <c r="E64" s="58">
        <f t="shared" si="34"/>
        <v>6</v>
      </c>
      <c r="F64" s="58">
        <f t="shared" si="34"/>
        <v>6</v>
      </c>
      <c r="G64" s="58">
        <f t="shared" si="34"/>
        <v>6</v>
      </c>
      <c r="H64" s="58">
        <f t="shared" si="34"/>
        <v>6</v>
      </c>
      <c r="I64" s="58">
        <f t="shared" si="34"/>
        <v>6</v>
      </c>
      <c r="J64" s="58">
        <f t="shared" si="34"/>
        <v>9</v>
      </c>
      <c r="K64" s="58">
        <f t="shared" si="34"/>
        <v>9</v>
      </c>
      <c r="L64" s="58">
        <f t="shared" si="34"/>
        <v>9</v>
      </c>
      <c r="M64" s="58">
        <f t="shared" si="34"/>
        <v>9</v>
      </c>
      <c r="N64" s="58">
        <f t="shared" si="34"/>
        <v>9</v>
      </c>
      <c r="O64" s="58">
        <f t="shared" si="34"/>
        <v>9</v>
      </c>
      <c r="P64" s="58">
        <f t="shared" si="34"/>
        <v>9</v>
      </c>
      <c r="Q64" s="58">
        <f t="shared" si="34"/>
        <v>6</v>
      </c>
      <c r="R64" s="58">
        <f t="shared" si="34"/>
        <v>6</v>
      </c>
      <c r="S64" s="58">
        <f t="shared" si="34"/>
        <v>6</v>
      </c>
      <c r="T64" s="58">
        <f t="shared" si="34"/>
        <v>6</v>
      </c>
      <c r="U64" s="58">
        <f t="shared" si="34"/>
        <v>6</v>
      </c>
      <c r="V64" s="58">
        <f t="shared" si="34"/>
        <v>6</v>
      </c>
      <c r="W64" s="58">
        <f t="shared" si="34"/>
        <v>6</v>
      </c>
      <c r="X64" s="58">
        <f t="shared" si="34"/>
        <v>7.5</v>
      </c>
      <c r="Y64" s="58">
        <f t="shared" si="34"/>
        <v>7.5</v>
      </c>
      <c r="Z64" s="58">
        <f t="shared" si="34"/>
        <v>7.5</v>
      </c>
      <c r="AA64" s="58">
        <f t="shared" si="34"/>
        <v>7.5</v>
      </c>
      <c r="AB64" s="58">
        <f t="shared" si="34"/>
        <v>7.5</v>
      </c>
      <c r="AC64" s="58">
        <f t="shared" si="34"/>
        <v>7.5</v>
      </c>
      <c r="AD64" s="58">
        <f t="shared" si="34"/>
        <v>7.5</v>
      </c>
      <c r="AE64" s="162">
        <f t="shared" ref="AE64:AK64" si="35">AE60*1.5</f>
        <v>7.5</v>
      </c>
      <c r="AF64" s="162">
        <f t="shared" si="35"/>
        <v>7.5</v>
      </c>
      <c r="AG64" s="162">
        <f t="shared" si="35"/>
        <v>7.5</v>
      </c>
      <c r="AH64" s="162">
        <f t="shared" si="35"/>
        <v>7.5</v>
      </c>
      <c r="AI64" s="162">
        <f t="shared" si="35"/>
        <v>7.5</v>
      </c>
      <c r="AJ64" s="162">
        <f t="shared" si="35"/>
        <v>7.5</v>
      </c>
      <c r="AK64" s="162">
        <f t="shared" si="35"/>
        <v>7.5</v>
      </c>
      <c r="AL64" s="58">
        <f t="shared" si="34"/>
        <v>6</v>
      </c>
      <c r="AM64" s="58">
        <f t="shared" si="34"/>
        <v>6</v>
      </c>
      <c r="AN64" s="58">
        <f t="shared" si="34"/>
        <v>6</v>
      </c>
      <c r="AO64" s="58">
        <f t="shared" si="34"/>
        <v>6</v>
      </c>
      <c r="AP64" s="58">
        <f t="shared" si="34"/>
        <v>6</v>
      </c>
      <c r="AQ64" s="58">
        <f t="shared" si="34"/>
        <v>6</v>
      </c>
      <c r="AR64" s="58">
        <f t="shared" si="34"/>
        <v>6</v>
      </c>
      <c r="AS64" s="58">
        <f t="shared" si="34"/>
        <v>3</v>
      </c>
      <c r="AT64" s="58">
        <f t="shared" si="34"/>
        <v>3</v>
      </c>
      <c r="AU64" s="58">
        <f t="shared" si="34"/>
        <v>3</v>
      </c>
      <c r="AV64" s="58">
        <f t="shared" si="34"/>
        <v>3</v>
      </c>
      <c r="AW64" s="58">
        <f t="shared" si="34"/>
        <v>3</v>
      </c>
      <c r="AX64" s="58">
        <f t="shared" si="34"/>
        <v>3</v>
      </c>
      <c r="AY64" s="58">
        <f t="shared" si="34"/>
        <v>3</v>
      </c>
      <c r="AZ64" s="58">
        <v>1</v>
      </c>
      <c r="BA64" s="58">
        <v>1</v>
      </c>
      <c r="BB64" s="58">
        <v>1</v>
      </c>
      <c r="BC64" s="175">
        <v>1</v>
      </c>
      <c r="BD64" s="58">
        <v>1</v>
      </c>
      <c r="BE64" s="58">
        <v>1</v>
      </c>
      <c r="BF64" s="58">
        <v>1</v>
      </c>
      <c r="BG64" s="58">
        <v>1</v>
      </c>
      <c r="BH64" s="156">
        <f t="shared" si="31"/>
        <v>5.666666666666667</v>
      </c>
    </row>
    <row r="65" spans="1:60" s="29" customFormat="1">
      <c r="A65" s="28" t="s">
        <v>541</v>
      </c>
      <c r="B65" s="28" t="s">
        <v>138</v>
      </c>
      <c r="C65" s="59">
        <v>1</v>
      </c>
      <c r="D65" s="59">
        <v>1</v>
      </c>
      <c r="E65" s="59">
        <v>1</v>
      </c>
      <c r="F65" s="59">
        <v>1</v>
      </c>
      <c r="G65" s="59">
        <v>1</v>
      </c>
      <c r="H65" s="59">
        <v>1</v>
      </c>
      <c r="I65" s="59">
        <v>1</v>
      </c>
      <c r="J65" s="59">
        <v>2</v>
      </c>
      <c r="K65" s="59">
        <v>2</v>
      </c>
      <c r="L65" s="59">
        <v>2</v>
      </c>
      <c r="M65" s="59">
        <v>2</v>
      </c>
      <c r="N65" s="59">
        <v>2</v>
      </c>
      <c r="O65" s="59">
        <v>2</v>
      </c>
      <c r="P65" s="59">
        <v>2</v>
      </c>
      <c r="Q65" s="59">
        <v>1</v>
      </c>
      <c r="R65" s="59">
        <v>1</v>
      </c>
      <c r="S65" s="59">
        <v>1</v>
      </c>
      <c r="T65" s="59">
        <v>1</v>
      </c>
      <c r="U65" s="59">
        <v>1</v>
      </c>
      <c r="V65" s="59">
        <v>1</v>
      </c>
      <c r="W65" s="59">
        <v>1</v>
      </c>
      <c r="X65" s="59">
        <v>1</v>
      </c>
      <c r="Y65" s="59">
        <v>1</v>
      </c>
      <c r="Z65" s="59">
        <v>1</v>
      </c>
      <c r="AA65" s="59">
        <v>1</v>
      </c>
      <c r="AB65" s="59">
        <v>1</v>
      </c>
      <c r="AC65" s="59">
        <v>1</v>
      </c>
      <c r="AD65" s="59">
        <v>1</v>
      </c>
      <c r="AE65" s="164">
        <v>1</v>
      </c>
      <c r="AF65" s="164">
        <v>1</v>
      </c>
      <c r="AG65" s="164">
        <v>1</v>
      </c>
      <c r="AH65" s="164">
        <v>1</v>
      </c>
      <c r="AI65" s="164">
        <v>1</v>
      </c>
      <c r="AJ65" s="164">
        <v>1</v>
      </c>
      <c r="AK65" s="164">
        <v>1</v>
      </c>
      <c r="AL65" s="59">
        <v>1</v>
      </c>
      <c r="AM65" s="59">
        <v>1</v>
      </c>
      <c r="AN65" s="59">
        <v>1</v>
      </c>
      <c r="AO65" s="59">
        <v>1</v>
      </c>
      <c r="AP65" s="59">
        <v>1</v>
      </c>
      <c r="AQ65" s="59">
        <v>1</v>
      </c>
      <c r="AR65" s="59">
        <v>1</v>
      </c>
      <c r="AS65" s="59">
        <v>1</v>
      </c>
      <c r="AT65" s="59">
        <v>1</v>
      </c>
      <c r="AU65" s="59">
        <v>1</v>
      </c>
      <c r="AV65" s="59">
        <v>1</v>
      </c>
      <c r="AW65" s="59">
        <v>1</v>
      </c>
      <c r="AX65" s="59">
        <v>1</v>
      </c>
      <c r="AY65" s="59">
        <v>1</v>
      </c>
      <c r="AZ65" s="59">
        <v>1</v>
      </c>
      <c r="BA65" s="59">
        <v>0</v>
      </c>
      <c r="BB65" s="59">
        <v>1</v>
      </c>
      <c r="BC65" s="177">
        <v>0</v>
      </c>
      <c r="BD65" s="59">
        <v>1</v>
      </c>
      <c r="BE65" s="59">
        <v>0</v>
      </c>
      <c r="BF65" s="59">
        <v>0</v>
      </c>
      <c r="BG65" s="59">
        <v>1</v>
      </c>
      <c r="BH65" s="156">
        <f t="shared" si="31"/>
        <v>1.0526315789473684</v>
      </c>
    </row>
    <row r="66" spans="1:60">
      <c r="A66" s="12"/>
      <c r="B66" s="12"/>
      <c r="BH66" s="156" t="e">
        <f t="shared" si="31"/>
        <v>#DIV/0!</v>
      </c>
    </row>
    <row r="67" spans="1:60" hidden="1">
      <c r="A67" s="12" t="s">
        <v>531</v>
      </c>
      <c r="B67" s="12" t="s">
        <v>146</v>
      </c>
      <c r="C67" s="35">
        <v>14</v>
      </c>
      <c r="D67" s="35">
        <v>29</v>
      </c>
      <c r="E67" s="35">
        <v>30</v>
      </c>
      <c r="F67" s="35">
        <v>19</v>
      </c>
      <c r="G67" s="35">
        <v>31</v>
      </c>
      <c r="H67" s="35">
        <v>29</v>
      </c>
      <c r="I67" s="35">
        <v>22</v>
      </c>
      <c r="J67" s="35">
        <v>30</v>
      </c>
      <c r="K67" s="35">
        <v>35</v>
      </c>
      <c r="L67" s="35">
        <v>38</v>
      </c>
      <c r="M67" s="35">
        <v>24</v>
      </c>
      <c r="N67" s="35">
        <v>16</v>
      </c>
      <c r="O67" s="35">
        <v>23</v>
      </c>
      <c r="P67" s="35">
        <v>36</v>
      </c>
      <c r="Q67" s="35">
        <v>32</v>
      </c>
      <c r="R67" s="35">
        <v>28</v>
      </c>
      <c r="S67" s="35">
        <v>20</v>
      </c>
      <c r="T67" s="35">
        <v>7</v>
      </c>
      <c r="U67" s="35">
        <v>22</v>
      </c>
      <c r="V67" s="35">
        <v>25</v>
      </c>
      <c r="W67" s="35">
        <v>32</v>
      </c>
      <c r="X67" s="35">
        <v>38</v>
      </c>
      <c r="Y67" s="35">
        <v>30</v>
      </c>
      <c r="Z67" s="35">
        <v>25</v>
      </c>
      <c r="AA67" s="35">
        <v>10</v>
      </c>
      <c r="AB67" s="35">
        <v>29</v>
      </c>
      <c r="AC67" s="35">
        <v>36</v>
      </c>
      <c r="AD67" s="35">
        <v>43</v>
      </c>
      <c r="AL67" s="35">
        <v>39</v>
      </c>
      <c r="AM67" s="35">
        <v>32</v>
      </c>
      <c r="AN67" s="35">
        <v>20</v>
      </c>
      <c r="AO67" s="35">
        <v>8</v>
      </c>
      <c r="AP67" s="35">
        <v>20</v>
      </c>
      <c r="AQ67" s="35">
        <v>27</v>
      </c>
      <c r="AR67" s="35">
        <v>30</v>
      </c>
      <c r="AS67" s="35">
        <v>36</v>
      </c>
      <c r="AT67" s="35">
        <v>31</v>
      </c>
      <c r="AU67" s="35">
        <v>14</v>
      </c>
      <c r="AV67" s="35">
        <v>5</v>
      </c>
      <c r="AW67" s="35">
        <v>6</v>
      </c>
      <c r="AX67" s="35">
        <v>6</v>
      </c>
      <c r="AY67" s="35">
        <v>4</v>
      </c>
      <c r="AZ67" s="35">
        <v>3</v>
      </c>
      <c r="BA67" s="35">
        <v>0</v>
      </c>
      <c r="BB67" s="35">
        <v>0</v>
      </c>
      <c r="BC67" s="173">
        <v>0</v>
      </c>
      <c r="BD67" s="35">
        <v>0</v>
      </c>
      <c r="BE67" s="35">
        <v>1</v>
      </c>
      <c r="BF67" s="35">
        <v>1</v>
      </c>
      <c r="BG67" s="35">
        <v>2</v>
      </c>
      <c r="BH67" s="156">
        <f t="shared" si="31"/>
        <v>20.76</v>
      </c>
    </row>
    <row r="68" spans="1:60" hidden="1">
      <c r="A68" s="12" t="s">
        <v>532</v>
      </c>
      <c r="B68" s="12" t="s">
        <v>146</v>
      </c>
      <c r="C68" s="35">
        <v>0</v>
      </c>
      <c r="D68" s="35">
        <v>0</v>
      </c>
      <c r="E68" s="35">
        <v>0</v>
      </c>
      <c r="F68" s="35">
        <v>0</v>
      </c>
      <c r="G68" s="35">
        <v>0</v>
      </c>
      <c r="H68" s="35">
        <v>0</v>
      </c>
      <c r="I68" s="35">
        <v>0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L68" s="35">
        <v>0</v>
      </c>
      <c r="AM68" s="35">
        <v>0</v>
      </c>
      <c r="AN68" s="35">
        <v>0</v>
      </c>
      <c r="AO68" s="35">
        <v>0</v>
      </c>
      <c r="AP68" s="35">
        <v>0</v>
      </c>
      <c r="AQ68" s="35">
        <v>0</v>
      </c>
      <c r="AR68" s="35">
        <v>0</v>
      </c>
      <c r="AS68" s="35">
        <v>0</v>
      </c>
      <c r="AT68" s="35">
        <v>0</v>
      </c>
      <c r="AU68" s="35">
        <v>0</v>
      </c>
      <c r="AV68" s="35">
        <v>0</v>
      </c>
      <c r="AW68" s="35">
        <v>0</v>
      </c>
      <c r="AX68" s="35">
        <v>0</v>
      </c>
      <c r="AY68" s="35">
        <v>0</v>
      </c>
      <c r="AZ68" s="35">
        <v>0</v>
      </c>
      <c r="BA68" s="35">
        <v>0</v>
      </c>
      <c r="BB68" s="35">
        <v>0</v>
      </c>
      <c r="BC68" s="173">
        <v>0</v>
      </c>
      <c r="BD68" s="35">
        <v>0</v>
      </c>
      <c r="BE68" s="35">
        <v>0</v>
      </c>
      <c r="BF68" s="35">
        <v>0</v>
      </c>
      <c r="BG68" s="35">
        <v>0</v>
      </c>
      <c r="BH68" s="156">
        <f t="shared" si="31"/>
        <v>0</v>
      </c>
    </row>
    <row r="69" spans="1:60" s="106" customFormat="1">
      <c r="A69" s="104" t="s">
        <v>533</v>
      </c>
      <c r="B69" s="104" t="s">
        <v>146</v>
      </c>
      <c r="C69" s="105">
        <f>C67+C68</f>
        <v>14</v>
      </c>
      <c r="D69" s="105">
        <f t="shared" ref="D69:BG69" si="36">D67+D68</f>
        <v>29</v>
      </c>
      <c r="E69" s="105">
        <f t="shared" si="36"/>
        <v>30</v>
      </c>
      <c r="F69" s="105">
        <f t="shared" si="36"/>
        <v>19</v>
      </c>
      <c r="G69" s="105">
        <f t="shared" si="36"/>
        <v>31</v>
      </c>
      <c r="H69" s="105">
        <f t="shared" si="36"/>
        <v>29</v>
      </c>
      <c r="I69" s="105">
        <f t="shared" si="36"/>
        <v>22</v>
      </c>
      <c r="J69" s="105">
        <f t="shared" si="36"/>
        <v>30</v>
      </c>
      <c r="K69" s="105">
        <f t="shared" si="36"/>
        <v>35</v>
      </c>
      <c r="L69" s="105">
        <f t="shared" si="36"/>
        <v>38</v>
      </c>
      <c r="M69" s="105">
        <f t="shared" si="36"/>
        <v>24</v>
      </c>
      <c r="N69" s="105">
        <f t="shared" si="36"/>
        <v>16</v>
      </c>
      <c r="O69" s="105">
        <f t="shared" si="36"/>
        <v>23</v>
      </c>
      <c r="P69" s="105">
        <f t="shared" si="36"/>
        <v>36</v>
      </c>
      <c r="Q69" s="105">
        <f t="shared" si="36"/>
        <v>32</v>
      </c>
      <c r="R69" s="105">
        <f t="shared" si="36"/>
        <v>28</v>
      </c>
      <c r="S69" s="105">
        <f t="shared" si="36"/>
        <v>20</v>
      </c>
      <c r="T69" s="105">
        <f t="shared" si="36"/>
        <v>7</v>
      </c>
      <c r="U69" s="105">
        <f t="shared" si="36"/>
        <v>22</v>
      </c>
      <c r="V69" s="105">
        <f t="shared" si="36"/>
        <v>25</v>
      </c>
      <c r="W69" s="105">
        <f t="shared" si="36"/>
        <v>32</v>
      </c>
      <c r="X69" s="105">
        <f t="shared" si="36"/>
        <v>38</v>
      </c>
      <c r="Y69" s="105">
        <f t="shared" si="36"/>
        <v>30</v>
      </c>
      <c r="Z69" s="105">
        <f t="shared" si="36"/>
        <v>25</v>
      </c>
      <c r="AA69" s="105">
        <f t="shared" si="36"/>
        <v>10</v>
      </c>
      <c r="AB69" s="105">
        <f t="shared" si="36"/>
        <v>29</v>
      </c>
      <c r="AC69" s="105">
        <f t="shared" si="36"/>
        <v>36</v>
      </c>
      <c r="AD69" s="105">
        <f t="shared" si="36"/>
        <v>43</v>
      </c>
      <c r="AE69" s="160"/>
      <c r="AF69" s="160"/>
      <c r="AG69" s="160"/>
      <c r="AH69" s="160"/>
      <c r="AI69" s="160"/>
      <c r="AJ69" s="160"/>
      <c r="AK69" s="160"/>
      <c r="AL69" s="105">
        <f t="shared" si="36"/>
        <v>39</v>
      </c>
      <c r="AM69" s="105">
        <f t="shared" si="36"/>
        <v>32</v>
      </c>
      <c r="AN69" s="105">
        <f t="shared" si="36"/>
        <v>20</v>
      </c>
      <c r="AO69" s="105">
        <f t="shared" si="36"/>
        <v>8</v>
      </c>
      <c r="AP69" s="105">
        <f t="shared" si="36"/>
        <v>20</v>
      </c>
      <c r="AQ69" s="105">
        <f t="shared" si="36"/>
        <v>27</v>
      </c>
      <c r="AR69" s="105">
        <f t="shared" si="36"/>
        <v>30</v>
      </c>
      <c r="AS69" s="105">
        <f t="shared" si="36"/>
        <v>36</v>
      </c>
      <c r="AT69" s="105">
        <f t="shared" si="36"/>
        <v>31</v>
      </c>
      <c r="AU69" s="105">
        <f t="shared" si="36"/>
        <v>14</v>
      </c>
      <c r="AV69" s="105">
        <f t="shared" si="36"/>
        <v>5</v>
      </c>
      <c r="AW69" s="105">
        <f t="shared" si="36"/>
        <v>6</v>
      </c>
      <c r="AX69" s="105">
        <f t="shared" si="36"/>
        <v>6</v>
      </c>
      <c r="AY69" s="105">
        <f t="shared" si="36"/>
        <v>4</v>
      </c>
      <c r="AZ69" s="105">
        <f t="shared" si="36"/>
        <v>3</v>
      </c>
      <c r="BA69" s="105">
        <f t="shared" si="36"/>
        <v>0</v>
      </c>
      <c r="BB69" s="105">
        <f t="shared" si="36"/>
        <v>0</v>
      </c>
      <c r="BC69" s="173">
        <f t="shared" si="36"/>
        <v>0</v>
      </c>
      <c r="BD69" s="105">
        <f t="shared" si="36"/>
        <v>0</v>
      </c>
      <c r="BE69" s="105">
        <f t="shared" si="36"/>
        <v>1</v>
      </c>
      <c r="BF69" s="105">
        <f t="shared" si="36"/>
        <v>1</v>
      </c>
      <c r="BG69" s="105">
        <f t="shared" si="36"/>
        <v>2</v>
      </c>
      <c r="BH69" s="156">
        <f t="shared" si="31"/>
        <v>20.76</v>
      </c>
    </row>
    <row r="70" spans="1:60" s="106" customFormat="1">
      <c r="A70" s="104" t="s">
        <v>534</v>
      </c>
      <c r="B70" s="104" t="s">
        <v>547</v>
      </c>
      <c r="C70" s="105">
        <v>3</v>
      </c>
      <c r="D70" s="105">
        <v>4</v>
      </c>
      <c r="E70" s="105">
        <v>5</v>
      </c>
      <c r="F70" s="105">
        <v>5</v>
      </c>
      <c r="G70" s="105">
        <v>5</v>
      </c>
      <c r="H70" s="105">
        <v>2</v>
      </c>
      <c r="I70" s="105">
        <v>2</v>
      </c>
      <c r="J70" s="105">
        <v>2</v>
      </c>
      <c r="K70" s="105">
        <v>2</v>
      </c>
      <c r="L70" s="105">
        <v>3</v>
      </c>
      <c r="M70" s="105">
        <v>1</v>
      </c>
      <c r="N70" s="105">
        <v>3</v>
      </c>
      <c r="O70" s="105">
        <v>2</v>
      </c>
      <c r="P70" s="105">
        <v>2</v>
      </c>
      <c r="Q70" s="105">
        <v>3</v>
      </c>
      <c r="R70" s="105">
        <v>2</v>
      </c>
      <c r="S70" s="105">
        <v>4</v>
      </c>
      <c r="T70" s="105">
        <v>2</v>
      </c>
      <c r="U70" s="105">
        <v>2</v>
      </c>
      <c r="V70" s="105">
        <v>2</v>
      </c>
      <c r="W70" s="105">
        <v>2</v>
      </c>
      <c r="X70" s="105">
        <v>4</v>
      </c>
      <c r="Y70" s="105">
        <v>4</v>
      </c>
      <c r="Z70" s="105">
        <v>4</v>
      </c>
      <c r="AA70" s="105">
        <v>2</v>
      </c>
      <c r="AB70" s="105">
        <v>2</v>
      </c>
      <c r="AC70" s="105">
        <v>2</v>
      </c>
      <c r="AD70" s="105">
        <v>3</v>
      </c>
      <c r="AE70" s="160"/>
      <c r="AF70" s="160"/>
      <c r="AG70" s="160"/>
      <c r="AH70" s="160"/>
      <c r="AI70" s="160"/>
      <c r="AJ70" s="160"/>
      <c r="AK70" s="160"/>
      <c r="AL70" s="105">
        <v>3</v>
      </c>
      <c r="AM70" s="105">
        <v>5</v>
      </c>
      <c r="AN70" s="105">
        <v>5</v>
      </c>
      <c r="AO70" s="105">
        <v>2</v>
      </c>
      <c r="AP70" s="105">
        <v>2</v>
      </c>
      <c r="AQ70" s="105">
        <v>1</v>
      </c>
      <c r="AR70" s="105">
        <v>3</v>
      </c>
      <c r="AS70" s="105">
        <v>3</v>
      </c>
      <c r="AT70" s="105">
        <v>4</v>
      </c>
      <c r="AU70" s="105">
        <v>4</v>
      </c>
      <c r="AV70" s="105">
        <v>2</v>
      </c>
      <c r="AW70" s="105">
        <v>2</v>
      </c>
      <c r="AX70" s="105">
        <v>1</v>
      </c>
      <c r="AY70" s="105">
        <v>4</v>
      </c>
      <c r="AZ70" s="105">
        <v>4</v>
      </c>
      <c r="BA70" s="105">
        <v>4</v>
      </c>
      <c r="BB70" s="105">
        <v>6</v>
      </c>
      <c r="BC70" s="173">
        <v>1</v>
      </c>
      <c r="BD70" s="105">
        <v>1</v>
      </c>
      <c r="BE70" s="105">
        <v>1</v>
      </c>
      <c r="BF70" s="105">
        <v>2</v>
      </c>
      <c r="BG70" s="105">
        <v>2</v>
      </c>
      <c r="BH70" s="156">
        <f t="shared" si="31"/>
        <v>2.82</v>
      </c>
    </row>
    <row r="71" spans="1:60" s="106" customFormat="1">
      <c r="A71" s="104"/>
      <c r="B71" s="104"/>
      <c r="C71" s="107">
        <v>44792</v>
      </c>
      <c r="D71" s="107">
        <v>44793</v>
      </c>
      <c r="E71" s="107">
        <v>44794</v>
      </c>
      <c r="F71" s="107">
        <v>44795</v>
      </c>
      <c r="G71" s="107">
        <v>44796</v>
      </c>
      <c r="H71" s="107">
        <v>44797</v>
      </c>
      <c r="I71" s="107">
        <v>44798</v>
      </c>
      <c r="J71" s="107">
        <v>44799</v>
      </c>
      <c r="K71" s="107">
        <v>44800</v>
      </c>
      <c r="L71" s="107">
        <v>44801</v>
      </c>
      <c r="M71" s="107">
        <v>44802</v>
      </c>
      <c r="N71" s="107">
        <v>44803</v>
      </c>
      <c r="O71" s="107">
        <v>44804</v>
      </c>
      <c r="P71" s="107">
        <v>44805</v>
      </c>
      <c r="Q71" s="107">
        <v>44806</v>
      </c>
      <c r="R71" s="107">
        <v>44807</v>
      </c>
      <c r="S71" s="107">
        <v>44808</v>
      </c>
      <c r="T71" s="107">
        <v>44809</v>
      </c>
      <c r="U71" s="107">
        <v>44810</v>
      </c>
      <c r="V71" s="107">
        <v>44811</v>
      </c>
      <c r="W71" s="107">
        <v>44812</v>
      </c>
      <c r="X71" s="107">
        <v>44813</v>
      </c>
      <c r="Y71" s="107">
        <v>44814</v>
      </c>
      <c r="Z71" s="107">
        <v>44815</v>
      </c>
      <c r="AA71" s="107">
        <v>44816</v>
      </c>
      <c r="AB71" s="107">
        <v>44817</v>
      </c>
      <c r="AC71" s="107">
        <v>44818</v>
      </c>
      <c r="AD71" s="107">
        <v>44819</v>
      </c>
      <c r="AE71" s="161">
        <v>44820</v>
      </c>
      <c r="AF71" s="161">
        <v>44821</v>
      </c>
      <c r="AG71" s="161">
        <v>44822</v>
      </c>
      <c r="AH71" s="161">
        <v>44823</v>
      </c>
      <c r="AI71" s="161">
        <v>44824</v>
      </c>
      <c r="AJ71" s="161">
        <v>44825</v>
      </c>
      <c r="AK71" s="161">
        <v>44826</v>
      </c>
      <c r="AL71" s="107">
        <v>44827</v>
      </c>
      <c r="AM71" s="107">
        <v>44828</v>
      </c>
      <c r="AN71" s="107">
        <v>44829</v>
      </c>
      <c r="AO71" s="107">
        <v>44830</v>
      </c>
      <c r="AP71" s="107">
        <v>44831</v>
      </c>
      <c r="AQ71" s="107">
        <v>44832</v>
      </c>
      <c r="AR71" s="107">
        <v>44833</v>
      </c>
      <c r="AS71" s="107">
        <v>44834</v>
      </c>
      <c r="AT71" s="107">
        <v>44835</v>
      </c>
      <c r="AU71" s="107">
        <v>44836</v>
      </c>
      <c r="AV71" s="107">
        <v>44837</v>
      </c>
      <c r="AW71" s="107">
        <v>44838</v>
      </c>
      <c r="AX71" s="107">
        <v>44839</v>
      </c>
      <c r="AY71" s="107">
        <v>44840</v>
      </c>
      <c r="AZ71" s="107">
        <v>44841</v>
      </c>
      <c r="BA71" s="107">
        <v>44842</v>
      </c>
      <c r="BB71" s="107">
        <v>44843</v>
      </c>
      <c r="BC71" s="174">
        <v>44844</v>
      </c>
      <c r="BD71" s="107">
        <v>44845</v>
      </c>
      <c r="BE71" s="107">
        <v>44846</v>
      </c>
      <c r="BF71" s="107">
        <v>44847</v>
      </c>
      <c r="BG71" s="107">
        <v>44848</v>
      </c>
      <c r="BH71" s="156">
        <f t="shared" si="31"/>
        <v>44820</v>
      </c>
    </row>
    <row r="72" spans="1:60" s="106" customFormat="1">
      <c r="A72" s="104" t="s">
        <v>536</v>
      </c>
      <c r="B72" s="104" t="s">
        <v>547</v>
      </c>
      <c r="C72" s="108">
        <v>21</v>
      </c>
      <c r="D72" s="108">
        <v>21</v>
      </c>
      <c r="E72" s="108">
        <v>21</v>
      </c>
      <c r="F72" s="108">
        <v>21</v>
      </c>
      <c r="G72" s="108">
        <v>21</v>
      </c>
      <c r="H72" s="108">
        <v>21</v>
      </c>
      <c r="I72" s="108">
        <v>21</v>
      </c>
      <c r="J72" s="108">
        <v>24</v>
      </c>
      <c r="K72" s="108">
        <v>24</v>
      </c>
      <c r="L72" s="108">
        <v>24</v>
      </c>
      <c r="M72" s="108">
        <v>24</v>
      </c>
      <c r="N72" s="108">
        <v>24</v>
      </c>
      <c r="O72" s="108">
        <v>24</v>
      </c>
      <c r="P72" s="108">
        <v>24</v>
      </c>
      <c r="Q72" s="108">
        <v>20</v>
      </c>
      <c r="R72" s="108">
        <v>20</v>
      </c>
      <c r="S72" s="108">
        <v>20</v>
      </c>
      <c r="T72" s="108">
        <v>20</v>
      </c>
      <c r="U72" s="108">
        <v>20</v>
      </c>
      <c r="V72" s="108">
        <v>20</v>
      </c>
      <c r="W72" s="108">
        <v>20</v>
      </c>
      <c r="X72" s="108">
        <v>25</v>
      </c>
      <c r="Y72" s="108">
        <v>25</v>
      </c>
      <c r="Z72" s="108">
        <v>25</v>
      </c>
      <c r="AA72" s="108">
        <v>25</v>
      </c>
      <c r="AB72" s="108">
        <v>25</v>
      </c>
      <c r="AC72" s="108">
        <v>25</v>
      </c>
      <c r="AD72" s="108">
        <v>25</v>
      </c>
      <c r="AE72" s="162">
        <v>25</v>
      </c>
      <c r="AF72" s="162">
        <v>25</v>
      </c>
      <c r="AG72" s="162">
        <v>25</v>
      </c>
      <c r="AH72" s="162">
        <v>25</v>
      </c>
      <c r="AI72" s="162">
        <v>25</v>
      </c>
      <c r="AJ72" s="162">
        <v>25</v>
      </c>
      <c r="AK72" s="162">
        <v>25</v>
      </c>
      <c r="AL72" s="108">
        <v>21</v>
      </c>
      <c r="AM72" s="108">
        <v>21</v>
      </c>
      <c r="AN72" s="108">
        <v>21</v>
      </c>
      <c r="AO72" s="108">
        <v>21</v>
      </c>
      <c r="AP72" s="108">
        <v>21</v>
      </c>
      <c r="AQ72" s="108">
        <v>21</v>
      </c>
      <c r="AR72" s="108">
        <v>21</v>
      </c>
      <c r="AS72" s="108">
        <v>12</v>
      </c>
      <c r="AT72" s="108">
        <v>12</v>
      </c>
      <c r="AU72" s="108">
        <v>12</v>
      </c>
      <c r="AV72" s="108">
        <v>12</v>
      </c>
      <c r="AW72" s="108">
        <v>12</v>
      </c>
      <c r="AX72" s="108">
        <v>12</v>
      </c>
      <c r="AY72" s="108">
        <v>12</v>
      </c>
      <c r="AZ72" s="108">
        <v>1</v>
      </c>
      <c r="BA72" s="108">
        <v>1</v>
      </c>
      <c r="BB72" s="108">
        <v>1</v>
      </c>
      <c r="BC72" s="175">
        <v>1</v>
      </c>
      <c r="BD72" s="108">
        <v>1</v>
      </c>
      <c r="BE72" s="108">
        <v>1</v>
      </c>
      <c r="BF72" s="108">
        <v>1</v>
      </c>
      <c r="BG72" s="108">
        <v>1</v>
      </c>
      <c r="BH72" s="156">
        <f t="shared" si="31"/>
        <v>18.315789473684209</v>
      </c>
    </row>
    <row r="73" spans="1:60" s="106" customFormat="1">
      <c r="A73" s="104" t="s">
        <v>537</v>
      </c>
      <c r="B73" s="104" t="s">
        <v>547</v>
      </c>
      <c r="C73" s="109">
        <v>3</v>
      </c>
      <c r="D73" s="110">
        <v>3</v>
      </c>
      <c r="E73" s="110">
        <v>3</v>
      </c>
      <c r="F73" s="110">
        <v>3</v>
      </c>
      <c r="G73" s="110">
        <v>3</v>
      </c>
      <c r="H73" s="110">
        <v>3</v>
      </c>
      <c r="I73" s="110">
        <v>3</v>
      </c>
      <c r="J73" s="110">
        <v>3</v>
      </c>
      <c r="K73" s="110">
        <v>3</v>
      </c>
      <c r="L73" s="110">
        <v>3</v>
      </c>
      <c r="M73" s="110">
        <v>3</v>
      </c>
      <c r="N73" s="110">
        <v>3</v>
      </c>
      <c r="O73" s="110">
        <v>3</v>
      </c>
      <c r="P73" s="110">
        <v>3</v>
      </c>
      <c r="Q73" s="110">
        <v>3</v>
      </c>
      <c r="R73" s="110">
        <v>3</v>
      </c>
      <c r="S73" s="110">
        <v>3</v>
      </c>
      <c r="T73" s="110">
        <v>3</v>
      </c>
      <c r="U73" s="110">
        <v>3</v>
      </c>
      <c r="V73" s="110">
        <v>3</v>
      </c>
      <c r="W73" s="110">
        <v>3</v>
      </c>
      <c r="X73" s="110">
        <v>4</v>
      </c>
      <c r="Y73" s="110">
        <v>4</v>
      </c>
      <c r="Z73" s="110">
        <v>4</v>
      </c>
      <c r="AA73" s="110">
        <v>4</v>
      </c>
      <c r="AB73" s="110">
        <v>4</v>
      </c>
      <c r="AC73" s="110">
        <v>4</v>
      </c>
      <c r="AD73" s="110">
        <v>4</v>
      </c>
      <c r="AE73" s="163">
        <v>4</v>
      </c>
      <c r="AF73" s="163">
        <v>4</v>
      </c>
      <c r="AG73" s="163">
        <v>4</v>
      </c>
      <c r="AH73" s="163">
        <v>4</v>
      </c>
      <c r="AI73" s="163">
        <v>4</v>
      </c>
      <c r="AJ73" s="163">
        <v>4</v>
      </c>
      <c r="AK73" s="163">
        <v>4</v>
      </c>
      <c r="AL73" s="110">
        <v>3</v>
      </c>
      <c r="AM73" s="110">
        <v>3</v>
      </c>
      <c r="AN73" s="110">
        <v>3</v>
      </c>
      <c r="AO73" s="110">
        <v>3</v>
      </c>
      <c r="AP73" s="110">
        <v>3</v>
      </c>
      <c r="AQ73" s="110">
        <v>3</v>
      </c>
      <c r="AR73" s="110">
        <v>3</v>
      </c>
      <c r="AS73" s="110">
        <v>2</v>
      </c>
      <c r="AT73" s="110">
        <v>2</v>
      </c>
      <c r="AU73" s="110">
        <v>2</v>
      </c>
      <c r="AV73" s="110">
        <v>2</v>
      </c>
      <c r="AW73" s="110">
        <v>2</v>
      </c>
      <c r="AX73" s="110">
        <v>2</v>
      </c>
      <c r="AY73" s="110">
        <v>2</v>
      </c>
      <c r="AZ73" s="110">
        <v>1</v>
      </c>
      <c r="BA73" s="110">
        <v>0</v>
      </c>
      <c r="BB73" s="110">
        <v>1</v>
      </c>
      <c r="BC73" s="176">
        <v>0</v>
      </c>
      <c r="BD73" s="110">
        <v>1</v>
      </c>
      <c r="BE73" s="110">
        <v>0</v>
      </c>
      <c r="BF73" s="110">
        <v>0</v>
      </c>
      <c r="BG73" s="111">
        <v>1</v>
      </c>
      <c r="BH73" s="156">
        <f t="shared" si="31"/>
        <v>2.7719298245614037</v>
      </c>
    </row>
    <row r="74" spans="1:60" s="114" customFormat="1">
      <c r="A74" s="112" t="s">
        <v>543</v>
      </c>
      <c r="B74" s="112" t="s">
        <v>547</v>
      </c>
      <c r="C74" s="113">
        <f>C72*1.25</f>
        <v>26.25</v>
      </c>
      <c r="D74" s="113">
        <f t="shared" ref="D74:BG74" si="37">D72*1.25</f>
        <v>26.25</v>
      </c>
      <c r="E74" s="113">
        <f t="shared" si="37"/>
        <v>26.25</v>
      </c>
      <c r="F74" s="113">
        <f t="shared" si="37"/>
        <v>26.25</v>
      </c>
      <c r="G74" s="113">
        <f t="shared" si="37"/>
        <v>26.25</v>
      </c>
      <c r="H74" s="113">
        <f t="shared" si="37"/>
        <v>26.25</v>
      </c>
      <c r="I74" s="113">
        <f t="shared" si="37"/>
        <v>26.25</v>
      </c>
      <c r="J74" s="113">
        <f t="shared" si="37"/>
        <v>30</v>
      </c>
      <c r="K74" s="113">
        <f t="shared" si="37"/>
        <v>30</v>
      </c>
      <c r="L74" s="113">
        <f t="shared" si="37"/>
        <v>30</v>
      </c>
      <c r="M74" s="113">
        <f t="shared" si="37"/>
        <v>30</v>
      </c>
      <c r="N74" s="113">
        <f t="shared" si="37"/>
        <v>30</v>
      </c>
      <c r="O74" s="113">
        <f t="shared" si="37"/>
        <v>30</v>
      </c>
      <c r="P74" s="113">
        <f t="shared" si="37"/>
        <v>30</v>
      </c>
      <c r="Q74" s="113">
        <f t="shared" si="37"/>
        <v>25</v>
      </c>
      <c r="R74" s="113">
        <f t="shared" si="37"/>
        <v>25</v>
      </c>
      <c r="S74" s="113">
        <f t="shared" si="37"/>
        <v>25</v>
      </c>
      <c r="T74" s="113">
        <f t="shared" si="37"/>
        <v>25</v>
      </c>
      <c r="U74" s="113">
        <f t="shared" si="37"/>
        <v>25</v>
      </c>
      <c r="V74" s="113">
        <f t="shared" si="37"/>
        <v>25</v>
      </c>
      <c r="W74" s="113">
        <f t="shared" si="37"/>
        <v>25</v>
      </c>
      <c r="X74" s="113">
        <f t="shared" si="37"/>
        <v>31.25</v>
      </c>
      <c r="Y74" s="113">
        <f t="shared" si="37"/>
        <v>31.25</v>
      </c>
      <c r="Z74" s="113">
        <f t="shared" si="37"/>
        <v>31.25</v>
      </c>
      <c r="AA74" s="113">
        <f t="shared" si="37"/>
        <v>31.25</v>
      </c>
      <c r="AB74" s="113">
        <f t="shared" si="37"/>
        <v>31.25</v>
      </c>
      <c r="AC74" s="113">
        <f t="shared" si="37"/>
        <v>31.25</v>
      </c>
      <c r="AD74" s="113">
        <f t="shared" si="37"/>
        <v>31.25</v>
      </c>
      <c r="AE74" s="162">
        <f t="shared" ref="AE74:AK74" si="38">AE72*1.25</f>
        <v>31.25</v>
      </c>
      <c r="AF74" s="162">
        <f t="shared" si="38"/>
        <v>31.25</v>
      </c>
      <c r="AG74" s="162">
        <f t="shared" si="38"/>
        <v>31.25</v>
      </c>
      <c r="AH74" s="162">
        <f t="shared" si="38"/>
        <v>31.25</v>
      </c>
      <c r="AI74" s="162">
        <f t="shared" si="38"/>
        <v>31.25</v>
      </c>
      <c r="AJ74" s="162">
        <f t="shared" si="38"/>
        <v>31.25</v>
      </c>
      <c r="AK74" s="162">
        <f t="shared" si="38"/>
        <v>31.25</v>
      </c>
      <c r="AL74" s="113">
        <f t="shared" si="37"/>
        <v>26.25</v>
      </c>
      <c r="AM74" s="113">
        <f t="shared" si="37"/>
        <v>26.25</v>
      </c>
      <c r="AN74" s="113">
        <f t="shared" si="37"/>
        <v>26.25</v>
      </c>
      <c r="AO74" s="113">
        <f t="shared" si="37"/>
        <v>26.25</v>
      </c>
      <c r="AP74" s="113">
        <f t="shared" si="37"/>
        <v>26.25</v>
      </c>
      <c r="AQ74" s="113">
        <f t="shared" si="37"/>
        <v>26.25</v>
      </c>
      <c r="AR74" s="113">
        <f t="shared" si="37"/>
        <v>26.25</v>
      </c>
      <c r="AS74" s="113">
        <f t="shared" si="37"/>
        <v>15</v>
      </c>
      <c r="AT74" s="113">
        <f t="shared" si="37"/>
        <v>15</v>
      </c>
      <c r="AU74" s="113">
        <f t="shared" si="37"/>
        <v>15</v>
      </c>
      <c r="AV74" s="113">
        <f t="shared" si="37"/>
        <v>15</v>
      </c>
      <c r="AW74" s="113">
        <f t="shared" si="37"/>
        <v>15</v>
      </c>
      <c r="AX74" s="113">
        <f t="shared" si="37"/>
        <v>15</v>
      </c>
      <c r="AY74" s="113">
        <f t="shared" si="37"/>
        <v>15</v>
      </c>
      <c r="AZ74" s="113">
        <f t="shared" si="37"/>
        <v>1.25</v>
      </c>
      <c r="BA74" s="113">
        <f t="shared" si="37"/>
        <v>1.25</v>
      </c>
      <c r="BB74" s="113">
        <f t="shared" si="37"/>
        <v>1.25</v>
      </c>
      <c r="BC74" s="175">
        <f t="shared" si="37"/>
        <v>1.25</v>
      </c>
      <c r="BD74" s="113">
        <f t="shared" si="37"/>
        <v>1.25</v>
      </c>
      <c r="BE74" s="113">
        <f t="shared" si="37"/>
        <v>1.25</v>
      </c>
      <c r="BF74" s="113">
        <f t="shared" si="37"/>
        <v>1.25</v>
      </c>
      <c r="BG74" s="113">
        <f t="shared" si="37"/>
        <v>1.25</v>
      </c>
      <c r="BH74" s="156">
        <f t="shared" si="31"/>
        <v>22.894736842105264</v>
      </c>
    </row>
    <row r="75" spans="1:60" s="114" customFormat="1">
      <c r="A75" s="112" t="s">
        <v>546</v>
      </c>
      <c r="B75" s="112" t="s">
        <v>547</v>
      </c>
      <c r="C75" s="115">
        <v>4</v>
      </c>
      <c r="D75" s="115">
        <v>4</v>
      </c>
      <c r="E75" s="115">
        <v>4</v>
      </c>
      <c r="F75" s="115">
        <v>4</v>
      </c>
      <c r="G75" s="115">
        <v>4</v>
      </c>
      <c r="H75" s="115">
        <v>4</v>
      </c>
      <c r="I75" s="115">
        <v>4</v>
      </c>
      <c r="J75" s="115">
        <v>4</v>
      </c>
      <c r="K75" s="115">
        <v>4</v>
      </c>
      <c r="L75" s="115">
        <v>4</v>
      </c>
      <c r="M75" s="115">
        <v>4</v>
      </c>
      <c r="N75" s="115">
        <v>4</v>
      </c>
      <c r="O75" s="115">
        <v>4</v>
      </c>
      <c r="P75" s="115">
        <v>4</v>
      </c>
      <c r="Q75" s="115">
        <v>4</v>
      </c>
      <c r="R75" s="115">
        <v>4</v>
      </c>
      <c r="S75" s="115">
        <v>4</v>
      </c>
      <c r="T75" s="115">
        <v>4</v>
      </c>
      <c r="U75" s="115">
        <v>4</v>
      </c>
      <c r="V75" s="115">
        <v>4</v>
      </c>
      <c r="W75" s="115">
        <v>4</v>
      </c>
      <c r="X75" s="115">
        <v>4</v>
      </c>
      <c r="Y75" s="115">
        <v>4</v>
      </c>
      <c r="Z75" s="115">
        <v>4</v>
      </c>
      <c r="AA75" s="115">
        <v>4</v>
      </c>
      <c r="AB75" s="115">
        <v>4</v>
      </c>
      <c r="AC75" s="115">
        <v>4</v>
      </c>
      <c r="AD75" s="115">
        <v>4</v>
      </c>
      <c r="AE75" s="164">
        <v>4</v>
      </c>
      <c r="AF75" s="164">
        <v>4</v>
      </c>
      <c r="AG75" s="164">
        <v>4</v>
      </c>
      <c r="AH75" s="164">
        <v>4</v>
      </c>
      <c r="AI75" s="164">
        <v>4</v>
      </c>
      <c r="AJ75" s="164">
        <v>4</v>
      </c>
      <c r="AK75" s="164">
        <v>4</v>
      </c>
      <c r="AL75" s="115">
        <v>4</v>
      </c>
      <c r="AM75" s="115">
        <v>4</v>
      </c>
      <c r="AN75" s="115">
        <v>4</v>
      </c>
      <c r="AO75" s="115">
        <v>4</v>
      </c>
      <c r="AP75" s="115">
        <v>4</v>
      </c>
      <c r="AQ75" s="115">
        <v>4</v>
      </c>
      <c r="AR75" s="115">
        <v>4</v>
      </c>
      <c r="AS75" s="115">
        <v>2</v>
      </c>
      <c r="AT75" s="115">
        <v>2</v>
      </c>
      <c r="AU75" s="115">
        <v>2</v>
      </c>
      <c r="AV75" s="115">
        <v>2</v>
      </c>
      <c r="AW75" s="115">
        <v>2</v>
      </c>
      <c r="AX75" s="115">
        <v>2</v>
      </c>
      <c r="AY75" s="115">
        <v>2</v>
      </c>
      <c r="AZ75" s="115">
        <v>1</v>
      </c>
      <c r="BA75" s="115">
        <v>0</v>
      </c>
      <c r="BB75" s="115">
        <v>1</v>
      </c>
      <c r="BC75" s="177">
        <v>0</v>
      </c>
      <c r="BD75" s="115">
        <v>1</v>
      </c>
      <c r="BE75" s="115">
        <v>0</v>
      </c>
      <c r="BF75" s="115">
        <v>0</v>
      </c>
      <c r="BG75" s="115">
        <v>1</v>
      </c>
      <c r="BH75" s="156">
        <f t="shared" si="31"/>
        <v>3.263157894736842</v>
      </c>
    </row>
    <row r="76" spans="1:60" s="114" customFormat="1">
      <c r="A76" s="112" t="s">
        <v>540</v>
      </c>
      <c r="B76" s="112" t="s">
        <v>547</v>
      </c>
      <c r="C76" s="113">
        <f>C72*1.5</f>
        <v>31.5</v>
      </c>
      <c r="D76" s="113">
        <f t="shared" ref="D76:BG76" si="39">D72*1.5</f>
        <v>31.5</v>
      </c>
      <c r="E76" s="113">
        <f t="shared" si="39"/>
        <v>31.5</v>
      </c>
      <c r="F76" s="113">
        <f t="shared" si="39"/>
        <v>31.5</v>
      </c>
      <c r="G76" s="113">
        <f t="shared" si="39"/>
        <v>31.5</v>
      </c>
      <c r="H76" s="113">
        <f t="shared" si="39"/>
        <v>31.5</v>
      </c>
      <c r="I76" s="113">
        <f t="shared" si="39"/>
        <v>31.5</v>
      </c>
      <c r="J76" s="113">
        <f t="shared" si="39"/>
        <v>36</v>
      </c>
      <c r="K76" s="113">
        <f t="shared" si="39"/>
        <v>36</v>
      </c>
      <c r="L76" s="113">
        <f t="shared" si="39"/>
        <v>36</v>
      </c>
      <c r="M76" s="113">
        <f t="shared" si="39"/>
        <v>36</v>
      </c>
      <c r="N76" s="113">
        <f t="shared" si="39"/>
        <v>36</v>
      </c>
      <c r="O76" s="113">
        <f t="shared" si="39"/>
        <v>36</v>
      </c>
      <c r="P76" s="113">
        <f t="shared" si="39"/>
        <v>36</v>
      </c>
      <c r="Q76" s="113">
        <f t="shared" si="39"/>
        <v>30</v>
      </c>
      <c r="R76" s="113">
        <f t="shared" si="39"/>
        <v>30</v>
      </c>
      <c r="S76" s="113">
        <f t="shared" si="39"/>
        <v>30</v>
      </c>
      <c r="T76" s="113">
        <f t="shared" si="39"/>
        <v>30</v>
      </c>
      <c r="U76" s="113">
        <f t="shared" si="39"/>
        <v>30</v>
      </c>
      <c r="V76" s="113">
        <f t="shared" si="39"/>
        <v>30</v>
      </c>
      <c r="W76" s="113">
        <f t="shared" si="39"/>
        <v>30</v>
      </c>
      <c r="X76" s="113">
        <f t="shared" si="39"/>
        <v>37.5</v>
      </c>
      <c r="Y76" s="113">
        <f t="shared" si="39"/>
        <v>37.5</v>
      </c>
      <c r="Z76" s="113">
        <f t="shared" si="39"/>
        <v>37.5</v>
      </c>
      <c r="AA76" s="113">
        <f t="shared" si="39"/>
        <v>37.5</v>
      </c>
      <c r="AB76" s="113">
        <f t="shared" si="39"/>
        <v>37.5</v>
      </c>
      <c r="AC76" s="113">
        <f t="shared" si="39"/>
        <v>37.5</v>
      </c>
      <c r="AD76" s="113">
        <f t="shared" si="39"/>
        <v>37.5</v>
      </c>
      <c r="AE76" s="162">
        <f t="shared" ref="AE76:AK76" si="40">AE72*1.5</f>
        <v>37.5</v>
      </c>
      <c r="AF76" s="162">
        <f t="shared" si="40"/>
        <v>37.5</v>
      </c>
      <c r="AG76" s="162">
        <f t="shared" si="40"/>
        <v>37.5</v>
      </c>
      <c r="AH76" s="162">
        <f t="shared" si="40"/>
        <v>37.5</v>
      </c>
      <c r="AI76" s="162">
        <f t="shared" si="40"/>
        <v>37.5</v>
      </c>
      <c r="AJ76" s="162">
        <f t="shared" si="40"/>
        <v>37.5</v>
      </c>
      <c r="AK76" s="162">
        <f t="shared" si="40"/>
        <v>37.5</v>
      </c>
      <c r="AL76" s="113">
        <f t="shared" si="39"/>
        <v>31.5</v>
      </c>
      <c r="AM76" s="113">
        <f t="shared" si="39"/>
        <v>31.5</v>
      </c>
      <c r="AN76" s="113">
        <f t="shared" si="39"/>
        <v>31.5</v>
      </c>
      <c r="AO76" s="113">
        <f t="shared" si="39"/>
        <v>31.5</v>
      </c>
      <c r="AP76" s="113">
        <f t="shared" si="39"/>
        <v>31.5</v>
      </c>
      <c r="AQ76" s="113">
        <f t="shared" si="39"/>
        <v>31.5</v>
      </c>
      <c r="AR76" s="113">
        <f t="shared" si="39"/>
        <v>31.5</v>
      </c>
      <c r="AS76" s="113">
        <f t="shared" si="39"/>
        <v>18</v>
      </c>
      <c r="AT76" s="113">
        <f t="shared" si="39"/>
        <v>18</v>
      </c>
      <c r="AU76" s="113">
        <f t="shared" si="39"/>
        <v>18</v>
      </c>
      <c r="AV76" s="113">
        <f t="shared" si="39"/>
        <v>18</v>
      </c>
      <c r="AW76" s="113">
        <f t="shared" si="39"/>
        <v>18</v>
      </c>
      <c r="AX76" s="113">
        <f t="shared" si="39"/>
        <v>18</v>
      </c>
      <c r="AY76" s="113">
        <f t="shared" si="39"/>
        <v>18</v>
      </c>
      <c r="AZ76" s="113">
        <f t="shared" si="39"/>
        <v>1.5</v>
      </c>
      <c r="BA76" s="113">
        <f t="shared" si="39"/>
        <v>1.5</v>
      </c>
      <c r="BB76" s="113">
        <f t="shared" si="39"/>
        <v>1.5</v>
      </c>
      <c r="BC76" s="175">
        <f t="shared" si="39"/>
        <v>1.5</v>
      </c>
      <c r="BD76" s="113">
        <f t="shared" si="39"/>
        <v>1.5</v>
      </c>
      <c r="BE76" s="113">
        <f t="shared" si="39"/>
        <v>1.5</v>
      </c>
      <c r="BF76" s="113">
        <f t="shared" si="39"/>
        <v>1.5</v>
      </c>
      <c r="BG76" s="113">
        <f t="shared" si="39"/>
        <v>1.5</v>
      </c>
      <c r="BH76" s="156">
        <f t="shared" si="31"/>
        <v>27.473684210526315</v>
      </c>
    </row>
    <row r="77" spans="1:60" s="114" customFormat="1">
      <c r="A77" s="112" t="s">
        <v>541</v>
      </c>
      <c r="B77" s="112" t="s">
        <v>547</v>
      </c>
      <c r="C77" s="115">
        <v>4</v>
      </c>
      <c r="D77" s="115">
        <v>4</v>
      </c>
      <c r="E77" s="115">
        <v>4</v>
      </c>
      <c r="F77" s="115">
        <v>4</v>
      </c>
      <c r="G77" s="115">
        <v>4</v>
      </c>
      <c r="H77" s="115">
        <v>4</v>
      </c>
      <c r="I77" s="115">
        <v>4</v>
      </c>
      <c r="J77" s="115">
        <v>5</v>
      </c>
      <c r="K77" s="115">
        <v>5</v>
      </c>
      <c r="L77" s="115">
        <v>5</v>
      </c>
      <c r="M77" s="115">
        <v>5</v>
      </c>
      <c r="N77" s="115">
        <v>5</v>
      </c>
      <c r="O77" s="115">
        <v>5</v>
      </c>
      <c r="P77" s="115">
        <v>5</v>
      </c>
      <c r="Q77" s="115">
        <v>4</v>
      </c>
      <c r="R77" s="115">
        <v>4</v>
      </c>
      <c r="S77" s="115">
        <v>4</v>
      </c>
      <c r="T77" s="115">
        <v>4</v>
      </c>
      <c r="U77" s="115">
        <v>4</v>
      </c>
      <c r="V77" s="115">
        <v>4</v>
      </c>
      <c r="W77" s="115">
        <v>4</v>
      </c>
      <c r="X77" s="115">
        <v>5</v>
      </c>
      <c r="Y77" s="115">
        <v>5</v>
      </c>
      <c r="Z77" s="115">
        <v>5</v>
      </c>
      <c r="AA77" s="115">
        <v>5</v>
      </c>
      <c r="AB77" s="115">
        <v>5</v>
      </c>
      <c r="AC77" s="115">
        <v>5</v>
      </c>
      <c r="AD77" s="115">
        <v>5</v>
      </c>
      <c r="AE77" s="164">
        <v>5</v>
      </c>
      <c r="AF77" s="164">
        <v>5</v>
      </c>
      <c r="AG77" s="164">
        <v>5</v>
      </c>
      <c r="AH77" s="164">
        <v>5</v>
      </c>
      <c r="AI77" s="164">
        <v>5</v>
      </c>
      <c r="AJ77" s="164">
        <v>5</v>
      </c>
      <c r="AK77" s="164">
        <v>5</v>
      </c>
      <c r="AL77" s="115">
        <v>4</v>
      </c>
      <c r="AM77" s="115">
        <v>4</v>
      </c>
      <c r="AN77" s="115">
        <v>4</v>
      </c>
      <c r="AO77" s="115">
        <v>4</v>
      </c>
      <c r="AP77" s="115">
        <v>4</v>
      </c>
      <c r="AQ77" s="115">
        <v>4</v>
      </c>
      <c r="AR77" s="115">
        <v>4</v>
      </c>
      <c r="AS77" s="115">
        <v>3</v>
      </c>
      <c r="AT77" s="115">
        <v>3</v>
      </c>
      <c r="AU77" s="115">
        <v>3</v>
      </c>
      <c r="AV77" s="115">
        <v>3</v>
      </c>
      <c r="AW77" s="115">
        <v>3</v>
      </c>
      <c r="AX77" s="115">
        <v>3</v>
      </c>
      <c r="AY77" s="115">
        <v>3</v>
      </c>
      <c r="AZ77" s="115">
        <v>1</v>
      </c>
      <c r="BA77" s="115">
        <v>1</v>
      </c>
      <c r="BB77" s="115">
        <v>1</v>
      </c>
      <c r="BC77" s="177">
        <v>1</v>
      </c>
      <c r="BD77" s="115">
        <v>1</v>
      </c>
      <c r="BE77" s="115">
        <v>1</v>
      </c>
      <c r="BF77" s="115">
        <v>1</v>
      </c>
      <c r="BG77" s="115">
        <v>1</v>
      </c>
      <c r="BH77" s="156">
        <f t="shared" si="31"/>
        <v>3.8245614035087718</v>
      </c>
    </row>
    <row r="78" spans="1:60">
      <c r="A78" s="12"/>
      <c r="B78" s="12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162"/>
      <c r="AF78" s="162"/>
      <c r="AG78" s="162"/>
      <c r="AH78" s="162"/>
      <c r="AI78" s="162"/>
      <c r="AJ78" s="162"/>
      <c r="AK78" s="162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175"/>
      <c r="BD78" s="60"/>
      <c r="BE78" s="60"/>
      <c r="BF78" s="60"/>
      <c r="BG78" s="60"/>
      <c r="BH78" s="156" t="e">
        <f t="shared" si="31"/>
        <v>#DIV/0!</v>
      </c>
    </row>
    <row r="79" spans="1:60" hidden="1">
      <c r="A79" s="12" t="s">
        <v>531</v>
      </c>
      <c r="B79" s="12" t="s">
        <v>548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9</v>
      </c>
      <c r="K79" s="35">
        <v>27</v>
      </c>
      <c r="L79" s="35">
        <v>19</v>
      </c>
      <c r="M79" s="35">
        <v>9</v>
      </c>
      <c r="N79" s="35">
        <v>1</v>
      </c>
      <c r="O79" s="35">
        <v>21</v>
      </c>
      <c r="P79" s="35">
        <v>24</v>
      </c>
      <c r="Q79" s="35">
        <v>21</v>
      </c>
      <c r="R79" s="35">
        <v>16</v>
      </c>
      <c r="S79" s="35">
        <v>4</v>
      </c>
      <c r="T79" s="35">
        <v>1</v>
      </c>
      <c r="U79" s="35">
        <v>19</v>
      </c>
      <c r="V79" s="35">
        <v>23</v>
      </c>
      <c r="W79" s="35">
        <v>34</v>
      </c>
      <c r="X79" s="35">
        <v>35</v>
      </c>
      <c r="Y79" s="35">
        <v>25</v>
      </c>
      <c r="Z79" s="35">
        <v>16</v>
      </c>
      <c r="AA79" s="35">
        <v>9</v>
      </c>
      <c r="AB79" s="35">
        <v>29</v>
      </c>
      <c r="AC79" s="35">
        <v>23</v>
      </c>
      <c r="AD79" s="35">
        <v>18</v>
      </c>
      <c r="AL79" s="35">
        <v>20</v>
      </c>
      <c r="AM79" s="35">
        <v>23</v>
      </c>
      <c r="AN79" s="35">
        <v>9</v>
      </c>
      <c r="AO79" s="35">
        <v>3</v>
      </c>
      <c r="AP79" s="35">
        <v>19</v>
      </c>
      <c r="AQ79" s="35">
        <v>24</v>
      </c>
      <c r="AR79" s="35">
        <v>32</v>
      </c>
      <c r="AS79" s="35">
        <v>24</v>
      </c>
      <c r="AT79" s="35">
        <v>18</v>
      </c>
      <c r="AU79" s="35">
        <v>4</v>
      </c>
      <c r="AV79" s="35">
        <v>2</v>
      </c>
      <c r="AW79" s="35">
        <v>0</v>
      </c>
      <c r="AX79" s="35">
        <v>0</v>
      </c>
      <c r="AY79" s="35">
        <v>0</v>
      </c>
      <c r="AZ79" s="35">
        <v>2</v>
      </c>
      <c r="BA79" s="35">
        <v>0</v>
      </c>
      <c r="BB79" s="35">
        <v>0</v>
      </c>
      <c r="BC79" s="173">
        <v>0</v>
      </c>
      <c r="BD79" s="35">
        <v>0</v>
      </c>
      <c r="BE79" s="35">
        <v>0</v>
      </c>
      <c r="BF79" s="35">
        <v>0</v>
      </c>
      <c r="BG79" s="35">
        <v>0</v>
      </c>
      <c r="BH79" s="156">
        <f t="shared" si="31"/>
        <v>11.26</v>
      </c>
    </row>
    <row r="80" spans="1:60" hidden="1">
      <c r="A80" s="12" t="s">
        <v>532</v>
      </c>
      <c r="B80" s="12" t="s">
        <v>548</v>
      </c>
      <c r="C80" s="35">
        <v>0</v>
      </c>
      <c r="D80" s="35">
        <v>0</v>
      </c>
      <c r="E80" s="35">
        <v>0</v>
      </c>
      <c r="F80" s="35">
        <v>0</v>
      </c>
      <c r="G80" s="35">
        <v>0</v>
      </c>
      <c r="H80" s="35">
        <v>0</v>
      </c>
      <c r="I80" s="35">
        <v>0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35">
        <v>0</v>
      </c>
      <c r="S80" s="35">
        <v>0</v>
      </c>
      <c r="T80" s="35">
        <v>0</v>
      </c>
      <c r="U80" s="35">
        <v>0</v>
      </c>
      <c r="V80" s="35">
        <v>0</v>
      </c>
      <c r="W80" s="35">
        <v>0</v>
      </c>
      <c r="X80" s="35">
        <v>0</v>
      </c>
      <c r="Y80" s="35">
        <v>0</v>
      </c>
      <c r="Z80" s="35">
        <v>0</v>
      </c>
      <c r="AA80" s="35">
        <v>0</v>
      </c>
      <c r="AB80" s="35">
        <v>0</v>
      </c>
      <c r="AC80" s="35">
        <v>1</v>
      </c>
      <c r="AD80" s="35">
        <v>0</v>
      </c>
      <c r="AL80" s="35">
        <v>0</v>
      </c>
      <c r="AM80" s="35">
        <v>0</v>
      </c>
      <c r="AN80" s="35">
        <v>0</v>
      </c>
      <c r="AO80" s="35">
        <v>1</v>
      </c>
      <c r="AP80" s="35">
        <v>0</v>
      </c>
      <c r="AQ80" s="35">
        <v>0</v>
      </c>
      <c r="AR80" s="35">
        <v>1</v>
      </c>
      <c r="AS80" s="35">
        <v>0</v>
      </c>
      <c r="AT80" s="35">
        <v>0</v>
      </c>
      <c r="AU80" s="35">
        <v>0</v>
      </c>
      <c r="AV80" s="35">
        <v>0</v>
      </c>
      <c r="AW80" s="35">
        <v>0</v>
      </c>
      <c r="AX80" s="35">
        <v>0</v>
      </c>
      <c r="AY80" s="35">
        <v>0</v>
      </c>
      <c r="AZ80" s="35">
        <v>0</v>
      </c>
      <c r="BA80" s="35">
        <v>0</v>
      </c>
      <c r="BB80" s="35">
        <v>0</v>
      </c>
      <c r="BC80" s="173">
        <v>0</v>
      </c>
      <c r="BD80" s="35">
        <v>0</v>
      </c>
      <c r="BE80" s="35">
        <v>0</v>
      </c>
      <c r="BF80" s="35">
        <v>0</v>
      </c>
      <c r="BG80" s="35">
        <v>0</v>
      </c>
      <c r="BH80" s="156">
        <f t="shared" si="31"/>
        <v>0.06</v>
      </c>
    </row>
    <row r="81" spans="1:60" s="31" customFormat="1">
      <c r="A81" s="30" t="s">
        <v>533</v>
      </c>
      <c r="B81" s="30" t="s">
        <v>172</v>
      </c>
      <c r="C81" s="63">
        <f>C79+C80</f>
        <v>0</v>
      </c>
      <c r="D81" s="63">
        <f t="shared" ref="D81:BG81" si="41">D79+D80</f>
        <v>0</v>
      </c>
      <c r="E81" s="63">
        <f t="shared" si="41"/>
        <v>0</v>
      </c>
      <c r="F81" s="63">
        <f t="shared" si="41"/>
        <v>0</v>
      </c>
      <c r="G81" s="63">
        <f t="shared" si="41"/>
        <v>0</v>
      </c>
      <c r="H81" s="63">
        <f t="shared" si="41"/>
        <v>0</v>
      </c>
      <c r="I81" s="63">
        <f t="shared" si="41"/>
        <v>0</v>
      </c>
      <c r="J81" s="63">
        <f t="shared" si="41"/>
        <v>9</v>
      </c>
      <c r="K81" s="63">
        <f t="shared" si="41"/>
        <v>27</v>
      </c>
      <c r="L81" s="63">
        <f t="shared" si="41"/>
        <v>19</v>
      </c>
      <c r="M81" s="63">
        <f t="shared" si="41"/>
        <v>9</v>
      </c>
      <c r="N81" s="63">
        <f t="shared" si="41"/>
        <v>1</v>
      </c>
      <c r="O81" s="63">
        <f t="shared" si="41"/>
        <v>21</v>
      </c>
      <c r="P81" s="63">
        <f t="shared" si="41"/>
        <v>24</v>
      </c>
      <c r="Q81" s="63">
        <f t="shared" si="41"/>
        <v>21</v>
      </c>
      <c r="R81" s="63">
        <f t="shared" si="41"/>
        <v>16</v>
      </c>
      <c r="S81" s="63">
        <f t="shared" si="41"/>
        <v>4</v>
      </c>
      <c r="T81" s="63">
        <f t="shared" si="41"/>
        <v>1</v>
      </c>
      <c r="U81" s="63">
        <f t="shared" si="41"/>
        <v>19</v>
      </c>
      <c r="V81" s="63">
        <f t="shared" si="41"/>
        <v>23</v>
      </c>
      <c r="W81" s="63">
        <f t="shared" si="41"/>
        <v>34</v>
      </c>
      <c r="X81" s="63">
        <f t="shared" si="41"/>
        <v>35</v>
      </c>
      <c r="Y81" s="63">
        <f t="shared" si="41"/>
        <v>25</v>
      </c>
      <c r="Z81" s="63">
        <f t="shared" si="41"/>
        <v>16</v>
      </c>
      <c r="AA81" s="63">
        <f t="shared" si="41"/>
        <v>9</v>
      </c>
      <c r="AB81" s="63">
        <f t="shared" si="41"/>
        <v>29</v>
      </c>
      <c r="AC81" s="63">
        <f t="shared" si="41"/>
        <v>24</v>
      </c>
      <c r="AD81" s="63">
        <f t="shared" si="41"/>
        <v>18</v>
      </c>
      <c r="AE81" s="160"/>
      <c r="AF81" s="160"/>
      <c r="AG81" s="160"/>
      <c r="AH81" s="160"/>
      <c r="AI81" s="160"/>
      <c r="AJ81" s="160"/>
      <c r="AK81" s="160"/>
      <c r="AL81" s="63">
        <f t="shared" si="41"/>
        <v>20</v>
      </c>
      <c r="AM81" s="63">
        <f t="shared" si="41"/>
        <v>23</v>
      </c>
      <c r="AN81" s="63">
        <f t="shared" si="41"/>
        <v>9</v>
      </c>
      <c r="AO81" s="63">
        <f t="shared" si="41"/>
        <v>4</v>
      </c>
      <c r="AP81" s="63">
        <f t="shared" si="41"/>
        <v>19</v>
      </c>
      <c r="AQ81" s="63">
        <f t="shared" si="41"/>
        <v>24</v>
      </c>
      <c r="AR81" s="63">
        <f t="shared" si="41"/>
        <v>33</v>
      </c>
      <c r="AS81" s="63">
        <f t="shared" si="41"/>
        <v>24</v>
      </c>
      <c r="AT81" s="63">
        <f t="shared" si="41"/>
        <v>18</v>
      </c>
      <c r="AU81" s="63">
        <f t="shared" si="41"/>
        <v>4</v>
      </c>
      <c r="AV81" s="63">
        <f t="shared" si="41"/>
        <v>2</v>
      </c>
      <c r="AW81" s="63">
        <f t="shared" si="41"/>
        <v>0</v>
      </c>
      <c r="AX81" s="63">
        <f t="shared" si="41"/>
        <v>0</v>
      </c>
      <c r="AY81" s="63">
        <f t="shared" si="41"/>
        <v>0</v>
      </c>
      <c r="AZ81" s="63">
        <f t="shared" si="41"/>
        <v>2</v>
      </c>
      <c r="BA81" s="63">
        <f t="shared" si="41"/>
        <v>0</v>
      </c>
      <c r="BB81" s="63">
        <f t="shared" si="41"/>
        <v>0</v>
      </c>
      <c r="BC81" s="173">
        <f t="shared" si="41"/>
        <v>0</v>
      </c>
      <c r="BD81" s="63">
        <f t="shared" si="41"/>
        <v>0</v>
      </c>
      <c r="BE81" s="63">
        <f t="shared" si="41"/>
        <v>0</v>
      </c>
      <c r="BF81" s="63">
        <f t="shared" si="41"/>
        <v>0</v>
      </c>
      <c r="BG81" s="63">
        <f t="shared" si="41"/>
        <v>0</v>
      </c>
      <c r="BH81" s="156">
        <f t="shared" si="31"/>
        <v>11.32</v>
      </c>
    </row>
    <row r="82" spans="1:60" s="31" customFormat="1">
      <c r="A82" s="30" t="s">
        <v>534</v>
      </c>
      <c r="B82" s="30" t="s">
        <v>172</v>
      </c>
      <c r="C82" s="63">
        <v>2</v>
      </c>
      <c r="D82" s="63">
        <v>3</v>
      </c>
      <c r="E82" s="63">
        <v>1</v>
      </c>
      <c r="F82" s="63">
        <v>3</v>
      </c>
      <c r="G82" s="63">
        <v>3</v>
      </c>
      <c r="H82" s="63">
        <v>5</v>
      </c>
      <c r="I82" s="63">
        <v>3</v>
      </c>
      <c r="J82" s="63">
        <v>3</v>
      </c>
      <c r="K82" s="63">
        <v>3</v>
      </c>
      <c r="L82" s="63">
        <v>3</v>
      </c>
      <c r="M82" s="63">
        <v>4</v>
      </c>
      <c r="N82" s="63">
        <v>4</v>
      </c>
      <c r="O82" s="63">
        <v>4</v>
      </c>
      <c r="P82" s="63">
        <v>4</v>
      </c>
      <c r="Q82" s="63">
        <v>3</v>
      </c>
      <c r="R82" s="63">
        <v>2</v>
      </c>
      <c r="S82" s="63">
        <v>1</v>
      </c>
      <c r="T82" s="63">
        <v>3</v>
      </c>
      <c r="U82" s="63">
        <v>2</v>
      </c>
      <c r="V82" s="63">
        <v>2</v>
      </c>
      <c r="W82" s="63">
        <v>3</v>
      </c>
      <c r="X82" s="63">
        <v>3</v>
      </c>
      <c r="Y82" s="63">
        <v>3</v>
      </c>
      <c r="Z82" s="63">
        <v>2</v>
      </c>
      <c r="AA82" s="63">
        <v>3</v>
      </c>
      <c r="AB82" s="63">
        <v>4</v>
      </c>
      <c r="AC82" s="63">
        <v>4</v>
      </c>
      <c r="AD82" s="63">
        <v>3</v>
      </c>
      <c r="AE82" s="160"/>
      <c r="AF82" s="160"/>
      <c r="AG82" s="160"/>
      <c r="AH82" s="160"/>
      <c r="AI82" s="160"/>
      <c r="AJ82" s="160"/>
      <c r="AK82" s="160"/>
      <c r="AL82" s="63">
        <v>2</v>
      </c>
      <c r="AM82" s="63">
        <v>3</v>
      </c>
      <c r="AN82" s="63">
        <v>3</v>
      </c>
      <c r="AO82" s="63">
        <v>2</v>
      </c>
      <c r="AP82" s="63">
        <v>4</v>
      </c>
      <c r="AQ82" s="63">
        <v>4</v>
      </c>
      <c r="AR82" s="63">
        <v>3</v>
      </c>
      <c r="AS82" s="63">
        <v>3</v>
      </c>
      <c r="AT82" s="63">
        <v>3</v>
      </c>
      <c r="AU82" s="63">
        <v>3</v>
      </c>
      <c r="AV82" s="63">
        <v>2</v>
      </c>
      <c r="AW82" s="63">
        <v>2</v>
      </c>
      <c r="AX82" s="63">
        <v>5</v>
      </c>
      <c r="AY82" s="63">
        <v>2</v>
      </c>
      <c r="AZ82" s="63">
        <v>2</v>
      </c>
      <c r="BA82" s="63">
        <v>3</v>
      </c>
      <c r="BB82" s="63">
        <v>2</v>
      </c>
      <c r="BC82" s="173">
        <v>3</v>
      </c>
      <c r="BD82" s="63">
        <v>3</v>
      </c>
      <c r="BE82" s="63">
        <v>1</v>
      </c>
      <c r="BF82" s="63">
        <v>2</v>
      </c>
      <c r="BG82" s="63">
        <v>4</v>
      </c>
      <c r="BH82" s="156">
        <f t="shared" si="31"/>
        <v>2.88</v>
      </c>
    </row>
    <row r="83" spans="1:60" s="31" customFormat="1">
      <c r="A83" s="30"/>
      <c r="B83" s="30"/>
      <c r="C83" s="116">
        <v>44792</v>
      </c>
      <c r="D83" s="116">
        <v>44793</v>
      </c>
      <c r="E83" s="116">
        <v>44794</v>
      </c>
      <c r="F83" s="116">
        <v>44795</v>
      </c>
      <c r="G83" s="116">
        <v>44796</v>
      </c>
      <c r="H83" s="116">
        <v>44797</v>
      </c>
      <c r="I83" s="116">
        <v>44798</v>
      </c>
      <c r="J83" s="116">
        <v>44799</v>
      </c>
      <c r="K83" s="116">
        <v>44800</v>
      </c>
      <c r="L83" s="116">
        <v>44801</v>
      </c>
      <c r="M83" s="116">
        <v>44802</v>
      </c>
      <c r="N83" s="116">
        <v>44803</v>
      </c>
      <c r="O83" s="116">
        <v>44804</v>
      </c>
      <c r="P83" s="116">
        <v>44805</v>
      </c>
      <c r="Q83" s="116">
        <v>44806</v>
      </c>
      <c r="R83" s="116">
        <v>44807</v>
      </c>
      <c r="S83" s="116">
        <v>44808</v>
      </c>
      <c r="T83" s="116">
        <v>44809</v>
      </c>
      <c r="U83" s="116">
        <v>44810</v>
      </c>
      <c r="V83" s="116">
        <v>44811</v>
      </c>
      <c r="W83" s="116">
        <v>44812</v>
      </c>
      <c r="X83" s="116">
        <v>44813</v>
      </c>
      <c r="Y83" s="116">
        <v>44814</v>
      </c>
      <c r="Z83" s="116">
        <v>44815</v>
      </c>
      <c r="AA83" s="116">
        <v>44816</v>
      </c>
      <c r="AB83" s="116">
        <v>44817</v>
      </c>
      <c r="AC83" s="116">
        <v>44818</v>
      </c>
      <c r="AD83" s="116">
        <v>44819</v>
      </c>
      <c r="AE83" s="161">
        <v>44820</v>
      </c>
      <c r="AF83" s="161">
        <v>44821</v>
      </c>
      <c r="AG83" s="161">
        <v>44822</v>
      </c>
      <c r="AH83" s="161">
        <v>44823</v>
      </c>
      <c r="AI83" s="161">
        <v>44824</v>
      </c>
      <c r="AJ83" s="161">
        <v>44825</v>
      </c>
      <c r="AK83" s="161">
        <v>44826</v>
      </c>
      <c r="AL83" s="116">
        <v>44827</v>
      </c>
      <c r="AM83" s="116">
        <v>44828</v>
      </c>
      <c r="AN83" s="116">
        <v>44829</v>
      </c>
      <c r="AO83" s="116">
        <v>44830</v>
      </c>
      <c r="AP83" s="116">
        <v>44831</v>
      </c>
      <c r="AQ83" s="116">
        <v>44832</v>
      </c>
      <c r="AR83" s="116">
        <v>44833</v>
      </c>
      <c r="AS83" s="116">
        <v>44834</v>
      </c>
      <c r="AT83" s="116">
        <v>44835</v>
      </c>
      <c r="AU83" s="116">
        <v>44836</v>
      </c>
      <c r="AV83" s="116">
        <v>44837</v>
      </c>
      <c r="AW83" s="116">
        <v>44838</v>
      </c>
      <c r="AX83" s="116">
        <v>44839</v>
      </c>
      <c r="AY83" s="116">
        <v>44840</v>
      </c>
      <c r="AZ83" s="116">
        <v>44841</v>
      </c>
      <c r="BA83" s="116">
        <v>44842</v>
      </c>
      <c r="BB83" s="116">
        <v>44843</v>
      </c>
      <c r="BC83" s="174">
        <v>44844</v>
      </c>
      <c r="BD83" s="116">
        <v>44845</v>
      </c>
      <c r="BE83" s="116">
        <v>44846</v>
      </c>
      <c r="BF83" s="116">
        <v>44847</v>
      </c>
      <c r="BG83" s="116">
        <v>44848</v>
      </c>
      <c r="BH83" s="156">
        <f t="shared" si="31"/>
        <v>44820</v>
      </c>
    </row>
    <row r="84" spans="1:60" s="31" customFormat="1">
      <c r="A84" s="30" t="s">
        <v>536</v>
      </c>
      <c r="B84" s="30" t="s">
        <v>172</v>
      </c>
      <c r="C84" s="64">
        <v>0</v>
      </c>
      <c r="D84" s="64">
        <v>0</v>
      </c>
      <c r="E84" s="64">
        <v>0</v>
      </c>
      <c r="F84" s="64">
        <v>0</v>
      </c>
      <c r="G84" s="64">
        <v>0</v>
      </c>
      <c r="H84" s="64">
        <v>0</v>
      </c>
      <c r="I84" s="64">
        <v>0</v>
      </c>
      <c r="J84" s="64">
        <v>7</v>
      </c>
      <c r="K84" s="64">
        <v>7</v>
      </c>
      <c r="L84" s="64">
        <v>7</v>
      </c>
      <c r="M84" s="64">
        <v>7</v>
      </c>
      <c r="N84" s="64">
        <v>7</v>
      </c>
      <c r="O84" s="64">
        <v>7</v>
      </c>
      <c r="P84" s="64">
        <v>7</v>
      </c>
      <c r="Q84" s="64">
        <v>7</v>
      </c>
      <c r="R84" s="64">
        <v>7</v>
      </c>
      <c r="S84" s="64">
        <v>7</v>
      </c>
      <c r="T84" s="64">
        <v>7</v>
      </c>
      <c r="U84" s="64">
        <v>7</v>
      </c>
      <c r="V84" s="64">
        <v>7</v>
      </c>
      <c r="W84" s="64">
        <v>7</v>
      </c>
      <c r="X84" s="64">
        <v>9</v>
      </c>
      <c r="Y84" s="64">
        <v>9</v>
      </c>
      <c r="Z84" s="64">
        <v>9</v>
      </c>
      <c r="AA84" s="64">
        <v>9</v>
      </c>
      <c r="AB84" s="64">
        <v>9</v>
      </c>
      <c r="AC84" s="64">
        <v>9</v>
      </c>
      <c r="AD84" s="64">
        <v>9</v>
      </c>
      <c r="AE84" s="162">
        <v>9</v>
      </c>
      <c r="AF84" s="162">
        <v>9</v>
      </c>
      <c r="AG84" s="162">
        <v>9</v>
      </c>
      <c r="AH84" s="162">
        <v>9</v>
      </c>
      <c r="AI84" s="162">
        <v>9</v>
      </c>
      <c r="AJ84" s="162">
        <v>9</v>
      </c>
      <c r="AK84" s="162">
        <v>9</v>
      </c>
      <c r="AL84" s="64">
        <v>8</v>
      </c>
      <c r="AM84" s="64">
        <v>8</v>
      </c>
      <c r="AN84" s="64">
        <v>8</v>
      </c>
      <c r="AO84" s="64">
        <v>8</v>
      </c>
      <c r="AP84" s="64">
        <v>8</v>
      </c>
      <c r="AQ84" s="64">
        <v>8</v>
      </c>
      <c r="AR84" s="64">
        <v>8</v>
      </c>
      <c r="AS84" s="64">
        <v>3</v>
      </c>
      <c r="AT84" s="64">
        <v>3</v>
      </c>
      <c r="AU84" s="64">
        <v>3</v>
      </c>
      <c r="AV84" s="64">
        <v>3</v>
      </c>
      <c r="AW84" s="64">
        <v>3</v>
      </c>
      <c r="AX84" s="64">
        <v>3</v>
      </c>
      <c r="AY84" s="64">
        <v>3</v>
      </c>
      <c r="AZ84" s="64">
        <v>0</v>
      </c>
      <c r="BA84" s="64">
        <v>1</v>
      </c>
      <c r="BB84" s="64">
        <v>0</v>
      </c>
      <c r="BC84" s="175">
        <v>1</v>
      </c>
      <c r="BD84" s="64">
        <v>0</v>
      </c>
      <c r="BE84" s="64">
        <v>0</v>
      </c>
      <c r="BF84" s="64">
        <v>0</v>
      </c>
      <c r="BG84" s="64">
        <v>1</v>
      </c>
      <c r="BH84" s="156">
        <f t="shared" si="31"/>
        <v>5.333333333333333</v>
      </c>
    </row>
    <row r="85" spans="1:60" s="31" customFormat="1">
      <c r="A85" s="30" t="s">
        <v>537</v>
      </c>
      <c r="B85" s="30" t="s">
        <v>172</v>
      </c>
      <c r="C85" s="65">
        <v>0</v>
      </c>
      <c r="D85" s="65">
        <v>0</v>
      </c>
      <c r="E85" s="65">
        <v>0</v>
      </c>
      <c r="F85" s="65">
        <v>0</v>
      </c>
      <c r="G85" s="65">
        <v>0</v>
      </c>
      <c r="H85" s="65">
        <v>0</v>
      </c>
      <c r="I85" s="65">
        <v>0</v>
      </c>
      <c r="J85" s="117">
        <v>1</v>
      </c>
      <c r="K85" s="117">
        <v>1</v>
      </c>
      <c r="L85" s="117">
        <v>1</v>
      </c>
      <c r="M85" s="117">
        <v>1</v>
      </c>
      <c r="N85" s="117">
        <v>1</v>
      </c>
      <c r="O85" s="117">
        <v>1</v>
      </c>
      <c r="P85" s="117">
        <v>1</v>
      </c>
      <c r="Q85" s="117">
        <v>1</v>
      </c>
      <c r="R85" s="117">
        <v>1</v>
      </c>
      <c r="S85" s="117">
        <v>1</v>
      </c>
      <c r="T85" s="117">
        <v>1</v>
      </c>
      <c r="U85" s="117">
        <v>1</v>
      </c>
      <c r="V85" s="117">
        <v>1</v>
      </c>
      <c r="W85" s="117">
        <v>1</v>
      </c>
      <c r="X85" s="117">
        <v>2</v>
      </c>
      <c r="Y85" s="117">
        <v>2</v>
      </c>
      <c r="Z85" s="117">
        <v>2</v>
      </c>
      <c r="AA85" s="117">
        <v>2</v>
      </c>
      <c r="AB85" s="117">
        <v>2</v>
      </c>
      <c r="AC85" s="117">
        <v>2</v>
      </c>
      <c r="AD85" s="117">
        <v>2</v>
      </c>
      <c r="AE85" s="163">
        <v>2</v>
      </c>
      <c r="AF85" s="163">
        <v>2</v>
      </c>
      <c r="AG85" s="163">
        <v>2</v>
      </c>
      <c r="AH85" s="163">
        <v>2</v>
      </c>
      <c r="AI85" s="163">
        <v>2</v>
      </c>
      <c r="AJ85" s="163">
        <v>2</v>
      </c>
      <c r="AK85" s="163">
        <v>2</v>
      </c>
      <c r="AL85" s="117">
        <v>1</v>
      </c>
      <c r="AM85" s="117">
        <v>1</v>
      </c>
      <c r="AN85" s="117">
        <v>1</v>
      </c>
      <c r="AO85" s="117">
        <v>1</v>
      </c>
      <c r="AP85" s="117">
        <v>1</v>
      </c>
      <c r="AQ85" s="117">
        <v>1</v>
      </c>
      <c r="AR85" s="117">
        <v>1</v>
      </c>
      <c r="AS85" s="117">
        <v>1</v>
      </c>
      <c r="AT85" s="117">
        <v>1</v>
      </c>
      <c r="AU85" s="117">
        <v>1</v>
      </c>
      <c r="AV85" s="117">
        <v>1</v>
      </c>
      <c r="AW85" s="117">
        <v>1</v>
      </c>
      <c r="AX85" s="117">
        <v>1</v>
      </c>
      <c r="AY85" s="117">
        <v>1</v>
      </c>
      <c r="AZ85" s="117">
        <v>0</v>
      </c>
      <c r="BA85" s="117">
        <v>1</v>
      </c>
      <c r="BB85" s="117">
        <v>0</v>
      </c>
      <c r="BC85" s="176">
        <v>1</v>
      </c>
      <c r="BD85" s="117">
        <v>0</v>
      </c>
      <c r="BE85" s="117">
        <v>0</v>
      </c>
      <c r="BF85" s="117">
        <v>0</v>
      </c>
      <c r="BG85" s="118">
        <v>1</v>
      </c>
      <c r="BH85" s="156">
        <f t="shared" si="31"/>
        <v>1.0350877192982457</v>
      </c>
    </row>
    <row r="86" spans="1:60" s="121" customFormat="1">
      <c r="A86" s="119" t="s">
        <v>543</v>
      </c>
      <c r="B86" s="119" t="s">
        <v>172</v>
      </c>
      <c r="C86" s="120">
        <f>C84*1.25</f>
        <v>0</v>
      </c>
      <c r="D86" s="120">
        <f t="shared" ref="D86:BG86" si="42">D84*1.25</f>
        <v>0</v>
      </c>
      <c r="E86" s="120">
        <f t="shared" si="42"/>
        <v>0</v>
      </c>
      <c r="F86" s="120">
        <f t="shared" si="42"/>
        <v>0</v>
      </c>
      <c r="G86" s="120">
        <f t="shared" si="42"/>
        <v>0</v>
      </c>
      <c r="H86" s="120">
        <f t="shared" si="42"/>
        <v>0</v>
      </c>
      <c r="I86" s="120">
        <f t="shared" si="42"/>
        <v>0</v>
      </c>
      <c r="J86" s="120">
        <f t="shared" si="42"/>
        <v>8.75</v>
      </c>
      <c r="K86" s="120">
        <f t="shared" si="42"/>
        <v>8.75</v>
      </c>
      <c r="L86" s="120">
        <f t="shared" si="42"/>
        <v>8.75</v>
      </c>
      <c r="M86" s="120">
        <f t="shared" si="42"/>
        <v>8.75</v>
      </c>
      <c r="N86" s="120">
        <f t="shared" si="42"/>
        <v>8.75</v>
      </c>
      <c r="O86" s="120">
        <f t="shared" si="42"/>
        <v>8.75</v>
      </c>
      <c r="P86" s="120">
        <f t="shared" si="42"/>
        <v>8.75</v>
      </c>
      <c r="Q86" s="120">
        <f t="shared" si="42"/>
        <v>8.75</v>
      </c>
      <c r="R86" s="120">
        <f t="shared" si="42"/>
        <v>8.75</v>
      </c>
      <c r="S86" s="120">
        <f t="shared" si="42"/>
        <v>8.75</v>
      </c>
      <c r="T86" s="120">
        <f t="shared" si="42"/>
        <v>8.75</v>
      </c>
      <c r="U86" s="120">
        <f t="shared" si="42"/>
        <v>8.75</v>
      </c>
      <c r="V86" s="120">
        <f t="shared" si="42"/>
        <v>8.75</v>
      </c>
      <c r="W86" s="120">
        <f t="shared" si="42"/>
        <v>8.75</v>
      </c>
      <c r="X86" s="120">
        <f t="shared" si="42"/>
        <v>11.25</v>
      </c>
      <c r="Y86" s="120">
        <f t="shared" si="42"/>
        <v>11.25</v>
      </c>
      <c r="Z86" s="120">
        <f t="shared" si="42"/>
        <v>11.25</v>
      </c>
      <c r="AA86" s="120">
        <f t="shared" si="42"/>
        <v>11.25</v>
      </c>
      <c r="AB86" s="120">
        <f t="shared" si="42"/>
        <v>11.25</v>
      </c>
      <c r="AC86" s="120">
        <f t="shared" si="42"/>
        <v>11.25</v>
      </c>
      <c r="AD86" s="120">
        <f t="shared" si="42"/>
        <v>11.25</v>
      </c>
      <c r="AE86" s="162">
        <f t="shared" ref="AE86:AK86" si="43">AE84*1.25</f>
        <v>11.25</v>
      </c>
      <c r="AF86" s="162">
        <f t="shared" si="43"/>
        <v>11.25</v>
      </c>
      <c r="AG86" s="162">
        <f t="shared" si="43"/>
        <v>11.25</v>
      </c>
      <c r="AH86" s="162">
        <f t="shared" si="43"/>
        <v>11.25</v>
      </c>
      <c r="AI86" s="162">
        <f t="shared" si="43"/>
        <v>11.25</v>
      </c>
      <c r="AJ86" s="162">
        <f t="shared" si="43"/>
        <v>11.25</v>
      </c>
      <c r="AK86" s="162">
        <f t="shared" si="43"/>
        <v>11.25</v>
      </c>
      <c r="AL86" s="120">
        <f t="shared" si="42"/>
        <v>10</v>
      </c>
      <c r="AM86" s="120">
        <f t="shared" si="42"/>
        <v>10</v>
      </c>
      <c r="AN86" s="120">
        <f t="shared" si="42"/>
        <v>10</v>
      </c>
      <c r="AO86" s="120">
        <f t="shared" si="42"/>
        <v>10</v>
      </c>
      <c r="AP86" s="120">
        <f t="shared" si="42"/>
        <v>10</v>
      </c>
      <c r="AQ86" s="120">
        <f t="shared" si="42"/>
        <v>10</v>
      </c>
      <c r="AR86" s="120">
        <f t="shared" si="42"/>
        <v>10</v>
      </c>
      <c r="AS86" s="120">
        <f t="shared" si="42"/>
        <v>3.75</v>
      </c>
      <c r="AT86" s="120">
        <f t="shared" si="42"/>
        <v>3.75</v>
      </c>
      <c r="AU86" s="120">
        <f t="shared" si="42"/>
        <v>3.75</v>
      </c>
      <c r="AV86" s="120">
        <f t="shared" si="42"/>
        <v>3.75</v>
      </c>
      <c r="AW86" s="120">
        <f t="shared" si="42"/>
        <v>3.75</v>
      </c>
      <c r="AX86" s="120">
        <f t="shared" si="42"/>
        <v>3.75</v>
      </c>
      <c r="AY86" s="120">
        <f t="shared" si="42"/>
        <v>3.75</v>
      </c>
      <c r="AZ86" s="120">
        <f t="shared" si="42"/>
        <v>0</v>
      </c>
      <c r="BA86" s="120">
        <f t="shared" si="42"/>
        <v>1.25</v>
      </c>
      <c r="BB86" s="120">
        <f t="shared" si="42"/>
        <v>0</v>
      </c>
      <c r="BC86" s="175">
        <f t="shared" si="42"/>
        <v>1.25</v>
      </c>
      <c r="BD86" s="120">
        <f t="shared" si="42"/>
        <v>0</v>
      </c>
      <c r="BE86" s="120">
        <f t="shared" si="42"/>
        <v>0</v>
      </c>
      <c r="BF86" s="120">
        <f t="shared" si="42"/>
        <v>0</v>
      </c>
      <c r="BG86" s="120">
        <f t="shared" si="42"/>
        <v>1.25</v>
      </c>
      <c r="BH86" s="156">
        <f t="shared" si="31"/>
        <v>6.666666666666667</v>
      </c>
    </row>
    <row r="87" spans="1:60" s="121" customFormat="1">
      <c r="A87" s="119" t="s">
        <v>546</v>
      </c>
      <c r="B87" s="119" t="s">
        <v>172</v>
      </c>
      <c r="C87" s="122">
        <f>C85*1.25</f>
        <v>0</v>
      </c>
      <c r="D87" s="122">
        <f t="shared" ref="D87:BG87" si="44">D85*1.25</f>
        <v>0</v>
      </c>
      <c r="E87" s="122">
        <f t="shared" si="44"/>
        <v>0</v>
      </c>
      <c r="F87" s="122">
        <f t="shared" si="44"/>
        <v>0</v>
      </c>
      <c r="G87" s="122">
        <f t="shared" si="44"/>
        <v>0</v>
      </c>
      <c r="H87" s="122">
        <f t="shared" si="44"/>
        <v>0</v>
      </c>
      <c r="I87" s="122">
        <f t="shared" si="44"/>
        <v>0</v>
      </c>
      <c r="J87" s="122">
        <v>2</v>
      </c>
      <c r="K87" s="122">
        <v>2</v>
      </c>
      <c r="L87" s="122">
        <v>2</v>
      </c>
      <c r="M87" s="122">
        <v>2</v>
      </c>
      <c r="N87" s="122">
        <v>2</v>
      </c>
      <c r="O87" s="122">
        <v>2</v>
      </c>
      <c r="P87" s="122">
        <v>2</v>
      </c>
      <c r="Q87" s="122">
        <v>2</v>
      </c>
      <c r="R87" s="122">
        <v>2</v>
      </c>
      <c r="S87" s="122">
        <v>2</v>
      </c>
      <c r="T87" s="122">
        <v>2</v>
      </c>
      <c r="U87" s="122">
        <v>2</v>
      </c>
      <c r="V87" s="122">
        <v>2</v>
      </c>
      <c r="W87" s="122">
        <v>2</v>
      </c>
      <c r="X87" s="122">
        <v>2</v>
      </c>
      <c r="Y87" s="122">
        <v>2</v>
      </c>
      <c r="Z87" s="122">
        <v>2</v>
      </c>
      <c r="AA87" s="122">
        <v>2</v>
      </c>
      <c r="AB87" s="122">
        <v>2</v>
      </c>
      <c r="AC87" s="122">
        <v>2</v>
      </c>
      <c r="AD87" s="122">
        <v>2</v>
      </c>
      <c r="AE87" s="164">
        <v>2</v>
      </c>
      <c r="AF87" s="164">
        <v>2</v>
      </c>
      <c r="AG87" s="164">
        <v>2</v>
      </c>
      <c r="AH87" s="164">
        <v>2</v>
      </c>
      <c r="AI87" s="164">
        <v>2</v>
      </c>
      <c r="AJ87" s="164">
        <v>2</v>
      </c>
      <c r="AK87" s="164">
        <v>2</v>
      </c>
      <c r="AL87" s="122">
        <v>2</v>
      </c>
      <c r="AM87" s="122">
        <v>2</v>
      </c>
      <c r="AN87" s="122">
        <v>2</v>
      </c>
      <c r="AO87" s="122">
        <v>2</v>
      </c>
      <c r="AP87" s="122">
        <v>2</v>
      </c>
      <c r="AQ87" s="122">
        <v>2</v>
      </c>
      <c r="AR87" s="122">
        <v>2</v>
      </c>
      <c r="AS87" s="122">
        <v>1</v>
      </c>
      <c r="AT87" s="122">
        <v>1</v>
      </c>
      <c r="AU87" s="122">
        <v>1</v>
      </c>
      <c r="AV87" s="122">
        <v>1</v>
      </c>
      <c r="AW87" s="122">
        <v>1</v>
      </c>
      <c r="AX87" s="122">
        <v>1</v>
      </c>
      <c r="AY87" s="122">
        <v>1</v>
      </c>
      <c r="AZ87" s="122">
        <v>0</v>
      </c>
      <c r="BA87" s="122">
        <v>1</v>
      </c>
      <c r="BB87" s="122">
        <v>0</v>
      </c>
      <c r="BC87" s="177">
        <f t="shared" si="44"/>
        <v>1.25</v>
      </c>
      <c r="BD87" s="122">
        <f t="shared" si="44"/>
        <v>0</v>
      </c>
      <c r="BE87" s="122">
        <f t="shared" si="44"/>
        <v>0</v>
      </c>
      <c r="BF87" s="122">
        <f t="shared" si="44"/>
        <v>0</v>
      </c>
      <c r="BG87" s="122">
        <f t="shared" si="44"/>
        <v>1.25</v>
      </c>
      <c r="BH87" s="156">
        <f t="shared" si="31"/>
        <v>1.4122807017543859</v>
      </c>
    </row>
    <row r="88" spans="1:60" s="121" customFormat="1">
      <c r="A88" s="119" t="s">
        <v>540</v>
      </c>
      <c r="B88" s="119" t="s">
        <v>172</v>
      </c>
      <c r="C88" s="120">
        <f>C84*1.5</f>
        <v>0</v>
      </c>
      <c r="D88" s="120">
        <f t="shared" ref="D88:BD88" si="45">D84*1.5</f>
        <v>0</v>
      </c>
      <c r="E88" s="120">
        <f t="shared" si="45"/>
        <v>0</v>
      </c>
      <c r="F88" s="120">
        <f t="shared" si="45"/>
        <v>0</v>
      </c>
      <c r="G88" s="120">
        <f t="shared" si="45"/>
        <v>0</v>
      </c>
      <c r="H88" s="120">
        <f t="shared" si="45"/>
        <v>0</v>
      </c>
      <c r="I88" s="120">
        <f t="shared" si="45"/>
        <v>0</v>
      </c>
      <c r="J88" s="120">
        <f t="shared" si="45"/>
        <v>10.5</v>
      </c>
      <c r="K88" s="120">
        <f t="shared" si="45"/>
        <v>10.5</v>
      </c>
      <c r="L88" s="120">
        <f t="shared" si="45"/>
        <v>10.5</v>
      </c>
      <c r="M88" s="120">
        <f t="shared" si="45"/>
        <v>10.5</v>
      </c>
      <c r="N88" s="120">
        <f t="shared" si="45"/>
        <v>10.5</v>
      </c>
      <c r="O88" s="120">
        <f t="shared" si="45"/>
        <v>10.5</v>
      </c>
      <c r="P88" s="120">
        <f t="shared" si="45"/>
        <v>10.5</v>
      </c>
      <c r="Q88" s="120">
        <f t="shared" si="45"/>
        <v>10.5</v>
      </c>
      <c r="R88" s="120">
        <f t="shared" si="45"/>
        <v>10.5</v>
      </c>
      <c r="S88" s="120">
        <f t="shared" si="45"/>
        <v>10.5</v>
      </c>
      <c r="T88" s="120">
        <f t="shared" si="45"/>
        <v>10.5</v>
      </c>
      <c r="U88" s="120">
        <f t="shared" si="45"/>
        <v>10.5</v>
      </c>
      <c r="V88" s="120">
        <f t="shared" si="45"/>
        <v>10.5</v>
      </c>
      <c r="W88" s="120">
        <f t="shared" si="45"/>
        <v>10.5</v>
      </c>
      <c r="X88" s="120">
        <v>15</v>
      </c>
      <c r="Y88" s="120">
        <v>15</v>
      </c>
      <c r="Z88" s="120">
        <v>15</v>
      </c>
      <c r="AA88" s="120">
        <v>15</v>
      </c>
      <c r="AB88" s="120">
        <v>15</v>
      </c>
      <c r="AC88" s="120">
        <v>15</v>
      </c>
      <c r="AD88" s="120">
        <v>15</v>
      </c>
      <c r="AE88" s="162">
        <v>15</v>
      </c>
      <c r="AF88" s="162">
        <v>15</v>
      </c>
      <c r="AG88" s="162">
        <v>15</v>
      </c>
      <c r="AH88" s="162">
        <v>15</v>
      </c>
      <c r="AI88" s="162">
        <v>15</v>
      </c>
      <c r="AJ88" s="162">
        <v>15</v>
      </c>
      <c r="AK88" s="162">
        <v>15</v>
      </c>
      <c r="AL88" s="120">
        <f t="shared" si="45"/>
        <v>12</v>
      </c>
      <c r="AM88" s="120">
        <f t="shared" si="45"/>
        <v>12</v>
      </c>
      <c r="AN88" s="120">
        <f t="shared" si="45"/>
        <v>12</v>
      </c>
      <c r="AO88" s="120">
        <f t="shared" si="45"/>
        <v>12</v>
      </c>
      <c r="AP88" s="120">
        <f t="shared" si="45"/>
        <v>12</v>
      </c>
      <c r="AQ88" s="120">
        <f t="shared" si="45"/>
        <v>12</v>
      </c>
      <c r="AR88" s="120">
        <f t="shared" si="45"/>
        <v>12</v>
      </c>
      <c r="AS88" s="120">
        <f t="shared" si="45"/>
        <v>4.5</v>
      </c>
      <c r="AT88" s="120">
        <f t="shared" si="45"/>
        <v>4.5</v>
      </c>
      <c r="AU88" s="120">
        <f t="shared" si="45"/>
        <v>4.5</v>
      </c>
      <c r="AV88" s="120">
        <f t="shared" si="45"/>
        <v>4.5</v>
      </c>
      <c r="AW88" s="120">
        <f t="shared" si="45"/>
        <v>4.5</v>
      </c>
      <c r="AX88" s="120">
        <f t="shared" si="45"/>
        <v>4.5</v>
      </c>
      <c r="AY88" s="120">
        <f t="shared" si="45"/>
        <v>4.5</v>
      </c>
      <c r="AZ88" s="120">
        <f t="shared" si="45"/>
        <v>0</v>
      </c>
      <c r="BA88" s="120">
        <v>1</v>
      </c>
      <c r="BB88" s="120">
        <v>0</v>
      </c>
      <c r="BC88" s="175">
        <v>1</v>
      </c>
      <c r="BD88" s="120">
        <f t="shared" si="45"/>
        <v>0</v>
      </c>
      <c r="BE88" s="120">
        <v>1</v>
      </c>
      <c r="BF88" s="120">
        <v>0</v>
      </c>
      <c r="BG88" s="120">
        <v>1</v>
      </c>
      <c r="BH88" s="156">
        <f t="shared" si="31"/>
        <v>8.3596491228070171</v>
      </c>
    </row>
    <row r="89" spans="1:60" s="121" customFormat="1">
      <c r="A89" s="119" t="s">
        <v>541</v>
      </c>
      <c r="B89" s="119" t="s">
        <v>172</v>
      </c>
      <c r="C89" s="122">
        <f>C85*1.5</f>
        <v>0</v>
      </c>
      <c r="D89" s="122">
        <f t="shared" ref="D89:BF89" si="46">D85*1.5</f>
        <v>0</v>
      </c>
      <c r="E89" s="122">
        <f t="shared" si="46"/>
        <v>0</v>
      </c>
      <c r="F89" s="122">
        <f t="shared" si="46"/>
        <v>0</v>
      </c>
      <c r="G89" s="122">
        <f t="shared" si="46"/>
        <v>0</v>
      </c>
      <c r="H89" s="122">
        <f t="shared" si="46"/>
        <v>0</v>
      </c>
      <c r="I89" s="122">
        <f t="shared" si="46"/>
        <v>0</v>
      </c>
      <c r="J89" s="122">
        <v>2</v>
      </c>
      <c r="K89" s="122">
        <v>2</v>
      </c>
      <c r="L89" s="122">
        <v>2</v>
      </c>
      <c r="M89" s="122">
        <v>2</v>
      </c>
      <c r="N89" s="122">
        <v>2</v>
      </c>
      <c r="O89" s="122">
        <v>2</v>
      </c>
      <c r="P89" s="122">
        <v>2</v>
      </c>
      <c r="Q89" s="122">
        <v>2</v>
      </c>
      <c r="R89" s="122">
        <v>2</v>
      </c>
      <c r="S89" s="122">
        <v>2</v>
      </c>
      <c r="T89" s="122">
        <v>2</v>
      </c>
      <c r="U89" s="122">
        <v>2</v>
      </c>
      <c r="V89" s="122">
        <v>2</v>
      </c>
      <c r="W89" s="122">
        <v>2</v>
      </c>
      <c r="X89" s="122">
        <v>3</v>
      </c>
      <c r="Y89" s="122">
        <v>3</v>
      </c>
      <c r="Z89" s="122">
        <v>3</v>
      </c>
      <c r="AA89" s="122">
        <v>3</v>
      </c>
      <c r="AB89" s="122">
        <v>3</v>
      </c>
      <c r="AC89" s="122">
        <v>3</v>
      </c>
      <c r="AD89" s="122">
        <v>3</v>
      </c>
      <c r="AE89" s="164">
        <v>3</v>
      </c>
      <c r="AF89" s="164">
        <v>3</v>
      </c>
      <c r="AG89" s="164">
        <v>3</v>
      </c>
      <c r="AH89" s="164">
        <v>3</v>
      </c>
      <c r="AI89" s="164">
        <v>3</v>
      </c>
      <c r="AJ89" s="164">
        <v>3</v>
      </c>
      <c r="AK89" s="164">
        <v>3</v>
      </c>
      <c r="AL89" s="122">
        <v>2</v>
      </c>
      <c r="AM89" s="122">
        <v>2</v>
      </c>
      <c r="AN89" s="122">
        <v>2</v>
      </c>
      <c r="AO89" s="122">
        <v>2</v>
      </c>
      <c r="AP89" s="122">
        <v>2</v>
      </c>
      <c r="AQ89" s="122">
        <v>2</v>
      </c>
      <c r="AR89" s="122">
        <v>2</v>
      </c>
      <c r="AS89" s="122">
        <v>1</v>
      </c>
      <c r="AT89" s="122">
        <v>1</v>
      </c>
      <c r="AU89" s="122">
        <v>1</v>
      </c>
      <c r="AV89" s="122">
        <v>1</v>
      </c>
      <c r="AW89" s="122">
        <v>1</v>
      </c>
      <c r="AX89" s="122">
        <v>1</v>
      </c>
      <c r="AY89" s="122">
        <v>1</v>
      </c>
      <c r="AZ89" s="122">
        <v>0</v>
      </c>
      <c r="BA89" s="122">
        <v>1</v>
      </c>
      <c r="BB89" s="122">
        <f t="shared" si="46"/>
        <v>0</v>
      </c>
      <c r="BC89" s="177">
        <v>1</v>
      </c>
      <c r="BD89" s="122">
        <f t="shared" si="46"/>
        <v>0</v>
      </c>
      <c r="BE89" s="122">
        <v>1</v>
      </c>
      <c r="BF89" s="122">
        <f t="shared" si="46"/>
        <v>0</v>
      </c>
      <c r="BG89" s="122">
        <v>1</v>
      </c>
      <c r="BH89" s="156">
        <f t="shared" si="31"/>
        <v>1.6666666666666667</v>
      </c>
    </row>
    <row r="90" spans="1:60">
      <c r="A90" s="12"/>
      <c r="B90" s="12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162"/>
      <c r="AF90" s="162"/>
      <c r="AG90" s="162"/>
      <c r="AH90" s="162"/>
      <c r="AI90" s="162"/>
      <c r="AJ90" s="162"/>
      <c r="AK90" s="162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175"/>
      <c r="BD90" s="60"/>
      <c r="BE90" s="60"/>
      <c r="BF90" s="60"/>
      <c r="BG90" s="60"/>
      <c r="BH90" s="156" t="e">
        <f t="shared" si="31"/>
        <v>#DIV/0!</v>
      </c>
    </row>
    <row r="91" spans="1:60" hidden="1">
      <c r="A91" s="12" t="s">
        <v>531</v>
      </c>
      <c r="B91" s="12" t="s">
        <v>173</v>
      </c>
      <c r="C91" s="35">
        <v>6</v>
      </c>
      <c r="D91" s="35">
        <v>13</v>
      </c>
      <c r="E91" s="35">
        <v>8</v>
      </c>
      <c r="F91" s="35">
        <v>8</v>
      </c>
      <c r="G91" s="35">
        <v>7</v>
      </c>
      <c r="H91" s="35">
        <v>8</v>
      </c>
      <c r="I91" s="35">
        <v>11</v>
      </c>
      <c r="J91" s="35">
        <v>16</v>
      </c>
      <c r="K91" s="35">
        <v>17</v>
      </c>
      <c r="L91" s="35">
        <v>18</v>
      </c>
      <c r="M91" s="35">
        <v>7</v>
      </c>
      <c r="N91" s="35">
        <v>8</v>
      </c>
      <c r="O91" s="35">
        <v>19</v>
      </c>
      <c r="P91" s="35">
        <v>20</v>
      </c>
      <c r="Q91" s="35">
        <v>15</v>
      </c>
      <c r="R91" s="35">
        <v>17</v>
      </c>
      <c r="S91" s="35">
        <v>11</v>
      </c>
      <c r="T91" s="35">
        <v>4</v>
      </c>
      <c r="U91" s="35">
        <v>11</v>
      </c>
      <c r="V91" s="35">
        <v>23</v>
      </c>
      <c r="W91" s="35">
        <v>26</v>
      </c>
      <c r="X91" s="35">
        <v>28</v>
      </c>
      <c r="Y91" s="35">
        <v>21</v>
      </c>
      <c r="Z91" s="35">
        <v>15</v>
      </c>
      <c r="AA91" s="35">
        <v>8</v>
      </c>
      <c r="AB91" s="35">
        <v>18</v>
      </c>
      <c r="AC91" s="35">
        <v>22</v>
      </c>
      <c r="AD91" s="35">
        <v>17</v>
      </c>
      <c r="AL91" s="35">
        <v>23</v>
      </c>
      <c r="AM91" s="35">
        <v>18</v>
      </c>
      <c r="AN91" s="35">
        <v>13</v>
      </c>
      <c r="AO91" s="35">
        <v>3</v>
      </c>
      <c r="AP91" s="35">
        <v>18</v>
      </c>
      <c r="AQ91" s="35">
        <v>22</v>
      </c>
      <c r="AR91" s="35">
        <v>24</v>
      </c>
      <c r="AS91" s="35">
        <v>29</v>
      </c>
      <c r="AT91" s="35">
        <v>23</v>
      </c>
      <c r="AU91" s="35">
        <v>8</v>
      </c>
      <c r="AV91" s="35">
        <v>2</v>
      </c>
      <c r="AW91" s="35">
        <v>0</v>
      </c>
      <c r="AX91" s="35">
        <v>1</v>
      </c>
      <c r="AY91" s="35">
        <v>1</v>
      </c>
      <c r="AZ91" s="35">
        <v>0</v>
      </c>
      <c r="BA91" s="35">
        <v>0</v>
      </c>
      <c r="BB91" s="35">
        <v>0</v>
      </c>
      <c r="BC91" s="173">
        <v>0</v>
      </c>
      <c r="BD91" s="35">
        <v>0</v>
      </c>
      <c r="BE91" s="35">
        <v>0</v>
      </c>
      <c r="BF91" s="35">
        <v>0</v>
      </c>
      <c r="BG91" s="35">
        <v>0</v>
      </c>
      <c r="BH91" s="156">
        <f t="shared" ref="BH91:BH122" si="47">AVERAGE(C91:BG91)</f>
        <v>11.74</v>
      </c>
    </row>
    <row r="92" spans="1:60" hidden="1">
      <c r="A92" s="12" t="s">
        <v>532</v>
      </c>
      <c r="B92" s="12" t="s">
        <v>173</v>
      </c>
      <c r="C92" s="35">
        <v>0</v>
      </c>
      <c r="D92" s="35">
        <v>0</v>
      </c>
      <c r="E92" s="35">
        <v>0</v>
      </c>
      <c r="F92" s="35">
        <v>0</v>
      </c>
      <c r="G92" s="35">
        <v>0</v>
      </c>
      <c r="H92" s="35">
        <v>0</v>
      </c>
      <c r="I92" s="35">
        <v>0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35">
        <v>0</v>
      </c>
      <c r="S92" s="35">
        <v>0</v>
      </c>
      <c r="T92" s="35">
        <v>0</v>
      </c>
      <c r="U92" s="35">
        <v>0</v>
      </c>
      <c r="V92" s="35">
        <v>0</v>
      </c>
      <c r="W92" s="35">
        <v>0</v>
      </c>
      <c r="X92" s="35">
        <v>0</v>
      </c>
      <c r="Y92" s="35">
        <v>0</v>
      </c>
      <c r="Z92" s="35">
        <v>0</v>
      </c>
      <c r="AA92" s="35">
        <v>0</v>
      </c>
      <c r="AB92" s="35">
        <v>0</v>
      </c>
      <c r="AC92" s="35">
        <v>0</v>
      </c>
      <c r="AD92" s="35">
        <v>0</v>
      </c>
      <c r="AL92" s="35">
        <v>0</v>
      </c>
      <c r="AM92" s="35">
        <v>0</v>
      </c>
      <c r="AN92" s="35">
        <v>0</v>
      </c>
      <c r="AO92" s="35">
        <v>0</v>
      </c>
      <c r="AP92" s="35">
        <v>0</v>
      </c>
      <c r="AQ92" s="35">
        <v>0</v>
      </c>
      <c r="AR92" s="35">
        <v>0</v>
      </c>
      <c r="AS92" s="35">
        <v>0</v>
      </c>
      <c r="AT92" s="35">
        <v>0</v>
      </c>
      <c r="AU92" s="35">
        <v>0</v>
      </c>
      <c r="AV92" s="35">
        <v>0</v>
      </c>
      <c r="AW92" s="35">
        <v>0</v>
      </c>
      <c r="AX92" s="35">
        <v>0</v>
      </c>
      <c r="AY92" s="35">
        <v>0</v>
      </c>
      <c r="AZ92" s="35">
        <v>0</v>
      </c>
      <c r="BA92" s="35">
        <v>0</v>
      </c>
      <c r="BB92" s="35">
        <v>0</v>
      </c>
      <c r="BC92" s="173">
        <v>0</v>
      </c>
      <c r="BD92" s="35">
        <v>0</v>
      </c>
      <c r="BE92" s="35">
        <v>0</v>
      </c>
      <c r="BF92" s="35">
        <v>0</v>
      </c>
      <c r="BG92" s="35">
        <v>0</v>
      </c>
      <c r="BH92" s="156">
        <f t="shared" si="47"/>
        <v>0</v>
      </c>
    </row>
    <row r="93" spans="1:60" s="21" customFormat="1">
      <c r="A93" s="20" t="s">
        <v>533</v>
      </c>
      <c r="B93" s="20" t="s">
        <v>173</v>
      </c>
      <c r="C93" s="41">
        <f>C91+C92</f>
        <v>6</v>
      </c>
      <c r="D93" s="41">
        <f t="shared" ref="D93:BG93" si="48">D91+D92</f>
        <v>13</v>
      </c>
      <c r="E93" s="41">
        <f t="shared" si="48"/>
        <v>8</v>
      </c>
      <c r="F93" s="41">
        <f t="shared" si="48"/>
        <v>8</v>
      </c>
      <c r="G93" s="41">
        <f t="shared" si="48"/>
        <v>7</v>
      </c>
      <c r="H93" s="41">
        <f t="shared" si="48"/>
        <v>8</v>
      </c>
      <c r="I93" s="41">
        <f t="shared" si="48"/>
        <v>11</v>
      </c>
      <c r="J93" s="41">
        <f t="shared" si="48"/>
        <v>16</v>
      </c>
      <c r="K93" s="41">
        <f t="shared" si="48"/>
        <v>17</v>
      </c>
      <c r="L93" s="41">
        <f t="shared" si="48"/>
        <v>18</v>
      </c>
      <c r="M93" s="41">
        <f t="shared" si="48"/>
        <v>7</v>
      </c>
      <c r="N93" s="41">
        <f t="shared" si="48"/>
        <v>8</v>
      </c>
      <c r="O93" s="41">
        <f t="shared" si="48"/>
        <v>19</v>
      </c>
      <c r="P93" s="41">
        <f t="shared" si="48"/>
        <v>20</v>
      </c>
      <c r="Q93" s="41">
        <f t="shared" si="48"/>
        <v>15</v>
      </c>
      <c r="R93" s="41">
        <f t="shared" si="48"/>
        <v>17</v>
      </c>
      <c r="S93" s="41">
        <f t="shared" si="48"/>
        <v>11</v>
      </c>
      <c r="T93" s="41">
        <f t="shared" si="48"/>
        <v>4</v>
      </c>
      <c r="U93" s="41">
        <f t="shared" si="48"/>
        <v>11</v>
      </c>
      <c r="V93" s="41">
        <f t="shared" si="48"/>
        <v>23</v>
      </c>
      <c r="W93" s="41">
        <f t="shared" si="48"/>
        <v>26</v>
      </c>
      <c r="X93" s="41">
        <f t="shared" si="48"/>
        <v>28</v>
      </c>
      <c r="Y93" s="41">
        <f t="shared" si="48"/>
        <v>21</v>
      </c>
      <c r="Z93" s="41">
        <f t="shared" si="48"/>
        <v>15</v>
      </c>
      <c r="AA93" s="41">
        <f t="shared" si="48"/>
        <v>8</v>
      </c>
      <c r="AB93" s="41">
        <f t="shared" si="48"/>
        <v>18</v>
      </c>
      <c r="AC93" s="41">
        <f t="shared" si="48"/>
        <v>22</v>
      </c>
      <c r="AD93" s="41">
        <f t="shared" si="48"/>
        <v>17</v>
      </c>
      <c r="AE93" s="160"/>
      <c r="AF93" s="160"/>
      <c r="AG93" s="160"/>
      <c r="AH93" s="160"/>
      <c r="AI93" s="160"/>
      <c r="AJ93" s="160"/>
      <c r="AK93" s="160"/>
      <c r="AL93" s="41">
        <f t="shared" si="48"/>
        <v>23</v>
      </c>
      <c r="AM93" s="41">
        <f t="shared" si="48"/>
        <v>18</v>
      </c>
      <c r="AN93" s="41">
        <f t="shared" si="48"/>
        <v>13</v>
      </c>
      <c r="AO93" s="41">
        <f t="shared" si="48"/>
        <v>3</v>
      </c>
      <c r="AP93" s="41">
        <f t="shared" si="48"/>
        <v>18</v>
      </c>
      <c r="AQ93" s="41">
        <f t="shared" si="48"/>
        <v>22</v>
      </c>
      <c r="AR93" s="41">
        <f t="shared" si="48"/>
        <v>24</v>
      </c>
      <c r="AS93" s="41">
        <f t="shared" si="48"/>
        <v>29</v>
      </c>
      <c r="AT93" s="41">
        <f t="shared" si="48"/>
        <v>23</v>
      </c>
      <c r="AU93" s="41">
        <f t="shared" si="48"/>
        <v>8</v>
      </c>
      <c r="AV93" s="41">
        <f t="shared" si="48"/>
        <v>2</v>
      </c>
      <c r="AW93" s="41">
        <f t="shared" si="48"/>
        <v>0</v>
      </c>
      <c r="AX93" s="41">
        <f t="shared" si="48"/>
        <v>1</v>
      </c>
      <c r="AY93" s="41">
        <f t="shared" si="48"/>
        <v>1</v>
      </c>
      <c r="AZ93" s="41">
        <f t="shared" si="48"/>
        <v>0</v>
      </c>
      <c r="BA93" s="41">
        <f t="shared" si="48"/>
        <v>0</v>
      </c>
      <c r="BB93" s="41">
        <f t="shared" si="48"/>
        <v>0</v>
      </c>
      <c r="BC93" s="173">
        <f t="shared" si="48"/>
        <v>0</v>
      </c>
      <c r="BD93" s="41">
        <f t="shared" si="48"/>
        <v>0</v>
      </c>
      <c r="BE93" s="41">
        <f t="shared" si="48"/>
        <v>0</v>
      </c>
      <c r="BF93" s="41">
        <f t="shared" si="48"/>
        <v>0</v>
      </c>
      <c r="BG93" s="41">
        <f t="shared" si="48"/>
        <v>0</v>
      </c>
      <c r="BH93" s="156">
        <f t="shared" si="47"/>
        <v>11.74</v>
      </c>
    </row>
    <row r="94" spans="1:60" s="21" customFormat="1">
      <c r="A94" s="20" t="s">
        <v>534</v>
      </c>
      <c r="B94" s="20" t="s">
        <v>173</v>
      </c>
      <c r="C94" s="41">
        <v>3</v>
      </c>
      <c r="D94" s="41">
        <v>2</v>
      </c>
      <c r="E94" s="41">
        <v>4</v>
      </c>
      <c r="F94" s="41">
        <v>5</v>
      </c>
      <c r="G94" s="41">
        <v>5</v>
      </c>
      <c r="H94" s="41">
        <v>4</v>
      </c>
      <c r="I94" s="41">
        <v>3</v>
      </c>
      <c r="J94" s="41">
        <v>4</v>
      </c>
      <c r="K94" s="41">
        <v>3</v>
      </c>
      <c r="L94" s="41">
        <v>4</v>
      </c>
      <c r="M94" s="41">
        <v>4</v>
      </c>
      <c r="N94" s="41">
        <v>3</v>
      </c>
      <c r="O94" s="41">
        <v>5</v>
      </c>
      <c r="P94" s="41">
        <v>4</v>
      </c>
      <c r="Q94" s="41">
        <v>4</v>
      </c>
      <c r="R94" s="41">
        <v>4</v>
      </c>
      <c r="S94" s="41">
        <v>4</v>
      </c>
      <c r="T94" s="41">
        <v>4</v>
      </c>
      <c r="U94" s="41">
        <v>3</v>
      </c>
      <c r="V94" s="41">
        <v>3</v>
      </c>
      <c r="W94" s="41">
        <v>4</v>
      </c>
      <c r="X94" s="41">
        <v>5</v>
      </c>
      <c r="Y94" s="41">
        <v>5</v>
      </c>
      <c r="Z94" s="41">
        <v>4</v>
      </c>
      <c r="AA94" s="41">
        <v>4</v>
      </c>
      <c r="AB94" s="41">
        <v>3</v>
      </c>
      <c r="AC94" s="41">
        <v>5</v>
      </c>
      <c r="AD94" s="41">
        <v>4</v>
      </c>
      <c r="AE94" s="160"/>
      <c r="AF94" s="160"/>
      <c r="AG94" s="160"/>
      <c r="AH94" s="160"/>
      <c r="AI94" s="160"/>
      <c r="AJ94" s="160"/>
      <c r="AK94" s="160"/>
      <c r="AL94" s="41">
        <v>5</v>
      </c>
      <c r="AM94" s="41">
        <v>5</v>
      </c>
      <c r="AN94" s="41">
        <v>4</v>
      </c>
      <c r="AO94" s="41">
        <v>5</v>
      </c>
      <c r="AP94" s="41">
        <v>4</v>
      </c>
      <c r="AQ94" s="41">
        <v>5</v>
      </c>
      <c r="AR94" s="41">
        <v>5</v>
      </c>
      <c r="AS94" s="41">
        <v>5</v>
      </c>
      <c r="AT94" s="41">
        <v>4</v>
      </c>
      <c r="AU94" s="41">
        <v>4</v>
      </c>
      <c r="AV94" s="41">
        <v>4</v>
      </c>
      <c r="AW94" s="41">
        <v>4</v>
      </c>
      <c r="AX94" s="41">
        <v>5</v>
      </c>
      <c r="AY94" s="41">
        <v>3</v>
      </c>
      <c r="AZ94" s="41">
        <v>5</v>
      </c>
      <c r="BA94" s="41">
        <v>4</v>
      </c>
      <c r="BB94" s="41">
        <v>4</v>
      </c>
      <c r="BC94" s="173">
        <v>4</v>
      </c>
      <c r="BD94" s="41">
        <v>4</v>
      </c>
      <c r="BE94" s="41">
        <v>4</v>
      </c>
      <c r="BF94" s="41">
        <v>3</v>
      </c>
      <c r="BG94" s="41">
        <v>4</v>
      </c>
      <c r="BH94" s="156">
        <f t="shared" si="47"/>
        <v>4.0599999999999996</v>
      </c>
    </row>
    <row r="95" spans="1:60" s="21" customFormat="1">
      <c r="A95" s="20"/>
      <c r="B95" s="20"/>
      <c r="C95" s="76">
        <v>44792</v>
      </c>
      <c r="D95" s="76">
        <v>44793</v>
      </c>
      <c r="E95" s="76">
        <v>44794</v>
      </c>
      <c r="F95" s="76">
        <v>44795</v>
      </c>
      <c r="G95" s="76">
        <v>44796</v>
      </c>
      <c r="H95" s="76">
        <v>44797</v>
      </c>
      <c r="I95" s="76">
        <v>44798</v>
      </c>
      <c r="J95" s="76">
        <v>44799</v>
      </c>
      <c r="K95" s="76">
        <v>44800</v>
      </c>
      <c r="L95" s="76">
        <v>44801</v>
      </c>
      <c r="M95" s="76">
        <v>44802</v>
      </c>
      <c r="N95" s="76">
        <v>44803</v>
      </c>
      <c r="O95" s="76">
        <v>44804</v>
      </c>
      <c r="P95" s="76">
        <v>44805</v>
      </c>
      <c r="Q95" s="76">
        <v>44806</v>
      </c>
      <c r="R95" s="76">
        <v>44807</v>
      </c>
      <c r="S95" s="76">
        <v>44808</v>
      </c>
      <c r="T95" s="76">
        <v>44809</v>
      </c>
      <c r="U95" s="76">
        <v>44810</v>
      </c>
      <c r="V95" s="76">
        <v>44811</v>
      </c>
      <c r="W95" s="76">
        <v>44812</v>
      </c>
      <c r="X95" s="76">
        <v>44813</v>
      </c>
      <c r="Y95" s="76">
        <v>44814</v>
      </c>
      <c r="Z95" s="76">
        <v>44815</v>
      </c>
      <c r="AA95" s="76">
        <v>44816</v>
      </c>
      <c r="AB95" s="76">
        <v>44817</v>
      </c>
      <c r="AC95" s="76">
        <v>44818</v>
      </c>
      <c r="AD95" s="76">
        <v>44819</v>
      </c>
      <c r="AE95" s="161">
        <v>44820</v>
      </c>
      <c r="AF95" s="161">
        <v>44821</v>
      </c>
      <c r="AG95" s="161">
        <v>44822</v>
      </c>
      <c r="AH95" s="161">
        <v>44823</v>
      </c>
      <c r="AI95" s="161">
        <v>44824</v>
      </c>
      <c r="AJ95" s="161">
        <v>44825</v>
      </c>
      <c r="AK95" s="161">
        <v>44826</v>
      </c>
      <c r="AL95" s="76">
        <v>44827</v>
      </c>
      <c r="AM95" s="76">
        <v>44828</v>
      </c>
      <c r="AN95" s="76">
        <v>44829</v>
      </c>
      <c r="AO95" s="76">
        <v>44830</v>
      </c>
      <c r="AP95" s="76">
        <v>44831</v>
      </c>
      <c r="AQ95" s="76">
        <v>44832</v>
      </c>
      <c r="AR95" s="76">
        <v>44833</v>
      </c>
      <c r="AS95" s="76">
        <v>44834</v>
      </c>
      <c r="AT95" s="76">
        <v>44835</v>
      </c>
      <c r="AU95" s="76">
        <v>44836</v>
      </c>
      <c r="AV95" s="76">
        <v>44837</v>
      </c>
      <c r="AW95" s="76">
        <v>44838</v>
      </c>
      <c r="AX95" s="76">
        <v>44839</v>
      </c>
      <c r="AY95" s="76">
        <v>44840</v>
      </c>
      <c r="AZ95" s="76">
        <v>44841</v>
      </c>
      <c r="BA95" s="76">
        <v>44842</v>
      </c>
      <c r="BB95" s="76">
        <v>44843</v>
      </c>
      <c r="BC95" s="174">
        <v>44844</v>
      </c>
      <c r="BD95" s="76">
        <v>44845</v>
      </c>
      <c r="BE95" s="76">
        <v>44846</v>
      </c>
      <c r="BF95" s="76">
        <v>44847</v>
      </c>
      <c r="BG95" s="76">
        <v>44848</v>
      </c>
      <c r="BH95" s="156">
        <f t="shared" si="47"/>
        <v>44820</v>
      </c>
    </row>
    <row r="96" spans="1:60" s="21" customFormat="1">
      <c r="A96" s="20" t="s">
        <v>536</v>
      </c>
      <c r="B96" s="20" t="s">
        <v>173</v>
      </c>
      <c r="C96" s="42">
        <v>9</v>
      </c>
      <c r="D96" s="42">
        <v>9</v>
      </c>
      <c r="E96" s="42">
        <v>9</v>
      </c>
      <c r="F96" s="42">
        <v>9</v>
      </c>
      <c r="G96" s="42">
        <v>9</v>
      </c>
      <c r="H96" s="42">
        <v>9</v>
      </c>
      <c r="I96" s="42">
        <v>9</v>
      </c>
      <c r="J96" s="42">
        <v>15</v>
      </c>
      <c r="K96" s="42">
        <v>15</v>
      </c>
      <c r="L96" s="42">
        <v>15</v>
      </c>
      <c r="M96" s="42">
        <v>15</v>
      </c>
      <c r="N96" s="42">
        <v>15</v>
      </c>
      <c r="O96" s="42">
        <v>15</v>
      </c>
      <c r="P96" s="42">
        <v>15</v>
      </c>
      <c r="Q96" s="42">
        <v>15</v>
      </c>
      <c r="R96" s="42">
        <v>15</v>
      </c>
      <c r="S96" s="42">
        <v>15</v>
      </c>
      <c r="T96" s="42">
        <v>15</v>
      </c>
      <c r="U96" s="42">
        <v>15</v>
      </c>
      <c r="V96" s="42">
        <v>15</v>
      </c>
      <c r="W96" s="42">
        <v>15</v>
      </c>
      <c r="X96" s="42">
        <v>18</v>
      </c>
      <c r="Y96" s="42">
        <v>18</v>
      </c>
      <c r="Z96" s="42">
        <v>18</v>
      </c>
      <c r="AA96" s="42">
        <v>18</v>
      </c>
      <c r="AB96" s="42">
        <v>18</v>
      </c>
      <c r="AC96" s="42">
        <v>18</v>
      </c>
      <c r="AD96" s="42">
        <v>18</v>
      </c>
      <c r="AE96" s="162">
        <v>18</v>
      </c>
      <c r="AF96" s="162">
        <v>18</v>
      </c>
      <c r="AG96" s="162">
        <v>18</v>
      </c>
      <c r="AH96" s="162">
        <v>18</v>
      </c>
      <c r="AI96" s="162">
        <v>18</v>
      </c>
      <c r="AJ96" s="162">
        <v>18</v>
      </c>
      <c r="AK96" s="162">
        <v>18</v>
      </c>
      <c r="AL96" s="42">
        <v>17</v>
      </c>
      <c r="AM96" s="42">
        <v>17</v>
      </c>
      <c r="AN96" s="42">
        <v>17</v>
      </c>
      <c r="AO96" s="42">
        <v>17</v>
      </c>
      <c r="AP96" s="42">
        <v>17</v>
      </c>
      <c r="AQ96" s="42">
        <v>17</v>
      </c>
      <c r="AR96" s="42">
        <v>17</v>
      </c>
      <c r="AS96" s="42">
        <v>9</v>
      </c>
      <c r="AT96" s="42">
        <v>9</v>
      </c>
      <c r="AU96" s="42">
        <v>9</v>
      </c>
      <c r="AV96" s="42">
        <v>9</v>
      </c>
      <c r="AW96" s="42">
        <v>9</v>
      </c>
      <c r="AX96" s="42">
        <v>9</v>
      </c>
      <c r="AY96" s="42">
        <v>9</v>
      </c>
      <c r="AZ96" s="42">
        <v>1</v>
      </c>
      <c r="BA96" s="42">
        <v>0</v>
      </c>
      <c r="BB96" s="42">
        <v>1</v>
      </c>
      <c r="BC96" s="175">
        <v>0</v>
      </c>
      <c r="BD96" s="42">
        <v>0</v>
      </c>
      <c r="BE96" s="42">
        <v>1</v>
      </c>
      <c r="BF96" s="42">
        <v>0</v>
      </c>
      <c r="BG96" s="42">
        <v>1</v>
      </c>
      <c r="BH96" s="156">
        <f t="shared" si="47"/>
        <v>12.473684210526315</v>
      </c>
    </row>
    <row r="97" spans="1:60" s="21" customFormat="1">
      <c r="A97" s="20" t="s">
        <v>537</v>
      </c>
      <c r="B97" s="20" t="s">
        <v>173</v>
      </c>
      <c r="C97" s="43">
        <v>2</v>
      </c>
      <c r="D97" s="44">
        <v>2</v>
      </c>
      <c r="E97" s="44">
        <v>2</v>
      </c>
      <c r="F97" s="44">
        <v>2</v>
      </c>
      <c r="G97" s="44">
        <v>2</v>
      </c>
      <c r="H97" s="44">
        <v>2</v>
      </c>
      <c r="I97" s="44">
        <v>2</v>
      </c>
      <c r="J97" s="44">
        <v>2</v>
      </c>
      <c r="K97" s="44">
        <v>2</v>
      </c>
      <c r="L97" s="44">
        <v>2</v>
      </c>
      <c r="M97" s="44">
        <v>2</v>
      </c>
      <c r="N97" s="44">
        <v>2</v>
      </c>
      <c r="O97" s="44">
        <v>2</v>
      </c>
      <c r="P97" s="44">
        <v>2</v>
      </c>
      <c r="Q97" s="44">
        <v>2</v>
      </c>
      <c r="R97" s="44">
        <v>2</v>
      </c>
      <c r="S97" s="44">
        <v>2</v>
      </c>
      <c r="T97" s="44">
        <v>2</v>
      </c>
      <c r="U97" s="44">
        <v>2</v>
      </c>
      <c r="V97" s="44">
        <v>2</v>
      </c>
      <c r="W97" s="44">
        <v>2</v>
      </c>
      <c r="X97" s="44">
        <v>3</v>
      </c>
      <c r="Y97" s="44">
        <v>3</v>
      </c>
      <c r="Z97" s="44">
        <v>3</v>
      </c>
      <c r="AA97" s="44">
        <v>3</v>
      </c>
      <c r="AB97" s="44">
        <v>3</v>
      </c>
      <c r="AC97" s="44">
        <v>3</v>
      </c>
      <c r="AD97" s="44">
        <v>3</v>
      </c>
      <c r="AE97" s="163">
        <v>3</v>
      </c>
      <c r="AF97" s="163">
        <v>3</v>
      </c>
      <c r="AG97" s="163">
        <v>3</v>
      </c>
      <c r="AH97" s="163">
        <v>3</v>
      </c>
      <c r="AI97" s="163">
        <v>3</v>
      </c>
      <c r="AJ97" s="163">
        <v>3</v>
      </c>
      <c r="AK97" s="163">
        <v>3</v>
      </c>
      <c r="AL97" s="44">
        <v>3</v>
      </c>
      <c r="AM97" s="44">
        <v>3</v>
      </c>
      <c r="AN97" s="44">
        <v>3</v>
      </c>
      <c r="AO97" s="44">
        <v>3</v>
      </c>
      <c r="AP97" s="44">
        <v>3</v>
      </c>
      <c r="AQ97" s="44">
        <v>3</v>
      </c>
      <c r="AR97" s="44">
        <v>3</v>
      </c>
      <c r="AS97" s="44">
        <v>2</v>
      </c>
      <c r="AT97" s="44">
        <v>2</v>
      </c>
      <c r="AU97" s="44">
        <v>2</v>
      </c>
      <c r="AV97" s="44">
        <v>2</v>
      </c>
      <c r="AW97" s="44">
        <v>2</v>
      </c>
      <c r="AX97" s="44">
        <v>2</v>
      </c>
      <c r="AY97" s="44">
        <v>2</v>
      </c>
      <c r="AZ97" s="44">
        <v>1</v>
      </c>
      <c r="BA97" s="44">
        <v>0</v>
      </c>
      <c r="BB97" s="44">
        <v>1</v>
      </c>
      <c r="BC97" s="176">
        <v>0</v>
      </c>
      <c r="BD97" s="44">
        <v>0</v>
      </c>
      <c r="BE97" s="44">
        <v>1</v>
      </c>
      <c r="BF97" s="44">
        <v>0</v>
      </c>
      <c r="BG97" s="45">
        <v>1</v>
      </c>
      <c r="BH97" s="156">
        <f t="shared" si="47"/>
        <v>2.1578947368421053</v>
      </c>
    </row>
    <row r="98" spans="1:60" s="80" customFormat="1">
      <c r="A98" s="78" t="s">
        <v>543</v>
      </c>
      <c r="B98" s="78" t="s">
        <v>173</v>
      </c>
      <c r="C98" s="79">
        <f>C96*1.25</f>
        <v>11.25</v>
      </c>
      <c r="D98" s="79">
        <f t="shared" ref="D98:BG98" si="49">D96*1.25</f>
        <v>11.25</v>
      </c>
      <c r="E98" s="79">
        <f t="shared" si="49"/>
        <v>11.25</v>
      </c>
      <c r="F98" s="79">
        <f t="shared" si="49"/>
        <v>11.25</v>
      </c>
      <c r="G98" s="79">
        <f t="shared" si="49"/>
        <v>11.25</v>
      </c>
      <c r="H98" s="79">
        <f t="shared" si="49"/>
        <v>11.25</v>
      </c>
      <c r="I98" s="79">
        <f t="shared" si="49"/>
        <v>11.25</v>
      </c>
      <c r="J98" s="79">
        <f t="shared" si="49"/>
        <v>18.75</v>
      </c>
      <c r="K98" s="79">
        <f t="shared" si="49"/>
        <v>18.75</v>
      </c>
      <c r="L98" s="79">
        <f t="shared" si="49"/>
        <v>18.75</v>
      </c>
      <c r="M98" s="79">
        <f t="shared" si="49"/>
        <v>18.75</v>
      </c>
      <c r="N98" s="79">
        <f t="shared" si="49"/>
        <v>18.75</v>
      </c>
      <c r="O98" s="79">
        <f t="shared" si="49"/>
        <v>18.75</v>
      </c>
      <c r="P98" s="79">
        <f t="shared" si="49"/>
        <v>18.75</v>
      </c>
      <c r="Q98" s="79">
        <f t="shared" si="49"/>
        <v>18.75</v>
      </c>
      <c r="R98" s="79">
        <f t="shared" si="49"/>
        <v>18.75</v>
      </c>
      <c r="S98" s="79">
        <f t="shared" si="49"/>
        <v>18.75</v>
      </c>
      <c r="T98" s="79">
        <f t="shared" si="49"/>
        <v>18.75</v>
      </c>
      <c r="U98" s="79">
        <f t="shared" si="49"/>
        <v>18.75</v>
      </c>
      <c r="V98" s="79">
        <f t="shared" si="49"/>
        <v>18.75</v>
      </c>
      <c r="W98" s="79">
        <f t="shared" si="49"/>
        <v>18.75</v>
      </c>
      <c r="X98" s="79">
        <f t="shared" si="49"/>
        <v>22.5</v>
      </c>
      <c r="Y98" s="79">
        <f t="shared" si="49"/>
        <v>22.5</v>
      </c>
      <c r="Z98" s="79">
        <f t="shared" si="49"/>
        <v>22.5</v>
      </c>
      <c r="AA98" s="79">
        <f t="shared" si="49"/>
        <v>22.5</v>
      </c>
      <c r="AB98" s="79">
        <f t="shared" si="49"/>
        <v>22.5</v>
      </c>
      <c r="AC98" s="79">
        <f t="shared" si="49"/>
        <v>22.5</v>
      </c>
      <c r="AD98" s="79">
        <f t="shared" si="49"/>
        <v>22.5</v>
      </c>
      <c r="AE98" s="162">
        <f t="shared" ref="AE98:AK98" si="50">AE96*1.25</f>
        <v>22.5</v>
      </c>
      <c r="AF98" s="162">
        <f t="shared" si="50"/>
        <v>22.5</v>
      </c>
      <c r="AG98" s="162">
        <f t="shared" si="50"/>
        <v>22.5</v>
      </c>
      <c r="AH98" s="162">
        <f t="shared" si="50"/>
        <v>22.5</v>
      </c>
      <c r="AI98" s="162">
        <f t="shared" si="50"/>
        <v>22.5</v>
      </c>
      <c r="AJ98" s="162">
        <f t="shared" si="50"/>
        <v>22.5</v>
      </c>
      <c r="AK98" s="162">
        <f t="shared" si="50"/>
        <v>22.5</v>
      </c>
      <c r="AL98" s="79">
        <f t="shared" si="49"/>
        <v>21.25</v>
      </c>
      <c r="AM98" s="79">
        <f t="shared" si="49"/>
        <v>21.25</v>
      </c>
      <c r="AN98" s="79">
        <f t="shared" si="49"/>
        <v>21.25</v>
      </c>
      <c r="AO98" s="79">
        <f t="shared" si="49"/>
        <v>21.25</v>
      </c>
      <c r="AP98" s="79">
        <f t="shared" si="49"/>
        <v>21.25</v>
      </c>
      <c r="AQ98" s="79">
        <f t="shared" si="49"/>
        <v>21.25</v>
      </c>
      <c r="AR98" s="79">
        <f t="shared" si="49"/>
        <v>21.25</v>
      </c>
      <c r="AS98" s="79">
        <f t="shared" si="49"/>
        <v>11.25</v>
      </c>
      <c r="AT98" s="79">
        <f t="shared" si="49"/>
        <v>11.25</v>
      </c>
      <c r="AU98" s="79">
        <f t="shared" si="49"/>
        <v>11.25</v>
      </c>
      <c r="AV98" s="79">
        <f t="shared" si="49"/>
        <v>11.25</v>
      </c>
      <c r="AW98" s="79">
        <f t="shared" si="49"/>
        <v>11.25</v>
      </c>
      <c r="AX98" s="79">
        <f t="shared" si="49"/>
        <v>11.25</v>
      </c>
      <c r="AY98" s="79">
        <f t="shared" si="49"/>
        <v>11.25</v>
      </c>
      <c r="AZ98" s="79">
        <f t="shared" si="49"/>
        <v>1.25</v>
      </c>
      <c r="BA98" s="79">
        <f t="shared" si="49"/>
        <v>0</v>
      </c>
      <c r="BB98" s="79">
        <f t="shared" si="49"/>
        <v>1.25</v>
      </c>
      <c r="BC98" s="175">
        <f t="shared" si="49"/>
        <v>0</v>
      </c>
      <c r="BD98" s="79">
        <f t="shared" si="49"/>
        <v>0</v>
      </c>
      <c r="BE98" s="79">
        <f t="shared" si="49"/>
        <v>1.25</v>
      </c>
      <c r="BF98" s="79">
        <f t="shared" si="49"/>
        <v>0</v>
      </c>
      <c r="BG98" s="79">
        <f t="shared" si="49"/>
        <v>1.25</v>
      </c>
      <c r="BH98" s="156">
        <f t="shared" si="47"/>
        <v>15.592105263157896</v>
      </c>
    </row>
    <row r="99" spans="1:60" s="80" customFormat="1">
      <c r="A99" s="78" t="s">
        <v>546</v>
      </c>
      <c r="B99" s="78" t="s">
        <v>173</v>
      </c>
      <c r="C99" s="81">
        <v>2</v>
      </c>
      <c r="D99" s="81">
        <v>2</v>
      </c>
      <c r="E99" s="81">
        <v>2</v>
      </c>
      <c r="F99" s="81">
        <v>2</v>
      </c>
      <c r="G99" s="81">
        <v>2</v>
      </c>
      <c r="H99" s="81">
        <v>2</v>
      </c>
      <c r="I99" s="81">
        <v>2</v>
      </c>
      <c r="J99" s="81">
        <v>3</v>
      </c>
      <c r="K99" s="81">
        <v>3</v>
      </c>
      <c r="L99" s="81">
        <v>3</v>
      </c>
      <c r="M99" s="81">
        <v>3</v>
      </c>
      <c r="N99" s="81">
        <v>3</v>
      </c>
      <c r="O99" s="81">
        <v>3</v>
      </c>
      <c r="P99" s="81">
        <v>3</v>
      </c>
      <c r="Q99" s="81">
        <v>3</v>
      </c>
      <c r="R99" s="81">
        <v>3</v>
      </c>
      <c r="S99" s="81">
        <v>3</v>
      </c>
      <c r="T99" s="81">
        <v>3</v>
      </c>
      <c r="U99" s="81">
        <v>3</v>
      </c>
      <c r="V99" s="81">
        <v>3</v>
      </c>
      <c r="W99" s="81">
        <v>3</v>
      </c>
      <c r="X99" s="81">
        <v>3</v>
      </c>
      <c r="Y99" s="81">
        <v>3</v>
      </c>
      <c r="Z99" s="81">
        <v>3</v>
      </c>
      <c r="AA99" s="81">
        <v>3</v>
      </c>
      <c r="AB99" s="81">
        <v>3</v>
      </c>
      <c r="AC99" s="81">
        <v>3</v>
      </c>
      <c r="AD99" s="81">
        <v>3</v>
      </c>
      <c r="AE99" s="164">
        <v>3</v>
      </c>
      <c r="AF99" s="164">
        <v>3</v>
      </c>
      <c r="AG99" s="164">
        <v>3</v>
      </c>
      <c r="AH99" s="164">
        <v>3</v>
      </c>
      <c r="AI99" s="164">
        <v>3</v>
      </c>
      <c r="AJ99" s="164">
        <v>3</v>
      </c>
      <c r="AK99" s="164">
        <v>3</v>
      </c>
      <c r="AL99" s="81">
        <v>3</v>
      </c>
      <c r="AM99" s="81">
        <v>3</v>
      </c>
      <c r="AN99" s="81">
        <v>3</v>
      </c>
      <c r="AO99" s="81">
        <v>3</v>
      </c>
      <c r="AP99" s="81">
        <v>3</v>
      </c>
      <c r="AQ99" s="81">
        <v>3</v>
      </c>
      <c r="AR99" s="81">
        <v>3</v>
      </c>
      <c r="AS99" s="81">
        <v>2</v>
      </c>
      <c r="AT99" s="81">
        <v>2</v>
      </c>
      <c r="AU99" s="81">
        <v>2</v>
      </c>
      <c r="AV99" s="81">
        <v>2</v>
      </c>
      <c r="AW99" s="81">
        <v>2</v>
      </c>
      <c r="AX99" s="81">
        <v>2</v>
      </c>
      <c r="AY99" s="81">
        <v>2</v>
      </c>
      <c r="AZ99" s="81">
        <v>1</v>
      </c>
      <c r="BA99" s="81">
        <v>0</v>
      </c>
      <c r="BB99" s="81">
        <v>1</v>
      </c>
      <c r="BC99" s="177">
        <v>0</v>
      </c>
      <c r="BD99" s="81">
        <v>0</v>
      </c>
      <c r="BE99" s="81">
        <v>1</v>
      </c>
      <c r="BF99" s="81">
        <v>0</v>
      </c>
      <c r="BG99" s="81">
        <v>1</v>
      </c>
      <c r="BH99" s="156">
        <f t="shared" si="47"/>
        <v>2.4035087719298245</v>
      </c>
    </row>
    <row r="100" spans="1:60" s="80" customFormat="1">
      <c r="A100" s="78" t="s">
        <v>540</v>
      </c>
      <c r="B100" s="78" t="s">
        <v>173</v>
      </c>
      <c r="C100" s="79">
        <f>C96*1.5</f>
        <v>13.5</v>
      </c>
      <c r="D100" s="79">
        <f t="shared" ref="D100:BC100" si="51">D96*1.5</f>
        <v>13.5</v>
      </c>
      <c r="E100" s="79">
        <f t="shared" si="51"/>
        <v>13.5</v>
      </c>
      <c r="F100" s="79">
        <f t="shared" si="51"/>
        <v>13.5</v>
      </c>
      <c r="G100" s="79">
        <f t="shared" si="51"/>
        <v>13.5</v>
      </c>
      <c r="H100" s="79">
        <f t="shared" si="51"/>
        <v>13.5</v>
      </c>
      <c r="I100" s="79">
        <f t="shared" si="51"/>
        <v>13.5</v>
      </c>
      <c r="J100" s="79">
        <f t="shared" si="51"/>
        <v>22.5</v>
      </c>
      <c r="K100" s="79">
        <f t="shared" si="51"/>
        <v>22.5</v>
      </c>
      <c r="L100" s="79">
        <f t="shared" si="51"/>
        <v>22.5</v>
      </c>
      <c r="M100" s="79">
        <f t="shared" si="51"/>
        <v>22.5</v>
      </c>
      <c r="N100" s="79">
        <f t="shared" si="51"/>
        <v>22.5</v>
      </c>
      <c r="O100" s="79">
        <f t="shared" si="51"/>
        <v>22.5</v>
      </c>
      <c r="P100" s="79">
        <f t="shared" si="51"/>
        <v>22.5</v>
      </c>
      <c r="Q100" s="79">
        <f t="shared" si="51"/>
        <v>22.5</v>
      </c>
      <c r="R100" s="79">
        <f t="shared" si="51"/>
        <v>22.5</v>
      </c>
      <c r="S100" s="79">
        <f t="shared" si="51"/>
        <v>22.5</v>
      </c>
      <c r="T100" s="79">
        <f t="shared" si="51"/>
        <v>22.5</v>
      </c>
      <c r="U100" s="79">
        <f t="shared" si="51"/>
        <v>22.5</v>
      </c>
      <c r="V100" s="79">
        <f t="shared" si="51"/>
        <v>22.5</v>
      </c>
      <c r="W100" s="79">
        <f t="shared" si="51"/>
        <v>22.5</v>
      </c>
      <c r="X100" s="79">
        <f t="shared" si="51"/>
        <v>27</v>
      </c>
      <c r="Y100" s="79">
        <f t="shared" si="51"/>
        <v>27</v>
      </c>
      <c r="Z100" s="79">
        <f t="shared" si="51"/>
        <v>27</v>
      </c>
      <c r="AA100" s="79">
        <f t="shared" si="51"/>
        <v>27</v>
      </c>
      <c r="AB100" s="79">
        <f t="shared" si="51"/>
        <v>27</v>
      </c>
      <c r="AC100" s="79">
        <f t="shared" si="51"/>
        <v>27</v>
      </c>
      <c r="AD100" s="79">
        <f t="shared" si="51"/>
        <v>27</v>
      </c>
      <c r="AE100" s="162">
        <f t="shared" ref="AE100:AK100" si="52">AE96*1.5</f>
        <v>27</v>
      </c>
      <c r="AF100" s="162">
        <f t="shared" si="52"/>
        <v>27</v>
      </c>
      <c r="AG100" s="162">
        <f t="shared" si="52"/>
        <v>27</v>
      </c>
      <c r="AH100" s="162">
        <f t="shared" si="52"/>
        <v>27</v>
      </c>
      <c r="AI100" s="162">
        <f t="shared" si="52"/>
        <v>27</v>
      </c>
      <c r="AJ100" s="162">
        <f t="shared" si="52"/>
        <v>27</v>
      </c>
      <c r="AK100" s="162">
        <f t="shared" si="52"/>
        <v>27</v>
      </c>
      <c r="AL100" s="79">
        <f t="shared" si="51"/>
        <v>25.5</v>
      </c>
      <c r="AM100" s="79">
        <f t="shared" si="51"/>
        <v>25.5</v>
      </c>
      <c r="AN100" s="79">
        <f t="shared" si="51"/>
        <v>25.5</v>
      </c>
      <c r="AO100" s="79">
        <f t="shared" si="51"/>
        <v>25.5</v>
      </c>
      <c r="AP100" s="79">
        <f t="shared" si="51"/>
        <v>25.5</v>
      </c>
      <c r="AQ100" s="79">
        <f t="shared" si="51"/>
        <v>25.5</v>
      </c>
      <c r="AR100" s="79">
        <f t="shared" si="51"/>
        <v>25.5</v>
      </c>
      <c r="AS100" s="79">
        <f t="shared" si="51"/>
        <v>13.5</v>
      </c>
      <c r="AT100" s="79">
        <f t="shared" si="51"/>
        <v>13.5</v>
      </c>
      <c r="AU100" s="79">
        <f t="shared" si="51"/>
        <v>13.5</v>
      </c>
      <c r="AV100" s="79">
        <f t="shared" si="51"/>
        <v>13.5</v>
      </c>
      <c r="AW100" s="79">
        <f t="shared" si="51"/>
        <v>13.5</v>
      </c>
      <c r="AX100" s="79">
        <f t="shared" si="51"/>
        <v>13.5</v>
      </c>
      <c r="AY100" s="79">
        <f t="shared" si="51"/>
        <v>13.5</v>
      </c>
      <c r="AZ100" s="79">
        <f t="shared" si="51"/>
        <v>1.5</v>
      </c>
      <c r="BA100" s="79">
        <v>1</v>
      </c>
      <c r="BB100" s="79">
        <v>1</v>
      </c>
      <c r="BC100" s="175">
        <f t="shared" si="51"/>
        <v>0</v>
      </c>
      <c r="BD100" s="79">
        <v>1</v>
      </c>
      <c r="BE100" s="79">
        <v>1</v>
      </c>
      <c r="BF100" s="79">
        <v>1</v>
      </c>
      <c r="BG100" s="79">
        <v>1</v>
      </c>
      <c r="BH100" s="156">
        <f t="shared" si="47"/>
        <v>18.736842105263158</v>
      </c>
    </row>
    <row r="101" spans="1:60" s="80" customFormat="1">
      <c r="A101" s="78" t="s">
        <v>541</v>
      </c>
      <c r="B101" s="78" t="s">
        <v>173</v>
      </c>
      <c r="C101" s="81">
        <v>2</v>
      </c>
      <c r="D101" s="81">
        <v>2</v>
      </c>
      <c r="E101" s="81">
        <v>2</v>
      </c>
      <c r="F101" s="81">
        <v>2</v>
      </c>
      <c r="G101" s="81">
        <v>2</v>
      </c>
      <c r="H101" s="81">
        <v>2</v>
      </c>
      <c r="I101" s="81">
        <v>2</v>
      </c>
      <c r="J101" s="81">
        <v>3</v>
      </c>
      <c r="K101" s="81">
        <v>3</v>
      </c>
      <c r="L101" s="81">
        <v>3</v>
      </c>
      <c r="M101" s="81">
        <v>3</v>
      </c>
      <c r="N101" s="81">
        <v>3</v>
      </c>
      <c r="O101" s="81">
        <v>3</v>
      </c>
      <c r="P101" s="81">
        <v>3</v>
      </c>
      <c r="Q101" s="81">
        <v>3</v>
      </c>
      <c r="R101" s="81">
        <v>3</v>
      </c>
      <c r="S101" s="81">
        <v>3</v>
      </c>
      <c r="T101" s="81">
        <v>3</v>
      </c>
      <c r="U101" s="81">
        <v>3</v>
      </c>
      <c r="V101" s="81">
        <v>3</v>
      </c>
      <c r="W101" s="81">
        <v>3</v>
      </c>
      <c r="X101" s="81">
        <v>4</v>
      </c>
      <c r="Y101" s="81">
        <v>4</v>
      </c>
      <c r="Z101" s="81">
        <v>4</v>
      </c>
      <c r="AA101" s="81">
        <v>4</v>
      </c>
      <c r="AB101" s="81">
        <v>4</v>
      </c>
      <c r="AC101" s="81">
        <v>4</v>
      </c>
      <c r="AD101" s="81">
        <v>4</v>
      </c>
      <c r="AE101" s="164">
        <v>4</v>
      </c>
      <c r="AF101" s="164">
        <v>4</v>
      </c>
      <c r="AG101" s="164">
        <v>4</v>
      </c>
      <c r="AH101" s="164">
        <v>4</v>
      </c>
      <c r="AI101" s="164">
        <v>4</v>
      </c>
      <c r="AJ101" s="164">
        <v>4</v>
      </c>
      <c r="AK101" s="164">
        <v>4</v>
      </c>
      <c r="AL101" s="81">
        <v>4</v>
      </c>
      <c r="AM101" s="81">
        <v>4</v>
      </c>
      <c r="AN101" s="81">
        <v>4</v>
      </c>
      <c r="AO101" s="81">
        <v>4</v>
      </c>
      <c r="AP101" s="81">
        <v>4</v>
      </c>
      <c r="AQ101" s="81">
        <v>4</v>
      </c>
      <c r="AR101" s="81">
        <v>4</v>
      </c>
      <c r="AS101" s="81">
        <v>2</v>
      </c>
      <c r="AT101" s="81">
        <v>2</v>
      </c>
      <c r="AU101" s="81">
        <v>2</v>
      </c>
      <c r="AV101" s="81">
        <v>2</v>
      </c>
      <c r="AW101" s="81">
        <v>2</v>
      </c>
      <c r="AX101" s="81">
        <v>2</v>
      </c>
      <c r="AY101" s="81">
        <v>2</v>
      </c>
      <c r="AZ101" s="81">
        <v>1</v>
      </c>
      <c r="BA101" s="81">
        <v>1</v>
      </c>
      <c r="BB101" s="81">
        <v>1</v>
      </c>
      <c r="BC101" s="177">
        <f t="shared" ref="BC101" si="53">BC97*1.5</f>
        <v>0</v>
      </c>
      <c r="BD101" s="81">
        <v>1</v>
      </c>
      <c r="BE101" s="81">
        <v>1</v>
      </c>
      <c r="BF101" s="81">
        <v>1</v>
      </c>
      <c r="BG101" s="81">
        <v>1</v>
      </c>
      <c r="BH101" s="156">
        <f t="shared" si="47"/>
        <v>2.8245614035087718</v>
      </c>
    </row>
    <row r="102" spans="1:60">
      <c r="A102" s="12"/>
      <c r="B102" s="12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162"/>
      <c r="AF102" s="162"/>
      <c r="AG102" s="162"/>
      <c r="AH102" s="162"/>
      <c r="AI102" s="162"/>
      <c r="AJ102" s="162"/>
      <c r="AK102" s="162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175"/>
      <c r="BD102" s="60"/>
      <c r="BE102" s="60"/>
      <c r="BF102" s="60"/>
      <c r="BG102" s="60"/>
      <c r="BH102" s="156" t="e">
        <f t="shared" si="47"/>
        <v>#DIV/0!</v>
      </c>
    </row>
    <row r="103" spans="1:60" hidden="1">
      <c r="A103" s="12" t="s">
        <v>531</v>
      </c>
      <c r="B103" s="12" t="s">
        <v>193</v>
      </c>
      <c r="C103" s="35">
        <v>0</v>
      </c>
      <c r="D103" s="35">
        <v>0</v>
      </c>
      <c r="E103" s="35">
        <v>0</v>
      </c>
      <c r="F103" s="35">
        <v>0</v>
      </c>
      <c r="G103" s="35">
        <v>0</v>
      </c>
      <c r="H103" s="35">
        <v>0</v>
      </c>
      <c r="I103" s="35">
        <v>0</v>
      </c>
      <c r="J103" s="35">
        <v>0</v>
      </c>
      <c r="K103" s="35">
        <v>2</v>
      </c>
      <c r="L103" s="35">
        <v>2</v>
      </c>
      <c r="M103" s="35">
        <v>1</v>
      </c>
      <c r="N103" s="35">
        <v>0</v>
      </c>
      <c r="O103" s="35">
        <v>3</v>
      </c>
      <c r="P103" s="35">
        <v>1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35">
        <v>1</v>
      </c>
      <c r="W103" s="35">
        <v>1</v>
      </c>
      <c r="X103" s="35">
        <v>2</v>
      </c>
      <c r="Y103" s="35">
        <v>3</v>
      </c>
      <c r="Z103" s="35">
        <v>3</v>
      </c>
      <c r="AA103" s="35">
        <v>0</v>
      </c>
      <c r="AB103" s="35">
        <v>2</v>
      </c>
      <c r="AC103" s="35">
        <v>2</v>
      </c>
      <c r="AD103" s="35">
        <v>3</v>
      </c>
      <c r="AL103" s="35">
        <v>3</v>
      </c>
      <c r="AM103" s="35">
        <v>0</v>
      </c>
      <c r="AN103" s="35">
        <v>2</v>
      </c>
      <c r="AO103" s="35">
        <v>1</v>
      </c>
      <c r="AP103" s="35">
        <v>2</v>
      </c>
      <c r="AQ103" s="35">
        <v>2</v>
      </c>
      <c r="AR103" s="35">
        <v>2</v>
      </c>
      <c r="AS103" s="35">
        <v>5</v>
      </c>
      <c r="AT103" s="35">
        <v>3</v>
      </c>
      <c r="AU103" s="35">
        <v>0</v>
      </c>
      <c r="AV103" s="35">
        <v>0</v>
      </c>
      <c r="AW103" s="35">
        <v>0</v>
      </c>
      <c r="AX103" s="35">
        <v>0</v>
      </c>
      <c r="AY103" s="35">
        <v>0</v>
      </c>
      <c r="AZ103" s="35">
        <v>0</v>
      </c>
      <c r="BA103" s="35">
        <v>0</v>
      </c>
      <c r="BB103" s="35">
        <v>0</v>
      </c>
      <c r="BC103" s="173">
        <v>0</v>
      </c>
      <c r="BD103" s="35">
        <v>0</v>
      </c>
      <c r="BE103" s="35">
        <v>0</v>
      </c>
      <c r="BF103" s="35">
        <v>0</v>
      </c>
      <c r="BG103" s="35">
        <v>0</v>
      </c>
      <c r="BH103" s="156">
        <f t="shared" si="47"/>
        <v>0.92</v>
      </c>
    </row>
    <row r="104" spans="1:60" hidden="1">
      <c r="A104" s="12" t="s">
        <v>532</v>
      </c>
      <c r="B104" s="12" t="s">
        <v>193</v>
      </c>
      <c r="C104" s="35">
        <v>0</v>
      </c>
      <c r="D104" s="35">
        <v>0</v>
      </c>
      <c r="E104" s="35">
        <v>0</v>
      </c>
      <c r="F104" s="35">
        <v>0</v>
      </c>
      <c r="G104" s="35">
        <v>0</v>
      </c>
      <c r="H104" s="35">
        <v>2</v>
      </c>
      <c r="I104" s="35">
        <v>0</v>
      </c>
      <c r="J104" s="35">
        <v>2</v>
      </c>
      <c r="K104" s="35">
        <v>0</v>
      </c>
      <c r="L104" s="35">
        <v>0</v>
      </c>
      <c r="M104" s="35">
        <v>0</v>
      </c>
      <c r="N104" s="35">
        <v>1</v>
      </c>
      <c r="O104" s="35">
        <v>4</v>
      </c>
      <c r="P104" s="35">
        <v>1</v>
      </c>
      <c r="Q104" s="35">
        <v>0</v>
      </c>
      <c r="R104" s="35">
        <v>0</v>
      </c>
      <c r="S104" s="35">
        <v>0</v>
      </c>
      <c r="T104" s="35">
        <v>0</v>
      </c>
      <c r="U104" s="35">
        <v>0</v>
      </c>
      <c r="V104" s="35">
        <v>1</v>
      </c>
      <c r="W104" s="35">
        <v>0</v>
      </c>
      <c r="X104" s="35">
        <v>4</v>
      </c>
      <c r="Y104" s="35">
        <v>0</v>
      </c>
      <c r="Z104" s="35">
        <v>0</v>
      </c>
      <c r="AA104" s="35">
        <v>0</v>
      </c>
      <c r="AB104" s="35">
        <v>0</v>
      </c>
      <c r="AC104" s="35">
        <v>5</v>
      </c>
      <c r="AD104" s="35">
        <v>1</v>
      </c>
      <c r="AL104" s="35">
        <v>0</v>
      </c>
      <c r="AM104" s="35">
        <v>0</v>
      </c>
      <c r="AN104" s="35">
        <v>0</v>
      </c>
      <c r="AO104" s="35">
        <v>6</v>
      </c>
      <c r="AP104" s="35">
        <v>3</v>
      </c>
      <c r="AQ104" s="35">
        <v>0</v>
      </c>
      <c r="AR104" s="35">
        <v>4</v>
      </c>
      <c r="AS104" s="35">
        <v>4</v>
      </c>
      <c r="AT104" s="35">
        <v>0</v>
      </c>
      <c r="AU104" s="35">
        <v>0</v>
      </c>
      <c r="AV104" s="35">
        <v>6</v>
      </c>
      <c r="AW104" s="35">
        <v>3</v>
      </c>
      <c r="AX104" s="35">
        <v>4</v>
      </c>
      <c r="AY104" s="35">
        <v>0</v>
      </c>
      <c r="AZ104" s="35">
        <v>0</v>
      </c>
      <c r="BA104" s="35">
        <v>0</v>
      </c>
      <c r="BB104" s="35">
        <v>0</v>
      </c>
      <c r="BC104" s="173">
        <v>0</v>
      </c>
      <c r="BD104" s="35">
        <v>0</v>
      </c>
      <c r="BE104" s="35">
        <v>0</v>
      </c>
      <c r="BF104" s="35">
        <v>0</v>
      </c>
      <c r="BG104" s="35">
        <v>0</v>
      </c>
      <c r="BH104" s="156">
        <f t="shared" si="47"/>
        <v>1.02</v>
      </c>
    </row>
    <row r="105" spans="1:60" s="23" customFormat="1">
      <c r="A105" s="22" t="s">
        <v>533</v>
      </c>
      <c r="B105" s="22" t="s">
        <v>193</v>
      </c>
      <c r="C105" s="47">
        <f>C103+C104</f>
        <v>0</v>
      </c>
      <c r="D105" s="47">
        <f t="shared" ref="D105:R105" si="54">D103+D104</f>
        <v>0</v>
      </c>
      <c r="E105" s="47">
        <f t="shared" si="54"/>
        <v>0</v>
      </c>
      <c r="F105" s="47">
        <f t="shared" si="54"/>
        <v>0</v>
      </c>
      <c r="G105" s="47">
        <f t="shared" si="54"/>
        <v>0</v>
      </c>
      <c r="H105" s="47">
        <f t="shared" si="54"/>
        <v>2</v>
      </c>
      <c r="I105" s="47">
        <f t="shared" si="54"/>
        <v>0</v>
      </c>
      <c r="J105" s="47">
        <f t="shared" si="54"/>
        <v>2</v>
      </c>
      <c r="K105" s="47">
        <f t="shared" si="54"/>
        <v>2</v>
      </c>
      <c r="L105" s="47">
        <f t="shared" si="54"/>
        <v>2</v>
      </c>
      <c r="M105" s="47">
        <f t="shared" si="54"/>
        <v>1</v>
      </c>
      <c r="N105" s="47">
        <f t="shared" si="54"/>
        <v>1</v>
      </c>
      <c r="O105" s="47">
        <f t="shared" si="54"/>
        <v>7</v>
      </c>
      <c r="P105" s="47">
        <f t="shared" si="54"/>
        <v>2</v>
      </c>
      <c r="Q105" s="47">
        <f t="shared" si="54"/>
        <v>0</v>
      </c>
      <c r="R105" s="47">
        <f t="shared" si="54"/>
        <v>0</v>
      </c>
      <c r="S105" s="47">
        <f t="shared" ref="S105" si="55">S103+S104</f>
        <v>0</v>
      </c>
      <c r="T105" s="47">
        <f t="shared" ref="T105" si="56">T103+T104</f>
        <v>0</v>
      </c>
      <c r="U105" s="47">
        <f t="shared" ref="U105" si="57">U103+U104</f>
        <v>0</v>
      </c>
      <c r="V105" s="47">
        <f t="shared" ref="V105" si="58">V103+V104</f>
        <v>2</v>
      </c>
      <c r="W105" s="47">
        <f t="shared" ref="W105" si="59">W103+W104</f>
        <v>1</v>
      </c>
      <c r="X105" s="47">
        <f t="shared" ref="X105" si="60">X103+X104</f>
        <v>6</v>
      </c>
      <c r="Y105" s="47">
        <f t="shared" ref="Y105" si="61">Y103+Y104</f>
        <v>3</v>
      </c>
      <c r="Z105" s="47">
        <f t="shared" ref="Z105" si="62">Z103+Z104</f>
        <v>3</v>
      </c>
      <c r="AA105" s="47">
        <f t="shared" ref="AA105" si="63">AA103+AA104</f>
        <v>0</v>
      </c>
      <c r="AB105" s="47">
        <f t="shared" ref="AB105" si="64">AB103+AB104</f>
        <v>2</v>
      </c>
      <c r="AC105" s="47">
        <f t="shared" ref="AC105" si="65">AC103+AC104</f>
        <v>7</v>
      </c>
      <c r="AD105" s="47">
        <f t="shared" ref="AD105" si="66">AD103+AD104</f>
        <v>4</v>
      </c>
      <c r="AE105" s="162"/>
      <c r="AF105" s="162"/>
      <c r="AG105" s="162"/>
      <c r="AH105" s="162"/>
      <c r="AI105" s="162"/>
      <c r="AJ105" s="162"/>
      <c r="AK105" s="162"/>
      <c r="AL105" s="47">
        <f t="shared" ref="AL105" si="67">AL103+AL104</f>
        <v>3</v>
      </c>
      <c r="AM105" s="47">
        <f t="shared" ref="AM105" si="68">AM103+AM104</f>
        <v>0</v>
      </c>
      <c r="AN105" s="47">
        <f t="shared" ref="AN105" si="69">AN103+AN104</f>
        <v>2</v>
      </c>
      <c r="AO105" s="47">
        <f t="shared" ref="AO105" si="70">AO103+AO104</f>
        <v>7</v>
      </c>
      <c r="AP105" s="47">
        <f t="shared" ref="AP105" si="71">AP103+AP104</f>
        <v>5</v>
      </c>
      <c r="AQ105" s="47">
        <f t="shared" ref="AQ105" si="72">AQ103+AQ104</f>
        <v>2</v>
      </c>
      <c r="AR105" s="47">
        <f t="shared" ref="AR105" si="73">AR103+AR104</f>
        <v>6</v>
      </c>
      <c r="AS105" s="47">
        <f t="shared" ref="AS105" si="74">AS103+AS104</f>
        <v>9</v>
      </c>
      <c r="AT105" s="47">
        <f t="shared" ref="AT105" si="75">AT103+AT104</f>
        <v>3</v>
      </c>
      <c r="AU105" s="47">
        <f t="shared" ref="AU105" si="76">AU103+AU104</f>
        <v>0</v>
      </c>
      <c r="AV105" s="47">
        <f t="shared" ref="AV105" si="77">AV103+AV104</f>
        <v>6</v>
      </c>
      <c r="AW105" s="47">
        <f t="shared" ref="AW105" si="78">AW103+AW104</f>
        <v>3</v>
      </c>
      <c r="AX105" s="47">
        <f t="shared" ref="AX105" si="79">AX103+AX104</f>
        <v>4</v>
      </c>
      <c r="AY105" s="47">
        <f t="shared" ref="AY105" si="80">AY103+AY104</f>
        <v>0</v>
      </c>
      <c r="AZ105" s="47">
        <f t="shared" ref="AZ105" si="81">AZ103+AZ104</f>
        <v>0</v>
      </c>
      <c r="BA105" s="47">
        <f t="shared" ref="BA105" si="82">BA103+BA104</f>
        <v>0</v>
      </c>
      <c r="BB105" s="47">
        <f t="shared" ref="BB105" si="83">BB103+BB104</f>
        <v>0</v>
      </c>
      <c r="BC105" s="175">
        <f t="shared" ref="BC105" si="84">BC103+BC104</f>
        <v>0</v>
      </c>
      <c r="BD105" s="47">
        <f t="shared" ref="BD105" si="85">BD103+BD104</f>
        <v>0</v>
      </c>
      <c r="BE105" s="47">
        <f t="shared" ref="BE105" si="86">BE103+BE104</f>
        <v>0</v>
      </c>
      <c r="BF105" s="47">
        <f t="shared" ref="BF105" si="87">BF103+BF104</f>
        <v>0</v>
      </c>
      <c r="BG105" s="47">
        <f t="shared" ref="BG105" si="88">BG103+BG104</f>
        <v>0</v>
      </c>
      <c r="BH105" s="156">
        <f t="shared" si="47"/>
        <v>1.94</v>
      </c>
    </row>
    <row r="106" spans="1:60" s="23" customFormat="1">
      <c r="A106" s="22" t="s">
        <v>534</v>
      </c>
      <c r="B106" s="22" t="s">
        <v>193</v>
      </c>
      <c r="C106" s="47">
        <v>0</v>
      </c>
      <c r="D106" s="47">
        <v>0</v>
      </c>
      <c r="E106" s="47">
        <v>0</v>
      </c>
      <c r="F106" s="47">
        <v>1</v>
      </c>
      <c r="G106" s="47">
        <v>0</v>
      </c>
      <c r="H106" s="47">
        <v>1</v>
      </c>
      <c r="I106" s="47">
        <v>0</v>
      </c>
      <c r="J106" s="47">
        <v>0</v>
      </c>
      <c r="K106" s="47">
        <v>0</v>
      </c>
      <c r="L106" s="47">
        <v>0</v>
      </c>
      <c r="M106" s="47">
        <v>1</v>
      </c>
      <c r="N106" s="47">
        <v>1</v>
      </c>
      <c r="O106" s="47">
        <v>1</v>
      </c>
      <c r="P106" s="47">
        <v>1</v>
      </c>
      <c r="Q106" s="47">
        <v>1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47">
        <v>0</v>
      </c>
      <c r="AD106" s="47">
        <v>0</v>
      </c>
      <c r="AE106" s="162"/>
      <c r="AF106" s="162"/>
      <c r="AG106" s="162"/>
      <c r="AH106" s="162"/>
      <c r="AI106" s="162"/>
      <c r="AJ106" s="162"/>
      <c r="AK106" s="162"/>
      <c r="AL106" s="47">
        <v>0</v>
      </c>
      <c r="AM106" s="47">
        <v>0</v>
      </c>
      <c r="AN106" s="47">
        <v>0</v>
      </c>
      <c r="AO106" s="47">
        <v>0</v>
      </c>
      <c r="AP106" s="47">
        <v>0</v>
      </c>
      <c r="AQ106" s="47">
        <v>0</v>
      </c>
      <c r="AR106" s="47">
        <v>0</v>
      </c>
      <c r="AS106" s="47">
        <v>0</v>
      </c>
      <c r="AT106" s="47">
        <v>0</v>
      </c>
      <c r="AU106" s="47">
        <v>0</v>
      </c>
      <c r="AV106" s="47">
        <v>1</v>
      </c>
      <c r="AW106" s="47">
        <v>1</v>
      </c>
      <c r="AX106" s="47">
        <v>1</v>
      </c>
      <c r="AY106" s="47">
        <v>1</v>
      </c>
      <c r="AZ106" s="47">
        <v>1</v>
      </c>
      <c r="BA106" s="47">
        <v>0</v>
      </c>
      <c r="BB106" s="47">
        <v>0</v>
      </c>
      <c r="BC106" s="175">
        <v>0</v>
      </c>
      <c r="BD106" s="47">
        <v>0</v>
      </c>
      <c r="BE106" s="47">
        <v>0</v>
      </c>
      <c r="BF106" s="47">
        <v>0</v>
      </c>
      <c r="BG106" s="47">
        <v>0</v>
      </c>
      <c r="BH106" s="156">
        <f t="shared" si="47"/>
        <v>0.24</v>
      </c>
    </row>
    <row r="107" spans="1:60" s="23" customFormat="1">
      <c r="A107" s="22"/>
      <c r="B107" s="22"/>
      <c r="C107" s="82">
        <v>44792</v>
      </c>
      <c r="D107" s="82">
        <v>44793</v>
      </c>
      <c r="E107" s="82">
        <v>44794</v>
      </c>
      <c r="F107" s="82">
        <v>44795</v>
      </c>
      <c r="G107" s="82">
        <v>44796</v>
      </c>
      <c r="H107" s="82">
        <v>44797</v>
      </c>
      <c r="I107" s="82">
        <v>44798</v>
      </c>
      <c r="J107" s="82">
        <v>44799</v>
      </c>
      <c r="K107" s="82">
        <v>44800</v>
      </c>
      <c r="L107" s="82">
        <v>44801</v>
      </c>
      <c r="M107" s="82">
        <v>44802</v>
      </c>
      <c r="N107" s="82">
        <v>44803</v>
      </c>
      <c r="O107" s="82">
        <v>44804</v>
      </c>
      <c r="P107" s="82">
        <v>44805</v>
      </c>
      <c r="Q107" s="82">
        <v>44806</v>
      </c>
      <c r="R107" s="82">
        <v>44807</v>
      </c>
      <c r="S107" s="82">
        <v>44808</v>
      </c>
      <c r="T107" s="82">
        <v>44809</v>
      </c>
      <c r="U107" s="82">
        <v>44810</v>
      </c>
      <c r="V107" s="82">
        <v>44811</v>
      </c>
      <c r="W107" s="82">
        <v>44812</v>
      </c>
      <c r="X107" s="82">
        <v>44813</v>
      </c>
      <c r="Y107" s="82">
        <v>44814</v>
      </c>
      <c r="Z107" s="82">
        <v>44815</v>
      </c>
      <c r="AA107" s="82">
        <v>44816</v>
      </c>
      <c r="AB107" s="82">
        <v>44817</v>
      </c>
      <c r="AC107" s="82">
        <v>44818</v>
      </c>
      <c r="AD107" s="82">
        <v>44819</v>
      </c>
      <c r="AE107" s="161">
        <v>44820</v>
      </c>
      <c r="AF107" s="161">
        <v>44821</v>
      </c>
      <c r="AG107" s="161">
        <v>44822</v>
      </c>
      <c r="AH107" s="161">
        <v>44823</v>
      </c>
      <c r="AI107" s="161">
        <v>44824</v>
      </c>
      <c r="AJ107" s="161">
        <v>44825</v>
      </c>
      <c r="AK107" s="161">
        <v>44826</v>
      </c>
      <c r="AL107" s="82">
        <v>44827</v>
      </c>
      <c r="AM107" s="82">
        <v>44828</v>
      </c>
      <c r="AN107" s="82">
        <v>44829</v>
      </c>
      <c r="AO107" s="82">
        <v>44830</v>
      </c>
      <c r="AP107" s="82">
        <v>44831</v>
      </c>
      <c r="AQ107" s="82">
        <v>44832</v>
      </c>
      <c r="AR107" s="82">
        <v>44833</v>
      </c>
      <c r="AS107" s="82">
        <v>44834</v>
      </c>
      <c r="AT107" s="82">
        <v>44835</v>
      </c>
      <c r="AU107" s="82">
        <v>44836</v>
      </c>
      <c r="AV107" s="82">
        <v>44837</v>
      </c>
      <c r="AW107" s="82">
        <v>44838</v>
      </c>
      <c r="AX107" s="82">
        <v>44839</v>
      </c>
      <c r="AY107" s="82">
        <v>44840</v>
      </c>
      <c r="AZ107" s="82">
        <v>44841</v>
      </c>
      <c r="BA107" s="82">
        <v>44842</v>
      </c>
      <c r="BB107" s="82">
        <v>44843</v>
      </c>
      <c r="BC107" s="174">
        <v>44844</v>
      </c>
      <c r="BD107" s="82">
        <v>44845</v>
      </c>
      <c r="BE107" s="82">
        <v>44846</v>
      </c>
      <c r="BF107" s="82">
        <v>44847</v>
      </c>
      <c r="BG107" s="82">
        <v>44848</v>
      </c>
      <c r="BH107" s="156">
        <f t="shared" si="47"/>
        <v>44820</v>
      </c>
    </row>
    <row r="108" spans="1:60" s="23" customFormat="1">
      <c r="A108" s="22" t="s">
        <v>536</v>
      </c>
      <c r="B108" s="22" t="s">
        <v>193</v>
      </c>
      <c r="C108" s="47">
        <v>1</v>
      </c>
      <c r="D108" s="47">
        <v>0</v>
      </c>
      <c r="E108" s="47">
        <v>1</v>
      </c>
      <c r="F108" s="47">
        <v>0</v>
      </c>
      <c r="G108" s="47">
        <v>1</v>
      </c>
      <c r="H108" s="47">
        <v>0</v>
      </c>
      <c r="I108" s="47">
        <v>1</v>
      </c>
      <c r="J108" s="47">
        <v>4</v>
      </c>
      <c r="K108" s="47">
        <v>4</v>
      </c>
      <c r="L108" s="47">
        <v>4</v>
      </c>
      <c r="M108" s="47">
        <v>4</v>
      </c>
      <c r="N108" s="47">
        <v>4</v>
      </c>
      <c r="O108" s="47">
        <v>4</v>
      </c>
      <c r="P108" s="47">
        <v>4</v>
      </c>
      <c r="Q108" s="47">
        <v>1</v>
      </c>
      <c r="R108" s="47">
        <v>1</v>
      </c>
      <c r="S108" s="47">
        <v>1</v>
      </c>
      <c r="T108" s="47">
        <v>1</v>
      </c>
      <c r="U108" s="47">
        <v>1</v>
      </c>
      <c r="V108" s="47">
        <v>1</v>
      </c>
      <c r="W108" s="47">
        <v>1</v>
      </c>
      <c r="X108" s="47">
        <v>5</v>
      </c>
      <c r="Y108" s="47">
        <v>5</v>
      </c>
      <c r="Z108" s="47">
        <v>5</v>
      </c>
      <c r="AA108" s="47">
        <v>5</v>
      </c>
      <c r="AB108" s="47">
        <v>5</v>
      </c>
      <c r="AC108" s="47">
        <v>5</v>
      </c>
      <c r="AD108" s="47">
        <v>5</v>
      </c>
      <c r="AE108" s="162">
        <v>5</v>
      </c>
      <c r="AF108" s="162">
        <v>5</v>
      </c>
      <c r="AG108" s="162">
        <v>5</v>
      </c>
      <c r="AH108" s="162">
        <v>5</v>
      </c>
      <c r="AI108" s="162">
        <v>5</v>
      </c>
      <c r="AJ108" s="162">
        <v>5</v>
      </c>
      <c r="AK108" s="162">
        <v>5</v>
      </c>
      <c r="AL108" s="47">
        <v>5</v>
      </c>
      <c r="AM108" s="47">
        <v>5</v>
      </c>
      <c r="AN108" s="47">
        <v>5</v>
      </c>
      <c r="AO108" s="47">
        <v>5</v>
      </c>
      <c r="AP108" s="47">
        <v>5</v>
      </c>
      <c r="AQ108" s="47">
        <v>5</v>
      </c>
      <c r="AR108" s="47">
        <v>5</v>
      </c>
      <c r="AS108" s="47">
        <v>5</v>
      </c>
      <c r="AT108" s="47">
        <v>5</v>
      </c>
      <c r="AU108" s="47">
        <v>5</v>
      </c>
      <c r="AV108" s="47">
        <v>5</v>
      </c>
      <c r="AW108" s="47">
        <v>5</v>
      </c>
      <c r="AX108" s="47">
        <v>5</v>
      </c>
      <c r="AY108" s="47">
        <v>5</v>
      </c>
      <c r="AZ108" s="47">
        <v>0</v>
      </c>
      <c r="BA108" s="47">
        <v>1</v>
      </c>
      <c r="BB108" s="47">
        <v>0</v>
      </c>
      <c r="BC108" s="175">
        <v>0</v>
      </c>
      <c r="BD108" s="47">
        <v>0</v>
      </c>
      <c r="BE108" s="47">
        <v>0</v>
      </c>
      <c r="BF108" s="47">
        <v>1</v>
      </c>
      <c r="BG108" s="47">
        <v>0</v>
      </c>
      <c r="BH108" s="156">
        <f t="shared" si="47"/>
        <v>3.1754385964912282</v>
      </c>
    </row>
    <row r="109" spans="1:60" s="23" customFormat="1">
      <c r="A109" s="22" t="s">
        <v>537</v>
      </c>
      <c r="B109" s="22" t="s">
        <v>193</v>
      </c>
      <c r="C109" s="47">
        <v>1</v>
      </c>
      <c r="D109" s="47">
        <v>0</v>
      </c>
      <c r="E109" s="47">
        <v>1</v>
      </c>
      <c r="F109" s="47">
        <v>0</v>
      </c>
      <c r="G109" s="47">
        <v>1</v>
      </c>
      <c r="H109" s="47">
        <v>0</v>
      </c>
      <c r="I109" s="47">
        <v>1</v>
      </c>
      <c r="J109" s="47">
        <v>1</v>
      </c>
      <c r="K109" s="47">
        <v>1</v>
      </c>
      <c r="L109" s="47">
        <v>1</v>
      </c>
      <c r="M109" s="47">
        <v>1</v>
      </c>
      <c r="N109" s="47">
        <v>1</v>
      </c>
      <c r="O109" s="47">
        <v>1</v>
      </c>
      <c r="P109" s="47">
        <v>1</v>
      </c>
      <c r="Q109" s="47">
        <v>1</v>
      </c>
      <c r="R109" s="47">
        <v>1</v>
      </c>
      <c r="S109" s="47">
        <v>1</v>
      </c>
      <c r="T109" s="47">
        <v>1</v>
      </c>
      <c r="U109" s="47">
        <v>1</v>
      </c>
      <c r="V109" s="47">
        <v>1</v>
      </c>
      <c r="W109" s="47">
        <v>1</v>
      </c>
      <c r="X109" s="47">
        <v>1</v>
      </c>
      <c r="Y109" s="47">
        <v>1</v>
      </c>
      <c r="Z109" s="47">
        <v>1</v>
      </c>
      <c r="AA109" s="47">
        <v>1</v>
      </c>
      <c r="AB109" s="47">
        <v>1</v>
      </c>
      <c r="AC109" s="47">
        <v>1</v>
      </c>
      <c r="AD109" s="47">
        <v>1</v>
      </c>
      <c r="AE109" s="162">
        <v>1</v>
      </c>
      <c r="AF109" s="162">
        <v>1</v>
      </c>
      <c r="AG109" s="162">
        <v>1</v>
      </c>
      <c r="AH109" s="162">
        <v>1</v>
      </c>
      <c r="AI109" s="162">
        <v>1</v>
      </c>
      <c r="AJ109" s="162">
        <v>1</v>
      </c>
      <c r="AK109" s="162">
        <v>1</v>
      </c>
      <c r="AL109" s="47">
        <v>1</v>
      </c>
      <c r="AM109" s="47">
        <v>1</v>
      </c>
      <c r="AN109" s="47">
        <v>1</v>
      </c>
      <c r="AO109" s="47">
        <v>1</v>
      </c>
      <c r="AP109" s="47">
        <v>1</v>
      </c>
      <c r="AQ109" s="47">
        <v>1</v>
      </c>
      <c r="AR109" s="47">
        <v>1</v>
      </c>
      <c r="AS109" s="47">
        <v>1</v>
      </c>
      <c r="AT109" s="47">
        <v>1</v>
      </c>
      <c r="AU109" s="47">
        <v>1</v>
      </c>
      <c r="AV109" s="47">
        <v>1</v>
      </c>
      <c r="AW109" s="47">
        <v>1</v>
      </c>
      <c r="AX109" s="47">
        <v>1</v>
      </c>
      <c r="AY109" s="47">
        <v>1</v>
      </c>
      <c r="AZ109" s="47">
        <v>0</v>
      </c>
      <c r="BA109" s="47">
        <v>1</v>
      </c>
      <c r="BB109" s="47">
        <v>0</v>
      </c>
      <c r="BC109" s="175">
        <v>0</v>
      </c>
      <c r="BD109" s="47">
        <v>0</v>
      </c>
      <c r="BE109" s="47">
        <v>0</v>
      </c>
      <c r="BF109" s="47">
        <v>1</v>
      </c>
      <c r="BG109" s="47">
        <v>0</v>
      </c>
      <c r="BH109" s="156">
        <f t="shared" si="47"/>
        <v>0.84210526315789469</v>
      </c>
    </row>
    <row r="110" spans="1:60" s="85" customFormat="1">
      <c r="A110" s="83" t="s">
        <v>543</v>
      </c>
      <c r="B110" s="83" t="s">
        <v>193</v>
      </c>
      <c r="C110" s="84">
        <f>C108*1.25</f>
        <v>1.25</v>
      </c>
      <c r="D110" s="84">
        <f t="shared" ref="D110:BG110" si="89">D108*1.25</f>
        <v>0</v>
      </c>
      <c r="E110" s="84">
        <f t="shared" si="89"/>
        <v>1.25</v>
      </c>
      <c r="F110" s="84">
        <f t="shared" si="89"/>
        <v>0</v>
      </c>
      <c r="G110" s="84">
        <f t="shared" si="89"/>
        <v>1.25</v>
      </c>
      <c r="H110" s="84">
        <f t="shared" si="89"/>
        <v>0</v>
      </c>
      <c r="I110" s="84">
        <f t="shared" si="89"/>
        <v>1.25</v>
      </c>
      <c r="J110" s="84">
        <f t="shared" si="89"/>
        <v>5</v>
      </c>
      <c r="K110" s="84">
        <f t="shared" si="89"/>
        <v>5</v>
      </c>
      <c r="L110" s="84">
        <f t="shared" si="89"/>
        <v>5</v>
      </c>
      <c r="M110" s="84">
        <f t="shared" si="89"/>
        <v>5</v>
      </c>
      <c r="N110" s="84">
        <f t="shared" si="89"/>
        <v>5</v>
      </c>
      <c r="O110" s="84">
        <f t="shared" si="89"/>
        <v>5</v>
      </c>
      <c r="P110" s="84">
        <f t="shared" si="89"/>
        <v>5</v>
      </c>
      <c r="Q110" s="84">
        <f t="shared" si="89"/>
        <v>1.25</v>
      </c>
      <c r="R110" s="84">
        <f t="shared" si="89"/>
        <v>1.25</v>
      </c>
      <c r="S110" s="84">
        <f t="shared" si="89"/>
        <v>1.25</v>
      </c>
      <c r="T110" s="84">
        <f t="shared" si="89"/>
        <v>1.25</v>
      </c>
      <c r="U110" s="84">
        <f t="shared" si="89"/>
        <v>1.25</v>
      </c>
      <c r="V110" s="84">
        <f t="shared" si="89"/>
        <v>1.25</v>
      </c>
      <c r="W110" s="84">
        <f t="shared" si="89"/>
        <v>1.25</v>
      </c>
      <c r="X110" s="84">
        <f t="shared" si="89"/>
        <v>6.25</v>
      </c>
      <c r="Y110" s="84">
        <f t="shared" si="89"/>
        <v>6.25</v>
      </c>
      <c r="Z110" s="84">
        <f t="shared" si="89"/>
        <v>6.25</v>
      </c>
      <c r="AA110" s="84">
        <f t="shared" si="89"/>
        <v>6.25</v>
      </c>
      <c r="AB110" s="84">
        <f t="shared" si="89"/>
        <v>6.25</v>
      </c>
      <c r="AC110" s="84">
        <f t="shared" si="89"/>
        <v>6.25</v>
      </c>
      <c r="AD110" s="84">
        <f t="shared" si="89"/>
        <v>6.25</v>
      </c>
      <c r="AE110" s="162">
        <f t="shared" ref="AE110:AK110" si="90">AE108*1.25</f>
        <v>6.25</v>
      </c>
      <c r="AF110" s="162">
        <f t="shared" si="90"/>
        <v>6.25</v>
      </c>
      <c r="AG110" s="162">
        <f t="shared" si="90"/>
        <v>6.25</v>
      </c>
      <c r="AH110" s="162">
        <f t="shared" si="90"/>
        <v>6.25</v>
      </c>
      <c r="AI110" s="162">
        <f t="shared" si="90"/>
        <v>6.25</v>
      </c>
      <c r="AJ110" s="162">
        <f t="shared" si="90"/>
        <v>6.25</v>
      </c>
      <c r="AK110" s="162">
        <f t="shared" si="90"/>
        <v>6.25</v>
      </c>
      <c r="AL110" s="84">
        <f t="shared" si="89"/>
        <v>6.25</v>
      </c>
      <c r="AM110" s="84">
        <f t="shared" si="89"/>
        <v>6.25</v>
      </c>
      <c r="AN110" s="84">
        <f t="shared" si="89"/>
        <v>6.25</v>
      </c>
      <c r="AO110" s="84">
        <f t="shared" si="89"/>
        <v>6.25</v>
      </c>
      <c r="AP110" s="84">
        <f t="shared" si="89"/>
        <v>6.25</v>
      </c>
      <c r="AQ110" s="84">
        <f t="shared" si="89"/>
        <v>6.25</v>
      </c>
      <c r="AR110" s="84">
        <f t="shared" si="89"/>
        <v>6.25</v>
      </c>
      <c r="AS110" s="84">
        <f t="shared" si="89"/>
        <v>6.25</v>
      </c>
      <c r="AT110" s="84">
        <f t="shared" si="89"/>
        <v>6.25</v>
      </c>
      <c r="AU110" s="84">
        <f t="shared" si="89"/>
        <v>6.25</v>
      </c>
      <c r="AV110" s="84">
        <f t="shared" si="89"/>
        <v>6.25</v>
      </c>
      <c r="AW110" s="84">
        <f t="shared" si="89"/>
        <v>6.25</v>
      </c>
      <c r="AX110" s="84">
        <f t="shared" si="89"/>
        <v>6.25</v>
      </c>
      <c r="AY110" s="84">
        <f t="shared" si="89"/>
        <v>6.25</v>
      </c>
      <c r="AZ110" s="84">
        <f t="shared" si="89"/>
        <v>0</v>
      </c>
      <c r="BA110" s="84">
        <f t="shared" si="89"/>
        <v>1.25</v>
      </c>
      <c r="BB110" s="84">
        <f t="shared" si="89"/>
        <v>0</v>
      </c>
      <c r="BC110" s="175">
        <f t="shared" si="89"/>
        <v>0</v>
      </c>
      <c r="BD110" s="84">
        <f t="shared" si="89"/>
        <v>0</v>
      </c>
      <c r="BE110" s="84">
        <f t="shared" si="89"/>
        <v>0</v>
      </c>
      <c r="BF110" s="84">
        <f t="shared" si="89"/>
        <v>1.25</v>
      </c>
      <c r="BG110" s="84">
        <f t="shared" si="89"/>
        <v>0</v>
      </c>
      <c r="BH110" s="156">
        <f t="shared" si="47"/>
        <v>3.9692982456140351</v>
      </c>
    </row>
    <row r="111" spans="1:60" s="85" customFormat="1">
      <c r="A111" s="83" t="s">
        <v>546</v>
      </c>
      <c r="B111" s="83" t="s">
        <v>193</v>
      </c>
      <c r="C111" s="84">
        <v>1</v>
      </c>
      <c r="D111" s="84">
        <v>0</v>
      </c>
      <c r="E111" s="84">
        <v>1</v>
      </c>
      <c r="F111" s="84">
        <v>0</v>
      </c>
      <c r="G111" s="84">
        <v>1</v>
      </c>
      <c r="H111" s="84">
        <v>0</v>
      </c>
      <c r="I111" s="84">
        <v>1</v>
      </c>
      <c r="J111" s="84">
        <v>1</v>
      </c>
      <c r="K111" s="84">
        <v>1</v>
      </c>
      <c r="L111" s="84">
        <v>1</v>
      </c>
      <c r="M111" s="84">
        <v>1</v>
      </c>
      <c r="N111" s="84">
        <v>1</v>
      </c>
      <c r="O111" s="84">
        <v>1</v>
      </c>
      <c r="P111" s="84">
        <v>1</v>
      </c>
      <c r="Q111" s="84">
        <v>1</v>
      </c>
      <c r="R111" s="84">
        <v>1</v>
      </c>
      <c r="S111" s="84">
        <v>1</v>
      </c>
      <c r="T111" s="84">
        <v>1</v>
      </c>
      <c r="U111" s="84">
        <v>1</v>
      </c>
      <c r="V111" s="84">
        <v>1</v>
      </c>
      <c r="W111" s="84">
        <v>1</v>
      </c>
      <c r="X111" s="84">
        <v>1</v>
      </c>
      <c r="Y111" s="84">
        <v>1</v>
      </c>
      <c r="Z111" s="84">
        <v>1</v>
      </c>
      <c r="AA111" s="84">
        <v>1</v>
      </c>
      <c r="AB111" s="84">
        <v>1</v>
      </c>
      <c r="AC111" s="84">
        <v>1</v>
      </c>
      <c r="AD111" s="84">
        <v>1</v>
      </c>
      <c r="AE111" s="162">
        <v>1</v>
      </c>
      <c r="AF111" s="162">
        <v>1</v>
      </c>
      <c r="AG111" s="162">
        <v>1</v>
      </c>
      <c r="AH111" s="162">
        <v>1</v>
      </c>
      <c r="AI111" s="162">
        <v>1</v>
      </c>
      <c r="AJ111" s="162">
        <v>1</v>
      </c>
      <c r="AK111" s="162">
        <v>1</v>
      </c>
      <c r="AL111" s="84">
        <v>1</v>
      </c>
      <c r="AM111" s="84">
        <v>1</v>
      </c>
      <c r="AN111" s="84">
        <v>1</v>
      </c>
      <c r="AO111" s="84">
        <v>1</v>
      </c>
      <c r="AP111" s="84">
        <v>1</v>
      </c>
      <c r="AQ111" s="84">
        <v>1</v>
      </c>
      <c r="AR111" s="84">
        <v>1</v>
      </c>
      <c r="AS111" s="84">
        <v>1</v>
      </c>
      <c r="AT111" s="84">
        <v>1</v>
      </c>
      <c r="AU111" s="84">
        <v>1</v>
      </c>
      <c r="AV111" s="84">
        <v>1</v>
      </c>
      <c r="AW111" s="84">
        <v>1</v>
      </c>
      <c r="AX111" s="84">
        <v>1</v>
      </c>
      <c r="AY111" s="84">
        <v>1</v>
      </c>
      <c r="AZ111" s="84">
        <v>0</v>
      </c>
      <c r="BA111" s="84">
        <v>1</v>
      </c>
      <c r="BB111" s="84">
        <v>0</v>
      </c>
      <c r="BC111" s="175">
        <v>0</v>
      </c>
      <c r="BD111" s="84">
        <v>0</v>
      </c>
      <c r="BE111" s="84">
        <v>0</v>
      </c>
      <c r="BF111" s="84">
        <v>1</v>
      </c>
      <c r="BG111" s="84">
        <v>0</v>
      </c>
      <c r="BH111" s="156">
        <f t="shared" si="47"/>
        <v>0.84210526315789469</v>
      </c>
    </row>
    <row r="112" spans="1:60" s="85" customFormat="1">
      <c r="A112" s="83" t="s">
        <v>540</v>
      </c>
      <c r="B112" s="83" t="s">
        <v>193</v>
      </c>
      <c r="C112" s="84">
        <v>1</v>
      </c>
      <c r="D112" s="84">
        <v>1</v>
      </c>
      <c r="E112" s="84">
        <v>1</v>
      </c>
      <c r="F112" s="84">
        <v>1</v>
      </c>
      <c r="G112" s="84">
        <v>1</v>
      </c>
      <c r="H112" s="84">
        <v>1</v>
      </c>
      <c r="I112" s="84">
        <v>1</v>
      </c>
      <c r="J112" s="84">
        <f t="shared" ref="J112:BE112" si="91">J108*1.5</f>
        <v>6</v>
      </c>
      <c r="K112" s="84">
        <f t="shared" si="91"/>
        <v>6</v>
      </c>
      <c r="L112" s="84">
        <f t="shared" si="91"/>
        <v>6</v>
      </c>
      <c r="M112" s="84">
        <f t="shared" si="91"/>
        <v>6</v>
      </c>
      <c r="N112" s="84">
        <f t="shared" si="91"/>
        <v>6</v>
      </c>
      <c r="O112" s="84">
        <f t="shared" si="91"/>
        <v>6</v>
      </c>
      <c r="P112" s="84">
        <f t="shared" si="91"/>
        <v>6</v>
      </c>
      <c r="Q112" s="84">
        <f t="shared" si="91"/>
        <v>1.5</v>
      </c>
      <c r="R112" s="84">
        <f t="shared" si="91"/>
        <v>1.5</v>
      </c>
      <c r="S112" s="84">
        <f t="shared" si="91"/>
        <v>1.5</v>
      </c>
      <c r="T112" s="84">
        <f t="shared" si="91"/>
        <v>1.5</v>
      </c>
      <c r="U112" s="84">
        <f t="shared" si="91"/>
        <v>1.5</v>
      </c>
      <c r="V112" s="84">
        <f t="shared" si="91"/>
        <v>1.5</v>
      </c>
      <c r="W112" s="84">
        <f t="shared" si="91"/>
        <v>1.5</v>
      </c>
      <c r="X112" s="84">
        <f t="shared" si="91"/>
        <v>7.5</v>
      </c>
      <c r="Y112" s="84">
        <f t="shared" si="91"/>
        <v>7.5</v>
      </c>
      <c r="Z112" s="84">
        <f t="shared" si="91"/>
        <v>7.5</v>
      </c>
      <c r="AA112" s="84">
        <f t="shared" si="91"/>
        <v>7.5</v>
      </c>
      <c r="AB112" s="84">
        <f t="shared" si="91"/>
        <v>7.5</v>
      </c>
      <c r="AC112" s="84">
        <f t="shared" si="91"/>
        <v>7.5</v>
      </c>
      <c r="AD112" s="84">
        <f t="shared" si="91"/>
        <v>7.5</v>
      </c>
      <c r="AE112" s="162">
        <f t="shared" ref="AE112:AK112" si="92">AE108*1.5</f>
        <v>7.5</v>
      </c>
      <c r="AF112" s="162">
        <f t="shared" si="92"/>
        <v>7.5</v>
      </c>
      <c r="AG112" s="162">
        <f t="shared" si="92"/>
        <v>7.5</v>
      </c>
      <c r="AH112" s="162">
        <f t="shared" si="92"/>
        <v>7.5</v>
      </c>
      <c r="AI112" s="162">
        <f t="shared" si="92"/>
        <v>7.5</v>
      </c>
      <c r="AJ112" s="162">
        <f t="shared" si="92"/>
        <v>7.5</v>
      </c>
      <c r="AK112" s="162">
        <f t="shared" si="92"/>
        <v>7.5</v>
      </c>
      <c r="AL112" s="84">
        <f t="shared" si="91"/>
        <v>7.5</v>
      </c>
      <c r="AM112" s="84">
        <f t="shared" si="91"/>
        <v>7.5</v>
      </c>
      <c r="AN112" s="84">
        <f t="shared" si="91"/>
        <v>7.5</v>
      </c>
      <c r="AO112" s="84">
        <f t="shared" si="91"/>
        <v>7.5</v>
      </c>
      <c r="AP112" s="84">
        <f t="shared" si="91"/>
        <v>7.5</v>
      </c>
      <c r="AQ112" s="84">
        <f t="shared" si="91"/>
        <v>7.5</v>
      </c>
      <c r="AR112" s="84">
        <f t="shared" si="91"/>
        <v>7.5</v>
      </c>
      <c r="AS112" s="84">
        <f t="shared" si="91"/>
        <v>7.5</v>
      </c>
      <c r="AT112" s="84">
        <f t="shared" si="91"/>
        <v>7.5</v>
      </c>
      <c r="AU112" s="84">
        <f t="shared" si="91"/>
        <v>7.5</v>
      </c>
      <c r="AV112" s="84">
        <f t="shared" si="91"/>
        <v>7.5</v>
      </c>
      <c r="AW112" s="84">
        <f t="shared" si="91"/>
        <v>7.5</v>
      </c>
      <c r="AX112" s="84">
        <f t="shared" si="91"/>
        <v>7.5</v>
      </c>
      <c r="AY112" s="84">
        <f t="shared" si="91"/>
        <v>7.5</v>
      </c>
      <c r="AZ112" s="84">
        <f t="shared" si="91"/>
        <v>0</v>
      </c>
      <c r="BA112" s="84">
        <v>1</v>
      </c>
      <c r="BB112" s="84">
        <v>1</v>
      </c>
      <c r="BC112" s="175">
        <f t="shared" si="91"/>
        <v>0</v>
      </c>
      <c r="BD112" s="84">
        <f t="shared" si="91"/>
        <v>0</v>
      </c>
      <c r="BE112" s="84">
        <f t="shared" si="91"/>
        <v>0</v>
      </c>
      <c r="BF112" s="84">
        <v>1</v>
      </c>
      <c r="BG112" s="84">
        <v>1</v>
      </c>
      <c r="BH112" s="156">
        <f t="shared" si="47"/>
        <v>4.7982456140350873</v>
      </c>
    </row>
    <row r="113" spans="1:60" s="85" customFormat="1">
      <c r="A113" s="83" t="s">
        <v>541</v>
      </c>
      <c r="B113" s="83" t="s">
        <v>193</v>
      </c>
      <c r="C113" s="84">
        <v>1</v>
      </c>
      <c r="D113" s="84">
        <v>1</v>
      </c>
      <c r="E113" s="84">
        <v>1</v>
      </c>
      <c r="F113" s="84">
        <v>1</v>
      </c>
      <c r="G113" s="84">
        <v>1</v>
      </c>
      <c r="H113" s="84">
        <v>1</v>
      </c>
      <c r="I113" s="84">
        <v>1</v>
      </c>
      <c r="J113" s="84">
        <v>1</v>
      </c>
      <c r="K113" s="84">
        <v>1</v>
      </c>
      <c r="L113" s="84">
        <v>1</v>
      </c>
      <c r="M113" s="84">
        <v>1</v>
      </c>
      <c r="N113" s="84">
        <v>1</v>
      </c>
      <c r="O113" s="84">
        <v>1</v>
      </c>
      <c r="P113" s="84">
        <v>1</v>
      </c>
      <c r="Q113" s="84">
        <v>1</v>
      </c>
      <c r="R113" s="84">
        <v>1</v>
      </c>
      <c r="S113" s="84">
        <v>1</v>
      </c>
      <c r="T113" s="84">
        <v>1</v>
      </c>
      <c r="U113" s="84">
        <v>1</v>
      </c>
      <c r="V113" s="84">
        <v>1</v>
      </c>
      <c r="W113" s="84">
        <v>1</v>
      </c>
      <c r="X113" s="84">
        <v>1</v>
      </c>
      <c r="Y113" s="84">
        <v>1</v>
      </c>
      <c r="Z113" s="84">
        <v>1</v>
      </c>
      <c r="AA113" s="84">
        <v>1</v>
      </c>
      <c r="AB113" s="84">
        <v>1</v>
      </c>
      <c r="AC113" s="84">
        <v>1</v>
      </c>
      <c r="AD113" s="84">
        <v>1</v>
      </c>
      <c r="AE113" s="162">
        <v>1</v>
      </c>
      <c r="AF113" s="162">
        <v>1</v>
      </c>
      <c r="AG113" s="162">
        <v>1</v>
      </c>
      <c r="AH113" s="162">
        <v>1</v>
      </c>
      <c r="AI113" s="162">
        <v>1</v>
      </c>
      <c r="AJ113" s="162">
        <v>1</v>
      </c>
      <c r="AK113" s="162">
        <v>1</v>
      </c>
      <c r="AL113" s="84">
        <v>1</v>
      </c>
      <c r="AM113" s="84">
        <v>1</v>
      </c>
      <c r="AN113" s="84">
        <v>1</v>
      </c>
      <c r="AO113" s="84">
        <v>1</v>
      </c>
      <c r="AP113" s="84">
        <v>1</v>
      </c>
      <c r="AQ113" s="84">
        <v>1</v>
      </c>
      <c r="AR113" s="84">
        <v>1</v>
      </c>
      <c r="AS113" s="84">
        <v>1</v>
      </c>
      <c r="AT113" s="84">
        <v>1</v>
      </c>
      <c r="AU113" s="84">
        <v>1</v>
      </c>
      <c r="AV113" s="84">
        <v>1</v>
      </c>
      <c r="AW113" s="84">
        <v>1</v>
      </c>
      <c r="AX113" s="84">
        <v>1</v>
      </c>
      <c r="AY113" s="84">
        <v>1</v>
      </c>
      <c r="AZ113" s="84">
        <v>0</v>
      </c>
      <c r="BA113" s="84">
        <v>1</v>
      </c>
      <c r="BB113" s="84">
        <v>1</v>
      </c>
      <c r="BC113" s="175">
        <f t="shared" ref="BC113:BE113" si="93">BC109*1.5</f>
        <v>0</v>
      </c>
      <c r="BD113" s="84">
        <f t="shared" si="93"/>
        <v>0</v>
      </c>
      <c r="BE113" s="84">
        <f t="shared" si="93"/>
        <v>0</v>
      </c>
      <c r="BF113" s="84">
        <v>1</v>
      </c>
      <c r="BG113" s="84">
        <v>1</v>
      </c>
      <c r="BH113" s="156">
        <f t="shared" si="47"/>
        <v>0.92982456140350878</v>
      </c>
    </row>
    <row r="114" spans="1:60" hidden="1">
      <c r="A114" s="12" t="s">
        <v>531</v>
      </c>
      <c r="B114" s="12" t="s">
        <v>199</v>
      </c>
      <c r="C114" s="35">
        <v>33</v>
      </c>
      <c r="D114" s="35">
        <v>82</v>
      </c>
      <c r="E114" s="35">
        <v>51</v>
      </c>
      <c r="F114" s="35">
        <v>35</v>
      </c>
      <c r="G114" s="35">
        <v>49</v>
      </c>
      <c r="H114" s="35">
        <v>63</v>
      </c>
      <c r="I114" s="35">
        <v>69</v>
      </c>
      <c r="J114" s="35">
        <v>82</v>
      </c>
      <c r="K114" s="35">
        <v>97</v>
      </c>
      <c r="L114" s="35">
        <v>46</v>
      </c>
      <c r="M114" s="35">
        <v>22</v>
      </c>
      <c r="N114" s="35">
        <v>13</v>
      </c>
      <c r="O114" s="35">
        <v>40</v>
      </c>
      <c r="P114" s="35">
        <v>59</v>
      </c>
      <c r="Q114" s="35">
        <v>40</v>
      </c>
      <c r="R114" s="35">
        <v>32</v>
      </c>
      <c r="S114" s="35">
        <v>18</v>
      </c>
      <c r="T114" s="35">
        <v>9</v>
      </c>
      <c r="U114" s="35">
        <v>37</v>
      </c>
      <c r="V114" s="35">
        <v>72</v>
      </c>
      <c r="W114" s="35">
        <v>44</v>
      </c>
      <c r="X114" s="35">
        <v>67</v>
      </c>
      <c r="Y114" s="35">
        <v>52</v>
      </c>
      <c r="Z114" s="35">
        <v>45</v>
      </c>
      <c r="AA114" s="35">
        <v>24</v>
      </c>
      <c r="AB114" s="35">
        <v>54</v>
      </c>
      <c r="AC114" s="35">
        <v>67</v>
      </c>
      <c r="AD114" s="35">
        <v>83</v>
      </c>
      <c r="AL114" s="35">
        <v>68</v>
      </c>
      <c r="AM114" s="35">
        <v>47</v>
      </c>
      <c r="AN114" s="35">
        <v>28</v>
      </c>
      <c r="AO114" s="35">
        <v>13</v>
      </c>
      <c r="AP114" s="35">
        <v>61</v>
      </c>
      <c r="AQ114" s="35">
        <v>74</v>
      </c>
      <c r="AR114" s="35">
        <v>60</v>
      </c>
      <c r="AS114" s="35">
        <v>81</v>
      </c>
      <c r="AT114" s="35">
        <v>50</v>
      </c>
      <c r="AU114" s="35">
        <v>5</v>
      </c>
      <c r="AV114" s="35">
        <v>19</v>
      </c>
      <c r="AW114" s="35">
        <v>10</v>
      </c>
      <c r="AX114" s="35">
        <v>11</v>
      </c>
      <c r="AY114" s="35">
        <v>7</v>
      </c>
      <c r="AZ114" s="35">
        <v>8</v>
      </c>
      <c r="BA114" s="35">
        <v>0</v>
      </c>
      <c r="BB114" s="35">
        <v>1</v>
      </c>
      <c r="BC114" s="173">
        <v>1</v>
      </c>
      <c r="BD114" s="35">
        <v>3</v>
      </c>
      <c r="BE114" s="35">
        <v>2</v>
      </c>
      <c r="BF114" s="35">
        <v>2</v>
      </c>
      <c r="BG114" s="35">
        <v>0</v>
      </c>
      <c r="BH114" s="156">
        <f t="shared" si="47"/>
        <v>38.72</v>
      </c>
    </row>
    <row r="115" spans="1:60" hidden="1">
      <c r="A115" s="12" t="s">
        <v>532</v>
      </c>
      <c r="B115" s="12" t="s">
        <v>199</v>
      </c>
      <c r="C115" s="35">
        <v>0</v>
      </c>
      <c r="D115" s="35">
        <v>0</v>
      </c>
      <c r="E115" s="35">
        <v>0</v>
      </c>
      <c r="F115" s="35">
        <v>0</v>
      </c>
      <c r="G115" s="35">
        <v>0</v>
      </c>
      <c r="H115" s="35">
        <v>0</v>
      </c>
      <c r="I115" s="35">
        <v>0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  <c r="O115" s="35">
        <v>0</v>
      </c>
      <c r="P115" s="35">
        <v>0</v>
      </c>
      <c r="Q115" s="35">
        <v>0</v>
      </c>
      <c r="R115" s="35">
        <v>0</v>
      </c>
      <c r="S115" s="35">
        <v>0</v>
      </c>
      <c r="T115" s="35">
        <v>0</v>
      </c>
      <c r="U115" s="35">
        <v>0</v>
      </c>
      <c r="V115" s="35">
        <v>0</v>
      </c>
      <c r="W115" s="35">
        <v>0</v>
      </c>
      <c r="X115" s="35">
        <v>0</v>
      </c>
      <c r="Y115" s="35">
        <v>0</v>
      </c>
      <c r="Z115" s="35">
        <v>0</v>
      </c>
      <c r="AA115" s="35">
        <v>0</v>
      </c>
      <c r="AB115" s="35">
        <v>0</v>
      </c>
      <c r="AC115" s="35">
        <v>0</v>
      </c>
      <c r="AD115" s="35">
        <v>0</v>
      </c>
      <c r="AL115" s="35">
        <v>0</v>
      </c>
      <c r="AM115" s="35">
        <v>0</v>
      </c>
      <c r="AN115" s="35">
        <v>0</v>
      </c>
      <c r="AO115" s="35">
        <v>0</v>
      </c>
      <c r="AP115" s="35">
        <v>0</v>
      </c>
      <c r="AQ115" s="35">
        <v>0</v>
      </c>
      <c r="AR115" s="35">
        <v>0</v>
      </c>
      <c r="AS115" s="35">
        <v>0</v>
      </c>
      <c r="AT115" s="35">
        <v>0</v>
      </c>
      <c r="AU115" s="35">
        <v>0</v>
      </c>
      <c r="AV115" s="35">
        <v>0</v>
      </c>
      <c r="AW115" s="35">
        <v>0</v>
      </c>
      <c r="AX115" s="35">
        <v>0</v>
      </c>
      <c r="AY115" s="35">
        <v>0</v>
      </c>
      <c r="AZ115" s="35">
        <v>0</v>
      </c>
      <c r="BA115" s="35">
        <v>0</v>
      </c>
      <c r="BB115" s="35">
        <v>0</v>
      </c>
      <c r="BC115" s="173">
        <v>0</v>
      </c>
      <c r="BD115" s="35">
        <v>0</v>
      </c>
      <c r="BE115" s="35">
        <v>0</v>
      </c>
      <c r="BF115" s="35">
        <v>0</v>
      </c>
      <c r="BG115" s="35">
        <v>0</v>
      </c>
      <c r="BH115" s="156">
        <f t="shared" si="47"/>
        <v>0</v>
      </c>
    </row>
    <row r="116" spans="1:60">
      <c r="A116" s="12"/>
      <c r="B116" s="12"/>
      <c r="BH116" s="156" t="e">
        <f t="shared" si="47"/>
        <v>#DIV/0!</v>
      </c>
    </row>
    <row r="117" spans="1:60" s="25" customFormat="1">
      <c r="A117" s="24" t="s">
        <v>533</v>
      </c>
      <c r="B117" s="24" t="s">
        <v>199</v>
      </c>
      <c r="C117" s="48">
        <f>C114+C115</f>
        <v>33</v>
      </c>
      <c r="D117" s="48">
        <f t="shared" ref="D117:BG117" si="94">D114+D115</f>
        <v>82</v>
      </c>
      <c r="E117" s="48">
        <f t="shared" si="94"/>
        <v>51</v>
      </c>
      <c r="F117" s="48">
        <f t="shared" si="94"/>
        <v>35</v>
      </c>
      <c r="G117" s="48">
        <f t="shared" si="94"/>
        <v>49</v>
      </c>
      <c r="H117" s="48">
        <f t="shared" si="94"/>
        <v>63</v>
      </c>
      <c r="I117" s="48">
        <f t="shared" si="94"/>
        <v>69</v>
      </c>
      <c r="J117" s="48">
        <f t="shared" si="94"/>
        <v>82</v>
      </c>
      <c r="K117" s="48">
        <f t="shared" si="94"/>
        <v>97</v>
      </c>
      <c r="L117" s="48">
        <f t="shared" si="94"/>
        <v>46</v>
      </c>
      <c r="M117" s="48">
        <f t="shared" si="94"/>
        <v>22</v>
      </c>
      <c r="N117" s="48">
        <f t="shared" si="94"/>
        <v>13</v>
      </c>
      <c r="O117" s="48">
        <f t="shared" si="94"/>
        <v>40</v>
      </c>
      <c r="P117" s="48">
        <f t="shared" si="94"/>
        <v>59</v>
      </c>
      <c r="Q117" s="48">
        <f t="shared" si="94"/>
        <v>40</v>
      </c>
      <c r="R117" s="48">
        <f t="shared" si="94"/>
        <v>32</v>
      </c>
      <c r="S117" s="48">
        <f t="shared" si="94"/>
        <v>18</v>
      </c>
      <c r="T117" s="48">
        <f t="shared" si="94"/>
        <v>9</v>
      </c>
      <c r="U117" s="48">
        <f t="shared" si="94"/>
        <v>37</v>
      </c>
      <c r="V117" s="48">
        <f t="shared" si="94"/>
        <v>72</v>
      </c>
      <c r="W117" s="48">
        <f t="shared" si="94"/>
        <v>44</v>
      </c>
      <c r="X117" s="48">
        <f t="shared" si="94"/>
        <v>67</v>
      </c>
      <c r="Y117" s="48">
        <f t="shared" si="94"/>
        <v>52</v>
      </c>
      <c r="Z117" s="48">
        <f t="shared" si="94"/>
        <v>45</v>
      </c>
      <c r="AA117" s="48">
        <f t="shared" si="94"/>
        <v>24</v>
      </c>
      <c r="AB117" s="48">
        <f t="shared" si="94"/>
        <v>54</v>
      </c>
      <c r="AC117" s="48">
        <f t="shared" si="94"/>
        <v>67</v>
      </c>
      <c r="AD117" s="48">
        <f t="shared" si="94"/>
        <v>83</v>
      </c>
      <c r="AE117" s="160"/>
      <c r="AF117" s="160"/>
      <c r="AG117" s="160"/>
      <c r="AH117" s="160"/>
      <c r="AI117" s="160"/>
      <c r="AJ117" s="160"/>
      <c r="AK117" s="160"/>
      <c r="AL117" s="48">
        <f t="shared" si="94"/>
        <v>68</v>
      </c>
      <c r="AM117" s="48">
        <f t="shared" si="94"/>
        <v>47</v>
      </c>
      <c r="AN117" s="48">
        <f t="shared" si="94"/>
        <v>28</v>
      </c>
      <c r="AO117" s="48">
        <f t="shared" si="94"/>
        <v>13</v>
      </c>
      <c r="AP117" s="48">
        <f t="shared" si="94"/>
        <v>61</v>
      </c>
      <c r="AQ117" s="48">
        <f t="shared" si="94"/>
        <v>74</v>
      </c>
      <c r="AR117" s="48">
        <f t="shared" si="94"/>
        <v>60</v>
      </c>
      <c r="AS117" s="48">
        <f t="shared" si="94"/>
        <v>81</v>
      </c>
      <c r="AT117" s="48">
        <f t="shared" si="94"/>
        <v>50</v>
      </c>
      <c r="AU117" s="48">
        <f t="shared" si="94"/>
        <v>5</v>
      </c>
      <c r="AV117" s="48">
        <f t="shared" si="94"/>
        <v>19</v>
      </c>
      <c r="AW117" s="48">
        <f t="shared" si="94"/>
        <v>10</v>
      </c>
      <c r="AX117" s="48">
        <f t="shared" si="94"/>
        <v>11</v>
      </c>
      <c r="AY117" s="48">
        <f t="shared" si="94"/>
        <v>7</v>
      </c>
      <c r="AZ117" s="48">
        <f t="shared" si="94"/>
        <v>8</v>
      </c>
      <c r="BA117" s="48">
        <f t="shared" si="94"/>
        <v>0</v>
      </c>
      <c r="BB117" s="48">
        <f t="shared" si="94"/>
        <v>1</v>
      </c>
      <c r="BC117" s="173">
        <f t="shared" si="94"/>
        <v>1</v>
      </c>
      <c r="BD117" s="48">
        <f t="shared" si="94"/>
        <v>3</v>
      </c>
      <c r="BE117" s="48">
        <f t="shared" si="94"/>
        <v>2</v>
      </c>
      <c r="BF117" s="48">
        <f t="shared" si="94"/>
        <v>2</v>
      </c>
      <c r="BG117" s="48">
        <f t="shared" si="94"/>
        <v>0</v>
      </c>
      <c r="BH117" s="156">
        <f t="shared" si="47"/>
        <v>38.72</v>
      </c>
    </row>
    <row r="118" spans="1:60" s="25" customFormat="1">
      <c r="A118" s="24" t="s">
        <v>534</v>
      </c>
      <c r="B118" s="24" t="s">
        <v>199</v>
      </c>
      <c r="C118" s="48">
        <v>6</v>
      </c>
      <c r="D118" s="48">
        <v>5</v>
      </c>
      <c r="E118" s="48">
        <v>7</v>
      </c>
      <c r="F118" s="48">
        <v>6</v>
      </c>
      <c r="G118" s="48">
        <v>6</v>
      </c>
      <c r="H118" s="48">
        <v>4</v>
      </c>
      <c r="I118" s="48">
        <v>4</v>
      </c>
      <c r="J118" s="48">
        <v>7</v>
      </c>
      <c r="K118" s="48">
        <v>6</v>
      </c>
      <c r="L118" s="48">
        <v>7</v>
      </c>
      <c r="M118" s="48">
        <v>6</v>
      </c>
      <c r="N118" s="48">
        <v>3</v>
      </c>
      <c r="O118" s="48">
        <v>3</v>
      </c>
      <c r="P118" s="48">
        <v>3</v>
      </c>
      <c r="Q118" s="48">
        <v>4</v>
      </c>
      <c r="R118" s="48">
        <v>5</v>
      </c>
      <c r="S118" s="48">
        <v>5</v>
      </c>
      <c r="T118" s="48">
        <v>4</v>
      </c>
      <c r="U118" s="48">
        <v>4</v>
      </c>
      <c r="V118" s="48">
        <v>4</v>
      </c>
      <c r="W118" s="48">
        <v>4</v>
      </c>
      <c r="X118" s="48">
        <v>4</v>
      </c>
      <c r="Y118" s="48">
        <v>4</v>
      </c>
      <c r="Z118" s="48">
        <v>5</v>
      </c>
      <c r="AA118" s="48">
        <v>4</v>
      </c>
      <c r="AB118" s="48">
        <v>3</v>
      </c>
      <c r="AC118" s="48">
        <v>4</v>
      </c>
      <c r="AD118" s="48">
        <v>3</v>
      </c>
      <c r="AE118" s="160"/>
      <c r="AF118" s="160"/>
      <c r="AG118" s="160"/>
      <c r="AH118" s="160"/>
      <c r="AI118" s="160"/>
      <c r="AJ118" s="160"/>
      <c r="AK118" s="160"/>
      <c r="AL118" s="48">
        <v>3</v>
      </c>
      <c r="AM118" s="48">
        <v>5</v>
      </c>
      <c r="AN118" s="48">
        <v>6</v>
      </c>
      <c r="AO118" s="48">
        <v>3</v>
      </c>
      <c r="AP118" s="48">
        <v>3</v>
      </c>
      <c r="AQ118" s="48">
        <v>4</v>
      </c>
      <c r="AR118" s="48">
        <v>4</v>
      </c>
      <c r="AS118" s="48">
        <v>4</v>
      </c>
      <c r="AT118" s="48">
        <v>4</v>
      </c>
      <c r="AU118" s="48">
        <v>5</v>
      </c>
      <c r="AV118" s="48">
        <v>3</v>
      </c>
      <c r="AW118" s="48">
        <v>3</v>
      </c>
      <c r="AX118" s="48">
        <v>3</v>
      </c>
      <c r="AY118" s="48">
        <v>4</v>
      </c>
      <c r="AZ118" s="48">
        <v>4</v>
      </c>
      <c r="BA118" s="48">
        <v>6</v>
      </c>
      <c r="BB118" s="48">
        <v>6</v>
      </c>
      <c r="BC118" s="173">
        <v>3</v>
      </c>
      <c r="BD118" s="48">
        <v>3</v>
      </c>
      <c r="BE118" s="48">
        <v>4</v>
      </c>
      <c r="BF118" s="48">
        <v>2</v>
      </c>
      <c r="BG118" s="48">
        <v>3</v>
      </c>
      <c r="BH118" s="156">
        <f t="shared" si="47"/>
        <v>4.3</v>
      </c>
    </row>
    <row r="119" spans="1:60" s="25" customFormat="1">
      <c r="A119" s="24"/>
      <c r="B119" s="24"/>
      <c r="C119" s="87">
        <v>44792</v>
      </c>
      <c r="D119" s="87">
        <v>44793</v>
      </c>
      <c r="E119" s="87">
        <v>44794</v>
      </c>
      <c r="F119" s="87">
        <v>44795</v>
      </c>
      <c r="G119" s="87">
        <v>44796</v>
      </c>
      <c r="H119" s="87">
        <v>44797</v>
      </c>
      <c r="I119" s="87">
        <v>44798</v>
      </c>
      <c r="J119" s="87">
        <v>44799</v>
      </c>
      <c r="K119" s="87">
        <v>44800</v>
      </c>
      <c r="L119" s="87">
        <v>44801</v>
      </c>
      <c r="M119" s="87">
        <v>44802</v>
      </c>
      <c r="N119" s="87">
        <v>44803</v>
      </c>
      <c r="O119" s="87">
        <v>44804</v>
      </c>
      <c r="P119" s="87">
        <v>44805</v>
      </c>
      <c r="Q119" s="87">
        <v>44806</v>
      </c>
      <c r="R119" s="87">
        <v>44807</v>
      </c>
      <c r="S119" s="87">
        <v>44808</v>
      </c>
      <c r="T119" s="87">
        <v>44809</v>
      </c>
      <c r="U119" s="87">
        <v>44810</v>
      </c>
      <c r="V119" s="87">
        <v>44811</v>
      </c>
      <c r="W119" s="87">
        <v>44812</v>
      </c>
      <c r="X119" s="87">
        <v>44813</v>
      </c>
      <c r="Y119" s="87">
        <v>44814</v>
      </c>
      <c r="Z119" s="87">
        <v>44815</v>
      </c>
      <c r="AA119" s="87">
        <v>44816</v>
      </c>
      <c r="AB119" s="87">
        <v>44817</v>
      </c>
      <c r="AC119" s="87">
        <v>44818</v>
      </c>
      <c r="AD119" s="87">
        <v>44819</v>
      </c>
      <c r="AE119" s="161">
        <v>44820</v>
      </c>
      <c r="AF119" s="161">
        <v>44821</v>
      </c>
      <c r="AG119" s="161">
        <v>44822</v>
      </c>
      <c r="AH119" s="161">
        <v>44823</v>
      </c>
      <c r="AI119" s="161">
        <v>44824</v>
      </c>
      <c r="AJ119" s="161">
        <v>44825</v>
      </c>
      <c r="AK119" s="161">
        <v>44826</v>
      </c>
      <c r="AL119" s="87">
        <v>44827</v>
      </c>
      <c r="AM119" s="87">
        <v>44828</v>
      </c>
      <c r="AN119" s="87">
        <v>44829</v>
      </c>
      <c r="AO119" s="87">
        <v>44830</v>
      </c>
      <c r="AP119" s="87">
        <v>44831</v>
      </c>
      <c r="AQ119" s="87">
        <v>44832</v>
      </c>
      <c r="AR119" s="87">
        <v>44833</v>
      </c>
      <c r="AS119" s="87">
        <v>44834</v>
      </c>
      <c r="AT119" s="87">
        <v>44835</v>
      </c>
      <c r="AU119" s="87">
        <v>44836</v>
      </c>
      <c r="AV119" s="87">
        <v>44837</v>
      </c>
      <c r="AW119" s="87">
        <v>44838</v>
      </c>
      <c r="AX119" s="87">
        <v>44839</v>
      </c>
      <c r="AY119" s="87">
        <v>44840</v>
      </c>
      <c r="AZ119" s="87">
        <v>44841</v>
      </c>
      <c r="BA119" s="87">
        <v>44842</v>
      </c>
      <c r="BB119" s="87">
        <v>44843</v>
      </c>
      <c r="BC119" s="174">
        <v>44844</v>
      </c>
      <c r="BD119" s="87">
        <v>44845</v>
      </c>
      <c r="BE119" s="87">
        <v>44846</v>
      </c>
      <c r="BF119" s="87">
        <v>44847</v>
      </c>
      <c r="BG119" s="87">
        <v>44848</v>
      </c>
      <c r="BH119" s="156">
        <f t="shared" si="47"/>
        <v>44820</v>
      </c>
    </row>
    <row r="120" spans="1:60" s="25" customFormat="1">
      <c r="A120" s="24" t="s">
        <v>536</v>
      </c>
      <c r="B120" s="24" t="s">
        <v>199</v>
      </c>
      <c r="C120" s="49">
        <v>56</v>
      </c>
      <c r="D120" s="49">
        <v>56</v>
      </c>
      <c r="E120" s="49">
        <v>56</v>
      </c>
      <c r="F120" s="49">
        <v>56</v>
      </c>
      <c r="G120" s="49">
        <v>56</v>
      </c>
      <c r="H120" s="49">
        <v>56</v>
      </c>
      <c r="I120" s="49">
        <v>56</v>
      </c>
      <c r="J120" s="49">
        <v>53</v>
      </c>
      <c r="K120" s="49">
        <v>53</v>
      </c>
      <c r="L120" s="49">
        <v>53</v>
      </c>
      <c r="M120" s="49">
        <v>53</v>
      </c>
      <c r="N120" s="49">
        <v>53</v>
      </c>
      <c r="O120" s="49">
        <v>53</v>
      </c>
      <c r="P120" s="49">
        <v>53</v>
      </c>
      <c r="Q120" s="49">
        <v>37</v>
      </c>
      <c r="R120" s="49">
        <v>37</v>
      </c>
      <c r="S120" s="49">
        <v>37</v>
      </c>
      <c r="T120" s="49">
        <v>37</v>
      </c>
      <c r="U120" s="49">
        <v>37</v>
      </c>
      <c r="V120" s="49">
        <v>37</v>
      </c>
      <c r="W120" s="49">
        <v>37</v>
      </c>
      <c r="X120" s="49">
        <v>58</v>
      </c>
      <c r="Y120" s="49">
        <v>58</v>
      </c>
      <c r="Z120" s="49">
        <v>58</v>
      </c>
      <c r="AA120" s="49">
        <v>58</v>
      </c>
      <c r="AB120" s="49">
        <v>58</v>
      </c>
      <c r="AC120" s="49">
        <v>58</v>
      </c>
      <c r="AD120" s="49">
        <v>58</v>
      </c>
      <c r="AE120" s="162">
        <v>58</v>
      </c>
      <c r="AF120" s="162">
        <v>58</v>
      </c>
      <c r="AG120" s="162">
        <v>58</v>
      </c>
      <c r="AH120" s="162">
        <v>58</v>
      </c>
      <c r="AI120" s="162">
        <v>58</v>
      </c>
      <c r="AJ120" s="162">
        <v>58</v>
      </c>
      <c r="AK120" s="162">
        <v>58</v>
      </c>
      <c r="AL120" s="49">
        <v>52</v>
      </c>
      <c r="AM120" s="49">
        <v>52</v>
      </c>
      <c r="AN120" s="49">
        <v>52</v>
      </c>
      <c r="AO120" s="49">
        <v>52</v>
      </c>
      <c r="AP120" s="49">
        <v>52</v>
      </c>
      <c r="AQ120" s="49">
        <v>52</v>
      </c>
      <c r="AR120" s="49">
        <v>52</v>
      </c>
      <c r="AS120" s="49">
        <v>27</v>
      </c>
      <c r="AT120" s="49">
        <v>27</v>
      </c>
      <c r="AU120" s="49">
        <v>27</v>
      </c>
      <c r="AV120" s="49">
        <v>27</v>
      </c>
      <c r="AW120" s="49">
        <v>27</v>
      </c>
      <c r="AX120" s="49">
        <v>27</v>
      </c>
      <c r="AY120" s="49">
        <v>27</v>
      </c>
      <c r="AZ120" s="49">
        <v>3</v>
      </c>
      <c r="BA120" s="49">
        <v>3</v>
      </c>
      <c r="BB120" s="49">
        <v>3</v>
      </c>
      <c r="BC120" s="175">
        <v>3</v>
      </c>
      <c r="BD120" s="49">
        <v>3</v>
      </c>
      <c r="BE120" s="49">
        <v>3</v>
      </c>
      <c r="BF120" s="49">
        <v>3</v>
      </c>
      <c r="BG120" s="49">
        <v>3</v>
      </c>
      <c r="BH120" s="156">
        <f t="shared" si="47"/>
        <v>42.298245614035089</v>
      </c>
    </row>
    <row r="121" spans="1:60" s="25" customFormat="1">
      <c r="A121" s="24" t="s">
        <v>537</v>
      </c>
      <c r="B121" s="24" t="s">
        <v>199</v>
      </c>
      <c r="C121" s="50">
        <v>7</v>
      </c>
      <c r="D121" s="51">
        <v>7</v>
      </c>
      <c r="E121" s="51">
        <v>7</v>
      </c>
      <c r="F121" s="51">
        <v>7</v>
      </c>
      <c r="G121" s="51">
        <v>7</v>
      </c>
      <c r="H121" s="51">
        <v>7</v>
      </c>
      <c r="I121" s="51">
        <v>7</v>
      </c>
      <c r="J121" s="51">
        <v>7</v>
      </c>
      <c r="K121" s="51">
        <v>7</v>
      </c>
      <c r="L121" s="51">
        <v>7</v>
      </c>
      <c r="M121" s="51">
        <v>7</v>
      </c>
      <c r="N121" s="51">
        <v>7</v>
      </c>
      <c r="O121" s="51">
        <v>7</v>
      </c>
      <c r="P121" s="51">
        <v>7</v>
      </c>
      <c r="Q121" s="51">
        <v>5</v>
      </c>
      <c r="R121" s="51">
        <v>5</v>
      </c>
      <c r="S121" s="51">
        <v>5</v>
      </c>
      <c r="T121" s="51">
        <v>5</v>
      </c>
      <c r="U121" s="51">
        <v>5</v>
      </c>
      <c r="V121" s="51">
        <v>5</v>
      </c>
      <c r="W121" s="51">
        <v>5</v>
      </c>
      <c r="X121" s="51">
        <v>8</v>
      </c>
      <c r="Y121" s="51">
        <v>8</v>
      </c>
      <c r="Z121" s="51">
        <v>8</v>
      </c>
      <c r="AA121" s="51">
        <v>8</v>
      </c>
      <c r="AB121" s="51">
        <v>8</v>
      </c>
      <c r="AC121" s="51">
        <v>8</v>
      </c>
      <c r="AD121" s="51">
        <v>8</v>
      </c>
      <c r="AE121" s="163">
        <v>8</v>
      </c>
      <c r="AF121" s="163">
        <v>8</v>
      </c>
      <c r="AG121" s="163">
        <v>8</v>
      </c>
      <c r="AH121" s="163">
        <v>8</v>
      </c>
      <c r="AI121" s="163">
        <v>8</v>
      </c>
      <c r="AJ121" s="163">
        <v>8</v>
      </c>
      <c r="AK121" s="163">
        <v>8</v>
      </c>
      <c r="AL121" s="51">
        <v>7</v>
      </c>
      <c r="AM121" s="51">
        <v>7</v>
      </c>
      <c r="AN121" s="51">
        <v>7</v>
      </c>
      <c r="AO121" s="51">
        <v>7</v>
      </c>
      <c r="AP121" s="51">
        <v>7</v>
      </c>
      <c r="AQ121" s="51">
        <v>7</v>
      </c>
      <c r="AR121" s="51">
        <v>7</v>
      </c>
      <c r="AS121" s="51">
        <v>4</v>
      </c>
      <c r="AT121" s="51">
        <v>4</v>
      </c>
      <c r="AU121" s="51">
        <v>4</v>
      </c>
      <c r="AV121" s="51">
        <v>4</v>
      </c>
      <c r="AW121" s="51">
        <v>4</v>
      </c>
      <c r="AX121" s="51">
        <v>4</v>
      </c>
      <c r="AY121" s="51">
        <v>4</v>
      </c>
      <c r="AZ121" s="51">
        <v>1</v>
      </c>
      <c r="BA121" s="51">
        <v>1</v>
      </c>
      <c r="BB121" s="51">
        <v>1</v>
      </c>
      <c r="BC121" s="176">
        <v>1</v>
      </c>
      <c r="BD121" s="51">
        <v>1</v>
      </c>
      <c r="BE121" s="51">
        <v>1</v>
      </c>
      <c r="BF121" s="51">
        <v>1</v>
      </c>
      <c r="BG121" s="52">
        <v>1</v>
      </c>
      <c r="BH121" s="156">
        <f t="shared" si="47"/>
        <v>5.7894736842105265</v>
      </c>
    </row>
    <row r="122" spans="1:60" s="90" customFormat="1">
      <c r="A122" s="88" t="s">
        <v>543</v>
      </c>
      <c r="B122" s="88" t="s">
        <v>199</v>
      </c>
      <c r="C122" s="89">
        <f>C120*1.25</f>
        <v>70</v>
      </c>
      <c r="D122" s="89">
        <f t="shared" ref="D122:BG122" si="95">D120*1.25</f>
        <v>70</v>
      </c>
      <c r="E122" s="89">
        <f t="shared" si="95"/>
        <v>70</v>
      </c>
      <c r="F122" s="89">
        <f t="shared" si="95"/>
        <v>70</v>
      </c>
      <c r="G122" s="89">
        <f t="shared" si="95"/>
        <v>70</v>
      </c>
      <c r="H122" s="89">
        <f t="shared" si="95"/>
        <v>70</v>
      </c>
      <c r="I122" s="89">
        <f t="shared" si="95"/>
        <v>70</v>
      </c>
      <c r="J122" s="89">
        <f t="shared" si="95"/>
        <v>66.25</v>
      </c>
      <c r="K122" s="89">
        <f t="shared" si="95"/>
        <v>66.25</v>
      </c>
      <c r="L122" s="89">
        <f t="shared" si="95"/>
        <v>66.25</v>
      </c>
      <c r="M122" s="89">
        <f t="shared" si="95"/>
        <v>66.25</v>
      </c>
      <c r="N122" s="89">
        <f t="shared" si="95"/>
        <v>66.25</v>
      </c>
      <c r="O122" s="89">
        <f t="shared" si="95"/>
        <v>66.25</v>
      </c>
      <c r="P122" s="89">
        <f t="shared" si="95"/>
        <v>66.25</v>
      </c>
      <c r="Q122" s="89">
        <f t="shared" si="95"/>
        <v>46.25</v>
      </c>
      <c r="R122" s="89">
        <f t="shared" si="95"/>
        <v>46.25</v>
      </c>
      <c r="S122" s="89">
        <f t="shared" si="95"/>
        <v>46.25</v>
      </c>
      <c r="T122" s="89">
        <f t="shared" si="95"/>
        <v>46.25</v>
      </c>
      <c r="U122" s="89">
        <f t="shared" si="95"/>
        <v>46.25</v>
      </c>
      <c r="V122" s="89">
        <f t="shared" si="95"/>
        <v>46.25</v>
      </c>
      <c r="W122" s="89">
        <f t="shared" si="95"/>
        <v>46.25</v>
      </c>
      <c r="X122" s="89">
        <f t="shared" si="95"/>
        <v>72.5</v>
      </c>
      <c r="Y122" s="89">
        <f t="shared" si="95"/>
        <v>72.5</v>
      </c>
      <c r="Z122" s="89">
        <f t="shared" si="95"/>
        <v>72.5</v>
      </c>
      <c r="AA122" s="89">
        <f t="shared" si="95"/>
        <v>72.5</v>
      </c>
      <c r="AB122" s="89">
        <f t="shared" si="95"/>
        <v>72.5</v>
      </c>
      <c r="AC122" s="89">
        <f t="shared" si="95"/>
        <v>72.5</v>
      </c>
      <c r="AD122" s="89">
        <f t="shared" si="95"/>
        <v>72.5</v>
      </c>
      <c r="AE122" s="162">
        <f t="shared" ref="AE122:AK122" si="96">AE120*1.25</f>
        <v>72.5</v>
      </c>
      <c r="AF122" s="162">
        <f t="shared" si="96"/>
        <v>72.5</v>
      </c>
      <c r="AG122" s="162">
        <f t="shared" si="96"/>
        <v>72.5</v>
      </c>
      <c r="AH122" s="162">
        <f t="shared" si="96"/>
        <v>72.5</v>
      </c>
      <c r="AI122" s="162">
        <f t="shared" si="96"/>
        <v>72.5</v>
      </c>
      <c r="AJ122" s="162">
        <f t="shared" si="96"/>
        <v>72.5</v>
      </c>
      <c r="AK122" s="162">
        <f t="shared" si="96"/>
        <v>72.5</v>
      </c>
      <c r="AL122" s="89">
        <f t="shared" si="95"/>
        <v>65</v>
      </c>
      <c r="AM122" s="89">
        <f t="shared" si="95"/>
        <v>65</v>
      </c>
      <c r="AN122" s="89">
        <f t="shared" si="95"/>
        <v>65</v>
      </c>
      <c r="AO122" s="89">
        <f t="shared" si="95"/>
        <v>65</v>
      </c>
      <c r="AP122" s="89">
        <f t="shared" si="95"/>
        <v>65</v>
      </c>
      <c r="AQ122" s="89">
        <f t="shared" si="95"/>
        <v>65</v>
      </c>
      <c r="AR122" s="89">
        <f t="shared" si="95"/>
        <v>65</v>
      </c>
      <c r="AS122" s="89">
        <f t="shared" si="95"/>
        <v>33.75</v>
      </c>
      <c r="AT122" s="89">
        <f t="shared" si="95"/>
        <v>33.75</v>
      </c>
      <c r="AU122" s="89">
        <f t="shared" si="95"/>
        <v>33.75</v>
      </c>
      <c r="AV122" s="89">
        <f t="shared" si="95"/>
        <v>33.75</v>
      </c>
      <c r="AW122" s="89">
        <f t="shared" si="95"/>
        <v>33.75</v>
      </c>
      <c r="AX122" s="89">
        <f t="shared" si="95"/>
        <v>33.75</v>
      </c>
      <c r="AY122" s="89">
        <f t="shared" si="95"/>
        <v>33.75</v>
      </c>
      <c r="AZ122" s="89">
        <f t="shared" si="95"/>
        <v>3.75</v>
      </c>
      <c r="BA122" s="89">
        <f t="shared" si="95"/>
        <v>3.75</v>
      </c>
      <c r="BB122" s="89">
        <f t="shared" si="95"/>
        <v>3.75</v>
      </c>
      <c r="BC122" s="175">
        <f t="shared" si="95"/>
        <v>3.75</v>
      </c>
      <c r="BD122" s="89">
        <f t="shared" si="95"/>
        <v>3.75</v>
      </c>
      <c r="BE122" s="89">
        <f t="shared" si="95"/>
        <v>3.75</v>
      </c>
      <c r="BF122" s="89">
        <f t="shared" si="95"/>
        <v>3.75</v>
      </c>
      <c r="BG122" s="89">
        <f t="shared" si="95"/>
        <v>3.75</v>
      </c>
      <c r="BH122" s="156">
        <f t="shared" si="47"/>
        <v>52.872807017543863</v>
      </c>
    </row>
    <row r="123" spans="1:60" s="90" customFormat="1">
      <c r="A123" s="88" t="s">
        <v>546</v>
      </c>
      <c r="B123" s="88" t="s">
        <v>199</v>
      </c>
      <c r="C123" s="91">
        <v>9</v>
      </c>
      <c r="D123" s="91">
        <v>9</v>
      </c>
      <c r="E123" s="91">
        <v>9</v>
      </c>
      <c r="F123" s="91">
        <v>9</v>
      </c>
      <c r="G123" s="91">
        <v>9</v>
      </c>
      <c r="H123" s="91">
        <v>9</v>
      </c>
      <c r="I123" s="91">
        <v>9</v>
      </c>
      <c r="J123" s="91">
        <v>9</v>
      </c>
      <c r="K123" s="91">
        <v>9</v>
      </c>
      <c r="L123" s="91">
        <v>9</v>
      </c>
      <c r="M123" s="91">
        <v>9</v>
      </c>
      <c r="N123" s="91">
        <v>9</v>
      </c>
      <c r="O123" s="91">
        <v>9</v>
      </c>
      <c r="P123" s="91">
        <v>9</v>
      </c>
      <c r="Q123" s="91">
        <v>6</v>
      </c>
      <c r="R123" s="91">
        <v>6</v>
      </c>
      <c r="S123" s="91">
        <v>6</v>
      </c>
      <c r="T123" s="91">
        <v>6</v>
      </c>
      <c r="U123" s="91">
        <v>6</v>
      </c>
      <c r="V123" s="91">
        <v>6</v>
      </c>
      <c r="W123" s="91">
        <v>6</v>
      </c>
      <c r="X123" s="91">
        <v>10</v>
      </c>
      <c r="Y123" s="91">
        <v>10</v>
      </c>
      <c r="Z123" s="91">
        <v>10</v>
      </c>
      <c r="AA123" s="91">
        <v>10</v>
      </c>
      <c r="AB123" s="91">
        <v>10</v>
      </c>
      <c r="AC123" s="91">
        <v>10</v>
      </c>
      <c r="AD123" s="91">
        <v>10</v>
      </c>
      <c r="AE123" s="164">
        <v>10</v>
      </c>
      <c r="AF123" s="164">
        <v>10</v>
      </c>
      <c r="AG123" s="164">
        <v>10</v>
      </c>
      <c r="AH123" s="164">
        <v>10</v>
      </c>
      <c r="AI123" s="164">
        <v>10</v>
      </c>
      <c r="AJ123" s="164">
        <v>10</v>
      </c>
      <c r="AK123" s="164">
        <v>10</v>
      </c>
      <c r="AL123" s="91">
        <v>9</v>
      </c>
      <c r="AM123" s="91">
        <v>9</v>
      </c>
      <c r="AN123" s="91">
        <v>9</v>
      </c>
      <c r="AO123" s="91">
        <v>9</v>
      </c>
      <c r="AP123" s="91">
        <v>9</v>
      </c>
      <c r="AQ123" s="91">
        <v>9</v>
      </c>
      <c r="AR123" s="91">
        <v>9</v>
      </c>
      <c r="AS123" s="91">
        <v>5</v>
      </c>
      <c r="AT123" s="91">
        <v>5</v>
      </c>
      <c r="AU123" s="91">
        <v>5</v>
      </c>
      <c r="AV123" s="91">
        <v>5</v>
      </c>
      <c r="AW123" s="91">
        <v>5</v>
      </c>
      <c r="AX123" s="91">
        <v>5</v>
      </c>
      <c r="AY123" s="91">
        <v>5</v>
      </c>
      <c r="AZ123" s="91">
        <v>1</v>
      </c>
      <c r="BA123" s="91">
        <v>1</v>
      </c>
      <c r="BB123" s="91">
        <v>1</v>
      </c>
      <c r="BC123" s="177">
        <v>1</v>
      </c>
      <c r="BD123" s="91">
        <v>1</v>
      </c>
      <c r="BE123" s="91">
        <v>1</v>
      </c>
      <c r="BF123" s="91">
        <v>1</v>
      </c>
      <c r="BG123" s="91">
        <v>1</v>
      </c>
      <c r="BH123" s="156">
        <f t="shared" ref="BH123:BH154" si="97">AVERAGE(C123:BG123)</f>
        <v>7.2631578947368425</v>
      </c>
    </row>
    <row r="124" spans="1:60" s="90" customFormat="1">
      <c r="A124" s="88" t="s">
        <v>540</v>
      </c>
      <c r="B124" s="88" t="s">
        <v>199</v>
      </c>
      <c r="C124" s="89">
        <f>C120*1.5</f>
        <v>84</v>
      </c>
      <c r="D124" s="89">
        <f t="shared" ref="D124:BG124" si="98">D120*1.5</f>
        <v>84</v>
      </c>
      <c r="E124" s="89">
        <f t="shared" si="98"/>
        <v>84</v>
      </c>
      <c r="F124" s="89">
        <f t="shared" si="98"/>
        <v>84</v>
      </c>
      <c r="G124" s="89">
        <f t="shared" si="98"/>
        <v>84</v>
      </c>
      <c r="H124" s="89">
        <f t="shared" si="98"/>
        <v>84</v>
      </c>
      <c r="I124" s="89">
        <f t="shared" si="98"/>
        <v>84</v>
      </c>
      <c r="J124" s="89">
        <f t="shared" si="98"/>
        <v>79.5</v>
      </c>
      <c r="K124" s="89">
        <f t="shared" si="98"/>
        <v>79.5</v>
      </c>
      <c r="L124" s="89">
        <f t="shared" si="98"/>
        <v>79.5</v>
      </c>
      <c r="M124" s="89">
        <f t="shared" si="98"/>
        <v>79.5</v>
      </c>
      <c r="N124" s="89">
        <f t="shared" si="98"/>
        <v>79.5</v>
      </c>
      <c r="O124" s="89">
        <f t="shared" si="98"/>
        <v>79.5</v>
      </c>
      <c r="P124" s="89">
        <f t="shared" si="98"/>
        <v>79.5</v>
      </c>
      <c r="Q124" s="89">
        <f t="shared" si="98"/>
        <v>55.5</v>
      </c>
      <c r="R124" s="89">
        <f t="shared" si="98"/>
        <v>55.5</v>
      </c>
      <c r="S124" s="89">
        <f t="shared" si="98"/>
        <v>55.5</v>
      </c>
      <c r="T124" s="89">
        <f t="shared" si="98"/>
        <v>55.5</v>
      </c>
      <c r="U124" s="89">
        <f t="shared" si="98"/>
        <v>55.5</v>
      </c>
      <c r="V124" s="89">
        <f t="shared" si="98"/>
        <v>55.5</v>
      </c>
      <c r="W124" s="89">
        <f t="shared" si="98"/>
        <v>55.5</v>
      </c>
      <c r="X124" s="89">
        <f t="shared" si="98"/>
        <v>87</v>
      </c>
      <c r="Y124" s="89">
        <f t="shared" si="98"/>
        <v>87</v>
      </c>
      <c r="Z124" s="89">
        <f t="shared" si="98"/>
        <v>87</v>
      </c>
      <c r="AA124" s="89">
        <f t="shared" si="98"/>
        <v>87</v>
      </c>
      <c r="AB124" s="89">
        <f t="shared" si="98"/>
        <v>87</v>
      </c>
      <c r="AC124" s="89">
        <f t="shared" si="98"/>
        <v>87</v>
      </c>
      <c r="AD124" s="89">
        <f t="shared" si="98"/>
        <v>87</v>
      </c>
      <c r="AE124" s="162">
        <f t="shared" ref="AE124:AK124" si="99">AE120*1.5</f>
        <v>87</v>
      </c>
      <c r="AF124" s="162">
        <f t="shared" si="99"/>
        <v>87</v>
      </c>
      <c r="AG124" s="162">
        <f t="shared" si="99"/>
        <v>87</v>
      </c>
      <c r="AH124" s="162">
        <f t="shared" si="99"/>
        <v>87</v>
      </c>
      <c r="AI124" s="162">
        <f t="shared" si="99"/>
        <v>87</v>
      </c>
      <c r="AJ124" s="162">
        <f t="shared" si="99"/>
        <v>87</v>
      </c>
      <c r="AK124" s="162">
        <f t="shared" si="99"/>
        <v>87</v>
      </c>
      <c r="AL124" s="89">
        <f t="shared" si="98"/>
        <v>78</v>
      </c>
      <c r="AM124" s="89">
        <f t="shared" si="98"/>
        <v>78</v>
      </c>
      <c r="AN124" s="89">
        <f t="shared" si="98"/>
        <v>78</v>
      </c>
      <c r="AO124" s="89">
        <f t="shared" si="98"/>
        <v>78</v>
      </c>
      <c r="AP124" s="89">
        <f t="shared" si="98"/>
        <v>78</v>
      </c>
      <c r="AQ124" s="89">
        <f t="shared" si="98"/>
        <v>78</v>
      </c>
      <c r="AR124" s="89">
        <f t="shared" si="98"/>
        <v>78</v>
      </c>
      <c r="AS124" s="89">
        <f t="shared" si="98"/>
        <v>40.5</v>
      </c>
      <c r="AT124" s="89">
        <f t="shared" si="98"/>
        <v>40.5</v>
      </c>
      <c r="AU124" s="89">
        <f t="shared" si="98"/>
        <v>40.5</v>
      </c>
      <c r="AV124" s="89">
        <f t="shared" si="98"/>
        <v>40.5</v>
      </c>
      <c r="AW124" s="89">
        <f t="shared" si="98"/>
        <v>40.5</v>
      </c>
      <c r="AX124" s="89">
        <f t="shared" si="98"/>
        <v>40.5</v>
      </c>
      <c r="AY124" s="89">
        <f t="shared" si="98"/>
        <v>40.5</v>
      </c>
      <c r="AZ124" s="89">
        <f t="shared" si="98"/>
        <v>4.5</v>
      </c>
      <c r="BA124" s="89">
        <f t="shared" si="98"/>
        <v>4.5</v>
      </c>
      <c r="BB124" s="89">
        <f t="shared" si="98"/>
        <v>4.5</v>
      </c>
      <c r="BC124" s="175">
        <f t="shared" si="98"/>
        <v>4.5</v>
      </c>
      <c r="BD124" s="89">
        <f t="shared" si="98"/>
        <v>4.5</v>
      </c>
      <c r="BE124" s="89">
        <f t="shared" si="98"/>
        <v>4.5</v>
      </c>
      <c r="BF124" s="89">
        <f t="shared" si="98"/>
        <v>4.5</v>
      </c>
      <c r="BG124" s="89">
        <f t="shared" si="98"/>
        <v>4.5</v>
      </c>
      <c r="BH124" s="156">
        <f t="shared" si="97"/>
        <v>63.44736842105263</v>
      </c>
    </row>
    <row r="125" spans="1:60" s="90" customFormat="1">
      <c r="A125" s="88" t="s">
        <v>541</v>
      </c>
      <c r="B125" s="88" t="s">
        <v>199</v>
      </c>
      <c r="C125" s="91">
        <v>11</v>
      </c>
      <c r="D125" s="91">
        <v>11</v>
      </c>
      <c r="E125" s="91">
        <v>11</v>
      </c>
      <c r="F125" s="91">
        <v>11</v>
      </c>
      <c r="G125" s="91">
        <v>11</v>
      </c>
      <c r="H125" s="91">
        <v>11</v>
      </c>
      <c r="I125" s="91">
        <v>11</v>
      </c>
      <c r="J125" s="91">
        <v>10</v>
      </c>
      <c r="K125" s="91">
        <v>10</v>
      </c>
      <c r="L125" s="91">
        <v>10</v>
      </c>
      <c r="M125" s="91">
        <v>10</v>
      </c>
      <c r="N125" s="91">
        <v>10</v>
      </c>
      <c r="O125" s="91">
        <v>10</v>
      </c>
      <c r="P125" s="91">
        <v>10</v>
      </c>
      <c r="Q125" s="91">
        <v>7</v>
      </c>
      <c r="R125" s="91">
        <v>7</v>
      </c>
      <c r="S125" s="91">
        <v>7</v>
      </c>
      <c r="T125" s="91">
        <v>7</v>
      </c>
      <c r="U125" s="91">
        <v>7</v>
      </c>
      <c r="V125" s="91">
        <v>7</v>
      </c>
      <c r="W125" s="91">
        <v>7</v>
      </c>
      <c r="X125" s="91">
        <v>11</v>
      </c>
      <c r="Y125" s="91">
        <v>11</v>
      </c>
      <c r="Z125" s="91">
        <v>11</v>
      </c>
      <c r="AA125" s="91">
        <v>11</v>
      </c>
      <c r="AB125" s="91">
        <v>11</v>
      </c>
      <c r="AC125" s="91">
        <v>11</v>
      </c>
      <c r="AD125" s="91">
        <v>11</v>
      </c>
      <c r="AE125" s="164">
        <v>11</v>
      </c>
      <c r="AF125" s="164">
        <v>11</v>
      </c>
      <c r="AG125" s="164">
        <v>11</v>
      </c>
      <c r="AH125" s="164">
        <v>11</v>
      </c>
      <c r="AI125" s="164">
        <v>11</v>
      </c>
      <c r="AJ125" s="164">
        <v>11</v>
      </c>
      <c r="AK125" s="164">
        <v>11</v>
      </c>
      <c r="AL125" s="91">
        <v>10</v>
      </c>
      <c r="AM125" s="91">
        <v>10</v>
      </c>
      <c r="AN125" s="91">
        <v>10</v>
      </c>
      <c r="AO125" s="91">
        <v>10</v>
      </c>
      <c r="AP125" s="91">
        <v>10</v>
      </c>
      <c r="AQ125" s="91">
        <v>10</v>
      </c>
      <c r="AR125" s="91">
        <v>10</v>
      </c>
      <c r="AS125" s="91">
        <v>6</v>
      </c>
      <c r="AT125" s="91">
        <v>6</v>
      </c>
      <c r="AU125" s="91">
        <v>6</v>
      </c>
      <c r="AV125" s="91">
        <v>6</v>
      </c>
      <c r="AW125" s="91">
        <v>6</v>
      </c>
      <c r="AX125" s="91">
        <v>6</v>
      </c>
      <c r="AY125" s="91">
        <v>6</v>
      </c>
      <c r="AZ125" s="91">
        <v>1</v>
      </c>
      <c r="BA125" s="91">
        <v>1</v>
      </c>
      <c r="BB125" s="91">
        <v>1</v>
      </c>
      <c r="BC125" s="177">
        <v>1</v>
      </c>
      <c r="BD125" s="91">
        <v>1</v>
      </c>
      <c r="BE125" s="91">
        <v>1</v>
      </c>
      <c r="BF125" s="91">
        <v>1</v>
      </c>
      <c r="BG125" s="91">
        <v>1</v>
      </c>
      <c r="BH125" s="156">
        <f t="shared" si="97"/>
        <v>8.2456140350877192</v>
      </c>
    </row>
    <row r="126" spans="1:60">
      <c r="A126" s="12"/>
      <c r="B126" s="12"/>
      <c r="BH126" s="156" t="e">
        <f t="shared" si="97"/>
        <v>#DIV/0!</v>
      </c>
    </row>
    <row r="127" spans="1:60" hidden="1">
      <c r="A127" s="12" t="s">
        <v>531</v>
      </c>
      <c r="B127" s="12" t="s">
        <v>241</v>
      </c>
      <c r="C127" s="35">
        <v>5</v>
      </c>
      <c r="D127" s="35">
        <v>8</v>
      </c>
      <c r="E127" s="35">
        <v>5</v>
      </c>
      <c r="F127" s="35">
        <v>5</v>
      </c>
      <c r="G127" s="35">
        <v>8</v>
      </c>
      <c r="H127" s="35">
        <v>8</v>
      </c>
      <c r="I127" s="35">
        <v>8</v>
      </c>
      <c r="J127" s="35">
        <v>15</v>
      </c>
      <c r="K127" s="35">
        <v>21</v>
      </c>
      <c r="L127" s="35">
        <v>23</v>
      </c>
      <c r="M127" s="35">
        <v>21</v>
      </c>
      <c r="N127" s="35">
        <v>8</v>
      </c>
      <c r="O127" s="35">
        <v>16</v>
      </c>
      <c r="P127" s="35">
        <v>17</v>
      </c>
      <c r="Q127" s="35">
        <v>16</v>
      </c>
      <c r="R127" s="35">
        <v>11</v>
      </c>
      <c r="S127" s="35">
        <v>10</v>
      </c>
      <c r="T127" s="35">
        <v>5</v>
      </c>
      <c r="U127" s="35">
        <v>12</v>
      </c>
      <c r="V127" s="35">
        <v>19</v>
      </c>
      <c r="W127" s="35">
        <v>27</v>
      </c>
      <c r="X127" s="35">
        <v>31</v>
      </c>
      <c r="Y127" s="35">
        <v>22</v>
      </c>
      <c r="Z127" s="35">
        <v>19</v>
      </c>
      <c r="AA127" s="35">
        <v>10</v>
      </c>
      <c r="AB127" s="35">
        <v>20</v>
      </c>
      <c r="AC127" s="35">
        <v>31</v>
      </c>
      <c r="AD127" s="35">
        <v>34</v>
      </c>
      <c r="AL127" s="35">
        <v>28</v>
      </c>
      <c r="AM127" s="35">
        <v>29</v>
      </c>
      <c r="AN127" s="35">
        <v>15</v>
      </c>
      <c r="AO127" s="35">
        <v>7</v>
      </c>
      <c r="AP127" s="35">
        <v>27</v>
      </c>
      <c r="AQ127" s="35">
        <v>39</v>
      </c>
      <c r="AR127" s="35">
        <v>43</v>
      </c>
      <c r="AS127" s="35">
        <v>25</v>
      </c>
      <c r="AT127" s="35">
        <v>29</v>
      </c>
      <c r="AU127" s="35">
        <v>18</v>
      </c>
      <c r="AV127" s="35">
        <v>10</v>
      </c>
      <c r="AW127" s="35">
        <v>7</v>
      </c>
      <c r="AX127" s="35">
        <v>5</v>
      </c>
      <c r="AY127" s="35">
        <v>4</v>
      </c>
      <c r="AZ127" s="35">
        <v>0</v>
      </c>
      <c r="BA127" s="35">
        <v>1</v>
      </c>
      <c r="BB127" s="35">
        <v>0</v>
      </c>
      <c r="BC127" s="173">
        <v>0</v>
      </c>
      <c r="BD127" s="35">
        <v>0</v>
      </c>
      <c r="BE127" s="35">
        <v>0</v>
      </c>
      <c r="BF127" s="35">
        <v>1</v>
      </c>
      <c r="BG127" s="35">
        <v>0</v>
      </c>
      <c r="BH127" s="156">
        <f t="shared" si="97"/>
        <v>14.46</v>
      </c>
    </row>
    <row r="128" spans="1:60" hidden="1">
      <c r="A128" s="12" t="s">
        <v>532</v>
      </c>
      <c r="B128" s="12" t="s">
        <v>241</v>
      </c>
      <c r="C128" s="35">
        <v>0</v>
      </c>
      <c r="D128" s="35">
        <v>0</v>
      </c>
      <c r="E128" s="35">
        <v>0</v>
      </c>
      <c r="F128" s="35">
        <v>0</v>
      </c>
      <c r="G128" s="35">
        <v>2</v>
      </c>
      <c r="H128" s="35">
        <v>0</v>
      </c>
      <c r="I128" s="35">
        <v>2</v>
      </c>
      <c r="J128" s="35">
        <v>1</v>
      </c>
      <c r="K128" s="35">
        <v>0</v>
      </c>
      <c r="L128" s="35">
        <v>0</v>
      </c>
      <c r="M128" s="35">
        <v>0</v>
      </c>
      <c r="N128" s="35">
        <v>2</v>
      </c>
      <c r="O128" s="35">
        <v>4</v>
      </c>
      <c r="P128" s="35">
        <v>2</v>
      </c>
      <c r="Q128" s="35">
        <v>0</v>
      </c>
      <c r="R128" s="35">
        <v>0</v>
      </c>
      <c r="S128" s="35">
        <v>0</v>
      </c>
      <c r="T128" s="35">
        <v>2</v>
      </c>
      <c r="U128" s="35">
        <v>3</v>
      </c>
      <c r="V128" s="35">
        <v>0</v>
      </c>
      <c r="W128" s="35">
        <v>1</v>
      </c>
      <c r="X128" s="35">
        <v>2</v>
      </c>
      <c r="Y128" s="35">
        <v>0</v>
      </c>
      <c r="Z128" s="35">
        <v>0</v>
      </c>
      <c r="AA128" s="35">
        <v>0</v>
      </c>
      <c r="AB128" s="35">
        <v>1</v>
      </c>
      <c r="AC128" s="35">
        <v>3</v>
      </c>
      <c r="AD128" s="35">
        <v>3</v>
      </c>
      <c r="AL128" s="35">
        <v>2</v>
      </c>
      <c r="AM128" s="35">
        <v>0</v>
      </c>
      <c r="AN128" s="35">
        <v>0</v>
      </c>
      <c r="AO128" s="35">
        <v>4</v>
      </c>
      <c r="AP128" s="35">
        <v>2</v>
      </c>
      <c r="AQ128" s="35">
        <v>1</v>
      </c>
      <c r="AR128" s="35">
        <v>3</v>
      </c>
      <c r="AS128" s="35">
        <v>1</v>
      </c>
      <c r="AT128" s="35">
        <v>0</v>
      </c>
      <c r="AU128" s="35">
        <v>0</v>
      </c>
      <c r="AV128" s="35">
        <v>2</v>
      </c>
      <c r="AW128" s="35">
        <v>6</v>
      </c>
      <c r="AX128" s="35">
        <v>1</v>
      </c>
      <c r="AY128" s="35">
        <v>2</v>
      </c>
      <c r="AZ128" s="35">
        <v>1</v>
      </c>
      <c r="BA128" s="35">
        <v>0</v>
      </c>
      <c r="BB128" s="35">
        <v>0</v>
      </c>
      <c r="BC128" s="173">
        <v>1</v>
      </c>
      <c r="BD128" s="35">
        <v>1</v>
      </c>
      <c r="BE128" s="35">
        <v>1</v>
      </c>
      <c r="BF128" s="35">
        <v>3</v>
      </c>
      <c r="BG128" s="35">
        <v>0</v>
      </c>
      <c r="BH128" s="156">
        <f t="shared" si="97"/>
        <v>1.18</v>
      </c>
    </row>
    <row r="129" spans="1:60" s="27" customFormat="1">
      <c r="A129" s="26" t="s">
        <v>533</v>
      </c>
      <c r="B129" s="26" t="s">
        <v>241</v>
      </c>
      <c r="C129" s="53">
        <f>C127+C128</f>
        <v>5</v>
      </c>
      <c r="D129" s="53">
        <f t="shared" ref="D129:BG129" si="100">D127+D128</f>
        <v>8</v>
      </c>
      <c r="E129" s="53">
        <f t="shared" si="100"/>
        <v>5</v>
      </c>
      <c r="F129" s="53">
        <f t="shared" si="100"/>
        <v>5</v>
      </c>
      <c r="G129" s="53">
        <f t="shared" si="100"/>
        <v>10</v>
      </c>
      <c r="H129" s="53">
        <f t="shared" si="100"/>
        <v>8</v>
      </c>
      <c r="I129" s="53">
        <f t="shared" si="100"/>
        <v>10</v>
      </c>
      <c r="J129" s="53">
        <f t="shared" si="100"/>
        <v>16</v>
      </c>
      <c r="K129" s="53">
        <f t="shared" si="100"/>
        <v>21</v>
      </c>
      <c r="L129" s="53">
        <f t="shared" si="100"/>
        <v>23</v>
      </c>
      <c r="M129" s="53">
        <f t="shared" si="100"/>
        <v>21</v>
      </c>
      <c r="N129" s="53">
        <f t="shared" si="100"/>
        <v>10</v>
      </c>
      <c r="O129" s="53">
        <f t="shared" si="100"/>
        <v>20</v>
      </c>
      <c r="P129" s="53">
        <f t="shared" si="100"/>
        <v>19</v>
      </c>
      <c r="Q129" s="53">
        <f t="shared" si="100"/>
        <v>16</v>
      </c>
      <c r="R129" s="53">
        <f t="shared" si="100"/>
        <v>11</v>
      </c>
      <c r="S129" s="53">
        <f t="shared" si="100"/>
        <v>10</v>
      </c>
      <c r="T129" s="53">
        <f t="shared" si="100"/>
        <v>7</v>
      </c>
      <c r="U129" s="53">
        <f t="shared" si="100"/>
        <v>15</v>
      </c>
      <c r="V129" s="53">
        <f t="shared" si="100"/>
        <v>19</v>
      </c>
      <c r="W129" s="53">
        <f t="shared" si="100"/>
        <v>28</v>
      </c>
      <c r="X129" s="53">
        <f t="shared" si="100"/>
        <v>33</v>
      </c>
      <c r="Y129" s="53">
        <f t="shared" si="100"/>
        <v>22</v>
      </c>
      <c r="Z129" s="53">
        <f t="shared" si="100"/>
        <v>19</v>
      </c>
      <c r="AA129" s="53">
        <f t="shared" si="100"/>
        <v>10</v>
      </c>
      <c r="AB129" s="53">
        <f t="shared" si="100"/>
        <v>21</v>
      </c>
      <c r="AC129" s="53">
        <f t="shared" si="100"/>
        <v>34</v>
      </c>
      <c r="AD129" s="53">
        <f t="shared" si="100"/>
        <v>37</v>
      </c>
      <c r="AE129" s="160"/>
      <c r="AF129" s="160"/>
      <c r="AG129" s="160"/>
      <c r="AH129" s="160"/>
      <c r="AI129" s="160"/>
      <c r="AJ129" s="160"/>
      <c r="AK129" s="160"/>
      <c r="AL129" s="53">
        <f t="shared" si="100"/>
        <v>30</v>
      </c>
      <c r="AM129" s="53">
        <f t="shared" si="100"/>
        <v>29</v>
      </c>
      <c r="AN129" s="53">
        <f t="shared" si="100"/>
        <v>15</v>
      </c>
      <c r="AO129" s="53">
        <f t="shared" si="100"/>
        <v>11</v>
      </c>
      <c r="AP129" s="53">
        <f t="shared" si="100"/>
        <v>29</v>
      </c>
      <c r="AQ129" s="53">
        <f t="shared" si="100"/>
        <v>40</v>
      </c>
      <c r="AR129" s="53">
        <f t="shared" si="100"/>
        <v>46</v>
      </c>
      <c r="AS129" s="53">
        <f t="shared" si="100"/>
        <v>26</v>
      </c>
      <c r="AT129" s="53">
        <f t="shared" si="100"/>
        <v>29</v>
      </c>
      <c r="AU129" s="53">
        <f t="shared" si="100"/>
        <v>18</v>
      </c>
      <c r="AV129" s="53">
        <f t="shared" si="100"/>
        <v>12</v>
      </c>
      <c r="AW129" s="53">
        <f t="shared" si="100"/>
        <v>13</v>
      </c>
      <c r="AX129" s="53">
        <f t="shared" si="100"/>
        <v>6</v>
      </c>
      <c r="AY129" s="53">
        <f t="shared" si="100"/>
        <v>6</v>
      </c>
      <c r="AZ129" s="53">
        <f t="shared" si="100"/>
        <v>1</v>
      </c>
      <c r="BA129" s="53">
        <f t="shared" si="100"/>
        <v>1</v>
      </c>
      <c r="BB129" s="53">
        <f t="shared" si="100"/>
        <v>0</v>
      </c>
      <c r="BC129" s="173">
        <f t="shared" si="100"/>
        <v>1</v>
      </c>
      <c r="BD129" s="53">
        <f t="shared" si="100"/>
        <v>1</v>
      </c>
      <c r="BE129" s="53">
        <f t="shared" si="100"/>
        <v>1</v>
      </c>
      <c r="BF129" s="53">
        <f t="shared" si="100"/>
        <v>4</v>
      </c>
      <c r="BG129" s="53">
        <f t="shared" si="100"/>
        <v>0</v>
      </c>
      <c r="BH129" s="156">
        <f t="shared" si="97"/>
        <v>15.64</v>
      </c>
    </row>
    <row r="130" spans="1:60" s="27" customFormat="1">
      <c r="A130" s="26" t="s">
        <v>534</v>
      </c>
      <c r="B130" s="26" t="s">
        <v>241</v>
      </c>
      <c r="C130" s="53">
        <v>3</v>
      </c>
      <c r="D130" s="53">
        <v>2</v>
      </c>
      <c r="E130" s="53">
        <v>3</v>
      </c>
      <c r="F130" s="53">
        <v>3</v>
      </c>
      <c r="G130" s="53">
        <v>4</v>
      </c>
      <c r="H130" s="53">
        <v>1</v>
      </c>
      <c r="I130" s="53">
        <v>3</v>
      </c>
      <c r="J130" s="53">
        <v>3</v>
      </c>
      <c r="K130" s="53">
        <v>3</v>
      </c>
      <c r="L130" s="53">
        <v>3</v>
      </c>
      <c r="M130" s="53">
        <v>3</v>
      </c>
      <c r="N130" s="53">
        <v>3</v>
      </c>
      <c r="O130" s="53">
        <v>3</v>
      </c>
      <c r="P130" s="53">
        <v>3</v>
      </c>
      <c r="Q130" s="53">
        <v>2</v>
      </c>
      <c r="R130" s="53">
        <v>2</v>
      </c>
      <c r="S130" s="53">
        <v>2</v>
      </c>
      <c r="T130" s="53">
        <v>0</v>
      </c>
      <c r="U130" s="53">
        <v>2</v>
      </c>
      <c r="V130" s="53">
        <v>2</v>
      </c>
      <c r="W130" s="53">
        <v>2</v>
      </c>
      <c r="X130" s="53">
        <v>2</v>
      </c>
      <c r="Y130" s="53">
        <v>3</v>
      </c>
      <c r="Z130" s="53">
        <v>3</v>
      </c>
      <c r="AA130" s="53">
        <v>3</v>
      </c>
      <c r="AB130" s="53">
        <v>4</v>
      </c>
      <c r="AC130" s="53">
        <v>2</v>
      </c>
      <c r="AD130" s="53">
        <v>2</v>
      </c>
      <c r="AE130" s="160"/>
      <c r="AF130" s="160"/>
      <c r="AG130" s="160"/>
      <c r="AH130" s="160"/>
      <c r="AI130" s="160"/>
      <c r="AJ130" s="160"/>
      <c r="AK130" s="160"/>
      <c r="AL130" s="53">
        <v>2</v>
      </c>
      <c r="AM130" s="53">
        <v>4</v>
      </c>
      <c r="AN130" s="53">
        <v>3</v>
      </c>
      <c r="AO130" s="53">
        <v>2</v>
      </c>
      <c r="AP130" s="53">
        <v>3</v>
      </c>
      <c r="AQ130" s="53">
        <v>3</v>
      </c>
      <c r="AR130" s="53">
        <v>2</v>
      </c>
      <c r="AS130" s="53">
        <v>3</v>
      </c>
      <c r="AT130" s="53">
        <v>2</v>
      </c>
      <c r="AU130" s="53">
        <v>3</v>
      </c>
      <c r="AV130" s="53">
        <v>3</v>
      </c>
      <c r="AW130" s="53">
        <v>2</v>
      </c>
      <c r="AX130" s="53">
        <v>2</v>
      </c>
      <c r="AY130" s="53">
        <v>2</v>
      </c>
      <c r="AZ130" s="53">
        <v>2</v>
      </c>
      <c r="BA130" s="53">
        <v>2</v>
      </c>
      <c r="BB130" s="53">
        <v>2</v>
      </c>
      <c r="BC130" s="173">
        <v>1</v>
      </c>
      <c r="BD130" s="53">
        <v>2</v>
      </c>
      <c r="BE130" s="53">
        <v>2</v>
      </c>
      <c r="BF130" s="53">
        <v>2</v>
      </c>
      <c r="BG130" s="53">
        <v>3</v>
      </c>
      <c r="BH130" s="156">
        <f t="shared" si="97"/>
        <v>2.46</v>
      </c>
    </row>
    <row r="131" spans="1:60" s="27" customFormat="1">
      <c r="A131" s="26"/>
      <c r="B131" s="26"/>
      <c r="C131" s="92">
        <v>44792</v>
      </c>
      <c r="D131" s="92">
        <v>44793</v>
      </c>
      <c r="E131" s="92">
        <v>44794</v>
      </c>
      <c r="F131" s="92">
        <v>44795</v>
      </c>
      <c r="G131" s="92">
        <v>44796</v>
      </c>
      <c r="H131" s="92">
        <v>44797</v>
      </c>
      <c r="I131" s="92">
        <v>44798</v>
      </c>
      <c r="J131" s="92">
        <v>44799</v>
      </c>
      <c r="K131" s="92">
        <v>44800</v>
      </c>
      <c r="L131" s="92">
        <v>44801</v>
      </c>
      <c r="M131" s="92">
        <v>44802</v>
      </c>
      <c r="N131" s="92">
        <v>44803</v>
      </c>
      <c r="O131" s="92">
        <v>44804</v>
      </c>
      <c r="P131" s="92">
        <v>44805</v>
      </c>
      <c r="Q131" s="92">
        <v>44806</v>
      </c>
      <c r="R131" s="92">
        <v>44807</v>
      </c>
      <c r="S131" s="92">
        <v>44808</v>
      </c>
      <c r="T131" s="92">
        <v>44809</v>
      </c>
      <c r="U131" s="92">
        <v>44810</v>
      </c>
      <c r="V131" s="92">
        <v>44811</v>
      </c>
      <c r="W131" s="92">
        <v>44812</v>
      </c>
      <c r="X131" s="92">
        <v>44813</v>
      </c>
      <c r="Y131" s="92">
        <v>44814</v>
      </c>
      <c r="Z131" s="92">
        <v>44815</v>
      </c>
      <c r="AA131" s="92">
        <v>44816</v>
      </c>
      <c r="AB131" s="92">
        <v>44817</v>
      </c>
      <c r="AC131" s="92">
        <v>44818</v>
      </c>
      <c r="AD131" s="92">
        <v>44819</v>
      </c>
      <c r="AE131" s="161">
        <v>44820</v>
      </c>
      <c r="AF131" s="161">
        <v>44821</v>
      </c>
      <c r="AG131" s="161">
        <v>44822</v>
      </c>
      <c r="AH131" s="161">
        <v>44823</v>
      </c>
      <c r="AI131" s="161">
        <v>44824</v>
      </c>
      <c r="AJ131" s="161">
        <v>44825</v>
      </c>
      <c r="AK131" s="161">
        <v>44826</v>
      </c>
      <c r="AL131" s="92">
        <v>44827</v>
      </c>
      <c r="AM131" s="92">
        <v>44828</v>
      </c>
      <c r="AN131" s="92">
        <v>44829</v>
      </c>
      <c r="AO131" s="92">
        <v>44830</v>
      </c>
      <c r="AP131" s="92">
        <v>44831</v>
      </c>
      <c r="AQ131" s="92">
        <v>44832</v>
      </c>
      <c r="AR131" s="92">
        <v>44833</v>
      </c>
      <c r="AS131" s="92">
        <v>44834</v>
      </c>
      <c r="AT131" s="92">
        <v>44835</v>
      </c>
      <c r="AU131" s="92">
        <v>44836</v>
      </c>
      <c r="AV131" s="92">
        <v>44837</v>
      </c>
      <c r="AW131" s="92">
        <v>44838</v>
      </c>
      <c r="AX131" s="92">
        <v>44839</v>
      </c>
      <c r="AY131" s="92">
        <v>44840</v>
      </c>
      <c r="AZ131" s="92">
        <v>44841</v>
      </c>
      <c r="BA131" s="92">
        <v>44842</v>
      </c>
      <c r="BB131" s="92">
        <v>44843</v>
      </c>
      <c r="BC131" s="174">
        <v>44844</v>
      </c>
      <c r="BD131" s="92">
        <v>44845</v>
      </c>
      <c r="BE131" s="92">
        <v>44846</v>
      </c>
      <c r="BF131" s="92">
        <v>44847</v>
      </c>
      <c r="BG131" s="92">
        <v>44848</v>
      </c>
      <c r="BH131" s="156">
        <f t="shared" si="97"/>
        <v>44820</v>
      </c>
    </row>
    <row r="132" spans="1:60" s="27" customFormat="1">
      <c r="A132" s="26" t="s">
        <v>536</v>
      </c>
      <c r="B132" s="26" t="s">
        <v>241</v>
      </c>
      <c r="C132" s="54">
        <v>19</v>
      </c>
      <c r="D132" s="54">
        <v>19</v>
      </c>
      <c r="E132" s="54">
        <v>19</v>
      </c>
      <c r="F132" s="54">
        <v>19</v>
      </c>
      <c r="G132" s="54">
        <v>19</v>
      </c>
      <c r="H132" s="54">
        <v>19</v>
      </c>
      <c r="I132" s="54">
        <v>19</v>
      </c>
      <c r="J132" s="54">
        <v>49</v>
      </c>
      <c r="K132" s="54">
        <v>49</v>
      </c>
      <c r="L132" s="54">
        <v>49</v>
      </c>
      <c r="M132" s="54">
        <v>49</v>
      </c>
      <c r="N132" s="54">
        <v>49</v>
      </c>
      <c r="O132" s="54">
        <v>49</v>
      </c>
      <c r="P132" s="54">
        <v>49</v>
      </c>
      <c r="Q132" s="54">
        <v>40</v>
      </c>
      <c r="R132" s="54">
        <v>40</v>
      </c>
      <c r="S132" s="54">
        <v>40</v>
      </c>
      <c r="T132" s="54">
        <v>40</v>
      </c>
      <c r="U132" s="54">
        <v>40</v>
      </c>
      <c r="V132" s="54">
        <v>40</v>
      </c>
      <c r="W132" s="54">
        <v>40</v>
      </c>
      <c r="X132" s="54">
        <v>66</v>
      </c>
      <c r="Y132" s="54">
        <v>66</v>
      </c>
      <c r="Z132" s="54">
        <v>66</v>
      </c>
      <c r="AA132" s="54">
        <v>66</v>
      </c>
      <c r="AB132" s="54">
        <v>66</v>
      </c>
      <c r="AC132" s="54">
        <v>66</v>
      </c>
      <c r="AD132" s="54">
        <v>66</v>
      </c>
      <c r="AE132" s="162">
        <v>66</v>
      </c>
      <c r="AF132" s="162">
        <v>66</v>
      </c>
      <c r="AG132" s="162">
        <v>66</v>
      </c>
      <c r="AH132" s="162">
        <v>66</v>
      </c>
      <c r="AI132" s="162">
        <v>66</v>
      </c>
      <c r="AJ132" s="162">
        <v>66</v>
      </c>
      <c r="AK132" s="162">
        <v>66</v>
      </c>
      <c r="AL132" s="54">
        <v>75</v>
      </c>
      <c r="AM132" s="54">
        <v>75</v>
      </c>
      <c r="AN132" s="54">
        <v>75</v>
      </c>
      <c r="AO132" s="54">
        <v>75</v>
      </c>
      <c r="AP132" s="54">
        <v>75</v>
      </c>
      <c r="AQ132" s="54">
        <v>75</v>
      </c>
      <c r="AR132" s="54">
        <v>75</v>
      </c>
      <c r="AS132" s="54">
        <v>42</v>
      </c>
      <c r="AT132" s="54">
        <v>42</v>
      </c>
      <c r="AU132" s="54">
        <v>42</v>
      </c>
      <c r="AV132" s="54">
        <v>42</v>
      </c>
      <c r="AW132" s="54">
        <v>42</v>
      </c>
      <c r="AX132" s="54">
        <v>42</v>
      </c>
      <c r="AY132" s="54">
        <v>42</v>
      </c>
      <c r="AZ132" s="54">
        <v>3</v>
      </c>
      <c r="BA132" s="54">
        <v>3</v>
      </c>
      <c r="BB132" s="54">
        <v>3</v>
      </c>
      <c r="BC132" s="175">
        <v>3</v>
      </c>
      <c r="BD132" s="54">
        <v>3</v>
      </c>
      <c r="BE132" s="54">
        <v>3</v>
      </c>
      <c r="BF132" s="54">
        <v>3</v>
      </c>
      <c r="BG132" s="54">
        <v>3</v>
      </c>
      <c r="BH132" s="156">
        <f t="shared" si="97"/>
        <v>44.263157894736842</v>
      </c>
    </row>
    <row r="133" spans="1:60" s="27" customFormat="1">
      <c r="A133" s="26" t="s">
        <v>537</v>
      </c>
      <c r="B133" s="26" t="s">
        <v>241</v>
      </c>
      <c r="C133" s="55">
        <v>3</v>
      </c>
      <c r="D133" s="56">
        <v>3</v>
      </c>
      <c r="E133" s="56">
        <v>3</v>
      </c>
      <c r="F133" s="56">
        <v>3</v>
      </c>
      <c r="G133" s="56">
        <v>3</v>
      </c>
      <c r="H133" s="56">
        <v>3</v>
      </c>
      <c r="I133" s="56">
        <v>3</v>
      </c>
      <c r="J133" s="56">
        <v>7</v>
      </c>
      <c r="K133" s="56">
        <v>7</v>
      </c>
      <c r="L133" s="56">
        <v>7</v>
      </c>
      <c r="M133" s="56">
        <v>7</v>
      </c>
      <c r="N133" s="56">
        <v>7</v>
      </c>
      <c r="O133" s="56">
        <v>7</v>
      </c>
      <c r="P133" s="56">
        <v>7</v>
      </c>
      <c r="Q133" s="56">
        <v>5</v>
      </c>
      <c r="R133" s="56">
        <v>5</v>
      </c>
      <c r="S133" s="56">
        <v>5</v>
      </c>
      <c r="T133" s="56">
        <v>5</v>
      </c>
      <c r="U133" s="56">
        <v>5</v>
      </c>
      <c r="V133" s="56">
        <v>5</v>
      </c>
      <c r="W133" s="56">
        <v>5</v>
      </c>
      <c r="X133" s="56">
        <v>9</v>
      </c>
      <c r="Y133" s="56">
        <v>9</v>
      </c>
      <c r="Z133" s="56">
        <v>9</v>
      </c>
      <c r="AA133" s="56">
        <v>9</v>
      </c>
      <c r="AB133" s="56">
        <v>9</v>
      </c>
      <c r="AC133" s="56">
        <v>9</v>
      </c>
      <c r="AD133" s="56">
        <v>9</v>
      </c>
      <c r="AE133" s="163">
        <v>9</v>
      </c>
      <c r="AF133" s="163">
        <v>9</v>
      </c>
      <c r="AG133" s="163">
        <v>9</v>
      </c>
      <c r="AH133" s="163">
        <v>9</v>
      </c>
      <c r="AI133" s="163">
        <v>9</v>
      </c>
      <c r="AJ133" s="163">
        <v>9</v>
      </c>
      <c r="AK133" s="163">
        <v>9</v>
      </c>
      <c r="AL133" s="56">
        <v>10</v>
      </c>
      <c r="AM133" s="56">
        <v>10</v>
      </c>
      <c r="AN133" s="56">
        <v>10</v>
      </c>
      <c r="AO133" s="56">
        <v>10</v>
      </c>
      <c r="AP133" s="56">
        <v>10</v>
      </c>
      <c r="AQ133" s="56">
        <v>10</v>
      </c>
      <c r="AR133" s="56">
        <v>10</v>
      </c>
      <c r="AS133" s="56">
        <v>6</v>
      </c>
      <c r="AT133" s="56">
        <v>6</v>
      </c>
      <c r="AU133" s="56">
        <v>6</v>
      </c>
      <c r="AV133" s="56">
        <v>6</v>
      </c>
      <c r="AW133" s="56">
        <v>6</v>
      </c>
      <c r="AX133" s="56">
        <v>6</v>
      </c>
      <c r="AY133" s="56">
        <v>6</v>
      </c>
      <c r="AZ133" s="56">
        <v>1</v>
      </c>
      <c r="BA133" s="56">
        <v>1</v>
      </c>
      <c r="BB133" s="56">
        <v>1</v>
      </c>
      <c r="BC133" s="176">
        <v>1</v>
      </c>
      <c r="BD133" s="56">
        <v>1</v>
      </c>
      <c r="BE133" s="56">
        <v>1</v>
      </c>
      <c r="BF133" s="56">
        <v>1</v>
      </c>
      <c r="BG133" s="57">
        <v>1</v>
      </c>
      <c r="BH133" s="156">
        <f t="shared" si="97"/>
        <v>6.1578947368421053</v>
      </c>
    </row>
    <row r="134" spans="1:60" s="95" customFormat="1">
      <c r="A134" s="93" t="s">
        <v>543</v>
      </c>
      <c r="B134" s="93" t="s">
        <v>241</v>
      </c>
      <c r="C134" s="94">
        <f>C132*1.25</f>
        <v>23.75</v>
      </c>
      <c r="D134" s="94">
        <f t="shared" ref="D134:BG134" si="101">D132*1.25</f>
        <v>23.75</v>
      </c>
      <c r="E134" s="94">
        <f t="shared" si="101"/>
        <v>23.75</v>
      </c>
      <c r="F134" s="94">
        <f t="shared" si="101"/>
        <v>23.75</v>
      </c>
      <c r="G134" s="94">
        <f t="shared" si="101"/>
        <v>23.75</v>
      </c>
      <c r="H134" s="94">
        <f t="shared" si="101"/>
        <v>23.75</v>
      </c>
      <c r="I134" s="94">
        <f t="shared" si="101"/>
        <v>23.75</v>
      </c>
      <c r="J134" s="94">
        <f t="shared" si="101"/>
        <v>61.25</v>
      </c>
      <c r="K134" s="94">
        <f t="shared" si="101"/>
        <v>61.25</v>
      </c>
      <c r="L134" s="94">
        <f t="shared" si="101"/>
        <v>61.25</v>
      </c>
      <c r="M134" s="94">
        <f t="shared" si="101"/>
        <v>61.25</v>
      </c>
      <c r="N134" s="94">
        <f t="shared" si="101"/>
        <v>61.25</v>
      </c>
      <c r="O134" s="94">
        <f t="shared" si="101"/>
        <v>61.25</v>
      </c>
      <c r="P134" s="94">
        <f t="shared" si="101"/>
        <v>61.25</v>
      </c>
      <c r="Q134" s="94">
        <f t="shared" si="101"/>
        <v>50</v>
      </c>
      <c r="R134" s="94">
        <f t="shared" si="101"/>
        <v>50</v>
      </c>
      <c r="S134" s="94">
        <f t="shared" si="101"/>
        <v>50</v>
      </c>
      <c r="T134" s="94">
        <f t="shared" si="101"/>
        <v>50</v>
      </c>
      <c r="U134" s="94">
        <f t="shared" si="101"/>
        <v>50</v>
      </c>
      <c r="V134" s="94">
        <f t="shared" si="101"/>
        <v>50</v>
      </c>
      <c r="W134" s="94">
        <f t="shared" si="101"/>
        <v>50</v>
      </c>
      <c r="X134" s="94">
        <f t="shared" si="101"/>
        <v>82.5</v>
      </c>
      <c r="Y134" s="94">
        <f t="shared" si="101"/>
        <v>82.5</v>
      </c>
      <c r="Z134" s="94">
        <f t="shared" si="101"/>
        <v>82.5</v>
      </c>
      <c r="AA134" s="94">
        <f t="shared" si="101"/>
        <v>82.5</v>
      </c>
      <c r="AB134" s="94">
        <f t="shared" si="101"/>
        <v>82.5</v>
      </c>
      <c r="AC134" s="94">
        <f t="shared" si="101"/>
        <v>82.5</v>
      </c>
      <c r="AD134" s="94">
        <f t="shared" si="101"/>
        <v>82.5</v>
      </c>
      <c r="AE134" s="162">
        <f t="shared" ref="AE134:AK134" si="102">AE132*1.25</f>
        <v>82.5</v>
      </c>
      <c r="AF134" s="162">
        <f t="shared" si="102"/>
        <v>82.5</v>
      </c>
      <c r="AG134" s="162">
        <f t="shared" si="102"/>
        <v>82.5</v>
      </c>
      <c r="AH134" s="162">
        <f t="shared" si="102"/>
        <v>82.5</v>
      </c>
      <c r="AI134" s="162">
        <f t="shared" si="102"/>
        <v>82.5</v>
      </c>
      <c r="AJ134" s="162">
        <f t="shared" si="102"/>
        <v>82.5</v>
      </c>
      <c r="AK134" s="162">
        <f t="shared" si="102"/>
        <v>82.5</v>
      </c>
      <c r="AL134" s="94">
        <f t="shared" si="101"/>
        <v>93.75</v>
      </c>
      <c r="AM134" s="94">
        <f t="shared" si="101"/>
        <v>93.75</v>
      </c>
      <c r="AN134" s="94">
        <f t="shared" si="101"/>
        <v>93.75</v>
      </c>
      <c r="AO134" s="94">
        <f t="shared" si="101"/>
        <v>93.75</v>
      </c>
      <c r="AP134" s="94">
        <f t="shared" si="101"/>
        <v>93.75</v>
      </c>
      <c r="AQ134" s="94">
        <f t="shared" si="101"/>
        <v>93.75</v>
      </c>
      <c r="AR134" s="94">
        <f t="shared" si="101"/>
        <v>93.75</v>
      </c>
      <c r="AS134" s="94">
        <f t="shared" si="101"/>
        <v>52.5</v>
      </c>
      <c r="AT134" s="94">
        <f t="shared" si="101"/>
        <v>52.5</v>
      </c>
      <c r="AU134" s="94">
        <f t="shared" si="101"/>
        <v>52.5</v>
      </c>
      <c r="AV134" s="94">
        <f t="shared" si="101"/>
        <v>52.5</v>
      </c>
      <c r="AW134" s="94">
        <f t="shared" si="101"/>
        <v>52.5</v>
      </c>
      <c r="AX134" s="94">
        <f t="shared" si="101"/>
        <v>52.5</v>
      </c>
      <c r="AY134" s="94">
        <f t="shared" si="101"/>
        <v>52.5</v>
      </c>
      <c r="AZ134" s="94">
        <f t="shared" si="101"/>
        <v>3.75</v>
      </c>
      <c r="BA134" s="94">
        <f t="shared" si="101"/>
        <v>3.75</v>
      </c>
      <c r="BB134" s="94">
        <f t="shared" si="101"/>
        <v>3.75</v>
      </c>
      <c r="BC134" s="175">
        <f t="shared" si="101"/>
        <v>3.75</v>
      </c>
      <c r="BD134" s="94">
        <f t="shared" si="101"/>
        <v>3.75</v>
      </c>
      <c r="BE134" s="94">
        <f t="shared" si="101"/>
        <v>3.75</v>
      </c>
      <c r="BF134" s="94">
        <f t="shared" si="101"/>
        <v>3.75</v>
      </c>
      <c r="BG134" s="94">
        <f t="shared" si="101"/>
        <v>3.75</v>
      </c>
      <c r="BH134" s="156">
        <f t="shared" si="97"/>
        <v>55.328947368421055</v>
      </c>
    </row>
    <row r="135" spans="1:60" s="95" customFormat="1">
      <c r="A135" s="93" t="s">
        <v>546</v>
      </c>
      <c r="B135" s="93" t="s">
        <v>241</v>
      </c>
      <c r="C135" s="96">
        <v>3</v>
      </c>
      <c r="D135" s="96">
        <v>3</v>
      </c>
      <c r="E135" s="96">
        <v>3</v>
      </c>
      <c r="F135" s="96">
        <v>3</v>
      </c>
      <c r="G135" s="96">
        <v>3</v>
      </c>
      <c r="H135" s="96">
        <v>3</v>
      </c>
      <c r="I135" s="96">
        <v>3</v>
      </c>
      <c r="J135" s="96">
        <v>8</v>
      </c>
      <c r="K135" s="96">
        <v>8</v>
      </c>
      <c r="L135" s="96">
        <v>8</v>
      </c>
      <c r="M135" s="96">
        <v>8</v>
      </c>
      <c r="N135" s="96">
        <v>8</v>
      </c>
      <c r="O135" s="96">
        <v>8</v>
      </c>
      <c r="P135" s="96">
        <v>8</v>
      </c>
      <c r="Q135" s="96">
        <v>7</v>
      </c>
      <c r="R135" s="96">
        <v>7</v>
      </c>
      <c r="S135" s="96">
        <v>7</v>
      </c>
      <c r="T135" s="96">
        <v>7</v>
      </c>
      <c r="U135" s="96">
        <v>7</v>
      </c>
      <c r="V135" s="96">
        <v>7</v>
      </c>
      <c r="W135" s="96">
        <v>7</v>
      </c>
      <c r="X135" s="96">
        <v>11</v>
      </c>
      <c r="Y135" s="96">
        <v>11</v>
      </c>
      <c r="Z135" s="96">
        <v>11</v>
      </c>
      <c r="AA135" s="96">
        <v>11</v>
      </c>
      <c r="AB135" s="96">
        <v>11</v>
      </c>
      <c r="AC135" s="96">
        <v>11</v>
      </c>
      <c r="AD135" s="96">
        <v>11</v>
      </c>
      <c r="AE135" s="164">
        <v>11</v>
      </c>
      <c r="AF135" s="164">
        <v>11</v>
      </c>
      <c r="AG135" s="164">
        <v>11</v>
      </c>
      <c r="AH135" s="164">
        <v>11</v>
      </c>
      <c r="AI135" s="164">
        <v>11</v>
      </c>
      <c r="AJ135" s="164">
        <v>11</v>
      </c>
      <c r="AK135" s="164">
        <v>11</v>
      </c>
      <c r="AL135" s="96">
        <v>12</v>
      </c>
      <c r="AM135" s="96">
        <v>12</v>
      </c>
      <c r="AN135" s="96">
        <v>12</v>
      </c>
      <c r="AO135" s="96">
        <v>12</v>
      </c>
      <c r="AP135" s="96">
        <v>12</v>
      </c>
      <c r="AQ135" s="96">
        <v>12</v>
      </c>
      <c r="AR135" s="96">
        <v>12</v>
      </c>
      <c r="AS135" s="96">
        <v>7</v>
      </c>
      <c r="AT135" s="96">
        <v>7</v>
      </c>
      <c r="AU135" s="96">
        <v>7</v>
      </c>
      <c r="AV135" s="96">
        <v>7</v>
      </c>
      <c r="AW135" s="96">
        <v>7</v>
      </c>
      <c r="AX135" s="96">
        <v>7</v>
      </c>
      <c r="AY135" s="96">
        <v>7</v>
      </c>
      <c r="AZ135" s="96">
        <v>1</v>
      </c>
      <c r="BA135" s="96">
        <v>1</v>
      </c>
      <c r="BB135" s="96">
        <v>1</v>
      </c>
      <c r="BC135" s="177">
        <v>1</v>
      </c>
      <c r="BD135" s="96">
        <v>1</v>
      </c>
      <c r="BE135" s="96">
        <v>1</v>
      </c>
      <c r="BF135" s="96">
        <v>1</v>
      </c>
      <c r="BG135" s="96">
        <v>1</v>
      </c>
      <c r="BH135" s="156">
        <f t="shared" si="97"/>
        <v>7.3859649122807021</v>
      </c>
    </row>
    <row r="136" spans="1:60" s="95" customFormat="1">
      <c r="A136" s="93" t="s">
        <v>540</v>
      </c>
      <c r="B136" s="93" t="s">
        <v>241</v>
      </c>
      <c r="C136" s="94">
        <f>+C132*1.5</f>
        <v>28.5</v>
      </c>
      <c r="D136" s="94">
        <f t="shared" ref="D136:BG136" si="103">+D132*1.5</f>
        <v>28.5</v>
      </c>
      <c r="E136" s="94">
        <f t="shared" si="103"/>
        <v>28.5</v>
      </c>
      <c r="F136" s="94">
        <f t="shared" si="103"/>
        <v>28.5</v>
      </c>
      <c r="G136" s="94">
        <f t="shared" si="103"/>
        <v>28.5</v>
      </c>
      <c r="H136" s="94">
        <f t="shared" si="103"/>
        <v>28.5</v>
      </c>
      <c r="I136" s="94">
        <f t="shared" si="103"/>
        <v>28.5</v>
      </c>
      <c r="J136" s="94">
        <f t="shared" si="103"/>
        <v>73.5</v>
      </c>
      <c r="K136" s="94">
        <f t="shared" si="103"/>
        <v>73.5</v>
      </c>
      <c r="L136" s="94">
        <f t="shared" si="103"/>
        <v>73.5</v>
      </c>
      <c r="M136" s="94">
        <f t="shared" si="103"/>
        <v>73.5</v>
      </c>
      <c r="N136" s="94">
        <f t="shared" si="103"/>
        <v>73.5</v>
      </c>
      <c r="O136" s="94">
        <f t="shared" si="103"/>
        <v>73.5</v>
      </c>
      <c r="P136" s="94">
        <f t="shared" si="103"/>
        <v>73.5</v>
      </c>
      <c r="Q136" s="94">
        <f t="shared" si="103"/>
        <v>60</v>
      </c>
      <c r="R136" s="94">
        <f t="shared" si="103"/>
        <v>60</v>
      </c>
      <c r="S136" s="94">
        <f t="shared" si="103"/>
        <v>60</v>
      </c>
      <c r="T136" s="94">
        <f t="shared" si="103"/>
        <v>60</v>
      </c>
      <c r="U136" s="94">
        <f t="shared" si="103"/>
        <v>60</v>
      </c>
      <c r="V136" s="94">
        <f t="shared" si="103"/>
        <v>60</v>
      </c>
      <c r="W136" s="94">
        <f t="shared" si="103"/>
        <v>60</v>
      </c>
      <c r="X136" s="94">
        <f t="shared" si="103"/>
        <v>99</v>
      </c>
      <c r="Y136" s="94">
        <f t="shared" si="103"/>
        <v>99</v>
      </c>
      <c r="Z136" s="94">
        <f t="shared" si="103"/>
        <v>99</v>
      </c>
      <c r="AA136" s="94">
        <f t="shared" si="103"/>
        <v>99</v>
      </c>
      <c r="AB136" s="94">
        <f t="shared" si="103"/>
        <v>99</v>
      </c>
      <c r="AC136" s="94">
        <f t="shared" si="103"/>
        <v>99</v>
      </c>
      <c r="AD136" s="94">
        <f t="shared" si="103"/>
        <v>99</v>
      </c>
      <c r="AE136" s="162">
        <f t="shared" ref="AE136:AK136" si="104">+AE132*1.5</f>
        <v>99</v>
      </c>
      <c r="AF136" s="162">
        <f t="shared" si="104"/>
        <v>99</v>
      </c>
      <c r="AG136" s="162">
        <f t="shared" si="104"/>
        <v>99</v>
      </c>
      <c r="AH136" s="162">
        <f t="shared" si="104"/>
        <v>99</v>
      </c>
      <c r="AI136" s="162">
        <f t="shared" si="104"/>
        <v>99</v>
      </c>
      <c r="AJ136" s="162">
        <f t="shared" si="104"/>
        <v>99</v>
      </c>
      <c r="AK136" s="162">
        <f t="shared" si="104"/>
        <v>99</v>
      </c>
      <c r="AL136" s="94">
        <f t="shared" si="103"/>
        <v>112.5</v>
      </c>
      <c r="AM136" s="94">
        <f t="shared" si="103"/>
        <v>112.5</v>
      </c>
      <c r="AN136" s="94">
        <f t="shared" si="103"/>
        <v>112.5</v>
      </c>
      <c r="AO136" s="94">
        <f t="shared" si="103"/>
        <v>112.5</v>
      </c>
      <c r="AP136" s="94">
        <f t="shared" si="103"/>
        <v>112.5</v>
      </c>
      <c r="AQ136" s="94">
        <f t="shared" si="103"/>
        <v>112.5</v>
      </c>
      <c r="AR136" s="94">
        <f t="shared" si="103"/>
        <v>112.5</v>
      </c>
      <c r="AS136" s="94">
        <f t="shared" si="103"/>
        <v>63</v>
      </c>
      <c r="AT136" s="94">
        <f t="shared" si="103"/>
        <v>63</v>
      </c>
      <c r="AU136" s="94">
        <f t="shared" si="103"/>
        <v>63</v>
      </c>
      <c r="AV136" s="94">
        <f t="shared" si="103"/>
        <v>63</v>
      </c>
      <c r="AW136" s="94">
        <f t="shared" si="103"/>
        <v>63</v>
      </c>
      <c r="AX136" s="94">
        <f t="shared" si="103"/>
        <v>63</v>
      </c>
      <c r="AY136" s="94">
        <f t="shared" si="103"/>
        <v>63</v>
      </c>
      <c r="AZ136" s="94">
        <f t="shared" si="103"/>
        <v>4.5</v>
      </c>
      <c r="BA136" s="94">
        <f t="shared" si="103"/>
        <v>4.5</v>
      </c>
      <c r="BB136" s="94">
        <f t="shared" si="103"/>
        <v>4.5</v>
      </c>
      <c r="BC136" s="175">
        <f t="shared" si="103"/>
        <v>4.5</v>
      </c>
      <c r="BD136" s="94">
        <f t="shared" si="103"/>
        <v>4.5</v>
      </c>
      <c r="BE136" s="94">
        <f t="shared" si="103"/>
        <v>4.5</v>
      </c>
      <c r="BF136" s="94">
        <f t="shared" si="103"/>
        <v>4.5</v>
      </c>
      <c r="BG136" s="94">
        <f t="shared" si="103"/>
        <v>4.5</v>
      </c>
      <c r="BH136" s="156">
        <f t="shared" si="97"/>
        <v>66.39473684210526</v>
      </c>
    </row>
    <row r="137" spans="1:60" s="95" customFormat="1">
      <c r="A137" s="93" t="s">
        <v>541</v>
      </c>
      <c r="B137" s="93" t="s">
        <v>241</v>
      </c>
      <c r="C137" s="96">
        <v>4</v>
      </c>
      <c r="D137" s="96">
        <v>4</v>
      </c>
      <c r="E137" s="96">
        <v>4</v>
      </c>
      <c r="F137" s="96">
        <v>4</v>
      </c>
      <c r="G137" s="96">
        <v>4</v>
      </c>
      <c r="H137" s="96">
        <v>4</v>
      </c>
      <c r="I137" s="96">
        <v>4</v>
      </c>
      <c r="J137" s="96">
        <v>10</v>
      </c>
      <c r="K137" s="96">
        <v>10</v>
      </c>
      <c r="L137" s="96">
        <v>10</v>
      </c>
      <c r="M137" s="96">
        <v>10</v>
      </c>
      <c r="N137" s="96">
        <v>10</v>
      </c>
      <c r="O137" s="96">
        <v>10</v>
      </c>
      <c r="P137" s="96">
        <v>10</v>
      </c>
      <c r="Q137" s="96">
        <v>8</v>
      </c>
      <c r="R137" s="96">
        <v>8</v>
      </c>
      <c r="S137" s="96">
        <v>8</v>
      </c>
      <c r="T137" s="96">
        <v>8</v>
      </c>
      <c r="U137" s="96">
        <v>8</v>
      </c>
      <c r="V137" s="96">
        <v>8</v>
      </c>
      <c r="W137" s="96">
        <v>8</v>
      </c>
      <c r="X137" s="96">
        <v>13</v>
      </c>
      <c r="Y137" s="96">
        <v>13</v>
      </c>
      <c r="Z137" s="96">
        <v>13</v>
      </c>
      <c r="AA137" s="96">
        <v>13</v>
      </c>
      <c r="AB137" s="96">
        <v>13</v>
      </c>
      <c r="AC137" s="96">
        <v>13</v>
      </c>
      <c r="AD137" s="96">
        <v>13</v>
      </c>
      <c r="AE137" s="164">
        <v>13</v>
      </c>
      <c r="AF137" s="164">
        <v>13</v>
      </c>
      <c r="AG137" s="164">
        <v>13</v>
      </c>
      <c r="AH137" s="164">
        <v>13</v>
      </c>
      <c r="AI137" s="164">
        <v>13</v>
      </c>
      <c r="AJ137" s="164">
        <v>13</v>
      </c>
      <c r="AK137" s="164">
        <v>13</v>
      </c>
      <c r="AL137" s="96">
        <v>15</v>
      </c>
      <c r="AM137" s="96">
        <v>15</v>
      </c>
      <c r="AN137" s="96">
        <v>15</v>
      </c>
      <c r="AO137" s="96">
        <v>15</v>
      </c>
      <c r="AP137" s="96">
        <v>15</v>
      </c>
      <c r="AQ137" s="96">
        <v>15</v>
      </c>
      <c r="AR137" s="96">
        <v>15</v>
      </c>
      <c r="AS137" s="96">
        <v>8</v>
      </c>
      <c r="AT137" s="96">
        <v>8</v>
      </c>
      <c r="AU137" s="96">
        <v>8</v>
      </c>
      <c r="AV137" s="96">
        <v>8</v>
      </c>
      <c r="AW137" s="96">
        <v>8</v>
      </c>
      <c r="AX137" s="96">
        <v>8</v>
      </c>
      <c r="AY137" s="96">
        <v>8</v>
      </c>
      <c r="AZ137" s="96">
        <v>1</v>
      </c>
      <c r="BA137" s="96">
        <v>1</v>
      </c>
      <c r="BB137" s="96">
        <v>1</v>
      </c>
      <c r="BC137" s="177">
        <v>1</v>
      </c>
      <c r="BD137" s="96">
        <v>1</v>
      </c>
      <c r="BE137" s="96">
        <v>1</v>
      </c>
      <c r="BF137" s="96">
        <v>1</v>
      </c>
      <c r="BG137" s="96">
        <v>1</v>
      </c>
      <c r="BH137" s="156">
        <f t="shared" si="97"/>
        <v>8.8596491228070171</v>
      </c>
    </row>
    <row r="138" spans="1:60">
      <c r="A138" s="12"/>
      <c r="B138" s="12"/>
      <c r="BH138" s="156" t="e">
        <f t="shared" si="97"/>
        <v>#DIV/0!</v>
      </c>
    </row>
    <row r="139" spans="1:60" hidden="1">
      <c r="A139" s="12" t="s">
        <v>531</v>
      </c>
      <c r="B139" s="12" t="s">
        <v>310</v>
      </c>
      <c r="C139" s="35">
        <v>2</v>
      </c>
      <c r="D139" s="35">
        <v>9</v>
      </c>
      <c r="E139" s="35">
        <v>6</v>
      </c>
      <c r="F139" s="35">
        <v>1</v>
      </c>
      <c r="G139" s="35">
        <v>3</v>
      </c>
      <c r="H139" s="35">
        <v>5</v>
      </c>
      <c r="I139" s="35">
        <v>8</v>
      </c>
      <c r="J139" s="35">
        <v>10</v>
      </c>
      <c r="K139" s="35">
        <v>7</v>
      </c>
      <c r="L139" s="35">
        <v>5</v>
      </c>
      <c r="M139" s="35">
        <v>0</v>
      </c>
      <c r="N139" s="35">
        <v>1</v>
      </c>
      <c r="O139" s="35">
        <v>3</v>
      </c>
      <c r="P139" s="35">
        <v>6</v>
      </c>
      <c r="Q139" s="35">
        <v>7</v>
      </c>
      <c r="R139" s="35">
        <v>8</v>
      </c>
      <c r="S139" s="35">
        <v>4</v>
      </c>
      <c r="T139" s="35">
        <v>0</v>
      </c>
      <c r="U139" s="35">
        <v>11</v>
      </c>
      <c r="V139" s="35">
        <v>7</v>
      </c>
      <c r="W139" s="35">
        <v>6</v>
      </c>
      <c r="X139" s="35">
        <v>7</v>
      </c>
      <c r="Y139" s="35">
        <v>10</v>
      </c>
      <c r="Z139" s="35">
        <v>4</v>
      </c>
      <c r="AA139" s="35">
        <v>6</v>
      </c>
      <c r="AB139" s="35">
        <v>6</v>
      </c>
      <c r="AC139" s="35">
        <v>9</v>
      </c>
      <c r="AD139" s="35">
        <v>5</v>
      </c>
      <c r="AL139" s="35">
        <v>4</v>
      </c>
      <c r="AM139" s="35">
        <v>7</v>
      </c>
      <c r="AN139" s="35">
        <v>3</v>
      </c>
      <c r="AO139" s="35">
        <v>0</v>
      </c>
      <c r="AP139" s="35">
        <v>7</v>
      </c>
      <c r="AQ139" s="35">
        <v>8</v>
      </c>
      <c r="AR139" s="35">
        <v>5</v>
      </c>
      <c r="AS139" s="35">
        <v>10</v>
      </c>
      <c r="AT139" s="35">
        <v>6</v>
      </c>
      <c r="AU139" s="35">
        <v>3</v>
      </c>
      <c r="AV139" s="35">
        <v>1</v>
      </c>
      <c r="AW139" s="35">
        <v>0</v>
      </c>
      <c r="AX139" s="35">
        <v>2</v>
      </c>
      <c r="AY139" s="35">
        <v>1</v>
      </c>
      <c r="AZ139" s="35">
        <v>0</v>
      </c>
      <c r="BA139" s="35">
        <v>2</v>
      </c>
      <c r="BB139" s="35">
        <v>1</v>
      </c>
      <c r="BC139" s="173">
        <v>1</v>
      </c>
      <c r="BD139" s="35">
        <v>2</v>
      </c>
      <c r="BE139" s="35">
        <v>0</v>
      </c>
      <c r="BF139" s="35">
        <v>0</v>
      </c>
      <c r="BG139" s="35">
        <v>0</v>
      </c>
      <c r="BH139" s="156">
        <f t="shared" si="97"/>
        <v>4.38</v>
      </c>
    </row>
    <row r="140" spans="1:60" hidden="1">
      <c r="A140" s="12" t="s">
        <v>532</v>
      </c>
      <c r="B140" s="12" t="s">
        <v>310</v>
      </c>
      <c r="C140" s="35">
        <v>0</v>
      </c>
      <c r="D140" s="35">
        <v>0</v>
      </c>
      <c r="E140" s="35">
        <v>0</v>
      </c>
      <c r="F140" s="35">
        <v>0</v>
      </c>
      <c r="G140" s="35">
        <v>0</v>
      </c>
      <c r="H140" s="35">
        <v>0</v>
      </c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  <c r="T140" s="35">
        <v>0</v>
      </c>
      <c r="U140" s="35">
        <v>0</v>
      </c>
      <c r="V140" s="35">
        <v>0</v>
      </c>
      <c r="W140" s="35">
        <v>0</v>
      </c>
      <c r="X140" s="35">
        <v>0</v>
      </c>
      <c r="Y140" s="35">
        <v>0</v>
      </c>
      <c r="Z140" s="35">
        <v>0</v>
      </c>
      <c r="AA140" s="35">
        <v>0</v>
      </c>
      <c r="AB140" s="35">
        <v>0</v>
      </c>
      <c r="AC140" s="35">
        <v>0</v>
      </c>
      <c r="AD140" s="35">
        <v>0</v>
      </c>
      <c r="AL140" s="35">
        <v>0</v>
      </c>
      <c r="AM140" s="35">
        <v>0</v>
      </c>
      <c r="AN140" s="35">
        <v>0</v>
      </c>
      <c r="AO140" s="35">
        <v>0</v>
      </c>
      <c r="AP140" s="35">
        <v>0</v>
      </c>
      <c r="AQ140" s="35">
        <v>0</v>
      </c>
      <c r="AR140" s="35">
        <v>0</v>
      </c>
      <c r="AS140" s="35">
        <v>0</v>
      </c>
      <c r="AT140" s="35">
        <v>0</v>
      </c>
      <c r="AU140" s="35">
        <v>0</v>
      </c>
      <c r="AV140" s="35">
        <v>0</v>
      </c>
      <c r="AW140" s="35">
        <v>0</v>
      </c>
      <c r="AX140" s="35">
        <v>0</v>
      </c>
      <c r="AY140" s="35">
        <v>0</v>
      </c>
      <c r="AZ140" s="35">
        <v>0</v>
      </c>
      <c r="BA140" s="35">
        <v>0</v>
      </c>
      <c r="BB140" s="35">
        <v>0</v>
      </c>
      <c r="BC140" s="173">
        <v>0</v>
      </c>
      <c r="BD140" s="35">
        <v>0</v>
      </c>
      <c r="BE140" s="35">
        <v>0</v>
      </c>
      <c r="BF140" s="35">
        <v>0</v>
      </c>
      <c r="BG140" s="35">
        <v>0</v>
      </c>
      <c r="BH140" s="156">
        <f t="shared" si="97"/>
        <v>0</v>
      </c>
    </row>
    <row r="141" spans="1:60" s="100" customFormat="1">
      <c r="A141" s="98" t="s">
        <v>533</v>
      </c>
      <c r="B141" s="98" t="s">
        <v>310</v>
      </c>
      <c r="C141" s="99">
        <f>C139+C140</f>
        <v>2</v>
      </c>
      <c r="D141" s="99">
        <f t="shared" ref="D141:BG141" si="105">D139+D140</f>
        <v>9</v>
      </c>
      <c r="E141" s="99">
        <f t="shared" si="105"/>
        <v>6</v>
      </c>
      <c r="F141" s="99">
        <f t="shared" si="105"/>
        <v>1</v>
      </c>
      <c r="G141" s="99">
        <f t="shared" si="105"/>
        <v>3</v>
      </c>
      <c r="H141" s="99">
        <f t="shared" si="105"/>
        <v>5</v>
      </c>
      <c r="I141" s="99">
        <f t="shared" si="105"/>
        <v>8</v>
      </c>
      <c r="J141" s="99">
        <f t="shared" si="105"/>
        <v>10</v>
      </c>
      <c r="K141" s="99">
        <f t="shared" si="105"/>
        <v>7</v>
      </c>
      <c r="L141" s="99">
        <f t="shared" si="105"/>
        <v>5</v>
      </c>
      <c r="M141" s="99">
        <f t="shared" si="105"/>
        <v>0</v>
      </c>
      <c r="N141" s="99">
        <f t="shared" si="105"/>
        <v>1</v>
      </c>
      <c r="O141" s="99">
        <f t="shared" si="105"/>
        <v>3</v>
      </c>
      <c r="P141" s="99">
        <f t="shared" si="105"/>
        <v>6</v>
      </c>
      <c r="Q141" s="99">
        <f t="shared" si="105"/>
        <v>7</v>
      </c>
      <c r="R141" s="99">
        <f t="shared" si="105"/>
        <v>8</v>
      </c>
      <c r="S141" s="99">
        <f t="shared" si="105"/>
        <v>4</v>
      </c>
      <c r="T141" s="99">
        <f t="shared" si="105"/>
        <v>0</v>
      </c>
      <c r="U141" s="99">
        <f t="shared" si="105"/>
        <v>11</v>
      </c>
      <c r="V141" s="99">
        <f t="shared" si="105"/>
        <v>7</v>
      </c>
      <c r="W141" s="99">
        <f t="shared" si="105"/>
        <v>6</v>
      </c>
      <c r="X141" s="99">
        <f t="shared" si="105"/>
        <v>7</v>
      </c>
      <c r="Y141" s="99">
        <f t="shared" si="105"/>
        <v>10</v>
      </c>
      <c r="Z141" s="99">
        <f t="shared" si="105"/>
        <v>4</v>
      </c>
      <c r="AA141" s="99">
        <f t="shared" si="105"/>
        <v>6</v>
      </c>
      <c r="AB141" s="99">
        <f t="shared" si="105"/>
        <v>6</v>
      </c>
      <c r="AC141" s="99">
        <f t="shared" si="105"/>
        <v>9</v>
      </c>
      <c r="AD141" s="99">
        <f t="shared" si="105"/>
        <v>5</v>
      </c>
      <c r="AE141" s="160"/>
      <c r="AF141" s="160"/>
      <c r="AG141" s="160"/>
      <c r="AH141" s="160"/>
      <c r="AI141" s="160"/>
      <c r="AJ141" s="160"/>
      <c r="AK141" s="160"/>
      <c r="AL141" s="99">
        <f t="shared" si="105"/>
        <v>4</v>
      </c>
      <c r="AM141" s="99">
        <f t="shared" si="105"/>
        <v>7</v>
      </c>
      <c r="AN141" s="99">
        <f t="shared" si="105"/>
        <v>3</v>
      </c>
      <c r="AO141" s="99">
        <f t="shared" si="105"/>
        <v>0</v>
      </c>
      <c r="AP141" s="99">
        <f t="shared" si="105"/>
        <v>7</v>
      </c>
      <c r="AQ141" s="99">
        <f t="shared" si="105"/>
        <v>8</v>
      </c>
      <c r="AR141" s="99">
        <f t="shared" si="105"/>
        <v>5</v>
      </c>
      <c r="AS141" s="99">
        <f t="shared" si="105"/>
        <v>10</v>
      </c>
      <c r="AT141" s="99">
        <f t="shared" si="105"/>
        <v>6</v>
      </c>
      <c r="AU141" s="99">
        <f t="shared" si="105"/>
        <v>3</v>
      </c>
      <c r="AV141" s="99">
        <f t="shared" si="105"/>
        <v>1</v>
      </c>
      <c r="AW141" s="99">
        <f t="shared" si="105"/>
        <v>0</v>
      </c>
      <c r="AX141" s="99">
        <f t="shared" si="105"/>
        <v>2</v>
      </c>
      <c r="AY141" s="99">
        <f t="shared" si="105"/>
        <v>1</v>
      </c>
      <c r="AZ141" s="99">
        <f t="shared" si="105"/>
        <v>0</v>
      </c>
      <c r="BA141" s="99">
        <f t="shared" si="105"/>
        <v>2</v>
      </c>
      <c r="BB141" s="99">
        <f t="shared" si="105"/>
        <v>1</v>
      </c>
      <c r="BC141" s="173">
        <f t="shared" si="105"/>
        <v>1</v>
      </c>
      <c r="BD141" s="99">
        <f t="shared" si="105"/>
        <v>2</v>
      </c>
      <c r="BE141" s="99">
        <f t="shared" si="105"/>
        <v>0</v>
      </c>
      <c r="BF141" s="99">
        <f t="shared" si="105"/>
        <v>0</v>
      </c>
      <c r="BG141" s="99">
        <f t="shared" si="105"/>
        <v>0</v>
      </c>
      <c r="BH141" s="156">
        <f t="shared" si="97"/>
        <v>4.38</v>
      </c>
    </row>
    <row r="142" spans="1:60" s="100" customFormat="1">
      <c r="A142" s="98" t="s">
        <v>534</v>
      </c>
      <c r="B142" s="98" t="s">
        <v>310</v>
      </c>
      <c r="C142" s="99">
        <v>4</v>
      </c>
      <c r="D142" s="99">
        <v>4</v>
      </c>
      <c r="E142" s="99">
        <v>4</v>
      </c>
      <c r="F142" s="99">
        <v>3</v>
      </c>
      <c r="G142" s="99">
        <v>3</v>
      </c>
      <c r="H142" s="99">
        <v>1</v>
      </c>
      <c r="I142" s="99">
        <v>2</v>
      </c>
      <c r="J142" s="99">
        <v>2</v>
      </c>
      <c r="K142" s="99">
        <v>0</v>
      </c>
      <c r="L142" s="99">
        <v>0</v>
      </c>
      <c r="M142" s="99">
        <v>0</v>
      </c>
      <c r="N142" s="99">
        <v>4</v>
      </c>
      <c r="O142" s="99">
        <v>4</v>
      </c>
      <c r="P142" s="99">
        <v>3</v>
      </c>
      <c r="Q142" s="99">
        <v>3</v>
      </c>
      <c r="R142" s="99">
        <v>3</v>
      </c>
      <c r="S142" s="99">
        <v>0</v>
      </c>
      <c r="T142" s="99">
        <v>1</v>
      </c>
      <c r="U142" s="99">
        <v>1</v>
      </c>
      <c r="V142" s="99">
        <v>2</v>
      </c>
      <c r="W142" s="99">
        <v>2</v>
      </c>
      <c r="X142" s="99">
        <v>2</v>
      </c>
      <c r="Y142" s="99">
        <v>3</v>
      </c>
      <c r="Z142" s="99">
        <v>3</v>
      </c>
      <c r="AA142" s="99">
        <v>2</v>
      </c>
      <c r="AB142" s="99">
        <v>2</v>
      </c>
      <c r="AC142" s="99">
        <v>2</v>
      </c>
      <c r="AD142" s="99">
        <v>2</v>
      </c>
      <c r="AE142" s="160"/>
      <c r="AF142" s="160"/>
      <c r="AG142" s="160"/>
      <c r="AH142" s="160"/>
      <c r="AI142" s="160"/>
      <c r="AJ142" s="160"/>
      <c r="AK142" s="160"/>
      <c r="AL142" s="99">
        <v>0</v>
      </c>
      <c r="AM142" s="99">
        <v>2</v>
      </c>
      <c r="AN142" s="99">
        <v>2</v>
      </c>
      <c r="AO142" s="99">
        <v>2</v>
      </c>
      <c r="AP142" s="99">
        <v>3</v>
      </c>
      <c r="AQ142" s="99">
        <v>3</v>
      </c>
      <c r="AR142" s="99">
        <v>3</v>
      </c>
      <c r="AS142" s="99">
        <v>3</v>
      </c>
      <c r="AT142" s="99">
        <v>3</v>
      </c>
      <c r="AU142" s="99">
        <v>3</v>
      </c>
      <c r="AV142" s="99">
        <v>2</v>
      </c>
      <c r="AW142" s="99">
        <v>2</v>
      </c>
      <c r="AX142" s="99">
        <v>2</v>
      </c>
      <c r="AY142" s="99">
        <v>1</v>
      </c>
      <c r="AZ142" s="99">
        <v>1</v>
      </c>
      <c r="BA142" s="99">
        <v>2</v>
      </c>
      <c r="BB142" s="99">
        <v>2</v>
      </c>
      <c r="BC142" s="173">
        <v>2</v>
      </c>
      <c r="BD142" s="99">
        <v>2</v>
      </c>
      <c r="BE142" s="99">
        <v>2</v>
      </c>
      <c r="BF142" s="99">
        <v>2</v>
      </c>
      <c r="BG142" s="99">
        <v>2</v>
      </c>
      <c r="BH142" s="156">
        <f t="shared" si="97"/>
        <v>2.16</v>
      </c>
    </row>
    <row r="143" spans="1:60" s="100" customFormat="1">
      <c r="A143" s="98"/>
      <c r="B143" s="98"/>
      <c r="C143" s="97">
        <v>44792</v>
      </c>
      <c r="D143" s="97">
        <v>44793</v>
      </c>
      <c r="E143" s="97">
        <v>44794</v>
      </c>
      <c r="F143" s="97">
        <v>44795</v>
      </c>
      <c r="G143" s="97">
        <v>44796</v>
      </c>
      <c r="H143" s="97">
        <v>44797</v>
      </c>
      <c r="I143" s="97">
        <v>44798</v>
      </c>
      <c r="J143" s="97">
        <v>44799</v>
      </c>
      <c r="K143" s="97">
        <v>44800</v>
      </c>
      <c r="L143" s="97">
        <v>44801</v>
      </c>
      <c r="M143" s="97">
        <v>44802</v>
      </c>
      <c r="N143" s="97">
        <v>44803</v>
      </c>
      <c r="O143" s="97">
        <v>44804</v>
      </c>
      <c r="P143" s="97">
        <v>44805</v>
      </c>
      <c r="Q143" s="97">
        <v>44806</v>
      </c>
      <c r="R143" s="97">
        <v>44807</v>
      </c>
      <c r="S143" s="97">
        <v>44808</v>
      </c>
      <c r="T143" s="97">
        <v>44809</v>
      </c>
      <c r="U143" s="97">
        <v>44810</v>
      </c>
      <c r="V143" s="97">
        <v>44811</v>
      </c>
      <c r="W143" s="97">
        <v>44812</v>
      </c>
      <c r="X143" s="97">
        <v>44813</v>
      </c>
      <c r="Y143" s="97">
        <v>44814</v>
      </c>
      <c r="Z143" s="97">
        <v>44815</v>
      </c>
      <c r="AA143" s="97">
        <v>44816</v>
      </c>
      <c r="AB143" s="97">
        <v>44817</v>
      </c>
      <c r="AC143" s="97">
        <v>44818</v>
      </c>
      <c r="AD143" s="97">
        <v>44819</v>
      </c>
      <c r="AE143" s="161">
        <v>44820</v>
      </c>
      <c r="AF143" s="161">
        <v>44821</v>
      </c>
      <c r="AG143" s="161">
        <v>44822</v>
      </c>
      <c r="AH143" s="161">
        <v>44823</v>
      </c>
      <c r="AI143" s="161">
        <v>44824</v>
      </c>
      <c r="AJ143" s="161">
        <v>44825</v>
      </c>
      <c r="AK143" s="161">
        <v>44826</v>
      </c>
      <c r="AL143" s="97">
        <v>44827</v>
      </c>
      <c r="AM143" s="97">
        <v>44828</v>
      </c>
      <c r="AN143" s="97">
        <v>44829</v>
      </c>
      <c r="AO143" s="97">
        <v>44830</v>
      </c>
      <c r="AP143" s="97">
        <v>44831</v>
      </c>
      <c r="AQ143" s="97">
        <v>44832</v>
      </c>
      <c r="AR143" s="97">
        <v>44833</v>
      </c>
      <c r="AS143" s="97">
        <v>44834</v>
      </c>
      <c r="AT143" s="97">
        <v>44835</v>
      </c>
      <c r="AU143" s="97">
        <v>44836</v>
      </c>
      <c r="AV143" s="97">
        <v>44837</v>
      </c>
      <c r="AW143" s="97">
        <v>44838</v>
      </c>
      <c r="AX143" s="97">
        <v>44839</v>
      </c>
      <c r="AY143" s="97">
        <v>44840</v>
      </c>
      <c r="AZ143" s="97">
        <v>44841</v>
      </c>
      <c r="BA143" s="97">
        <v>44842</v>
      </c>
      <c r="BB143" s="97">
        <v>44843</v>
      </c>
      <c r="BC143" s="174">
        <v>44844</v>
      </c>
      <c r="BD143" s="97">
        <v>44845</v>
      </c>
      <c r="BE143" s="97">
        <v>44846</v>
      </c>
      <c r="BF143" s="97">
        <v>44847</v>
      </c>
      <c r="BG143" s="97">
        <v>44848</v>
      </c>
      <c r="BH143" s="156">
        <f t="shared" si="97"/>
        <v>44820</v>
      </c>
    </row>
    <row r="144" spans="1:60" s="100" customFormat="1">
      <c r="A144" s="98" t="s">
        <v>536</v>
      </c>
      <c r="B144" s="98" t="s">
        <v>310</v>
      </c>
      <c r="C144" s="101">
        <v>5</v>
      </c>
      <c r="D144" s="101">
        <v>5</v>
      </c>
      <c r="E144" s="101">
        <v>5</v>
      </c>
      <c r="F144" s="101">
        <v>5</v>
      </c>
      <c r="G144" s="101">
        <v>5</v>
      </c>
      <c r="H144" s="101">
        <v>5</v>
      </c>
      <c r="I144" s="101">
        <v>5</v>
      </c>
      <c r="J144" s="101">
        <v>5</v>
      </c>
      <c r="K144" s="101">
        <v>5</v>
      </c>
      <c r="L144" s="101">
        <v>5</v>
      </c>
      <c r="M144" s="101">
        <v>5</v>
      </c>
      <c r="N144" s="101">
        <v>5</v>
      </c>
      <c r="O144" s="101">
        <v>5</v>
      </c>
      <c r="P144" s="101">
        <v>5</v>
      </c>
      <c r="Q144" s="101">
        <v>7</v>
      </c>
      <c r="R144" s="101">
        <v>7</v>
      </c>
      <c r="S144" s="101">
        <v>7</v>
      </c>
      <c r="T144" s="101">
        <v>7</v>
      </c>
      <c r="U144" s="101">
        <v>7</v>
      </c>
      <c r="V144" s="101">
        <v>7</v>
      </c>
      <c r="W144" s="101">
        <v>7</v>
      </c>
      <c r="X144" s="101">
        <v>7</v>
      </c>
      <c r="Y144" s="101">
        <v>7</v>
      </c>
      <c r="Z144" s="101">
        <v>7</v>
      </c>
      <c r="AA144" s="101">
        <v>7</v>
      </c>
      <c r="AB144" s="101">
        <v>7</v>
      </c>
      <c r="AC144" s="101">
        <v>7</v>
      </c>
      <c r="AD144" s="101">
        <v>7</v>
      </c>
      <c r="AE144" s="162">
        <v>7</v>
      </c>
      <c r="AF144" s="162">
        <v>7</v>
      </c>
      <c r="AG144" s="162">
        <v>7</v>
      </c>
      <c r="AH144" s="162">
        <v>7</v>
      </c>
      <c r="AI144" s="162">
        <v>7</v>
      </c>
      <c r="AJ144" s="162">
        <v>7</v>
      </c>
      <c r="AK144" s="162">
        <v>7</v>
      </c>
      <c r="AL144" s="101">
        <v>5</v>
      </c>
      <c r="AM144" s="101">
        <v>5</v>
      </c>
      <c r="AN144" s="101">
        <v>5</v>
      </c>
      <c r="AO144" s="101">
        <v>5</v>
      </c>
      <c r="AP144" s="101">
        <v>5</v>
      </c>
      <c r="AQ144" s="101">
        <v>5</v>
      </c>
      <c r="AR144" s="101">
        <v>5</v>
      </c>
      <c r="AS144" s="101">
        <v>4</v>
      </c>
      <c r="AT144" s="101">
        <v>4</v>
      </c>
      <c r="AU144" s="101">
        <v>4</v>
      </c>
      <c r="AV144" s="101">
        <v>4</v>
      </c>
      <c r="AW144" s="101">
        <v>4</v>
      </c>
      <c r="AX144" s="101">
        <v>4</v>
      </c>
      <c r="AY144" s="101">
        <v>4</v>
      </c>
      <c r="AZ144" s="101">
        <v>1</v>
      </c>
      <c r="BA144" s="101">
        <v>1</v>
      </c>
      <c r="BB144" s="101">
        <v>1</v>
      </c>
      <c r="BC144" s="175">
        <v>1</v>
      </c>
      <c r="BD144" s="101">
        <v>1</v>
      </c>
      <c r="BE144" s="101">
        <v>1</v>
      </c>
      <c r="BF144" s="101">
        <v>1</v>
      </c>
      <c r="BG144" s="101">
        <v>1</v>
      </c>
      <c r="BH144" s="156">
        <f t="shared" si="97"/>
        <v>5.0526315789473681</v>
      </c>
    </row>
    <row r="145" spans="1:60" s="100" customFormat="1">
      <c r="A145" s="98" t="s">
        <v>537</v>
      </c>
      <c r="B145" s="98" t="s">
        <v>310</v>
      </c>
      <c r="C145" s="102">
        <v>1</v>
      </c>
      <c r="D145" s="102">
        <v>1</v>
      </c>
      <c r="E145" s="102">
        <v>1</v>
      </c>
      <c r="F145" s="102">
        <v>1</v>
      </c>
      <c r="G145" s="102">
        <v>1</v>
      </c>
      <c r="H145" s="102">
        <v>1</v>
      </c>
      <c r="I145" s="102">
        <v>1</v>
      </c>
      <c r="J145" s="102">
        <v>1</v>
      </c>
      <c r="K145" s="102">
        <v>1</v>
      </c>
      <c r="L145" s="102">
        <v>1</v>
      </c>
      <c r="M145" s="102">
        <v>1</v>
      </c>
      <c r="N145" s="102">
        <v>1</v>
      </c>
      <c r="O145" s="102">
        <v>1</v>
      </c>
      <c r="P145" s="102">
        <v>1</v>
      </c>
      <c r="Q145" s="102">
        <v>1</v>
      </c>
      <c r="R145" s="102">
        <v>1</v>
      </c>
      <c r="S145" s="102">
        <v>1</v>
      </c>
      <c r="T145" s="102">
        <v>1</v>
      </c>
      <c r="U145" s="102">
        <v>1</v>
      </c>
      <c r="V145" s="102">
        <v>1</v>
      </c>
      <c r="W145" s="102">
        <v>1</v>
      </c>
      <c r="X145" s="102">
        <v>1</v>
      </c>
      <c r="Y145" s="102">
        <v>1</v>
      </c>
      <c r="Z145" s="102">
        <v>1</v>
      </c>
      <c r="AA145" s="102">
        <v>1</v>
      </c>
      <c r="AB145" s="102">
        <v>1</v>
      </c>
      <c r="AC145" s="102">
        <v>1</v>
      </c>
      <c r="AD145" s="102">
        <v>1</v>
      </c>
      <c r="AE145" s="164">
        <v>1</v>
      </c>
      <c r="AF145" s="164">
        <v>1</v>
      </c>
      <c r="AG145" s="164">
        <v>1</v>
      </c>
      <c r="AH145" s="164">
        <v>1</v>
      </c>
      <c r="AI145" s="164">
        <v>1</v>
      </c>
      <c r="AJ145" s="164">
        <v>1</v>
      </c>
      <c r="AK145" s="164">
        <v>1</v>
      </c>
      <c r="AL145" s="102">
        <v>1</v>
      </c>
      <c r="AM145" s="102">
        <v>1</v>
      </c>
      <c r="AN145" s="102">
        <v>1</v>
      </c>
      <c r="AO145" s="102">
        <v>1</v>
      </c>
      <c r="AP145" s="102">
        <v>1</v>
      </c>
      <c r="AQ145" s="102">
        <v>1</v>
      </c>
      <c r="AR145" s="102">
        <v>1</v>
      </c>
      <c r="AS145" s="102">
        <v>1</v>
      </c>
      <c r="AT145" s="102">
        <v>1</v>
      </c>
      <c r="AU145" s="102">
        <v>1</v>
      </c>
      <c r="AV145" s="102">
        <v>1</v>
      </c>
      <c r="AW145" s="102">
        <v>1</v>
      </c>
      <c r="AX145" s="102">
        <v>1</v>
      </c>
      <c r="AY145" s="102">
        <v>1</v>
      </c>
      <c r="AZ145" s="102">
        <v>0</v>
      </c>
      <c r="BA145" s="102">
        <v>0</v>
      </c>
      <c r="BB145" s="102">
        <v>1</v>
      </c>
      <c r="BC145" s="177">
        <v>0</v>
      </c>
      <c r="BD145" s="102">
        <v>0</v>
      </c>
      <c r="BE145" s="102">
        <v>1</v>
      </c>
      <c r="BF145" s="102">
        <v>0</v>
      </c>
      <c r="BG145" s="102">
        <v>1</v>
      </c>
      <c r="BH145" s="156">
        <f t="shared" si="97"/>
        <v>0.91228070175438591</v>
      </c>
    </row>
    <row r="146" spans="1:60" s="29" customFormat="1">
      <c r="A146" s="28" t="s">
        <v>543</v>
      </c>
      <c r="B146" s="28" t="s">
        <v>310</v>
      </c>
      <c r="C146" s="58">
        <f>C144*1.25</f>
        <v>6.25</v>
      </c>
      <c r="D146" s="58">
        <f t="shared" ref="D146:BG146" si="106">D144*1.25</f>
        <v>6.25</v>
      </c>
      <c r="E146" s="58">
        <f t="shared" si="106"/>
        <v>6.25</v>
      </c>
      <c r="F146" s="58">
        <f t="shared" si="106"/>
        <v>6.25</v>
      </c>
      <c r="G146" s="58">
        <f t="shared" si="106"/>
        <v>6.25</v>
      </c>
      <c r="H146" s="58">
        <f t="shared" si="106"/>
        <v>6.25</v>
      </c>
      <c r="I146" s="58">
        <f t="shared" si="106"/>
        <v>6.25</v>
      </c>
      <c r="J146" s="58">
        <f t="shared" si="106"/>
        <v>6.25</v>
      </c>
      <c r="K146" s="58">
        <f t="shared" si="106"/>
        <v>6.25</v>
      </c>
      <c r="L146" s="58">
        <f t="shared" si="106"/>
        <v>6.25</v>
      </c>
      <c r="M146" s="58">
        <f t="shared" si="106"/>
        <v>6.25</v>
      </c>
      <c r="N146" s="58">
        <f t="shared" si="106"/>
        <v>6.25</v>
      </c>
      <c r="O146" s="58">
        <f t="shared" si="106"/>
        <v>6.25</v>
      </c>
      <c r="P146" s="58">
        <f t="shared" si="106"/>
        <v>6.25</v>
      </c>
      <c r="Q146" s="58">
        <f t="shared" si="106"/>
        <v>8.75</v>
      </c>
      <c r="R146" s="58">
        <f t="shared" si="106"/>
        <v>8.75</v>
      </c>
      <c r="S146" s="58">
        <f t="shared" si="106"/>
        <v>8.75</v>
      </c>
      <c r="T146" s="58">
        <f t="shared" si="106"/>
        <v>8.75</v>
      </c>
      <c r="U146" s="58">
        <f t="shared" si="106"/>
        <v>8.75</v>
      </c>
      <c r="V146" s="58">
        <f t="shared" si="106"/>
        <v>8.75</v>
      </c>
      <c r="W146" s="58">
        <f t="shared" si="106"/>
        <v>8.75</v>
      </c>
      <c r="X146" s="58">
        <f t="shared" si="106"/>
        <v>8.75</v>
      </c>
      <c r="Y146" s="58">
        <f t="shared" si="106"/>
        <v>8.75</v>
      </c>
      <c r="Z146" s="58">
        <f t="shared" si="106"/>
        <v>8.75</v>
      </c>
      <c r="AA146" s="58">
        <f t="shared" si="106"/>
        <v>8.75</v>
      </c>
      <c r="AB146" s="58">
        <f t="shared" si="106"/>
        <v>8.75</v>
      </c>
      <c r="AC146" s="58">
        <f t="shared" si="106"/>
        <v>8.75</v>
      </c>
      <c r="AD146" s="58">
        <f t="shared" si="106"/>
        <v>8.75</v>
      </c>
      <c r="AE146" s="162">
        <f t="shared" ref="AE146:AK146" si="107">AE144*1.25</f>
        <v>8.75</v>
      </c>
      <c r="AF146" s="162">
        <f t="shared" si="107"/>
        <v>8.75</v>
      </c>
      <c r="AG146" s="162">
        <f t="shared" si="107"/>
        <v>8.75</v>
      </c>
      <c r="AH146" s="162">
        <f t="shared" si="107"/>
        <v>8.75</v>
      </c>
      <c r="AI146" s="162">
        <f t="shared" si="107"/>
        <v>8.75</v>
      </c>
      <c r="AJ146" s="162">
        <f t="shared" si="107"/>
        <v>8.75</v>
      </c>
      <c r="AK146" s="162">
        <f t="shared" si="107"/>
        <v>8.75</v>
      </c>
      <c r="AL146" s="58">
        <f t="shared" si="106"/>
        <v>6.25</v>
      </c>
      <c r="AM146" s="58">
        <f t="shared" si="106"/>
        <v>6.25</v>
      </c>
      <c r="AN146" s="58">
        <f t="shared" si="106"/>
        <v>6.25</v>
      </c>
      <c r="AO146" s="58">
        <f t="shared" si="106"/>
        <v>6.25</v>
      </c>
      <c r="AP146" s="58">
        <f t="shared" si="106"/>
        <v>6.25</v>
      </c>
      <c r="AQ146" s="58">
        <f t="shared" si="106"/>
        <v>6.25</v>
      </c>
      <c r="AR146" s="58">
        <f t="shared" si="106"/>
        <v>6.25</v>
      </c>
      <c r="AS146" s="58">
        <f t="shared" si="106"/>
        <v>5</v>
      </c>
      <c r="AT146" s="58">
        <f t="shared" si="106"/>
        <v>5</v>
      </c>
      <c r="AU146" s="58">
        <f t="shared" si="106"/>
        <v>5</v>
      </c>
      <c r="AV146" s="58">
        <f t="shared" si="106"/>
        <v>5</v>
      </c>
      <c r="AW146" s="58">
        <f t="shared" si="106"/>
        <v>5</v>
      </c>
      <c r="AX146" s="58">
        <f t="shared" si="106"/>
        <v>5</v>
      </c>
      <c r="AY146" s="58">
        <f t="shared" si="106"/>
        <v>5</v>
      </c>
      <c r="AZ146" s="58">
        <f t="shared" si="106"/>
        <v>1.25</v>
      </c>
      <c r="BA146" s="58">
        <f t="shared" si="106"/>
        <v>1.25</v>
      </c>
      <c r="BB146" s="58">
        <f t="shared" si="106"/>
        <v>1.25</v>
      </c>
      <c r="BC146" s="175">
        <f t="shared" si="106"/>
        <v>1.25</v>
      </c>
      <c r="BD146" s="58">
        <f t="shared" si="106"/>
        <v>1.25</v>
      </c>
      <c r="BE146" s="58">
        <f t="shared" si="106"/>
        <v>1.25</v>
      </c>
      <c r="BF146" s="58">
        <f t="shared" si="106"/>
        <v>1.25</v>
      </c>
      <c r="BG146" s="58">
        <f t="shared" si="106"/>
        <v>1.25</v>
      </c>
      <c r="BH146" s="156">
        <f t="shared" si="97"/>
        <v>6.3157894736842106</v>
      </c>
    </row>
    <row r="147" spans="1:60" s="29" customFormat="1">
      <c r="A147" s="28" t="s">
        <v>546</v>
      </c>
      <c r="B147" s="28" t="s">
        <v>310</v>
      </c>
      <c r="C147" s="58">
        <v>1</v>
      </c>
      <c r="D147" s="58">
        <v>1</v>
      </c>
      <c r="E147" s="58">
        <v>1</v>
      </c>
      <c r="F147" s="58">
        <v>1</v>
      </c>
      <c r="G147" s="58">
        <v>1</v>
      </c>
      <c r="H147" s="58">
        <v>1</v>
      </c>
      <c r="I147" s="58">
        <v>1</v>
      </c>
      <c r="J147" s="58">
        <v>1</v>
      </c>
      <c r="K147" s="58">
        <v>1</v>
      </c>
      <c r="L147" s="58">
        <v>1</v>
      </c>
      <c r="M147" s="58">
        <v>1</v>
      </c>
      <c r="N147" s="58">
        <v>1</v>
      </c>
      <c r="O147" s="58">
        <v>1</v>
      </c>
      <c r="P147" s="58">
        <v>1</v>
      </c>
      <c r="Q147" s="58">
        <v>1</v>
      </c>
      <c r="R147" s="58">
        <v>1</v>
      </c>
      <c r="S147" s="58">
        <v>1</v>
      </c>
      <c r="T147" s="58">
        <v>1</v>
      </c>
      <c r="U147" s="58">
        <v>1</v>
      </c>
      <c r="V147" s="58">
        <v>1</v>
      </c>
      <c r="W147" s="58">
        <v>1</v>
      </c>
      <c r="X147" s="58">
        <v>1</v>
      </c>
      <c r="Y147" s="58">
        <v>1</v>
      </c>
      <c r="Z147" s="58">
        <v>1</v>
      </c>
      <c r="AA147" s="58">
        <v>1</v>
      </c>
      <c r="AB147" s="58">
        <v>1</v>
      </c>
      <c r="AC147" s="58">
        <v>1</v>
      </c>
      <c r="AD147" s="58">
        <v>1</v>
      </c>
      <c r="AE147" s="162">
        <v>1</v>
      </c>
      <c r="AF147" s="162">
        <v>1</v>
      </c>
      <c r="AG147" s="162">
        <v>1</v>
      </c>
      <c r="AH147" s="162">
        <v>1</v>
      </c>
      <c r="AI147" s="162">
        <v>1</v>
      </c>
      <c r="AJ147" s="162">
        <v>1</v>
      </c>
      <c r="AK147" s="162">
        <v>1</v>
      </c>
      <c r="AL147" s="58">
        <v>1</v>
      </c>
      <c r="AM147" s="58">
        <v>1</v>
      </c>
      <c r="AN147" s="58">
        <v>1</v>
      </c>
      <c r="AO147" s="58">
        <v>1</v>
      </c>
      <c r="AP147" s="58">
        <v>1</v>
      </c>
      <c r="AQ147" s="58">
        <v>1</v>
      </c>
      <c r="AR147" s="58">
        <v>1</v>
      </c>
      <c r="AS147" s="58">
        <v>1</v>
      </c>
      <c r="AT147" s="58">
        <v>1</v>
      </c>
      <c r="AU147" s="58">
        <v>1</v>
      </c>
      <c r="AV147" s="58">
        <v>1</v>
      </c>
      <c r="AW147" s="58">
        <v>1</v>
      </c>
      <c r="AX147" s="58">
        <v>1</v>
      </c>
      <c r="AY147" s="58">
        <v>1</v>
      </c>
      <c r="AZ147" s="58">
        <v>0</v>
      </c>
      <c r="BA147" s="58">
        <v>0</v>
      </c>
      <c r="BB147" s="58">
        <v>1</v>
      </c>
      <c r="BC147" s="177">
        <v>0</v>
      </c>
      <c r="BD147" s="59">
        <v>0</v>
      </c>
      <c r="BE147" s="59">
        <v>1</v>
      </c>
      <c r="BF147" s="59">
        <v>0</v>
      </c>
      <c r="BG147" s="59">
        <v>1</v>
      </c>
      <c r="BH147" s="156">
        <f t="shared" si="97"/>
        <v>0.91228070175438591</v>
      </c>
    </row>
    <row r="148" spans="1:60" s="29" customFormat="1">
      <c r="A148" s="28" t="s">
        <v>540</v>
      </c>
      <c r="B148" s="28" t="s">
        <v>310</v>
      </c>
      <c r="C148" s="58">
        <f>C144*1.5</f>
        <v>7.5</v>
      </c>
      <c r="D148" s="58">
        <f t="shared" ref="D148:BG148" si="108">D144*1.5</f>
        <v>7.5</v>
      </c>
      <c r="E148" s="58">
        <f t="shared" si="108"/>
        <v>7.5</v>
      </c>
      <c r="F148" s="58">
        <f t="shared" si="108"/>
        <v>7.5</v>
      </c>
      <c r="G148" s="58">
        <f t="shared" si="108"/>
        <v>7.5</v>
      </c>
      <c r="H148" s="58">
        <f t="shared" si="108"/>
        <v>7.5</v>
      </c>
      <c r="I148" s="58">
        <f t="shared" si="108"/>
        <v>7.5</v>
      </c>
      <c r="J148" s="58">
        <f t="shared" si="108"/>
        <v>7.5</v>
      </c>
      <c r="K148" s="58">
        <f t="shared" si="108"/>
        <v>7.5</v>
      </c>
      <c r="L148" s="58">
        <f t="shared" si="108"/>
        <v>7.5</v>
      </c>
      <c r="M148" s="58">
        <f t="shared" si="108"/>
        <v>7.5</v>
      </c>
      <c r="N148" s="58">
        <f t="shared" si="108"/>
        <v>7.5</v>
      </c>
      <c r="O148" s="58">
        <f t="shared" si="108"/>
        <v>7.5</v>
      </c>
      <c r="P148" s="58">
        <f t="shared" si="108"/>
        <v>7.5</v>
      </c>
      <c r="Q148" s="58">
        <f t="shared" si="108"/>
        <v>10.5</v>
      </c>
      <c r="R148" s="58">
        <f t="shared" si="108"/>
        <v>10.5</v>
      </c>
      <c r="S148" s="58">
        <f t="shared" si="108"/>
        <v>10.5</v>
      </c>
      <c r="T148" s="58">
        <f t="shared" si="108"/>
        <v>10.5</v>
      </c>
      <c r="U148" s="58">
        <f t="shared" si="108"/>
        <v>10.5</v>
      </c>
      <c r="V148" s="58">
        <f t="shared" si="108"/>
        <v>10.5</v>
      </c>
      <c r="W148" s="58">
        <f t="shared" si="108"/>
        <v>10.5</v>
      </c>
      <c r="X148" s="58">
        <f t="shared" si="108"/>
        <v>10.5</v>
      </c>
      <c r="Y148" s="58">
        <f t="shared" si="108"/>
        <v>10.5</v>
      </c>
      <c r="Z148" s="58">
        <f t="shared" si="108"/>
        <v>10.5</v>
      </c>
      <c r="AA148" s="58">
        <f t="shared" si="108"/>
        <v>10.5</v>
      </c>
      <c r="AB148" s="58">
        <f t="shared" si="108"/>
        <v>10.5</v>
      </c>
      <c r="AC148" s="58">
        <f t="shared" si="108"/>
        <v>10.5</v>
      </c>
      <c r="AD148" s="58">
        <f t="shared" si="108"/>
        <v>10.5</v>
      </c>
      <c r="AE148" s="162">
        <f t="shared" ref="AE148:AK148" si="109">AE144*1.5</f>
        <v>10.5</v>
      </c>
      <c r="AF148" s="162">
        <f t="shared" si="109"/>
        <v>10.5</v>
      </c>
      <c r="AG148" s="162">
        <f t="shared" si="109"/>
        <v>10.5</v>
      </c>
      <c r="AH148" s="162">
        <f t="shared" si="109"/>
        <v>10.5</v>
      </c>
      <c r="AI148" s="162">
        <f t="shared" si="109"/>
        <v>10.5</v>
      </c>
      <c r="AJ148" s="162">
        <f t="shared" si="109"/>
        <v>10.5</v>
      </c>
      <c r="AK148" s="162">
        <f t="shared" si="109"/>
        <v>10.5</v>
      </c>
      <c r="AL148" s="58">
        <f t="shared" si="108"/>
        <v>7.5</v>
      </c>
      <c r="AM148" s="58">
        <f t="shared" si="108"/>
        <v>7.5</v>
      </c>
      <c r="AN148" s="58">
        <f t="shared" si="108"/>
        <v>7.5</v>
      </c>
      <c r="AO148" s="58">
        <f t="shared" si="108"/>
        <v>7.5</v>
      </c>
      <c r="AP148" s="58">
        <f t="shared" si="108"/>
        <v>7.5</v>
      </c>
      <c r="AQ148" s="58">
        <f t="shared" si="108"/>
        <v>7.5</v>
      </c>
      <c r="AR148" s="58">
        <f t="shared" si="108"/>
        <v>7.5</v>
      </c>
      <c r="AS148" s="58">
        <f t="shared" si="108"/>
        <v>6</v>
      </c>
      <c r="AT148" s="58">
        <f t="shared" si="108"/>
        <v>6</v>
      </c>
      <c r="AU148" s="58">
        <f t="shared" si="108"/>
        <v>6</v>
      </c>
      <c r="AV148" s="58">
        <f t="shared" si="108"/>
        <v>6</v>
      </c>
      <c r="AW148" s="58">
        <f t="shared" si="108"/>
        <v>6</v>
      </c>
      <c r="AX148" s="58">
        <f t="shared" si="108"/>
        <v>6</v>
      </c>
      <c r="AY148" s="58">
        <f t="shared" si="108"/>
        <v>6</v>
      </c>
      <c r="AZ148" s="58">
        <f t="shared" si="108"/>
        <v>1.5</v>
      </c>
      <c r="BA148" s="58">
        <f t="shared" si="108"/>
        <v>1.5</v>
      </c>
      <c r="BB148" s="58">
        <f t="shared" si="108"/>
        <v>1.5</v>
      </c>
      <c r="BC148" s="175">
        <f t="shared" si="108"/>
        <v>1.5</v>
      </c>
      <c r="BD148" s="58">
        <f t="shared" si="108"/>
        <v>1.5</v>
      </c>
      <c r="BE148" s="58">
        <f t="shared" si="108"/>
        <v>1.5</v>
      </c>
      <c r="BF148" s="58">
        <f t="shared" si="108"/>
        <v>1.5</v>
      </c>
      <c r="BG148" s="58">
        <f t="shared" si="108"/>
        <v>1.5</v>
      </c>
      <c r="BH148" s="156">
        <f t="shared" si="97"/>
        <v>7.5789473684210522</v>
      </c>
    </row>
    <row r="149" spans="1:60" s="29" customFormat="1">
      <c r="A149" s="28" t="s">
        <v>541</v>
      </c>
      <c r="B149" s="28" t="s">
        <v>310</v>
      </c>
      <c r="C149" s="59">
        <v>1</v>
      </c>
      <c r="D149" s="59">
        <v>1</v>
      </c>
      <c r="E149" s="59">
        <v>1</v>
      </c>
      <c r="F149" s="59">
        <v>1</v>
      </c>
      <c r="G149" s="59">
        <v>1</v>
      </c>
      <c r="H149" s="59">
        <v>1</v>
      </c>
      <c r="I149" s="59">
        <v>1</v>
      </c>
      <c r="J149" s="59">
        <v>1</v>
      </c>
      <c r="K149" s="59">
        <v>1</v>
      </c>
      <c r="L149" s="59">
        <v>1</v>
      </c>
      <c r="M149" s="59">
        <v>1</v>
      </c>
      <c r="N149" s="59">
        <v>1</v>
      </c>
      <c r="O149" s="59">
        <v>1</v>
      </c>
      <c r="P149" s="59">
        <v>1</v>
      </c>
      <c r="Q149" s="59">
        <v>2</v>
      </c>
      <c r="R149" s="59">
        <v>2</v>
      </c>
      <c r="S149" s="59">
        <v>2</v>
      </c>
      <c r="T149" s="59">
        <v>2</v>
      </c>
      <c r="U149" s="59">
        <v>2</v>
      </c>
      <c r="V149" s="59">
        <v>2</v>
      </c>
      <c r="W149" s="59">
        <v>2</v>
      </c>
      <c r="X149" s="59">
        <v>2</v>
      </c>
      <c r="Y149" s="59">
        <v>2</v>
      </c>
      <c r="Z149" s="59">
        <v>2</v>
      </c>
      <c r="AA149" s="59">
        <v>2</v>
      </c>
      <c r="AB149" s="59">
        <v>2</v>
      </c>
      <c r="AC149" s="59">
        <v>2</v>
      </c>
      <c r="AD149" s="59">
        <v>2</v>
      </c>
      <c r="AE149" s="164">
        <v>2</v>
      </c>
      <c r="AF149" s="164">
        <v>2</v>
      </c>
      <c r="AG149" s="164">
        <v>2</v>
      </c>
      <c r="AH149" s="164">
        <v>2</v>
      </c>
      <c r="AI149" s="164">
        <v>2</v>
      </c>
      <c r="AJ149" s="164">
        <v>2</v>
      </c>
      <c r="AK149" s="164">
        <v>2</v>
      </c>
      <c r="AL149" s="59">
        <v>1</v>
      </c>
      <c r="AM149" s="59">
        <v>1</v>
      </c>
      <c r="AN149" s="59">
        <v>1</v>
      </c>
      <c r="AO149" s="59">
        <v>1</v>
      </c>
      <c r="AP149" s="59">
        <v>1</v>
      </c>
      <c r="AQ149" s="59">
        <v>1</v>
      </c>
      <c r="AR149" s="59">
        <v>1</v>
      </c>
      <c r="AS149" s="59">
        <v>1</v>
      </c>
      <c r="AT149" s="59">
        <v>1</v>
      </c>
      <c r="AU149" s="59">
        <v>1</v>
      </c>
      <c r="AV149" s="59">
        <v>1</v>
      </c>
      <c r="AW149" s="59">
        <v>1</v>
      </c>
      <c r="AX149" s="59">
        <v>1</v>
      </c>
      <c r="AY149" s="59">
        <v>1</v>
      </c>
      <c r="AZ149" s="59">
        <v>1</v>
      </c>
      <c r="BA149" s="59">
        <v>1</v>
      </c>
      <c r="BB149" s="59">
        <v>1</v>
      </c>
      <c r="BC149" s="177">
        <v>1</v>
      </c>
      <c r="BD149" s="59">
        <v>1</v>
      </c>
      <c r="BE149" s="59">
        <v>1</v>
      </c>
      <c r="BF149" s="59">
        <v>1</v>
      </c>
      <c r="BG149" s="59">
        <v>1</v>
      </c>
      <c r="BH149" s="156">
        <f t="shared" si="97"/>
        <v>1.368421052631579</v>
      </c>
    </row>
    <row r="150" spans="1:60">
      <c r="A150" s="12"/>
      <c r="B150" s="12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162"/>
      <c r="AF150" s="162"/>
      <c r="AG150" s="162"/>
      <c r="AH150" s="162"/>
      <c r="AI150" s="162"/>
      <c r="AJ150" s="162"/>
      <c r="AK150" s="162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175"/>
      <c r="BD150" s="60"/>
      <c r="BE150" s="60"/>
      <c r="BF150" s="60"/>
      <c r="BG150" s="60"/>
      <c r="BH150" s="156" t="e">
        <f t="shared" si="97"/>
        <v>#DIV/0!</v>
      </c>
    </row>
    <row r="151" spans="1:60" hidden="1">
      <c r="A151" s="12" t="s">
        <v>531</v>
      </c>
      <c r="B151" s="12" t="s">
        <v>322</v>
      </c>
      <c r="C151" s="35">
        <v>4</v>
      </c>
      <c r="D151" s="35">
        <v>16</v>
      </c>
      <c r="E151" s="35">
        <v>10</v>
      </c>
      <c r="F151" s="35">
        <v>5</v>
      </c>
      <c r="G151" s="35">
        <v>11</v>
      </c>
      <c r="H151" s="35">
        <v>12</v>
      </c>
      <c r="I151" s="35">
        <v>9</v>
      </c>
      <c r="J151" s="35">
        <v>16</v>
      </c>
      <c r="K151" s="35">
        <v>17</v>
      </c>
      <c r="L151" s="35">
        <v>20</v>
      </c>
      <c r="M151" s="35">
        <v>7</v>
      </c>
      <c r="N151" s="35">
        <v>4</v>
      </c>
      <c r="O151" s="35">
        <v>13</v>
      </c>
      <c r="P151" s="35">
        <v>18</v>
      </c>
      <c r="Q151" s="35">
        <v>17</v>
      </c>
      <c r="R151" s="35">
        <v>14</v>
      </c>
      <c r="S151" s="35">
        <v>9</v>
      </c>
      <c r="T151" s="35">
        <v>6</v>
      </c>
      <c r="U151" s="35">
        <v>16</v>
      </c>
      <c r="V151" s="35">
        <v>14</v>
      </c>
      <c r="W151" s="35">
        <v>22</v>
      </c>
      <c r="X151" s="35">
        <v>22</v>
      </c>
      <c r="Y151" s="35">
        <v>15</v>
      </c>
      <c r="Z151" s="35">
        <v>13</v>
      </c>
      <c r="AA151" s="35">
        <v>6</v>
      </c>
      <c r="AB151" s="35">
        <v>24</v>
      </c>
      <c r="AC151" s="35">
        <v>17</v>
      </c>
      <c r="AD151" s="35">
        <v>25</v>
      </c>
      <c r="AL151" s="35">
        <v>17</v>
      </c>
      <c r="AM151" s="35">
        <v>27</v>
      </c>
      <c r="AN151" s="35">
        <v>13</v>
      </c>
      <c r="AO151" s="35">
        <v>4</v>
      </c>
      <c r="AP151" s="35">
        <v>16</v>
      </c>
      <c r="AQ151" s="35">
        <v>21</v>
      </c>
      <c r="AR151" s="35">
        <v>18</v>
      </c>
      <c r="AS151" s="35">
        <v>20</v>
      </c>
      <c r="AT151" s="35">
        <v>21</v>
      </c>
      <c r="AU151" s="35">
        <v>10</v>
      </c>
      <c r="AV151" s="35">
        <v>1</v>
      </c>
      <c r="AW151" s="35">
        <v>9</v>
      </c>
      <c r="AX151" s="35">
        <v>6</v>
      </c>
      <c r="AY151" s="35">
        <v>3</v>
      </c>
      <c r="AZ151" s="35">
        <v>3</v>
      </c>
      <c r="BA151" s="35">
        <v>1</v>
      </c>
      <c r="BB151" s="35">
        <v>0</v>
      </c>
      <c r="BC151" s="173">
        <v>1</v>
      </c>
      <c r="BD151" s="35">
        <v>5</v>
      </c>
      <c r="BE151" s="35">
        <v>1</v>
      </c>
      <c r="BF151" s="35">
        <v>0</v>
      </c>
      <c r="BG151" s="35">
        <v>2</v>
      </c>
      <c r="BH151" s="156">
        <f t="shared" si="97"/>
        <v>11.62</v>
      </c>
    </row>
    <row r="152" spans="1:60" hidden="1">
      <c r="A152" s="12" t="s">
        <v>532</v>
      </c>
      <c r="B152" s="12" t="s">
        <v>322</v>
      </c>
      <c r="C152" s="35">
        <v>0</v>
      </c>
      <c r="D152" s="35">
        <v>0</v>
      </c>
      <c r="E152" s="35">
        <v>0</v>
      </c>
      <c r="F152" s="35">
        <v>0</v>
      </c>
      <c r="G152" s="35">
        <v>0</v>
      </c>
      <c r="H152" s="35">
        <v>0</v>
      </c>
      <c r="I152" s="35">
        <v>0</v>
      </c>
      <c r="J152" s="35">
        <v>0</v>
      </c>
      <c r="K152" s="35">
        <v>0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35">
        <v>0</v>
      </c>
      <c r="S152" s="35">
        <v>0</v>
      </c>
      <c r="T152" s="35">
        <v>1</v>
      </c>
      <c r="U152" s="35">
        <v>0</v>
      </c>
      <c r="V152" s="35">
        <v>1</v>
      </c>
      <c r="W152" s="35">
        <v>0</v>
      </c>
      <c r="X152" s="35">
        <v>0</v>
      </c>
      <c r="Y152" s="35">
        <v>0</v>
      </c>
      <c r="Z152" s="35">
        <v>0</v>
      </c>
      <c r="AA152" s="35">
        <v>0</v>
      </c>
      <c r="AB152" s="35">
        <v>0</v>
      </c>
      <c r="AC152" s="35">
        <v>1</v>
      </c>
      <c r="AD152" s="35">
        <v>1</v>
      </c>
      <c r="AL152" s="35">
        <v>1</v>
      </c>
      <c r="AM152" s="35">
        <v>0</v>
      </c>
      <c r="AN152" s="35">
        <v>0</v>
      </c>
      <c r="AO152" s="35">
        <v>1</v>
      </c>
      <c r="AP152" s="35">
        <v>1</v>
      </c>
      <c r="AQ152" s="35">
        <v>0</v>
      </c>
      <c r="AR152" s="35">
        <v>0</v>
      </c>
      <c r="AS152" s="35">
        <v>3</v>
      </c>
      <c r="AT152" s="35">
        <v>0</v>
      </c>
      <c r="AU152" s="35">
        <v>0</v>
      </c>
      <c r="AV152" s="35">
        <v>1</v>
      </c>
      <c r="AW152" s="35">
        <v>0</v>
      </c>
      <c r="AX152" s="35">
        <v>0</v>
      </c>
      <c r="AY152" s="35">
        <v>0</v>
      </c>
      <c r="AZ152" s="35">
        <v>0</v>
      </c>
      <c r="BA152" s="35">
        <v>0</v>
      </c>
      <c r="BB152" s="35">
        <v>0</v>
      </c>
      <c r="BC152" s="173">
        <v>0</v>
      </c>
      <c r="BD152" s="35">
        <v>0</v>
      </c>
      <c r="BE152" s="35">
        <v>0</v>
      </c>
      <c r="BF152" s="35">
        <v>0</v>
      </c>
      <c r="BG152" s="35">
        <v>0</v>
      </c>
      <c r="BH152" s="156">
        <f t="shared" si="97"/>
        <v>0.22</v>
      </c>
    </row>
    <row r="153" spans="1:60" s="106" customFormat="1">
      <c r="A153" s="104" t="s">
        <v>533</v>
      </c>
      <c r="B153" s="104" t="s">
        <v>322</v>
      </c>
      <c r="C153" s="105">
        <f>C151+C152</f>
        <v>4</v>
      </c>
      <c r="D153" s="105">
        <f t="shared" ref="D153:BG153" si="110">D151+D152</f>
        <v>16</v>
      </c>
      <c r="E153" s="105">
        <f t="shared" si="110"/>
        <v>10</v>
      </c>
      <c r="F153" s="105">
        <f t="shared" si="110"/>
        <v>5</v>
      </c>
      <c r="G153" s="105">
        <f t="shared" si="110"/>
        <v>11</v>
      </c>
      <c r="H153" s="105">
        <f t="shared" si="110"/>
        <v>12</v>
      </c>
      <c r="I153" s="105">
        <f t="shared" si="110"/>
        <v>9</v>
      </c>
      <c r="J153" s="105">
        <f t="shared" si="110"/>
        <v>16</v>
      </c>
      <c r="K153" s="105">
        <f t="shared" si="110"/>
        <v>17</v>
      </c>
      <c r="L153" s="105">
        <f t="shared" si="110"/>
        <v>20</v>
      </c>
      <c r="M153" s="105">
        <f t="shared" si="110"/>
        <v>7</v>
      </c>
      <c r="N153" s="105">
        <f t="shared" si="110"/>
        <v>4</v>
      </c>
      <c r="O153" s="105">
        <f t="shared" si="110"/>
        <v>13</v>
      </c>
      <c r="P153" s="105">
        <f t="shared" si="110"/>
        <v>18</v>
      </c>
      <c r="Q153" s="105">
        <f t="shared" si="110"/>
        <v>17</v>
      </c>
      <c r="R153" s="105">
        <f t="shared" si="110"/>
        <v>14</v>
      </c>
      <c r="S153" s="105">
        <f t="shared" si="110"/>
        <v>9</v>
      </c>
      <c r="T153" s="105">
        <f t="shared" si="110"/>
        <v>7</v>
      </c>
      <c r="U153" s="105">
        <f t="shared" si="110"/>
        <v>16</v>
      </c>
      <c r="V153" s="105">
        <f t="shared" si="110"/>
        <v>15</v>
      </c>
      <c r="W153" s="105">
        <f t="shared" si="110"/>
        <v>22</v>
      </c>
      <c r="X153" s="105">
        <f t="shared" si="110"/>
        <v>22</v>
      </c>
      <c r="Y153" s="105">
        <f t="shared" si="110"/>
        <v>15</v>
      </c>
      <c r="Z153" s="105">
        <f t="shared" si="110"/>
        <v>13</v>
      </c>
      <c r="AA153" s="105">
        <f t="shared" si="110"/>
        <v>6</v>
      </c>
      <c r="AB153" s="105">
        <f t="shared" si="110"/>
        <v>24</v>
      </c>
      <c r="AC153" s="105">
        <f t="shared" si="110"/>
        <v>18</v>
      </c>
      <c r="AD153" s="105">
        <f t="shared" si="110"/>
        <v>26</v>
      </c>
      <c r="AE153" s="160"/>
      <c r="AF153" s="160"/>
      <c r="AG153" s="160"/>
      <c r="AH153" s="160"/>
      <c r="AI153" s="160"/>
      <c r="AJ153" s="160"/>
      <c r="AK153" s="160"/>
      <c r="AL153" s="105">
        <f t="shared" si="110"/>
        <v>18</v>
      </c>
      <c r="AM153" s="105">
        <f t="shared" si="110"/>
        <v>27</v>
      </c>
      <c r="AN153" s="105">
        <f t="shared" si="110"/>
        <v>13</v>
      </c>
      <c r="AO153" s="105">
        <f t="shared" si="110"/>
        <v>5</v>
      </c>
      <c r="AP153" s="105">
        <f t="shared" si="110"/>
        <v>17</v>
      </c>
      <c r="AQ153" s="105">
        <f t="shared" si="110"/>
        <v>21</v>
      </c>
      <c r="AR153" s="105">
        <f t="shared" si="110"/>
        <v>18</v>
      </c>
      <c r="AS153" s="105">
        <f t="shared" si="110"/>
        <v>23</v>
      </c>
      <c r="AT153" s="105">
        <f t="shared" si="110"/>
        <v>21</v>
      </c>
      <c r="AU153" s="105">
        <f t="shared" si="110"/>
        <v>10</v>
      </c>
      <c r="AV153" s="105">
        <f t="shared" si="110"/>
        <v>2</v>
      </c>
      <c r="AW153" s="105">
        <f t="shared" si="110"/>
        <v>9</v>
      </c>
      <c r="AX153" s="105">
        <f t="shared" si="110"/>
        <v>6</v>
      </c>
      <c r="AY153" s="105">
        <f t="shared" si="110"/>
        <v>3</v>
      </c>
      <c r="AZ153" s="105">
        <f t="shared" si="110"/>
        <v>3</v>
      </c>
      <c r="BA153" s="105">
        <f t="shared" si="110"/>
        <v>1</v>
      </c>
      <c r="BB153" s="105">
        <f t="shared" si="110"/>
        <v>0</v>
      </c>
      <c r="BC153" s="173">
        <f t="shared" si="110"/>
        <v>1</v>
      </c>
      <c r="BD153" s="105">
        <f t="shared" si="110"/>
        <v>5</v>
      </c>
      <c r="BE153" s="105">
        <f t="shared" si="110"/>
        <v>1</v>
      </c>
      <c r="BF153" s="105">
        <f t="shared" si="110"/>
        <v>0</v>
      </c>
      <c r="BG153" s="105">
        <f t="shared" si="110"/>
        <v>2</v>
      </c>
      <c r="BH153" s="156">
        <f t="shared" si="97"/>
        <v>11.84</v>
      </c>
    </row>
    <row r="154" spans="1:60" s="106" customFormat="1">
      <c r="A154" s="104" t="s">
        <v>534</v>
      </c>
      <c r="B154" s="104" t="s">
        <v>322</v>
      </c>
      <c r="C154" s="105">
        <v>0</v>
      </c>
      <c r="D154" s="105">
        <v>1</v>
      </c>
      <c r="E154" s="105">
        <v>1</v>
      </c>
      <c r="F154" s="105">
        <v>0</v>
      </c>
      <c r="G154" s="105">
        <v>0</v>
      </c>
      <c r="H154" s="105">
        <v>0</v>
      </c>
      <c r="I154" s="105">
        <v>0</v>
      </c>
      <c r="J154" s="105">
        <v>0</v>
      </c>
      <c r="K154" s="105">
        <v>1</v>
      </c>
      <c r="L154" s="105">
        <v>1</v>
      </c>
      <c r="M154" s="105">
        <v>0</v>
      </c>
      <c r="N154" s="105">
        <v>0</v>
      </c>
      <c r="O154" s="105">
        <v>0</v>
      </c>
      <c r="P154" s="105">
        <v>0</v>
      </c>
      <c r="Q154" s="105">
        <v>0</v>
      </c>
      <c r="R154" s="105">
        <v>1</v>
      </c>
      <c r="S154" s="105">
        <v>0</v>
      </c>
      <c r="T154" s="105">
        <v>0</v>
      </c>
      <c r="U154" s="105">
        <v>0</v>
      </c>
      <c r="V154" s="105">
        <v>0</v>
      </c>
      <c r="W154" s="105">
        <v>0</v>
      </c>
      <c r="X154" s="105">
        <v>0</v>
      </c>
      <c r="Y154" s="105">
        <v>1</v>
      </c>
      <c r="Z154" s="105">
        <v>0</v>
      </c>
      <c r="AA154" s="105">
        <v>0</v>
      </c>
      <c r="AB154" s="105">
        <v>0</v>
      </c>
      <c r="AC154" s="105">
        <v>0</v>
      </c>
      <c r="AD154" s="105">
        <v>0</v>
      </c>
      <c r="AE154" s="160"/>
      <c r="AF154" s="160"/>
      <c r="AG154" s="160"/>
      <c r="AH154" s="160"/>
      <c r="AI154" s="160"/>
      <c r="AJ154" s="160"/>
      <c r="AK154" s="160"/>
      <c r="AL154" s="105">
        <v>0</v>
      </c>
      <c r="AM154" s="105">
        <v>1</v>
      </c>
      <c r="AN154" s="105">
        <v>1</v>
      </c>
      <c r="AO154" s="105">
        <v>0</v>
      </c>
      <c r="AP154" s="105">
        <v>0</v>
      </c>
      <c r="AQ154" s="105">
        <v>0</v>
      </c>
      <c r="AR154" s="105">
        <v>0</v>
      </c>
      <c r="AS154" s="105">
        <v>1</v>
      </c>
      <c r="AT154" s="105">
        <v>1</v>
      </c>
      <c r="AU154" s="105">
        <v>1</v>
      </c>
      <c r="AV154" s="105">
        <v>0</v>
      </c>
      <c r="AW154" s="105">
        <v>0</v>
      </c>
      <c r="AX154" s="105">
        <v>0</v>
      </c>
      <c r="AY154" s="105">
        <v>0</v>
      </c>
      <c r="AZ154" s="105">
        <v>0</v>
      </c>
      <c r="BA154" s="105">
        <v>1</v>
      </c>
      <c r="BB154" s="105">
        <v>1</v>
      </c>
      <c r="BC154" s="173">
        <v>0</v>
      </c>
      <c r="BD154" s="105">
        <v>0</v>
      </c>
      <c r="BE154" s="105">
        <v>0</v>
      </c>
      <c r="BF154" s="105">
        <v>0</v>
      </c>
      <c r="BG154" s="105">
        <v>1</v>
      </c>
      <c r="BH154" s="156">
        <f t="shared" si="97"/>
        <v>0.28000000000000003</v>
      </c>
    </row>
    <row r="155" spans="1:60" s="106" customFormat="1">
      <c r="A155" s="104"/>
      <c r="B155" s="104"/>
      <c r="C155" s="107">
        <v>44792</v>
      </c>
      <c r="D155" s="107">
        <v>44793</v>
      </c>
      <c r="E155" s="107">
        <v>44794</v>
      </c>
      <c r="F155" s="107">
        <v>44795</v>
      </c>
      <c r="G155" s="107">
        <v>44796</v>
      </c>
      <c r="H155" s="107">
        <v>44797</v>
      </c>
      <c r="I155" s="107">
        <v>44798</v>
      </c>
      <c r="J155" s="107">
        <v>44799</v>
      </c>
      <c r="K155" s="107">
        <v>44800</v>
      </c>
      <c r="L155" s="107">
        <v>44801</v>
      </c>
      <c r="M155" s="107">
        <v>44802</v>
      </c>
      <c r="N155" s="107">
        <v>44803</v>
      </c>
      <c r="O155" s="107">
        <v>44804</v>
      </c>
      <c r="P155" s="107">
        <v>44805</v>
      </c>
      <c r="Q155" s="107">
        <v>44806</v>
      </c>
      <c r="R155" s="107">
        <v>44807</v>
      </c>
      <c r="S155" s="107">
        <v>44808</v>
      </c>
      <c r="T155" s="107">
        <v>44809</v>
      </c>
      <c r="U155" s="107">
        <v>44810</v>
      </c>
      <c r="V155" s="107">
        <v>44811</v>
      </c>
      <c r="W155" s="107">
        <v>44812</v>
      </c>
      <c r="X155" s="107">
        <v>44813</v>
      </c>
      <c r="Y155" s="107">
        <v>44814</v>
      </c>
      <c r="Z155" s="107">
        <v>44815</v>
      </c>
      <c r="AA155" s="107">
        <v>44816</v>
      </c>
      <c r="AB155" s="107">
        <v>44817</v>
      </c>
      <c r="AC155" s="107">
        <v>44818</v>
      </c>
      <c r="AD155" s="107">
        <v>44819</v>
      </c>
      <c r="AE155" s="161">
        <v>44820</v>
      </c>
      <c r="AF155" s="161">
        <v>44821</v>
      </c>
      <c r="AG155" s="161">
        <v>44822</v>
      </c>
      <c r="AH155" s="161">
        <v>44823</v>
      </c>
      <c r="AI155" s="161">
        <v>44824</v>
      </c>
      <c r="AJ155" s="161">
        <v>44825</v>
      </c>
      <c r="AK155" s="161">
        <v>44826</v>
      </c>
      <c r="AL155" s="107">
        <v>44827</v>
      </c>
      <c r="AM155" s="107">
        <v>44828</v>
      </c>
      <c r="AN155" s="107">
        <v>44829</v>
      </c>
      <c r="AO155" s="107">
        <v>44830</v>
      </c>
      <c r="AP155" s="107">
        <v>44831</v>
      </c>
      <c r="AQ155" s="107">
        <v>44832</v>
      </c>
      <c r="AR155" s="107">
        <v>44833</v>
      </c>
      <c r="AS155" s="107">
        <v>44834</v>
      </c>
      <c r="AT155" s="107">
        <v>44835</v>
      </c>
      <c r="AU155" s="107">
        <v>44836</v>
      </c>
      <c r="AV155" s="107">
        <v>44837</v>
      </c>
      <c r="AW155" s="107">
        <v>44838</v>
      </c>
      <c r="AX155" s="107">
        <v>44839</v>
      </c>
      <c r="AY155" s="107">
        <v>44840</v>
      </c>
      <c r="AZ155" s="107">
        <v>44841</v>
      </c>
      <c r="BA155" s="107">
        <v>44842</v>
      </c>
      <c r="BB155" s="107">
        <v>44843</v>
      </c>
      <c r="BC155" s="174">
        <v>44844</v>
      </c>
      <c r="BD155" s="107">
        <v>44845</v>
      </c>
      <c r="BE155" s="107">
        <v>44846</v>
      </c>
      <c r="BF155" s="107">
        <v>44847</v>
      </c>
      <c r="BG155" s="107">
        <v>44848</v>
      </c>
      <c r="BH155" s="156">
        <f t="shared" ref="BH155:BH186" si="111">AVERAGE(C155:BG155)</f>
        <v>44820</v>
      </c>
    </row>
    <row r="156" spans="1:60" s="106" customFormat="1">
      <c r="A156" s="104" t="s">
        <v>536</v>
      </c>
      <c r="B156" s="104" t="s">
        <v>322</v>
      </c>
      <c r="C156" s="108">
        <v>5</v>
      </c>
      <c r="D156" s="108">
        <v>5</v>
      </c>
      <c r="E156" s="108">
        <v>5</v>
      </c>
      <c r="F156" s="108">
        <v>5</v>
      </c>
      <c r="G156" s="108">
        <v>5</v>
      </c>
      <c r="H156" s="108">
        <v>5</v>
      </c>
      <c r="I156" s="108">
        <v>5</v>
      </c>
      <c r="J156" s="108">
        <v>7</v>
      </c>
      <c r="K156" s="108">
        <v>7</v>
      </c>
      <c r="L156" s="108">
        <v>7</v>
      </c>
      <c r="M156" s="108">
        <v>7</v>
      </c>
      <c r="N156" s="108">
        <v>7</v>
      </c>
      <c r="O156" s="108">
        <v>7</v>
      </c>
      <c r="P156" s="108">
        <v>7</v>
      </c>
      <c r="Q156" s="108">
        <v>7</v>
      </c>
      <c r="R156" s="108">
        <v>7</v>
      </c>
      <c r="S156" s="108">
        <v>7</v>
      </c>
      <c r="T156" s="108">
        <v>7</v>
      </c>
      <c r="U156" s="108">
        <v>7</v>
      </c>
      <c r="V156" s="108">
        <v>7</v>
      </c>
      <c r="W156" s="108">
        <v>7</v>
      </c>
      <c r="X156" s="108">
        <v>9</v>
      </c>
      <c r="Y156" s="108">
        <v>9</v>
      </c>
      <c r="Z156" s="108">
        <v>9</v>
      </c>
      <c r="AA156" s="108">
        <v>9</v>
      </c>
      <c r="AB156" s="108">
        <v>9</v>
      </c>
      <c r="AC156" s="108">
        <v>9</v>
      </c>
      <c r="AD156" s="108">
        <v>9</v>
      </c>
      <c r="AE156" s="162">
        <v>9</v>
      </c>
      <c r="AF156" s="162">
        <v>9</v>
      </c>
      <c r="AG156" s="162">
        <v>9</v>
      </c>
      <c r="AH156" s="162">
        <v>9</v>
      </c>
      <c r="AI156" s="162">
        <v>9</v>
      </c>
      <c r="AJ156" s="162">
        <v>9</v>
      </c>
      <c r="AK156" s="162">
        <v>9</v>
      </c>
      <c r="AL156" s="108">
        <v>8</v>
      </c>
      <c r="AM156" s="108">
        <v>8</v>
      </c>
      <c r="AN156" s="108">
        <v>8</v>
      </c>
      <c r="AO156" s="108">
        <v>8</v>
      </c>
      <c r="AP156" s="108">
        <v>8</v>
      </c>
      <c r="AQ156" s="108">
        <v>8</v>
      </c>
      <c r="AR156" s="108">
        <v>8</v>
      </c>
      <c r="AS156" s="108">
        <v>5</v>
      </c>
      <c r="AT156" s="108">
        <v>5</v>
      </c>
      <c r="AU156" s="108">
        <v>5</v>
      </c>
      <c r="AV156" s="108">
        <v>5</v>
      </c>
      <c r="AW156" s="108">
        <v>5</v>
      </c>
      <c r="AX156" s="108">
        <v>5</v>
      </c>
      <c r="AY156" s="108">
        <v>5</v>
      </c>
      <c r="AZ156" s="108">
        <v>1</v>
      </c>
      <c r="BA156" s="108">
        <v>1</v>
      </c>
      <c r="BB156" s="108">
        <v>1</v>
      </c>
      <c r="BC156" s="175">
        <v>1</v>
      </c>
      <c r="BD156" s="108">
        <v>1</v>
      </c>
      <c r="BE156" s="108">
        <v>1</v>
      </c>
      <c r="BF156" s="108">
        <v>1</v>
      </c>
      <c r="BG156" s="108">
        <v>1</v>
      </c>
      <c r="BH156" s="156">
        <f t="shared" si="111"/>
        <v>6.2807017543859649</v>
      </c>
    </row>
    <row r="157" spans="1:60" s="106" customFormat="1">
      <c r="A157" s="104" t="s">
        <v>537</v>
      </c>
      <c r="B157" s="104" t="s">
        <v>322</v>
      </c>
      <c r="C157" s="109">
        <v>1</v>
      </c>
      <c r="D157" s="110">
        <v>1</v>
      </c>
      <c r="E157" s="110">
        <v>1</v>
      </c>
      <c r="F157" s="110">
        <v>1</v>
      </c>
      <c r="G157" s="110">
        <v>1</v>
      </c>
      <c r="H157" s="110">
        <v>1</v>
      </c>
      <c r="I157" s="110">
        <v>1</v>
      </c>
      <c r="J157" s="110">
        <v>1</v>
      </c>
      <c r="K157" s="110">
        <v>1</v>
      </c>
      <c r="L157" s="110">
        <v>1</v>
      </c>
      <c r="M157" s="110">
        <v>1</v>
      </c>
      <c r="N157" s="110">
        <v>1</v>
      </c>
      <c r="O157" s="110">
        <v>1</v>
      </c>
      <c r="P157" s="110">
        <v>1</v>
      </c>
      <c r="Q157" s="110">
        <v>1</v>
      </c>
      <c r="R157" s="110">
        <v>1</v>
      </c>
      <c r="S157" s="110">
        <v>1</v>
      </c>
      <c r="T157" s="110">
        <v>1</v>
      </c>
      <c r="U157" s="110">
        <v>1</v>
      </c>
      <c r="V157" s="110">
        <v>1</v>
      </c>
      <c r="W157" s="110">
        <v>1</v>
      </c>
      <c r="X157" s="110">
        <v>2</v>
      </c>
      <c r="Y157" s="110">
        <v>2</v>
      </c>
      <c r="Z157" s="110">
        <v>2</v>
      </c>
      <c r="AA157" s="110">
        <v>2</v>
      </c>
      <c r="AB157" s="110">
        <v>2</v>
      </c>
      <c r="AC157" s="110">
        <v>2</v>
      </c>
      <c r="AD157" s="110">
        <v>2</v>
      </c>
      <c r="AE157" s="163">
        <v>2</v>
      </c>
      <c r="AF157" s="163">
        <v>2</v>
      </c>
      <c r="AG157" s="163">
        <v>2</v>
      </c>
      <c r="AH157" s="163">
        <v>2</v>
      </c>
      <c r="AI157" s="163">
        <v>2</v>
      </c>
      <c r="AJ157" s="163">
        <v>2</v>
      </c>
      <c r="AK157" s="163">
        <v>2</v>
      </c>
      <c r="AL157" s="110">
        <v>1</v>
      </c>
      <c r="AM157" s="110">
        <v>1</v>
      </c>
      <c r="AN157" s="110">
        <v>1</v>
      </c>
      <c r="AO157" s="110">
        <v>1</v>
      </c>
      <c r="AP157" s="110">
        <v>1</v>
      </c>
      <c r="AQ157" s="110">
        <v>1</v>
      </c>
      <c r="AR157" s="110">
        <v>1</v>
      </c>
      <c r="AS157" s="110">
        <v>1</v>
      </c>
      <c r="AT157" s="110">
        <v>1</v>
      </c>
      <c r="AU157" s="110">
        <v>1</v>
      </c>
      <c r="AV157" s="110">
        <v>1</v>
      </c>
      <c r="AW157" s="110">
        <v>1</v>
      </c>
      <c r="AX157" s="110">
        <v>1</v>
      </c>
      <c r="AY157" s="110">
        <v>1</v>
      </c>
      <c r="AZ157" s="110">
        <v>0</v>
      </c>
      <c r="BA157" s="110">
        <v>1</v>
      </c>
      <c r="BB157" s="110">
        <v>0</v>
      </c>
      <c r="BC157" s="176">
        <v>0</v>
      </c>
      <c r="BD157" s="110">
        <v>1</v>
      </c>
      <c r="BE157" s="110">
        <v>0</v>
      </c>
      <c r="BF157" s="110">
        <v>0</v>
      </c>
      <c r="BG157" s="111">
        <v>1</v>
      </c>
      <c r="BH157" s="156">
        <f t="shared" si="111"/>
        <v>1.1578947368421053</v>
      </c>
    </row>
    <row r="158" spans="1:60" s="114" customFormat="1">
      <c r="A158" s="112" t="s">
        <v>543</v>
      </c>
      <c r="B158" s="112" t="s">
        <v>322</v>
      </c>
      <c r="C158" s="113">
        <f>C156*1.25</f>
        <v>6.25</v>
      </c>
      <c r="D158" s="113">
        <f t="shared" ref="D158:BG158" si="112">D156*1.25</f>
        <v>6.25</v>
      </c>
      <c r="E158" s="113">
        <f t="shared" si="112"/>
        <v>6.25</v>
      </c>
      <c r="F158" s="113">
        <f t="shared" si="112"/>
        <v>6.25</v>
      </c>
      <c r="G158" s="113">
        <f t="shared" si="112"/>
        <v>6.25</v>
      </c>
      <c r="H158" s="113">
        <f t="shared" si="112"/>
        <v>6.25</v>
      </c>
      <c r="I158" s="113">
        <f t="shared" si="112"/>
        <v>6.25</v>
      </c>
      <c r="J158" s="113">
        <f t="shared" si="112"/>
        <v>8.75</v>
      </c>
      <c r="K158" s="113">
        <f t="shared" si="112"/>
        <v>8.75</v>
      </c>
      <c r="L158" s="113">
        <f t="shared" si="112"/>
        <v>8.75</v>
      </c>
      <c r="M158" s="113">
        <f t="shared" si="112"/>
        <v>8.75</v>
      </c>
      <c r="N158" s="113">
        <f t="shared" si="112"/>
        <v>8.75</v>
      </c>
      <c r="O158" s="113">
        <f t="shared" si="112"/>
        <v>8.75</v>
      </c>
      <c r="P158" s="113">
        <f t="shared" si="112"/>
        <v>8.75</v>
      </c>
      <c r="Q158" s="113">
        <f t="shared" si="112"/>
        <v>8.75</v>
      </c>
      <c r="R158" s="113">
        <f t="shared" si="112"/>
        <v>8.75</v>
      </c>
      <c r="S158" s="113">
        <f t="shared" si="112"/>
        <v>8.75</v>
      </c>
      <c r="T158" s="113">
        <f t="shared" si="112"/>
        <v>8.75</v>
      </c>
      <c r="U158" s="113">
        <f t="shared" si="112"/>
        <v>8.75</v>
      </c>
      <c r="V158" s="113">
        <f t="shared" si="112"/>
        <v>8.75</v>
      </c>
      <c r="W158" s="113">
        <f t="shared" si="112"/>
        <v>8.75</v>
      </c>
      <c r="X158" s="113">
        <f t="shared" si="112"/>
        <v>11.25</v>
      </c>
      <c r="Y158" s="113">
        <f t="shared" si="112"/>
        <v>11.25</v>
      </c>
      <c r="Z158" s="113">
        <f t="shared" si="112"/>
        <v>11.25</v>
      </c>
      <c r="AA158" s="113">
        <f t="shared" si="112"/>
        <v>11.25</v>
      </c>
      <c r="AB158" s="113">
        <f t="shared" si="112"/>
        <v>11.25</v>
      </c>
      <c r="AC158" s="113">
        <f t="shared" si="112"/>
        <v>11.25</v>
      </c>
      <c r="AD158" s="113">
        <f t="shared" si="112"/>
        <v>11.25</v>
      </c>
      <c r="AE158" s="162">
        <f t="shared" ref="AE158:AK158" si="113">AE156*1.25</f>
        <v>11.25</v>
      </c>
      <c r="AF158" s="162">
        <f t="shared" si="113"/>
        <v>11.25</v>
      </c>
      <c r="AG158" s="162">
        <f t="shared" si="113"/>
        <v>11.25</v>
      </c>
      <c r="AH158" s="162">
        <f t="shared" si="113"/>
        <v>11.25</v>
      </c>
      <c r="AI158" s="162">
        <f t="shared" si="113"/>
        <v>11.25</v>
      </c>
      <c r="AJ158" s="162">
        <f t="shared" si="113"/>
        <v>11.25</v>
      </c>
      <c r="AK158" s="162">
        <f t="shared" si="113"/>
        <v>11.25</v>
      </c>
      <c r="AL158" s="113">
        <f t="shared" si="112"/>
        <v>10</v>
      </c>
      <c r="AM158" s="113">
        <f t="shared" si="112"/>
        <v>10</v>
      </c>
      <c r="AN158" s="113">
        <f t="shared" si="112"/>
        <v>10</v>
      </c>
      <c r="AO158" s="113">
        <f t="shared" si="112"/>
        <v>10</v>
      </c>
      <c r="AP158" s="113">
        <f t="shared" si="112"/>
        <v>10</v>
      </c>
      <c r="AQ158" s="113">
        <f t="shared" si="112"/>
        <v>10</v>
      </c>
      <c r="AR158" s="113">
        <f t="shared" si="112"/>
        <v>10</v>
      </c>
      <c r="AS158" s="113">
        <f t="shared" si="112"/>
        <v>6.25</v>
      </c>
      <c r="AT158" s="113">
        <f t="shared" si="112"/>
        <v>6.25</v>
      </c>
      <c r="AU158" s="113">
        <f t="shared" si="112"/>
        <v>6.25</v>
      </c>
      <c r="AV158" s="113">
        <f t="shared" si="112"/>
        <v>6.25</v>
      </c>
      <c r="AW158" s="113">
        <f t="shared" si="112"/>
        <v>6.25</v>
      </c>
      <c r="AX158" s="113">
        <f t="shared" si="112"/>
        <v>6.25</v>
      </c>
      <c r="AY158" s="113">
        <f t="shared" si="112"/>
        <v>6.25</v>
      </c>
      <c r="AZ158" s="113">
        <f t="shared" si="112"/>
        <v>1.25</v>
      </c>
      <c r="BA158" s="113">
        <f t="shared" si="112"/>
        <v>1.25</v>
      </c>
      <c r="BB158" s="113">
        <f t="shared" si="112"/>
        <v>1.25</v>
      </c>
      <c r="BC158" s="175">
        <f t="shared" si="112"/>
        <v>1.25</v>
      </c>
      <c r="BD158" s="113">
        <f t="shared" si="112"/>
        <v>1.25</v>
      </c>
      <c r="BE158" s="113">
        <f t="shared" si="112"/>
        <v>1.25</v>
      </c>
      <c r="BF158" s="113">
        <f t="shared" si="112"/>
        <v>1.25</v>
      </c>
      <c r="BG158" s="113">
        <f t="shared" si="112"/>
        <v>1.25</v>
      </c>
      <c r="BH158" s="156">
        <f t="shared" si="111"/>
        <v>7.8508771929824563</v>
      </c>
    </row>
    <row r="159" spans="1:60" s="114" customFormat="1">
      <c r="A159" s="112" t="s">
        <v>546</v>
      </c>
      <c r="B159" s="112" t="s">
        <v>322</v>
      </c>
      <c r="C159" s="115">
        <v>1</v>
      </c>
      <c r="D159" s="115">
        <v>1</v>
      </c>
      <c r="E159" s="115">
        <v>1</v>
      </c>
      <c r="F159" s="115">
        <v>1</v>
      </c>
      <c r="G159" s="115">
        <v>1</v>
      </c>
      <c r="H159" s="115">
        <v>1</v>
      </c>
      <c r="I159" s="115">
        <v>1</v>
      </c>
      <c r="J159" s="115">
        <v>2</v>
      </c>
      <c r="K159" s="115">
        <v>2</v>
      </c>
      <c r="L159" s="115">
        <v>2</v>
      </c>
      <c r="M159" s="115">
        <v>2</v>
      </c>
      <c r="N159" s="115">
        <v>2</v>
      </c>
      <c r="O159" s="115">
        <v>2</v>
      </c>
      <c r="P159" s="115">
        <v>2</v>
      </c>
      <c r="Q159" s="115">
        <v>2</v>
      </c>
      <c r="R159" s="115">
        <v>2</v>
      </c>
      <c r="S159" s="115">
        <v>2</v>
      </c>
      <c r="T159" s="115">
        <v>2</v>
      </c>
      <c r="U159" s="115">
        <v>2</v>
      </c>
      <c r="V159" s="115">
        <v>2</v>
      </c>
      <c r="W159" s="115">
        <v>2</v>
      </c>
      <c r="X159" s="115">
        <v>2</v>
      </c>
      <c r="Y159" s="115">
        <v>2</v>
      </c>
      <c r="Z159" s="115">
        <v>2</v>
      </c>
      <c r="AA159" s="115">
        <v>2</v>
      </c>
      <c r="AB159" s="115">
        <v>2</v>
      </c>
      <c r="AC159" s="115">
        <v>2</v>
      </c>
      <c r="AD159" s="115">
        <v>2</v>
      </c>
      <c r="AE159" s="164">
        <v>2</v>
      </c>
      <c r="AF159" s="164">
        <v>2</v>
      </c>
      <c r="AG159" s="164">
        <v>2</v>
      </c>
      <c r="AH159" s="164">
        <v>2</v>
      </c>
      <c r="AI159" s="164">
        <v>2</v>
      </c>
      <c r="AJ159" s="164">
        <v>2</v>
      </c>
      <c r="AK159" s="164">
        <v>2</v>
      </c>
      <c r="AL159" s="115">
        <v>2</v>
      </c>
      <c r="AM159" s="115">
        <v>2</v>
      </c>
      <c r="AN159" s="115">
        <v>2</v>
      </c>
      <c r="AO159" s="115">
        <v>2</v>
      </c>
      <c r="AP159" s="115">
        <v>2</v>
      </c>
      <c r="AQ159" s="115">
        <v>2</v>
      </c>
      <c r="AR159" s="115">
        <v>2</v>
      </c>
      <c r="AS159" s="115">
        <v>1</v>
      </c>
      <c r="AT159" s="115">
        <v>1</v>
      </c>
      <c r="AU159" s="115">
        <v>1</v>
      </c>
      <c r="AV159" s="115">
        <v>1</v>
      </c>
      <c r="AW159" s="115">
        <v>1</v>
      </c>
      <c r="AX159" s="115">
        <v>1</v>
      </c>
      <c r="AY159" s="115">
        <v>1</v>
      </c>
      <c r="AZ159" s="115">
        <v>0</v>
      </c>
      <c r="BA159" s="115">
        <v>1</v>
      </c>
      <c r="BB159" s="115">
        <v>0</v>
      </c>
      <c r="BC159" s="177">
        <v>0</v>
      </c>
      <c r="BD159" s="115">
        <v>1</v>
      </c>
      <c r="BE159" s="115">
        <v>0</v>
      </c>
      <c r="BF159" s="115">
        <f t="shared" ref="BF159:BG159" si="114">BF157*1.25</f>
        <v>0</v>
      </c>
      <c r="BG159" s="115">
        <f t="shared" si="114"/>
        <v>1.25</v>
      </c>
      <c r="BH159" s="156">
        <f t="shared" si="111"/>
        <v>1.5307017543859649</v>
      </c>
    </row>
    <row r="160" spans="1:60" s="114" customFormat="1">
      <c r="A160" s="112" t="s">
        <v>540</v>
      </c>
      <c r="B160" s="112" t="s">
        <v>322</v>
      </c>
      <c r="C160" s="113">
        <f>C156*1.5</f>
        <v>7.5</v>
      </c>
      <c r="D160" s="113">
        <f t="shared" ref="D160:BG160" si="115">D156*1.5</f>
        <v>7.5</v>
      </c>
      <c r="E160" s="113">
        <f t="shared" si="115"/>
        <v>7.5</v>
      </c>
      <c r="F160" s="113">
        <f t="shared" si="115"/>
        <v>7.5</v>
      </c>
      <c r="G160" s="113">
        <f t="shared" si="115"/>
        <v>7.5</v>
      </c>
      <c r="H160" s="113">
        <f t="shared" si="115"/>
        <v>7.5</v>
      </c>
      <c r="I160" s="113">
        <f t="shared" si="115"/>
        <v>7.5</v>
      </c>
      <c r="J160" s="113">
        <f t="shared" si="115"/>
        <v>10.5</v>
      </c>
      <c r="K160" s="113">
        <f t="shared" si="115"/>
        <v>10.5</v>
      </c>
      <c r="L160" s="113">
        <f t="shared" si="115"/>
        <v>10.5</v>
      </c>
      <c r="M160" s="113">
        <f t="shared" si="115"/>
        <v>10.5</v>
      </c>
      <c r="N160" s="113">
        <f t="shared" si="115"/>
        <v>10.5</v>
      </c>
      <c r="O160" s="113">
        <f t="shared" si="115"/>
        <v>10.5</v>
      </c>
      <c r="P160" s="113">
        <f t="shared" si="115"/>
        <v>10.5</v>
      </c>
      <c r="Q160" s="113">
        <f t="shared" si="115"/>
        <v>10.5</v>
      </c>
      <c r="R160" s="113">
        <f t="shared" si="115"/>
        <v>10.5</v>
      </c>
      <c r="S160" s="113">
        <f t="shared" si="115"/>
        <v>10.5</v>
      </c>
      <c r="T160" s="113">
        <f t="shared" si="115"/>
        <v>10.5</v>
      </c>
      <c r="U160" s="113">
        <f t="shared" si="115"/>
        <v>10.5</v>
      </c>
      <c r="V160" s="113">
        <f t="shared" si="115"/>
        <v>10.5</v>
      </c>
      <c r="W160" s="113">
        <f t="shared" si="115"/>
        <v>10.5</v>
      </c>
      <c r="X160" s="113">
        <f t="shared" si="115"/>
        <v>13.5</v>
      </c>
      <c r="Y160" s="113">
        <f t="shared" si="115"/>
        <v>13.5</v>
      </c>
      <c r="Z160" s="113">
        <f t="shared" si="115"/>
        <v>13.5</v>
      </c>
      <c r="AA160" s="113">
        <f t="shared" si="115"/>
        <v>13.5</v>
      </c>
      <c r="AB160" s="113">
        <f t="shared" si="115"/>
        <v>13.5</v>
      </c>
      <c r="AC160" s="113">
        <f t="shared" si="115"/>
        <v>13.5</v>
      </c>
      <c r="AD160" s="113">
        <f t="shared" si="115"/>
        <v>13.5</v>
      </c>
      <c r="AE160" s="162">
        <f t="shared" ref="AE160:AK160" si="116">AE156*1.5</f>
        <v>13.5</v>
      </c>
      <c r="AF160" s="162">
        <f t="shared" si="116"/>
        <v>13.5</v>
      </c>
      <c r="AG160" s="162">
        <f t="shared" si="116"/>
        <v>13.5</v>
      </c>
      <c r="AH160" s="162">
        <f t="shared" si="116"/>
        <v>13.5</v>
      </c>
      <c r="AI160" s="162">
        <f t="shared" si="116"/>
        <v>13.5</v>
      </c>
      <c r="AJ160" s="162">
        <f t="shared" si="116"/>
        <v>13.5</v>
      </c>
      <c r="AK160" s="162">
        <f t="shared" si="116"/>
        <v>13.5</v>
      </c>
      <c r="AL160" s="113">
        <f t="shared" si="115"/>
        <v>12</v>
      </c>
      <c r="AM160" s="113">
        <f t="shared" si="115"/>
        <v>12</v>
      </c>
      <c r="AN160" s="113">
        <f t="shared" si="115"/>
        <v>12</v>
      </c>
      <c r="AO160" s="113">
        <f t="shared" si="115"/>
        <v>12</v>
      </c>
      <c r="AP160" s="113">
        <f t="shared" si="115"/>
        <v>12</v>
      </c>
      <c r="AQ160" s="113">
        <f t="shared" si="115"/>
        <v>12</v>
      </c>
      <c r="AR160" s="113">
        <f t="shared" si="115"/>
        <v>12</v>
      </c>
      <c r="AS160" s="113">
        <f t="shared" si="115"/>
        <v>7.5</v>
      </c>
      <c r="AT160" s="113">
        <f t="shared" si="115"/>
        <v>7.5</v>
      </c>
      <c r="AU160" s="113">
        <f t="shared" si="115"/>
        <v>7.5</v>
      </c>
      <c r="AV160" s="113">
        <f t="shared" si="115"/>
        <v>7.5</v>
      </c>
      <c r="AW160" s="113">
        <f t="shared" si="115"/>
        <v>7.5</v>
      </c>
      <c r="AX160" s="113">
        <f t="shared" si="115"/>
        <v>7.5</v>
      </c>
      <c r="AY160" s="113">
        <f t="shared" si="115"/>
        <v>7.5</v>
      </c>
      <c r="AZ160" s="113">
        <f t="shared" si="115"/>
        <v>1.5</v>
      </c>
      <c r="BA160" s="113">
        <f t="shared" si="115"/>
        <v>1.5</v>
      </c>
      <c r="BB160" s="113">
        <f t="shared" si="115"/>
        <v>1.5</v>
      </c>
      <c r="BC160" s="175">
        <f t="shared" si="115"/>
        <v>1.5</v>
      </c>
      <c r="BD160" s="113">
        <f t="shared" si="115"/>
        <v>1.5</v>
      </c>
      <c r="BE160" s="113">
        <f t="shared" si="115"/>
        <v>1.5</v>
      </c>
      <c r="BF160" s="113">
        <f t="shared" si="115"/>
        <v>1.5</v>
      </c>
      <c r="BG160" s="113">
        <f t="shared" si="115"/>
        <v>1.5</v>
      </c>
      <c r="BH160" s="156">
        <f t="shared" si="111"/>
        <v>9.4210526315789469</v>
      </c>
    </row>
    <row r="161" spans="1:60" s="114" customFormat="1">
      <c r="A161" s="112" t="s">
        <v>541</v>
      </c>
      <c r="B161" s="112" t="s">
        <v>322</v>
      </c>
      <c r="C161" s="115">
        <v>1</v>
      </c>
      <c r="D161" s="115">
        <v>1</v>
      </c>
      <c r="E161" s="115">
        <v>1</v>
      </c>
      <c r="F161" s="115">
        <v>1</v>
      </c>
      <c r="G161" s="115">
        <v>1</v>
      </c>
      <c r="H161" s="115">
        <v>1</v>
      </c>
      <c r="I161" s="115">
        <v>1</v>
      </c>
      <c r="J161" s="115">
        <v>2</v>
      </c>
      <c r="K161" s="115">
        <v>2</v>
      </c>
      <c r="L161" s="115">
        <v>2</v>
      </c>
      <c r="M161" s="115">
        <v>2</v>
      </c>
      <c r="N161" s="115">
        <v>2</v>
      </c>
      <c r="O161" s="115">
        <v>2</v>
      </c>
      <c r="P161" s="115">
        <v>2</v>
      </c>
      <c r="Q161" s="115">
        <v>2</v>
      </c>
      <c r="R161" s="115">
        <v>2</v>
      </c>
      <c r="S161" s="115">
        <v>2</v>
      </c>
      <c r="T161" s="115">
        <v>2</v>
      </c>
      <c r="U161" s="115">
        <v>2</v>
      </c>
      <c r="V161" s="115">
        <v>2</v>
      </c>
      <c r="W161" s="115">
        <v>2</v>
      </c>
      <c r="X161" s="115">
        <v>2</v>
      </c>
      <c r="Y161" s="115">
        <v>2</v>
      </c>
      <c r="Z161" s="115">
        <v>2</v>
      </c>
      <c r="AA161" s="115">
        <v>2</v>
      </c>
      <c r="AB161" s="115">
        <v>2</v>
      </c>
      <c r="AC161" s="115">
        <v>2</v>
      </c>
      <c r="AD161" s="115">
        <v>2</v>
      </c>
      <c r="AE161" s="164">
        <v>2</v>
      </c>
      <c r="AF161" s="164">
        <v>2</v>
      </c>
      <c r="AG161" s="164">
        <v>2</v>
      </c>
      <c r="AH161" s="164">
        <v>2</v>
      </c>
      <c r="AI161" s="164">
        <v>2</v>
      </c>
      <c r="AJ161" s="164">
        <v>2</v>
      </c>
      <c r="AK161" s="164">
        <v>2</v>
      </c>
      <c r="AL161" s="115">
        <v>2</v>
      </c>
      <c r="AM161" s="115">
        <v>2</v>
      </c>
      <c r="AN161" s="115">
        <v>2</v>
      </c>
      <c r="AO161" s="115">
        <v>2</v>
      </c>
      <c r="AP161" s="115">
        <v>2</v>
      </c>
      <c r="AQ161" s="115">
        <v>2</v>
      </c>
      <c r="AR161" s="115">
        <v>2</v>
      </c>
      <c r="AS161" s="115">
        <v>1</v>
      </c>
      <c r="AT161" s="115">
        <v>1</v>
      </c>
      <c r="AU161" s="115">
        <v>1</v>
      </c>
      <c r="AV161" s="115">
        <v>1</v>
      </c>
      <c r="AW161" s="115">
        <v>1</v>
      </c>
      <c r="AX161" s="115">
        <v>1</v>
      </c>
      <c r="AY161" s="115">
        <v>1</v>
      </c>
      <c r="AZ161" s="115">
        <v>1</v>
      </c>
      <c r="BA161" s="115">
        <v>1</v>
      </c>
      <c r="BB161" s="115">
        <v>1</v>
      </c>
      <c r="BC161" s="177">
        <v>1</v>
      </c>
      <c r="BD161" s="115">
        <v>1</v>
      </c>
      <c r="BE161" s="115">
        <v>1</v>
      </c>
      <c r="BF161" s="115">
        <v>1</v>
      </c>
      <c r="BG161" s="115">
        <v>1</v>
      </c>
      <c r="BH161" s="156">
        <f t="shared" si="111"/>
        <v>1.6140350877192982</v>
      </c>
    </row>
    <row r="162" spans="1:60">
      <c r="A162" s="12"/>
      <c r="B162" s="12"/>
      <c r="BH162" s="156" t="e">
        <f t="shared" si="111"/>
        <v>#DIV/0!</v>
      </c>
    </row>
    <row r="163" spans="1:60" hidden="1">
      <c r="A163" s="12" t="s">
        <v>531</v>
      </c>
      <c r="B163" s="12" t="s">
        <v>335</v>
      </c>
      <c r="C163" s="35">
        <v>16</v>
      </c>
      <c r="D163" s="35">
        <v>62</v>
      </c>
      <c r="E163" s="35">
        <v>36</v>
      </c>
      <c r="F163" s="35">
        <v>25</v>
      </c>
      <c r="G163" s="35">
        <v>42</v>
      </c>
      <c r="H163" s="35">
        <v>31</v>
      </c>
      <c r="I163" s="35">
        <v>42</v>
      </c>
      <c r="J163" s="35">
        <v>33</v>
      </c>
      <c r="K163" s="35">
        <v>60</v>
      </c>
      <c r="L163" s="35">
        <v>31</v>
      </c>
      <c r="M163" s="35">
        <v>23</v>
      </c>
      <c r="N163" s="35">
        <v>18</v>
      </c>
      <c r="O163" s="35">
        <v>30</v>
      </c>
      <c r="P163" s="35">
        <v>41</v>
      </c>
      <c r="Q163" s="35">
        <v>41</v>
      </c>
      <c r="R163" s="35">
        <v>30</v>
      </c>
      <c r="S163" s="35">
        <v>10</v>
      </c>
      <c r="T163" s="35">
        <v>1</v>
      </c>
      <c r="U163" s="35">
        <v>29</v>
      </c>
      <c r="V163" s="35">
        <v>32</v>
      </c>
      <c r="W163" s="35">
        <v>52</v>
      </c>
      <c r="X163" s="35">
        <v>42</v>
      </c>
      <c r="Y163" s="35">
        <v>36</v>
      </c>
      <c r="Z163" s="35">
        <v>39</v>
      </c>
      <c r="AA163" s="35">
        <v>11</v>
      </c>
      <c r="AB163" s="35">
        <v>30</v>
      </c>
      <c r="AC163" s="35">
        <v>35</v>
      </c>
      <c r="AD163" s="35">
        <v>45</v>
      </c>
      <c r="AL163" s="35">
        <v>39</v>
      </c>
      <c r="AM163" s="35">
        <v>36</v>
      </c>
      <c r="AN163" s="35">
        <v>18</v>
      </c>
      <c r="AO163" s="35">
        <v>6</v>
      </c>
      <c r="AP163" s="35">
        <v>27</v>
      </c>
      <c r="AQ163" s="35">
        <v>41</v>
      </c>
      <c r="AR163" s="35">
        <v>29</v>
      </c>
      <c r="AS163" s="35">
        <v>36</v>
      </c>
      <c r="AT163" s="35">
        <v>36</v>
      </c>
      <c r="AU163" s="35">
        <v>4</v>
      </c>
      <c r="AV163" s="35">
        <v>6</v>
      </c>
      <c r="AW163" s="35">
        <v>7</v>
      </c>
      <c r="AX163" s="35">
        <v>2</v>
      </c>
      <c r="AY163" s="35">
        <v>1</v>
      </c>
      <c r="AZ163" s="35">
        <v>2</v>
      </c>
      <c r="BA163" s="35">
        <v>2</v>
      </c>
      <c r="BB163" s="35">
        <v>0</v>
      </c>
      <c r="BC163" s="173">
        <v>0</v>
      </c>
      <c r="BD163" s="35">
        <v>1</v>
      </c>
      <c r="BE163" s="35">
        <v>2</v>
      </c>
      <c r="BF163" s="35">
        <v>0</v>
      </c>
      <c r="BG163" s="35">
        <v>0</v>
      </c>
      <c r="BH163" s="156">
        <f t="shared" si="111"/>
        <v>24.36</v>
      </c>
    </row>
    <row r="164" spans="1:60" hidden="1">
      <c r="A164" s="12" t="s">
        <v>532</v>
      </c>
      <c r="B164" s="12" t="s">
        <v>335</v>
      </c>
      <c r="C164" s="35">
        <v>0</v>
      </c>
      <c r="D164" s="35">
        <v>0</v>
      </c>
      <c r="E164" s="35">
        <v>0</v>
      </c>
      <c r="F164" s="35">
        <v>0</v>
      </c>
      <c r="G164" s="35">
        <v>0</v>
      </c>
      <c r="H164" s="35">
        <v>0</v>
      </c>
      <c r="I164" s="35">
        <v>0</v>
      </c>
      <c r="J164" s="35">
        <v>0</v>
      </c>
      <c r="K164" s="35">
        <v>0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35">
        <v>0</v>
      </c>
      <c r="S164" s="35">
        <v>0</v>
      </c>
      <c r="T164" s="35">
        <v>0</v>
      </c>
      <c r="U164" s="35">
        <v>0</v>
      </c>
      <c r="V164" s="35">
        <v>0</v>
      </c>
      <c r="W164" s="35">
        <v>0</v>
      </c>
      <c r="X164" s="35">
        <v>0</v>
      </c>
      <c r="Y164" s="35">
        <v>0</v>
      </c>
      <c r="Z164" s="35">
        <v>0</v>
      </c>
      <c r="AA164" s="35">
        <v>0</v>
      </c>
      <c r="AB164" s="35">
        <v>0</v>
      </c>
      <c r="AC164" s="35">
        <v>0</v>
      </c>
      <c r="AD164" s="35">
        <v>0</v>
      </c>
      <c r="AL164" s="35">
        <v>0</v>
      </c>
      <c r="AM164" s="35">
        <v>0</v>
      </c>
      <c r="AN164" s="35">
        <v>0</v>
      </c>
      <c r="AO164" s="35">
        <v>0</v>
      </c>
      <c r="AP164" s="35">
        <v>0</v>
      </c>
      <c r="AQ164" s="35">
        <v>0</v>
      </c>
      <c r="AR164" s="35">
        <v>0</v>
      </c>
      <c r="AS164" s="35">
        <v>0</v>
      </c>
      <c r="AT164" s="35">
        <v>0</v>
      </c>
      <c r="AU164" s="35">
        <v>0</v>
      </c>
      <c r="AV164" s="35">
        <v>0</v>
      </c>
      <c r="AW164" s="35">
        <v>0</v>
      </c>
      <c r="AX164" s="35">
        <v>0</v>
      </c>
      <c r="AY164" s="35">
        <v>0</v>
      </c>
      <c r="AZ164" s="35">
        <v>0</v>
      </c>
      <c r="BA164" s="35">
        <v>0</v>
      </c>
      <c r="BB164" s="35">
        <v>0</v>
      </c>
      <c r="BC164" s="173">
        <v>0</v>
      </c>
      <c r="BD164" s="35">
        <v>0</v>
      </c>
      <c r="BE164" s="35">
        <v>0</v>
      </c>
      <c r="BF164" s="35">
        <v>0</v>
      </c>
      <c r="BG164" s="35">
        <v>0</v>
      </c>
      <c r="BH164" s="156">
        <f t="shared" si="111"/>
        <v>0</v>
      </c>
    </row>
    <row r="165" spans="1:60" s="31" customFormat="1">
      <c r="A165" s="30" t="s">
        <v>533</v>
      </c>
      <c r="B165" s="30" t="s">
        <v>335</v>
      </c>
      <c r="C165" s="63">
        <f>C163+C164</f>
        <v>16</v>
      </c>
      <c r="D165" s="63">
        <f t="shared" ref="D165:BG165" si="117">D163+D164</f>
        <v>62</v>
      </c>
      <c r="E165" s="63">
        <f t="shared" si="117"/>
        <v>36</v>
      </c>
      <c r="F165" s="63">
        <f t="shared" si="117"/>
        <v>25</v>
      </c>
      <c r="G165" s="63">
        <f t="shared" si="117"/>
        <v>42</v>
      </c>
      <c r="H165" s="63">
        <f t="shared" si="117"/>
        <v>31</v>
      </c>
      <c r="I165" s="63">
        <f t="shared" si="117"/>
        <v>42</v>
      </c>
      <c r="J165" s="63">
        <f t="shared" si="117"/>
        <v>33</v>
      </c>
      <c r="K165" s="63">
        <f t="shared" si="117"/>
        <v>60</v>
      </c>
      <c r="L165" s="63">
        <f t="shared" si="117"/>
        <v>31</v>
      </c>
      <c r="M165" s="63">
        <f t="shared" si="117"/>
        <v>23</v>
      </c>
      <c r="N165" s="63">
        <f t="shared" si="117"/>
        <v>18</v>
      </c>
      <c r="O165" s="63">
        <f t="shared" si="117"/>
        <v>30</v>
      </c>
      <c r="P165" s="63">
        <f t="shared" si="117"/>
        <v>41</v>
      </c>
      <c r="Q165" s="63">
        <f t="shared" si="117"/>
        <v>41</v>
      </c>
      <c r="R165" s="63">
        <f t="shared" si="117"/>
        <v>30</v>
      </c>
      <c r="S165" s="63">
        <f t="shared" si="117"/>
        <v>10</v>
      </c>
      <c r="T165" s="63">
        <f t="shared" si="117"/>
        <v>1</v>
      </c>
      <c r="U165" s="63">
        <f t="shared" si="117"/>
        <v>29</v>
      </c>
      <c r="V165" s="63">
        <f t="shared" si="117"/>
        <v>32</v>
      </c>
      <c r="W165" s="63">
        <f t="shared" si="117"/>
        <v>52</v>
      </c>
      <c r="X165" s="63">
        <f t="shared" si="117"/>
        <v>42</v>
      </c>
      <c r="Y165" s="63">
        <f t="shared" si="117"/>
        <v>36</v>
      </c>
      <c r="Z165" s="63">
        <f t="shared" si="117"/>
        <v>39</v>
      </c>
      <c r="AA165" s="63">
        <f t="shared" si="117"/>
        <v>11</v>
      </c>
      <c r="AB165" s="63">
        <f t="shared" si="117"/>
        <v>30</v>
      </c>
      <c r="AC165" s="63">
        <f t="shared" si="117"/>
        <v>35</v>
      </c>
      <c r="AD165" s="63">
        <f t="shared" si="117"/>
        <v>45</v>
      </c>
      <c r="AE165" s="160"/>
      <c r="AF165" s="160"/>
      <c r="AG165" s="160"/>
      <c r="AH165" s="160"/>
      <c r="AI165" s="160"/>
      <c r="AJ165" s="160"/>
      <c r="AK165" s="160"/>
      <c r="AL165" s="63">
        <f t="shared" si="117"/>
        <v>39</v>
      </c>
      <c r="AM165" s="63">
        <f t="shared" si="117"/>
        <v>36</v>
      </c>
      <c r="AN165" s="63">
        <f t="shared" si="117"/>
        <v>18</v>
      </c>
      <c r="AO165" s="63">
        <f t="shared" si="117"/>
        <v>6</v>
      </c>
      <c r="AP165" s="63">
        <f t="shared" si="117"/>
        <v>27</v>
      </c>
      <c r="AQ165" s="63">
        <f t="shared" si="117"/>
        <v>41</v>
      </c>
      <c r="AR165" s="63">
        <f t="shared" si="117"/>
        <v>29</v>
      </c>
      <c r="AS165" s="63">
        <f t="shared" si="117"/>
        <v>36</v>
      </c>
      <c r="AT165" s="63">
        <f t="shared" si="117"/>
        <v>36</v>
      </c>
      <c r="AU165" s="63">
        <f t="shared" si="117"/>
        <v>4</v>
      </c>
      <c r="AV165" s="63">
        <f t="shared" si="117"/>
        <v>6</v>
      </c>
      <c r="AW165" s="63">
        <f t="shared" si="117"/>
        <v>7</v>
      </c>
      <c r="AX165" s="63">
        <f t="shared" si="117"/>
        <v>2</v>
      </c>
      <c r="AY165" s="63">
        <f t="shared" si="117"/>
        <v>1</v>
      </c>
      <c r="AZ165" s="63">
        <f t="shared" si="117"/>
        <v>2</v>
      </c>
      <c r="BA165" s="63">
        <f t="shared" si="117"/>
        <v>2</v>
      </c>
      <c r="BB165" s="63">
        <f t="shared" si="117"/>
        <v>0</v>
      </c>
      <c r="BC165" s="173">
        <f t="shared" si="117"/>
        <v>0</v>
      </c>
      <c r="BD165" s="63">
        <f t="shared" si="117"/>
        <v>1</v>
      </c>
      <c r="BE165" s="63">
        <f t="shared" si="117"/>
        <v>2</v>
      </c>
      <c r="BF165" s="63">
        <f t="shared" si="117"/>
        <v>0</v>
      </c>
      <c r="BG165" s="63">
        <f t="shared" si="117"/>
        <v>0</v>
      </c>
      <c r="BH165" s="156">
        <f t="shared" si="111"/>
        <v>24.36</v>
      </c>
    </row>
    <row r="166" spans="1:60" s="31" customFormat="1">
      <c r="A166" s="30" t="s">
        <v>534</v>
      </c>
      <c r="B166" s="30" t="s">
        <v>549</v>
      </c>
      <c r="C166" s="63">
        <v>3</v>
      </c>
      <c r="D166" s="63">
        <v>3</v>
      </c>
      <c r="E166" s="63">
        <v>3</v>
      </c>
      <c r="F166" s="63">
        <v>2</v>
      </c>
      <c r="G166" s="63">
        <v>2</v>
      </c>
      <c r="H166" s="63">
        <v>5</v>
      </c>
      <c r="I166" s="63">
        <v>5</v>
      </c>
      <c r="J166" s="63">
        <v>6</v>
      </c>
      <c r="K166" s="63">
        <v>6</v>
      </c>
      <c r="L166" s="63">
        <v>6</v>
      </c>
      <c r="M166" s="63">
        <v>5</v>
      </c>
      <c r="N166" s="63">
        <v>4</v>
      </c>
      <c r="O166" s="63">
        <v>5</v>
      </c>
      <c r="P166" s="63">
        <v>4</v>
      </c>
      <c r="Q166" s="63">
        <v>6</v>
      </c>
      <c r="R166" s="63">
        <v>7</v>
      </c>
      <c r="S166" s="63">
        <v>5</v>
      </c>
      <c r="T166" s="63">
        <v>2</v>
      </c>
      <c r="U166" s="63">
        <v>2</v>
      </c>
      <c r="V166" s="63">
        <v>2</v>
      </c>
      <c r="W166" s="63">
        <v>3</v>
      </c>
      <c r="X166" s="63">
        <v>4</v>
      </c>
      <c r="Y166" s="63">
        <v>5</v>
      </c>
      <c r="Z166" s="63">
        <v>6</v>
      </c>
      <c r="AA166" s="63">
        <v>4</v>
      </c>
      <c r="AB166" s="63">
        <v>5</v>
      </c>
      <c r="AC166" s="63">
        <v>2</v>
      </c>
      <c r="AD166" s="63">
        <v>3</v>
      </c>
      <c r="AE166" s="160"/>
      <c r="AF166" s="160"/>
      <c r="AG166" s="160"/>
      <c r="AH166" s="160"/>
      <c r="AI166" s="160"/>
      <c r="AJ166" s="160"/>
      <c r="AK166" s="160"/>
      <c r="AL166" s="63">
        <v>3</v>
      </c>
      <c r="AM166" s="63">
        <v>5</v>
      </c>
      <c r="AN166" s="63">
        <v>5</v>
      </c>
      <c r="AO166" s="63">
        <v>3</v>
      </c>
      <c r="AP166" s="63">
        <v>4</v>
      </c>
      <c r="AQ166" s="63">
        <v>3</v>
      </c>
      <c r="AR166" s="63">
        <v>3</v>
      </c>
      <c r="AS166" s="63">
        <v>4</v>
      </c>
      <c r="AT166" s="63">
        <v>2</v>
      </c>
      <c r="AU166" s="63">
        <v>2</v>
      </c>
      <c r="AV166" s="63">
        <v>2</v>
      </c>
      <c r="AW166" s="63">
        <v>2</v>
      </c>
      <c r="AX166" s="63">
        <v>3</v>
      </c>
      <c r="AY166" s="63">
        <v>3</v>
      </c>
      <c r="AZ166" s="63">
        <v>5</v>
      </c>
      <c r="BA166" s="63">
        <v>4</v>
      </c>
      <c r="BB166" s="63">
        <v>4</v>
      </c>
      <c r="BC166" s="173">
        <v>3</v>
      </c>
      <c r="BD166" s="63">
        <v>4</v>
      </c>
      <c r="BE166" s="63">
        <v>3</v>
      </c>
      <c r="BF166" s="63">
        <v>4</v>
      </c>
      <c r="BG166" s="63">
        <v>4</v>
      </c>
      <c r="BH166" s="156">
        <f t="shared" si="111"/>
        <v>3.8</v>
      </c>
    </row>
    <row r="167" spans="1:60" s="31" customFormat="1">
      <c r="A167" s="30"/>
      <c r="B167" s="30"/>
      <c r="C167" s="116">
        <v>44792</v>
      </c>
      <c r="D167" s="116">
        <v>44793</v>
      </c>
      <c r="E167" s="116">
        <v>44794</v>
      </c>
      <c r="F167" s="116">
        <v>44795</v>
      </c>
      <c r="G167" s="116">
        <v>44796</v>
      </c>
      <c r="H167" s="116">
        <v>44797</v>
      </c>
      <c r="I167" s="116">
        <v>44798</v>
      </c>
      <c r="J167" s="116">
        <v>44799</v>
      </c>
      <c r="K167" s="116">
        <v>44800</v>
      </c>
      <c r="L167" s="116">
        <v>44801</v>
      </c>
      <c r="M167" s="116">
        <v>44802</v>
      </c>
      <c r="N167" s="116">
        <v>44803</v>
      </c>
      <c r="O167" s="116">
        <v>44804</v>
      </c>
      <c r="P167" s="116">
        <v>44805</v>
      </c>
      <c r="Q167" s="116">
        <v>44806</v>
      </c>
      <c r="R167" s="116">
        <v>44807</v>
      </c>
      <c r="S167" s="116">
        <v>44808</v>
      </c>
      <c r="T167" s="116">
        <v>44809</v>
      </c>
      <c r="U167" s="116">
        <v>44810</v>
      </c>
      <c r="V167" s="116">
        <v>44811</v>
      </c>
      <c r="W167" s="116">
        <v>44812</v>
      </c>
      <c r="X167" s="116">
        <v>44813</v>
      </c>
      <c r="Y167" s="116">
        <v>44814</v>
      </c>
      <c r="Z167" s="116">
        <v>44815</v>
      </c>
      <c r="AA167" s="116">
        <v>44816</v>
      </c>
      <c r="AB167" s="116">
        <v>44817</v>
      </c>
      <c r="AC167" s="116">
        <v>44818</v>
      </c>
      <c r="AD167" s="116">
        <v>44819</v>
      </c>
      <c r="AE167" s="161">
        <v>44820</v>
      </c>
      <c r="AF167" s="161">
        <v>44821</v>
      </c>
      <c r="AG167" s="161">
        <v>44822</v>
      </c>
      <c r="AH167" s="161">
        <v>44823</v>
      </c>
      <c r="AI167" s="161">
        <v>44824</v>
      </c>
      <c r="AJ167" s="161">
        <v>44825</v>
      </c>
      <c r="AK167" s="161">
        <v>44826</v>
      </c>
      <c r="AL167" s="116">
        <v>44827</v>
      </c>
      <c r="AM167" s="116">
        <v>44828</v>
      </c>
      <c r="AN167" s="116">
        <v>44829</v>
      </c>
      <c r="AO167" s="116">
        <v>44830</v>
      </c>
      <c r="AP167" s="116">
        <v>44831</v>
      </c>
      <c r="AQ167" s="116">
        <v>44832</v>
      </c>
      <c r="AR167" s="116">
        <v>44833</v>
      </c>
      <c r="AS167" s="116">
        <v>44834</v>
      </c>
      <c r="AT167" s="116">
        <v>44835</v>
      </c>
      <c r="AU167" s="116">
        <v>44836</v>
      </c>
      <c r="AV167" s="116">
        <v>44837</v>
      </c>
      <c r="AW167" s="116">
        <v>44838</v>
      </c>
      <c r="AX167" s="116">
        <v>44839</v>
      </c>
      <c r="AY167" s="116">
        <v>44840</v>
      </c>
      <c r="AZ167" s="116">
        <v>44841</v>
      </c>
      <c r="BA167" s="116">
        <v>44842</v>
      </c>
      <c r="BB167" s="116">
        <v>44843</v>
      </c>
      <c r="BC167" s="174">
        <v>44844</v>
      </c>
      <c r="BD167" s="116">
        <v>44845</v>
      </c>
      <c r="BE167" s="116">
        <v>44846</v>
      </c>
      <c r="BF167" s="116">
        <v>44847</v>
      </c>
      <c r="BG167" s="116">
        <v>44848</v>
      </c>
      <c r="BH167" s="156">
        <f t="shared" si="111"/>
        <v>44820</v>
      </c>
    </row>
    <row r="168" spans="1:60" s="31" customFormat="1">
      <c r="A168" s="30" t="s">
        <v>536</v>
      </c>
      <c r="B168" s="30" t="s">
        <v>549</v>
      </c>
      <c r="C168" s="64">
        <v>41</v>
      </c>
      <c r="D168" s="64">
        <v>41</v>
      </c>
      <c r="E168" s="64">
        <v>41</v>
      </c>
      <c r="F168" s="64">
        <v>41</v>
      </c>
      <c r="G168" s="64">
        <v>41</v>
      </c>
      <c r="H168" s="64">
        <v>41</v>
      </c>
      <c r="I168" s="64">
        <v>41</v>
      </c>
      <c r="J168" s="64">
        <v>38</v>
      </c>
      <c r="K168" s="64">
        <v>38</v>
      </c>
      <c r="L168" s="64">
        <v>38</v>
      </c>
      <c r="M168" s="64">
        <v>38</v>
      </c>
      <c r="N168" s="64">
        <v>38</v>
      </c>
      <c r="O168" s="64">
        <v>38</v>
      </c>
      <c r="P168" s="64">
        <v>38</v>
      </c>
      <c r="Q168" s="64">
        <v>31</v>
      </c>
      <c r="R168" s="64">
        <v>31</v>
      </c>
      <c r="S168" s="64">
        <v>31</v>
      </c>
      <c r="T168" s="64">
        <v>31</v>
      </c>
      <c r="U168" s="64">
        <v>31</v>
      </c>
      <c r="V168" s="64">
        <v>31</v>
      </c>
      <c r="W168" s="64">
        <v>31</v>
      </c>
      <c r="X168" s="64">
        <v>38</v>
      </c>
      <c r="Y168" s="64">
        <v>38</v>
      </c>
      <c r="Z168" s="64">
        <v>38</v>
      </c>
      <c r="AA168" s="64">
        <v>38</v>
      </c>
      <c r="AB168" s="64">
        <v>38</v>
      </c>
      <c r="AC168" s="64">
        <v>38</v>
      </c>
      <c r="AD168" s="64">
        <v>38</v>
      </c>
      <c r="AE168" s="162">
        <v>38</v>
      </c>
      <c r="AF168" s="162">
        <v>38</v>
      </c>
      <c r="AG168" s="162">
        <v>38</v>
      </c>
      <c r="AH168" s="162">
        <v>38</v>
      </c>
      <c r="AI168" s="162">
        <v>38</v>
      </c>
      <c r="AJ168" s="162">
        <v>38</v>
      </c>
      <c r="AK168" s="162">
        <v>38</v>
      </c>
      <c r="AL168" s="64">
        <v>31</v>
      </c>
      <c r="AM168" s="64">
        <v>31</v>
      </c>
      <c r="AN168" s="64">
        <v>31</v>
      </c>
      <c r="AO168" s="64">
        <v>31</v>
      </c>
      <c r="AP168" s="64">
        <v>31</v>
      </c>
      <c r="AQ168" s="64">
        <v>31</v>
      </c>
      <c r="AR168" s="64">
        <v>31</v>
      </c>
      <c r="AS168" s="64">
        <v>15</v>
      </c>
      <c r="AT168" s="64">
        <v>15</v>
      </c>
      <c r="AU168" s="64">
        <v>15</v>
      </c>
      <c r="AV168" s="64">
        <v>15</v>
      </c>
      <c r="AW168" s="64">
        <v>15</v>
      </c>
      <c r="AX168" s="64">
        <v>15</v>
      </c>
      <c r="AY168" s="64">
        <v>15</v>
      </c>
      <c r="AZ168" s="64">
        <v>1</v>
      </c>
      <c r="BA168" s="64">
        <v>1</v>
      </c>
      <c r="BB168" s="64">
        <v>1</v>
      </c>
      <c r="BC168" s="175">
        <v>1</v>
      </c>
      <c r="BD168" s="64">
        <v>1</v>
      </c>
      <c r="BE168" s="64">
        <v>1</v>
      </c>
      <c r="BF168" s="64">
        <v>1</v>
      </c>
      <c r="BG168" s="64">
        <v>1</v>
      </c>
      <c r="BH168" s="156">
        <f t="shared" si="111"/>
        <v>28.631578947368421</v>
      </c>
    </row>
    <row r="169" spans="1:60" s="31" customFormat="1">
      <c r="A169" s="30" t="s">
        <v>537</v>
      </c>
      <c r="B169" s="30" t="s">
        <v>549</v>
      </c>
      <c r="C169" s="65">
        <v>6</v>
      </c>
      <c r="D169" s="65">
        <v>6</v>
      </c>
      <c r="E169" s="65">
        <v>6</v>
      </c>
      <c r="F169" s="65">
        <v>6</v>
      </c>
      <c r="G169" s="65">
        <v>6</v>
      </c>
      <c r="H169" s="65">
        <v>6</v>
      </c>
      <c r="I169" s="65">
        <v>6</v>
      </c>
      <c r="J169" s="117">
        <v>5</v>
      </c>
      <c r="K169" s="117">
        <v>5</v>
      </c>
      <c r="L169" s="117">
        <v>5</v>
      </c>
      <c r="M169" s="117">
        <v>5</v>
      </c>
      <c r="N169" s="117">
        <v>5</v>
      </c>
      <c r="O169" s="117">
        <v>5</v>
      </c>
      <c r="P169" s="117">
        <v>5</v>
      </c>
      <c r="Q169" s="117">
        <v>4</v>
      </c>
      <c r="R169" s="117">
        <v>4</v>
      </c>
      <c r="S169" s="117">
        <v>4</v>
      </c>
      <c r="T169" s="117">
        <v>4</v>
      </c>
      <c r="U169" s="117">
        <v>4</v>
      </c>
      <c r="V169" s="117">
        <v>4</v>
      </c>
      <c r="W169" s="117">
        <v>4</v>
      </c>
      <c r="X169" s="117">
        <v>5</v>
      </c>
      <c r="Y169" s="117">
        <v>5</v>
      </c>
      <c r="Z169" s="117">
        <v>5</v>
      </c>
      <c r="AA169" s="117">
        <v>5</v>
      </c>
      <c r="AB169" s="117">
        <v>5</v>
      </c>
      <c r="AC169" s="117">
        <v>5</v>
      </c>
      <c r="AD169" s="117">
        <v>5</v>
      </c>
      <c r="AE169" s="163">
        <v>5</v>
      </c>
      <c r="AF169" s="163">
        <v>5</v>
      </c>
      <c r="AG169" s="163">
        <v>5</v>
      </c>
      <c r="AH169" s="163">
        <v>5</v>
      </c>
      <c r="AI169" s="163">
        <v>5</v>
      </c>
      <c r="AJ169" s="163">
        <v>5</v>
      </c>
      <c r="AK169" s="163">
        <v>5</v>
      </c>
      <c r="AL169" s="117">
        <v>4</v>
      </c>
      <c r="AM169" s="117">
        <v>4</v>
      </c>
      <c r="AN169" s="117">
        <v>4</v>
      </c>
      <c r="AO169" s="117">
        <v>4</v>
      </c>
      <c r="AP169" s="117">
        <v>4</v>
      </c>
      <c r="AQ169" s="117">
        <v>4</v>
      </c>
      <c r="AR169" s="117">
        <v>4</v>
      </c>
      <c r="AS169" s="117">
        <v>2</v>
      </c>
      <c r="AT169" s="117">
        <v>2</v>
      </c>
      <c r="AU169" s="117">
        <v>2</v>
      </c>
      <c r="AV169" s="117">
        <v>2</v>
      </c>
      <c r="AW169" s="117">
        <v>2</v>
      </c>
      <c r="AX169" s="117">
        <v>2</v>
      </c>
      <c r="AY169" s="117">
        <v>2</v>
      </c>
      <c r="AZ169" s="117">
        <v>1</v>
      </c>
      <c r="BA169" s="117">
        <v>0</v>
      </c>
      <c r="BB169" s="117">
        <v>1</v>
      </c>
      <c r="BC169" s="176">
        <v>0</v>
      </c>
      <c r="BD169" s="117">
        <v>1</v>
      </c>
      <c r="BE169" s="117">
        <v>0</v>
      </c>
      <c r="BF169" s="117">
        <v>0</v>
      </c>
      <c r="BG169" s="118">
        <v>1</v>
      </c>
      <c r="BH169" s="156">
        <f t="shared" si="111"/>
        <v>3.8771929824561404</v>
      </c>
    </row>
    <row r="170" spans="1:60" s="121" customFormat="1">
      <c r="A170" s="119" t="s">
        <v>543</v>
      </c>
      <c r="B170" s="119" t="s">
        <v>549</v>
      </c>
      <c r="C170" s="120">
        <f>C168*1.25</f>
        <v>51.25</v>
      </c>
      <c r="D170" s="120">
        <f t="shared" ref="D170:BG170" si="118">D168*1.25</f>
        <v>51.25</v>
      </c>
      <c r="E170" s="120">
        <f t="shared" si="118"/>
        <v>51.25</v>
      </c>
      <c r="F170" s="120">
        <f t="shared" si="118"/>
        <v>51.25</v>
      </c>
      <c r="G170" s="120">
        <f t="shared" si="118"/>
        <v>51.25</v>
      </c>
      <c r="H170" s="120">
        <f t="shared" si="118"/>
        <v>51.25</v>
      </c>
      <c r="I170" s="120">
        <f t="shared" si="118"/>
        <v>51.25</v>
      </c>
      <c r="J170" s="120">
        <f t="shared" si="118"/>
        <v>47.5</v>
      </c>
      <c r="K170" s="120">
        <f t="shared" si="118"/>
        <v>47.5</v>
      </c>
      <c r="L170" s="120">
        <f t="shared" si="118"/>
        <v>47.5</v>
      </c>
      <c r="M170" s="120">
        <f t="shared" si="118"/>
        <v>47.5</v>
      </c>
      <c r="N170" s="120">
        <f t="shared" si="118"/>
        <v>47.5</v>
      </c>
      <c r="O170" s="120">
        <f t="shared" si="118"/>
        <v>47.5</v>
      </c>
      <c r="P170" s="120">
        <f t="shared" si="118"/>
        <v>47.5</v>
      </c>
      <c r="Q170" s="120">
        <f t="shared" si="118"/>
        <v>38.75</v>
      </c>
      <c r="R170" s="120">
        <f t="shared" si="118"/>
        <v>38.75</v>
      </c>
      <c r="S170" s="120">
        <f t="shared" si="118"/>
        <v>38.75</v>
      </c>
      <c r="T170" s="120">
        <f t="shared" si="118"/>
        <v>38.75</v>
      </c>
      <c r="U170" s="120">
        <f t="shared" si="118"/>
        <v>38.75</v>
      </c>
      <c r="V170" s="120">
        <f t="shared" si="118"/>
        <v>38.75</v>
      </c>
      <c r="W170" s="120">
        <f t="shared" si="118"/>
        <v>38.75</v>
      </c>
      <c r="X170" s="120">
        <f t="shared" si="118"/>
        <v>47.5</v>
      </c>
      <c r="Y170" s="120">
        <f t="shared" si="118"/>
        <v>47.5</v>
      </c>
      <c r="Z170" s="120">
        <f t="shared" si="118"/>
        <v>47.5</v>
      </c>
      <c r="AA170" s="120">
        <f t="shared" si="118"/>
        <v>47.5</v>
      </c>
      <c r="AB170" s="120">
        <f t="shared" si="118"/>
        <v>47.5</v>
      </c>
      <c r="AC170" s="120">
        <f t="shared" si="118"/>
        <v>47.5</v>
      </c>
      <c r="AD170" s="120">
        <f t="shared" si="118"/>
        <v>47.5</v>
      </c>
      <c r="AE170" s="162">
        <f t="shared" ref="AE170:AK170" si="119">AE168*1.25</f>
        <v>47.5</v>
      </c>
      <c r="AF170" s="162">
        <f t="shared" si="119"/>
        <v>47.5</v>
      </c>
      <c r="AG170" s="162">
        <f t="shared" si="119"/>
        <v>47.5</v>
      </c>
      <c r="AH170" s="162">
        <f t="shared" si="119"/>
        <v>47.5</v>
      </c>
      <c r="AI170" s="162">
        <f t="shared" si="119"/>
        <v>47.5</v>
      </c>
      <c r="AJ170" s="162">
        <f t="shared" si="119"/>
        <v>47.5</v>
      </c>
      <c r="AK170" s="162">
        <f t="shared" si="119"/>
        <v>47.5</v>
      </c>
      <c r="AL170" s="120">
        <f t="shared" si="118"/>
        <v>38.75</v>
      </c>
      <c r="AM170" s="120">
        <f t="shared" si="118"/>
        <v>38.75</v>
      </c>
      <c r="AN170" s="120">
        <f t="shared" si="118"/>
        <v>38.75</v>
      </c>
      <c r="AO170" s="120">
        <f t="shared" si="118"/>
        <v>38.75</v>
      </c>
      <c r="AP170" s="120">
        <f t="shared" si="118"/>
        <v>38.75</v>
      </c>
      <c r="AQ170" s="120">
        <f t="shared" si="118"/>
        <v>38.75</v>
      </c>
      <c r="AR170" s="120">
        <f t="shared" si="118"/>
        <v>38.75</v>
      </c>
      <c r="AS170" s="120">
        <f t="shared" si="118"/>
        <v>18.75</v>
      </c>
      <c r="AT170" s="120">
        <f t="shared" si="118"/>
        <v>18.75</v>
      </c>
      <c r="AU170" s="120">
        <f t="shared" si="118"/>
        <v>18.75</v>
      </c>
      <c r="AV170" s="120">
        <f t="shared" si="118"/>
        <v>18.75</v>
      </c>
      <c r="AW170" s="120">
        <f t="shared" si="118"/>
        <v>18.75</v>
      </c>
      <c r="AX170" s="120">
        <f t="shared" si="118"/>
        <v>18.75</v>
      </c>
      <c r="AY170" s="120">
        <f t="shared" si="118"/>
        <v>18.75</v>
      </c>
      <c r="AZ170" s="120">
        <f t="shared" si="118"/>
        <v>1.25</v>
      </c>
      <c r="BA170" s="120">
        <f t="shared" si="118"/>
        <v>1.25</v>
      </c>
      <c r="BB170" s="120">
        <f t="shared" si="118"/>
        <v>1.25</v>
      </c>
      <c r="BC170" s="175">
        <f t="shared" si="118"/>
        <v>1.25</v>
      </c>
      <c r="BD170" s="120">
        <f t="shared" si="118"/>
        <v>1.25</v>
      </c>
      <c r="BE170" s="120">
        <f t="shared" si="118"/>
        <v>1.25</v>
      </c>
      <c r="BF170" s="120">
        <f t="shared" si="118"/>
        <v>1.25</v>
      </c>
      <c r="BG170" s="120">
        <f t="shared" si="118"/>
        <v>1.25</v>
      </c>
      <c r="BH170" s="156">
        <f t="shared" si="111"/>
        <v>35.789473684210527</v>
      </c>
    </row>
    <row r="171" spans="1:60" s="121" customFormat="1">
      <c r="A171" s="119" t="s">
        <v>546</v>
      </c>
      <c r="B171" s="119" t="s">
        <v>549</v>
      </c>
      <c r="C171" s="122">
        <v>7</v>
      </c>
      <c r="D171" s="122">
        <v>7</v>
      </c>
      <c r="E171" s="122">
        <v>7</v>
      </c>
      <c r="F171" s="122">
        <v>7</v>
      </c>
      <c r="G171" s="122">
        <v>7</v>
      </c>
      <c r="H171" s="122">
        <v>7</v>
      </c>
      <c r="I171" s="122">
        <v>7</v>
      </c>
      <c r="J171" s="122">
        <v>6</v>
      </c>
      <c r="K171" s="122">
        <v>6</v>
      </c>
      <c r="L171" s="122">
        <v>6</v>
      </c>
      <c r="M171" s="122">
        <v>6</v>
      </c>
      <c r="N171" s="122">
        <v>6</v>
      </c>
      <c r="O171" s="122">
        <v>6</v>
      </c>
      <c r="P171" s="122">
        <v>6</v>
      </c>
      <c r="Q171" s="122">
        <v>5</v>
      </c>
      <c r="R171" s="122">
        <v>5</v>
      </c>
      <c r="S171" s="122">
        <v>5</v>
      </c>
      <c r="T171" s="122">
        <v>5</v>
      </c>
      <c r="U171" s="122">
        <v>5</v>
      </c>
      <c r="V171" s="122">
        <v>5</v>
      </c>
      <c r="W171" s="122">
        <v>5</v>
      </c>
      <c r="X171" s="122">
        <v>6</v>
      </c>
      <c r="Y171" s="122">
        <v>6</v>
      </c>
      <c r="Z171" s="122">
        <v>6</v>
      </c>
      <c r="AA171" s="122">
        <v>6</v>
      </c>
      <c r="AB171" s="122">
        <v>6</v>
      </c>
      <c r="AC171" s="122">
        <v>6</v>
      </c>
      <c r="AD171" s="122">
        <v>6</v>
      </c>
      <c r="AE171" s="164">
        <v>6</v>
      </c>
      <c r="AF171" s="164">
        <v>6</v>
      </c>
      <c r="AG171" s="164">
        <v>6</v>
      </c>
      <c r="AH171" s="164">
        <v>6</v>
      </c>
      <c r="AI171" s="164">
        <v>6</v>
      </c>
      <c r="AJ171" s="164">
        <v>6</v>
      </c>
      <c r="AK171" s="164">
        <v>6</v>
      </c>
      <c r="AL171" s="122">
        <v>5</v>
      </c>
      <c r="AM171" s="122">
        <v>5</v>
      </c>
      <c r="AN171" s="122">
        <v>5</v>
      </c>
      <c r="AO171" s="122">
        <v>5</v>
      </c>
      <c r="AP171" s="122">
        <v>5</v>
      </c>
      <c r="AQ171" s="122">
        <v>5</v>
      </c>
      <c r="AR171" s="122">
        <v>5</v>
      </c>
      <c r="AS171" s="122">
        <v>3</v>
      </c>
      <c r="AT171" s="122">
        <v>3</v>
      </c>
      <c r="AU171" s="122">
        <v>3</v>
      </c>
      <c r="AV171" s="122">
        <v>3</v>
      </c>
      <c r="AW171" s="122">
        <v>3</v>
      </c>
      <c r="AX171" s="122">
        <v>3</v>
      </c>
      <c r="AY171" s="122">
        <v>3</v>
      </c>
      <c r="AZ171" s="122">
        <v>1</v>
      </c>
      <c r="BA171" s="122">
        <v>0</v>
      </c>
      <c r="BB171" s="122">
        <v>1</v>
      </c>
      <c r="BC171" s="177">
        <v>0</v>
      </c>
      <c r="BD171" s="122">
        <v>1</v>
      </c>
      <c r="BE171" s="122">
        <v>0</v>
      </c>
      <c r="BF171" s="122">
        <v>0</v>
      </c>
      <c r="BG171" s="122">
        <v>1</v>
      </c>
      <c r="BH171" s="156">
        <f t="shared" si="111"/>
        <v>4.7368421052631575</v>
      </c>
    </row>
    <row r="172" spans="1:60" s="121" customFormat="1">
      <c r="A172" s="119" t="s">
        <v>540</v>
      </c>
      <c r="B172" s="119" t="s">
        <v>549</v>
      </c>
      <c r="C172" s="120">
        <f>C168*1.5</f>
        <v>61.5</v>
      </c>
      <c r="D172" s="120">
        <f t="shared" ref="D172:BG172" si="120">D168*1.5</f>
        <v>61.5</v>
      </c>
      <c r="E172" s="120">
        <f t="shared" si="120"/>
        <v>61.5</v>
      </c>
      <c r="F172" s="120">
        <f t="shared" si="120"/>
        <v>61.5</v>
      </c>
      <c r="G172" s="120">
        <f t="shared" si="120"/>
        <v>61.5</v>
      </c>
      <c r="H172" s="120">
        <f t="shared" si="120"/>
        <v>61.5</v>
      </c>
      <c r="I172" s="120">
        <f t="shared" si="120"/>
        <v>61.5</v>
      </c>
      <c r="J172" s="120">
        <f t="shared" si="120"/>
        <v>57</v>
      </c>
      <c r="K172" s="120">
        <f t="shared" si="120"/>
        <v>57</v>
      </c>
      <c r="L172" s="120">
        <f t="shared" si="120"/>
        <v>57</v>
      </c>
      <c r="M172" s="120">
        <f t="shared" si="120"/>
        <v>57</v>
      </c>
      <c r="N172" s="120">
        <f t="shared" si="120"/>
        <v>57</v>
      </c>
      <c r="O172" s="120">
        <f t="shared" si="120"/>
        <v>57</v>
      </c>
      <c r="P172" s="120">
        <f t="shared" si="120"/>
        <v>57</v>
      </c>
      <c r="Q172" s="120">
        <f t="shared" si="120"/>
        <v>46.5</v>
      </c>
      <c r="R172" s="120">
        <f t="shared" si="120"/>
        <v>46.5</v>
      </c>
      <c r="S172" s="120">
        <f t="shared" si="120"/>
        <v>46.5</v>
      </c>
      <c r="T172" s="120">
        <f t="shared" si="120"/>
        <v>46.5</v>
      </c>
      <c r="U172" s="120">
        <f t="shared" si="120"/>
        <v>46.5</v>
      </c>
      <c r="V172" s="120">
        <f t="shared" si="120"/>
        <v>46.5</v>
      </c>
      <c r="W172" s="120">
        <f t="shared" si="120"/>
        <v>46.5</v>
      </c>
      <c r="X172" s="120">
        <f t="shared" si="120"/>
        <v>57</v>
      </c>
      <c r="Y172" s="120">
        <f t="shared" si="120"/>
        <v>57</v>
      </c>
      <c r="Z172" s="120">
        <f t="shared" si="120"/>
        <v>57</v>
      </c>
      <c r="AA172" s="120">
        <f t="shared" si="120"/>
        <v>57</v>
      </c>
      <c r="AB172" s="120">
        <f t="shared" si="120"/>
        <v>57</v>
      </c>
      <c r="AC172" s="120">
        <f t="shared" si="120"/>
        <v>57</v>
      </c>
      <c r="AD172" s="120">
        <f t="shared" si="120"/>
        <v>57</v>
      </c>
      <c r="AE172" s="162">
        <f t="shared" ref="AE172:AK172" si="121">AE168*1.5</f>
        <v>57</v>
      </c>
      <c r="AF172" s="162">
        <f t="shared" si="121"/>
        <v>57</v>
      </c>
      <c r="AG172" s="162">
        <f t="shared" si="121"/>
        <v>57</v>
      </c>
      <c r="AH172" s="162">
        <f t="shared" si="121"/>
        <v>57</v>
      </c>
      <c r="AI172" s="162">
        <f t="shared" si="121"/>
        <v>57</v>
      </c>
      <c r="AJ172" s="162">
        <f t="shared" si="121"/>
        <v>57</v>
      </c>
      <c r="AK172" s="162">
        <f t="shared" si="121"/>
        <v>57</v>
      </c>
      <c r="AL172" s="120">
        <f t="shared" si="120"/>
        <v>46.5</v>
      </c>
      <c r="AM172" s="120">
        <f t="shared" si="120"/>
        <v>46.5</v>
      </c>
      <c r="AN172" s="120">
        <f t="shared" si="120"/>
        <v>46.5</v>
      </c>
      <c r="AO172" s="120">
        <f t="shared" si="120"/>
        <v>46.5</v>
      </c>
      <c r="AP172" s="120">
        <f t="shared" si="120"/>
        <v>46.5</v>
      </c>
      <c r="AQ172" s="120">
        <f t="shared" si="120"/>
        <v>46.5</v>
      </c>
      <c r="AR172" s="120">
        <f t="shared" si="120"/>
        <v>46.5</v>
      </c>
      <c r="AS172" s="120">
        <f t="shared" si="120"/>
        <v>22.5</v>
      </c>
      <c r="AT172" s="120">
        <f t="shared" si="120"/>
        <v>22.5</v>
      </c>
      <c r="AU172" s="120">
        <f t="shared" si="120"/>
        <v>22.5</v>
      </c>
      <c r="AV172" s="120">
        <f t="shared" si="120"/>
        <v>22.5</v>
      </c>
      <c r="AW172" s="120">
        <f t="shared" si="120"/>
        <v>22.5</v>
      </c>
      <c r="AX172" s="120">
        <f t="shared" si="120"/>
        <v>22.5</v>
      </c>
      <c r="AY172" s="120">
        <f t="shared" si="120"/>
        <v>22.5</v>
      </c>
      <c r="AZ172" s="120">
        <f t="shared" si="120"/>
        <v>1.5</v>
      </c>
      <c r="BA172" s="120">
        <f t="shared" si="120"/>
        <v>1.5</v>
      </c>
      <c r="BB172" s="120">
        <f t="shared" si="120"/>
        <v>1.5</v>
      </c>
      <c r="BC172" s="175">
        <f t="shared" si="120"/>
        <v>1.5</v>
      </c>
      <c r="BD172" s="120">
        <f t="shared" si="120"/>
        <v>1.5</v>
      </c>
      <c r="BE172" s="120">
        <f t="shared" si="120"/>
        <v>1.5</v>
      </c>
      <c r="BF172" s="120">
        <f t="shared" si="120"/>
        <v>1.5</v>
      </c>
      <c r="BG172" s="120">
        <f t="shared" si="120"/>
        <v>1.5</v>
      </c>
      <c r="BH172" s="156">
        <f t="shared" si="111"/>
        <v>42.94736842105263</v>
      </c>
    </row>
    <row r="173" spans="1:60" s="121" customFormat="1">
      <c r="A173" s="119" t="s">
        <v>541</v>
      </c>
      <c r="B173" s="119" t="s">
        <v>549</v>
      </c>
      <c r="C173" s="122">
        <v>8</v>
      </c>
      <c r="D173" s="122">
        <v>8</v>
      </c>
      <c r="E173" s="122">
        <v>8</v>
      </c>
      <c r="F173" s="122">
        <v>8</v>
      </c>
      <c r="G173" s="122">
        <v>8</v>
      </c>
      <c r="H173" s="122">
        <v>8</v>
      </c>
      <c r="I173" s="122">
        <v>8</v>
      </c>
      <c r="J173" s="122">
        <v>8</v>
      </c>
      <c r="K173" s="122">
        <v>8</v>
      </c>
      <c r="L173" s="122">
        <v>8</v>
      </c>
      <c r="M173" s="122">
        <v>8</v>
      </c>
      <c r="N173" s="122">
        <v>8</v>
      </c>
      <c r="O173" s="122">
        <v>8</v>
      </c>
      <c r="P173" s="122">
        <v>8</v>
      </c>
      <c r="Q173" s="122">
        <v>6</v>
      </c>
      <c r="R173" s="122">
        <v>6</v>
      </c>
      <c r="S173" s="122">
        <v>6</v>
      </c>
      <c r="T173" s="122">
        <v>6</v>
      </c>
      <c r="U173" s="122">
        <v>6</v>
      </c>
      <c r="V173" s="122">
        <v>6</v>
      </c>
      <c r="W173" s="122">
        <v>6</v>
      </c>
      <c r="X173" s="122">
        <v>8</v>
      </c>
      <c r="Y173" s="122">
        <v>8</v>
      </c>
      <c r="Z173" s="122">
        <v>8</v>
      </c>
      <c r="AA173" s="122">
        <v>8</v>
      </c>
      <c r="AB173" s="122">
        <v>8</v>
      </c>
      <c r="AC173" s="122">
        <v>8</v>
      </c>
      <c r="AD173" s="122">
        <v>8</v>
      </c>
      <c r="AE173" s="164">
        <v>8</v>
      </c>
      <c r="AF173" s="164">
        <v>8</v>
      </c>
      <c r="AG173" s="164">
        <v>8</v>
      </c>
      <c r="AH173" s="164">
        <v>8</v>
      </c>
      <c r="AI173" s="164">
        <v>8</v>
      </c>
      <c r="AJ173" s="164">
        <v>8</v>
      </c>
      <c r="AK173" s="164">
        <v>8</v>
      </c>
      <c r="AL173" s="122">
        <v>6</v>
      </c>
      <c r="AM173" s="122">
        <v>6</v>
      </c>
      <c r="AN173" s="122">
        <v>6</v>
      </c>
      <c r="AO173" s="122">
        <v>6</v>
      </c>
      <c r="AP173" s="122">
        <v>6</v>
      </c>
      <c r="AQ173" s="122">
        <v>6</v>
      </c>
      <c r="AR173" s="122">
        <v>6</v>
      </c>
      <c r="AS173" s="122">
        <v>3</v>
      </c>
      <c r="AT173" s="122">
        <v>3</v>
      </c>
      <c r="AU173" s="122">
        <v>3</v>
      </c>
      <c r="AV173" s="122">
        <v>3</v>
      </c>
      <c r="AW173" s="122">
        <v>3</v>
      </c>
      <c r="AX173" s="122">
        <v>3</v>
      </c>
      <c r="AY173" s="122">
        <v>3</v>
      </c>
      <c r="AZ173" s="122">
        <v>1</v>
      </c>
      <c r="BA173" s="122">
        <v>1</v>
      </c>
      <c r="BB173" s="122">
        <v>1</v>
      </c>
      <c r="BC173" s="177">
        <v>1</v>
      </c>
      <c r="BD173" s="122">
        <v>1</v>
      </c>
      <c r="BE173" s="122">
        <v>1</v>
      </c>
      <c r="BF173" s="122">
        <v>1</v>
      </c>
      <c r="BG173" s="122">
        <v>1</v>
      </c>
      <c r="BH173" s="156">
        <f t="shared" si="111"/>
        <v>5.9122807017543861</v>
      </c>
    </row>
    <row r="174" spans="1:60">
      <c r="A174" s="12"/>
      <c r="B174" s="12"/>
      <c r="BH174" s="156" t="e">
        <f t="shared" si="111"/>
        <v>#DIV/0!</v>
      </c>
    </row>
    <row r="175" spans="1:60" hidden="1">
      <c r="A175" s="12" t="s">
        <v>531</v>
      </c>
      <c r="B175" s="12" t="s">
        <v>374</v>
      </c>
      <c r="C175" s="35">
        <v>3</v>
      </c>
      <c r="D175" s="35">
        <v>9</v>
      </c>
      <c r="E175" s="35">
        <v>8</v>
      </c>
      <c r="F175" s="35">
        <v>9</v>
      </c>
      <c r="G175" s="35">
        <v>8</v>
      </c>
      <c r="H175" s="35">
        <v>8</v>
      </c>
      <c r="I175" s="35">
        <v>8</v>
      </c>
      <c r="J175" s="35">
        <v>16</v>
      </c>
      <c r="K175" s="35">
        <v>17</v>
      </c>
      <c r="L175" s="35">
        <v>15</v>
      </c>
      <c r="M175" s="35">
        <v>8</v>
      </c>
      <c r="N175" s="35">
        <v>5</v>
      </c>
      <c r="O175" s="35">
        <v>9</v>
      </c>
      <c r="P175" s="35">
        <v>9</v>
      </c>
      <c r="Q175" s="35">
        <v>10</v>
      </c>
      <c r="R175" s="35">
        <v>14</v>
      </c>
      <c r="S175" s="35">
        <v>8</v>
      </c>
      <c r="T175" s="35">
        <v>1</v>
      </c>
      <c r="U175" s="35">
        <v>8</v>
      </c>
      <c r="V175" s="35">
        <v>15</v>
      </c>
      <c r="W175" s="35">
        <v>16</v>
      </c>
      <c r="X175" s="35">
        <v>18</v>
      </c>
      <c r="Y175" s="35">
        <v>18</v>
      </c>
      <c r="Z175" s="35">
        <v>12</v>
      </c>
      <c r="AA175" s="35">
        <v>10</v>
      </c>
      <c r="AB175" s="35">
        <v>20</v>
      </c>
      <c r="AC175" s="35">
        <v>18</v>
      </c>
      <c r="AD175" s="35">
        <v>21</v>
      </c>
      <c r="AL175" s="35">
        <v>18</v>
      </c>
      <c r="AM175" s="35">
        <v>13</v>
      </c>
      <c r="AN175" s="35">
        <v>11</v>
      </c>
      <c r="AO175" s="35">
        <v>7</v>
      </c>
      <c r="AP175" s="35">
        <v>19</v>
      </c>
      <c r="AQ175" s="35">
        <v>24</v>
      </c>
      <c r="AR175" s="35">
        <v>20</v>
      </c>
      <c r="AS175" s="35">
        <v>21</v>
      </c>
      <c r="AT175" s="35">
        <v>16</v>
      </c>
      <c r="AU175" s="35">
        <v>8</v>
      </c>
      <c r="AV175" s="35">
        <v>6</v>
      </c>
      <c r="AW175" s="35">
        <v>11</v>
      </c>
      <c r="AX175" s="35">
        <v>8</v>
      </c>
      <c r="AY175" s="35">
        <v>5</v>
      </c>
      <c r="AZ175" s="35">
        <v>3</v>
      </c>
      <c r="BA175" s="35">
        <v>2</v>
      </c>
      <c r="BB175" s="35">
        <v>1</v>
      </c>
      <c r="BC175" s="173">
        <v>1</v>
      </c>
      <c r="BD175" s="35">
        <v>2</v>
      </c>
      <c r="BE175" s="35">
        <v>1</v>
      </c>
      <c r="BF175" s="35">
        <v>1</v>
      </c>
      <c r="BG175" s="35">
        <v>1</v>
      </c>
      <c r="BH175" s="156">
        <f t="shared" si="111"/>
        <v>10.4</v>
      </c>
    </row>
    <row r="176" spans="1:60" hidden="1">
      <c r="A176" s="12" t="s">
        <v>532</v>
      </c>
      <c r="B176" s="12" t="s">
        <v>374</v>
      </c>
      <c r="C176" s="35">
        <v>0</v>
      </c>
      <c r="D176" s="35">
        <v>0</v>
      </c>
      <c r="E176" s="35">
        <v>0</v>
      </c>
      <c r="F176" s="35">
        <v>0</v>
      </c>
      <c r="G176" s="35">
        <v>0</v>
      </c>
      <c r="H176" s="35">
        <v>0</v>
      </c>
      <c r="I176" s="35">
        <v>3</v>
      </c>
      <c r="J176" s="35">
        <v>0</v>
      </c>
      <c r="K176" s="35">
        <v>0</v>
      </c>
      <c r="L176" s="35">
        <v>0</v>
      </c>
      <c r="M176" s="35">
        <v>0</v>
      </c>
      <c r="N176" s="35">
        <v>1</v>
      </c>
      <c r="O176" s="35">
        <v>1</v>
      </c>
      <c r="P176" s="35">
        <v>0</v>
      </c>
      <c r="Q176" s="35">
        <v>0</v>
      </c>
      <c r="R176" s="35">
        <v>0</v>
      </c>
      <c r="S176" s="35">
        <v>0</v>
      </c>
      <c r="T176" s="35">
        <v>1</v>
      </c>
      <c r="U176" s="35">
        <v>0</v>
      </c>
      <c r="V176" s="35">
        <v>0</v>
      </c>
      <c r="W176" s="35">
        <v>0</v>
      </c>
      <c r="X176" s="35">
        <v>1</v>
      </c>
      <c r="Y176" s="35">
        <v>0</v>
      </c>
      <c r="Z176" s="35">
        <v>0</v>
      </c>
      <c r="AA176" s="35">
        <v>0</v>
      </c>
      <c r="AB176" s="35">
        <v>0</v>
      </c>
      <c r="AC176" s="35">
        <v>2</v>
      </c>
      <c r="AD176" s="35">
        <v>1</v>
      </c>
      <c r="AL176" s="35">
        <v>0</v>
      </c>
      <c r="AM176" s="35">
        <v>0</v>
      </c>
      <c r="AN176" s="35">
        <v>0</v>
      </c>
      <c r="AO176" s="35">
        <v>5</v>
      </c>
      <c r="AP176" s="35">
        <v>2</v>
      </c>
      <c r="AQ176" s="35">
        <v>0</v>
      </c>
      <c r="AR176" s="35">
        <v>0</v>
      </c>
      <c r="AS176" s="35">
        <v>0</v>
      </c>
      <c r="AT176" s="35">
        <v>0</v>
      </c>
      <c r="AU176" s="35">
        <v>0</v>
      </c>
      <c r="AV176" s="35">
        <v>1</v>
      </c>
      <c r="AW176" s="35">
        <v>3</v>
      </c>
      <c r="AX176" s="35">
        <v>1</v>
      </c>
      <c r="AY176" s="35">
        <v>1</v>
      </c>
      <c r="AZ176" s="35">
        <v>0</v>
      </c>
      <c r="BA176" s="35">
        <v>0</v>
      </c>
      <c r="BB176" s="35">
        <v>0</v>
      </c>
      <c r="BC176" s="173">
        <v>0</v>
      </c>
      <c r="BD176" s="35">
        <v>0</v>
      </c>
      <c r="BE176" s="35">
        <v>0</v>
      </c>
      <c r="BF176" s="35">
        <v>0</v>
      </c>
      <c r="BG176" s="35">
        <v>0</v>
      </c>
      <c r="BH176" s="156">
        <f t="shared" si="111"/>
        <v>0.46</v>
      </c>
    </row>
    <row r="177" spans="1:60" s="21" customFormat="1">
      <c r="A177" s="20" t="s">
        <v>533</v>
      </c>
      <c r="B177" s="20" t="s">
        <v>374</v>
      </c>
      <c r="C177" s="41">
        <f>C175+C176</f>
        <v>3</v>
      </c>
      <c r="D177" s="41">
        <f t="shared" ref="D177:BG177" si="122">D175+D176</f>
        <v>9</v>
      </c>
      <c r="E177" s="41">
        <f t="shared" si="122"/>
        <v>8</v>
      </c>
      <c r="F177" s="41">
        <f t="shared" si="122"/>
        <v>9</v>
      </c>
      <c r="G177" s="41">
        <f t="shared" si="122"/>
        <v>8</v>
      </c>
      <c r="H177" s="41">
        <f t="shared" si="122"/>
        <v>8</v>
      </c>
      <c r="I177" s="41">
        <f t="shared" si="122"/>
        <v>11</v>
      </c>
      <c r="J177" s="41">
        <f t="shared" si="122"/>
        <v>16</v>
      </c>
      <c r="K177" s="41">
        <f t="shared" si="122"/>
        <v>17</v>
      </c>
      <c r="L177" s="41">
        <f t="shared" si="122"/>
        <v>15</v>
      </c>
      <c r="M177" s="41">
        <f t="shared" si="122"/>
        <v>8</v>
      </c>
      <c r="N177" s="41">
        <f t="shared" si="122"/>
        <v>6</v>
      </c>
      <c r="O177" s="41">
        <f t="shared" si="122"/>
        <v>10</v>
      </c>
      <c r="P177" s="41">
        <f t="shared" si="122"/>
        <v>9</v>
      </c>
      <c r="Q177" s="41">
        <f t="shared" si="122"/>
        <v>10</v>
      </c>
      <c r="R177" s="41">
        <f t="shared" si="122"/>
        <v>14</v>
      </c>
      <c r="S177" s="41">
        <f t="shared" si="122"/>
        <v>8</v>
      </c>
      <c r="T177" s="41">
        <f t="shared" si="122"/>
        <v>2</v>
      </c>
      <c r="U177" s="41">
        <f t="shared" si="122"/>
        <v>8</v>
      </c>
      <c r="V177" s="41">
        <f t="shared" si="122"/>
        <v>15</v>
      </c>
      <c r="W177" s="41">
        <f t="shared" si="122"/>
        <v>16</v>
      </c>
      <c r="X177" s="41">
        <f t="shared" si="122"/>
        <v>19</v>
      </c>
      <c r="Y177" s="41">
        <f t="shared" si="122"/>
        <v>18</v>
      </c>
      <c r="Z177" s="41">
        <f t="shared" si="122"/>
        <v>12</v>
      </c>
      <c r="AA177" s="41">
        <f t="shared" si="122"/>
        <v>10</v>
      </c>
      <c r="AB177" s="41">
        <f t="shared" si="122"/>
        <v>20</v>
      </c>
      <c r="AC177" s="41">
        <f t="shared" si="122"/>
        <v>20</v>
      </c>
      <c r="AD177" s="41">
        <f t="shared" si="122"/>
        <v>22</v>
      </c>
      <c r="AE177" s="160"/>
      <c r="AF177" s="160"/>
      <c r="AG177" s="160"/>
      <c r="AH177" s="160"/>
      <c r="AI177" s="160"/>
      <c r="AJ177" s="160"/>
      <c r="AK177" s="160"/>
      <c r="AL177" s="41">
        <f t="shared" si="122"/>
        <v>18</v>
      </c>
      <c r="AM177" s="41">
        <f t="shared" si="122"/>
        <v>13</v>
      </c>
      <c r="AN177" s="41">
        <f t="shared" si="122"/>
        <v>11</v>
      </c>
      <c r="AO177" s="41">
        <f t="shared" si="122"/>
        <v>12</v>
      </c>
      <c r="AP177" s="41">
        <f t="shared" si="122"/>
        <v>21</v>
      </c>
      <c r="AQ177" s="41">
        <f t="shared" si="122"/>
        <v>24</v>
      </c>
      <c r="AR177" s="41">
        <f t="shared" si="122"/>
        <v>20</v>
      </c>
      <c r="AS177" s="41">
        <f t="shared" si="122"/>
        <v>21</v>
      </c>
      <c r="AT177" s="41">
        <f t="shared" si="122"/>
        <v>16</v>
      </c>
      <c r="AU177" s="41">
        <f t="shared" si="122"/>
        <v>8</v>
      </c>
      <c r="AV177" s="41">
        <f t="shared" si="122"/>
        <v>7</v>
      </c>
      <c r="AW177" s="41">
        <f t="shared" si="122"/>
        <v>14</v>
      </c>
      <c r="AX177" s="41">
        <f t="shared" si="122"/>
        <v>9</v>
      </c>
      <c r="AY177" s="41">
        <f t="shared" si="122"/>
        <v>6</v>
      </c>
      <c r="AZ177" s="41">
        <f t="shared" si="122"/>
        <v>3</v>
      </c>
      <c r="BA177" s="41">
        <f t="shared" si="122"/>
        <v>2</v>
      </c>
      <c r="BB177" s="41">
        <f t="shared" si="122"/>
        <v>1</v>
      </c>
      <c r="BC177" s="173">
        <f t="shared" si="122"/>
        <v>1</v>
      </c>
      <c r="BD177" s="41">
        <f t="shared" si="122"/>
        <v>2</v>
      </c>
      <c r="BE177" s="41">
        <f t="shared" si="122"/>
        <v>1</v>
      </c>
      <c r="BF177" s="41">
        <f t="shared" si="122"/>
        <v>1</v>
      </c>
      <c r="BG177" s="41">
        <f t="shared" si="122"/>
        <v>1</v>
      </c>
      <c r="BH177" s="156">
        <f t="shared" si="111"/>
        <v>10.86</v>
      </c>
    </row>
    <row r="178" spans="1:60" s="21" customFormat="1">
      <c r="A178" s="20" t="s">
        <v>534</v>
      </c>
      <c r="B178" s="20" t="s">
        <v>374</v>
      </c>
      <c r="C178" s="41">
        <v>1</v>
      </c>
      <c r="D178" s="41">
        <v>1</v>
      </c>
      <c r="E178" s="41">
        <v>2</v>
      </c>
      <c r="F178" s="41">
        <v>2</v>
      </c>
      <c r="G178" s="41">
        <v>3</v>
      </c>
      <c r="H178" s="41">
        <v>1</v>
      </c>
      <c r="I178" s="41">
        <v>1</v>
      </c>
      <c r="J178" s="41">
        <v>2</v>
      </c>
      <c r="K178" s="41">
        <v>2</v>
      </c>
      <c r="L178" s="41">
        <v>2</v>
      </c>
      <c r="M178" s="41">
        <v>2</v>
      </c>
      <c r="N178" s="41">
        <v>2</v>
      </c>
      <c r="O178" s="41">
        <v>1</v>
      </c>
      <c r="P178" s="41">
        <v>1</v>
      </c>
      <c r="Q178" s="41">
        <v>1</v>
      </c>
      <c r="R178" s="41">
        <v>1</v>
      </c>
      <c r="S178" s="41">
        <v>2</v>
      </c>
      <c r="T178" s="41">
        <v>2</v>
      </c>
      <c r="U178" s="41">
        <v>2</v>
      </c>
      <c r="V178" s="41">
        <v>2</v>
      </c>
      <c r="W178" s="41">
        <v>1</v>
      </c>
      <c r="X178" s="41">
        <v>1</v>
      </c>
      <c r="Y178" s="41">
        <v>1</v>
      </c>
      <c r="Z178" s="41">
        <v>1</v>
      </c>
      <c r="AA178" s="41">
        <v>2</v>
      </c>
      <c r="AB178" s="41">
        <v>3</v>
      </c>
      <c r="AC178" s="41">
        <v>3</v>
      </c>
      <c r="AD178" s="41">
        <v>2</v>
      </c>
      <c r="AE178" s="160"/>
      <c r="AF178" s="160"/>
      <c r="AG178" s="160"/>
      <c r="AH178" s="160"/>
      <c r="AI178" s="160"/>
      <c r="AJ178" s="160"/>
      <c r="AK178" s="160"/>
      <c r="AL178" s="41">
        <v>2</v>
      </c>
      <c r="AM178" s="41">
        <v>3</v>
      </c>
      <c r="AN178" s="41">
        <v>3</v>
      </c>
      <c r="AO178" s="41">
        <v>3</v>
      </c>
      <c r="AP178" s="41">
        <v>3</v>
      </c>
      <c r="AQ178" s="41">
        <v>2</v>
      </c>
      <c r="AR178" s="41">
        <v>1</v>
      </c>
      <c r="AS178" s="41">
        <v>2</v>
      </c>
      <c r="AT178" s="41">
        <v>4</v>
      </c>
      <c r="AU178" s="41">
        <v>5</v>
      </c>
      <c r="AV178" s="41">
        <v>3</v>
      </c>
      <c r="AW178" s="41">
        <v>3</v>
      </c>
      <c r="AX178" s="41">
        <v>2</v>
      </c>
      <c r="AY178" s="41">
        <v>1</v>
      </c>
      <c r="AZ178" s="41">
        <v>1</v>
      </c>
      <c r="BA178" s="41">
        <v>3</v>
      </c>
      <c r="BB178" s="41">
        <v>4</v>
      </c>
      <c r="BC178" s="173">
        <v>3</v>
      </c>
      <c r="BD178" s="41">
        <v>3</v>
      </c>
      <c r="BE178" s="41">
        <v>2</v>
      </c>
      <c r="BF178" s="41">
        <v>2</v>
      </c>
      <c r="BG178" s="41">
        <v>2</v>
      </c>
      <c r="BH178" s="156">
        <f t="shared" si="111"/>
        <v>2.08</v>
      </c>
    </row>
    <row r="179" spans="1:60" s="21" customFormat="1">
      <c r="A179" s="20"/>
      <c r="B179" s="20"/>
      <c r="C179" s="76">
        <v>44792</v>
      </c>
      <c r="D179" s="76">
        <v>44793</v>
      </c>
      <c r="E179" s="76">
        <v>44794</v>
      </c>
      <c r="F179" s="76">
        <v>44795</v>
      </c>
      <c r="G179" s="76">
        <v>44796</v>
      </c>
      <c r="H179" s="76">
        <v>44797</v>
      </c>
      <c r="I179" s="76">
        <v>44798</v>
      </c>
      <c r="J179" s="76">
        <v>44799</v>
      </c>
      <c r="K179" s="76">
        <v>44800</v>
      </c>
      <c r="L179" s="76">
        <v>44801</v>
      </c>
      <c r="M179" s="76">
        <v>44802</v>
      </c>
      <c r="N179" s="76">
        <v>44803</v>
      </c>
      <c r="O179" s="76">
        <v>44804</v>
      </c>
      <c r="P179" s="76">
        <v>44805</v>
      </c>
      <c r="Q179" s="76">
        <v>44806</v>
      </c>
      <c r="R179" s="76">
        <v>44807</v>
      </c>
      <c r="S179" s="76">
        <v>44808</v>
      </c>
      <c r="T179" s="76">
        <v>44809</v>
      </c>
      <c r="U179" s="76">
        <v>44810</v>
      </c>
      <c r="V179" s="76">
        <v>44811</v>
      </c>
      <c r="W179" s="76">
        <v>44812</v>
      </c>
      <c r="X179" s="76">
        <v>44813</v>
      </c>
      <c r="Y179" s="76">
        <v>44814</v>
      </c>
      <c r="Z179" s="76">
        <v>44815</v>
      </c>
      <c r="AA179" s="76">
        <v>44816</v>
      </c>
      <c r="AB179" s="76">
        <v>44817</v>
      </c>
      <c r="AC179" s="76">
        <v>44818</v>
      </c>
      <c r="AD179" s="76">
        <v>44819</v>
      </c>
      <c r="AE179" s="161">
        <v>44820</v>
      </c>
      <c r="AF179" s="161">
        <v>44821</v>
      </c>
      <c r="AG179" s="161">
        <v>44822</v>
      </c>
      <c r="AH179" s="161">
        <v>44823</v>
      </c>
      <c r="AI179" s="161">
        <v>44824</v>
      </c>
      <c r="AJ179" s="161">
        <v>44825</v>
      </c>
      <c r="AK179" s="161">
        <v>44826</v>
      </c>
      <c r="AL179" s="76">
        <v>44827</v>
      </c>
      <c r="AM179" s="76">
        <v>44828</v>
      </c>
      <c r="AN179" s="76">
        <v>44829</v>
      </c>
      <c r="AO179" s="76">
        <v>44830</v>
      </c>
      <c r="AP179" s="76">
        <v>44831</v>
      </c>
      <c r="AQ179" s="76">
        <v>44832</v>
      </c>
      <c r="AR179" s="76">
        <v>44833</v>
      </c>
      <c r="AS179" s="76">
        <v>44834</v>
      </c>
      <c r="AT179" s="76">
        <v>44835</v>
      </c>
      <c r="AU179" s="76">
        <v>44836</v>
      </c>
      <c r="AV179" s="76">
        <v>44837</v>
      </c>
      <c r="AW179" s="76">
        <v>44838</v>
      </c>
      <c r="AX179" s="76">
        <v>44839</v>
      </c>
      <c r="AY179" s="76">
        <v>44840</v>
      </c>
      <c r="AZ179" s="76">
        <v>44841</v>
      </c>
      <c r="BA179" s="76">
        <v>44842</v>
      </c>
      <c r="BB179" s="76">
        <v>44843</v>
      </c>
      <c r="BC179" s="174">
        <v>44844</v>
      </c>
      <c r="BD179" s="76">
        <v>44845</v>
      </c>
      <c r="BE179" s="76">
        <v>44846</v>
      </c>
      <c r="BF179" s="76">
        <v>44847</v>
      </c>
      <c r="BG179" s="76">
        <v>44848</v>
      </c>
      <c r="BH179" s="156">
        <f t="shared" si="111"/>
        <v>44820</v>
      </c>
    </row>
    <row r="180" spans="1:60" s="21" customFormat="1">
      <c r="A180" s="20" t="s">
        <v>536</v>
      </c>
      <c r="B180" s="20" t="s">
        <v>374</v>
      </c>
      <c r="C180" s="42">
        <v>10</v>
      </c>
      <c r="D180" s="42">
        <v>10</v>
      </c>
      <c r="E180" s="42">
        <v>10</v>
      </c>
      <c r="F180" s="42">
        <v>10</v>
      </c>
      <c r="G180" s="42">
        <v>10</v>
      </c>
      <c r="H180" s="42">
        <v>10</v>
      </c>
      <c r="I180" s="42">
        <v>10</v>
      </c>
      <c r="J180" s="42">
        <v>14</v>
      </c>
      <c r="K180" s="42">
        <v>14</v>
      </c>
      <c r="L180" s="42">
        <v>14</v>
      </c>
      <c r="M180" s="42">
        <v>14</v>
      </c>
      <c r="N180" s="42">
        <v>14</v>
      </c>
      <c r="O180" s="42">
        <v>14</v>
      </c>
      <c r="P180" s="42">
        <v>14</v>
      </c>
      <c r="Q180" s="42">
        <v>13</v>
      </c>
      <c r="R180" s="42">
        <v>13</v>
      </c>
      <c r="S180" s="42">
        <v>13</v>
      </c>
      <c r="T180" s="42">
        <v>13</v>
      </c>
      <c r="U180" s="42">
        <v>13</v>
      </c>
      <c r="V180" s="42">
        <v>13</v>
      </c>
      <c r="W180" s="42">
        <v>13</v>
      </c>
      <c r="X180" s="42">
        <v>21</v>
      </c>
      <c r="Y180" s="42">
        <v>21</v>
      </c>
      <c r="Z180" s="42">
        <v>21</v>
      </c>
      <c r="AA180" s="42">
        <v>21</v>
      </c>
      <c r="AB180" s="42">
        <v>21</v>
      </c>
      <c r="AC180" s="42">
        <v>21</v>
      </c>
      <c r="AD180" s="42">
        <v>21</v>
      </c>
      <c r="AE180" s="162">
        <v>21</v>
      </c>
      <c r="AF180" s="162">
        <v>21</v>
      </c>
      <c r="AG180" s="162">
        <v>21</v>
      </c>
      <c r="AH180" s="162">
        <v>21</v>
      </c>
      <c r="AI180" s="162">
        <v>21</v>
      </c>
      <c r="AJ180" s="162">
        <v>21</v>
      </c>
      <c r="AK180" s="162">
        <v>21</v>
      </c>
      <c r="AL180" s="42">
        <v>21</v>
      </c>
      <c r="AM180" s="42">
        <v>21</v>
      </c>
      <c r="AN180" s="42">
        <v>21</v>
      </c>
      <c r="AO180" s="42">
        <v>21</v>
      </c>
      <c r="AP180" s="42">
        <v>21</v>
      </c>
      <c r="AQ180" s="42">
        <v>21</v>
      </c>
      <c r="AR180" s="42">
        <v>21</v>
      </c>
      <c r="AS180" s="42">
        <v>14</v>
      </c>
      <c r="AT180" s="42">
        <v>14</v>
      </c>
      <c r="AU180" s="42">
        <v>14</v>
      </c>
      <c r="AV180" s="42">
        <v>14</v>
      </c>
      <c r="AW180" s="42">
        <v>14</v>
      </c>
      <c r="AX180" s="42">
        <v>14</v>
      </c>
      <c r="AY180" s="42">
        <v>14</v>
      </c>
      <c r="AZ180" s="42">
        <v>2</v>
      </c>
      <c r="BA180" s="42">
        <v>2</v>
      </c>
      <c r="BB180" s="42">
        <v>2</v>
      </c>
      <c r="BC180" s="175">
        <v>2</v>
      </c>
      <c r="BD180" s="42">
        <v>2</v>
      </c>
      <c r="BE180" s="42">
        <v>2</v>
      </c>
      <c r="BF180" s="42">
        <v>2</v>
      </c>
      <c r="BG180" s="42">
        <v>2</v>
      </c>
      <c r="BH180" s="156">
        <f t="shared" si="111"/>
        <v>14.280701754385966</v>
      </c>
    </row>
    <row r="181" spans="1:60" s="21" customFormat="1">
      <c r="A181" s="20" t="s">
        <v>537</v>
      </c>
      <c r="B181" s="20" t="s">
        <v>374</v>
      </c>
      <c r="C181" s="43">
        <v>2</v>
      </c>
      <c r="D181" s="44">
        <v>2</v>
      </c>
      <c r="E181" s="44">
        <v>2</v>
      </c>
      <c r="F181" s="44">
        <v>2</v>
      </c>
      <c r="G181" s="44">
        <v>2</v>
      </c>
      <c r="H181" s="44">
        <v>2</v>
      </c>
      <c r="I181" s="44">
        <v>2</v>
      </c>
      <c r="J181" s="44">
        <v>2</v>
      </c>
      <c r="K181" s="44">
        <v>2</v>
      </c>
      <c r="L181" s="44">
        <v>2</v>
      </c>
      <c r="M181" s="44">
        <v>2</v>
      </c>
      <c r="N181" s="44">
        <v>2</v>
      </c>
      <c r="O181" s="44">
        <v>2</v>
      </c>
      <c r="P181" s="44">
        <v>2</v>
      </c>
      <c r="Q181" s="44">
        <v>2</v>
      </c>
      <c r="R181" s="44">
        <v>2</v>
      </c>
      <c r="S181" s="44">
        <v>2</v>
      </c>
      <c r="T181" s="44">
        <v>2</v>
      </c>
      <c r="U181" s="44">
        <v>2</v>
      </c>
      <c r="V181" s="44">
        <v>2</v>
      </c>
      <c r="W181" s="44">
        <v>2</v>
      </c>
      <c r="X181" s="44">
        <v>3</v>
      </c>
      <c r="Y181" s="44">
        <v>3</v>
      </c>
      <c r="Z181" s="44">
        <v>3</v>
      </c>
      <c r="AA181" s="44">
        <v>3</v>
      </c>
      <c r="AB181" s="44">
        <v>3</v>
      </c>
      <c r="AC181" s="44">
        <v>3</v>
      </c>
      <c r="AD181" s="44">
        <v>3</v>
      </c>
      <c r="AE181" s="163">
        <v>3</v>
      </c>
      <c r="AF181" s="163">
        <v>3</v>
      </c>
      <c r="AG181" s="163">
        <v>3</v>
      </c>
      <c r="AH181" s="163">
        <v>3</v>
      </c>
      <c r="AI181" s="163">
        <v>3</v>
      </c>
      <c r="AJ181" s="163">
        <v>3</v>
      </c>
      <c r="AK181" s="163">
        <v>3</v>
      </c>
      <c r="AL181" s="44">
        <v>3</v>
      </c>
      <c r="AM181" s="44">
        <v>3</v>
      </c>
      <c r="AN181" s="44">
        <v>3</v>
      </c>
      <c r="AO181" s="44">
        <v>3</v>
      </c>
      <c r="AP181" s="44">
        <v>3</v>
      </c>
      <c r="AQ181" s="44">
        <v>3</v>
      </c>
      <c r="AR181" s="44">
        <v>3</v>
      </c>
      <c r="AS181" s="44">
        <v>2</v>
      </c>
      <c r="AT181" s="44">
        <v>2</v>
      </c>
      <c r="AU181" s="44">
        <v>2</v>
      </c>
      <c r="AV181" s="44">
        <v>2</v>
      </c>
      <c r="AW181" s="44">
        <v>2</v>
      </c>
      <c r="AX181" s="44">
        <v>2</v>
      </c>
      <c r="AY181" s="44">
        <v>2</v>
      </c>
      <c r="AZ181" s="44">
        <v>1</v>
      </c>
      <c r="BA181" s="44">
        <v>1</v>
      </c>
      <c r="BB181" s="44">
        <v>1</v>
      </c>
      <c r="BC181" s="176">
        <v>1</v>
      </c>
      <c r="BD181" s="44">
        <v>1</v>
      </c>
      <c r="BE181" s="44">
        <v>1</v>
      </c>
      <c r="BF181" s="44">
        <v>1</v>
      </c>
      <c r="BG181" s="45">
        <v>1</v>
      </c>
      <c r="BH181" s="156">
        <f t="shared" si="111"/>
        <v>2.2280701754385963</v>
      </c>
    </row>
    <row r="182" spans="1:60" s="80" customFormat="1">
      <c r="A182" s="78" t="s">
        <v>543</v>
      </c>
      <c r="B182" s="78" t="s">
        <v>374</v>
      </c>
      <c r="C182" s="79">
        <f>C180*1.25</f>
        <v>12.5</v>
      </c>
      <c r="D182" s="79">
        <f t="shared" ref="D182:BG182" si="123">D180*1.25</f>
        <v>12.5</v>
      </c>
      <c r="E182" s="79">
        <f t="shared" si="123"/>
        <v>12.5</v>
      </c>
      <c r="F182" s="79">
        <f t="shared" si="123"/>
        <v>12.5</v>
      </c>
      <c r="G182" s="79">
        <f t="shared" si="123"/>
        <v>12.5</v>
      </c>
      <c r="H182" s="79">
        <f t="shared" si="123"/>
        <v>12.5</v>
      </c>
      <c r="I182" s="79">
        <f t="shared" si="123"/>
        <v>12.5</v>
      </c>
      <c r="J182" s="79">
        <f t="shared" si="123"/>
        <v>17.5</v>
      </c>
      <c r="K182" s="79">
        <f t="shared" si="123"/>
        <v>17.5</v>
      </c>
      <c r="L182" s="79">
        <f t="shared" si="123"/>
        <v>17.5</v>
      </c>
      <c r="M182" s="79">
        <f t="shared" si="123"/>
        <v>17.5</v>
      </c>
      <c r="N182" s="79">
        <f t="shared" si="123"/>
        <v>17.5</v>
      </c>
      <c r="O182" s="79">
        <f t="shared" si="123"/>
        <v>17.5</v>
      </c>
      <c r="P182" s="79">
        <f t="shared" si="123"/>
        <v>17.5</v>
      </c>
      <c r="Q182" s="79">
        <f t="shared" si="123"/>
        <v>16.25</v>
      </c>
      <c r="R182" s="79">
        <f t="shared" si="123"/>
        <v>16.25</v>
      </c>
      <c r="S182" s="79">
        <f t="shared" si="123"/>
        <v>16.25</v>
      </c>
      <c r="T182" s="79">
        <f t="shared" si="123"/>
        <v>16.25</v>
      </c>
      <c r="U182" s="79">
        <f t="shared" si="123"/>
        <v>16.25</v>
      </c>
      <c r="V182" s="79">
        <f t="shared" si="123"/>
        <v>16.25</v>
      </c>
      <c r="W182" s="79">
        <f t="shared" si="123"/>
        <v>16.25</v>
      </c>
      <c r="X182" s="79">
        <f t="shared" si="123"/>
        <v>26.25</v>
      </c>
      <c r="Y182" s="79">
        <f t="shared" si="123"/>
        <v>26.25</v>
      </c>
      <c r="Z182" s="79">
        <f t="shared" si="123"/>
        <v>26.25</v>
      </c>
      <c r="AA182" s="79">
        <f t="shared" si="123"/>
        <v>26.25</v>
      </c>
      <c r="AB182" s="79">
        <f t="shared" si="123"/>
        <v>26.25</v>
      </c>
      <c r="AC182" s="79">
        <f t="shared" si="123"/>
        <v>26.25</v>
      </c>
      <c r="AD182" s="79">
        <f t="shared" si="123"/>
        <v>26.25</v>
      </c>
      <c r="AE182" s="162">
        <f t="shared" ref="AE182:AK182" si="124">AE180*1.25</f>
        <v>26.25</v>
      </c>
      <c r="AF182" s="162">
        <f t="shared" si="124"/>
        <v>26.25</v>
      </c>
      <c r="AG182" s="162">
        <f t="shared" si="124"/>
        <v>26.25</v>
      </c>
      <c r="AH182" s="162">
        <f t="shared" si="124"/>
        <v>26.25</v>
      </c>
      <c r="AI182" s="162">
        <f t="shared" si="124"/>
        <v>26.25</v>
      </c>
      <c r="AJ182" s="162">
        <f t="shared" si="124"/>
        <v>26.25</v>
      </c>
      <c r="AK182" s="162">
        <f t="shared" si="124"/>
        <v>26.25</v>
      </c>
      <c r="AL182" s="79">
        <f t="shared" si="123"/>
        <v>26.25</v>
      </c>
      <c r="AM182" s="79">
        <f t="shared" si="123"/>
        <v>26.25</v>
      </c>
      <c r="AN182" s="79">
        <f t="shared" si="123"/>
        <v>26.25</v>
      </c>
      <c r="AO182" s="79">
        <f t="shared" si="123"/>
        <v>26.25</v>
      </c>
      <c r="AP182" s="79">
        <f t="shared" si="123"/>
        <v>26.25</v>
      </c>
      <c r="AQ182" s="79">
        <f t="shared" si="123"/>
        <v>26.25</v>
      </c>
      <c r="AR182" s="79">
        <f t="shared" si="123"/>
        <v>26.25</v>
      </c>
      <c r="AS182" s="79">
        <f t="shared" si="123"/>
        <v>17.5</v>
      </c>
      <c r="AT182" s="79">
        <f t="shared" si="123"/>
        <v>17.5</v>
      </c>
      <c r="AU182" s="79">
        <f t="shared" si="123"/>
        <v>17.5</v>
      </c>
      <c r="AV182" s="79">
        <f t="shared" si="123"/>
        <v>17.5</v>
      </c>
      <c r="AW182" s="79">
        <f t="shared" si="123"/>
        <v>17.5</v>
      </c>
      <c r="AX182" s="79">
        <f t="shared" si="123"/>
        <v>17.5</v>
      </c>
      <c r="AY182" s="79">
        <f t="shared" si="123"/>
        <v>17.5</v>
      </c>
      <c r="AZ182" s="79">
        <f t="shared" si="123"/>
        <v>2.5</v>
      </c>
      <c r="BA182" s="79">
        <f t="shared" si="123"/>
        <v>2.5</v>
      </c>
      <c r="BB182" s="79">
        <f t="shared" si="123"/>
        <v>2.5</v>
      </c>
      <c r="BC182" s="175">
        <f t="shared" si="123"/>
        <v>2.5</v>
      </c>
      <c r="BD182" s="79">
        <f t="shared" si="123"/>
        <v>2.5</v>
      </c>
      <c r="BE182" s="79">
        <f t="shared" si="123"/>
        <v>2.5</v>
      </c>
      <c r="BF182" s="79">
        <f t="shared" si="123"/>
        <v>2.5</v>
      </c>
      <c r="BG182" s="79">
        <f t="shared" si="123"/>
        <v>2.5</v>
      </c>
      <c r="BH182" s="156">
        <f t="shared" si="111"/>
        <v>17.850877192982455</v>
      </c>
    </row>
    <row r="183" spans="1:60" s="80" customFormat="1">
      <c r="A183" s="78" t="s">
        <v>546</v>
      </c>
      <c r="B183" s="78" t="s">
        <v>374</v>
      </c>
      <c r="C183" s="81">
        <v>2</v>
      </c>
      <c r="D183" s="81">
        <v>2</v>
      </c>
      <c r="E183" s="81">
        <v>2</v>
      </c>
      <c r="F183" s="81">
        <v>2</v>
      </c>
      <c r="G183" s="81">
        <v>2</v>
      </c>
      <c r="H183" s="81">
        <v>2</v>
      </c>
      <c r="I183" s="81">
        <v>2</v>
      </c>
      <c r="J183" s="81">
        <v>3</v>
      </c>
      <c r="K183" s="81">
        <v>3</v>
      </c>
      <c r="L183" s="81">
        <v>3</v>
      </c>
      <c r="M183" s="81">
        <v>3</v>
      </c>
      <c r="N183" s="81">
        <v>3</v>
      </c>
      <c r="O183" s="81">
        <v>3</v>
      </c>
      <c r="P183" s="81">
        <v>3</v>
      </c>
      <c r="Q183" s="81">
        <v>2</v>
      </c>
      <c r="R183" s="81">
        <v>2</v>
      </c>
      <c r="S183" s="81">
        <v>2</v>
      </c>
      <c r="T183" s="81">
        <v>2</v>
      </c>
      <c r="U183" s="81">
        <v>2</v>
      </c>
      <c r="V183" s="81">
        <v>2</v>
      </c>
      <c r="W183" s="81">
        <v>2</v>
      </c>
      <c r="X183" s="81">
        <v>4</v>
      </c>
      <c r="Y183" s="81">
        <v>4</v>
      </c>
      <c r="Z183" s="81">
        <v>4</v>
      </c>
      <c r="AA183" s="81">
        <v>4</v>
      </c>
      <c r="AB183" s="81">
        <v>4</v>
      </c>
      <c r="AC183" s="81">
        <v>4</v>
      </c>
      <c r="AD183" s="81">
        <v>4</v>
      </c>
      <c r="AE183" s="164">
        <v>4</v>
      </c>
      <c r="AF183" s="164">
        <v>4</v>
      </c>
      <c r="AG183" s="164">
        <v>4</v>
      </c>
      <c r="AH183" s="164">
        <v>4</v>
      </c>
      <c r="AI183" s="164">
        <v>4</v>
      </c>
      <c r="AJ183" s="164">
        <v>4</v>
      </c>
      <c r="AK183" s="164">
        <v>4</v>
      </c>
      <c r="AL183" s="81">
        <v>4</v>
      </c>
      <c r="AM183" s="81">
        <v>4</v>
      </c>
      <c r="AN183" s="81">
        <v>4</v>
      </c>
      <c r="AO183" s="81">
        <v>4</v>
      </c>
      <c r="AP183" s="81">
        <v>4</v>
      </c>
      <c r="AQ183" s="81">
        <v>4</v>
      </c>
      <c r="AR183" s="81">
        <v>4</v>
      </c>
      <c r="AS183" s="81">
        <v>3</v>
      </c>
      <c r="AT183" s="81">
        <v>3</v>
      </c>
      <c r="AU183" s="81">
        <v>3</v>
      </c>
      <c r="AV183" s="81">
        <v>3</v>
      </c>
      <c r="AW183" s="81">
        <v>3</v>
      </c>
      <c r="AX183" s="81">
        <v>3</v>
      </c>
      <c r="AY183" s="81">
        <v>3</v>
      </c>
      <c r="AZ183" s="81">
        <v>1</v>
      </c>
      <c r="BA183" s="81">
        <v>1</v>
      </c>
      <c r="BB183" s="81">
        <v>1</v>
      </c>
      <c r="BC183" s="177">
        <v>1</v>
      </c>
      <c r="BD183" s="81">
        <v>1</v>
      </c>
      <c r="BE183" s="81">
        <v>1</v>
      </c>
      <c r="BF183" s="81">
        <v>1</v>
      </c>
      <c r="BG183" s="81">
        <v>1</v>
      </c>
      <c r="BH183" s="156">
        <f t="shared" si="111"/>
        <v>2.8421052631578947</v>
      </c>
    </row>
    <row r="184" spans="1:60" s="80" customFormat="1">
      <c r="A184" s="78" t="s">
        <v>540</v>
      </c>
      <c r="B184" s="78" t="s">
        <v>374</v>
      </c>
      <c r="C184" s="79">
        <f>C180*1.5</f>
        <v>15</v>
      </c>
      <c r="D184" s="79">
        <f t="shared" ref="D184:BG184" si="125">D180*1.5</f>
        <v>15</v>
      </c>
      <c r="E184" s="79">
        <f t="shared" si="125"/>
        <v>15</v>
      </c>
      <c r="F184" s="79">
        <f t="shared" si="125"/>
        <v>15</v>
      </c>
      <c r="G184" s="79">
        <f t="shared" si="125"/>
        <v>15</v>
      </c>
      <c r="H184" s="79">
        <f t="shared" si="125"/>
        <v>15</v>
      </c>
      <c r="I184" s="79">
        <f t="shared" si="125"/>
        <v>15</v>
      </c>
      <c r="J184" s="79">
        <f t="shared" si="125"/>
        <v>21</v>
      </c>
      <c r="K184" s="79">
        <f t="shared" si="125"/>
        <v>21</v>
      </c>
      <c r="L184" s="79">
        <f t="shared" si="125"/>
        <v>21</v>
      </c>
      <c r="M184" s="79">
        <f t="shared" si="125"/>
        <v>21</v>
      </c>
      <c r="N184" s="79">
        <f t="shared" si="125"/>
        <v>21</v>
      </c>
      <c r="O184" s="79">
        <f t="shared" si="125"/>
        <v>21</v>
      </c>
      <c r="P184" s="79">
        <f t="shared" si="125"/>
        <v>21</v>
      </c>
      <c r="Q184" s="79">
        <f t="shared" si="125"/>
        <v>19.5</v>
      </c>
      <c r="R184" s="79">
        <f t="shared" si="125"/>
        <v>19.5</v>
      </c>
      <c r="S184" s="79">
        <f t="shared" si="125"/>
        <v>19.5</v>
      </c>
      <c r="T184" s="79">
        <f t="shared" si="125"/>
        <v>19.5</v>
      </c>
      <c r="U184" s="79">
        <f t="shared" si="125"/>
        <v>19.5</v>
      </c>
      <c r="V184" s="79">
        <f t="shared" si="125"/>
        <v>19.5</v>
      </c>
      <c r="W184" s="79">
        <f t="shared" si="125"/>
        <v>19.5</v>
      </c>
      <c r="X184" s="79">
        <f t="shared" si="125"/>
        <v>31.5</v>
      </c>
      <c r="Y184" s="79">
        <f t="shared" si="125"/>
        <v>31.5</v>
      </c>
      <c r="Z184" s="79">
        <f t="shared" si="125"/>
        <v>31.5</v>
      </c>
      <c r="AA184" s="79">
        <f t="shared" si="125"/>
        <v>31.5</v>
      </c>
      <c r="AB184" s="79">
        <f t="shared" si="125"/>
        <v>31.5</v>
      </c>
      <c r="AC184" s="79">
        <f t="shared" si="125"/>
        <v>31.5</v>
      </c>
      <c r="AD184" s="79">
        <f t="shared" si="125"/>
        <v>31.5</v>
      </c>
      <c r="AE184" s="162">
        <f t="shared" ref="AE184:AK184" si="126">AE180*1.5</f>
        <v>31.5</v>
      </c>
      <c r="AF184" s="162">
        <f t="shared" si="126"/>
        <v>31.5</v>
      </c>
      <c r="AG184" s="162">
        <f t="shared" si="126"/>
        <v>31.5</v>
      </c>
      <c r="AH184" s="162">
        <f t="shared" si="126"/>
        <v>31.5</v>
      </c>
      <c r="AI184" s="162">
        <f t="shared" si="126"/>
        <v>31.5</v>
      </c>
      <c r="AJ184" s="162">
        <f t="shared" si="126"/>
        <v>31.5</v>
      </c>
      <c r="AK184" s="162">
        <f t="shared" si="126"/>
        <v>31.5</v>
      </c>
      <c r="AL184" s="79">
        <f t="shared" si="125"/>
        <v>31.5</v>
      </c>
      <c r="AM184" s="79">
        <f t="shared" si="125"/>
        <v>31.5</v>
      </c>
      <c r="AN184" s="79">
        <f t="shared" si="125"/>
        <v>31.5</v>
      </c>
      <c r="AO184" s="79">
        <f t="shared" si="125"/>
        <v>31.5</v>
      </c>
      <c r="AP184" s="79">
        <f t="shared" si="125"/>
        <v>31.5</v>
      </c>
      <c r="AQ184" s="79">
        <f t="shared" si="125"/>
        <v>31.5</v>
      </c>
      <c r="AR184" s="79">
        <f t="shared" si="125"/>
        <v>31.5</v>
      </c>
      <c r="AS184" s="79">
        <f t="shared" si="125"/>
        <v>21</v>
      </c>
      <c r="AT184" s="79">
        <f t="shared" si="125"/>
        <v>21</v>
      </c>
      <c r="AU184" s="79">
        <f t="shared" si="125"/>
        <v>21</v>
      </c>
      <c r="AV184" s="79">
        <f t="shared" si="125"/>
        <v>21</v>
      </c>
      <c r="AW184" s="79">
        <f t="shared" si="125"/>
        <v>21</v>
      </c>
      <c r="AX184" s="79">
        <f t="shared" si="125"/>
        <v>21</v>
      </c>
      <c r="AY184" s="79">
        <f t="shared" si="125"/>
        <v>21</v>
      </c>
      <c r="AZ184" s="79">
        <f t="shared" si="125"/>
        <v>3</v>
      </c>
      <c r="BA184" s="79">
        <f t="shared" si="125"/>
        <v>3</v>
      </c>
      <c r="BB184" s="79">
        <f t="shared" si="125"/>
        <v>3</v>
      </c>
      <c r="BC184" s="175">
        <f t="shared" si="125"/>
        <v>3</v>
      </c>
      <c r="BD184" s="79">
        <f t="shared" si="125"/>
        <v>3</v>
      </c>
      <c r="BE184" s="79">
        <f t="shared" si="125"/>
        <v>3</v>
      </c>
      <c r="BF184" s="79">
        <f t="shared" si="125"/>
        <v>3</v>
      </c>
      <c r="BG184" s="79">
        <f t="shared" si="125"/>
        <v>3</v>
      </c>
      <c r="BH184" s="156">
        <f t="shared" si="111"/>
        <v>21.421052631578949</v>
      </c>
    </row>
    <row r="185" spans="1:60" s="80" customFormat="1">
      <c r="A185" s="78" t="s">
        <v>541</v>
      </c>
      <c r="B185" s="78" t="s">
        <v>374</v>
      </c>
      <c r="C185" s="81">
        <v>2</v>
      </c>
      <c r="D185" s="81">
        <v>2</v>
      </c>
      <c r="E185" s="81">
        <v>2</v>
      </c>
      <c r="F185" s="81">
        <v>2</v>
      </c>
      <c r="G185" s="81">
        <v>2</v>
      </c>
      <c r="H185" s="81">
        <v>2</v>
      </c>
      <c r="I185" s="81">
        <v>2</v>
      </c>
      <c r="J185" s="81">
        <v>3</v>
      </c>
      <c r="K185" s="81">
        <v>3</v>
      </c>
      <c r="L185" s="81">
        <v>3</v>
      </c>
      <c r="M185" s="81">
        <v>3</v>
      </c>
      <c r="N185" s="81">
        <v>3</v>
      </c>
      <c r="O185" s="81">
        <v>3</v>
      </c>
      <c r="P185" s="81">
        <v>3</v>
      </c>
      <c r="Q185" s="81">
        <v>3</v>
      </c>
      <c r="R185" s="81">
        <v>3</v>
      </c>
      <c r="S185" s="81">
        <v>3</v>
      </c>
      <c r="T185" s="81">
        <v>3</v>
      </c>
      <c r="U185" s="81">
        <v>3</v>
      </c>
      <c r="V185" s="81">
        <v>3</v>
      </c>
      <c r="W185" s="81">
        <v>3</v>
      </c>
      <c r="X185" s="81">
        <v>4</v>
      </c>
      <c r="Y185" s="81">
        <v>4</v>
      </c>
      <c r="Z185" s="81">
        <v>4</v>
      </c>
      <c r="AA185" s="81">
        <v>4</v>
      </c>
      <c r="AB185" s="81">
        <v>4</v>
      </c>
      <c r="AC185" s="81">
        <v>4</v>
      </c>
      <c r="AD185" s="81">
        <v>4</v>
      </c>
      <c r="AE185" s="164">
        <v>4</v>
      </c>
      <c r="AF185" s="164">
        <v>4</v>
      </c>
      <c r="AG185" s="164">
        <v>4</v>
      </c>
      <c r="AH185" s="164">
        <v>4</v>
      </c>
      <c r="AI185" s="164">
        <v>4</v>
      </c>
      <c r="AJ185" s="164">
        <v>4</v>
      </c>
      <c r="AK185" s="164">
        <v>4</v>
      </c>
      <c r="AL185" s="81">
        <v>4</v>
      </c>
      <c r="AM185" s="81">
        <v>4</v>
      </c>
      <c r="AN185" s="81">
        <v>4</v>
      </c>
      <c r="AO185" s="81">
        <v>4</v>
      </c>
      <c r="AP185" s="81">
        <v>4</v>
      </c>
      <c r="AQ185" s="81">
        <v>4</v>
      </c>
      <c r="AR185" s="81">
        <v>4</v>
      </c>
      <c r="AS185" s="81">
        <v>3</v>
      </c>
      <c r="AT185" s="81">
        <v>3</v>
      </c>
      <c r="AU185" s="81">
        <v>3</v>
      </c>
      <c r="AV185" s="81">
        <v>3</v>
      </c>
      <c r="AW185" s="81">
        <v>3</v>
      </c>
      <c r="AX185" s="81">
        <v>3</v>
      </c>
      <c r="AY185" s="81">
        <v>3</v>
      </c>
      <c r="AZ185" s="81">
        <v>1</v>
      </c>
      <c r="BA185" s="81">
        <v>1</v>
      </c>
      <c r="BB185" s="81">
        <v>1</v>
      </c>
      <c r="BC185" s="177">
        <v>1</v>
      </c>
      <c r="BD185" s="81">
        <v>1</v>
      </c>
      <c r="BE185" s="81">
        <v>1</v>
      </c>
      <c r="BF185" s="81">
        <v>1</v>
      </c>
      <c r="BG185" s="81">
        <v>1</v>
      </c>
      <c r="BH185" s="156">
        <f t="shared" si="111"/>
        <v>2.9649122807017543</v>
      </c>
    </row>
    <row r="186" spans="1:60">
      <c r="A186" s="12"/>
      <c r="B186" s="12"/>
      <c r="BH186" s="156" t="e">
        <f t="shared" si="111"/>
        <v>#DIV/0!</v>
      </c>
    </row>
    <row r="187" spans="1:60" hidden="1">
      <c r="A187" s="12" t="s">
        <v>531</v>
      </c>
      <c r="B187" s="12" t="s">
        <v>396</v>
      </c>
      <c r="C187" s="35">
        <v>10</v>
      </c>
      <c r="D187" s="35">
        <v>27</v>
      </c>
      <c r="E187" s="35">
        <v>21</v>
      </c>
      <c r="F187" s="35">
        <v>8</v>
      </c>
      <c r="G187" s="35">
        <v>16</v>
      </c>
      <c r="H187" s="35">
        <v>22</v>
      </c>
      <c r="I187" s="35">
        <v>17</v>
      </c>
      <c r="J187" s="35">
        <v>22</v>
      </c>
      <c r="K187" s="35">
        <v>34</v>
      </c>
      <c r="L187" s="35">
        <v>17</v>
      </c>
      <c r="M187" s="35">
        <v>5</v>
      </c>
      <c r="N187" s="35">
        <v>3</v>
      </c>
      <c r="O187" s="35">
        <v>16</v>
      </c>
      <c r="P187" s="35">
        <v>24</v>
      </c>
      <c r="Q187" s="35">
        <v>25</v>
      </c>
      <c r="R187" s="35">
        <v>11</v>
      </c>
      <c r="S187" s="35">
        <v>7</v>
      </c>
      <c r="T187" s="35">
        <v>2</v>
      </c>
      <c r="U187" s="35">
        <v>5</v>
      </c>
      <c r="V187" s="35">
        <v>21</v>
      </c>
      <c r="W187" s="35">
        <v>21</v>
      </c>
      <c r="X187" s="35">
        <v>23</v>
      </c>
      <c r="Y187" s="35">
        <v>16</v>
      </c>
      <c r="Z187" s="35">
        <v>13</v>
      </c>
      <c r="AA187" s="35">
        <v>6</v>
      </c>
      <c r="AB187" s="35">
        <v>15</v>
      </c>
      <c r="AC187" s="35">
        <v>15</v>
      </c>
      <c r="AD187" s="35">
        <v>20</v>
      </c>
      <c r="AL187" s="35">
        <v>16</v>
      </c>
      <c r="AM187" s="35">
        <v>16</v>
      </c>
      <c r="AN187" s="35">
        <v>10</v>
      </c>
      <c r="AO187" s="35">
        <v>2</v>
      </c>
      <c r="AP187" s="35">
        <v>16</v>
      </c>
      <c r="AQ187" s="35">
        <v>26</v>
      </c>
      <c r="AR187" s="35">
        <v>22</v>
      </c>
      <c r="AS187" s="35">
        <v>17</v>
      </c>
      <c r="AT187" s="35">
        <v>19</v>
      </c>
      <c r="AU187" s="35">
        <v>3</v>
      </c>
      <c r="AV187" s="35">
        <v>1</v>
      </c>
      <c r="AW187" s="35">
        <v>1</v>
      </c>
      <c r="AX187" s="35">
        <v>0</v>
      </c>
      <c r="AY187" s="35">
        <v>1</v>
      </c>
      <c r="AZ187" s="35">
        <v>1</v>
      </c>
      <c r="BA187" s="35">
        <v>2</v>
      </c>
      <c r="BB187" s="35">
        <v>1</v>
      </c>
      <c r="BC187" s="173">
        <v>1</v>
      </c>
      <c r="BD187" s="35">
        <v>0</v>
      </c>
      <c r="BE187" s="35">
        <v>0</v>
      </c>
      <c r="BF187" s="35">
        <v>0</v>
      </c>
      <c r="BG187" s="35">
        <v>1</v>
      </c>
      <c r="BH187" s="156">
        <f t="shared" ref="BH187:BH218" si="127">AVERAGE(C187:BG187)</f>
        <v>11.96</v>
      </c>
    </row>
    <row r="188" spans="1:60" hidden="1">
      <c r="A188" s="12" t="s">
        <v>532</v>
      </c>
      <c r="B188" s="12" t="s">
        <v>396</v>
      </c>
      <c r="C188" s="35">
        <v>2</v>
      </c>
      <c r="D188" s="35">
        <v>2</v>
      </c>
      <c r="E188" s="35">
        <v>0</v>
      </c>
      <c r="F188" s="35">
        <v>0</v>
      </c>
      <c r="G188" s="35">
        <v>1</v>
      </c>
      <c r="H188" s="35">
        <v>0</v>
      </c>
      <c r="I188" s="35">
        <v>0</v>
      </c>
      <c r="J188" s="35">
        <v>2</v>
      </c>
      <c r="K188" s="35">
        <v>1</v>
      </c>
      <c r="L188" s="35">
        <v>0</v>
      </c>
      <c r="M188" s="35">
        <v>2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35">
        <v>0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L188" s="35">
        <v>0</v>
      </c>
      <c r="AM188" s="35">
        <v>0</v>
      </c>
      <c r="AN188" s="35">
        <v>0</v>
      </c>
      <c r="AO188" s="35">
        <v>0</v>
      </c>
      <c r="AP188" s="35">
        <v>0</v>
      </c>
      <c r="AQ188" s="35">
        <v>0</v>
      </c>
      <c r="AR188" s="35">
        <v>0</v>
      </c>
      <c r="AS188" s="35">
        <v>0</v>
      </c>
      <c r="AT188" s="35">
        <v>0</v>
      </c>
      <c r="AU188" s="35">
        <v>0</v>
      </c>
      <c r="AV188" s="35">
        <v>0</v>
      </c>
      <c r="AW188" s="35">
        <v>0</v>
      </c>
      <c r="AX188" s="35">
        <v>0</v>
      </c>
      <c r="AY188" s="35">
        <v>0</v>
      </c>
      <c r="AZ188" s="35">
        <v>0</v>
      </c>
      <c r="BA188" s="35">
        <v>0</v>
      </c>
      <c r="BB188" s="35">
        <v>0</v>
      </c>
      <c r="BC188" s="173">
        <v>0</v>
      </c>
      <c r="BD188" s="35">
        <v>0</v>
      </c>
      <c r="BE188" s="35">
        <v>0</v>
      </c>
      <c r="BF188" s="35">
        <v>0</v>
      </c>
      <c r="BG188" s="35">
        <v>0</v>
      </c>
      <c r="BH188" s="156">
        <f t="shared" si="127"/>
        <v>0.2</v>
      </c>
    </row>
    <row r="189" spans="1:60" s="23" customFormat="1">
      <c r="A189" s="22" t="s">
        <v>533</v>
      </c>
      <c r="B189" s="22" t="s">
        <v>396</v>
      </c>
      <c r="C189" s="46">
        <f>C187+C188</f>
        <v>12</v>
      </c>
      <c r="D189" s="46">
        <f t="shared" ref="D189:BG189" si="128">D187+D188</f>
        <v>29</v>
      </c>
      <c r="E189" s="46">
        <f t="shared" si="128"/>
        <v>21</v>
      </c>
      <c r="F189" s="46">
        <f t="shared" si="128"/>
        <v>8</v>
      </c>
      <c r="G189" s="46">
        <f t="shared" si="128"/>
        <v>17</v>
      </c>
      <c r="H189" s="46">
        <f t="shared" si="128"/>
        <v>22</v>
      </c>
      <c r="I189" s="46">
        <f t="shared" si="128"/>
        <v>17</v>
      </c>
      <c r="J189" s="46">
        <f t="shared" si="128"/>
        <v>24</v>
      </c>
      <c r="K189" s="46">
        <f t="shared" si="128"/>
        <v>35</v>
      </c>
      <c r="L189" s="46">
        <f t="shared" si="128"/>
        <v>17</v>
      </c>
      <c r="M189" s="46">
        <f t="shared" si="128"/>
        <v>7</v>
      </c>
      <c r="N189" s="46">
        <f t="shared" si="128"/>
        <v>3</v>
      </c>
      <c r="O189" s="46">
        <f t="shared" si="128"/>
        <v>16</v>
      </c>
      <c r="P189" s="46">
        <f t="shared" si="128"/>
        <v>24</v>
      </c>
      <c r="Q189" s="46">
        <f t="shared" si="128"/>
        <v>25</v>
      </c>
      <c r="R189" s="46">
        <f t="shared" si="128"/>
        <v>11</v>
      </c>
      <c r="S189" s="46">
        <f t="shared" si="128"/>
        <v>7</v>
      </c>
      <c r="T189" s="46">
        <f t="shared" si="128"/>
        <v>2</v>
      </c>
      <c r="U189" s="46">
        <f t="shared" si="128"/>
        <v>5</v>
      </c>
      <c r="V189" s="46">
        <f t="shared" si="128"/>
        <v>21</v>
      </c>
      <c r="W189" s="46">
        <f t="shared" si="128"/>
        <v>21</v>
      </c>
      <c r="X189" s="46">
        <f t="shared" si="128"/>
        <v>23</v>
      </c>
      <c r="Y189" s="46">
        <f t="shared" si="128"/>
        <v>16</v>
      </c>
      <c r="Z189" s="46">
        <f t="shared" si="128"/>
        <v>13</v>
      </c>
      <c r="AA189" s="46">
        <f t="shared" si="128"/>
        <v>6</v>
      </c>
      <c r="AB189" s="46">
        <f t="shared" si="128"/>
        <v>15</v>
      </c>
      <c r="AC189" s="46">
        <f t="shared" si="128"/>
        <v>15</v>
      </c>
      <c r="AD189" s="46">
        <f t="shared" si="128"/>
        <v>20</v>
      </c>
      <c r="AE189" s="160"/>
      <c r="AF189" s="160"/>
      <c r="AG189" s="160"/>
      <c r="AH189" s="160"/>
      <c r="AI189" s="160"/>
      <c r="AJ189" s="160"/>
      <c r="AK189" s="160"/>
      <c r="AL189" s="46">
        <f t="shared" si="128"/>
        <v>16</v>
      </c>
      <c r="AM189" s="46">
        <f t="shared" si="128"/>
        <v>16</v>
      </c>
      <c r="AN189" s="46">
        <f t="shared" si="128"/>
        <v>10</v>
      </c>
      <c r="AO189" s="46">
        <f t="shared" si="128"/>
        <v>2</v>
      </c>
      <c r="AP189" s="46">
        <f t="shared" si="128"/>
        <v>16</v>
      </c>
      <c r="AQ189" s="46">
        <f t="shared" si="128"/>
        <v>26</v>
      </c>
      <c r="AR189" s="46">
        <f t="shared" si="128"/>
        <v>22</v>
      </c>
      <c r="AS189" s="46">
        <f t="shared" si="128"/>
        <v>17</v>
      </c>
      <c r="AT189" s="46">
        <f t="shared" si="128"/>
        <v>19</v>
      </c>
      <c r="AU189" s="46">
        <f t="shared" si="128"/>
        <v>3</v>
      </c>
      <c r="AV189" s="46">
        <f t="shared" si="128"/>
        <v>1</v>
      </c>
      <c r="AW189" s="46">
        <f t="shared" si="128"/>
        <v>1</v>
      </c>
      <c r="AX189" s="46">
        <f t="shared" si="128"/>
        <v>0</v>
      </c>
      <c r="AY189" s="46">
        <f t="shared" si="128"/>
        <v>1</v>
      </c>
      <c r="AZ189" s="46">
        <f t="shared" si="128"/>
        <v>1</v>
      </c>
      <c r="BA189" s="46">
        <f t="shared" si="128"/>
        <v>2</v>
      </c>
      <c r="BB189" s="46">
        <f t="shared" si="128"/>
        <v>1</v>
      </c>
      <c r="BC189" s="173">
        <f t="shared" si="128"/>
        <v>1</v>
      </c>
      <c r="BD189" s="46">
        <f t="shared" si="128"/>
        <v>0</v>
      </c>
      <c r="BE189" s="46">
        <f t="shared" si="128"/>
        <v>0</v>
      </c>
      <c r="BF189" s="46">
        <f t="shared" si="128"/>
        <v>0</v>
      </c>
      <c r="BG189" s="46">
        <f t="shared" si="128"/>
        <v>1</v>
      </c>
      <c r="BH189" s="156">
        <f t="shared" si="127"/>
        <v>12.16</v>
      </c>
    </row>
    <row r="190" spans="1:60" s="23" customFormat="1">
      <c r="A190" s="22" t="s">
        <v>534</v>
      </c>
      <c r="B190" s="22" t="s">
        <v>550</v>
      </c>
      <c r="C190" s="46">
        <v>4</v>
      </c>
      <c r="D190" s="46">
        <v>4</v>
      </c>
      <c r="E190" s="46">
        <v>2</v>
      </c>
      <c r="F190" s="46">
        <v>5</v>
      </c>
      <c r="G190" s="46">
        <v>5</v>
      </c>
      <c r="H190" s="46">
        <v>3</v>
      </c>
      <c r="I190" s="46">
        <v>5</v>
      </c>
      <c r="J190" s="46">
        <v>5</v>
      </c>
      <c r="K190" s="46">
        <v>4</v>
      </c>
      <c r="L190" s="46">
        <v>4</v>
      </c>
      <c r="M190" s="46">
        <v>6</v>
      </c>
      <c r="N190" s="46">
        <v>5</v>
      </c>
      <c r="O190" s="46">
        <v>5</v>
      </c>
      <c r="P190" s="46">
        <v>6</v>
      </c>
      <c r="Q190" s="46">
        <v>4</v>
      </c>
      <c r="R190" s="46">
        <v>3</v>
      </c>
      <c r="S190" s="46">
        <v>4</v>
      </c>
      <c r="T190" s="46">
        <v>5</v>
      </c>
      <c r="U190" s="46">
        <v>4</v>
      </c>
      <c r="V190" s="46">
        <v>3</v>
      </c>
      <c r="W190" s="46">
        <v>4</v>
      </c>
      <c r="X190" s="46">
        <v>6</v>
      </c>
      <c r="Y190" s="46">
        <v>4</v>
      </c>
      <c r="Z190" s="46">
        <v>4</v>
      </c>
      <c r="AA190" s="46">
        <v>5</v>
      </c>
      <c r="AB190" s="46">
        <v>4</v>
      </c>
      <c r="AC190" s="46">
        <v>3</v>
      </c>
      <c r="AD190" s="46">
        <v>3</v>
      </c>
      <c r="AE190" s="160"/>
      <c r="AF190" s="160"/>
      <c r="AG190" s="160"/>
      <c r="AH190" s="160"/>
      <c r="AI190" s="160"/>
      <c r="AJ190" s="160"/>
      <c r="AK190" s="160"/>
      <c r="AL190" s="46">
        <v>4</v>
      </c>
      <c r="AM190" s="46">
        <v>2</v>
      </c>
      <c r="AN190" s="46">
        <v>1</v>
      </c>
      <c r="AO190" s="46">
        <v>2</v>
      </c>
      <c r="AP190" s="46">
        <v>4</v>
      </c>
      <c r="AQ190" s="46">
        <v>5</v>
      </c>
      <c r="AR190" s="46">
        <v>4</v>
      </c>
      <c r="AS190" s="46">
        <v>5</v>
      </c>
      <c r="AT190" s="46">
        <v>4</v>
      </c>
      <c r="AU190" s="46">
        <v>3</v>
      </c>
      <c r="AV190" s="46">
        <v>3</v>
      </c>
      <c r="AW190" s="46">
        <v>3</v>
      </c>
      <c r="AX190" s="46">
        <v>5</v>
      </c>
      <c r="AY190" s="46">
        <v>5</v>
      </c>
      <c r="AZ190" s="46">
        <v>5</v>
      </c>
      <c r="BA190" s="46">
        <v>4</v>
      </c>
      <c r="BB190" s="46">
        <v>2</v>
      </c>
      <c r="BC190" s="173">
        <v>4</v>
      </c>
      <c r="BD190" s="46">
        <v>4</v>
      </c>
      <c r="BE190" s="46">
        <v>3</v>
      </c>
      <c r="BF190" s="46">
        <v>3</v>
      </c>
      <c r="BG190" s="46">
        <v>5</v>
      </c>
      <c r="BH190" s="156">
        <f t="shared" si="127"/>
        <v>3.98</v>
      </c>
    </row>
    <row r="191" spans="1:60" s="23" customFormat="1">
      <c r="A191" s="22"/>
      <c r="B191" s="22"/>
      <c r="C191" s="82">
        <v>44792</v>
      </c>
      <c r="D191" s="82">
        <v>44793</v>
      </c>
      <c r="E191" s="82">
        <v>44794</v>
      </c>
      <c r="F191" s="82">
        <v>44795</v>
      </c>
      <c r="G191" s="82">
        <v>44796</v>
      </c>
      <c r="H191" s="82">
        <v>44797</v>
      </c>
      <c r="I191" s="82">
        <v>44798</v>
      </c>
      <c r="J191" s="82">
        <v>44799</v>
      </c>
      <c r="K191" s="82">
        <v>44800</v>
      </c>
      <c r="L191" s="82">
        <v>44801</v>
      </c>
      <c r="M191" s="82">
        <v>44802</v>
      </c>
      <c r="N191" s="82">
        <v>44803</v>
      </c>
      <c r="O191" s="82">
        <v>44804</v>
      </c>
      <c r="P191" s="82">
        <v>44805</v>
      </c>
      <c r="Q191" s="82">
        <v>44806</v>
      </c>
      <c r="R191" s="82">
        <v>44807</v>
      </c>
      <c r="S191" s="82">
        <v>44808</v>
      </c>
      <c r="T191" s="82">
        <v>44809</v>
      </c>
      <c r="U191" s="82">
        <v>44810</v>
      </c>
      <c r="V191" s="82">
        <v>44811</v>
      </c>
      <c r="W191" s="82">
        <v>44812</v>
      </c>
      <c r="X191" s="82">
        <v>44813</v>
      </c>
      <c r="Y191" s="82">
        <v>44814</v>
      </c>
      <c r="Z191" s="82">
        <v>44815</v>
      </c>
      <c r="AA191" s="82">
        <v>44816</v>
      </c>
      <c r="AB191" s="82">
        <v>44817</v>
      </c>
      <c r="AC191" s="82">
        <v>44818</v>
      </c>
      <c r="AD191" s="82">
        <v>44819</v>
      </c>
      <c r="AE191" s="161">
        <v>44820</v>
      </c>
      <c r="AF191" s="161">
        <v>44821</v>
      </c>
      <c r="AG191" s="161">
        <v>44822</v>
      </c>
      <c r="AH191" s="161">
        <v>44823</v>
      </c>
      <c r="AI191" s="161">
        <v>44824</v>
      </c>
      <c r="AJ191" s="161">
        <v>44825</v>
      </c>
      <c r="AK191" s="161">
        <v>44826</v>
      </c>
      <c r="AL191" s="82">
        <v>44827</v>
      </c>
      <c r="AM191" s="82">
        <v>44828</v>
      </c>
      <c r="AN191" s="82">
        <v>44829</v>
      </c>
      <c r="AO191" s="82">
        <v>44830</v>
      </c>
      <c r="AP191" s="82">
        <v>44831</v>
      </c>
      <c r="AQ191" s="82">
        <v>44832</v>
      </c>
      <c r="AR191" s="82">
        <v>44833</v>
      </c>
      <c r="AS191" s="82">
        <v>44834</v>
      </c>
      <c r="AT191" s="82">
        <v>44835</v>
      </c>
      <c r="AU191" s="82">
        <v>44836</v>
      </c>
      <c r="AV191" s="82">
        <v>44837</v>
      </c>
      <c r="AW191" s="82">
        <v>44838</v>
      </c>
      <c r="AX191" s="82">
        <v>44839</v>
      </c>
      <c r="AY191" s="82">
        <v>44840</v>
      </c>
      <c r="AZ191" s="82">
        <v>44841</v>
      </c>
      <c r="BA191" s="82">
        <v>44842</v>
      </c>
      <c r="BB191" s="82">
        <v>44843</v>
      </c>
      <c r="BC191" s="174">
        <v>44844</v>
      </c>
      <c r="BD191" s="82">
        <v>44845</v>
      </c>
      <c r="BE191" s="82">
        <v>44846</v>
      </c>
      <c r="BF191" s="82">
        <v>44847</v>
      </c>
      <c r="BG191" s="82">
        <v>44848</v>
      </c>
      <c r="BH191" s="156">
        <f t="shared" si="127"/>
        <v>44820</v>
      </c>
    </row>
    <row r="192" spans="1:60" s="23" customFormat="1">
      <c r="A192" s="22" t="s">
        <v>536</v>
      </c>
      <c r="B192" s="22" t="s">
        <v>550</v>
      </c>
      <c r="C192" s="47">
        <v>18</v>
      </c>
      <c r="D192" s="47">
        <v>18</v>
      </c>
      <c r="E192" s="47">
        <v>18</v>
      </c>
      <c r="F192" s="47">
        <v>18</v>
      </c>
      <c r="G192" s="47">
        <v>18</v>
      </c>
      <c r="H192" s="47">
        <v>18</v>
      </c>
      <c r="I192" s="47">
        <v>18</v>
      </c>
      <c r="J192" s="47">
        <v>18</v>
      </c>
      <c r="K192" s="47">
        <v>18</v>
      </c>
      <c r="L192" s="47">
        <v>18</v>
      </c>
      <c r="M192" s="47">
        <v>18</v>
      </c>
      <c r="N192" s="47">
        <v>18</v>
      </c>
      <c r="O192" s="47">
        <v>18</v>
      </c>
      <c r="P192" s="47">
        <v>18</v>
      </c>
      <c r="Q192" s="47">
        <v>13</v>
      </c>
      <c r="R192" s="47">
        <v>13</v>
      </c>
      <c r="S192" s="47">
        <v>13</v>
      </c>
      <c r="T192" s="47">
        <v>13</v>
      </c>
      <c r="U192" s="47">
        <v>13</v>
      </c>
      <c r="V192" s="47">
        <v>13</v>
      </c>
      <c r="W192" s="47">
        <v>13</v>
      </c>
      <c r="X192" s="47">
        <v>15</v>
      </c>
      <c r="Y192" s="47">
        <v>15</v>
      </c>
      <c r="Z192" s="47">
        <v>15</v>
      </c>
      <c r="AA192" s="47">
        <v>15</v>
      </c>
      <c r="AB192" s="47">
        <v>15</v>
      </c>
      <c r="AC192" s="47">
        <v>15</v>
      </c>
      <c r="AD192" s="47">
        <v>15</v>
      </c>
      <c r="AE192" s="162">
        <v>15</v>
      </c>
      <c r="AF192" s="162">
        <v>15</v>
      </c>
      <c r="AG192" s="162">
        <v>15</v>
      </c>
      <c r="AH192" s="162">
        <v>15</v>
      </c>
      <c r="AI192" s="162">
        <v>15</v>
      </c>
      <c r="AJ192" s="162">
        <v>15</v>
      </c>
      <c r="AK192" s="162">
        <v>15</v>
      </c>
      <c r="AL192" s="47">
        <v>15</v>
      </c>
      <c r="AM192" s="47">
        <v>15</v>
      </c>
      <c r="AN192" s="47">
        <v>15</v>
      </c>
      <c r="AO192" s="47">
        <v>15</v>
      </c>
      <c r="AP192" s="47">
        <v>15</v>
      </c>
      <c r="AQ192" s="47">
        <v>15</v>
      </c>
      <c r="AR192" s="47">
        <v>15</v>
      </c>
      <c r="AS192" s="47">
        <v>6</v>
      </c>
      <c r="AT192" s="47">
        <v>6</v>
      </c>
      <c r="AU192" s="47">
        <v>6</v>
      </c>
      <c r="AV192" s="47">
        <v>6</v>
      </c>
      <c r="AW192" s="47">
        <v>6</v>
      </c>
      <c r="AX192" s="47">
        <v>6</v>
      </c>
      <c r="AY192" s="47">
        <v>6</v>
      </c>
      <c r="AZ192" s="47">
        <v>1</v>
      </c>
      <c r="BA192" s="47">
        <v>1</v>
      </c>
      <c r="BB192" s="47">
        <v>1</v>
      </c>
      <c r="BC192" s="175">
        <v>1</v>
      </c>
      <c r="BD192" s="47">
        <v>1</v>
      </c>
      <c r="BE192" s="47">
        <v>1</v>
      </c>
      <c r="BF192" s="47">
        <v>1</v>
      </c>
      <c r="BG192" s="47">
        <v>1</v>
      </c>
      <c r="BH192" s="156">
        <f t="shared" si="127"/>
        <v>12.421052631578947</v>
      </c>
    </row>
    <row r="193" spans="1:60" s="23" customFormat="1">
      <c r="A193" s="22" t="s">
        <v>537</v>
      </c>
      <c r="B193" s="22" t="s">
        <v>550</v>
      </c>
      <c r="C193" s="32">
        <v>3</v>
      </c>
      <c r="D193" s="61">
        <v>3</v>
      </c>
      <c r="E193" s="61">
        <v>3</v>
      </c>
      <c r="F193" s="61">
        <v>3</v>
      </c>
      <c r="G193" s="61">
        <v>3</v>
      </c>
      <c r="H193" s="61">
        <v>3</v>
      </c>
      <c r="I193" s="61">
        <v>3</v>
      </c>
      <c r="J193" s="61">
        <v>3</v>
      </c>
      <c r="K193" s="61">
        <v>3</v>
      </c>
      <c r="L193" s="61">
        <v>3</v>
      </c>
      <c r="M193" s="61">
        <v>3</v>
      </c>
      <c r="N193" s="61">
        <v>3</v>
      </c>
      <c r="O193" s="61">
        <v>3</v>
      </c>
      <c r="P193" s="61">
        <v>3</v>
      </c>
      <c r="Q193" s="61">
        <v>2</v>
      </c>
      <c r="R193" s="61">
        <v>2</v>
      </c>
      <c r="S193" s="61">
        <v>2</v>
      </c>
      <c r="T193" s="61">
        <v>2</v>
      </c>
      <c r="U193" s="61">
        <v>2</v>
      </c>
      <c r="V193" s="61">
        <v>2</v>
      </c>
      <c r="W193" s="61">
        <v>2</v>
      </c>
      <c r="X193" s="61">
        <v>2</v>
      </c>
      <c r="Y193" s="61">
        <v>2</v>
      </c>
      <c r="Z193" s="61">
        <v>2</v>
      </c>
      <c r="AA193" s="61">
        <v>2</v>
      </c>
      <c r="AB193" s="61">
        <v>2</v>
      </c>
      <c r="AC193" s="61">
        <v>2</v>
      </c>
      <c r="AD193" s="61">
        <v>2</v>
      </c>
      <c r="AE193" s="163">
        <v>2</v>
      </c>
      <c r="AF193" s="163">
        <v>2</v>
      </c>
      <c r="AG193" s="163">
        <v>2</v>
      </c>
      <c r="AH193" s="163">
        <v>2</v>
      </c>
      <c r="AI193" s="163">
        <v>2</v>
      </c>
      <c r="AJ193" s="163">
        <v>2</v>
      </c>
      <c r="AK193" s="163">
        <v>2</v>
      </c>
      <c r="AL193" s="61">
        <v>2</v>
      </c>
      <c r="AM193" s="61">
        <v>2</v>
      </c>
      <c r="AN193" s="61">
        <v>2</v>
      </c>
      <c r="AO193" s="61">
        <v>2</v>
      </c>
      <c r="AP193" s="61">
        <v>2</v>
      </c>
      <c r="AQ193" s="61">
        <v>2</v>
      </c>
      <c r="AR193" s="61">
        <v>2</v>
      </c>
      <c r="AS193" s="61">
        <v>1</v>
      </c>
      <c r="AT193" s="61">
        <v>1</v>
      </c>
      <c r="AU193" s="61">
        <v>1</v>
      </c>
      <c r="AV193" s="61">
        <v>1</v>
      </c>
      <c r="AW193" s="61">
        <v>1</v>
      </c>
      <c r="AX193" s="61">
        <v>1</v>
      </c>
      <c r="AY193" s="61">
        <v>1</v>
      </c>
      <c r="AZ193" s="61">
        <v>0</v>
      </c>
      <c r="BA193" s="61">
        <v>1</v>
      </c>
      <c r="BB193" s="61">
        <v>0</v>
      </c>
      <c r="BC193" s="176">
        <v>0</v>
      </c>
      <c r="BD193" s="61">
        <v>1</v>
      </c>
      <c r="BE193" s="61">
        <v>0</v>
      </c>
      <c r="BF193" s="61">
        <v>0</v>
      </c>
      <c r="BG193" s="62">
        <v>1</v>
      </c>
      <c r="BH193" s="156">
        <f t="shared" si="127"/>
        <v>1.8947368421052631</v>
      </c>
    </row>
    <row r="194" spans="1:60" s="85" customFormat="1">
      <c r="A194" s="83" t="s">
        <v>543</v>
      </c>
      <c r="B194" s="83" t="s">
        <v>550</v>
      </c>
      <c r="C194" s="84">
        <f>C192*1.25</f>
        <v>22.5</v>
      </c>
      <c r="D194" s="84">
        <f t="shared" ref="D194:BG194" si="129">D192*1.25</f>
        <v>22.5</v>
      </c>
      <c r="E194" s="84">
        <f t="shared" si="129"/>
        <v>22.5</v>
      </c>
      <c r="F194" s="84">
        <f t="shared" si="129"/>
        <v>22.5</v>
      </c>
      <c r="G194" s="84">
        <f t="shared" si="129"/>
        <v>22.5</v>
      </c>
      <c r="H194" s="84">
        <f t="shared" si="129"/>
        <v>22.5</v>
      </c>
      <c r="I194" s="84">
        <f t="shared" si="129"/>
        <v>22.5</v>
      </c>
      <c r="J194" s="84">
        <f t="shared" si="129"/>
        <v>22.5</v>
      </c>
      <c r="K194" s="84">
        <f t="shared" si="129"/>
        <v>22.5</v>
      </c>
      <c r="L194" s="84">
        <f t="shared" si="129"/>
        <v>22.5</v>
      </c>
      <c r="M194" s="84">
        <f t="shared" si="129"/>
        <v>22.5</v>
      </c>
      <c r="N194" s="84">
        <f t="shared" si="129"/>
        <v>22.5</v>
      </c>
      <c r="O194" s="84">
        <f t="shared" si="129"/>
        <v>22.5</v>
      </c>
      <c r="P194" s="84">
        <f t="shared" si="129"/>
        <v>22.5</v>
      </c>
      <c r="Q194" s="84">
        <f t="shared" si="129"/>
        <v>16.25</v>
      </c>
      <c r="R194" s="84">
        <f t="shared" si="129"/>
        <v>16.25</v>
      </c>
      <c r="S194" s="84">
        <f t="shared" si="129"/>
        <v>16.25</v>
      </c>
      <c r="T194" s="84">
        <f t="shared" si="129"/>
        <v>16.25</v>
      </c>
      <c r="U194" s="84">
        <f t="shared" si="129"/>
        <v>16.25</v>
      </c>
      <c r="V194" s="84">
        <f t="shared" si="129"/>
        <v>16.25</v>
      </c>
      <c r="W194" s="84">
        <f t="shared" si="129"/>
        <v>16.25</v>
      </c>
      <c r="X194" s="84">
        <f t="shared" si="129"/>
        <v>18.75</v>
      </c>
      <c r="Y194" s="84">
        <f t="shared" si="129"/>
        <v>18.75</v>
      </c>
      <c r="Z194" s="84">
        <f t="shared" si="129"/>
        <v>18.75</v>
      </c>
      <c r="AA194" s="84">
        <f t="shared" si="129"/>
        <v>18.75</v>
      </c>
      <c r="AB194" s="84">
        <f t="shared" si="129"/>
        <v>18.75</v>
      </c>
      <c r="AC194" s="84">
        <f t="shared" si="129"/>
        <v>18.75</v>
      </c>
      <c r="AD194" s="84">
        <f t="shared" si="129"/>
        <v>18.75</v>
      </c>
      <c r="AE194" s="162">
        <f t="shared" ref="AE194:AK194" si="130">AE192*1.25</f>
        <v>18.75</v>
      </c>
      <c r="AF194" s="162">
        <f t="shared" si="130"/>
        <v>18.75</v>
      </c>
      <c r="AG194" s="162">
        <f t="shared" si="130"/>
        <v>18.75</v>
      </c>
      <c r="AH194" s="162">
        <f t="shared" si="130"/>
        <v>18.75</v>
      </c>
      <c r="AI194" s="162">
        <f t="shared" si="130"/>
        <v>18.75</v>
      </c>
      <c r="AJ194" s="162">
        <f t="shared" si="130"/>
        <v>18.75</v>
      </c>
      <c r="AK194" s="162">
        <f t="shared" si="130"/>
        <v>18.75</v>
      </c>
      <c r="AL194" s="84">
        <f t="shared" si="129"/>
        <v>18.75</v>
      </c>
      <c r="AM194" s="84">
        <f t="shared" si="129"/>
        <v>18.75</v>
      </c>
      <c r="AN194" s="84">
        <f t="shared" si="129"/>
        <v>18.75</v>
      </c>
      <c r="AO194" s="84">
        <f t="shared" si="129"/>
        <v>18.75</v>
      </c>
      <c r="AP194" s="84">
        <f t="shared" si="129"/>
        <v>18.75</v>
      </c>
      <c r="AQ194" s="84">
        <f t="shared" si="129"/>
        <v>18.75</v>
      </c>
      <c r="AR194" s="84">
        <f t="shared" si="129"/>
        <v>18.75</v>
      </c>
      <c r="AS194" s="84">
        <f t="shared" si="129"/>
        <v>7.5</v>
      </c>
      <c r="AT194" s="84">
        <f t="shared" si="129"/>
        <v>7.5</v>
      </c>
      <c r="AU194" s="84">
        <f t="shared" si="129"/>
        <v>7.5</v>
      </c>
      <c r="AV194" s="84">
        <f t="shared" si="129"/>
        <v>7.5</v>
      </c>
      <c r="AW194" s="84">
        <f t="shared" si="129"/>
        <v>7.5</v>
      </c>
      <c r="AX194" s="84">
        <f t="shared" si="129"/>
        <v>7.5</v>
      </c>
      <c r="AY194" s="84">
        <f t="shared" si="129"/>
        <v>7.5</v>
      </c>
      <c r="AZ194" s="84">
        <f t="shared" si="129"/>
        <v>1.25</v>
      </c>
      <c r="BA194" s="84">
        <f t="shared" si="129"/>
        <v>1.25</v>
      </c>
      <c r="BB194" s="84">
        <f t="shared" si="129"/>
        <v>1.25</v>
      </c>
      <c r="BC194" s="175">
        <f t="shared" si="129"/>
        <v>1.25</v>
      </c>
      <c r="BD194" s="84">
        <f t="shared" si="129"/>
        <v>1.25</v>
      </c>
      <c r="BE194" s="84">
        <f t="shared" si="129"/>
        <v>1.25</v>
      </c>
      <c r="BF194" s="84">
        <f t="shared" si="129"/>
        <v>1.25</v>
      </c>
      <c r="BG194" s="84">
        <f t="shared" si="129"/>
        <v>1.25</v>
      </c>
      <c r="BH194" s="156">
        <f t="shared" si="127"/>
        <v>15.526315789473685</v>
      </c>
    </row>
    <row r="195" spans="1:60" s="85" customFormat="1">
      <c r="A195" s="83" t="s">
        <v>546</v>
      </c>
      <c r="B195" s="83" t="s">
        <v>550</v>
      </c>
      <c r="C195" s="86">
        <v>3</v>
      </c>
      <c r="D195" s="86">
        <v>3</v>
      </c>
      <c r="E195" s="86">
        <v>3</v>
      </c>
      <c r="F195" s="86">
        <v>3</v>
      </c>
      <c r="G195" s="86">
        <v>3</v>
      </c>
      <c r="H195" s="86">
        <v>3</v>
      </c>
      <c r="I195" s="86">
        <v>3</v>
      </c>
      <c r="J195" s="86">
        <v>3</v>
      </c>
      <c r="K195" s="86">
        <v>3</v>
      </c>
      <c r="L195" s="86">
        <v>3</v>
      </c>
      <c r="M195" s="86">
        <v>3</v>
      </c>
      <c r="N195" s="86">
        <v>3</v>
      </c>
      <c r="O195" s="86">
        <v>3</v>
      </c>
      <c r="P195" s="86">
        <v>3</v>
      </c>
      <c r="Q195" s="86">
        <v>2</v>
      </c>
      <c r="R195" s="86">
        <v>2</v>
      </c>
      <c r="S195" s="86">
        <v>2</v>
      </c>
      <c r="T195" s="86">
        <v>2</v>
      </c>
      <c r="U195" s="86">
        <v>2</v>
      </c>
      <c r="V195" s="86">
        <v>2</v>
      </c>
      <c r="W195" s="86">
        <v>2</v>
      </c>
      <c r="X195" s="86">
        <v>3</v>
      </c>
      <c r="Y195" s="86">
        <v>3</v>
      </c>
      <c r="Z195" s="86">
        <v>3</v>
      </c>
      <c r="AA195" s="86">
        <v>3</v>
      </c>
      <c r="AB195" s="86">
        <v>3</v>
      </c>
      <c r="AC195" s="86">
        <v>3</v>
      </c>
      <c r="AD195" s="86">
        <v>3</v>
      </c>
      <c r="AE195" s="164">
        <v>3</v>
      </c>
      <c r="AF195" s="164">
        <v>3</v>
      </c>
      <c r="AG195" s="164">
        <v>3</v>
      </c>
      <c r="AH195" s="164">
        <v>3</v>
      </c>
      <c r="AI195" s="164">
        <v>3</v>
      </c>
      <c r="AJ195" s="164">
        <v>3</v>
      </c>
      <c r="AK195" s="164">
        <v>3</v>
      </c>
      <c r="AL195" s="86">
        <v>3</v>
      </c>
      <c r="AM195" s="86">
        <v>3</v>
      </c>
      <c r="AN195" s="86">
        <v>3</v>
      </c>
      <c r="AO195" s="86">
        <v>3</v>
      </c>
      <c r="AP195" s="86">
        <v>3</v>
      </c>
      <c r="AQ195" s="86">
        <v>3</v>
      </c>
      <c r="AR195" s="86">
        <v>3</v>
      </c>
      <c r="AS195" s="86">
        <v>1</v>
      </c>
      <c r="AT195" s="86">
        <v>1</v>
      </c>
      <c r="AU195" s="86">
        <v>1</v>
      </c>
      <c r="AV195" s="86">
        <v>1</v>
      </c>
      <c r="AW195" s="86">
        <v>1</v>
      </c>
      <c r="AX195" s="86">
        <v>1</v>
      </c>
      <c r="AY195" s="86">
        <v>1</v>
      </c>
      <c r="AZ195" s="86">
        <v>0</v>
      </c>
      <c r="BA195" s="86">
        <v>1</v>
      </c>
      <c r="BB195" s="86">
        <v>0</v>
      </c>
      <c r="BC195" s="177">
        <v>0</v>
      </c>
      <c r="BD195" s="86">
        <v>1</v>
      </c>
      <c r="BE195" s="86">
        <v>0</v>
      </c>
      <c r="BF195" s="86">
        <v>0</v>
      </c>
      <c r="BG195" s="86">
        <v>1</v>
      </c>
      <c r="BH195" s="156">
        <f t="shared" si="127"/>
        <v>2.263157894736842</v>
      </c>
    </row>
    <row r="196" spans="1:60" s="85" customFormat="1">
      <c r="A196" s="83" t="s">
        <v>540</v>
      </c>
      <c r="B196" s="83" t="s">
        <v>550</v>
      </c>
      <c r="C196" s="84">
        <f>C192*1.5</f>
        <v>27</v>
      </c>
      <c r="D196" s="84">
        <f t="shared" ref="D196:BG196" si="131">D192*1.5</f>
        <v>27</v>
      </c>
      <c r="E196" s="84">
        <f t="shared" si="131"/>
        <v>27</v>
      </c>
      <c r="F196" s="84">
        <f t="shared" si="131"/>
        <v>27</v>
      </c>
      <c r="G196" s="84">
        <f t="shared" si="131"/>
        <v>27</v>
      </c>
      <c r="H196" s="84">
        <f t="shared" si="131"/>
        <v>27</v>
      </c>
      <c r="I196" s="84">
        <f t="shared" si="131"/>
        <v>27</v>
      </c>
      <c r="J196" s="84">
        <f t="shared" si="131"/>
        <v>27</v>
      </c>
      <c r="K196" s="84">
        <f t="shared" si="131"/>
        <v>27</v>
      </c>
      <c r="L196" s="84">
        <f t="shared" si="131"/>
        <v>27</v>
      </c>
      <c r="M196" s="84">
        <f t="shared" si="131"/>
        <v>27</v>
      </c>
      <c r="N196" s="84">
        <f t="shared" si="131"/>
        <v>27</v>
      </c>
      <c r="O196" s="84">
        <f t="shared" si="131"/>
        <v>27</v>
      </c>
      <c r="P196" s="84">
        <f t="shared" si="131"/>
        <v>27</v>
      </c>
      <c r="Q196" s="84">
        <f t="shared" si="131"/>
        <v>19.5</v>
      </c>
      <c r="R196" s="84">
        <f t="shared" si="131"/>
        <v>19.5</v>
      </c>
      <c r="S196" s="84">
        <f t="shared" si="131"/>
        <v>19.5</v>
      </c>
      <c r="T196" s="84">
        <f t="shared" si="131"/>
        <v>19.5</v>
      </c>
      <c r="U196" s="84">
        <f t="shared" si="131"/>
        <v>19.5</v>
      </c>
      <c r="V196" s="84">
        <f t="shared" si="131"/>
        <v>19.5</v>
      </c>
      <c r="W196" s="84">
        <f t="shared" si="131"/>
        <v>19.5</v>
      </c>
      <c r="X196" s="84">
        <f t="shared" si="131"/>
        <v>22.5</v>
      </c>
      <c r="Y196" s="84">
        <f t="shared" si="131"/>
        <v>22.5</v>
      </c>
      <c r="Z196" s="84">
        <f t="shared" si="131"/>
        <v>22.5</v>
      </c>
      <c r="AA196" s="84">
        <f t="shared" si="131"/>
        <v>22.5</v>
      </c>
      <c r="AB196" s="84">
        <f t="shared" si="131"/>
        <v>22.5</v>
      </c>
      <c r="AC196" s="84">
        <f t="shared" si="131"/>
        <v>22.5</v>
      </c>
      <c r="AD196" s="84">
        <f t="shared" si="131"/>
        <v>22.5</v>
      </c>
      <c r="AE196" s="162">
        <f t="shared" ref="AE196:AK196" si="132">AE192*1.5</f>
        <v>22.5</v>
      </c>
      <c r="AF196" s="162">
        <f t="shared" si="132"/>
        <v>22.5</v>
      </c>
      <c r="AG196" s="162">
        <f t="shared" si="132"/>
        <v>22.5</v>
      </c>
      <c r="AH196" s="162">
        <f t="shared" si="132"/>
        <v>22.5</v>
      </c>
      <c r="AI196" s="162">
        <f t="shared" si="132"/>
        <v>22.5</v>
      </c>
      <c r="AJ196" s="162">
        <f t="shared" si="132"/>
        <v>22.5</v>
      </c>
      <c r="AK196" s="162">
        <f t="shared" si="132"/>
        <v>22.5</v>
      </c>
      <c r="AL196" s="84">
        <f t="shared" si="131"/>
        <v>22.5</v>
      </c>
      <c r="AM196" s="84">
        <f t="shared" si="131"/>
        <v>22.5</v>
      </c>
      <c r="AN196" s="84">
        <f t="shared" si="131"/>
        <v>22.5</v>
      </c>
      <c r="AO196" s="84">
        <f t="shared" si="131"/>
        <v>22.5</v>
      </c>
      <c r="AP196" s="84">
        <f t="shared" si="131"/>
        <v>22.5</v>
      </c>
      <c r="AQ196" s="84">
        <f t="shared" si="131"/>
        <v>22.5</v>
      </c>
      <c r="AR196" s="84">
        <f t="shared" si="131"/>
        <v>22.5</v>
      </c>
      <c r="AS196" s="84">
        <f t="shared" si="131"/>
        <v>9</v>
      </c>
      <c r="AT196" s="84">
        <f t="shared" si="131"/>
        <v>9</v>
      </c>
      <c r="AU196" s="84">
        <f t="shared" si="131"/>
        <v>9</v>
      </c>
      <c r="AV196" s="84">
        <f t="shared" si="131"/>
        <v>9</v>
      </c>
      <c r="AW196" s="84">
        <f t="shared" si="131"/>
        <v>9</v>
      </c>
      <c r="AX196" s="84">
        <f t="shared" si="131"/>
        <v>9</v>
      </c>
      <c r="AY196" s="84">
        <f t="shared" si="131"/>
        <v>9</v>
      </c>
      <c r="AZ196" s="84">
        <f t="shared" si="131"/>
        <v>1.5</v>
      </c>
      <c r="BA196" s="84">
        <f t="shared" si="131"/>
        <v>1.5</v>
      </c>
      <c r="BB196" s="84">
        <f t="shared" si="131"/>
        <v>1.5</v>
      </c>
      <c r="BC196" s="175">
        <f t="shared" si="131"/>
        <v>1.5</v>
      </c>
      <c r="BD196" s="84">
        <f t="shared" si="131"/>
        <v>1.5</v>
      </c>
      <c r="BE196" s="84">
        <f t="shared" si="131"/>
        <v>1.5</v>
      </c>
      <c r="BF196" s="84">
        <f t="shared" si="131"/>
        <v>1.5</v>
      </c>
      <c r="BG196" s="84">
        <f t="shared" si="131"/>
        <v>1.5</v>
      </c>
      <c r="BH196" s="156">
        <f t="shared" si="127"/>
        <v>18.631578947368421</v>
      </c>
    </row>
    <row r="197" spans="1:60" s="85" customFormat="1">
      <c r="A197" s="83" t="s">
        <v>541</v>
      </c>
      <c r="B197" s="83" t="s">
        <v>550</v>
      </c>
      <c r="C197" s="86">
        <v>4</v>
      </c>
      <c r="D197" s="86">
        <v>4</v>
      </c>
      <c r="E197" s="86">
        <v>4</v>
      </c>
      <c r="F197" s="86">
        <v>4</v>
      </c>
      <c r="G197" s="86">
        <v>4</v>
      </c>
      <c r="H197" s="86">
        <v>4</v>
      </c>
      <c r="I197" s="86">
        <v>4</v>
      </c>
      <c r="J197" s="86">
        <v>4</v>
      </c>
      <c r="K197" s="86">
        <v>4</v>
      </c>
      <c r="L197" s="86">
        <v>4</v>
      </c>
      <c r="M197" s="86">
        <v>4</v>
      </c>
      <c r="N197" s="86">
        <v>4</v>
      </c>
      <c r="O197" s="86">
        <v>4</v>
      </c>
      <c r="P197" s="86">
        <v>4</v>
      </c>
      <c r="Q197" s="86">
        <v>3</v>
      </c>
      <c r="R197" s="86">
        <v>3</v>
      </c>
      <c r="S197" s="86">
        <v>3</v>
      </c>
      <c r="T197" s="86">
        <v>3</v>
      </c>
      <c r="U197" s="86">
        <v>3</v>
      </c>
      <c r="V197" s="86">
        <v>3</v>
      </c>
      <c r="W197" s="86">
        <v>3</v>
      </c>
      <c r="X197" s="86">
        <v>3</v>
      </c>
      <c r="Y197" s="86">
        <v>3</v>
      </c>
      <c r="Z197" s="86">
        <v>3</v>
      </c>
      <c r="AA197" s="86">
        <v>3</v>
      </c>
      <c r="AB197" s="86">
        <v>3</v>
      </c>
      <c r="AC197" s="86">
        <v>3</v>
      </c>
      <c r="AD197" s="86">
        <v>3</v>
      </c>
      <c r="AE197" s="164">
        <v>3</v>
      </c>
      <c r="AF197" s="164">
        <v>3</v>
      </c>
      <c r="AG197" s="164">
        <v>3</v>
      </c>
      <c r="AH197" s="164">
        <v>3</v>
      </c>
      <c r="AI197" s="164">
        <v>3</v>
      </c>
      <c r="AJ197" s="164">
        <v>3</v>
      </c>
      <c r="AK197" s="164">
        <v>3</v>
      </c>
      <c r="AL197" s="86">
        <v>3</v>
      </c>
      <c r="AM197" s="86">
        <v>3</v>
      </c>
      <c r="AN197" s="86">
        <v>3</v>
      </c>
      <c r="AO197" s="86">
        <v>3</v>
      </c>
      <c r="AP197" s="86">
        <v>3</v>
      </c>
      <c r="AQ197" s="86">
        <v>3</v>
      </c>
      <c r="AR197" s="86">
        <v>3</v>
      </c>
      <c r="AS197" s="86">
        <v>2</v>
      </c>
      <c r="AT197" s="86">
        <v>2</v>
      </c>
      <c r="AU197" s="86">
        <v>2</v>
      </c>
      <c r="AV197" s="86">
        <v>2</v>
      </c>
      <c r="AW197" s="86">
        <v>2</v>
      </c>
      <c r="AX197" s="86">
        <v>2</v>
      </c>
      <c r="AY197" s="86">
        <v>2</v>
      </c>
      <c r="AZ197" s="86">
        <v>1</v>
      </c>
      <c r="BA197" s="86">
        <v>1</v>
      </c>
      <c r="BB197" s="86">
        <v>1</v>
      </c>
      <c r="BC197" s="177">
        <v>1</v>
      </c>
      <c r="BD197" s="86">
        <v>1</v>
      </c>
      <c r="BE197" s="86">
        <v>1</v>
      </c>
      <c r="BF197" s="86">
        <v>1</v>
      </c>
      <c r="BG197" s="86">
        <v>1</v>
      </c>
      <c r="BH197" s="156">
        <f t="shared" si="127"/>
        <v>2.8421052631578947</v>
      </c>
    </row>
    <row r="198" spans="1:60">
      <c r="A198" s="12"/>
      <c r="B198" s="12"/>
      <c r="BH198" s="156" t="e">
        <f t="shared" si="127"/>
        <v>#DIV/0!</v>
      </c>
    </row>
    <row r="199" spans="1:60" hidden="1">
      <c r="A199" s="12" t="s">
        <v>531</v>
      </c>
      <c r="B199" s="12" t="s">
        <v>551</v>
      </c>
      <c r="C199" s="35">
        <v>8</v>
      </c>
      <c r="D199" s="35">
        <v>22</v>
      </c>
      <c r="E199" s="35">
        <v>17</v>
      </c>
      <c r="F199" s="35">
        <v>10</v>
      </c>
      <c r="G199" s="35">
        <v>16</v>
      </c>
      <c r="H199" s="35">
        <v>16</v>
      </c>
      <c r="I199" s="35">
        <v>8</v>
      </c>
      <c r="J199" s="35">
        <v>16</v>
      </c>
      <c r="K199" s="35">
        <v>16</v>
      </c>
      <c r="L199" s="35">
        <v>8</v>
      </c>
      <c r="M199" s="35">
        <v>3</v>
      </c>
      <c r="N199" s="35">
        <v>5</v>
      </c>
      <c r="O199" s="35">
        <v>4</v>
      </c>
      <c r="P199" s="35">
        <v>8</v>
      </c>
      <c r="Q199" s="35">
        <v>10</v>
      </c>
      <c r="R199" s="35">
        <v>7</v>
      </c>
      <c r="S199" s="35">
        <v>4</v>
      </c>
      <c r="T199" s="35">
        <v>0</v>
      </c>
      <c r="U199" s="35">
        <v>5</v>
      </c>
      <c r="V199" s="35">
        <v>12</v>
      </c>
      <c r="W199" s="35">
        <v>15</v>
      </c>
      <c r="X199" s="35">
        <v>8</v>
      </c>
      <c r="Y199" s="35">
        <v>10</v>
      </c>
      <c r="Z199" s="35">
        <v>9</v>
      </c>
      <c r="AA199" s="35">
        <v>3</v>
      </c>
      <c r="AB199" s="35">
        <v>9</v>
      </c>
      <c r="AC199" s="35">
        <v>8</v>
      </c>
      <c r="AD199" s="35">
        <v>11</v>
      </c>
      <c r="AL199" s="35">
        <v>15</v>
      </c>
      <c r="AM199" s="35">
        <v>16</v>
      </c>
      <c r="AN199" s="35">
        <v>7</v>
      </c>
      <c r="AO199" s="35">
        <v>2</v>
      </c>
      <c r="AP199" s="35">
        <v>10</v>
      </c>
      <c r="AQ199" s="35">
        <v>10</v>
      </c>
      <c r="AR199" s="35">
        <v>8</v>
      </c>
      <c r="AS199" s="35">
        <v>7</v>
      </c>
      <c r="AT199" s="35">
        <v>14</v>
      </c>
      <c r="AU199" s="35">
        <v>2</v>
      </c>
      <c r="AV199" s="35">
        <v>0</v>
      </c>
      <c r="AW199" s="35">
        <v>2</v>
      </c>
      <c r="AX199" s="35">
        <v>0</v>
      </c>
      <c r="AY199" s="35">
        <v>3</v>
      </c>
      <c r="AZ199" s="35">
        <v>5</v>
      </c>
      <c r="BA199" s="35">
        <v>2</v>
      </c>
      <c r="BB199" s="35">
        <v>0</v>
      </c>
      <c r="BC199" s="173">
        <v>0</v>
      </c>
      <c r="BD199" s="35">
        <v>2</v>
      </c>
      <c r="BE199" s="35">
        <v>0</v>
      </c>
      <c r="BF199" s="35">
        <v>0</v>
      </c>
      <c r="BG199" s="35">
        <v>0</v>
      </c>
      <c r="BH199" s="156">
        <f t="shared" si="127"/>
        <v>7.46</v>
      </c>
    </row>
    <row r="200" spans="1:60" hidden="1">
      <c r="A200" s="12" t="s">
        <v>532</v>
      </c>
      <c r="B200" s="12" t="s">
        <v>551</v>
      </c>
      <c r="C200" s="35">
        <v>0</v>
      </c>
      <c r="D200" s="35">
        <v>0</v>
      </c>
      <c r="E200" s="35">
        <v>0</v>
      </c>
      <c r="F200" s="35">
        <v>0</v>
      </c>
      <c r="G200" s="35">
        <v>0</v>
      </c>
      <c r="H200" s="35">
        <v>0</v>
      </c>
      <c r="I200" s="35">
        <v>0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35">
        <v>0</v>
      </c>
      <c r="S200" s="35">
        <v>0</v>
      </c>
      <c r="T200" s="35">
        <v>0</v>
      </c>
      <c r="U200" s="35">
        <v>0</v>
      </c>
      <c r="V200" s="35">
        <v>0</v>
      </c>
      <c r="W200" s="35">
        <v>0</v>
      </c>
      <c r="X200" s="35">
        <v>0</v>
      </c>
      <c r="Y200" s="35">
        <v>0</v>
      </c>
      <c r="Z200" s="35">
        <v>0</v>
      </c>
      <c r="AA200" s="35">
        <v>0</v>
      </c>
      <c r="AB200" s="35">
        <v>0</v>
      </c>
      <c r="AC200" s="35">
        <v>0</v>
      </c>
      <c r="AD200" s="35">
        <v>0</v>
      </c>
      <c r="AL200" s="35">
        <v>0</v>
      </c>
      <c r="AM200" s="35">
        <v>0</v>
      </c>
      <c r="AN200" s="35">
        <v>0</v>
      </c>
      <c r="AO200" s="35">
        <v>0</v>
      </c>
      <c r="AP200" s="35">
        <v>0</v>
      </c>
      <c r="AQ200" s="35">
        <v>0</v>
      </c>
      <c r="AR200" s="35">
        <v>0</v>
      </c>
      <c r="AS200" s="35">
        <v>0</v>
      </c>
      <c r="AT200" s="35">
        <v>0</v>
      </c>
      <c r="AU200" s="35">
        <v>0</v>
      </c>
      <c r="AV200" s="35">
        <v>0</v>
      </c>
      <c r="AW200" s="35">
        <v>0</v>
      </c>
      <c r="AX200" s="35">
        <v>0</v>
      </c>
      <c r="AY200" s="35">
        <v>0</v>
      </c>
      <c r="AZ200" s="35">
        <v>0</v>
      </c>
      <c r="BA200" s="35">
        <v>0</v>
      </c>
      <c r="BB200" s="35">
        <v>0</v>
      </c>
      <c r="BC200" s="173">
        <v>0</v>
      </c>
      <c r="BD200" s="35">
        <v>0</v>
      </c>
      <c r="BE200" s="35">
        <v>0</v>
      </c>
      <c r="BF200" s="35">
        <v>0</v>
      </c>
      <c r="BG200" s="35">
        <v>0</v>
      </c>
      <c r="BH200" s="156">
        <f t="shared" si="127"/>
        <v>0</v>
      </c>
    </row>
    <row r="201" spans="1:60" s="25" customFormat="1">
      <c r="A201" s="24" t="s">
        <v>533</v>
      </c>
      <c r="B201" s="24" t="s">
        <v>551</v>
      </c>
      <c r="C201" s="48">
        <f>C199+C200</f>
        <v>8</v>
      </c>
      <c r="D201" s="48">
        <f t="shared" ref="D201:BG201" si="133">D199+D200</f>
        <v>22</v>
      </c>
      <c r="E201" s="48">
        <f t="shared" si="133"/>
        <v>17</v>
      </c>
      <c r="F201" s="48">
        <f t="shared" si="133"/>
        <v>10</v>
      </c>
      <c r="G201" s="48">
        <f t="shared" si="133"/>
        <v>16</v>
      </c>
      <c r="H201" s="48">
        <f t="shared" si="133"/>
        <v>16</v>
      </c>
      <c r="I201" s="48">
        <f t="shared" si="133"/>
        <v>8</v>
      </c>
      <c r="J201" s="48">
        <f t="shared" si="133"/>
        <v>16</v>
      </c>
      <c r="K201" s="48">
        <f t="shared" si="133"/>
        <v>16</v>
      </c>
      <c r="L201" s="48">
        <f t="shared" si="133"/>
        <v>8</v>
      </c>
      <c r="M201" s="48">
        <f t="shared" si="133"/>
        <v>3</v>
      </c>
      <c r="N201" s="48">
        <f t="shared" si="133"/>
        <v>5</v>
      </c>
      <c r="O201" s="48">
        <f t="shared" si="133"/>
        <v>4</v>
      </c>
      <c r="P201" s="48">
        <f t="shared" si="133"/>
        <v>8</v>
      </c>
      <c r="Q201" s="48">
        <f t="shared" si="133"/>
        <v>10</v>
      </c>
      <c r="R201" s="48">
        <f t="shared" si="133"/>
        <v>7</v>
      </c>
      <c r="S201" s="48">
        <f t="shared" si="133"/>
        <v>4</v>
      </c>
      <c r="T201" s="48">
        <f t="shared" si="133"/>
        <v>0</v>
      </c>
      <c r="U201" s="48">
        <f t="shared" si="133"/>
        <v>5</v>
      </c>
      <c r="V201" s="48">
        <f t="shared" si="133"/>
        <v>12</v>
      </c>
      <c r="W201" s="48">
        <f t="shared" si="133"/>
        <v>15</v>
      </c>
      <c r="X201" s="48">
        <f t="shared" si="133"/>
        <v>8</v>
      </c>
      <c r="Y201" s="48">
        <f t="shared" si="133"/>
        <v>10</v>
      </c>
      <c r="Z201" s="48">
        <f t="shared" si="133"/>
        <v>9</v>
      </c>
      <c r="AA201" s="48">
        <f t="shared" si="133"/>
        <v>3</v>
      </c>
      <c r="AB201" s="48">
        <f t="shared" si="133"/>
        <v>9</v>
      </c>
      <c r="AC201" s="48">
        <f t="shared" si="133"/>
        <v>8</v>
      </c>
      <c r="AD201" s="48">
        <f t="shared" si="133"/>
        <v>11</v>
      </c>
      <c r="AE201" s="160"/>
      <c r="AF201" s="160"/>
      <c r="AG201" s="160"/>
      <c r="AH201" s="160"/>
      <c r="AI201" s="160"/>
      <c r="AJ201" s="160"/>
      <c r="AK201" s="160"/>
      <c r="AL201" s="48">
        <f t="shared" si="133"/>
        <v>15</v>
      </c>
      <c r="AM201" s="48">
        <f t="shared" si="133"/>
        <v>16</v>
      </c>
      <c r="AN201" s="48">
        <f t="shared" si="133"/>
        <v>7</v>
      </c>
      <c r="AO201" s="48">
        <f t="shared" si="133"/>
        <v>2</v>
      </c>
      <c r="AP201" s="48">
        <f t="shared" si="133"/>
        <v>10</v>
      </c>
      <c r="AQ201" s="48">
        <f t="shared" si="133"/>
        <v>10</v>
      </c>
      <c r="AR201" s="48">
        <f t="shared" si="133"/>
        <v>8</v>
      </c>
      <c r="AS201" s="48">
        <f t="shared" si="133"/>
        <v>7</v>
      </c>
      <c r="AT201" s="48">
        <f t="shared" si="133"/>
        <v>14</v>
      </c>
      <c r="AU201" s="48">
        <f t="shared" si="133"/>
        <v>2</v>
      </c>
      <c r="AV201" s="48">
        <f t="shared" si="133"/>
        <v>0</v>
      </c>
      <c r="AW201" s="48">
        <f t="shared" si="133"/>
        <v>2</v>
      </c>
      <c r="AX201" s="48">
        <f t="shared" si="133"/>
        <v>0</v>
      </c>
      <c r="AY201" s="48">
        <f t="shared" si="133"/>
        <v>3</v>
      </c>
      <c r="AZ201" s="48">
        <f t="shared" si="133"/>
        <v>5</v>
      </c>
      <c r="BA201" s="48">
        <f t="shared" si="133"/>
        <v>2</v>
      </c>
      <c r="BB201" s="48">
        <f t="shared" si="133"/>
        <v>0</v>
      </c>
      <c r="BC201" s="173">
        <f t="shared" si="133"/>
        <v>0</v>
      </c>
      <c r="BD201" s="48">
        <f t="shared" si="133"/>
        <v>2</v>
      </c>
      <c r="BE201" s="48">
        <f t="shared" si="133"/>
        <v>0</v>
      </c>
      <c r="BF201" s="48">
        <f t="shared" si="133"/>
        <v>0</v>
      </c>
      <c r="BG201" s="48">
        <f t="shared" si="133"/>
        <v>0</v>
      </c>
      <c r="BH201" s="156">
        <f t="shared" si="127"/>
        <v>7.46</v>
      </c>
    </row>
    <row r="202" spans="1:60" s="25" customFormat="1">
      <c r="A202" s="24" t="s">
        <v>534</v>
      </c>
      <c r="B202" s="24" t="s">
        <v>551</v>
      </c>
      <c r="C202" s="48">
        <v>5</v>
      </c>
      <c r="D202" s="48">
        <v>3</v>
      </c>
      <c r="E202" s="48">
        <v>5</v>
      </c>
      <c r="F202" s="48">
        <v>7</v>
      </c>
      <c r="G202" s="48">
        <v>9</v>
      </c>
      <c r="H202" s="48">
        <v>6</v>
      </c>
      <c r="I202" s="48">
        <v>6</v>
      </c>
      <c r="J202" s="48">
        <v>3</v>
      </c>
      <c r="K202" s="48">
        <v>8</v>
      </c>
      <c r="L202" s="48">
        <v>8</v>
      </c>
      <c r="M202" s="48">
        <v>7</v>
      </c>
      <c r="N202" s="48">
        <v>6</v>
      </c>
      <c r="O202" s="48">
        <v>4</v>
      </c>
      <c r="P202" s="48">
        <v>1</v>
      </c>
      <c r="Q202" s="48">
        <v>5</v>
      </c>
      <c r="R202" s="48">
        <v>6</v>
      </c>
      <c r="S202" s="48">
        <v>8</v>
      </c>
      <c r="T202" s="48">
        <v>5</v>
      </c>
      <c r="U202" s="48">
        <v>6</v>
      </c>
      <c r="V202" s="48">
        <v>6</v>
      </c>
      <c r="W202" s="48">
        <v>3</v>
      </c>
      <c r="X202" s="48">
        <v>5</v>
      </c>
      <c r="Y202" s="48">
        <v>7</v>
      </c>
      <c r="Z202" s="48">
        <v>6</v>
      </c>
      <c r="AA202" s="48">
        <v>7</v>
      </c>
      <c r="AB202" s="48">
        <v>5</v>
      </c>
      <c r="AC202" s="48">
        <v>7</v>
      </c>
      <c r="AD202" s="48">
        <v>4</v>
      </c>
      <c r="AE202" s="160"/>
      <c r="AF202" s="160"/>
      <c r="AG202" s="160"/>
      <c r="AH202" s="160"/>
      <c r="AI202" s="160"/>
      <c r="AJ202" s="160"/>
      <c r="AK202" s="160"/>
      <c r="AL202" s="48">
        <v>4</v>
      </c>
      <c r="AM202" s="48">
        <v>3</v>
      </c>
      <c r="AN202" s="48">
        <v>5</v>
      </c>
      <c r="AO202" s="48">
        <v>9</v>
      </c>
      <c r="AP202" s="48">
        <v>7</v>
      </c>
      <c r="AQ202" s="48">
        <v>5</v>
      </c>
      <c r="AR202" s="48">
        <v>5</v>
      </c>
      <c r="AS202" s="48">
        <v>3</v>
      </c>
      <c r="AT202" s="48">
        <v>4</v>
      </c>
      <c r="AU202" s="48">
        <v>6</v>
      </c>
      <c r="AV202" s="48">
        <v>6</v>
      </c>
      <c r="AW202" s="48">
        <v>6</v>
      </c>
      <c r="AX202" s="48">
        <v>4</v>
      </c>
      <c r="AY202" s="48">
        <v>4</v>
      </c>
      <c r="AZ202" s="48">
        <v>7</v>
      </c>
      <c r="BA202" s="48">
        <v>6</v>
      </c>
      <c r="BB202" s="48">
        <v>8</v>
      </c>
      <c r="BC202" s="173">
        <v>5</v>
      </c>
      <c r="BD202" s="48">
        <v>5</v>
      </c>
      <c r="BE202" s="48">
        <v>2</v>
      </c>
      <c r="BF202" s="48">
        <v>3</v>
      </c>
      <c r="BG202" s="48">
        <v>6</v>
      </c>
      <c r="BH202" s="156">
        <f t="shared" si="127"/>
        <v>5.42</v>
      </c>
    </row>
    <row r="203" spans="1:60" s="25" customFormat="1">
      <c r="A203" s="24"/>
      <c r="B203" s="24"/>
      <c r="C203" s="87">
        <v>44792</v>
      </c>
      <c r="D203" s="87">
        <v>44793</v>
      </c>
      <c r="E203" s="87">
        <v>44794</v>
      </c>
      <c r="F203" s="87">
        <v>44795</v>
      </c>
      <c r="G203" s="87">
        <v>44796</v>
      </c>
      <c r="H203" s="87">
        <v>44797</v>
      </c>
      <c r="I203" s="87">
        <v>44798</v>
      </c>
      <c r="J203" s="87">
        <v>44799</v>
      </c>
      <c r="K203" s="87">
        <v>44800</v>
      </c>
      <c r="L203" s="87">
        <v>44801</v>
      </c>
      <c r="M203" s="87">
        <v>44802</v>
      </c>
      <c r="N203" s="87">
        <v>44803</v>
      </c>
      <c r="O203" s="87">
        <v>44804</v>
      </c>
      <c r="P203" s="87">
        <v>44805</v>
      </c>
      <c r="Q203" s="87">
        <v>44806</v>
      </c>
      <c r="R203" s="87">
        <v>44807</v>
      </c>
      <c r="S203" s="87">
        <v>44808</v>
      </c>
      <c r="T203" s="87">
        <v>44809</v>
      </c>
      <c r="U203" s="87">
        <v>44810</v>
      </c>
      <c r="V203" s="87">
        <v>44811</v>
      </c>
      <c r="W203" s="87">
        <v>44812</v>
      </c>
      <c r="X203" s="87">
        <v>44813</v>
      </c>
      <c r="Y203" s="87">
        <v>44814</v>
      </c>
      <c r="Z203" s="87">
        <v>44815</v>
      </c>
      <c r="AA203" s="87">
        <v>44816</v>
      </c>
      <c r="AB203" s="87">
        <v>44817</v>
      </c>
      <c r="AC203" s="87">
        <v>44818</v>
      </c>
      <c r="AD203" s="87">
        <v>44819</v>
      </c>
      <c r="AE203" s="161">
        <v>44820</v>
      </c>
      <c r="AF203" s="161">
        <v>44821</v>
      </c>
      <c r="AG203" s="161">
        <v>44822</v>
      </c>
      <c r="AH203" s="161">
        <v>44823</v>
      </c>
      <c r="AI203" s="161">
        <v>44824</v>
      </c>
      <c r="AJ203" s="161">
        <v>44825</v>
      </c>
      <c r="AK203" s="161">
        <v>44826</v>
      </c>
      <c r="AL203" s="87">
        <v>44827</v>
      </c>
      <c r="AM203" s="87">
        <v>44828</v>
      </c>
      <c r="AN203" s="87">
        <v>44829</v>
      </c>
      <c r="AO203" s="87">
        <v>44830</v>
      </c>
      <c r="AP203" s="87">
        <v>44831</v>
      </c>
      <c r="AQ203" s="87">
        <v>44832</v>
      </c>
      <c r="AR203" s="87">
        <v>44833</v>
      </c>
      <c r="AS203" s="87">
        <v>44834</v>
      </c>
      <c r="AT203" s="87">
        <v>44835</v>
      </c>
      <c r="AU203" s="87">
        <v>44836</v>
      </c>
      <c r="AV203" s="87">
        <v>44837</v>
      </c>
      <c r="AW203" s="87">
        <v>44838</v>
      </c>
      <c r="AX203" s="87">
        <v>44839</v>
      </c>
      <c r="AY203" s="87">
        <v>44840</v>
      </c>
      <c r="AZ203" s="87">
        <v>44841</v>
      </c>
      <c r="BA203" s="87">
        <v>44842</v>
      </c>
      <c r="BB203" s="87">
        <v>44843</v>
      </c>
      <c r="BC203" s="174">
        <v>44844</v>
      </c>
      <c r="BD203" s="87">
        <v>44845</v>
      </c>
      <c r="BE203" s="87">
        <v>44846</v>
      </c>
      <c r="BF203" s="87">
        <v>44847</v>
      </c>
      <c r="BG203" s="87">
        <v>44848</v>
      </c>
      <c r="BH203" s="156">
        <f t="shared" si="127"/>
        <v>44820</v>
      </c>
    </row>
    <row r="204" spans="1:60" s="25" customFormat="1">
      <c r="A204" s="24" t="s">
        <v>536</v>
      </c>
      <c r="B204" s="24" t="s">
        <v>551</v>
      </c>
      <c r="C204" s="49">
        <v>14</v>
      </c>
      <c r="D204" s="49">
        <v>14</v>
      </c>
      <c r="E204" s="49">
        <v>14</v>
      </c>
      <c r="F204" s="49">
        <v>14</v>
      </c>
      <c r="G204" s="49">
        <v>14</v>
      </c>
      <c r="H204" s="49">
        <v>14</v>
      </c>
      <c r="I204" s="49">
        <v>14</v>
      </c>
      <c r="J204" s="49">
        <v>9</v>
      </c>
      <c r="K204" s="49">
        <v>9</v>
      </c>
      <c r="L204" s="49">
        <v>9</v>
      </c>
      <c r="M204" s="49">
        <v>9</v>
      </c>
      <c r="N204" s="49">
        <v>9</v>
      </c>
      <c r="O204" s="49">
        <v>9</v>
      </c>
      <c r="P204" s="49">
        <v>9</v>
      </c>
      <c r="Q204" s="49">
        <v>8</v>
      </c>
      <c r="R204" s="49">
        <v>8</v>
      </c>
      <c r="S204" s="49">
        <v>8</v>
      </c>
      <c r="T204" s="49">
        <v>8</v>
      </c>
      <c r="U204" s="49">
        <v>8</v>
      </c>
      <c r="V204" s="49">
        <v>8</v>
      </c>
      <c r="W204" s="49">
        <v>8</v>
      </c>
      <c r="X204" s="49">
        <v>8</v>
      </c>
      <c r="Y204" s="49">
        <v>8</v>
      </c>
      <c r="Z204" s="49">
        <v>8</v>
      </c>
      <c r="AA204" s="49">
        <v>8</v>
      </c>
      <c r="AB204" s="49">
        <v>8</v>
      </c>
      <c r="AC204" s="49">
        <v>8</v>
      </c>
      <c r="AD204" s="49">
        <v>8</v>
      </c>
      <c r="AE204" s="162">
        <v>8</v>
      </c>
      <c r="AF204" s="162">
        <v>8</v>
      </c>
      <c r="AG204" s="162">
        <v>8</v>
      </c>
      <c r="AH204" s="162">
        <v>8</v>
      </c>
      <c r="AI204" s="162">
        <v>8</v>
      </c>
      <c r="AJ204" s="162">
        <v>8</v>
      </c>
      <c r="AK204" s="162">
        <v>8</v>
      </c>
      <c r="AL204" s="49">
        <v>10</v>
      </c>
      <c r="AM204" s="49">
        <v>10</v>
      </c>
      <c r="AN204" s="49">
        <v>10</v>
      </c>
      <c r="AO204" s="49">
        <v>10</v>
      </c>
      <c r="AP204" s="49">
        <v>10</v>
      </c>
      <c r="AQ204" s="49">
        <v>10</v>
      </c>
      <c r="AR204" s="49">
        <v>10</v>
      </c>
      <c r="AS204" s="49">
        <v>4</v>
      </c>
      <c r="AT204" s="49">
        <v>4</v>
      </c>
      <c r="AU204" s="49">
        <v>4</v>
      </c>
      <c r="AV204" s="49">
        <v>4</v>
      </c>
      <c r="AW204" s="49">
        <v>4</v>
      </c>
      <c r="AX204" s="49">
        <v>4</v>
      </c>
      <c r="AY204" s="49">
        <v>4</v>
      </c>
      <c r="AZ204" s="49">
        <v>1</v>
      </c>
      <c r="BA204" s="49">
        <v>1</v>
      </c>
      <c r="BB204" s="49">
        <v>1</v>
      </c>
      <c r="BC204" s="175">
        <v>1</v>
      </c>
      <c r="BD204" s="49">
        <v>1</v>
      </c>
      <c r="BE204" s="49">
        <v>1</v>
      </c>
      <c r="BF204" s="49">
        <v>1</v>
      </c>
      <c r="BG204" s="49">
        <v>1</v>
      </c>
      <c r="BH204" s="156">
        <f t="shared" si="127"/>
        <v>7.6315789473684212</v>
      </c>
    </row>
    <row r="205" spans="1:60" s="25" customFormat="1">
      <c r="A205" s="24" t="s">
        <v>537</v>
      </c>
      <c r="B205" s="24" t="s">
        <v>551</v>
      </c>
      <c r="C205" s="50">
        <v>2</v>
      </c>
      <c r="D205" s="51">
        <v>2</v>
      </c>
      <c r="E205" s="51">
        <v>2</v>
      </c>
      <c r="F205" s="51">
        <v>2</v>
      </c>
      <c r="G205" s="51">
        <v>2</v>
      </c>
      <c r="H205" s="51">
        <v>2</v>
      </c>
      <c r="I205" s="51">
        <v>2</v>
      </c>
      <c r="J205" s="51">
        <v>2</v>
      </c>
      <c r="K205" s="51">
        <v>2</v>
      </c>
      <c r="L205" s="51">
        <v>2</v>
      </c>
      <c r="M205" s="51">
        <v>2</v>
      </c>
      <c r="N205" s="51">
        <v>2</v>
      </c>
      <c r="O205" s="51">
        <v>2</v>
      </c>
      <c r="P205" s="51">
        <v>2</v>
      </c>
      <c r="Q205" s="51">
        <v>1</v>
      </c>
      <c r="R205" s="51">
        <v>1</v>
      </c>
      <c r="S205" s="51">
        <v>1</v>
      </c>
      <c r="T205" s="51">
        <v>1</v>
      </c>
      <c r="U205" s="51">
        <v>1</v>
      </c>
      <c r="V205" s="51">
        <v>1</v>
      </c>
      <c r="W205" s="51">
        <v>1</v>
      </c>
      <c r="X205" s="51">
        <v>1</v>
      </c>
      <c r="Y205" s="51">
        <v>1</v>
      </c>
      <c r="Z205" s="51">
        <v>1</v>
      </c>
      <c r="AA205" s="51">
        <v>1</v>
      </c>
      <c r="AB205" s="51">
        <v>1</v>
      </c>
      <c r="AC205" s="51">
        <v>1</v>
      </c>
      <c r="AD205" s="51">
        <v>1</v>
      </c>
      <c r="AE205" s="163">
        <v>1</v>
      </c>
      <c r="AF205" s="163">
        <v>1</v>
      </c>
      <c r="AG205" s="163">
        <v>1</v>
      </c>
      <c r="AH205" s="163">
        <v>1</v>
      </c>
      <c r="AI205" s="163">
        <v>1</v>
      </c>
      <c r="AJ205" s="163">
        <v>1</v>
      </c>
      <c r="AK205" s="163">
        <v>1</v>
      </c>
      <c r="AL205" s="51">
        <v>2</v>
      </c>
      <c r="AM205" s="51">
        <v>2</v>
      </c>
      <c r="AN205" s="51">
        <v>2</v>
      </c>
      <c r="AO205" s="51">
        <v>2</v>
      </c>
      <c r="AP205" s="51">
        <v>2</v>
      </c>
      <c r="AQ205" s="51">
        <v>2</v>
      </c>
      <c r="AR205" s="51">
        <v>2</v>
      </c>
      <c r="AS205" s="51">
        <v>1</v>
      </c>
      <c r="AT205" s="51">
        <v>1</v>
      </c>
      <c r="AU205" s="51">
        <v>1</v>
      </c>
      <c r="AV205" s="51">
        <v>1</v>
      </c>
      <c r="AW205" s="51">
        <v>1</v>
      </c>
      <c r="AX205" s="51">
        <v>1</v>
      </c>
      <c r="AY205" s="51">
        <v>1</v>
      </c>
      <c r="AZ205" s="51">
        <v>0</v>
      </c>
      <c r="BA205" s="51">
        <v>1</v>
      </c>
      <c r="BB205" s="51">
        <v>0</v>
      </c>
      <c r="BC205" s="176">
        <v>0</v>
      </c>
      <c r="BD205" s="51">
        <v>1</v>
      </c>
      <c r="BE205" s="51">
        <v>0</v>
      </c>
      <c r="BF205" s="51">
        <v>0</v>
      </c>
      <c r="BG205" s="52">
        <v>1</v>
      </c>
      <c r="BH205" s="156">
        <f t="shared" si="127"/>
        <v>1.2807017543859649</v>
      </c>
    </row>
    <row r="206" spans="1:60" s="90" customFormat="1">
      <c r="A206" s="88" t="s">
        <v>543</v>
      </c>
      <c r="B206" s="88" t="s">
        <v>551</v>
      </c>
      <c r="C206" s="89">
        <f>C204*1.25</f>
        <v>17.5</v>
      </c>
      <c r="D206" s="89">
        <f t="shared" ref="D206:BG206" si="134">D204*1.25</f>
        <v>17.5</v>
      </c>
      <c r="E206" s="89">
        <f t="shared" si="134"/>
        <v>17.5</v>
      </c>
      <c r="F206" s="89">
        <f t="shared" si="134"/>
        <v>17.5</v>
      </c>
      <c r="G206" s="89">
        <f t="shared" si="134"/>
        <v>17.5</v>
      </c>
      <c r="H206" s="89">
        <f t="shared" si="134"/>
        <v>17.5</v>
      </c>
      <c r="I206" s="89">
        <f t="shared" si="134"/>
        <v>17.5</v>
      </c>
      <c r="J206" s="89">
        <f t="shared" si="134"/>
        <v>11.25</v>
      </c>
      <c r="K206" s="89">
        <f t="shared" si="134"/>
        <v>11.25</v>
      </c>
      <c r="L206" s="89">
        <f t="shared" si="134"/>
        <v>11.25</v>
      </c>
      <c r="M206" s="89">
        <f t="shared" si="134"/>
        <v>11.25</v>
      </c>
      <c r="N206" s="89">
        <f t="shared" si="134"/>
        <v>11.25</v>
      </c>
      <c r="O206" s="89">
        <f t="shared" si="134"/>
        <v>11.25</v>
      </c>
      <c r="P206" s="89">
        <f t="shared" si="134"/>
        <v>11.25</v>
      </c>
      <c r="Q206" s="89">
        <f t="shared" si="134"/>
        <v>10</v>
      </c>
      <c r="R206" s="89">
        <f t="shared" si="134"/>
        <v>10</v>
      </c>
      <c r="S206" s="89">
        <f t="shared" si="134"/>
        <v>10</v>
      </c>
      <c r="T206" s="89">
        <f t="shared" si="134"/>
        <v>10</v>
      </c>
      <c r="U206" s="89">
        <f t="shared" si="134"/>
        <v>10</v>
      </c>
      <c r="V206" s="89">
        <f t="shared" si="134"/>
        <v>10</v>
      </c>
      <c r="W206" s="89">
        <f t="shared" si="134"/>
        <v>10</v>
      </c>
      <c r="X206" s="89">
        <f t="shared" si="134"/>
        <v>10</v>
      </c>
      <c r="Y206" s="89">
        <f t="shared" si="134"/>
        <v>10</v>
      </c>
      <c r="Z206" s="89">
        <f t="shared" si="134"/>
        <v>10</v>
      </c>
      <c r="AA206" s="89">
        <f t="shared" si="134"/>
        <v>10</v>
      </c>
      <c r="AB206" s="89">
        <f t="shared" si="134"/>
        <v>10</v>
      </c>
      <c r="AC206" s="89">
        <f t="shared" si="134"/>
        <v>10</v>
      </c>
      <c r="AD206" s="89">
        <f t="shared" si="134"/>
        <v>10</v>
      </c>
      <c r="AE206" s="162">
        <f t="shared" ref="AE206:AK206" si="135">AE204*1.25</f>
        <v>10</v>
      </c>
      <c r="AF206" s="162">
        <f t="shared" si="135"/>
        <v>10</v>
      </c>
      <c r="AG206" s="162">
        <f t="shared" si="135"/>
        <v>10</v>
      </c>
      <c r="AH206" s="162">
        <f t="shared" si="135"/>
        <v>10</v>
      </c>
      <c r="AI206" s="162">
        <f t="shared" si="135"/>
        <v>10</v>
      </c>
      <c r="AJ206" s="162">
        <f t="shared" si="135"/>
        <v>10</v>
      </c>
      <c r="AK206" s="162">
        <f t="shared" si="135"/>
        <v>10</v>
      </c>
      <c r="AL206" s="89">
        <f t="shared" si="134"/>
        <v>12.5</v>
      </c>
      <c r="AM206" s="89">
        <f t="shared" si="134"/>
        <v>12.5</v>
      </c>
      <c r="AN206" s="89">
        <f t="shared" si="134"/>
        <v>12.5</v>
      </c>
      <c r="AO206" s="89">
        <f t="shared" si="134"/>
        <v>12.5</v>
      </c>
      <c r="AP206" s="89">
        <f t="shared" si="134"/>
        <v>12.5</v>
      </c>
      <c r="AQ206" s="89">
        <f t="shared" si="134"/>
        <v>12.5</v>
      </c>
      <c r="AR206" s="89">
        <f t="shared" si="134"/>
        <v>12.5</v>
      </c>
      <c r="AS206" s="89">
        <f t="shared" si="134"/>
        <v>5</v>
      </c>
      <c r="AT206" s="89">
        <f t="shared" si="134"/>
        <v>5</v>
      </c>
      <c r="AU206" s="89">
        <f t="shared" si="134"/>
        <v>5</v>
      </c>
      <c r="AV206" s="89">
        <f t="shared" si="134"/>
        <v>5</v>
      </c>
      <c r="AW206" s="89">
        <f t="shared" si="134"/>
        <v>5</v>
      </c>
      <c r="AX206" s="89">
        <f t="shared" si="134"/>
        <v>5</v>
      </c>
      <c r="AY206" s="89">
        <f t="shared" si="134"/>
        <v>5</v>
      </c>
      <c r="AZ206" s="89">
        <f t="shared" si="134"/>
        <v>1.25</v>
      </c>
      <c r="BA206" s="89">
        <f t="shared" si="134"/>
        <v>1.25</v>
      </c>
      <c r="BB206" s="89">
        <f t="shared" si="134"/>
        <v>1.25</v>
      </c>
      <c r="BC206" s="175">
        <f t="shared" si="134"/>
        <v>1.25</v>
      </c>
      <c r="BD206" s="89">
        <f t="shared" si="134"/>
        <v>1.25</v>
      </c>
      <c r="BE206" s="89">
        <f t="shared" si="134"/>
        <v>1.25</v>
      </c>
      <c r="BF206" s="89">
        <f t="shared" si="134"/>
        <v>1.25</v>
      </c>
      <c r="BG206" s="89">
        <f t="shared" si="134"/>
        <v>1.25</v>
      </c>
      <c r="BH206" s="156">
        <f t="shared" si="127"/>
        <v>9.5394736842105257</v>
      </c>
    </row>
    <row r="207" spans="1:60" s="90" customFormat="1">
      <c r="A207" s="88" t="s">
        <v>546</v>
      </c>
      <c r="B207" s="88" t="s">
        <v>551</v>
      </c>
      <c r="C207" s="91">
        <v>3</v>
      </c>
      <c r="D207" s="91">
        <v>3</v>
      </c>
      <c r="E207" s="91">
        <v>3</v>
      </c>
      <c r="F207" s="91">
        <v>3</v>
      </c>
      <c r="G207" s="91">
        <v>3</v>
      </c>
      <c r="H207" s="91">
        <v>3</v>
      </c>
      <c r="I207" s="91">
        <v>3</v>
      </c>
      <c r="J207" s="91">
        <v>2</v>
      </c>
      <c r="K207" s="91">
        <v>2</v>
      </c>
      <c r="L207" s="91">
        <v>2</v>
      </c>
      <c r="M207" s="91">
        <v>2</v>
      </c>
      <c r="N207" s="91">
        <v>2</v>
      </c>
      <c r="O207" s="91">
        <v>2</v>
      </c>
      <c r="P207" s="91">
        <v>2</v>
      </c>
      <c r="Q207" s="91">
        <v>2</v>
      </c>
      <c r="R207" s="91">
        <v>2</v>
      </c>
      <c r="S207" s="91">
        <v>2</v>
      </c>
      <c r="T207" s="91">
        <v>2</v>
      </c>
      <c r="U207" s="91">
        <v>2</v>
      </c>
      <c r="V207" s="91">
        <v>2</v>
      </c>
      <c r="W207" s="91">
        <v>2</v>
      </c>
      <c r="X207" s="91">
        <v>2</v>
      </c>
      <c r="Y207" s="91">
        <v>2</v>
      </c>
      <c r="Z207" s="91">
        <v>2</v>
      </c>
      <c r="AA207" s="91">
        <v>2</v>
      </c>
      <c r="AB207" s="91">
        <v>2</v>
      </c>
      <c r="AC207" s="91">
        <v>2</v>
      </c>
      <c r="AD207" s="91">
        <v>2</v>
      </c>
      <c r="AE207" s="164">
        <v>2</v>
      </c>
      <c r="AF207" s="164">
        <v>2</v>
      </c>
      <c r="AG207" s="164">
        <v>2</v>
      </c>
      <c r="AH207" s="164">
        <v>2</v>
      </c>
      <c r="AI207" s="164">
        <v>2</v>
      </c>
      <c r="AJ207" s="164">
        <v>2</v>
      </c>
      <c r="AK207" s="164">
        <v>2</v>
      </c>
      <c r="AL207" s="91">
        <v>2</v>
      </c>
      <c r="AM207" s="91">
        <v>2</v>
      </c>
      <c r="AN207" s="91">
        <v>2</v>
      </c>
      <c r="AO207" s="91">
        <v>2</v>
      </c>
      <c r="AP207" s="91">
        <v>2</v>
      </c>
      <c r="AQ207" s="91">
        <v>2</v>
      </c>
      <c r="AR207" s="91">
        <v>2</v>
      </c>
      <c r="AS207" s="91">
        <v>1</v>
      </c>
      <c r="AT207" s="91">
        <v>1</v>
      </c>
      <c r="AU207" s="91">
        <v>1</v>
      </c>
      <c r="AV207" s="91">
        <v>1</v>
      </c>
      <c r="AW207" s="91">
        <v>1</v>
      </c>
      <c r="AX207" s="91">
        <v>1</v>
      </c>
      <c r="AY207" s="91">
        <v>1</v>
      </c>
      <c r="AZ207" s="91">
        <v>0</v>
      </c>
      <c r="BA207" s="91">
        <v>1</v>
      </c>
      <c r="BB207" s="91">
        <v>0</v>
      </c>
      <c r="BC207" s="177">
        <v>0</v>
      </c>
      <c r="BD207" s="91">
        <v>1</v>
      </c>
      <c r="BE207" s="91">
        <v>0</v>
      </c>
      <c r="BF207" s="91">
        <v>0</v>
      </c>
      <c r="BG207" s="91">
        <v>1</v>
      </c>
      <c r="BH207" s="156">
        <f t="shared" si="127"/>
        <v>1.7719298245614035</v>
      </c>
    </row>
    <row r="208" spans="1:60" s="90" customFormat="1">
      <c r="A208" s="88" t="s">
        <v>540</v>
      </c>
      <c r="B208" s="88" t="s">
        <v>551</v>
      </c>
      <c r="C208" s="89">
        <f>C204*1.5</f>
        <v>21</v>
      </c>
      <c r="D208" s="89">
        <f t="shared" ref="D208:BG208" si="136">D204*1.5</f>
        <v>21</v>
      </c>
      <c r="E208" s="89">
        <f t="shared" si="136"/>
        <v>21</v>
      </c>
      <c r="F208" s="89">
        <f t="shared" si="136"/>
        <v>21</v>
      </c>
      <c r="G208" s="89">
        <f t="shared" si="136"/>
        <v>21</v>
      </c>
      <c r="H208" s="89">
        <f t="shared" si="136"/>
        <v>21</v>
      </c>
      <c r="I208" s="89">
        <f t="shared" si="136"/>
        <v>21</v>
      </c>
      <c r="J208" s="89">
        <f t="shared" si="136"/>
        <v>13.5</v>
      </c>
      <c r="K208" s="89">
        <f t="shared" si="136"/>
        <v>13.5</v>
      </c>
      <c r="L208" s="89">
        <f t="shared" si="136"/>
        <v>13.5</v>
      </c>
      <c r="M208" s="89">
        <f t="shared" si="136"/>
        <v>13.5</v>
      </c>
      <c r="N208" s="89">
        <f t="shared" si="136"/>
        <v>13.5</v>
      </c>
      <c r="O208" s="89">
        <f t="shared" si="136"/>
        <v>13.5</v>
      </c>
      <c r="P208" s="89">
        <f t="shared" si="136"/>
        <v>13.5</v>
      </c>
      <c r="Q208" s="89">
        <f t="shared" si="136"/>
        <v>12</v>
      </c>
      <c r="R208" s="89">
        <f t="shared" si="136"/>
        <v>12</v>
      </c>
      <c r="S208" s="89">
        <f t="shared" si="136"/>
        <v>12</v>
      </c>
      <c r="T208" s="89">
        <f t="shared" si="136"/>
        <v>12</v>
      </c>
      <c r="U208" s="89">
        <f t="shared" si="136"/>
        <v>12</v>
      </c>
      <c r="V208" s="89">
        <f t="shared" si="136"/>
        <v>12</v>
      </c>
      <c r="W208" s="89">
        <f t="shared" si="136"/>
        <v>12</v>
      </c>
      <c r="X208" s="89">
        <f t="shared" si="136"/>
        <v>12</v>
      </c>
      <c r="Y208" s="89">
        <f t="shared" si="136"/>
        <v>12</v>
      </c>
      <c r="Z208" s="89">
        <f t="shared" si="136"/>
        <v>12</v>
      </c>
      <c r="AA208" s="89">
        <f t="shared" si="136"/>
        <v>12</v>
      </c>
      <c r="AB208" s="89">
        <f t="shared" si="136"/>
        <v>12</v>
      </c>
      <c r="AC208" s="89">
        <f t="shared" si="136"/>
        <v>12</v>
      </c>
      <c r="AD208" s="89">
        <f t="shared" si="136"/>
        <v>12</v>
      </c>
      <c r="AE208" s="162">
        <f t="shared" ref="AE208:AK208" si="137">AE204*1.5</f>
        <v>12</v>
      </c>
      <c r="AF208" s="162">
        <f t="shared" si="137"/>
        <v>12</v>
      </c>
      <c r="AG208" s="162">
        <f t="shared" si="137"/>
        <v>12</v>
      </c>
      <c r="AH208" s="162">
        <f t="shared" si="137"/>
        <v>12</v>
      </c>
      <c r="AI208" s="162">
        <f t="shared" si="137"/>
        <v>12</v>
      </c>
      <c r="AJ208" s="162">
        <f t="shared" si="137"/>
        <v>12</v>
      </c>
      <c r="AK208" s="162">
        <f t="shared" si="137"/>
        <v>12</v>
      </c>
      <c r="AL208" s="89">
        <f t="shared" si="136"/>
        <v>15</v>
      </c>
      <c r="AM208" s="89">
        <f t="shared" si="136"/>
        <v>15</v>
      </c>
      <c r="AN208" s="89">
        <f t="shared" si="136"/>
        <v>15</v>
      </c>
      <c r="AO208" s="89">
        <f t="shared" si="136"/>
        <v>15</v>
      </c>
      <c r="AP208" s="89">
        <f t="shared" si="136"/>
        <v>15</v>
      </c>
      <c r="AQ208" s="89">
        <f t="shared" si="136"/>
        <v>15</v>
      </c>
      <c r="AR208" s="89">
        <f t="shared" si="136"/>
        <v>15</v>
      </c>
      <c r="AS208" s="89">
        <f t="shared" si="136"/>
        <v>6</v>
      </c>
      <c r="AT208" s="89">
        <f t="shared" si="136"/>
        <v>6</v>
      </c>
      <c r="AU208" s="89">
        <f t="shared" si="136"/>
        <v>6</v>
      </c>
      <c r="AV208" s="89">
        <f t="shared" si="136"/>
        <v>6</v>
      </c>
      <c r="AW208" s="89">
        <f t="shared" si="136"/>
        <v>6</v>
      </c>
      <c r="AX208" s="89">
        <f t="shared" si="136"/>
        <v>6</v>
      </c>
      <c r="AY208" s="89">
        <f t="shared" si="136"/>
        <v>6</v>
      </c>
      <c r="AZ208" s="89">
        <f t="shared" si="136"/>
        <v>1.5</v>
      </c>
      <c r="BA208" s="89">
        <f t="shared" si="136"/>
        <v>1.5</v>
      </c>
      <c r="BB208" s="89">
        <f t="shared" si="136"/>
        <v>1.5</v>
      </c>
      <c r="BC208" s="175">
        <f t="shared" si="136"/>
        <v>1.5</v>
      </c>
      <c r="BD208" s="89">
        <f t="shared" si="136"/>
        <v>1.5</v>
      </c>
      <c r="BE208" s="89">
        <f t="shared" si="136"/>
        <v>1.5</v>
      </c>
      <c r="BF208" s="89">
        <f t="shared" si="136"/>
        <v>1.5</v>
      </c>
      <c r="BG208" s="89">
        <f t="shared" si="136"/>
        <v>1.5</v>
      </c>
      <c r="BH208" s="156">
        <f t="shared" si="127"/>
        <v>11.447368421052632</v>
      </c>
    </row>
    <row r="209" spans="1:60" s="90" customFormat="1">
      <c r="A209" s="88" t="s">
        <v>541</v>
      </c>
      <c r="B209" s="88" t="s">
        <v>551</v>
      </c>
      <c r="C209" s="91">
        <v>3</v>
      </c>
      <c r="D209" s="91">
        <v>3</v>
      </c>
      <c r="E209" s="91">
        <v>3</v>
      </c>
      <c r="F209" s="91">
        <v>3</v>
      </c>
      <c r="G209" s="91">
        <v>3</v>
      </c>
      <c r="H209" s="91">
        <v>3</v>
      </c>
      <c r="I209" s="91">
        <v>3</v>
      </c>
      <c r="J209" s="91">
        <v>2</v>
      </c>
      <c r="K209" s="91">
        <v>2</v>
      </c>
      <c r="L209" s="91">
        <v>2</v>
      </c>
      <c r="M209" s="91">
        <v>2</v>
      </c>
      <c r="N209" s="91">
        <v>2</v>
      </c>
      <c r="O209" s="91">
        <v>2</v>
      </c>
      <c r="P209" s="91">
        <v>2</v>
      </c>
      <c r="Q209" s="91">
        <v>2</v>
      </c>
      <c r="R209" s="91">
        <v>2</v>
      </c>
      <c r="S209" s="91">
        <v>2</v>
      </c>
      <c r="T209" s="91">
        <v>2</v>
      </c>
      <c r="U209" s="91">
        <v>2</v>
      </c>
      <c r="V209" s="91">
        <v>2</v>
      </c>
      <c r="W209" s="91">
        <v>2</v>
      </c>
      <c r="X209" s="91">
        <v>2</v>
      </c>
      <c r="Y209" s="91">
        <v>2</v>
      </c>
      <c r="Z209" s="91">
        <v>2</v>
      </c>
      <c r="AA209" s="91">
        <v>2</v>
      </c>
      <c r="AB209" s="91">
        <v>2</v>
      </c>
      <c r="AC209" s="91">
        <v>2</v>
      </c>
      <c r="AD209" s="91">
        <v>2</v>
      </c>
      <c r="AE209" s="164">
        <v>2</v>
      </c>
      <c r="AF209" s="164">
        <v>2</v>
      </c>
      <c r="AG209" s="164">
        <v>2</v>
      </c>
      <c r="AH209" s="164">
        <v>2</v>
      </c>
      <c r="AI209" s="164">
        <v>2</v>
      </c>
      <c r="AJ209" s="164">
        <v>2</v>
      </c>
      <c r="AK209" s="164">
        <v>2</v>
      </c>
      <c r="AL209" s="91">
        <v>2</v>
      </c>
      <c r="AM209" s="91">
        <v>2</v>
      </c>
      <c r="AN209" s="91">
        <v>2</v>
      </c>
      <c r="AO209" s="91">
        <v>2</v>
      </c>
      <c r="AP209" s="91">
        <v>2</v>
      </c>
      <c r="AQ209" s="91">
        <v>2</v>
      </c>
      <c r="AR209" s="91">
        <v>2</v>
      </c>
      <c r="AS209" s="91">
        <v>1</v>
      </c>
      <c r="AT209" s="91">
        <v>1</v>
      </c>
      <c r="AU209" s="91">
        <v>1</v>
      </c>
      <c r="AV209" s="91">
        <v>1</v>
      </c>
      <c r="AW209" s="91">
        <v>1</v>
      </c>
      <c r="AX209" s="91">
        <v>1</v>
      </c>
      <c r="AY209" s="91">
        <v>1</v>
      </c>
      <c r="AZ209" s="91">
        <v>1</v>
      </c>
      <c r="BA209" s="91">
        <v>1</v>
      </c>
      <c r="BB209" s="91">
        <v>1</v>
      </c>
      <c r="BC209" s="177">
        <v>1</v>
      </c>
      <c r="BD209" s="91">
        <v>1</v>
      </c>
      <c r="BE209" s="91">
        <v>1</v>
      </c>
      <c r="BF209" s="91">
        <v>1</v>
      </c>
      <c r="BG209" s="91">
        <v>1</v>
      </c>
      <c r="BH209" s="156">
        <f t="shared" si="127"/>
        <v>1.8596491228070176</v>
      </c>
    </row>
    <row r="210" spans="1:60">
      <c r="A210" s="12"/>
      <c r="B210" s="12"/>
      <c r="BH210" s="156" t="e">
        <f t="shared" si="127"/>
        <v>#DIV/0!</v>
      </c>
    </row>
    <row r="211" spans="1:60" hidden="1">
      <c r="A211" s="12" t="s">
        <v>531</v>
      </c>
      <c r="B211" s="12" t="s">
        <v>411</v>
      </c>
      <c r="C211" s="35">
        <v>10</v>
      </c>
      <c r="D211" s="35">
        <v>20</v>
      </c>
      <c r="E211" s="35">
        <v>8</v>
      </c>
      <c r="F211" s="35">
        <v>7</v>
      </c>
      <c r="G211" s="35">
        <v>13</v>
      </c>
      <c r="H211" s="35">
        <v>13</v>
      </c>
      <c r="I211" s="35">
        <v>14</v>
      </c>
      <c r="J211" s="35">
        <v>15</v>
      </c>
      <c r="K211" s="35">
        <v>22</v>
      </c>
      <c r="L211" s="35">
        <v>8</v>
      </c>
      <c r="M211" s="35">
        <v>3</v>
      </c>
      <c r="N211" s="35">
        <v>2</v>
      </c>
      <c r="O211" s="35">
        <v>9</v>
      </c>
      <c r="P211" s="35">
        <v>11</v>
      </c>
      <c r="Q211" s="35">
        <v>16</v>
      </c>
      <c r="R211" s="35">
        <v>14</v>
      </c>
      <c r="S211" s="35">
        <v>2</v>
      </c>
      <c r="T211" s="35">
        <v>3</v>
      </c>
      <c r="U211" s="35">
        <v>8</v>
      </c>
      <c r="V211" s="35">
        <v>10</v>
      </c>
      <c r="W211" s="35">
        <v>12</v>
      </c>
      <c r="X211" s="35">
        <v>15</v>
      </c>
      <c r="Y211" s="35">
        <v>11</v>
      </c>
      <c r="Z211" s="35">
        <v>8</v>
      </c>
      <c r="AA211" s="35">
        <v>4</v>
      </c>
      <c r="AB211" s="35">
        <v>11</v>
      </c>
      <c r="AC211" s="35">
        <v>13</v>
      </c>
      <c r="AD211" s="35">
        <v>19</v>
      </c>
      <c r="AL211" s="35">
        <v>14</v>
      </c>
      <c r="AM211" s="35">
        <v>18</v>
      </c>
      <c r="AN211" s="35">
        <v>6</v>
      </c>
      <c r="AO211" s="35">
        <v>6</v>
      </c>
      <c r="AP211" s="35">
        <v>14</v>
      </c>
      <c r="AQ211" s="35">
        <v>20</v>
      </c>
      <c r="AR211" s="35">
        <v>14</v>
      </c>
      <c r="AS211" s="35">
        <v>11</v>
      </c>
      <c r="AT211" s="35">
        <v>13</v>
      </c>
      <c r="AU211" s="35">
        <v>7</v>
      </c>
      <c r="AV211" s="35">
        <v>0</v>
      </c>
      <c r="AW211" s="35">
        <v>3</v>
      </c>
      <c r="AX211" s="35">
        <v>1</v>
      </c>
      <c r="AY211" s="35">
        <v>1</v>
      </c>
      <c r="AZ211" s="35">
        <v>1</v>
      </c>
      <c r="BA211" s="35">
        <v>2</v>
      </c>
      <c r="BB211" s="35">
        <v>2</v>
      </c>
      <c r="BC211" s="173">
        <v>1</v>
      </c>
      <c r="BD211" s="35">
        <v>1</v>
      </c>
      <c r="BE211" s="35">
        <v>1</v>
      </c>
      <c r="BF211" s="35">
        <v>0</v>
      </c>
      <c r="BG211" s="35">
        <v>0</v>
      </c>
      <c r="BH211" s="156">
        <f t="shared" si="127"/>
        <v>8.74</v>
      </c>
    </row>
    <row r="212" spans="1:60" hidden="1">
      <c r="A212" s="12" t="s">
        <v>532</v>
      </c>
      <c r="B212" s="12" t="s">
        <v>411</v>
      </c>
      <c r="C212" s="35">
        <v>0</v>
      </c>
      <c r="D212" s="35">
        <v>0</v>
      </c>
      <c r="E212" s="35">
        <v>0</v>
      </c>
      <c r="F212" s="35">
        <v>0</v>
      </c>
      <c r="G212" s="35">
        <v>0</v>
      </c>
      <c r="H212" s="35">
        <v>0</v>
      </c>
      <c r="I212" s="35">
        <v>0</v>
      </c>
      <c r="J212" s="35">
        <v>0</v>
      </c>
      <c r="K212" s="35">
        <v>0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35">
        <v>0</v>
      </c>
      <c r="S212" s="35">
        <v>0</v>
      </c>
      <c r="T212" s="35">
        <v>0</v>
      </c>
      <c r="U212" s="35">
        <v>0</v>
      </c>
      <c r="V212" s="35">
        <v>0</v>
      </c>
      <c r="W212" s="35">
        <v>0</v>
      </c>
      <c r="X212" s="35">
        <v>0</v>
      </c>
      <c r="Y212" s="35">
        <v>0</v>
      </c>
      <c r="Z212" s="35">
        <v>0</v>
      </c>
      <c r="AA212" s="35">
        <v>0</v>
      </c>
      <c r="AB212" s="35">
        <v>0</v>
      </c>
      <c r="AC212" s="35">
        <v>0</v>
      </c>
      <c r="AD212" s="35">
        <v>0</v>
      </c>
      <c r="AL212" s="35">
        <v>0</v>
      </c>
      <c r="AM212" s="35">
        <v>0</v>
      </c>
      <c r="AN212" s="35">
        <v>0</v>
      </c>
      <c r="AO212" s="35">
        <v>0</v>
      </c>
      <c r="AP212" s="35">
        <v>0</v>
      </c>
      <c r="AQ212" s="35">
        <v>0</v>
      </c>
      <c r="AR212" s="35">
        <v>0</v>
      </c>
      <c r="AS212" s="35">
        <v>0</v>
      </c>
      <c r="AT212" s="35">
        <v>0</v>
      </c>
      <c r="AU212" s="35">
        <v>0</v>
      </c>
      <c r="AV212" s="35">
        <v>0</v>
      </c>
      <c r="AW212" s="35">
        <v>0</v>
      </c>
      <c r="AX212" s="35">
        <v>0</v>
      </c>
      <c r="AY212" s="35">
        <v>0</v>
      </c>
      <c r="AZ212" s="35">
        <v>0</v>
      </c>
      <c r="BA212" s="35">
        <v>0</v>
      </c>
      <c r="BB212" s="35">
        <v>0</v>
      </c>
      <c r="BC212" s="173">
        <v>0</v>
      </c>
      <c r="BD212" s="35">
        <v>0</v>
      </c>
      <c r="BE212" s="35">
        <v>0</v>
      </c>
      <c r="BF212" s="35">
        <v>0</v>
      </c>
      <c r="BG212" s="35">
        <v>0</v>
      </c>
      <c r="BH212" s="156">
        <f t="shared" si="127"/>
        <v>0</v>
      </c>
    </row>
    <row r="213" spans="1:60" s="27" customFormat="1">
      <c r="A213" s="26" t="s">
        <v>533</v>
      </c>
      <c r="B213" s="26" t="s">
        <v>411</v>
      </c>
      <c r="C213" s="53">
        <f>C211+C212</f>
        <v>10</v>
      </c>
      <c r="D213" s="53">
        <f t="shared" ref="D213:BG213" si="138">D211+D212</f>
        <v>20</v>
      </c>
      <c r="E213" s="53">
        <f t="shared" si="138"/>
        <v>8</v>
      </c>
      <c r="F213" s="53">
        <f t="shared" si="138"/>
        <v>7</v>
      </c>
      <c r="G213" s="53">
        <f t="shared" si="138"/>
        <v>13</v>
      </c>
      <c r="H213" s="53">
        <f t="shared" si="138"/>
        <v>13</v>
      </c>
      <c r="I213" s="53">
        <f t="shared" si="138"/>
        <v>14</v>
      </c>
      <c r="J213" s="53">
        <f t="shared" si="138"/>
        <v>15</v>
      </c>
      <c r="K213" s="53">
        <f t="shared" si="138"/>
        <v>22</v>
      </c>
      <c r="L213" s="53">
        <f t="shared" si="138"/>
        <v>8</v>
      </c>
      <c r="M213" s="53">
        <f t="shared" si="138"/>
        <v>3</v>
      </c>
      <c r="N213" s="53">
        <f t="shared" si="138"/>
        <v>2</v>
      </c>
      <c r="O213" s="53">
        <f t="shared" si="138"/>
        <v>9</v>
      </c>
      <c r="P213" s="53">
        <f t="shared" si="138"/>
        <v>11</v>
      </c>
      <c r="Q213" s="53">
        <f t="shared" si="138"/>
        <v>16</v>
      </c>
      <c r="R213" s="53">
        <f t="shared" si="138"/>
        <v>14</v>
      </c>
      <c r="S213" s="53">
        <f t="shared" si="138"/>
        <v>2</v>
      </c>
      <c r="T213" s="53">
        <f t="shared" si="138"/>
        <v>3</v>
      </c>
      <c r="U213" s="53">
        <f t="shared" si="138"/>
        <v>8</v>
      </c>
      <c r="V213" s="53">
        <f t="shared" si="138"/>
        <v>10</v>
      </c>
      <c r="W213" s="53">
        <f t="shared" si="138"/>
        <v>12</v>
      </c>
      <c r="X213" s="53">
        <f t="shared" si="138"/>
        <v>15</v>
      </c>
      <c r="Y213" s="53">
        <f t="shared" si="138"/>
        <v>11</v>
      </c>
      <c r="Z213" s="53">
        <f t="shared" si="138"/>
        <v>8</v>
      </c>
      <c r="AA213" s="53">
        <f t="shared" si="138"/>
        <v>4</v>
      </c>
      <c r="AB213" s="53">
        <f t="shared" si="138"/>
        <v>11</v>
      </c>
      <c r="AC213" s="53">
        <f t="shared" si="138"/>
        <v>13</v>
      </c>
      <c r="AD213" s="53">
        <f t="shared" si="138"/>
        <v>19</v>
      </c>
      <c r="AE213" s="160"/>
      <c r="AF213" s="160"/>
      <c r="AG213" s="160"/>
      <c r="AH213" s="160"/>
      <c r="AI213" s="160"/>
      <c r="AJ213" s="160"/>
      <c r="AK213" s="160"/>
      <c r="AL213" s="53">
        <f t="shared" si="138"/>
        <v>14</v>
      </c>
      <c r="AM213" s="53">
        <f t="shared" si="138"/>
        <v>18</v>
      </c>
      <c r="AN213" s="53">
        <f t="shared" si="138"/>
        <v>6</v>
      </c>
      <c r="AO213" s="53">
        <f t="shared" si="138"/>
        <v>6</v>
      </c>
      <c r="AP213" s="53">
        <f t="shared" si="138"/>
        <v>14</v>
      </c>
      <c r="AQ213" s="53">
        <f t="shared" si="138"/>
        <v>20</v>
      </c>
      <c r="AR213" s="53">
        <f t="shared" si="138"/>
        <v>14</v>
      </c>
      <c r="AS213" s="53">
        <f t="shared" si="138"/>
        <v>11</v>
      </c>
      <c r="AT213" s="53">
        <f t="shared" si="138"/>
        <v>13</v>
      </c>
      <c r="AU213" s="53">
        <f t="shared" si="138"/>
        <v>7</v>
      </c>
      <c r="AV213" s="53">
        <f t="shared" si="138"/>
        <v>0</v>
      </c>
      <c r="AW213" s="53">
        <f t="shared" si="138"/>
        <v>3</v>
      </c>
      <c r="AX213" s="53">
        <f t="shared" si="138"/>
        <v>1</v>
      </c>
      <c r="AY213" s="53">
        <f t="shared" si="138"/>
        <v>1</v>
      </c>
      <c r="AZ213" s="53">
        <f t="shared" si="138"/>
        <v>1</v>
      </c>
      <c r="BA213" s="53">
        <f t="shared" si="138"/>
        <v>2</v>
      </c>
      <c r="BB213" s="53">
        <f t="shared" si="138"/>
        <v>2</v>
      </c>
      <c r="BC213" s="173">
        <f t="shared" si="138"/>
        <v>1</v>
      </c>
      <c r="BD213" s="53">
        <f t="shared" si="138"/>
        <v>1</v>
      </c>
      <c r="BE213" s="53">
        <f t="shared" si="138"/>
        <v>1</v>
      </c>
      <c r="BF213" s="53">
        <f t="shared" si="138"/>
        <v>0</v>
      </c>
      <c r="BG213" s="53">
        <f t="shared" si="138"/>
        <v>0</v>
      </c>
      <c r="BH213" s="156">
        <f t="shared" si="127"/>
        <v>8.74</v>
      </c>
    </row>
    <row r="214" spans="1:60" s="27" customFormat="1">
      <c r="A214" s="26" t="s">
        <v>534</v>
      </c>
      <c r="B214" s="26" t="s">
        <v>411</v>
      </c>
      <c r="C214" s="53">
        <v>4</v>
      </c>
      <c r="D214" s="53">
        <v>2</v>
      </c>
      <c r="E214" s="53">
        <v>4</v>
      </c>
      <c r="F214" s="53">
        <v>4</v>
      </c>
      <c r="G214" s="53">
        <v>4</v>
      </c>
      <c r="H214" s="53">
        <v>3</v>
      </c>
      <c r="I214" s="53">
        <v>3</v>
      </c>
      <c r="J214" s="53">
        <v>4</v>
      </c>
      <c r="K214" s="53">
        <v>3</v>
      </c>
      <c r="L214" s="53">
        <v>5</v>
      </c>
      <c r="M214" s="53">
        <v>4</v>
      </c>
      <c r="N214" s="53">
        <v>6</v>
      </c>
      <c r="O214" s="53">
        <v>5</v>
      </c>
      <c r="P214" s="53">
        <v>7</v>
      </c>
      <c r="Q214" s="53">
        <v>5</v>
      </c>
      <c r="R214" s="53">
        <v>3</v>
      </c>
      <c r="S214" s="53">
        <v>2</v>
      </c>
      <c r="T214" s="53">
        <v>3</v>
      </c>
      <c r="U214" s="53">
        <v>4</v>
      </c>
      <c r="V214" s="53">
        <v>4</v>
      </c>
      <c r="W214" s="53">
        <v>3</v>
      </c>
      <c r="X214" s="53">
        <v>3</v>
      </c>
      <c r="Y214" s="53">
        <v>2</v>
      </c>
      <c r="Z214" s="53">
        <v>4</v>
      </c>
      <c r="AA214" s="53">
        <v>4</v>
      </c>
      <c r="AB214" s="53">
        <v>3</v>
      </c>
      <c r="AC214" s="53">
        <v>4</v>
      </c>
      <c r="AD214" s="53">
        <v>3</v>
      </c>
      <c r="AE214" s="160"/>
      <c r="AF214" s="160"/>
      <c r="AG214" s="160"/>
      <c r="AH214" s="160"/>
      <c r="AI214" s="160"/>
      <c r="AJ214" s="160"/>
      <c r="AK214" s="160"/>
      <c r="AL214" s="53">
        <v>3</v>
      </c>
      <c r="AM214" s="53">
        <v>2</v>
      </c>
      <c r="AN214" s="53">
        <v>3</v>
      </c>
      <c r="AO214" s="53">
        <v>4</v>
      </c>
      <c r="AP214" s="53">
        <v>4</v>
      </c>
      <c r="AQ214" s="53">
        <v>4</v>
      </c>
      <c r="AR214" s="53">
        <v>4</v>
      </c>
      <c r="AS214" s="53">
        <v>2</v>
      </c>
      <c r="AT214" s="53">
        <v>3</v>
      </c>
      <c r="AU214" s="53">
        <v>4</v>
      </c>
      <c r="AV214" s="53">
        <v>3</v>
      </c>
      <c r="AW214" s="53">
        <v>4</v>
      </c>
      <c r="AX214" s="53">
        <v>4</v>
      </c>
      <c r="AY214" s="53">
        <v>3</v>
      </c>
      <c r="AZ214" s="53">
        <v>3</v>
      </c>
      <c r="BA214" s="53">
        <v>2</v>
      </c>
      <c r="BB214" s="53">
        <v>3</v>
      </c>
      <c r="BC214" s="173">
        <v>0</v>
      </c>
      <c r="BD214" s="53">
        <v>0</v>
      </c>
      <c r="BE214" s="53">
        <v>1</v>
      </c>
      <c r="BF214" s="53">
        <v>1</v>
      </c>
      <c r="BG214" s="53">
        <v>1</v>
      </c>
      <c r="BH214" s="156">
        <f t="shared" si="127"/>
        <v>3.26</v>
      </c>
    </row>
    <row r="215" spans="1:60" s="27" customFormat="1">
      <c r="A215" s="26"/>
      <c r="B215" s="26"/>
      <c r="C215" s="92">
        <v>44792</v>
      </c>
      <c r="D215" s="92">
        <v>44793</v>
      </c>
      <c r="E215" s="92">
        <v>44794</v>
      </c>
      <c r="F215" s="92">
        <v>44795</v>
      </c>
      <c r="G215" s="92">
        <v>44796</v>
      </c>
      <c r="H215" s="92">
        <v>44797</v>
      </c>
      <c r="I215" s="92">
        <v>44798</v>
      </c>
      <c r="J215" s="92">
        <v>44799</v>
      </c>
      <c r="K215" s="92">
        <v>44800</v>
      </c>
      <c r="L215" s="92">
        <v>44801</v>
      </c>
      <c r="M215" s="92">
        <v>44802</v>
      </c>
      <c r="N215" s="92">
        <v>44803</v>
      </c>
      <c r="O215" s="92">
        <v>44804</v>
      </c>
      <c r="P215" s="92">
        <v>44805</v>
      </c>
      <c r="Q215" s="92">
        <v>44806</v>
      </c>
      <c r="R215" s="92">
        <v>44807</v>
      </c>
      <c r="S215" s="92">
        <v>44808</v>
      </c>
      <c r="T215" s="92">
        <v>44809</v>
      </c>
      <c r="U215" s="92">
        <v>44810</v>
      </c>
      <c r="V215" s="92">
        <v>44811</v>
      </c>
      <c r="W215" s="92">
        <v>44812</v>
      </c>
      <c r="X215" s="92">
        <v>44813</v>
      </c>
      <c r="Y215" s="92">
        <v>44814</v>
      </c>
      <c r="Z215" s="92">
        <v>44815</v>
      </c>
      <c r="AA215" s="92">
        <v>44816</v>
      </c>
      <c r="AB215" s="92">
        <v>44817</v>
      </c>
      <c r="AC215" s="92">
        <v>44818</v>
      </c>
      <c r="AD215" s="92">
        <v>44819</v>
      </c>
      <c r="AE215" s="161">
        <v>44820</v>
      </c>
      <c r="AF215" s="161">
        <v>44821</v>
      </c>
      <c r="AG215" s="161">
        <v>44822</v>
      </c>
      <c r="AH215" s="161">
        <v>44823</v>
      </c>
      <c r="AI215" s="161">
        <v>44824</v>
      </c>
      <c r="AJ215" s="161">
        <v>44825</v>
      </c>
      <c r="AK215" s="161">
        <v>44826</v>
      </c>
      <c r="AL215" s="92">
        <v>44827</v>
      </c>
      <c r="AM215" s="92">
        <v>44828</v>
      </c>
      <c r="AN215" s="92">
        <v>44829</v>
      </c>
      <c r="AO215" s="92">
        <v>44830</v>
      </c>
      <c r="AP215" s="92">
        <v>44831</v>
      </c>
      <c r="AQ215" s="92">
        <v>44832</v>
      </c>
      <c r="AR215" s="92">
        <v>44833</v>
      </c>
      <c r="AS215" s="92">
        <v>44834</v>
      </c>
      <c r="AT215" s="92">
        <v>44835</v>
      </c>
      <c r="AU215" s="92">
        <v>44836</v>
      </c>
      <c r="AV215" s="92">
        <v>44837</v>
      </c>
      <c r="AW215" s="92">
        <v>44838</v>
      </c>
      <c r="AX215" s="92">
        <v>44839</v>
      </c>
      <c r="AY215" s="92">
        <v>44840</v>
      </c>
      <c r="AZ215" s="92">
        <v>44841</v>
      </c>
      <c r="BA215" s="92">
        <v>44842</v>
      </c>
      <c r="BB215" s="92">
        <v>44843</v>
      </c>
      <c r="BC215" s="174">
        <v>44844</v>
      </c>
      <c r="BD215" s="92">
        <v>44845</v>
      </c>
      <c r="BE215" s="92">
        <v>44846</v>
      </c>
      <c r="BF215" s="92">
        <v>44847</v>
      </c>
      <c r="BG215" s="92">
        <v>44848</v>
      </c>
      <c r="BH215" s="156">
        <f t="shared" si="127"/>
        <v>44820</v>
      </c>
    </row>
    <row r="216" spans="1:60" s="27" customFormat="1">
      <c r="A216" s="26" t="s">
        <v>536</v>
      </c>
      <c r="B216" s="26" t="s">
        <v>411</v>
      </c>
      <c r="C216" s="54">
        <v>10</v>
      </c>
      <c r="D216" s="54">
        <v>10</v>
      </c>
      <c r="E216" s="54">
        <v>10</v>
      </c>
      <c r="F216" s="54">
        <v>10</v>
      </c>
      <c r="G216" s="54">
        <v>10</v>
      </c>
      <c r="H216" s="54">
        <v>10</v>
      </c>
      <c r="I216" s="54">
        <v>10</v>
      </c>
      <c r="J216" s="54">
        <v>9</v>
      </c>
      <c r="K216" s="54">
        <v>9</v>
      </c>
      <c r="L216" s="54">
        <v>9</v>
      </c>
      <c r="M216" s="54">
        <v>9</v>
      </c>
      <c r="N216" s="54">
        <v>9</v>
      </c>
      <c r="O216" s="54">
        <v>9</v>
      </c>
      <c r="P216" s="54">
        <v>9</v>
      </c>
      <c r="Q216" s="54">
        <v>8</v>
      </c>
      <c r="R216" s="54">
        <v>8</v>
      </c>
      <c r="S216" s="54">
        <v>8</v>
      </c>
      <c r="T216" s="54">
        <v>8</v>
      </c>
      <c r="U216" s="54">
        <v>8</v>
      </c>
      <c r="V216" s="54">
        <v>8</v>
      </c>
      <c r="W216" s="54">
        <v>8</v>
      </c>
      <c r="X216" s="54">
        <v>10</v>
      </c>
      <c r="Y216" s="54">
        <v>10</v>
      </c>
      <c r="Z216" s="54">
        <v>10</v>
      </c>
      <c r="AA216" s="54">
        <v>10</v>
      </c>
      <c r="AB216" s="54">
        <v>10</v>
      </c>
      <c r="AC216" s="54">
        <v>10</v>
      </c>
      <c r="AD216" s="54">
        <v>10</v>
      </c>
      <c r="AE216" s="162">
        <v>10</v>
      </c>
      <c r="AF216" s="162">
        <v>10</v>
      </c>
      <c r="AG216" s="162">
        <v>10</v>
      </c>
      <c r="AH216" s="162">
        <v>10</v>
      </c>
      <c r="AI216" s="162">
        <v>10</v>
      </c>
      <c r="AJ216" s="162">
        <v>10</v>
      </c>
      <c r="AK216" s="162">
        <v>10</v>
      </c>
      <c r="AL216" s="54">
        <v>11</v>
      </c>
      <c r="AM216" s="54">
        <v>11</v>
      </c>
      <c r="AN216" s="54">
        <v>11</v>
      </c>
      <c r="AO216" s="54">
        <v>11</v>
      </c>
      <c r="AP216" s="54">
        <v>11</v>
      </c>
      <c r="AQ216" s="54">
        <v>11</v>
      </c>
      <c r="AR216" s="54">
        <v>11</v>
      </c>
      <c r="AS216" s="54">
        <v>4</v>
      </c>
      <c r="AT216" s="54">
        <v>4</v>
      </c>
      <c r="AU216" s="54">
        <v>4</v>
      </c>
      <c r="AV216" s="54">
        <v>4</v>
      </c>
      <c r="AW216" s="54">
        <v>4</v>
      </c>
      <c r="AX216" s="54">
        <v>4</v>
      </c>
      <c r="AY216" s="54">
        <v>4</v>
      </c>
      <c r="AZ216" s="54">
        <v>1</v>
      </c>
      <c r="BA216" s="54">
        <v>1</v>
      </c>
      <c r="BB216" s="54">
        <v>1</v>
      </c>
      <c r="BC216" s="175">
        <v>1</v>
      </c>
      <c r="BD216" s="54">
        <v>1</v>
      </c>
      <c r="BE216" s="54">
        <v>1</v>
      </c>
      <c r="BF216" s="54">
        <v>1</v>
      </c>
      <c r="BG216" s="54">
        <v>1</v>
      </c>
      <c r="BH216" s="156">
        <f t="shared" si="127"/>
        <v>7.7543859649122808</v>
      </c>
    </row>
    <row r="217" spans="1:60" s="27" customFormat="1">
      <c r="A217" s="26" t="s">
        <v>537</v>
      </c>
      <c r="B217" s="26" t="s">
        <v>411</v>
      </c>
      <c r="C217" s="55">
        <v>2</v>
      </c>
      <c r="D217" s="56">
        <v>2</v>
      </c>
      <c r="E217" s="56">
        <v>2</v>
      </c>
      <c r="F217" s="56">
        <v>2</v>
      </c>
      <c r="G217" s="56">
        <v>2</v>
      </c>
      <c r="H217" s="56">
        <v>2</v>
      </c>
      <c r="I217" s="56">
        <v>2</v>
      </c>
      <c r="J217" s="56">
        <v>2</v>
      </c>
      <c r="K217" s="56">
        <v>2</v>
      </c>
      <c r="L217" s="56">
        <v>2</v>
      </c>
      <c r="M217" s="56">
        <v>2</v>
      </c>
      <c r="N217" s="56">
        <v>2</v>
      </c>
      <c r="O217" s="56">
        <v>2</v>
      </c>
      <c r="P217" s="56">
        <v>2</v>
      </c>
      <c r="Q217" s="56">
        <v>1</v>
      </c>
      <c r="R217" s="56">
        <v>1</v>
      </c>
      <c r="S217" s="56">
        <v>1</v>
      </c>
      <c r="T217" s="56">
        <v>1</v>
      </c>
      <c r="U217" s="56">
        <v>1</v>
      </c>
      <c r="V217" s="56">
        <v>1</v>
      </c>
      <c r="W217" s="56">
        <v>1</v>
      </c>
      <c r="X217" s="56">
        <v>2</v>
      </c>
      <c r="Y217" s="56">
        <v>2</v>
      </c>
      <c r="Z217" s="56">
        <v>2</v>
      </c>
      <c r="AA217" s="56">
        <v>2</v>
      </c>
      <c r="AB217" s="56">
        <v>2</v>
      </c>
      <c r="AC217" s="56">
        <v>2</v>
      </c>
      <c r="AD217" s="56">
        <v>2</v>
      </c>
      <c r="AE217" s="163">
        <v>2</v>
      </c>
      <c r="AF217" s="163">
        <v>2</v>
      </c>
      <c r="AG217" s="163">
        <v>2</v>
      </c>
      <c r="AH217" s="163">
        <v>2</v>
      </c>
      <c r="AI217" s="163">
        <v>2</v>
      </c>
      <c r="AJ217" s="163">
        <v>2</v>
      </c>
      <c r="AK217" s="163">
        <v>2</v>
      </c>
      <c r="AL217" s="56">
        <v>2</v>
      </c>
      <c r="AM217" s="56">
        <v>2</v>
      </c>
      <c r="AN217" s="56">
        <v>2</v>
      </c>
      <c r="AO217" s="56">
        <v>2</v>
      </c>
      <c r="AP217" s="56">
        <v>2</v>
      </c>
      <c r="AQ217" s="56">
        <v>2</v>
      </c>
      <c r="AR217" s="56">
        <v>2</v>
      </c>
      <c r="AS217" s="56">
        <v>1</v>
      </c>
      <c r="AT217" s="56">
        <v>1</v>
      </c>
      <c r="AU217" s="56">
        <v>1</v>
      </c>
      <c r="AV217" s="56">
        <v>1</v>
      </c>
      <c r="AW217" s="56">
        <v>1</v>
      </c>
      <c r="AX217" s="56">
        <v>1</v>
      </c>
      <c r="AY217" s="56">
        <v>1</v>
      </c>
      <c r="AZ217" s="56">
        <v>0</v>
      </c>
      <c r="BA217" s="56">
        <v>1</v>
      </c>
      <c r="BB217" s="56">
        <v>0</v>
      </c>
      <c r="BC217" s="176">
        <v>0</v>
      </c>
      <c r="BD217" s="56">
        <v>1</v>
      </c>
      <c r="BE217" s="56">
        <v>0</v>
      </c>
      <c r="BF217" s="56">
        <v>0</v>
      </c>
      <c r="BG217" s="57">
        <v>1</v>
      </c>
      <c r="BH217" s="156">
        <f t="shared" si="127"/>
        <v>1.5263157894736843</v>
      </c>
    </row>
    <row r="218" spans="1:60" s="95" customFormat="1">
      <c r="A218" s="93" t="s">
        <v>543</v>
      </c>
      <c r="B218" s="93" t="s">
        <v>411</v>
      </c>
      <c r="C218" s="94">
        <f>C216*1.25</f>
        <v>12.5</v>
      </c>
      <c r="D218" s="94">
        <f t="shared" ref="D218:BG218" si="139">D216*1.25</f>
        <v>12.5</v>
      </c>
      <c r="E218" s="94">
        <f t="shared" si="139"/>
        <v>12.5</v>
      </c>
      <c r="F218" s="94">
        <f t="shared" si="139"/>
        <v>12.5</v>
      </c>
      <c r="G218" s="94">
        <f t="shared" si="139"/>
        <v>12.5</v>
      </c>
      <c r="H218" s="94">
        <f t="shared" si="139"/>
        <v>12.5</v>
      </c>
      <c r="I218" s="94">
        <f t="shared" si="139"/>
        <v>12.5</v>
      </c>
      <c r="J218" s="94">
        <f t="shared" si="139"/>
        <v>11.25</v>
      </c>
      <c r="K218" s="94">
        <f t="shared" si="139"/>
        <v>11.25</v>
      </c>
      <c r="L218" s="94">
        <f t="shared" si="139"/>
        <v>11.25</v>
      </c>
      <c r="M218" s="94">
        <f t="shared" si="139"/>
        <v>11.25</v>
      </c>
      <c r="N218" s="94">
        <f t="shared" si="139"/>
        <v>11.25</v>
      </c>
      <c r="O218" s="94">
        <f t="shared" si="139"/>
        <v>11.25</v>
      </c>
      <c r="P218" s="94">
        <f t="shared" si="139"/>
        <v>11.25</v>
      </c>
      <c r="Q218" s="94">
        <f t="shared" si="139"/>
        <v>10</v>
      </c>
      <c r="R218" s="94">
        <f t="shared" si="139"/>
        <v>10</v>
      </c>
      <c r="S218" s="94">
        <f t="shared" si="139"/>
        <v>10</v>
      </c>
      <c r="T218" s="94">
        <f t="shared" si="139"/>
        <v>10</v>
      </c>
      <c r="U218" s="94">
        <f t="shared" si="139"/>
        <v>10</v>
      </c>
      <c r="V218" s="94">
        <f t="shared" si="139"/>
        <v>10</v>
      </c>
      <c r="W218" s="94">
        <f t="shared" si="139"/>
        <v>10</v>
      </c>
      <c r="X218" s="94">
        <f t="shared" si="139"/>
        <v>12.5</v>
      </c>
      <c r="Y218" s="94">
        <f t="shared" si="139"/>
        <v>12.5</v>
      </c>
      <c r="Z218" s="94">
        <f t="shared" si="139"/>
        <v>12.5</v>
      </c>
      <c r="AA218" s="94">
        <f t="shared" si="139"/>
        <v>12.5</v>
      </c>
      <c r="AB218" s="94">
        <f t="shared" si="139"/>
        <v>12.5</v>
      </c>
      <c r="AC218" s="94">
        <f t="shared" si="139"/>
        <v>12.5</v>
      </c>
      <c r="AD218" s="94">
        <f t="shared" si="139"/>
        <v>12.5</v>
      </c>
      <c r="AE218" s="162">
        <f t="shared" ref="AE218:AK218" si="140">AE216*1.25</f>
        <v>12.5</v>
      </c>
      <c r="AF218" s="162">
        <f t="shared" si="140"/>
        <v>12.5</v>
      </c>
      <c r="AG218" s="162">
        <f t="shared" si="140"/>
        <v>12.5</v>
      </c>
      <c r="AH218" s="162">
        <f t="shared" si="140"/>
        <v>12.5</v>
      </c>
      <c r="AI218" s="162">
        <f t="shared" si="140"/>
        <v>12.5</v>
      </c>
      <c r="AJ218" s="162">
        <f t="shared" si="140"/>
        <v>12.5</v>
      </c>
      <c r="AK218" s="162">
        <f t="shared" si="140"/>
        <v>12.5</v>
      </c>
      <c r="AL218" s="94">
        <f t="shared" si="139"/>
        <v>13.75</v>
      </c>
      <c r="AM218" s="94">
        <f t="shared" si="139"/>
        <v>13.75</v>
      </c>
      <c r="AN218" s="94">
        <f t="shared" si="139"/>
        <v>13.75</v>
      </c>
      <c r="AO218" s="94">
        <f t="shared" si="139"/>
        <v>13.75</v>
      </c>
      <c r="AP218" s="94">
        <f t="shared" si="139"/>
        <v>13.75</v>
      </c>
      <c r="AQ218" s="94">
        <f t="shared" si="139"/>
        <v>13.75</v>
      </c>
      <c r="AR218" s="94">
        <f t="shared" si="139"/>
        <v>13.75</v>
      </c>
      <c r="AS218" s="94">
        <f t="shared" si="139"/>
        <v>5</v>
      </c>
      <c r="AT218" s="94">
        <f t="shared" si="139"/>
        <v>5</v>
      </c>
      <c r="AU218" s="94">
        <f t="shared" si="139"/>
        <v>5</v>
      </c>
      <c r="AV218" s="94">
        <f t="shared" si="139"/>
        <v>5</v>
      </c>
      <c r="AW218" s="94">
        <f t="shared" si="139"/>
        <v>5</v>
      </c>
      <c r="AX218" s="94">
        <f t="shared" si="139"/>
        <v>5</v>
      </c>
      <c r="AY218" s="94">
        <f t="shared" si="139"/>
        <v>5</v>
      </c>
      <c r="AZ218" s="94">
        <f t="shared" si="139"/>
        <v>1.25</v>
      </c>
      <c r="BA218" s="94">
        <f t="shared" si="139"/>
        <v>1.25</v>
      </c>
      <c r="BB218" s="94">
        <f t="shared" si="139"/>
        <v>1.25</v>
      </c>
      <c r="BC218" s="175">
        <f t="shared" si="139"/>
        <v>1.25</v>
      </c>
      <c r="BD218" s="94">
        <f t="shared" si="139"/>
        <v>1.25</v>
      </c>
      <c r="BE218" s="94">
        <f t="shared" si="139"/>
        <v>1.25</v>
      </c>
      <c r="BF218" s="94">
        <f t="shared" si="139"/>
        <v>1.25</v>
      </c>
      <c r="BG218" s="94">
        <f t="shared" si="139"/>
        <v>1.25</v>
      </c>
      <c r="BH218" s="156">
        <f t="shared" si="127"/>
        <v>9.692982456140351</v>
      </c>
    </row>
    <row r="219" spans="1:60" s="95" customFormat="1">
      <c r="A219" s="93" t="s">
        <v>546</v>
      </c>
      <c r="B219" s="93" t="s">
        <v>411</v>
      </c>
      <c r="C219" s="96">
        <v>2</v>
      </c>
      <c r="D219" s="96">
        <v>2</v>
      </c>
      <c r="E219" s="96">
        <v>2</v>
      </c>
      <c r="F219" s="96">
        <v>2</v>
      </c>
      <c r="G219" s="96">
        <v>2</v>
      </c>
      <c r="H219" s="96">
        <v>2</v>
      </c>
      <c r="I219" s="96">
        <v>2</v>
      </c>
      <c r="J219" s="96">
        <v>2</v>
      </c>
      <c r="K219" s="96">
        <v>2</v>
      </c>
      <c r="L219" s="96">
        <v>2</v>
      </c>
      <c r="M219" s="96">
        <v>2</v>
      </c>
      <c r="N219" s="96">
        <v>2</v>
      </c>
      <c r="O219" s="96">
        <v>2</v>
      </c>
      <c r="P219" s="96">
        <v>2</v>
      </c>
      <c r="Q219" s="96">
        <v>2</v>
      </c>
      <c r="R219" s="96">
        <v>2</v>
      </c>
      <c r="S219" s="96">
        <v>2</v>
      </c>
      <c r="T219" s="96">
        <v>2</v>
      </c>
      <c r="U219" s="96">
        <v>2</v>
      </c>
      <c r="V219" s="96">
        <v>2</v>
      </c>
      <c r="W219" s="96">
        <v>2</v>
      </c>
      <c r="X219" s="96">
        <v>2</v>
      </c>
      <c r="Y219" s="96">
        <v>2</v>
      </c>
      <c r="Z219" s="96">
        <v>2</v>
      </c>
      <c r="AA219" s="96">
        <v>2</v>
      </c>
      <c r="AB219" s="96">
        <v>2</v>
      </c>
      <c r="AC219" s="96">
        <v>2</v>
      </c>
      <c r="AD219" s="96">
        <v>2</v>
      </c>
      <c r="AE219" s="164">
        <v>2</v>
      </c>
      <c r="AF219" s="164">
        <v>2</v>
      </c>
      <c r="AG219" s="164">
        <v>2</v>
      </c>
      <c r="AH219" s="164">
        <v>2</v>
      </c>
      <c r="AI219" s="164">
        <v>2</v>
      </c>
      <c r="AJ219" s="164">
        <v>2</v>
      </c>
      <c r="AK219" s="164">
        <v>2</v>
      </c>
      <c r="AL219" s="96">
        <v>2</v>
      </c>
      <c r="AM219" s="96">
        <v>2</v>
      </c>
      <c r="AN219" s="96">
        <v>2</v>
      </c>
      <c r="AO219" s="96">
        <v>2</v>
      </c>
      <c r="AP219" s="96">
        <v>2</v>
      </c>
      <c r="AQ219" s="96">
        <v>2</v>
      </c>
      <c r="AR219" s="96">
        <v>2</v>
      </c>
      <c r="AS219" s="96">
        <v>1</v>
      </c>
      <c r="AT219" s="96">
        <v>1</v>
      </c>
      <c r="AU219" s="96">
        <v>1</v>
      </c>
      <c r="AV219" s="96">
        <v>1</v>
      </c>
      <c r="AW219" s="96">
        <v>1</v>
      </c>
      <c r="AX219" s="96">
        <v>1</v>
      </c>
      <c r="AY219" s="96">
        <v>1</v>
      </c>
      <c r="AZ219" s="96">
        <v>0</v>
      </c>
      <c r="BA219" s="96">
        <v>1</v>
      </c>
      <c r="BB219" s="96">
        <v>0</v>
      </c>
      <c r="BC219" s="177">
        <v>0</v>
      </c>
      <c r="BD219" s="96">
        <v>1</v>
      </c>
      <c r="BE219" s="96">
        <v>0</v>
      </c>
      <c r="BF219" s="96">
        <v>0</v>
      </c>
      <c r="BG219" s="96">
        <v>1</v>
      </c>
      <c r="BH219" s="156">
        <f t="shared" ref="BH219" si="141">AVERAGE(C219:BG219)</f>
        <v>1.6491228070175439</v>
      </c>
    </row>
    <row r="220" spans="1:60" s="95" customFormat="1">
      <c r="A220" s="93" t="s">
        <v>540</v>
      </c>
      <c r="B220" s="93" t="s">
        <v>411</v>
      </c>
      <c r="C220" s="94">
        <f>C216*1.5</f>
        <v>15</v>
      </c>
      <c r="D220" s="94">
        <f t="shared" ref="D220:BG220" si="142">D216*1.5</f>
        <v>15</v>
      </c>
      <c r="E220" s="94">
        <f t="shared" si="142"/>
        <v>15</v>
      </c>
      <c r="F220" s="94">
        <f t="shared" si="142"/>
        <v>15</v>
      </c>
      <c r="G220" s="94">
        <f t="shared" si="142"/>
        <v>15</v>
      </c>
      <c r="H220" s="94">
        <f t="shared" si="142"/>
        <v>15</v>
      </c>
      <c r="I220" s="94">
        <f t="shared" si="142"/>
        <v>15</v>
      </c>
      <c r="J220" s="94">
        <f t="shared" si="142"/>
        <v>13.5</v>
      </c>
      <c r="K220" s="94">
        <f t="shared" si="142"/>
        <v>13.5</v>
      </c>
      <c r="L220" s="94">
        <f t="shared" si="142"/>
        <v>13.5</v>
      </c>
      <c r="M220" s="94">
        <f t="shared" si="142"/>
        <v>13.5</v>
      </c>
      <c r="N220" s="94">
        <f t="shared" si="142"/>
        <v>13.5</v>
      </c>
      <c r="O220" s="94">
        <f t="shared" si="142"/>
        <v>13.5</v>
      </c>
      <c r="P220" s="94">
        <f t="shared" si="142"/>
        <v>13.5</v>
      </c>
      <c r="Q220" s="94">
        <f t="shared" si="142"/>
        <v>12</v>
      </c>
      <c r="R220" s="94">
        <f t="shared" si="142"/>
        <v>12</v>
      </c>
      <c r="S220" s="94">
        <f t="shared" si="142"/>
        <v>12</v>
      </c>
      <c r="T220" s="94">
        <f t="shared" si="142"/>
        <v>12</v>
      </c>
      <c r="U220" s="94">
        <f t="shared" si="142"/>
        <v>12</v>
      </c>
      <c r="V220" s="94">
        <f t="shared" si="142"/>
        <v>12</v>
      </c>
      <c r="W220" s="94">
        <f t="shared" si="142"/>
        <v>12</v>
      </c>
      <c r="X220" s="94">
        <f t="shared" si="142"/>
        <v>15</v>
      </c>
      <c r="Y220" s="94">
        <f t="shared" si="142"/>
        <v>15</v>
      </c>
      <c r="Z220" s="94">
        <f t="shared" si="142"/>
        <v>15</v>
      </c>
      <c r="AA220" s="94">
        <f t="shared" si="142"/>
        <v>15</v>
      </c>
      <c r="AB220" s="94">
        <f t="shared" si="142"/>
        <v>15</v>
      </c>
      <c r="AC220" s="94">
        <f t="shared" si="142"/>
        <v>15</v>
      </c>
      <c r="AD220" s="94">
        <f t="shared" si="142"/>
        <v>15</v>
      </c>
      <c r="AE220" s="162">
        <f t="shared" ref="AE220:AK220" si="143">AE216*1.5</f>
        <v>15</v>
      </c>
      <c r="AF220" s="162">
        <f t="shared" si="143"/>
        <v>15</v>
      </c>
      <c r="AG220" s="162">
        <f t="shared" si="143"/>
        <v>15</v>
      </c>
      <c r="AH220" s="162">
        <f t="shared" si="143"/>
        <v>15</v>
      </c>
      <c r="AI220" s="162">
        <f t="shared" si="143"/>
        <v>15</v>
      </c>
      <c r="AJ220" s="162">
        <f t="shared" si="143"/>
        <v>15</v>
      </c>
      <c r="AK220" s="162">
        <f t="shared" si="143"/>
        <v>15</v>
      </c>
      <c r="AL220" s="94">
        <f t="shared" si="142"/>
        <v>16.5</v>
      </c>
      <c r="AM220" s="94">
        <f t="shared" si="142"/>
        <v>16.5</v>
      </c>
      <c r="AN220" s="94">
        <f t="shared" si="142"/>
        <v>16.5</v>
      </c>
      <c r="AO220" s="94">
        <f t="shared" si="142"/>
        <v>16.5</v>
      </c>
      <c r="AP220" s="94">
        <f t="shared" si="142"/>
        <v>16.5</v>
      </c>
      <c r="AQ220" s="94">
        <f t="shared" si="142"/>
        <v>16.5</v>
      </c>
      <c r="AR220" s="94">
        <f t="shared" si="142"/>
        <v>16.5</v>
      </c>
      <c r="AS220" s="94">
        <f t="shared" si="142"/>
        <v>6</v>
      </c>
      <c r="AT220" s="94">
        <f t="shared" si="142"/>
        <v>6</v>
      </c>
      <c r="AU220" s="94">
        <f t="shared" si="142"/>
        <v>6</v>
      </c>
      <c r="AV220" s="94">
        <f t="shared" si="142"/>
        <v>6</v>
      </c>
      <c r="AW220" s="94">
        <f t="shared" si="142"/>
        <v>6</v>
      </c>
      <c r="AX220" s="94">
        <f t="shared" si="142"/>
        <v>6</v>
      </c>
      <c r="AY220" s="94">
        <f t="shared" si="142"/>
        <v>6</v>
      </c>
      <c r="AZ220" s="94">
        <f t="shared" si="142"/>
        <v>1.5</v>
      </c>
      <c r="BA220" s="94">
        <f t="shared" si="142"/>
        <v>1.5</v>
      </c>
      <c r="BB220" s="94">
        <f t="shared" si="142"/>
        <v>1.5</v>
      </c>
      <c r="BC220" s="175">
        <f t="shared" si="142"/>
        <v>1.5</v>
      </c>
      <c r="BD220" s="94">
        <f t="shared" si="142"/>
        <v>1.5</v>
      </c>
      <c r="BE220" s="94">
        <f t="shared" si="142"/>
        <v>1.5</v>
      </c>
      <c r="BF220" s="94">
        <f t="shared" si="142"/>
        <v>1.5</v>
      </c>
      <c r="BG220" s="94">
        <f t="shared" si="142"/>
        <v>1.5</v>
      </c>
      <c r="BH220" s="156">
        <f t="shared" ref="BH220:BH221" si="144">AVERAGE(C220:BG220)</f>
        <v>11.631578947368421</v>
      </c>
    </row>
    <row r="221" spans="1:60" s="95" customFormat="1">
      <c r="A221" s="93" t="s">
        <v>541</v>
      </c>
      <c r="B221" s="93" t="s">
        <v>411</v>
      </c>
      <c r="C221" s="96">
        <v>2</v>
      </c>
      <c r="D221" s="96">
        <v>2</v>
      </c>
      <c r="E221" s="96">
        <v>2</v>
      </c>
      <c r="F221" s="96">
        <v>2</v>
      </c>
      <c r="G221" s="96">
        <v>2</v>
      </c>
      <c r="H221" s="96">
        <v>2</v>
      </c>
      <c r="I221" s="96">
        <v>2</v>
      </c>
      <c r="J221" s="96">
        <v>2</v>
      </c>
      <c r="K221" s="96">
        <v>2</v>
      </c>
      <c r="L221" s="96">
        <v>2</v>
      </c>
      <c r="M221" s="96">
        <v>2</v>
      </c>
      <c r="N221" s="96">
        <v>2</v>
      </c>
      <c r="O221" s="96">
        <v>2</v>
      </c>
      <c r="P221" s="96">
        <v>2</v>
      </c>
      <c r="Q221" s="96">
        <v>2</v>
      </c>
      <c r="R221" s="96">
        <v>2</v>
      </c>
      <c r="S221" s="96">
        <v>2</v>
      </c>
      <c r="T221" s="96">
        <v>2</v>
      </c>
      <c r="U221" s="96">
        <v>2</v>
      </c>
      <c r="V221" s="96">
        <v>2</v>
      </c>
      <c r="W221" s="96">
        <v>2</v>
      </c>
      <c r="X221" s="96">
        <v>2</v>
      </c>
      <c r="Y221" s="96">
        <v>2</v>
      </c>
      <c r="Z221" s="96">
        <v>2</v>
      </c>
      <c r="AA221" s="96">
        <v>2</v>
      </c>
      <c r="AB221" s="96">
        <v>2</v>
      </c>
      <c r="AC221" s="96">
        <v>2</v>
      </c>
      <c r="AD221" s="96">
        <v>2</v>
      </c>
      <c r="AE221" s="164">
        <v>2</v>
      </c>
      <c r="AF221" s="164">
        <v>2</v>
      </c>
      <c r="AG221" s="164">
        <v>2</v>
      </c>
      <c r="AH221" s="164">
        <v>2</v>
      </c>
      <c r="AI221" s="164">
        <v>2</v>
      </c>
      <c r="AJ221" s="164">
        <v>2</v>
      </c>
      <c r="AK221" s="164">
        <v>2</v>
      </c>
      <c r="AL221" s="96">
        <v>3</v>
      </c>
      <c r="AM221" s="96">
        <v>3</v>
      </c>
      <c r="AN221" s="96">
        <v>3</v>
      </c>
      <c r="AO221" s="96">
        <v>3</v>
      </c>
      <c r="AP221" s="96">
        <v>3</v>
      </c>
      <c r="AQ221" s="96">
        <v>3</v>
      </c>
      <c r="AR221" s="96">
        <v>3</v>
      </c>
      <c r="AS221" s="96">
        <v>1</v>
      </c>
      <c r="AT221" s="96">
        <v>1</v>
      </c>
      <c r="AU221" s="96">
        <v>1</v>
      </c>
      <c r="AV221" s="96">
        <v>1</v>
      </c>
      <c r="AW221" s="96">
        <v>1</v>
      </c>
      <c r="AX221" s="96">
        <v>1</v>
      </c>
      <c r="AY221" s="96">
        <v>1</v>
      </c>
      <c r="AZ221" s="96">
        <v>1</v>
      </c>
      <c r="BA221" s="96">
        <v>1</v>
      </c>
      <c r="BB221" s="96">
        <v>1</v>
      </c>
      <c r="BC221" s="177">
        <v>1</v>
      </c>
      <c r="BD221" s="96">
        <v>1</v>
      </c>
      <c r="BE221" s="96">
        <v>1</v>
      </c>
      <c r="BF221" s="96">
        <v>1</v>
      </c>
      <c r="BG221" s="96">
        <v>1</v>
      </c>
      <c r="BH221" s="156">
        <f t="shared" si="144"/>
        <v>1.8596491228070176</v>
      </c>
    </row>
    <row r="222" spans="1:60">
      <c r="A222" s="12"/>
      <c r="B222" s="12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162"/>
      <c r="AF222" s="162"/>
      <c r="AG222" s="162"/>
      <c r="AH222" s="162"/>
      <c r="AI222" s="162"/>
      <c r="AJ222" s="162"/>
      <c r="AK222" s="162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175"/>
      <c r="BD222" s="60"/>
      <c r="BE222" s="60"/>
      <c r="BF222" s="60"/>
      <c r="BG222" s="60"/>
    </row>
    <row r="223" spans="1:60">
      <c r="A223" s="12"/>
      <c r="B223" s="12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162"/>
      <c r="AF223" s="162"/>
      <c r="AG223" s="162"/>
      <c r="AH223" s="162"/>
      <c r="AI223" s="162"/>
      <c r="AJ223" s="162"/>
      <c r="AK223" s="162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175"/>
      <c r="BD223" s="60"/>
      <c r="BE223" s="60"/>
      <c r="BF223" s="60"/>
      <c r="BG223" s="60"/>
    </row>
    <row r="224" spans="1:60" ht="16.5" customHeight="1">
      <c r="A224" s="12"/>
      <c r="B224" s="12"/>
    </row>
    <row r="225" spans="1:59">
      <c r="A225" s="12" t="s">
        <v>552</v>
      </c>
    </row>
    <row r="226" spans="1:59">
      <c r="A226" s="12"/>
    </row>
    <row r="227" spans="1:59">
      <c r="A227" s="12" t="s">
        <v>534</v>
      </c>
    </row>
    <row r="228" spans="1:59" s="13" customFormat="1">
      <c r="B228" s="13" t="s">
        <v>553</v>
      </c>
      <c r="C228" s="13">
        <v>43693</v>
      </c>
      <c r="D228" s="13">
        <v>43694</v>
      </c>
      <c r="E228" s="13">
        <v>43695</v>
      </c>
      <c r="F228" s="13">
        <v>43696</v>
      </c>
      <c r="G228" s="13">
        <v>43697</v>
      </c>
      <c r="H228" s="13">
        <v>43698</v>
      </c>
      <c r="I228" s="13">
        <v>43699</v>
      </c>
      <c r="J228" s="13">
        <v>43700</v>
      </c>
      <c r="K228" s="13">
        <v>43701</v>
      </c>
      <c r="L228" s="13">
        <v>43702</v>
      </c>
      <c r="M228" s="13">
        <v>43703</v>
      </c>
      <c r="N228" s="13">
        <v>43704</v>
      </c>
      <c r="O228" s="13">
        <v>43705</v>
      </c>
      <c r="P228" s="13">
        <v>43706</v>
      </c>
      <c r="Q228" s="13">
        <v>43707</v>
      </c>
      <c r="R228" s="13">
        <v>43708</v>
      </c>
      <c r="S228" s="13">
        <v>43709</v>
      </c>
      <c r="T228" s="13">
        <v>43710</v>
      </c>
      <c r="U228" s="13">
        <v>43711</v>
      </c>
      <c r="V228" s="13">
        <v>43712</v>
      </c>
      <c r="W228" s="13">
        <v>43713</v>
      </c>
      <c r="X228" s="13">
        <v>43714</v>
      </c>
      <c r="Y228" s="13">
        <v>43715</v>
      </c>
      <c r="Z228" s="13">
        <v>43716</v>
      </c>
      <c r="AA228" s="13">
        <v>43717</v>
      </c>
      <c r="AB228" s="13">
        <v>43718</v>
      </c>
      <c r="AC228" s="13">
        <v>43719</v>
      </c>
      <c r="AD228" s="13">
        <v>43720</v>
      </c>
      <c r="AE228" s="166"/>
      <c r="AF228" s="166"/>
      <c r="AG228" s="166"/>
      <c r="AH228" s="166"/>
      <c r="AI228" s="166"/>
      <c r="AJ228" s="166"/>
      <c r="AK228" s="166"/>
      <c r="AL228" s="13">
        <v>43721</v>
      </c>
      <c r="AM228" s="13">
        <v>43722</v>
      </c>
      <c r="AN228" s="13">
        <v>43723</v>
      </c>
      <c r="AO228" s="13">
        <v>43724</v>
      </c>
      <c r="AP228" s="13">
        <v>43725</v>
      </c>
      <c r="AQ228" s="13">
        <v>43726</v>
      </c>
      <c r="AR228" s="13">
        <v>43727</v>
      </c>
      <c r="AS228" s="13">
        <v>43728</v>
      </c>
      <c r="AT228" s="13">
        <v>43729</v>
      </c>
      <c r="AU228" s="13">
        <v>43730</v>
      </c>
      <c r="AV228" s="13">
        <v>43731</v>
      </c>
      <c r="AW228" s="13">
        <v>43732</v>
      </c>
      <c r="AX228" s="13">
        <v>43733</v>
      </c>
      <c r="AY228" s="13">
        <v>43734</v>
      </c>
      <c r="AZ228" s="13">
        <v>43735</v>
      </c>
      <c r="BA228" s="13">
        <v>43736</v>
      </c>
      <c r="BB228" s="13">
        <v>43737</v>
      </c>
      <c r="BC228" s="178">
        <v>43738</v>
      </c>
      <c r="BD228" s="13">
        <v>43739</v>
      </c>
      <c r="BE228" s="13">
        <v>43740</v>
      </c>
      <c r="BF228" s="13">
        <v>43741</v>
      </c>
      <c r="BG228" s="13">
        <v>43742</v>
      </c>
    </row>
    <row r="229" spans="1:59">
      <c r="A229" t="s">
        <v>554</v>
      </c>
      <c r="B229" t="s">
        <v>542</v>
      </c>
      <c r="C229" s="35">
        <v>4</v>
      </c>
      <c r="D229" s="35">
        <v>5</v>
      </c>
      <c r="E229" s="35">
        <v>6</v>
      </c>
      <c r="F229" s="35">
        <v>5</v>
      </c>
      <c r="G229" s="35">
        <v>7</v>
      </c>
      <c r="H229" s="35">
        <v>5</v>
      </c>
      <c r="I229" s="35">
        <v>3</v>
      </c>
      <c r="J229" s="35">
        <v>3</v>
      </c>
      <c r="K229" s="35">
        <v>4</v>
      </c>
      <c r="L229" s="35">
        <v>4</v>
      </c>
      <c r="M229" s="35">
        <v>8</v>
      </c>
      <c r="N229" s="35">
        <v>7</v>
      </c>
      <c r="O229" s="35">
        <v>8</v>
      </c>
      <c r="P229" s="35">
        <v>7</v>
      </c>
      <c r="Q229" s="35">
        <v>6</v>
      </c>
      <c r="R229" s="35">
        <v>5</v>
      </c>
      <c r="S229" s="35">
        <v>5</v>
      </c>
      <c r="T229" s="35">
        <v>5</v>
      </c>
      <c r="U229" s="35">
        <v>5</v>
      </c>
      <c r="V229" s="35">
        <v>0</v>
      </c>
      <c r="W229" s="35">
        <v>4</v>
      </c>
      <c r="X229" s="35">
        <v>6</v>
      </c>
      <c r="Y229" s="35">
        <v>6</v>
      </c>
      <c r="Z229" s="35">
        <v>5</v>
      </c>
      <c r="AA229" s="35">
        <v>6</v>
      </c>
      <c r="AB229" s="35">
        <v>7</v>
      </c>
      <c r="AC229" s="35">
        <v>6</v>
      </c>
      <c r="AD229" s="35">
        <v>0</v>
      </c>
      <c r="AL229" s="35">
        <v>5</v>
      </c>
      <c r="AM229" s="35">
        <v>5</v>
      </c>
      <c r="AN229" s="35">
        <v>4</v>
      </c>
      <c r="AO229" s="35">
        <v>5</v>
      </c>
      <c r="AP229" s="35">
        <v>5</v>
      </c>
      <c r="AQ229" s="35">
        <v>6</v>
      </c>
      <c r="AR229" s="35">
        <v>4</v>
      </c>
      <c r="AS229" s="35">
        <v>4</v>
      </c>
      <c r="AT229" s="35">
        <v>5</v>
      </c>
      <c r="AU229" s="35">
        <v>5</v>
      </c>
      <c r="AV229" s="35">
        <v>3</v>
      </c>
      <c r="AW229" s="35">
        <v>3</v>
      </c>
      <c r="AX229" s="35">
        <v>5</v>
      </c>
      <c r="AY229" s="35">
        <v>5</v>
      </c>
      <c r="AZ229" s="35">
        <v>5</v>
      </c>
      <c r="BA229" s="35">
        <v>7</v>
      </c>
      <c r="BB229" s="35">
        <v>6</v>
      </c>
      <c r="BC229" s="173">
        <v>6</v>
      </c>
      <c r="BD229" s="35">
        <v>5</v>
      </c>
      <c r="BE229" s="35">
        <v>5</v>
      </c>
      <c r="BF229" s="35">
        <v>5</v>
      </c>
      <c r="BG229" s="35">
        <v>5</v>
      </c>
    </row>
    <row r="230" spans="1:59">
      <c r="A230" t="s">
        <v>554</v>
      </c>
      <c r="B230" t="s">
        <v>131</v>
      </c>
      <c r="C230" s="35">
        <v>3</v>
      </c>
      <c r="D230" s="35">
        <v>4</v>
      </c>
      <c r="E230" s="35">
        <v>4</v>
      </c>
      <c r="F230" s="35">
        <v>6</v>
      </c>
      <c r="G230" s="35">
        <v>6</v>
      </c>
      <c r="H230" s="35">
        <v>6</v>
      </c>
      <c r="I230" s="35">
        <v>5</v>
      </c>
      <c r="J230" s="35">
        <v>5</v>
      </c>
      <c r="K230" s="35">
        <v>6</v>
      </c>
      <c r="L230" s="35">
        <v>6</v>
      </c>
      <c r="M230" s="35">
        <v>8</v>
      </c>
      <c r="N230" s="35">
        <v>6</v>
      </c>
      <c r="O230" s="35">
        <v>5</v>
      </c>
      <c r="P230" s="35">
        <v>5</v>
      </c>
      <c r="Q230" s="35">
        <v>4</v>
      </c>
      <c r="R230" s="35">
        <v>4</v>
      </c>
      <c r="S230" s="35">
        <v>5</v>
      </c>
      <c r="T230" s="35">
        <v>6</v>
      </c>
      <c r="U230" s="35">
        <v>6</v>
      </c>
      <c r="V230" s="35">
        <v>4</v>
      </c>
      <c r="W230" s="35">
        <v>7</v>
      </c>
      <c r="X230" s="35">
        <v>7</v>
      </c>
      <c r="Y230" s="35">
        <v>6</v>
      </c>
      <c r="Z230" s="35">
        <v>5</v>
      </c>
      <c r="AA230" s="35">
        <v>6</v>
      </c>
      <c r="AB230" s="35">
        <v>7</v>
      </c>
      <c r="AC230" s="35">
        <v>6</v>
      </c>
      <c r="AD230" s="35">
        <v>4</v>
      </c>
      <c r="AL230" s="35">
        <v>5</v>
      </c>
      <c r="AM230" s="35">
        <v>4</v>
      </c>
      <c r="AN230" s="35">
        <v>2</v>
      </c>
      <c r="AO230" s="35">
        <v>3</v>
      </c>
      <c r="AP230" s="35">
        <v>6</v>
      </c>
      <c r="AQ230" s="35">
        <v>6</v>
      </c>
      <c r="AR230" s="35">
        <v>5</v>
      </c>
      <c r="AS230" s="35">
        <v>6</v>
      </c>
      <c r="AT230" s="35">
        <v>3</v>
      </c>
      <c r="AU230" s="35">
        <v>3</v>
      </c>
      <c r="AV230" s="35">
        <v>4</v>
      </c>
      <c r="AW230" s="35">
        <v>3</v>
      </c>
      <c r="AX230" s="35">
        <v>6</v>
      </c>
      <c r="AY230" s="35">
        <v>4</v>
      </c>
      <c r="AZ230" s="35">
        <v>5</v>
      </c>
      <c r="BA230" s="35">
        <v>5</v>
      </c>
      <c r="BB230" s="35">
        <v>5</v>
      </c>
      <c r="BC230" s="173">
        <v>5</v>
      </c>
      <c r="BD230" s="35">
        <v>4</v>
      </c>
      <c r="BE230" s="35">
        <v>5</v>
      </c>
      <c r="BF230" s="35">
        <v>5</v>
      </c>
      <c r="BG230" s="35">
        <v>8</v>
      </c>
    </row>
    <row r="231" spans="1:59">
      <c r="A231" t="s">
        <v>554</v>
      </c>
      <c r="B231" t="s">
        <v>138</v>
      </c>
      <c r="C231" s="35">
        <v>2</v>
      </c>
      <c r="D231" s="35">
        <v>1</v>
      </c>
      <c r="E231" s="35">
        <v>2</v>
      </c>
      <c r="F231" s="35">
        <v>1</v>
      </c>
      <c r="G231" s="35">
        <v>1</v>
      </c>
      <c r="H231" s="35">
        <v>1</v>
      </c>
      <c r="I231" s="35">
        <v>2</v>
      </c>
      <c r="J231" s="35">
        <v>2</v>
      </c>
      <c r="K231" s="35">
        <v>2</v>
      </c>
      <c r="L231" s="35">
        <v>1</v>
      </c>
      <c r="M231" s="35">
        <v>1</v>
      </c>
      <c r="N231" s="35">
        <v>2</v>
      </c>
      <c r="O231" s="35">
        <v>1</v>
      </c>
      <c r="P231" s="35">
        <v>1</v>
      </c>
      <c r="Q231" s="35">
        <v>1</v>
      </c>
      <c r="R231" s="35">
        <v>1</v>
      </c>
      <c r="S231" s="35">
        <v>1</v>
      </c>
      <c r="T231" s="35">
        <v>1</v>
      </c>
      <c r="U231" s="35">
        <v>1</v>
      </c>
      <c r="V231" s="35">
        <v>2</v>
      </c>
      <c r="W231" s="35">
        <v>1</v>
      </c>
      <c r="X231" s="35">
        <v>3</v>
      </c>
      <c r="Y231" s="35">
        <v>1</v>
      </c>
      <c r="Z231" s="35">
        <v>2</v>
      </c>
      <c r="AA231" s="35">
        <v>2</v>
      </c>
      <c r="AB231" s="35">
        <v>2</v>
      </c>
      <c r="AC231" s="35">
        <v>2</v>
      </c>
      <c r="AD231" s="35">
        <v>2</v>
      </c>
      <c r="AL231" s="35">
        <v>3</v>
      </c>
      <c r="AM231" s="35">
        <v>2</v>
      </c>
      <c r="AN231" s="35">
        <v>0</v>
      </c>
      <c r="AO231" s="35">
        <v>1</v>
      </c>
      <c r="AP231" s="35">
        <v>1</v>
      </c>
      <c r="AQ231" s="35">
        <v>2</v>
      </c>
      <c r="AR231" s="35">
        <v>3</v>
      </c>
      <c r="AS231" s="35">
        <v>4</v>
      </c>
      <c r="AT231" s="35">
        <v>2</v>
      </c>
      <c r="AU231" s="35">
        <v>1</v>
      </c>
      <c r="AV231" s="35">
        <v>3</v>
      </c>
      <c r="AW231" s="35">
        <v>1</v>
      </c>
      <c r="AX231" s="35">
        <v>2</v>
      </c>
      <c r="AY231" s="35">
        <v>2</v>
      </c>
      <c r="AZ231" s="35">
        <v>3</v>
      </c>
      <c r="BA231" s="35">
        <v>2</v>
      </c>
      <c r="BB231" s="35">
        <v>1</v>
      </c>
      <c r="BC231" s="173">
        <v>1</v>
      </c>
      <c r="BD231" s="35">
        <v>3</v>
      </c>
      <c r="BE231" s="35">
        <v>3</v>
      </c>
      <c r="BF231" s="35">
        <v>3</v>
      </c>
      <c r="BG231" s="35">
        <v>3</v>
      </c>
    </row>
    <row r="232" spans="1:59">
      <c r="A232" t="s">
        <v>554</v>
      </c>
      <c r="B232" t="s">
        <v>547</v>
      </c>
      <c r="C232" s="35">
        <v>3</v>
      </c>
      <c r="D232" s="35">
        <v>4</v>
      </c>
      <c r="E232" s="35">
        <v>5</v>
      </c>
      <c r="F232" s="35">
        <v>5</v>
      </c>
      <c r="G232" s="35">
        <v>5</v>
      </c>
      <c r="H232" s="35">
        <v>2</v>
      </c>
      <c r="I232" s="35">
        <v>2</v>
      </c>
      <c r="J232" s="35">
        <v>2</v>
      </c>
      <c r="K232" s="35">
        <v>2</v>
      </c>
      <c r="L232" s="35">
        <v>3</v>
      </c>
      <c r="M232" s="35">
        <v>1</v>
      </c>
      <c r="N232" s="35">
        <v>3</v>
      </c>
      <c r="O232" s="35">
        <v>2</v>
      </c>
      <c r="P232" s="35">
        <v>2</v>
      </c>
      <c r="Q232" s="35">
        <v>3</v>
      </c>
      <c r="R232" s="35">
        <v>2</v>
      </c>
      <c r="S232" s="35">
        <v>4</v>
      </c>
      <c r="T232" s="35">
        <v>2</v>
      </c>
      <c r="U232" s="35">
        <v>2</v>
      </c>
      <c r="V232" s="35">
        <v>2</v>
      </c>
      <c r="W232" s="35">
        <v>2</v>
      </c>
      <c r="X232" s="35">
        <v>4</v>
      </c>
      <c r="Y232" s="35">
        <v>4</v>
      </c>
      <c r="Z232" s="35">
        <v>4</v>
      </c>
      <c r="AA232" s="35">
        <v>2</v>
      </c>
      <c r="AB232" s="35">
        <v>2</v>
      </c>
      <c r="AC232" s="35">
        <v>2</v>
      </c>
      <c r="AD232" s="35">
        <v>3</v>
      </c>
      <c r="AL232" s="35">
        <v>3</v>
      </c>
      <c r="AM232" s="35">
        <v>5</v>
      </c>
      <c r="AN232" s="35">
        <v>5</v>
      </c>
      <c r="AO232" s="35">
        <v>2</v>
      </c>
      <c r="AP232" s="35">
        <v>2</v>
      </c>
      <c r="AQ232" s="35">
        <v>1</v>
      </c>
      <c r="AR232" s="35">
        <v>3</v>
      </c>
      <c r="AS232" s="35">
        <v>3</v>
      </c>
      <c r="AT232" s="35">
        <v>4</v>
      </c>
      <c r="AU232" s="35">
        <v>4</v>
      </c>
      <c r="AV232" s="35">
        <v>2</v>
      </c>
      <c r="AW232" s="35">
        <v>2</v>
      </c>
      <c r="AX232" s="35">
        <v>1</v>
      </c>
      <c r="AY232" s="35">
        <v>4</v>
      </c>
      <c r="AZ232" s="35">
        <v>4</v>
      </c>
      <c r="BA232" s="35">
        <v>4</v>
      </c>
      <c r="BB232" s="35">
        <v>6</v>
      </c>
      <c r="BC232" s="173">
        <v>1</v>
      </c>
      <c r="BD232" s="35">
        <v>1</v>
      </c>
      <c r="BE232" s="35">
        <v>1</v>
      </c>
      <c r="BF232" s="35">
        <v>2</v>
      </c>
      <c r="BG232" s="35">
        <v>2</v>
      </c>
    </row>
    <row r="233" spans="1:59">
      <c r="A233" t="s">
        <v>554</v>
      </c>
      <c r="B233" t="s">
        <v>173</v>
      </c>
      <c r="C233" s="35">
        <v>3</v>
      </c>
      <c r="D233" s="35">
        <v>2</v>
      </c>
      <c r="E233" s="35">
        <v>4</v>
      </c>
      <c r="F233" s="35">
        <v>5</v>
      </c>
      <c r="G233" s="35">
        <v>5</v>
      </c>
      <c r="H233" s="35">
        <v>4</v>
      </c>
      <c r="I233" s="35">
        <v>3</v>
      </c>
      <c r="J233" s="35">
        <v>4</v>
      </c>
      <c r="K233" s="35">
        <v>3</v>
      </c>
      <c r="L233" s="35">
        <v>4</v>
      </c>
      <c r="M233" s="35">
        <v>4</v>
      </c>
      <c r="N233" s="35">
        <v>3</v>
      </c>
      <c r="O233" s="35">
        <v>5</v>
      </c>
      <c r="P233" s="35">
        <v>4</v>
      </c>
      <c r="Q233" s="35">
        <v>4</v>
      </c>
      <c r="R233" s="35">
        <v>4</v>
      </c>
      <c r="S233" s="35">
        <v>4</v>
      </c>
      <c r="T233" s="35">
        <v>4</v>
      </c>
      <c r="U233" s="35">
        <v>3</v>
      </c>
      <c r="V233" s="35">
        <v>3</v>
      </c>
      <c r="W233" s="35">
        <v>4</v>
      </c>
      <c r="X233" s="35">
        <v>5</v>
      </c>
      <c r="Y233" s="35">
        <v>5</v>
      </c>
      <c r="Z233" s="35">
        <v>4</v>
      </c>
      <c r="AA233" s="35">
        <v>4</v>
      </c>
      <c r="AB233" s="35">
        <v>3</v>
      </c>
      <c r="AC233" s="35">
        <v>5</v>
      </c>
      <c r="AD233" s="35">
        <v>4</v>
      </c>
      <c r="AL233" s="35">
        <v>5</v>
      </c>
      <c r="AM233" s="35">
        <v>5</v>
      </c>
      <c r="AN233" s="35">
        <v>4</v>
      </c>
      <c r="AO233" s="35">
        <v>5</v>
      </c>
      <c r="AP233" s="35">
        <v>4</v>
      </c>
      <c r="AQ233" s="35">
        <v>5</v>
      </c>
      <c r="AR233" s="35">
        <v>5</v>
      </c>
      <c r="AS233" s="35">
        <v>5</v>
      </c>
      <c r="AT233" s="35">
        <v>4</v>
      </c>
      <c r="AU233" s="35">
        <v>4</v>
      </c>
      <c r="AV233" s="35">
        <v>4</v>
      </c>
      <c r="AW233" s="35">
        <v>4</v>
      </c>
      <c r="AX233" s="35">
        <v>5</v>
      </c>
      <c r="AY233" s="35">
        <v>3</v>
      </c>
      <c r="AZ233" s="35">
        <v>5</v>
      </c>
      <c r="BA233" s="35">
        <v>4</v>
      </c>
      <c r="BB233" s="35">
        <v>4</v>
      </c>
      <c r="BC233" s="173">
        <v>4</v>
      </c>
      <c r="BD233" s="35">
        <v>4</v>
      </c>
      <c r="BE233" s="35">
        <v>4</v>
      </c>
      <c r="BF233" s="35">
        <v>3</v>
      </c>
      <c r="BG233" s="35">
        <v>4</v>
      </c>
    </row>
    <row r="234" spans="1:59">
      <c r="A234" t="s">
        <v>554</v>
      </c>
      <c r="B234" t="s">
        <v>193</v>
      </c>
      <c r="C234" s="35">
        <v>0</v>
      </c>
      <c r="D234" s="35">
        <v>0</v>
      </c>
      <c r="E234" s="35">
        <v>0</v>
      </c>
      <c r="F234" s="35">
        <v>1</v>
      </c>
      <c r="G234" s="35">
        <v>0</v>
      </c>
      <c r="H234" s="35">
        <v>1</v>
      </c>
      <c r="I234" s="35">
        <v>0</v>
      </c>
      <c r="J234" s="35">
        <v>0</v>
      </c>
      <c r="K234" s="35">
        <v>0</v>
      </c>
      <c r="L234" s="35">
        <v>0</v>
      </c>
      <c r="M234" s="35">
        <v>1</v>
      </c>
      <c r="N234" s="35">
        <v>1</v>
      </c>
      <c r="O234" s="35">
        <v>1</v>
      </c>
      <c r="P234" s="35">
        <v>1</v>
      </c>
      <c r="Q234" s="35">
        <v>1</v>
      </c>
      <c r="R234" s="35">
        <v>0</v>
      </c>
      <c r="S234" s="35">
        <v>0</v>
      </c>
      <c r="T234" s="35">
        <v>0</v>
      </c>
      <c r="U234" s="35">
        <v>0</v>
      </c>
      <c r="V234" s="35">
        <v>0</v>
      </c>
      <c r="W234" s="35">
        <v>0</v>
      </c>
      <c r="X234" s="35">
        <v>0</v>
      </c>
      <c r="Y234" s="35">
        <v>0</v>
      </c>
      <c r="Z234" s="35">
        <v>0</v>
      </c>
      <c r="AA234" s="35">
        <v>0</v>
      </c>
      <c r="AB234" s="35">
        <v>0</v>
      </c>
      <c r="AC234" s="35">
        <v>0</v>
      </c>
      <c r="AD234" s="35">
        <v>0</v>
      </c>
      <c r="AL234" s="35">
        <v>0</v>
      </c>
      <c r="AM234" s="35">
        <v>0</v>
      </c>
      <c r="AN234" s="35">
        <v>0</v>
      </c>
      <c r="AO234" s="35">
        <v>0</v>
      </c>
      <c r="AP234" s="35">
        <v>0</v>
      </c>
      <c r="AQ234" s="35">
        <v>0</v>
      </c>
      <c r="AR234" s="35">
        <v>0</v>
      </c>
      <c r="AS234" s="35">
        <v>0</v>
      </c>
      <c r="AT234" s="35">
        <v>0</v>
      </c>
      <c r="AU234" s="35">
        <v>0</v>
      </c>
      <c r="AV234" s="35">
        <v>1</v>
      </c>
      <c r="AW234" s="35">
        <v>1</v>
      </c>
      <c r="AX234" s="35">
        <v>1</v>
      </c>
      <c r="AY234" s="35">
        <v>1</v>
      </c>
      <c r="AZ234" s="35">
        <v>1</v>
      </c>
      <c r="BA234" s="35">
        <v>0</v>
      </c>
      <c r="BB234" s="35">
        <v>0</v>
      </c>
      <c r="BC234" s="173">
        <v>0</v>
      </c>
      <c r="BD234" s="35">
        <v>0</v>
      </c>
      <c r="BE234" s="35">
        <v>0</v>
      </c>
      <c r="BF234" s="35">
        <v>0</v>
      </c>
      <c r="BG234" s="35">
        <v>0</v>
      </c>
    </row>
    <row r="235" spans="1:59">
      <c r="A235" t="s">
        <v>554</v>
      </c>
      <c r="B235" t="s">
        <v>199</v>
      </c>
      <c r="C235" s="35">
        <v>6</v>
      </c>
      <c r="D235" s="35">
        <v>5</v>
      </c>
      <c r="E235" s="35">
        <v>7</v>
      </c>
      <c r="F235" s="35">
        <v>6</v>
      </c>
      <c r="G235" s="35">
        <v>6</v>
      </c>
      <c r="H235" s="35">
        <v>4</v>
      </c>
      <c r="I235" s="35">
        <v>4</v>
      </c>
      <c r="J235" s="35">
        <v>7</v>
      </c>
      <c r="K235" s="35">
        <v>6</v>
      </c>
      <c r="L235" s="35">
        <v>7</v>
      </c>
      <c r="M235" s="35">
        <v>6</v>
      </c>
      <c r="N235" s="35">
        <v>3</v>
      </c>
      <c r="O235" s="35">
        <v>3</v>
      </c>
      <c r="P235" s="35">
        <v>3</v>
      </c>
      <c r="Q235" s="35">
        <v>4</v>
      </c>
      <c r="R235" s="35">
        <v>5</v>
      </c>
      <c r="S235" s="35">
        <v>5</v>
      </c>
      <c r="T235" s="35">
        <v>4</v>
      </c>
      <c r="U235" s="35">
        <v>4</v>
      </c>
      <c r="V235" s="35">
        <v>4</v>
      </c>
      <c r="W235" s="35">
        <v>4</v>
      </c>
      <c r="X235" s="35">
        <v>4</v>
      </c>
      <c r="Y235" s="35">
        <v>4</v>
      </c>
      <c r="Z235" s="35">
        <v>5</v>
      </c>
      <c r="AA235" s="35">
        <v>4</v>
      </c>
      <c r="AB235" s="35">
        <v>3</v>
      </c>
      <c r="AC235" s="35">
        <v>4</v>
      </c>
      <c r="AD235" s="35">
        <v>3</v>
      </c>
      <c r="AL235" s="35">
        <v>3</v>
      </c>
      <c r="AM235" s="35">
        <v>5</v>
      </c>
      <c r="AN235" s="35">
        <v>6</v>
      </c>
      <c r="AO235" s="35">
        <v>3</v>
      </c>
      <c r="AP235" s="35">
        <v>3</v>
      </c>
      <c r="AQ235" s="35">
        <v>4</v>
      </c>
      <c r="AR235" s="35">
        <v>4</v>
      </c>
      <c r="AS235" s="35">
        <v>4</v>
      </c>
      <c r="AT235" s="35">
        <v>4</v>
      </c>
      <c r="AU235" s="35">
        <v>5</v>
      </c>
      <c r="AV235" s="35">
        <v>3</v>
      </c>
      <c r="AW235" s="35">
        <v>3</v>
      </c>
      <c r="AX235" s="35">
        <v>3</v>
      </c>
      <c r="AY235" s="35">
        <v>4</v>
      </c>
      <c r="AZ235" s="35">
        <v>4</v>
      </c>
      <c r="BA235" s="35">
        <v>6</v>
      </c>
      <c r="BB235" s="35">
        <v>6</v>
      </c>
      <c r="BC235" s="173">
        <v>3</v>
      </c>
      <c r="BD235" s="35">
        <v>3</v>
      </c>
      <c r="BE235" s="35">
        <v>4</v>
      </c>
      <c r="BF235" s="35">
        <v>2</v>
      </c>
      <c r="BG235" s="35">
        <v>3</v>
      </c>
    </row>
    <row r="236" spans="1:59">
      <c r="A236" t="s">
        <v>554</v>
      </c>
      <c r="B236" t="s">
        <v>241</v>
      </c>
      <c r="C236" s="35">
        <v>3</v>
      </c>
      <c r="D236" s="35">
        <v>2</v>
      </c>
      <c r="E236" s="35">
        <v>3</v>
      </c>
      <c r="F236" s="35">
        <v>3</v>
      </c>
      <c r="G236" s="35">
        <v>4</v>
      </c>
      <c r="H236" s="35">
        <v>1</v>
      </c>
      <c r="I236" s="35">
        <v>3</v>
      </c>
      <c r="J236" s="35">
        <v>3</v>
      </c>
      <c r="K236" s="35">
        <v>3</v>
      </c>
      <c r="L236" s="35">
        <v>3</v>
      </c>
      <c r="M236" s="35">
        <v>3</v>
      </c>
      <c r="N236" s="35">
        <v>3</v>
      </c>
      <c r="O236" s="35">
        <v>3</v>
      </c>
      <c r="P236" s="35">
        <v>3</v>
      </c>
      <c r="Q236" s="35">
        <v>2</v>
      </c>
      <c r="R236" s="35">
        <v>2</v>
      </c>
      <c r="S236" s="35">
        <v>2</v>
      </c>
      <c r="T236" s="35">
        <v>0</v>
      </c>
      <c r="U236" s="35">
        <v>2</v>
      </c>
      <c r="V236" s="35">
        <v>2</v>
      </c>
      <c r="W236" s="35">
        <v>2</v>
      </c>
      <c r="X236" s="35">
        <v>2</v>
      </c>
      <c r="Y236" s="35">
        <v>3</v>
      </c>
      <c r="Z236" s="35">
        <v>3</v>
      </c>
      <c r="AA236" s="35">
        <v>3</v>
      </c>
      <c r="AB236" s="35">
        <v>4</v>
      </c>
      <c r="AC236" s="35">
        <v>2</v>
      </c>
      <c r="AD236" s="35">
        <v>2</v>
      </c>
      <c r="AL236" s="35">
        <v>2</v>
      </c>
      <c r="AM236" s="35">
        <v>4</v>
      </c>
      <c r="AN236" s="35">
        <v>3</v>
      </c>
      <c r="AO236" s="35">
        <v>2</v>
      </c>
      <c r="AP236" s="35">
        <v>3</v>
      </c>
      <c r="AQ236" s="35">
        <v>3</v>
      </c>
      <c r="AR236" s="35">
        <v>2</v>
      </c>
      <c r="AS236" s="35">
        <v>3</v>
      </c>
      <c r="AT236" s="35">
        <v>2</v>
      </c>
      <c r="AU236" s="35">
        <v>3</v>
      </c>
      <c r="AV236" s="35">
        <v>3</v>
      </c>
      <c r="AW236" s="35">
        <v>2</v>
      </c>
      <c r="AX236" s="35">
        <v>2</v>
      </c>
      <c r="AY236" s="35">
        <v>2</v>
      </c>
      <c r="AZ236" s="35">
        <v>2</v>
      </c>
      <c r="BA236" s="35">
        <v>2</v>
      </c>
      <c r="BB236" s="35">
        <v>2</v>
      </c>
      <c r="BC236" s="173">
        <v>1</v>
      </c>
      <c r="BD236" s="35">
        <v>2</v>
      </c>
      <c r="BE236" s="35">
        <v>2</v>
      </c>
      <c r="BF236" s="35">
        <v>2</v>
      </c>
      <c r="BG236" s="35">
        <v>3</v>
      </c>
    </row>
    <row r="237" spans="1:59">
      <c r="A237" t="s">
        <v>554</v>
      </c>
      <c r="B237" t="s">
        <v>555</v>
      </c>
      <c r="C237" s="35">
        <v>0</v>
      </c>
      <c r="D237" s="35">
        <v>1</v>
      </c>
      <c r="E237" s="35">
        <v>1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1</v>
      </c>
      <c r="L237" s="35">
        <v>1</v>
      </c>
      <c r="M237" s="35">
        <v>0</v>
      </c>
      <c r="N237" s="35">
        <v>0</v>
      </c>
      <c r="O237" s="35">
        <v>0</v>
      </c>
      <c r="P237" s="35">
        <v>0</v>
      </c>
      <c r="Q237" s="35">
        <v>0</v>
      </c>
      <c r="R237" s="35">
        <v>1</v>
      </c>
      <c r="S237" s="35">
        <v>0</v>
      </c>
      <c r="T237" s="35">
        <v>0</v>
      </c>
      <c r="U237" s="35">
        <v>0</v>
      </c>
      <c r="V237" s="35">
        <v>0</v>
      </c>
      <c r="W237" s="35">
        <v>0</v>
      </c>
      <c r="X237" s="35">
        <v>0</v>
      </c>
      <c r="Y237" s="35">
        <v>1</v>
      </c>
      <c r="Z237" s="35">
        <v>0</v>
      </c>
      <c r="AA237" s="35">
        <v>0</v>
      </c>
      <c r="AB237" s="35">
        <v>0</v>
      </c>
      <c r="AC237" s="35">
        <v>0</v>
      </c>
      <c r="AD237" s="35">
        <v>0</v>
      </c>
      <c r="AL237" s="35">
        <v>0</v>
      </c>
      <c r="AM237" s="35">
        <v>1</v>
      </c>
      <c r="AN237" s="35">
        <v>1</v>
      </c>
      <c r="AO237" s="35">
        <v>0</v>
      </c>
      <c r="AP237" s="35">
        <v>0</v>
      </c>
      <c r="AQ237" s="35">
        <v>0</v>
      </c>
      <c r="AR237" s="35">
        <v>0</v>
      </c>
      <c r="AS237" s="35">
        <v>1</v>
      </c>
      <c r="AT237" s="35">
        <v>1</v>
      </c>
      <c r="AU237" s="35">
        <v>1</v>
      </c>
      <c r="AV237" s="35">
        <v>0</v>
      </c>
      <c r="AW237" s="35">
        <v>0</v>
      </c>
      <c r="AX237" s="35">
        <v>0</v>
      </c>
      <c r="AY237" s="35">
        <v>0</v>
      </c>
      <c r="AZ237" s="35">
        <v>0</v>
      </c>
      <c r="BA237" s="35">
        <v>1</v>
      </c>
      <c r="BB237" s="35">
        <v>1</v>
      </c>
      <c r="BC237" s="173">
        <v>0</v>
      </c>
      <c r="BD237" s="35">
        <v>0</v>
      </c>
      <c r="BE237" s="35">
        <v>0</v>
      </c>
      <c r="BF237" s="35">
        <v>0</v>
      </c>
      <c r="BG237" s="35">
        <v>1</v>
      </c>
    </row>
    <row r="238" spans="1:59">
      <c r="A238" t="s">
        <v>554</v>
      </c>
      <c r="B238" t="s">
        <v>310</v>
      </c>
      <c r="C238" s="35">
        <v>4</v>
      </c>
      <c r="D238" s="35">
        <v>4</v>
      </c>
      <c r="E238" s="35">
        <v>4</v>
      </c>
      <c r="F238" s="35">
        <v>3</v>
      </c>
      <c r="G238" s="35">
        <v>3</v>
      </c>
      <c r="H238" s="35">
        <v>1</v>
      </c>
      <c r="I238" s="35">
        <v>2</v>
      </c>
      <c r="J238" s="35">
        <v>2</v>
      </c>
      <c r="K238" s="35">
        <v>0</v>
      </c>
      <c r="L238" s="35">
        <v>0</v>
      </c>
      <c r="M238" s="35">
        <v>0</v>
      </c>
      <c r="N238" s="35">
        <v>4</v>
      </c>
      <c r="O238" s="35">
        <v>4</v>
      </c>
      <c r="P238" s="35">
        <v>3</v>
      </c>
      <c r="Q238" s="35">
        <v>3</v>
      </c>
      <c r="R238" s="35">
        <v>3</v>
      </c>
      <c r="S238" s="35">
        <v>0</v>
      </c>
      <c r="T238" s="35">
        <v>1</v>
      </c>
      <c r="U238" s="35">
        <v>1</v>
      </c>
      <c r="V238" s="35">
        <v>2</v>
      </c>
      <c r="W238" s="35">
        <v>2</v>
      </c>
      <c r="X238" s="35">
        <v>2</v>
      </c>
      <c r="Y238" s="35">
        <v>3</v>
      </c>
      <c r="Z238" s="35">
        <v>3</v>
      </c>
      <c r="AA238" s="35">
        <v>2</v>
      </c>
      <c r="AB238" s="35">
        <v>2</v>
      </c>
      <c r="AC238" s="35">
        <v>2</v>
      </c>
      <c r="AD238" s="35">
        <v>2</v>
      </c>
      <c r="AL238" s="35">
        <v>0</v>
      </c>
      <c r="AM238" s="35">
        <v>2</v>
      </c>
      <c r="AN238" s="35">
        <v>2</v>
      </c>
      <c r="AO238" s="35">
        <v>2</v>
      </c>
      <c r="AP238" s="35">
        <v>3</v>
      </c>
      <c r="AQ238" s="35">
        <v>3</v>
      </c>
      <c r="AR238" s="35">
        <v>3</v>
      </c>
      <c r="AS238" s="35">
        <v>3</v>
      </c>
      <c r="AT238" s="35">
        <v>3</v>
      </c>
      <c r="AU238" s="35">
        <v>3</v>
      </c>
      <c r="AV238" s="35">
        <v>2</v>
      </c>
      <c r="AW238" s="35">
        <v>2</v>
      </c>
      <c r="AX238" s="35">
        <v>2</v>
      </c>
      <c r="AY238" s="35">
        <v>1</v>
      </c>
      <c r="AZ238" s="35">
        <v>1</v>
      </c>
      <c r="BA238" s="35">
        <v>2</v>
      </c>
      <c r="BB238" s="35">
        <v>2</v>
      </c>
      <c r="BC238" s="173">
        <v>2</v>
      </c>
      <c r="BD238" s="35">
        <v>2</v>
      </c>
      <c r="BE238" s="35">
        <v>2</v>
      </c>
      <c r="BF238" s="35">
        <v>2</v>
      </c>
      <c r="BG238" s="35">
        <v>2</v>
      </c>
    </row>
    <row r="239" spans="1:59">
      <c r="A239" t="s">
        <v>554</v>
      </c>
      <c r="B239" t="s">
        <v>549</v>
      </c>
      <c r="C239" s="35">
        <v>3</v>
      </c>
      <c r="D239" s="35">
        <v>3</v>
      </c>
      <c r="E239" s="35">
        <v>3</v>
      </c>
      <c r="F239" s="35">
        <v>2</v>
      </c>
      <c r="G239" s="35">
        <v>2</v>
      </c>
      <c r="H239" s="35">
        <v>5</v>
      </c>
      <c r="I239" s="35">
        <v>5</v>
      </c>
      <c r="J239" s="35">
        <v>6</v>
      </c>
      <c r="K239" s="35">
        <v>6</v>
      </c>
      <c r="L239" s="35">
        <v>6</v>
      </c>
      <c r="M239" s="35">
        <v>5</v>
      </c>
      <c r="N239" s="35">
        <v>4</v>
      </c>
      <c r="O239" s="35">
        <v>5</v>
      </c>
      <c r="P239" s="35">
        <v>4</v>
      </c>
      <c r="Q239" s="35">
        <v>6</v>
      </c>
      <c r="R239" s="35">
        <v>7</v>
      </c>
      <c r="S239" s="35">
        <v>5</v>
      </c>
      <c r="T239" s="35">
        <v>2</v>
      </c>
      <c r="U239" s="35">
        <v>2</v>
      </c>
      <c r="V239" s="35">
        <v>2</v>
      </c>
      <c r="W239" s="35">
        <v>3</v>
      </c>
      <c r="X239" s="35">
        <v>4</v>
      </c>
      <c r="Y239" s="35">
        <v>5</v>
      </c>
      <c r="Z239" s="35">
        <v>6</v>
      </c>
      <c r="AA239" s="35">
        <v>4</v>
      </c>
      <c r="AB239" s="35">
        <v>5</v>
      </c>
      <c r="AC239" s="35">
        <v>2</v>
      </c>
      <c r="AD239" s="35">
        <v>3</v>
      </c>
      <c r="AL239" s="35">
        <v>3</v>
      </c>
      <c r="AM239" s="35">
        <v>5</v>
      </c>
      <c r="AN239" s="35">
        <v>5</v>
      </c>
      <c r="AO239" s="35">
        <v>3</v>
      </c>
      <c r="AP239" s="35">
        <v>4</v>
      </c>
      <c r="AQ239" s="35">
        <v>3</v>
      </c>
      <c r="AR239" s="35">
        <v>3</v>
      </c>
      <c r="AS239" s="35">
        <v>4</v>
      </c>
      <c r="AT239" s="35">
        <v>2</v>
      </c>
      <c r="AU239" s="35">
        <v>2</v>
      </c>
      <c r="AV239" s="35">
        <v>2</v>
      </c>
      <c r="AW239" s="35">
        <v>2</v>
      </c>
      <c r="AX239" s="35">
        <v>3</v>
      </c>
      <c r="AY239" s="35">
        <v>3</v>
      </c>
      <c r="AZ239" s="35">
        <v>5</v>
      </c>
      <c r="BA239" s="35">
        <v>4</v>
      </c>
      <c r="BB239" s="35">
        <v>4</v>
      </c>
      <c r="BC239" s="173">
        <v>3</v>
      </c>
      <c r="BD239" s="35">
        <v>4</v>
      </c>
      <c r="BE239" s="35">
        <v>3</v>
      </c>
      <c r="BF239" s="35">
        <v>4</v>
      </c>
      <c r="BG239" s="35">
        <v>4</v>
      </c>
    </row>
    <row r="240" spans="1:59">
      <c r="A240" t="s">
        <v>554</v>
      </c>
      <c r="B240" t="s">
        <v>374</v>
      </c>
      <c r="C240" s="35">
        <v>1</v>
      </c>
      <c r="D240" s="35">
        <v>1</v>
      </c>
      <c r="E240" s="35">
        <v>2</v>
      </c>
      <c r="F240" s="35">
        <v>2</v>
      </c>
      <c r="G240" s="35">
        <v>3</v>
      </c>
      <c r="H240" s="35">
        <v>1</v>
      </c>
      <c r="I240" s="35">
        <v>1</v>
      </c>
      <c r="J240" s="35">
        <v>2</v>
      </c>
      <c r="K240" s="35">
        <v>2</v>
      </c>
      <c r="L240" s="35">
        <v>2</v>
      </c>
      <c r="M240" s="35">
        <v>2</v>
      </c>
      <c r="N240" s="35">
        <v>2</v>
      </c>
      <c r="O240" s="35">
        <v>1</v>
      </c>
      <c r="P240" s="35">
        <v>1</v>
      </c>
      <c r="Q240" s="35">
        <v>1</v>
      </c>
      <c r="R240" s="35">
        <v>1</v>
      </c>
      <c r="S240" s="35">
        <v>2</v>
      </c>
      <c r="T240" s="35">
        <v>2</v>
      </c>
      <c r="U240" s="35">
        <v>2</v>
      </c>
      <c r="V240" s="35">
        <v>2</v>
      </c>
      <c r="W240" s="35">
        <v>1</v>
      </c>
      <c r="X240" s="35">
        <v>1</v>
      </c>
      <c r="Y240" s="35">
        <v>1</v>
      </c>
      <c r="Z240" s="35">
        <v>1</v>
      </c>
      <c r="AA240" s="35">
        <v>2</v>
      </c>
      <c r="AB240" s="35">
        <v>3</v>
      </c>
      <c r="AC240" s="35">
        <v>3</v>
      </c>
      <c r="AD240" s="35">
        <v>2</v>
      </c>
      <c r="AL240" s="35">
        <v>2</v>
      </c>
      <c r="AM240" s="35">
        <v>3</v>
      </c>
      <c r="AN240" s="35">
        <v>3</v>
      </c>
      <c r="AO240" s="35">
        <v>3</v>
      </c>
      <c r="AP240" s="35">
        <v>3</v>
      </c>
      <c r="AQ240" s="35">
        <v>2</v>
      </c>
      <c r="AR240" s="35">
        <v>1</v>
      </c>
      <c r="AS240" s="35">
        <v>2</v>
      </c>
      <c r="AT240" s="35">
        <v>4</v>
      </c>
      <c r="AU240" s="35">
        <v>5</v>
      </c>
      <c r="AV240" s="35">
        <v>3</v>
      </c>
      <c r="AW240" s="35">
        <v>3</v>
      </c>
      <c r="AX240" s="35">
        <v>2</v>
      </c>
      <c r="AY240" s="35">
        <v>1</v>
      </c>
      <c r="AZ240" s="35">
        <v>1</v>
      </c>
      <c r="BA240" s="35">
        <v>3</v>
      </c>
      <c r="BB240" s="35">
        <v>4</v>
      </c>
      <c r="BC240" s="173">
        <v>3</v>
      </c>
      <c r="BD240" s="35">
        <v>3</v>
      </c>
      <c r="BE240" s="35">
        <v>2</v>
      </c>
      <c r="BF240" s="35">
        <v>2</v>
      </c>
      <c r="BG240" s="35">
        <v>2</v>
      </c>
    </row>
    <row r="241" spans="1:59">
      <c r="A241" t="s">
        <v>554</v>
      </c>
      <c r="B241" t="s">
        <v>550</v>
      </c>
      <c r="C241" s="35">
        <v>4</v>
      </c>
      <c r="D241" s="35">
        <v>4</v>
      </c>
      <c r="E241" s="35">
        <v>2</v>
      </c>
      <c r="F241" s="35">
        <v>5</v>
      </c>
      <c r="G241" s="35">
        <v>5</v>
      </c>
      <c r="H241" s="35">
        <v>3</v>
      </c>
      <c r="I241" s="35">
        <v>5</v>
      </c>
      <c r="J241" s="35">
        <v>5</v>
      </c>
      <c r="K241" s="35">
        <v>4</v>
      </c>
      <c r="L241" s="35">
        <v>4</v>
      </c>
      <c r="M241" s="35">
        <v>6</v>
      </c>
      <c r="N241" s="35">
        <v>5</v>
      </c>
      <c r="O241" s="35">
        <v>5</v>
      </c>
      <c r="P241" s="35">
        <v>6</v>
      </c>
      <c r="Q241" s="35">
        <v>4</v>
      </c>
      <c r="R241" s="35">
        <v>3</v>
      </c>
      <c r="S241" s="35">
        <v>4</v>
      </c>
      <c r="T241" s="35">
        <v>5</v>
      </c>
      <c r="U241" s="35">
        <v>4</v>
      </c>
      <c r="V241" s="35">
        <v>3</v>
      </c>
      <c r="W241" s="35">
        <v>4</v>
      </c>
      <c r="X241" s="35">
        <v>6</v>
      </c>
      <c r="Y241" s="35">
        <v>4</v>
      </c>
      <c r="Z241" s="35">
        <v>4</v>
      </c>
      <c r="AA241" s="35">
        <v>5</v>
      </c>
      <c r="AB241" s="35">
        <v>4</v>
      </c>
      <c r="AC241" s="35">
        <v>3</v>
      </c>
      <c r="AD241" s="35">
        <v>3</v>
      </c>
      <c r="AL241" s="35">
        <v>4</v>
      </c>
      <c r="AM241" s="35">
        <v>2</v>
      </c>
      <c r="AN241" s="35">
        <v>1</v>
      </c>
      <c r="AO241" s="35">
        <v>2</v>
      </c>
      <c r="AP241" s="35">
        <v>4</v>
      </c>
      <c r="AQ241" s="35">
        <v>5</v>
      </c>
      <c r="AR241" s="35">
        <v>4</v>
      </c>
      <c r="AS241" s="35">
        <v>5</v>
      </c>
      <c r="AT241" s="35">
        <v>4</v>
      </c>
      <c r="AU241" s="35">
        <v>3</v>
      </c>
      <c r="AV241" s="35">
        <v>3</v>
      </c>
      <c r="AW241" s="35">
        <v>3</v>
      </c>
      <c r="AX241" s="35">
        <v>5</v>
      </c>
      <c r="AY241" s="35">
        <v>5</v>
      </c>
      <c r="AZ241" s="35">
        <v>5</v>
      </c>
      <c r="BA241" s="35">
        <v>4</v>
      </c>
      <c r="BB241" s="35">
        <v>2</v>
      </c>
      <c r="BC241" s="173">
        <v>4</v>
      </c>
      <c r="BD241" s="35">
        <v>4</v>
      </c>
      <c r="BE241" s="35">
        <v>3</v>
      </c>
      <c r="BF241" s="35">
        <v>3</v>
      </c>
      <c r="BG241" s="35">
        <v>5</v>
      </c>
    </row>
    <row r="242" spans="1:59">
      <c r="A242" t="s">
        <v>554</v>
      </c>
      <c r="B242" t="s">
        <v>551</v>
      </c>
      <c r="C242" s="35">
        <v>5</v>
      </c>
      <c r="D242" s="35">
        <v>3</v>
      </c>
      <c r="E242" s="35">
        <v>5</v>
      </c>
      <c r="F242" s="35">
        <v>7</v>
      </c>
      <c r="G242" s="35">
        <v>9</v>
      </c>
      <c r="H242" s="35">
        <v>6</v>
      </c>
      <c r="I242" s="35">
        <v>6</v>
      </c>
      <c r="J242" s="35">
        <v>3</v>
      </c>
      <c r="K242" s="35">
        <v>8</v>
      </c>
      <c r="L242" s="35">
        <v>8</v>
      </c>
      <c r="M242" s="35">
        <v>7</v>
      </c>
      <c r="N242" s="35">
        <v>6</v>
      </c>
      <c r="O242" s="35">
        <v>4</v>
      </c>
      <c r="P242" s="35">
        <v>1</v>
      </c>
      <c r="Q242" s="35">
        <v>5</v>
      </c>
      <c r="R242" s="35">
        <v>6</v>
      </c>
      <c r="S242" s="35">
        <v>8</v>
      </c>
      <c r="T242" s="35">
        <v>5</v>
      </c>
      <c r="U242" s="35">
        <v>6</v>
      </c>
      <c r="V242" s="35">
        <v>6</v>
      </c>
      <c r="W242" s="35">
        <v>3</v>
      </c>
      <c r="X242" s="35">
        <v>5</v>
      </c>
      <c r="Y242" s="35">
        <v>7</v>
      </c>
      <c r="Z242" s="35">
        <v>6</v>
      </c>
      <c r="AA242" s="35">
        <v>7</v>
      </c>
      <c r="AB242" s="35">
        <v>5</v>
      </c>
      <c r="AC242" s="35">
        <v>7</v>
      </c>
      <c r="AD242" s="35">
        <v>4</v>
      </c>
      <c r="AL242" s="35">
        <v>4</v>
      </c>
      <c r="AM242" s="35">
        <v>3</v>
      </c>
      <c r="AN242" s="35">
        <v>5</v>
      </c>
      <c r="AO242" s="35">
        <v>9</v>
      </c>
      <c r="AP242" s="35">
        <v>7</v>
      </c>
      <c r="AQ242" s="35">
        <v>5</v>
      </c>
      <c r="AR242" s="35">
        <v>5</v>
      </c>
      <c r="AS242" s="35">
        <v>3</v>
      </c>
      <c r="AT242" s="35">
        <v>4</v>
      </c>
      <c r="AU242" s="35">
        <v>6</v>
      </c>
      <c r="AV242" s="35">
        <v>6</v>
      </c>
      <c r="AW242" s="35">
        <v>6</v>
      </c>
      <c r="AX242" s="35">
        <v>4</v>
      </c>
      <c r="AY242" s="35">
        <v>4</v>
      </c>
      <c r="AZ242" s="35">
        <v>7</v>
      </c>
      <c r="BA242" s="35">
        <v>6</v>
      </c>
      <c r="BB242" s="35">
        <v>8</v>
      </c>
      <c r="BC242" s="173">
        <v>5</v>
      </c>
      <c r="BD242" s="35">
        <v>5</v>
      </c>
      <c r="BE242" s="35">
        <v>2</v>
      </c>
      <c r="BF242" s="35">
        <v>3</v>
      </c>
      <c r="BG242" s="35">
        <v>6</v>
      </c>
    </row>
    <row r="243" spans="1:59">
      <c r="A243" t="s">
        <v>554</v>
      </c>
      <c r="B243" t="s">
        <v>411</v>
      </c>
      <c r="C243" s="35">
        <v>4</v>
      </c>
      <c r="D243" s="35">
        <v>2</v>
      </c>
      <c r="E243" s="35">
        <v>4</v>
      </c>
      <c r="F243" s="35">
        <v>4</v>
      </c>
      <c r="G243" s="35">
        <v>4</v>
      </c>
      <c r="H243" s="35">
        <v>3</v>
      </c>
      <c r="I243" s="35">
        <v>3</v>
      </c>
      <c r="J243" s="35">
        <v>4</v>
      </c>
      <c r="K243" s="35">
        <v>3</v>
      </c>
      <c r="L243" s="35">
        <v>5</v>
      </c>
      <c r="M243" s="35">
        <v>4</v>
      </c>
      <c r="N243" s="35">
        <v>6</v>
      </c>
      <c r="O243" s="35">
        <v>5</v>
      </c>
      <c r="P243" s="35">
        <v>7</v>
      </c>
      <c r="Q243" s="35">
        <v>5</v>
      </c>
      <c r="R243" s="35">
        <v>3</v>
      </c>
      <c r="S243" s="35">
        <v>2</v>
      </c>
      <c r="T243" s="35">
        <v>3</v>
      </c>
      <c r="U243" s="35">
        <v>4</v>
      </c>
      <c r="V243" s="35">
        <v>4</v>
      </c>
      <c r="W243" s="35">
        <v>3</v>
      </c>
      <c r="X243" s="35">
        <v>3</v>
      </c>
      <c r="Y243" s="35">
        <v>2</v>
      </c>
      <c r="Z243" s="35">
        <v>4</v>
      </c>
      <c r="AA243" s="35">
        <v>4</v>
      </c>
      <c r="AB243" s="35">
        <v>3</v>
      </c>
      <c r="AC243" s="35">
        <v>4</v>
      </c>
      <c r="AD243" s="35">
        <v>3</v>
      </c>
      <c r="AL243" s="35">
        <v>3</v>
      </c>
      <c r="AM243" s="35">
        <v>2</v>
      </c>
      <c r="AN243" s="35">
        <v>3</v>
      </c>
      <c r="AO243" s="35">
        <v>4</v>
      </c>
      <c r="AP243" s="35">
        <v>4</v>
      </c>
      <c r="AQ243" s="35">
        <v>4</v>
      </c>
      <c r="AR243" s="35">
        <v>4</v>
      </c>
      <c r="AS243" s="35">
        <v>2</v>
      </c>
      <c r="AT243" s="35">
        <v>3</v>
      </c>
      <c r="AU243" s="35">
        <v>4</v>
      </c>
      <c r="AV243" s="35">
        <v>3</v>
      </c>
      <c r="AW243" s="35">
        <v>4</v>
      </c>
      <c r="AX243" s="35">
        <v>4</v>
      </c>
      <c r="AY243" s="35">
        <v>3</v>
      </c>
      <c r="AZ243" s="35">
        <v>3</v>
      </c>
      <c r="BA243" s="35">
        <v>2</v>
      </c>
      <c r="BB243" s="35">
        <v>3</v>
      </c>
      <c r="BC243" s="173">
        <v>0</v>
      </c>
      <c r="BD243" s="35">
        <v>0</v>
      </c>
      <c r="BE243" s="35">
        <v>1</v>
      </c>
      <c r="BF243" s="35">
        <v>1</v>
      </c>
      <c r="BG243" s="35">
        <v>1</v>
      </c>
    </row>
    <row r="244" spans="1:59">
      <c r="A244" t="s">
        <v>554</v>
      </c>
      <c r="B244" t="s">
        <v>548</v>
      </c>
      <c r="C244" s="35">
        <v>2</v>
      </c>
      <c r="D244" s="35">
        <v>3</v>
      </c>
      <c r="E244" s="35">
        <v>1</v>
      </c>
      <c r="F244" s="35">
        <v>3</v>
      </c>
      <c r="G244" s="35">
        <v>3</v>
      </c>
      <c r="H244" s="35">
        <v>5</v>
      </c>
      <c r="I244" s="35">
        <v>3</v>
      </c>
      <c r="J244" s="35">
        <v>3</v>
      </c>
      <c r="K244" s="35">
        <v>3</v>
      </c>
      <c r="L244" s="35">
        <v>3</v>
      </c>
      <c r="M244" s="35">
        <v>4</v>
      </c>
      <c r="N244" s="35">
        <v>4</v>
      </c>
      <c r="O244" s="35">
        <v>4</v>
      </c>
      <c r="P244" s="35">
        <v>4</v>
      </c>
      <c r="Q244" s="35">
        <v>3</v>
      </c>
      <c r="R244" s="35">
        <v>2</v>
      </c>
      <c r="S244" s="35">
        <v>1</v>
      </c>
      <c r="T244" s="35">
        <v>3</v>
      </c>
      <c r="U244" s="35">
        <v>2</v>
      </c>
      <c r="V244" s="35">
        <v>2</v>
      </c>
      <c r="W244" s="35">
        <v>3</v>
      </c>
      <c r="X244" s="35">
        <v>3</v>
      </c>
      <c r="Y244" s="35">
        <v>3</v>
      </c>
      <c r="Z244" s="35">
        <v>2</v>
      </c>
      <c r="AA244" s="35">
        <v>3</v>
      </c>
      <c r="AB244" s="35">
        <v>4</v>
      </c>
      <c r="AC244" s="35">
        <v>4</v>
      </c>
      <c r="AD244" s="35">
        <v>3</v>
      </c>
      <c r="AL244" s="35">
        <v>2</v>
      </c>
      <c r="AM244" s="35">
        <v>3</v>
      </c>
      <c r="AN244" s="35">
        <v>3</v>
      </c>
      <c r="AO244" s="35">
        <v>2</v>
      </c>
      <c r="AP244" s="35">
        <v>4</v>
      </c>
      <c r="AQ244" s="35">
        <v>4</v>
      </c>
      <c r="AR244" s="35">
        <v>3</v>
      </c>
      <c r="AS244" s="35">
        <v>3</v>
      </c>
      <c r="AT244" s="35">
        <v>3</v>
      </c>
      <c r="AU244" s="35">
        <v>3</v>
      </c>
      <c r="AV244" s="35">
        <v>2</v>
      </c>
      <c r="AW244" s="35">
        <v>2</v>
      </c>
      <c r="AX244" s="35">
        <v>5</v>
      </c>
      <c r="AY244" s="35">
        <v>2</v>
      </c>
      <c r="AZ244" s="35">
        <v>2</v>
      </c>
      <c r="BA244" s="35">
        <v>3</v>
      </c>
      <c r="BB244" s="35">
        <v>2</v>
      </c>
      <c r="BC244" s="173">
        <v>3</v>
      </c>
      <c r="BD244" s="35">
        <v>3</v>
      </c>
      <c r="BE244" s="35">
        <v>1</v>
      </c>
      <c r="BF244" s="35">
        <v>2</v>
      </c>
      <c r="BG244" s="35">
        <v>4</v>
      </c>
    </row>
    <row r="251" spans="1:59">
      <c r="A251" s="12"/>
      <c r="C251" s="35">
        <f>C24+C48+C84+C192</f>
        <v>69</v>
      </c>
      <c r="D251" s="35">
        <f t="shared" ref="D251:BG251" si="145">D24+D48+D84+D192</f>
        <v>69</v>
      </c>
      <c r="E251" s="35">
        <f t="shared" si="145"/>
        <v>69</v>
      </c>
      <c r="F251" s="35">
        <f t="shared" si="145"/>
        <v>69</v>
      </c>
      <c r="G251" s="35">
        <f t="shared" si="145"/>
        <v>69</v>
      </c>
      <c r="H251" s="35">
        <f t="shared" si="145"/>
        <v>69</v>
      </c>
      <c r="I251" s="35">
        <f t="shared" si="145"/>
        <v>69</v>
      </c>
      <c r="J251" s="35">
        <f t="shared" si="145"/>
        <v>72</v>
      </c>
      <c r="K251" s="35">
        <f t="shared" si="145"/>
        <v>72</v>
      </c>
      <c r="L251" s="35">
        <f t="shared" si="145"/>
        <v>72</v>
      </c>
      <c r="M251" s="35">
        <f t="shared" si="145"/>
        <v>72</v>
      </c>
      <c r="N251" s="35">
        <f t="shared" si="145"/>
        <v>72</v>
      </c>
      <c r="O251" s="35">
        <f t="shared" si="145"/>
        <v>72</v>
      </c>
      <c r="P251" s="35">
        <f t="shared" si="145"/>
        <v>72</v>
      </c>
      <c r="Q251" s="35">
        <f t="shared" si="145"/>
        <v>54</v>
      </c>
      <c r="R251" s="35">
        <f t="shared" si="145"/>
        <v>54</v>
      </c>
      <c r="S251" s="35">
        <f t="shared" si="145"/>
        <v>54</v>
      </c>
      <c r="T251" s="35">
        <f t="shared" si="145"/>
        <v>54</v>
      </c>
      <c r="U251" s="35">
        <f t="shared" si="145"/>
        <v>54</v>
      </c>
      <c r="V251" s="35">
        <f t="shared" si="145"/>
        <v>54</v>
      </c>
      <c r="W251" s="35">
        <f t="shared" si="145"/>
        <v>54</v>
      </c>
      <c r="X251" s="35">
        <f t="shared" si="145"/>
        <v>60</v>
      </c>
      <c r="Y251" s="35">
        <f t="shared" si="145"/>
        <v>60</v>
      </c>
      <c r="Z251" s="35">
        <f t="shared" si="145"/>
        <v>60</v>
      </c>
      <c r="AA251" s="35">
        <f t="shared" si="145"/>
        <v>60</v>
      </c>
      <c r="AB251" s="35">
        <f t="shared" si="145"/>
        <v>60</v>
      </c>
      <c r="AC251" s="35">
        <f t="shared" si="145"/>
        <v>60</v>
      </c>
      <c r="AD251" s="35">
        <f t="shared" si="145"/>
        <v>60</v>
      </c>
      <c r="AE251" s="35">
        <f t="shared" si="145"/>
        <v>60</v>
      </c>
      <c r="AF251" s="35">
        <f t="shared" si="145"/>
        <v>60</v>
      </c>
      <c r="AG251" s="35">
        <f t="shared" si="145"/>
        <v>60</v>
      </c>
      <c r="AH251" s="35">
        <f t="shared" si="145"/>
        <v>60</v>
      </c>
      <c r="AI251" s="35">
        <f t="shared" si="145"/>
        <v>60</v>
      </c>
      <c r="AJ251" s="35">
        <f t="shared" si="145"/>
        <v>60</v>
      </c>
      <c r="AK251" s="35">
        <f t="shared" si="145"/>
        <v>60</v>
      </c>
      <c r="AL251" s="35">
        <f t="shared" si="145"/>
        <v>62</v>
      </c>
      <c r="AM251" s="35">
        <f t="shared" si="145"/>
        <v>62</v>
      </c>
      <c r="AN251" s="35">
        <f t="shared" si="145"/>
        <v>62</v>
      </c>
      <c r="AO251" s="35">
        <f t="shared" si="145"/>
        <v>62</v>
      </c>
      <c r="AP251" s="35">
        <f t="shared" si="145"/>
        <v>62</v>
      </c>
      <c r="AQ251" s="35">
        <f t="shared" si="145"/>
        <v>62</v>
      </c>
      <c r="AR251" s="35">
        <f t="shared" si="145"/>
        <v>62</v>
      </c>
      <c r="AS251" s="35">
        <f t="shared" si="145"/>
        <v>28</v>
      </c>
      <c r="AT251" s="35">
        <f t="shared" si="145"/>
        <v>28</v>
      </c>
      <c r="AU251" s="35">
        <f t="shared" si="145"/>
        <v>28</v>
      </c>
      <c r="AV251" s="35">
        <f t="shared" si="145"/>
        <v>28</v>
      </c>
      <c r="AW251" s="35">
        <f t="shared" si="145"/>
        <v>28</v>
      </c>
      <c r="AX251" s="35">
        <f t="shared" si="145"/>
        <v>28</v>
      </c>
      <c r="AY251" s="35">
        <f t="shared" si="145"/>
        <v>28</v>
      </c>
      <c r="AZ251" s="35">
        <f t="shared" si="145"/>
        <v>3</v>
      </c>
      <c r="BA251" s="35">
        <f t="shared" si="145"/>
        <v>3</v>
      </c>
      <c r="BB251" s="35">
        <f t="shared" si="145"/>
        <v>3</v>
      </c>
      <c r="BC251" s="35">
        <f t="shared" si="145"/>
        <v>3</v>
      </c>
      <c r="BD251" s="35">
        <f t="shared" si="145"/>
        <v>2</v>
      </c>
      <c r="BE251" s="35">
        <f t="shared" si="145"/>
        <v>3</v>
      </c>
      <c r="BF251" s="35">
        <f t="shared" si="145"/>
        <v>2</v>
      </c>
      <c r="BG251" s="35">
        <f t="shared" si="145"/>
        <v>4</v>
      </c>
    </row>
  </sheetData>
  <customSheetViews>
    <customSheetView guid="{7EF7329A-D239-46D2-A679-8AF03C27B01B}" scale="91" hiddenRows="1">
      <pane ySplit="1" topLeftCell="A122" activePane="bottomLeft" state="frozen"/>
      <selection pane="bottomLeft" activeCell="R158" sqref="Q158:R158"/>
      <pageMargins left="0" right="0" top="0" bottom="0" header="0" footer="0"/>
      <pageSetup orientation="portrait" r:id="rId1"/>
    </customSheetView>
    <customSheetView guid="{D4D6FD6E-E2F8-4298-B80A-7A6D6094FCE5}" scale="91" hiddenRows="1">
      <pane ySplit="1" topLeftCell="A122" activePane="bottomLeft" state="frozen"/>
      <selection pane="bottomLeft" activeCell="R158" sqref="Q158:R158"/>
      <pageMargins left="0" right="0" top="0" bottom="0" header="0" footer="0"/>
      <pageSetup orientation="portrait" r:id="rId2"/>
    </customSheetView>
    <customSheetView guid="{1569890A-C0CB-4D24-8F9F-1E2BEC05D472}" scale="91" hiddenRows="1">
      <pane ySplit="1" topLeftCell="A122" activePane="bottomLeft" state="frozen"/>
      <selection pane="bottomLeft" activeCell="R158" sqref="Q158:R158"/>
      <pageMargins left="0" right="0" top="0" bottom="0" header="0" footer="0"/>
      <pageSetup orientation="portrait" r:id="rId3"/>
    </customSheetView>
    <customSheetView guid="{F66B22C9-3786-423C-A7C1-643F8A6A2E5A}" scale="91" hiddenRows="1">
      <pane ySplit="1" topLeftCell="A122" activePane="bottomLeft" state="frozen"/>
      <selection pane="bottomLeft" activeCell="R158" sqref="Q158:R158"/>
      <pageMargins left="0" right="0" top="0" bottom="0" header="0" footer="0"/>
      <pageSetup orientation="portrait" r:id="rId4"/>
    </customSheetView>
    <customSheetView guid="{01AD3EBB-858D-45B2-A56E-F4523A0D8AE3}" scale="91" showPageBreaks="1" hiddenRows="1">
      <pane ySplit="1" topLeftCell="A122" activePane="bottomLeft" state="frozen"/>
      <selection pane="bottomLeft" activeCell="R158" sqref="Q158:R158"/>
      <pageMargins left="0" right="0" top="0" bottom="0" header="0" footer="0"/>
      <pageSetup orientation="portrait" r:id="rId5"/>
    </customSheetView>
  </customSheetViews>
  <pageMargins left="0.7" right="0.7" top="0.75" bottom="0.75" header="0.3" footer="0.3"/>
  <pageSetup orientation="portrait"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7B645-DA4F-4DF8-9928-563903A76D43}">
  <dimension ref="A1:BG71"/>
  <sheetViews>
    <sheetView workbookViewId="0">
      <selection activeCell="A15" sqref="A15:BH15"/>
    </sheetView>
  </sheetViews>
  <sheetFormatPr defaultRowHeight="15"/>
  <cols>
    <col min="1" max="1" width="30.5703125" customWidth="1"/>
    <col min="2" max="2" width="30.5703125" bestFit="1" customWidth="1"/>
    <col min="3" max="3" width="31" bestFit="1" customWidth="1"/>
    <col min="4" max="4" width="39.42578125" bestFit="1" customWidth="1"/>
    <col min="5" max="5" width="36.140625" bestFit="1" customWidth="1"/>
    <col min="6" max="6" width="39" customWidth="1"/>
    <col min="7" max="7" width="39.7109375" bestFit="1" customWidth="1"/>
    <col min="8" max="8" width="27.28515625" bestFit="1" customWidth="1"/>
    <col min="9" max="9" width="38.28515625" bestFit="1" customWidth="1"/>
    <col min="10" max="10" width="35.140625" bestFit="1" customWidth="1"/>
    <col min="11" max="11" width="27.28515625" bestFit="1" customWidth="1"/>
    <col min="31" max="37" width="9.140625" style="165"/>
  </cols>
  <sheetData>
    <row r="1" spans="1:8">
      <c r="B1" s="215">
        <v>2019</v>
      </c>
      <c r="C1" s="215"/>
      <c r="D1" s="137"/>
      <c r="E1" s="137"/>
      <c r="F1" s="216">
        <v>2022</v>
      </c>
      <c r="G1" s="217"/>
    </row>
    <row r="2" spans="1:8">
      <c r="A2" s="14"/>
      <c r="B2" s="15" t="s">
        <v>556</v>
      </c>
      <c r="C2" s="15" t="s">
        <v>557</v>
      </c>
      <c r="D2" s="15"/>
      <c r="E2" s="15"/>
      <c r="F2" s="16" t="s">
        <v>558</v>
      </c>
      <c r="G2" s="16" t="s">
        <v>559</v>
      </c>
    </row>
    <row r="3" spans="1:8">
      <c r="A3" s="14" t="s">
        <v>25</v>
      </c>
      <c r="B3" s="17">
        <v>3</v>
      </c>
      <c r="C3" s="17">
        <v>6</v>
      </c>
      <c r="D3" s="17"/>
      <c r="E3" s="17"/>
      <c r="F3" s="18">
        <v>2</v>
      </c>
      <c r="G3" s="18" t="s">
        <v>560</v>
      </c>
    </row>
    <row r="4" spans="1:8">
      <c r="A4" s="14" t="s">
        <v>52</v>
      </c>
      <c r="B4" s="17">
        <v>9</v>
      </c>
      <c r="C4" s="17">
        <v>16</v>
      </c>
      <c r="D4" s="17"/>
      <c r="E4" s="17"/>
      <c r="F4" s="18">
        <v>4</v>
      </c>
      <c r="G4" s="18" t="s">
        <v>560</v>
      </c>
    </row>
    <row r="5" spans="1:8">
      <c r="A5" s="14" t="s">
        <v>87</v>
      </c>
      <c r="B5" s="17">
        <v>5</v>
      </c>
      <c r="C5" s="17">
        <v>9</v>
      </c>
      <c r="D5" s="17"/>
      <c r="E5" s="17"/>
      <c r="F5" s="18">
        <v>2</v>
      </c>
      <c r="G5" s="18" t="s">
        <v>560</v>
      </c>
    </row>
    <row r="6" spans="1:8">
      <c r="A6" s="14" t="s">
        <v>131</v>
      </c>
      <c r="B6" s="17">
        <v>8</v>
      </c>
      <c r="C6" s="17">
        <v>11</v>
      </c>
      <c r="D6" s="17"/>
      <c r="E6" s="17"/>
      <c r="F6" s="18">
        <v>4</v>
      </c>
      <c r="G6" s="18" t="s">
        <v>560</v>
      </c>
    </row>
    <row r="7" spans="1:8">
      <c r="A7" s="14" t="s">
        <v>138</v>
      </c>
      <c r="B7" s="17">
        <v>4</v>
      </c>
      <c r="C7" s="17">
        <v>5</v>
      </c>
      <c r="D7" s="17"/>
      <c r="E7" s="17"/>
      <c r="F7" s="18">
        <v>1</v>
      </c>
      <c r="G7" s="18" t="s">
        <v>560</v>
      </c>
    </row>
    <row r="8" spans="1:8">
      <c r="A8" s="14" t="s">
        <v>146</v>
      </c>
      <c r="B8" s="17">
        <v>6</v>
      </c>
      <c r="C8" s="17">
        <v>10</v>
      </c>
      <c r="D8" s="17"/>
      <c r="E8" s="17"/>
      <c r="F8" s="18">
        <v>3</v>
      </c>
      <c r="G8" s="18" t="s">
        <v>560</v>
      </c>
      <c r="H8" s="7"/>
    </row>
    <row r="9" spans="1:8">
      <c r="A9" s="14" t="s">
        <v>172</v>
      </c>
      <c r="B9" s="17">
        <v>5</v>
      </c>
      <c r="C9" s="17">
        <v>7</v>
      </c>
      <c r="D9" s="17"/>
      <c r="E9" s="17"/>
      <c r="F9" s="18">
        <v>3</v>
      </c>
      <c r="G9" s="18" t="s">
        <v>560</v>
      </c>
      <c r="H9" s="7"/>
    </row>
    <row r="10" spans="1:8">
      <c r="A10" s="14" t="s">
        <v>173</v>
      </c>
      <c r="B10" s="17">
        <v>5</v>
      </c>
      <c r="C10" s="17">
        <v>9</v>
      </c>
      <c r="D10" s="17"/>
      <c r="E10" s="17"/>
      <c r="F10" s="18">
        <v>4</v>
      </c>
      <c r="G10" s="18" t="s">
        <v>560</v>
      </c>
      <c r="H10" s="7"/>
    </row>
    <row r="11" spans="1:8">
      <c r="A11" s="14" t="s">
        <v>193</v>
      </c>
      <c r="B11" s="17">
        <v>1</v>
      </c>
      <c r="C11" s="17">
        <v>1</v>
      </c>
      <c r="D11" s="17"/>
      <c r="E11" s="17"/>
      <c r="F11" s="18">
        <v>1</v>
      </c>
      <c r="G11" s="18" t="s">
        <v>560</v>
      </c>
      <c r="H11" s="7"/>
    </row>
    <row r="12" spans="1:8">
      <c r="A12" s="14" t="s">
        <v>199</v>
      </c>
      <c r="B12" s="17">
        <v>7</v>
      </c>
      <c r="C12" s="17">
        <v>12</v>
      </c>
      <c r="D12" s="17"/>
      <c r="E12" s="17"/>
      <c r="F12" s="18">
        <v>7</v>
      </c>
      <c r="G12" s="18" t="s">
        <v>560</v>
      </c>
      <c r="H12" s="7"/>
    </row>
    <row r="13" spans="1:8">
      <c r="A13" s="14" t="s">
        <v>241</v>
      </c>
      <c r="B13" s="17">
        <v>4</v>
      </c>
      <c r="C13" s="17">
        <v>8</v>
      </c>
      <c r="D13" s="17"/>
      <c r="E13" s="17"/>
      <c r="F13" s="18">
        <v>5</v>
      </c>
      <c r="G13" s="18" t="s">
        <v>560</v>
      </c>
      <c r="H13" s="7"/>
    </row>
    <row r="14" spans="1:8">
      <c r="A14" s="14" t="s">
        <v>322</v>
      </c>
      <c r="B14" s="17">
        <v>1</v>
      </c>
      <c r="C14" s="17">
        <v>1</v>
      </c>
      <c r="D14" s="17"/>
      <c r="E14" s="17"/>
      <c r="F14" s="18">
        <v>2</v>
      </c>
      <c r="G14" s="18" t="s">
        <v>560</v>
      </c>
      <c r="H14" s="7"/>
    </row>
    <row r="15" spans="1:8">
      <c r="A15" s="14" t="s">
        <v>310</v>
      </c>
      <c r="B15" s="17">
        <v>4</v>
      </c>
      <c r="C15" s="17">
        <v>10</v>
      </c>
      <c r="D15" s="17"/>
      <c r="E15" s="17"/>
      <c r="F15" s="18">
        <v>1</v>
      </c>
      <c r="G15" s="18" t="s">
        <v>560</v>
      </c>
      <c r="H15" s="7"/>
    </row>
    <row r="16" spans="1:8">
      <c r="A16" s="19" t="s">
        <v>335</v>
      </c>
      <c r="B16" s="17">
        <v>7</v>
      </c>
      <c r="C16" s="17">
        <v>14</v>
      </c>
      <c r="D16" s="17"/>
      <c r="E16" s="17"/>
      <c r="F16" s="18">
        <v>10</v>
      </c>
      <c r="G16" s="18" t="s">
        <v>560</v>
      </c>
    </row>
    <row r="17" spans="1:11">
      <c r="A17" s="14" t="s">
        <v>374</v>
      </c>
      <c r="B17" s="17">
        <v>5</v>
      </c>
      <c r="C17" s="17">
        <v>7</v>
      </c>
      <c r="D17" s="17"/>
      <c r="E17" s="17"/>
      <c r="F17" s="18">
        <v>2</v>
      </c>
      <c r="G17" s="18" t="s">
        <v>560</v>
      </c>
    </row>
    <row r="18" spans="1:11">
      <c r="A18" s="14" t="s">
        <v>396</v>
      </c>
      <c r="B18" s="17">
        <v>6</v>
      </c>
      <c r="C18" s="17">
        <v>10</v>
      </c>
      <c r="D18" s="17"/>
      <c r="E18" s="17"/>
      <c r="F18" s="18">
        <v>2</v>
      </c>
      <c r="G18" s="18" t="s">
        <v>560</v>
      </c>
      <c r="H18" s="7"/>
    </row>
    <row r="19" spans="1:11">
      <c r="A19" s="14" t="s">
        <v>561</v>
      </c>
      <c r="B19" s="17">
        <v>6</v>
      </c>
      <c r="C19" s="17">
        <v>11</v>
      </c>
      <c r="D19" s="17"/>
      <c r="E19" s="17"/>
      <c r="F19" s="18">
        <v>4</v>
      </c>
      <c r="G19" s="18" t="s">
        <v>560</v>
      </c>
      <c r="H19" s="7"/>
    </row>
    <row r="20" spans="1:11">
      <c r="A20" s="14" t="s">
        <v>411</v>
      </c>
      <c r="B20" s="17">
        <v>7</v>
      </c>
      <c r="C20" s="17">
        <v>11</v>
      </c>
      <c r="D20" s="17"/>
      <c r="E20" s="17"/>
      <c r="F20" s="18">
        <v>5</v>
      </c>
      <c r="G20" s="18" t="s">
        <v>560</v>
      </c>
      <c r="H20" s="7"/>
    </row>
    <row r="21" spans="1:11">
      <c r="H21" s="7"/>
    </row>
    <row r="22" spans="1:11">
      <c r="B22" s="215">
        <v>2019</v>
      </c>
      <c r="C22" s="215"/>
      <c r="D22" s="216" t="s">
        <v>562</v>
      </c>
      <c r="E22" s="221"/>
      <c r="F22" s="218" t="s">
        <v>563</v>
      </c>
      <c r="G22" s="219"/>
      <c r="H22" s="220"/>
      <c r="I22" s="211" t="s">
        <v>564</v>
      </c>
      <c r="J22" s="212"/>
      <c r="K22" s="213"/>
    </row>
    <row r="23" spans="1:11">
      <c r="A23" s="14"/>
      <c r="B23" s="15" t="s">
        <v>556</v>
      </c>
      <c r="C23" s="15" t="s">
        <v>557</v>
      </c>
      <c r="D23" s="16" t="s">
        <v>565</v>
      </c>
      <c r="E23" s="138" t="s">
        <v>566</v>
      </c>
      <c r="F23" s="66" t="s">
        <v>565</v>
      </c>
      <c r="G23" s="67" t="s">
        <v>566</v>
      </c>
      <c r="H23" s="66" t="s">
        <v>567</v>
      </c>
      <c r="I23" s="68" t="s">
        <v>565</v>
      </c>
      <c r="J23" s="69" t="s">
        <v>566</v>
      </c>
      <c r="K23" s="68" t="s">
        <v>567</v>
      </c>
    </row>
    <row r="24" spans="1:11">
      <c r="A24" s="14" t="s">
        <v>25</v>
      </c>
      <c r="B24" s="17">
        <v>3</v>
      </c>
      <c r="C24" s="17">
        <v>6</v>
      </c>
      <c r="D24" s="18">
        <v>6</v>
      </c>
      <c r="E24" s="18">
        <v>1</v>
      </c>
      <c r="F24" s="70" t="s">
        <v>568</v>
      </c>
      <c r="G24" s="71" t="s">
        <v>569</v>
      </c>
      <c r="H24" s="72" t="s">
        <v>570</v>
      </c>
      <c r="I24" s="73" t="s">
        <v>571</v>
      </c>
      <c r="J24" s="74">
        <v>2</v>
      </c>
      <c r="K24" s="75" t="s">
        <v>572</v>
      </c>
    </row>
    <row r="25" spans="1:11">
      <c r="A25" s="14" t="s">
        <v>52</v>
      </c>
      <c r="B25" s="17">
        <v>9</v>
      </c>
      <c r="C25" s="17">
        <v>16</v>
      </c>
      <c r="D25" s="18">
        <v>31</v>
      </c>
      <c r="E25" s="18">
        <v>4</v>
      </c>
      <c r="F25" s="70" t="s">
        <v>573</v>
      </c>
      <c r="G25" s="71" t="s">
        <v>574</v>
      </c>
      <c r="H25" s="72"/>
      <c r="I25" s="73" t="s">
        <v>575</v>
      </c>
      <c r="J25" s="74">
        <v>6</v>
      </c>
      <c r="K25" s="75"/>
    </row>
    <row r="26" spans="1:11">
      <c r="A26" s="14" t="s">
        <v>87</v>
      </c>
      <c r="B26" s="17">
        <v>5</v>
      </c>
      <c r="C26" s="17">
        <v>9</v>
      </c>
      <c r="D26" s="18">
        <v>23</v>
      </c>
      <c r="E26" s="18">
        <v>3</v>
      </c>
      <c r="F26" s="70" t="s">
        <v>576</v>
      </c>
      <c r="G26" s="71" t="s">
        <v>577</v>
      </c>
      <c r="H26" s="72" t="s">
        <v>578</v>
      </c>
      <c r="I26" s="73" t="s">
        <v>579</v>
      </c>
      <c r="J26" s="74">
        <v>5</v>
      </c>
      <c r="K26" s="75" t="s">
        <v>580</v>
      </c>
    </row>
    <row r="27" spans="1:11">
      <c r="A27" s="14" t="s">
        <v>131</v>
      </c>
      <c r="B27" s="17">
        <v>8</v>
      </c>
      <c r="C27" s="17">
        <v>11</v>
      </c>
      <c r="D27" s="18">
        <v>26</v>
      </c>
      <c r="E27" s="18">
        <v>4</v>
      </c>
      <c r="F27" s="70" t="s">
        <v>581</v>
      </c>
      <c r="G27" s="71" t="s">
        <v>574</v>
      </c>
      <c r="H27" s="72"/>
      <c r="I27" s="73" t="s">
        <v>573</v>
      </c>
      <c r="J27" s="74">
        <v>5</v>
      </c>
      <c r="K27" s="75"/>
    </row>
    <row r="28" spans="1:11">
      <c r="A28" s="14" t="s">
        <v>138</v>
      </c>
      <c r="B28" s="17">
        <v>4</v>
      </c>
      <c r="C28" s="17">
        <v>5</v>
      </c>
      <c r="D28" s="18">
        <v>6</v>
      </c>
      <c r="E28" s="18">
        <v>1</v>
      </c>
      <c r="F28" s="70" t="s">
        <v>568</v>
      </c>
      <c r="G28" s="71" t="s">
        <v>569</v>
      </c>
      <c r="H28" s="72"/>
      <c r="I28" s="73" t="s">
        <v>571</v>
      </c>
      <c r="J28" s="74">
        <v>2</v>
      </c>
      <c r="K28" s="75"/>
    </row>
    <row r="29" spans="1:11">
      <c r="A29" s="14" t="s">
        <v>146</v>
      </c>
      <c r="B29" s="17">
        <v>6</v>
      </c>
      <c r="C29" s="17">
        <v>10</v>
      </c>
      <c r="D29" s="18">
        <v>25</v>
      </c>
      <c r="E29" s="18">
        <v>4</v>
      </c>
      <c r="F29" s="70" t="s">
        <v>582</v>
      </c>
      <c r="G29" s="71" t="s">
        <v>577</v>
      </c>
      <c r="H29" s="72"/>
      <c r="I29" s="73" t="s">
        <v>583</v>
      </c>
      <c r="J29" s="74">
        <v>5</v>
      </c>
      <c r="K29" s="75"/>
    </row>
    <row r="30" spans="1:11">
      <c r="A30" s="14" t="s">
        <v>172</v>
      </c>
      <c r="B30" s="17">
        <v>5</v>
      </c>
      <c r="C30" s="17">
        <v>7</v>
      </c>
      <c r="D30" s="18">
        <v>9</v>
      </c>
      <c r="E30" s="18">
        <v>2</v>
      </c>
      <c r="F30" s="70" t="s">
        <v>584</v>
      </c>
      <c r="G30" s="71" t="s">
        <v>585</v>
      </c>
      <c r="H30" s="72"/>
      <c r="I30" s="73" t="s">
        <v>586</v>
      </c>
      <c r="J30" s="74">
        <v>3</v>
      </c>
      <c r="K30" s="75"/>
    </row>
    <row r="31" spans="1:11">
      <c r="A31" s="14" t="s">
        <v>173</v>
      </c>
      <c r="B31" s="17">
        <v>5</v>
      </c>
      <c r="C31" s="17">
        <v>9</v>
      </c>
      <c r="D31" s="18">
        <v>18</v>
      </c>
      <c r="E31" s="18">
        <v>3</v>
      </c>
      <c r="F31" s="70" t="s">
        <v>587</v>
      </c>
      <c r="G31" s="71" t="s">
        <v>588</v>
      </c>
      <c r="H31" s="72"/>
      <c r="I31" s="73" t="s">
        <v>589</v>
      </c>
      <c r="J31" s="74">
        <v>4</v>
      </c>
      <c r="K31" s="75"/>
    </row>
    <row r="32" spans="1:11">
      <c r="A32" s="14" t="s">
        <v>193</v>
      </c>
      <c r="B32" s="17">
        <v>1</v>
      </c>
      <c r="C32" s="17">
        <v>1</v>
      </c>
      <c r="D32" s="18">
        <v>5</v>
      </c>
      <c r="E32" s="18">
        <v>1</v>
      </c>
      <c r="F32" s="70" t="s">
        <v>590</v>
      </c>
      <c r="G32" s="71" t="s">
        <v>569</v>
      </c>
      <c r="H32" s="72"/>
      <c r="I32" s="73" t="s">
        <v>568</v>
      </c>
      <c r="J32" s="74">
        <v>1</v>
      </c>
      <c r="K32" s="75"/>
    </row>
    <row r="33" spans="1:11">
      <c r="A33" s="14" t="s">
        <v>199</v>
      </c>
      <c r="B33" s="17">
        <v>7</v>
      </c>
      <c r="C33" s="17">
        <v>12</v>
      </c>
      <c r="D33" s="18">
        <v>58</v>
      </c>
      <c r="E33" s="18">
        <v>8</v>
      </c>
      <c r="F33" s="70" t="s">
        <v>591</v>
      </c>
      <c r="G33" s="71" t="s">
        <v>592</v>
      </c>
      <c r="H33" s="72"/>
      <c r="I33" s="73" t="s">
        <v>593</v>
      </c>
      <c r="J33" s="74">
        <v>11</v>
      </c>
      <c r="K33" s="75"/>
    </row>
    <row r="34" spans="1:11">
      <c r="A34" s="14" t="s">
        <v>241</v>
      </c>
      <c r="B34" s="17">
        <v>4</v>
      </c>
      <c r="C34" s="17">
        <v>8</v>
      </c>
      <c r="D34" s="18">
        <v>75</v>
      </c>
      <c r="E34" s="18">
        <v>10</v>
      </c>
      <c r="F34" s="70" t="s">
        <v>594</v>
      </c>
      <c r="G34" s="71" t="s">
        <v>595</v>
      </c>
      <c r="H34" s="72"/>
      <c r="I34" s="73" t="s">
        <v>596</v>
      </c>
      <c r="J34" s="74">
        <v>15</v>
      </c>
      <c r="K34" s="75"/>
    </row>
    <row r="35" spans="1:11">
      <c r="A35" s="14" t="s">
        <v>322</v>
      </c>
      <c r="B35" s="17">
        <v>1</v>
      </c>
      <c r="C35" s="17">
        <v>2</v>
      </c>
      <c r="D35" s="18">
        <v>9</v>
      </c>
      <c r="E35" s="18">
        <v>2</v>
      </c>
      <c r="F35" s="70" t="s">
        <v>584</v>
      </c>
      <c r="G35" s="71" t="s">
        <v>585</v>
      </c>
      <c r="H35" s="72"/>
      <c r="I35" s="73" t="s">
        <v>597</v>
      </c>
      <c r="J35" s="74">
        <v>2</v>
      </c>
      <c r="K35" s="75"/>
    </row>
    <row r="36" spans="1:11">
      <c r="A36" s="14" t="s">
        <v>310</v>
      </c>
      <c r="B36" s="17">
        <v>4</v>
      </c>
      <c r="C36" s="17">
        <v>10</v>
      </c>
      <c r="D36" s="18">
        <v>7</v>
      </c>
      <c r="E36" s="18">
        <v>1</v>
      </c>
      <c r="F36" s="70" t="s">
        <v>571</v>
      </c>
      <c r="G36" s="71" t="s">
        <v>585</v>
      </c>
      <c r="H36" s="72"/>
      <c r="I36" s="73" t="s">
        <v>584</v>
      </c>
      <c r="J36" s="74">
        <v>2</v>
      </c>
      <c r="K36" s="75"/>
    </row>
    <row r="37" spans="1:11">
      <c r="A37" s="19" t="s">
        <v>335</v>
      </c>
      <c r="B37" s="17">
        <v>7</v>
      </c>
      <c r="C37" s="17">
        <v>14</v>
      </c>
      <c r="D37" s="18">
        <v>41</v>
      </c>
      <c r="E37" s="18">
        <v>6</v>
      </c>
      <c r="F37" s="70" t="s">
        <v>598</v>
      </c>
      <c r="G37" s="71" t="s">
        <v>599</v>
      </c>
      <c r="H37" s="72"/>
      <c r="I37" s="73" t="s">
        <v>600</v>
      </c>
      <c r="J37" s="74">
        <v>8</v>
      </c>
      <c r="K37" s="75"/>
    </row>
    <row r="38" spans="1:11">
      <c r="A38" s="14" t="s">
        <v>374</v>
      </c>
      <c r="B38" s="17">
        <v>5</v>
      </c>
      <c r="C38" s="17">
        <v>7</v>
      </c>
      <c r="D38" s="18">
        <v>21</v>
      </c>
      <c r="E38" s="18">
        <v>3</v>
      </c>
      <c r="F38" s="70" t="s">
        <v>601</v>
      </c>
      <c r="G38" s="71" t="s">
        <v>577</v>
      </c>
      <c r="H38" s="72"/>
      <c r="I38" s="73" t="s">
        <v>602</v>
      </c>
      <c r="J38" s="74">
        <v>4</v>
      </c>
      <c r="K38" s="75"/>
    </row>
    <row r="39" spans="1:11">
      <c r="A39" s="14" t="s">
        <v>396</v>
      </c>
      <c r="B39" s="17">
        <v>6</v>
      </c>
      <c r="C39" s="17">
        <v>10</v>
      </c>
      <c r="D39" s="18">
        <v>18</v>
      </c>
      <c r="E39" s="18">
        <v>3</v>
      </c>
      <c r="F39" s="70" t="s">
        <v>587</v>
      </c>
      <c r="G39" s="71" t="s">
        <v>588</v>
      </c>
      <c r="H39" s="72"/>
      <c r="I39" s="73" t="s">
        <v>589</v>
      </c>
      <c r="J39" s="74">
        <v>4</v>
      </c>
      <c r="K39" s="75"/>
    </row>
    <row r="40" spans="1:11">
      <c r="A40" s="14" t="s">
        <v>561</v>
      </c>
      <c r="B40" s="17">
        <v>6</v>
      </c>
      <c r="C40" s="17">
        <v>11</v>
      </c>
      <c r="D40" s="18">
        <v>14</v>
      </c>
      <c r="E40" s="18">
        <v>2</v>
      </c>
      <c r="F40" s="70" t="s">
        <v>603</v>
      </c>
      <c r="G40" s="71" t="s">
        <v>588</v>
      </c>
      <c r="H40" s="72"/>
      <c r="I40" s="73" t="s">
        <v>604</v>
      </c>
      <c r="J40" s="74">
        <v>3</v>
      </c>
      <c r="K40" s="75"/>
    </row>
    <row r="41" spans="1:11">
      <c r="A41" s="14" t="s">
        <v>411</v>
      </c>
      <c r="B41" s="17">
        <v>7</v>
      </c>
      <c r="C41" s="17">
        <v>11</v>
      </c>
      <c r="D41" s="18">
        <v>11</v>
      </c>
      <c r="E41" s="18">
        <v>2</v>
      </c>
      <c r="F41" s="70" t="s">
        <v>597</v>
      </c>
      <c r="G41" s="71" t="s">
        <v>585</v>
      </c>
      <c r="H41" s="72"/>
      <c r="I41" s="73" t="s">
        <v>605</v>
      </c>
      <c r="J41" s="74">
        <v>3</v>
      </c>
      <c r="K41" s="75"/>
    </row>
    <row r="42" spans="1:11">
      <c r="G42" s="155"/>
    </row>
    <row r="43" spans="1:11">
      <c r="C43" s="214" t="s">
        <v>606</v>
      </c>
      <c r="D43" s="214"/>
      <c r="E43" s="214"/>
      <c r="F43" s="214"/>
      <c r="G43" s="214"/>
      <c r="H43" s="214"/>
    </row>
    <row r="71" spans="30:59">
      <c r="AD71" s="13">
        <v>44819</v>
      </c>
      <c r="AE71" s="166">
        <v>44820</v>
      </c>
      <c r="AF71" s="166">
        <v>44821</v>
      </c>
      <c r="AG71" s="166">
        <v>44822</v>
      </c>
      <c r="AH71" s="166">
        <v>44823</v>
      </c>
      <c r="AI71" s="166">
        <v>44824</v>
      </c>
      <c r="AJ71" s="166">
        <v>44825</v>
      </c>
      <c r="AK71" s="166">
        <v>44826</v>
      </c>
      <c r="AL71" s="13">
        <v>44827</v>
      </c>
      <c r="AM71" s="13">
        <v>44828</v>
      </c>
      <c r="AN71" s="13">
        <v>44829</v>
      </c>
      <c r="AO71" s="13">
        <v>44830</v>
      </c>
      <c r="AP71" s="13">
        <v>44831</v>
      </c>
      <c r="AQ71" s="13">
        <v>44832</v>
      </c>
      <c r="AR71" s="13">
        <v>44833</v>
      </c>
      <c r="AS71" s="13">
        <v>44834</v>
      </c>
      <c r="AT71" s="13">
        <v>44835</v>
      </c>
      <c r="AU71" s="13">
        <v>44836</v>
      </c>
      <c r="AV71" s="13">
        <v>44837</v>
      </c>
      <c r="AW71" s="13">
        <v>44838</v>
      </c>
      <c r="AX71" s="13">
        <v>44839</v>
      </c>
      <c r="AY71" s="13">
        <v>44840</v>
      </c>
      <c r="AZ71" s="13">
        <v>44841</v>
      </c>
      <c r="BA71" s="13">
        <v>44842</v>
      </c>
      <c r="BB71" s="13">
        <v>44843</v>
      </c>
      <c r="BC71" s="13">
        <v>44844</v>
      </c>
      <c r="BD71" s="13">
        <v>44845</v>
      </c>
      <c r="BE71" s="13">
        <v>44846</v>
      </c>
      <c r="BF71" s="13">
        <v>44847</v>
      </c>
      <c r="BG71" s="13">
        <v>44848</v>
      </c>
    </row>
  </sheetData>
  <customSheetViews>
    <customSheetView guid="{7EF7329A-D239-46D2-A679-8AF03C27B01B}">
      <selection activeCell="A15" sqref="A15:BH15"/>
      <pageMargins left="0" right="0" top="0" bottom="0" header="0" footer="0"/>
    </customSheetView>
    <customSheetView guid="{D4D6FD6E-E2F8-4298-B80A-7A6D6094FCE5}">
      <selection activeCell="A15" sqref="A15:BH15"/>
      <pageMargins left="0" right="0" top="0" bottom="0" header="0" footer="0"/>
    </customSheetView>
    <customSheetView guid="{1569890A-C0CB-4D24-8F9F-1E2BEC05D472}">
      <selection activeCell="A15" sqref="A15:BH15"/>
      <pageMargins left="0" right="0" top="0" bottom="0" header="0" footer="0"/>
    </customSheetView>
    <customSheetView guid="{F66B22C9-3786-423C-A7C1-643F8A6A2E5A}">
      <selection activeCell="A15" sqref="A15:BH15"/>
      <pageMargins left="0" right="0" top="0" bottom="0" header="0" footer="0"/>
    </customSheetView>
    <customSheetView guid="{01AD3EBB-858D-45B2-A56E-F4523A0D8AE3}" showPageBreaks="1">
      <selection activeCell="A15" sqref="A15:BH15"/>
      <pageMargins left="0" right="0" top="0" bottom="0" header="0" footer="0"/>
    </customSheetView>
  </customSheetViews>
  <mergeCells count="7">
    <mergeCell ref="I22:K22"/>
    <mergeCell ref="C43:H43"/>
    <mergeCell ref="B1:C1"/>
    <mergeCell ref="F1:G1"/>
    <mergeCell ref="B22:C22"/>
    <mergeCell ref="F22:H22"/>
    <mergeCell ref="D22:E2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BBE30-A3DE-40F0-AABA-C95A32AE2161}">
  <dimension ref="A1:J203"/>
  <sheetViews>
    <sheetView workbookViewId="0">
      <selection activeCell="P8" sqref="P8"/>
    </sheetView>
  </sheetViews>
  <sheetFormatPr defaultRowHeight="15"/>
  <sheetData>
    <row r="1" spans="1:10">
      <c r="A1">
        <v>220</v>
      </c>
      <c r="C1">
        <v>41</v>
      </c>
      <c r="D1">
        <f>C1/A1*100</f>
        <v>18.636363636363637</v>
      </c>
      <c r="G1">
        <v>34</v>
      </c>
      <c r="H1">
        <f>G1/7</f>
        <v>4.8571428571428568</v>
      </c>
      <c r="J1">
        <v>5</v>
      </c>
    </row>
    <row r="2" spans="1:10">
      <c r="A2">
        <v>220</v>
      </c>
      <c r="C2">
        <v>44</v>
      </c>
      <c r="D2">
        <f t="shared" ref="D2:D7" si="0">C2/A2*100</f>
        <v>20</v>
      </c>
      <c r="G2">
        <v>36</v>
      </c>
      <c r="H2">
        <f t="shared" ref="H2:H7" si="1">G2/7</f>
        <v>5.1428571428571432</v>
      </c>
      <c r="J2">
        <v>5</v>
      </c>
    </row>
    <row r="3" spans="1:10">
      <c r="A3">
        <v>220</v>
      </c>
      <c r="C3">
        <v>29</v>
      </c>
      <c r="D3">
        <f t="shared" si="0"/>
        <v>13.18181818181818</v>
      </c>
      <c r="G3">
        <v>24</v>
      </c>
      <c r="H3">
        <f t="shared" si="1"/>
        <v>3.4285714285714284</v>
      </c>
      <c r="J3">
        <v>3</v>
      </c>
    </row>
    <row r="4" spans="1:10">
      <c r="A4">
        <v>220</v>
      </c>
      <c r="C4">
        <v>32</v>
      </c>
      <c r="D4">
        <f t="shared" si="0"/>
        <v>14.545454545454545</v>
      </c>
      <c r="G4">
        <v>27</v>
      </c>
      <c r="H4">
        <f t="shared" si="1"/>
        <v>3.8571428571428572</v>
      </c>
      <c r="J4">
        <v>4</v>
      </c>
    </row>
    <row r="5" spans="1:10">
      <c r="A5">
        <v>220</v>
      </c>
      <c r="C5">
        <v>48</v>
      </c>
      <c r="D5">
        <f t="shared" si="0"/>
        <v>21.818181818181817</v>
      </c>
      <c r="G5">
        <v>40</v>
      </c>
      <c r="H5">
        <f t="shared" si="1"/>
        <v>5.7142857142857144</v>
      </c>
      <c r="J5">
        <v>6</v>
      </c>
    </row>
    <row r="6" spans="1:10">
      <c r="A6">
        <v>220</v>
      </c>
      <c r="C6">
        <v>23</v>
      </c>
      <c r="D6">
        <f t="shared" si="0"/>
        <v>10.454545454545453</v>
      </c>
      <c r="G6">
        <v>19</v>
      </c>
      <c r="H6">
        <f t="shared" si="1"/>
        <v>2.7142857142857144</v>
      </c>
      <c r="J6">
        <v>3</v>
      </c>
    </row>
    <row r="7" spans="1:10">
      <c r="A7">
        <v>220</v>
      </c>
      <c r="C7">
        <v>3</v>
      </c>
      <c r="D7">
        <f t="shared" si="0"/>
        <v>1.3636363636363635</v>
      </c>
      <c r="G7">
        <v>2</v>
      </c>
      <c r="H7">
        <f t="shared" si="1"/>
        <v>0.2857142857142857</v>
      </c>
      <c r="J7" t="s">
        <v>607</v>
      </c>
    </row>
    <row r="13" spans="1:10">
      <c r="A13">
        <v>963</v>
      </c>
      <c r="C13">
        <v>186</v>
      </c>
      <c r="D13">
        <f>C13/A13*100</f>
        <v>19.314641744548286</v>
      </c>
      <c r="E13">
        <v>896</v>
      </c>
      <c r="F13">
        <f>E13*D13/100</f>
        <v>173.05919003115264</v>
      </c>
      <c r="H13">
        <f>F13/7</f>
        <v>24.722741433021806</v>
      </c>
    </row>
    <row r="14" spans="1:10">
      <c r="A14">
        <v>963</v>
      </c>
      <c r="C14">
        <v>230</v>
      </c>
      <c r="D14">
        <f t="shared" ref="D14:D73" si="2">C14/A14*100</f>
        <v>23.883696780893043</v>
      </c>
      <c r="E14">
        <v>896</v>
      </c>
      <c r="F14">
        <f t="shared" ref="F14:F19" si="3">E14*D14/100</f>
        <v>213.99792315680168</v>
      </c>
      <c r="H14">
        <f t="shared" ref="H14:H19" si="4">F14/7</f>
        <v>30.571131879543096</v>
      </c>
    </row>
    <row r="15" spans="1:10">
      <c r="A15">
        <v>963</v>
      </c>
      <c r="C15">
        <v>135</v>
      </c>
      <c r="D15">
        <f t="shared" si="2"/>
        <v>14.018691588785046</v>
      </c>
      <c r="E15">
        <v>896</v>
      </c>
      <c r="F15">
        <f t="shared" si="3"/>
        <v>125.60747663551402</v>
      </c>
      <c r="H15">
        <f t="shared" si="4"/>
        <v>17.943925233644858</v>
      </c>
    </row>
    <row r="16" spans="1:10">
      <c r="A16">
        <v>963</v>
      </c>
      <c r="C16">
        <v>150</v>
      </c>
      <c r="D16">
        <f t="shared" si="2"/>
        <v>15.57632398753894</v>
      </c>
      <c r="E16">
        <v>896</v>
      </c>
      <c r="F16">
        <f t="shared" si="3"/>
        <v>139.5638629283489</v>
      </c>
      <c r="H16">
        <f t="shared" si="4"/>
        <v>19.937694704049843</v>
      </c>
    </row>
    <row r="17" spans="1:9">
      <c r="A17">
        <v>963</v>
      </c>
      <c r="C17">
        <v>166</v>
      </c>
      <c r="D17">
        <f t="shared" si="2"/>
        <v>17.237798546209763</v>
      </c>
      <c r="E17">
        <v>896</v>
      </c>
      <c r="F17">
        <f t="shared" si="3"/>
        <v>154.45067497403949</v>
      </c>
      <c r="H17">
        <f t="shared" si="4"/>
        <v>22.064382139148499</v>
      </c>
    </row>
    <row r="18" spans="1:9">
      <c r="A18">
        <v>963</v>
      </c>
      <c r="C18">
        <v>94</v>
      </c>
      <c r="D18">
        <f t="shared" si="2"/>
        <v>9.7611630321910692</v>
      </c>
      <c r="E18">
        <v>896</v>
      </c>
      <c r="F18">
        <f t="shared" si="3"/>
        <v>87.460020768431988</v>
      </c>
      <c r="H18">
        <f t="shared" si="4"/>
        <v>12.494288681204569</v>
      </c>
    </row>
    <row r="19" spans="1:9">
      <c r="A19">
        <v>963</v>
      </c>
      <c r="C19">
        <v>2</v>
      </c>
      <c r="D19">
        <f t="shared" si="2"/>
        <v>0.20768431983385255</v>
      </c>
      <c r="E19">
        <v>896</v>
      </c>
      <c r="F19">
        <f t="shared" si="3"/>
        <v>1.8608515057113189</v>
      </c>
      <c r="H19">
        <f t="shared" si="4"/>
        <v>0.26583592938733125</v>
      </c>
    </row>
    <row r="25" spans="1:9">
      <c r="A25">
        <v>576</v>
      </c>
      <c r="C25">
        <v>80</v>
      </c>
      <c r="D25">
        <f t="shared" si="2"/>
        <v>13.888888888888889</v>
      </c>
      <c r="G25">
        <v>736</v>
      </c>
      <c r="H25">
        <f>G25*D25/100</f>
        <v>102.22222222222223</v>
      </c>
      <c r="I25">
        <f>H25/7</f>
        <v>14.603174603174605</v>
      </c>
    </row>
    <row r="26" spans="1:9">
      <c r="A26">
        <v>576</v>
      </c>
      <c r="C26">
        <v>94</v>
      </c>
      <c r="D26">
        <f t="shared" si="2"/>
        <v>16.319444444444446</v>
      </c>
      <c r="G26">
        <v>736</v>
      </c>
      <c r="H26">
        <f t="shared" ref="H26:H89" si="5">G26*D26/100</f>
        <v>120.11111111111113</v>
      </c>
      <c r="I26">
        <f t="shared" ref="I26:I89" si="6">H26/7</f>
        <v>17.158730158730162</v>
      </c>
    </row>
    <row r="27" spans="1:9">
      <c r="A27">
        <v>576</v>
      </c>
      <c r="C27">
        <v>79</v>
      </c>
      <c r="D27">
        <f t="shared" si="2"/>
        <v>13.715277777777779</v>
      </c>
      <c r="G27">
        <v>736</v>
      </c>
      <c r="H27">
        <f t="shared" si="5"/>
        <v>100.94444444444446</v>
      </c>
      <c r="I27">
        <f t="shared" si="6"/>
        <v>14.420634920634923</v>
      </c>
    </row>
    <row r="28" spans="1:9">
      <c r="A28">
        <v>576</v>
      </c>
      <c r="C28">
        <v>105</v>
      </c>
      <c r="D28">
        <f t="shared" si="2"/>
        <v>18.229166666666664</v>
      </c>
      <c r="G28">
        <v>736</v>
      </c>
      <c r="H28">
        <f t="shared" si="5"/>
        <v>134.16666666666663</v>
      </c>
      <c r="I28">
        <f t="shared" si="6"/>
        <v>19.166666666666661</v>
      </c>
    </row>
    <row r="29" spans="1:9">
      <c r="A29">
        <v>576</v>
      </c>
      <c r="C29">
        <v>126</v>
      </c>
      <c r="D29">
        <f t="shared" si="2"/>
        <v>21.875</v>
      </c>
      <c r="G29">
        <v>736</v>
      </c>
      <c r="H29">
        <f t="shared" si="5"/>
        <v>161</v>
      </c>
      <c r="I29">
        <f t="shared" si="6"/>
        <v>23</v>
      </c>
    </row>
    <row r="30" spans="1:9">
      <c r="A30">
        <v>576</v>
      </c>
      <c r="C30">
        <v>61</v>
      </c>
      <c r="D30">
        <f t="shared" si="2"/>
        <v>10.590277777777777</v>
      </c>
      <c r="G30">
        <v>736</v>
      </c>
      <c r="H30">
        <f t="shared" si="5"/>
        <v>77.944444444444429</v>
      </c>
      <c r="I30">
        <f t="shared" si="6"/>
        <v>11.134920634920633</v>
      </c>
    </row>
    <row r="31" spans="1:9">
      <c r="A31">
        <v>576</v>
      </c>
      <c r="C31">
        <v>31</v>
      </c>
      <c r="D31">
        <f t="shared" si="2"/>
        <v>5.3819444444444446</v>
      </c>
      <c r="G31">
        <v>736</v>
      </c>
      <c r="H31">
        <f t="shared" si="5"/>
        <v>39.611111111111114</v>
      </c>
      <c r="I31">
        <f t="shared" si="6"/>
        <v>5.6587301587301591</v>
      </c>
    </row>
    <row r="36" spans="1:9">
      <c r="A36">
        <v>757</v>
      </c>
      <c r="C36">
        <v>198</v>
      </c>
      <c r="D36">
        <f t="shared" si="2"/>
        <v>26.1558784676354</v>
      </c>
      <c r="G36">
        <v>698</v>
      </c>
      <c r="H36">
        <f t="shared" si="5"/>
        <v>182.56803170409509</v>
      </c>
      <c r="I36">
        <f t="shared" si="6"/>
        <v>26.0811473862993</v>
      </c>
    </row>
    <row r="37" spans="1:9">
      <c r="A37">
        <v>757</v>
      </c>
      <c r="C37">
        <v>122</v>
      </c>
      <c r="D37">
        <f t="shared" si="2"/>
        <v>16.116248348745046</v>
      </c>
      <c r="G37">
        <v>698</v>
      </c>
      <c r="H37">
        <f t="shared" si="5"/>
        <v>112.49141347424042</v>
      </c>
      <c r="I37">
        <f t="shared" si="6"/>
        <v>16.070201924891489</v>
      </c>
    </row>
    <row r="38" spans="1:9">
      <c r="A38">
        <v>757</v>
      </c>
      <c r="C38">
        <v>122</v>
      </c>
      <c r="D38">
        <f t="shared" si="2"/>
        <v>16.116248348745046</v>
      </c>
      <c r="G38">
        <v>698</v>
      </c>
      <c r="H38">
        <f t="shared" si="5"/>
        <v>112.49141347424042</v>
      </c>
      <c r="I38">
        <f t="shared" si="6"/>
        <v>16.070201924891489</v>
      </c>
    </row>
    <row r="39" spans="1:9">
      <c r="A39">
        <v>757</v>
      </c>
      <c r="C39">
        <v>124</v>
      </c>
      <c r="D39">
        <f t="shared" si="2"/>
        <v>16.380449141347427</v>
      </c>
      <c r="G39">
        <v>698</v>
      </c>
      <c r="H39">
        <f t="shared" si="5"/>
        <v>114.33553500660504</v>
      </c>
      <c r="I39">
        <f t="shared" si="6"/>
        <v>16.333647858086433</v>
      </c>
    </row>
    <row r="40" spans="1:9">
      <c r="A40">
        <v>757</v>
      </c>
      <c r="C40">
        <v>129</v>
      </c>
      <c r="D40">
        <f t="shared" si="2"/>
        <v>17.040951122853368</v>
      </c>
      <c r="G40">
        <v>698</v>
      </c>
      <c r="H40">
        <f t="shared" si="5"/>
        <v>118.94583883751652</v>
      </c>
      <c r="I40">
        <f t="shared" si="6"/>
        <v>16.992262691073787</v>
      </c>
    </row>
    <row r="41" spans="1:9">
      <c r="A41">
        <v>757</v>
      </c>
      <c r="C41">
        <v>56</v>
      </c>
      <c r="D41">
        <f t="shared" si="2"/>
        <v>7.3976221928665788</v>
      </c>
      <c r="G41">
        <v>698</v>
      </c>
      <c r="H41">
        <f t="shared" si="5"/>
        <v>51.635402906208718</v>
      </c>
      <c r="I41">
        <f t="shared" si="6"/>
        <v>7.3764861294583879</v>
      </c>
    </row>
    <row r="42" spans="1:9">
      <c r="A42">
        <v>757</v>
      </c>
      <c r="C42">
        <v>6</v>
      </c>
      <c r="D42">
        <f t="shared" si="2"/>
        <v>0.79260237780713338</v>
      </c>
      <c r="G42">
        <v>698</v>
      </c>
      <c r="H42">
        <f t="shared" si="5"/>
        <v>5.5323645970937916</v>
      </c>
      <c r="I42">
        <f t="shared" si="6"/>
        <v>0.79033779958482742</v>
      </c>
    </row>
    <row r="46" spans="1:9">
      <c r="A46">
        <v>147</v>
      </c>
      <c r="C46">
        <v>23</v>
      </c>
      <c r="D46">
        <f t="shared" si="2"/>
        <v>15.646258503401361</v>
      </c>
      <c r="G46">
        <v>174</v>
      </c>
      <c r="H46">
        <f t="shared" si="5"/>
        <v>27.224489795918366</v>
      </c>
      <c r="I46">
        <f t="shared" si="6"/>
        <v>3.889212827988338</v>
      </c>
    </row>
    <row r="47" spans="1:9">
      <c r="A47">
        <v>147</v>
      </c>
      <c r="C47">
        <v>33</v>
      </c>
      <c r="D47">
        <f t="shared" si="2"/>
        <v>22.448979591836736</v>
      </c>
      <c r="G47">
        <v>174</v>
      </c>
      <c r="H47">
        <f t="shared" si="5"/>
        <v>39.061224489795919</v>
      </c>
      <c r="I47">
        <f t="shared" si="6"/>
        <v>5.5801749271137027</v>
      </c>
    </row>
    <row r="48" spans="1:9">
      <c r="A48">
        <v>147</v>
      </c>
      <c r="C48">
        <v>21</v>
      </c>
      <c r="D48">
        <f t="shared" si="2"/>
        <v>14.285714285714285</v>
      </c>
      <c r="G48">
        <v>174</v>
      </c>
      <c r="H48">
        <f t="shared" si="5"/>
        <v>24.857142857142854</v>
      </c>
      <c r="I48">
        <f t="shared" si="6"/>
        <v>3.5510204081632648</v>
      </c>
    </row>
    <row r="49" spans="1:9">
      <c r="A49">
        <v>147</v>
      </c>
      <c r="C49">
        <v>29</v>
      </c>
      <c r="D49">
        <f t="shared" si="2"/>
        <v>19.727891156462583</v>
      </c>
      <c r="G49">
        <v>174</v>
      </c>
      <c r="H49">
        <f t="shared" si="5"/>
        <v>34.326530612244895</v>
      </c>
      <c r="I49">
        <f t="shared" si="6"/>
        <v>4.9037900874635563</v>
      </c>
    </row>
    <row r="50" spans="1:9">
      <c r="A50">
        <v>147</v>
      </c>
      <c r="C50">
        <v>25</v>
      </c>
      <c r="D50">
        <f t="shared" si="2"/>
        <v>17.006802721088434</v>
      </c>
      <c r="G50">
        <v>174</v>
      </c>
      <c r="H50">
        <f t="shared" si="5"/>
        <v>29.591836734693874</v>
      </c>
      <c r="I50">
        <f t="shared" si="6"/>
        <v>4.2274052478134108</v>
      </c>
    </row>
    <row r="51" spans="1:9">
      <c r="A51">
        <v>147</v>
      </c>
      <c r="C51">
        <v>14</v>
      </c>
      <c r="D51">
        <f t="shared" si="2"/>
        <v>9.5238095238095237</v>
      </c>
      <c r="G51">
        <v>174</v>
      </c>
      <c r="H51">
        <f t="shared" si="5"/>
        <v>16.571428571428569</v>
      </c>
      <c r="I51">
        <f t="shared" si="6"/>
        <v>2.3673469387755097</v>
      </c>
    </row>
    <row r="52" spans="1:9">
      <c r="A52">
        <v>147</v>
      </c>
      <c r="C52">
        <v>2</v>
      </c>
      <c r="D52">
        <f t="shared" si="2"/>
        <v>1.3605442176870748</v>
      </c>
      <c r="G52">
        <v>174</v>
      </c>
      <c r="H52">
        <f t="shared" si="5"/>
        <v>2.3673469387755102</v>
      </c>
      <c r="I52">
        <f t="shared" si="6"/>
        <v>0.33819241982507287</v>
      </c>
    </row>
    <row r="57" spans="1:9">
      <c r="A57">
        <v>1038</v>
      </c>
      <c r="C57">
        <v>174</v>
      </c>
      <c r="D57">
        <f t="shared" si="2"/>
        <v>16.76300578034682</v>
      </c>
      <c r="G57">
        <v>869</v>
      </c>
      <c r="H57">
        <f t="shared" si="5"/>
        <v>145.67052023121386</v>
      </c>
      <c r="I57">
        <f t="shared" si="6"/>
        <v>20.810074318744835</v>
      </c>
    </row>
    <row r="58" spans="1:9">
      <c r="A58">
        <v>1038</v>
      </c>
      <c r="C58">
        <v>202</v>
      </c>
      <c r="D58">
        <f t="shared" si="2"/>
        <v>19.460500963391137</v>
      </c>
      <c r="G58">
        <v>869</v>
      </c>
      <c r="H58">
        <f t="shared" si="5"/>
        <v>169.11175337186899</v>
      </c>
      <c r="I58">
        <f t="shared" si="6"/>
        <v>24.158821910266997</v>
      </c>
    </row>
    <row r="59" spans="1:9">
      <c r="A59">
        <v>1038</v>
      </c>
      <c r="C59">
        <v>166</v>
      </c>
      <c r="D59">
        <f t="shared" si="2"/>
        <v>15.992292870905588</v>
      </c>
      <c r="G59">
        <v>869</v>
      </c>
      <c r="H59">
        <f t="shared" si="5"/>
        <v>138.97302504816957</v>
      </c>
      <c r="I59">
        <f t="shared" si="6"/>
        <v>19.853289292595655</v>
      </c>
    </row>
    <row r="60" spans="1:9">
      <c r="A60">
        <v>1038</v>
      </c>
      <c r="C60">
        <v>211</v>
      </c>
      <c r="D60">
        <f t="shared" si="2"/>
        <v>20.327552986512522</v>
      </c>
      <c r="G60">
        <v>869</v>
      </c>
      <c r="H60">
        <f t="shared" si="5"/>
        <v>176.64643545279381</v>
      </c>
      <c r="I60">
        <f t="shared" si="6"/>
        <v>25.23520506468483</v>
      </c>
    </row>
    <row r="61" spans="1:9">
      <c r="A61">
        <v>1038</v>
      </c>
      <c r="C61">
        <v>176</v>
      </c>
      <c r="D61">
        <f t="shared" si="2"/>
        <v>16.955684007707127</v>
      </c>
      <c r="G61">
        <v>869</v>
      </c>
      <c r="H61">
        <f t="shared" si="5"/>
        <v>147.34489402697494</v>
      </c>
      <c r="I61">
        <f t="shared" si="6"/>
        <v>21.049270575282133</v>
      </c>
    </row>
    <row r="62" spans="1:9">
      <c r="A62">
        <v>1038</v>
      </c>
      <c r="C62">
        <v>102</v>
      </c>
      <c r="D62">
        <f t="shared" si="2"/>
        <v>9.8265895953757223</v>
      </c>
      <c r="G62">
        <v>869</v>
      </c>
      <c r="H62">
        <f t="shared" si="5"/>
        <v>85.393063583815021</v>
      </c>
      <c r="I62">
        <f t="shared" si="6"/>
        <v>12.199009083402146</v>
      </c>
    </row>
    <row r="63" spans="1:9">
      <c r="A63">
        <v>1038</v>
      </c>
      <c r="C63">
        <v>7</v>
      </c>
      <c r="D63">
        <f t="shared" si="2"/>
        <v>0.67437379576107903</v>
      </c>
      <c r="G63">
        <v>869</v>
      </c>
      <c r="H63">
        <f t="shared" si="5"/>
        <v>5.8603082851637769</v>
      </c>
      <c r="I63">
        <f t="shared" si="6"/>
        <v>0.83718689788053957</v>
      </c>
    </row>
    <row r="67" spans="1:9">
      <c r="A67">
        <v>566</v>
      </c>
      <c r="C67">
        <v>0</v>
      </c>
      <c r="D67">
        <f t="shared" si="2"/>
        <v>0</v>
      </c>
      <c r="G67">
        <v>236</v>
      </c>
      <c r="H67">
        <f t="shared" si="5"/>
        <v>0</v>
      </c>
      <c r="I67">
        <f t="shared" si="6"/>
        <v>0</v>
      </c>
    </row>
    <row r="68" spans="1:9">
      <c r="A68">
        <v>566</v>
      </c>
      <c r="C68">
        <v>110</v>
      </c>
      <c r="D68">
        <f t="shared" si="2"/>
        <v>19.434628975265017</v>
      </c>
      <c r="G68">
        <v>236</v>
      </c>
      <c r="H68">
        <f t="shared" si="5"/>
        <v>45.865724381625441</v>
      </c>
      <c r="I68">
        <f t="shared" si="6"/>
        <v>6.5522463402322062</v>
      </c>
    </row>
    <row r="69" spans="1:9">
      <c r="A69">
        <v>566</v>
      </c>
      <c r="C69">
        <v>118</v>
      </c>
      <c r="D69">
        <f t="shared" si="2"/>
        <v>20.848056537102476</v>
      </c>
      <c r="G69">
        <v>236</v>
      </c>
      <c r="H69">
        <f t="shared" si="5"/>
        <v>49.201413427561846</v>
      </c>
      <c r="I69">
        <f t="shared" si="6"/>
        <v>7.0287733467945497</v>
      </c>
    </row>
    <row r="70" spans="1:9">
      <c r="A70">
        <v>566</v>
      </c>
      <c r="C70">
        <v>156</v>
      </c>
      <c r="D70">
        <f t="shared" si="2"/>
        <v>27.561837455830389</v>
      </c>
      <c r="G70">
        <v>236</v>
      </c>
      <c r="H70">
        <f t="shared" si="5"/>
        <v>65.045936395759725</v>
      </c>
      <c r="I70">
        <f t="shared" si="6"/>
        <v>9.2922766279656752</v>
      </c>
    </row>
    <row r="71" spans="1:9">
      <c r="A71">
        <v>566</v>
      </c>
      <c r="C71">
        <v>132</v>
      </c>
      <c r="D71">
        <f t="shared" si="2"/>
        <v>23.32155477031802</v>
      </c>
      <c r="G71">
        <v>236</v>
      </c>
      <c r="H71">
        <f t="shared" si="5"/>
        <v>55.03886925795053</v>
      </c>
      <c r="I71">
        <f t="shared" si="6"/>
        <v>7.8626956082786474</v>
      </c>
    </row>
    <row r="72" spans="1:9">
      <c r="A72">
        <v>566</v>
      </c>
      <c r="C72">
        <v>48</v>
      </c>
      <c r="D72">
        <f t="shared" si="2"/>
        <v>8.4805653710247348</v>
      </c>
      <c r="G72">
        <v>236</v>
      </c>
      <c r="H72">
        <f t="shared" si="5"/>
        <v>20.014134275618375</v>
      </c>
      <c r="I72">
        <f t="shared" si="6"/>
        <v>2.8591620393740533</v>
      </c>
    </row>
    <row r="73" spans="1:9">
      <c r="A73">
        <v>566</v>
      </c>
      <c r="C73">
        <v>2</v>
      </c>
      <c r="D73">
        <f t="shared" si="2"/>
        <v>0.35335689045936397</v>
      </c>
      <c r="G73">
        <v>236</v>
      </c>
      <c r="H73">
        <f t="shared" si="5"/>
        <v>0.83392226148409909</v>
      </c>
      <c r="I73">
        <f t="shared" si="6"/>
        <v>0.11913175164058558</v>
      </c>
    </row>
    <row r="78" spans="1:9">
      <c r="A78">
        <v>587</v>
      </c>
      <c r="C78">
        <v>61</v>
      </c>
      <c r="D78">
        <f t="shared" ref="D78:D141" si="7">C78/A78*100</f>
        <v>10.391822827938672</v>
      </c>
      <c r="G78">
        <v>587</v>
      </c>
      <c r="H78">
        <f t="shared" si="5"/>
        <v>61</v>
      </c>
      <c r="I78">
        <f t="shared" si="6"/>
        <v>8.7142857142857135</v>
      </c>
    </row>
    <row r="79" spans="1:9">
      <c r="A79">
        <v>587</v>
      </c>
      <c r="C79">
        <v>105</v>
      </c>
      <c r="D79">
        <f t="shared" si="7"/>
        <v>17.88756388415673</v>
      </c>
      <c r="G79">
        <v>587</v>
      </c>
      <c r="H79">
        <f t="shared" si="5"/>
        <v>105</v>
      </c>
      <c r="I79">
        <f t="shared" si="6"/>
        <v>15</v>
      </c>
    </row>
    <row r="80" spans="1:9">
      <c r="A80">
        <v>587</v>
      </c>
      <c r="C80">
        <v>107</v>
      </c>
      <c r="D80">
        <f t="shared" si="7"/>
        <v>18.228279386712096</v>
      </c>
      <c r="G80">
        <v>587</v>
      </c>
      <c r="H80">
        <f t="shared" si="5"/>
        <v>107</v>
      </c>
      <c r="I80">
        <f t="shared" si="6"/>
        <v>15.285714285714286</v>
      </c>
    </row>
    <row r="81" spans="1:9">
      <c r="A81">
        <v>587</v>
      </c>
      <c r="C81">
        <v>129</v>
      </c>
      <c r="D81">
        <f t="shared" si="7"/>
        <v>21.976149914821125</v>
      </c>
      <c r="G81">
        <v>587</v>
      </c>
      <c r="H81">
        <f t="shared" si="5"/>
        <v>129</v>
      </c>
      <c r="I81">
        <f t="shared" si="6"/>
        <v>18.428571428571427</v>
      </c>
    </row>
    <row r="82" spans="1:9">
      <c r="A82">
        <v>587</v>
      </c>
      <c r="C82">
        <v>121</v>
      </c>
      <c r="D82">
        <f t="shared" si="7"/>
        <v>20.613287904599659</v>
      </c>
      <c r="G82">
        <v>587</v>
      </c>
      <c r="H82">
        <f t="shared" si="5"/>
        <v>121</v>
      </c>
      <c r="I82">
        <f t="shared" si="6"/>
        <v>17.285714285714285</v>
      </c>
    </row>
    <row r="83" spans="1:9">
      <c r="A83">
        <v>587</v>
      </c>
      <c r="C83">
        <v>64</v>
      </c>
      <c r="D83">
        <f t="shared" si="7"/>
        <v>10.90289608177172</v>
      </c>
      <c r="G83">
        <v>587</v>
      </c>
      <c r="H83">
        <f t="shared" si="5"/>
        <v>64</v>
      </c>
      <c r="I83">
        <f t="shared" si="6"/>
        <v>9.1428571428571423</v>
      </c>
    </row>
    <row r="84" spans="1:9">
      <c r="A84">
        <v>587</v>
      </c>
      <c r="C84">
        <v>0</v>
      </c>
      <c r="D84">
        <f t="shared" si="7"/>
        <v>0</v>
      </c>
      <c r="G84">
        <v>587</v>
      </c>
      <c r="H84">
        <f t="shared" si="5"/>
        <v>0</v>
      </c>
      <c r="I84">
        <f t="shared" si="6"/>
        <v>0</v>
      </c>
    </row>
    <row r="89" spans="1:9">
      <c r="A89">
        <v>1936</v>
      </c>
      <c r="C89">
        <v>382</v>
      </c>
      <c r="D89">
        <f t="shared" si="7"/>
        <v>19.731404958677686</v>
      </c>
      <c r="G89">
        <v>1998</v>
      </c>
      <c r="H89">
        <f t="shared" si="5"/>
        <v>394.23347107438013</v>
      </c>
      <c r="I89">
        <f t="shared" si="6"/>
        <v>56.319067296340016</v>
      </c>
    </row>
    <row r="90" spans="1:9">
      <c r="A90">
        <v>1936</v>
      </c>
      <c r="C90">
        <v>359</v>
      </c>
      <c r="D90">
        <f t="shared" si="7"/>
        <v>18.543388429752067</v>
      </c>
      <c r="G90">
        <v>1998</v>
      </c>
      <c r="H90">
        <f t="shared" ref="H90:H153" si="8">G90*D90/100</f>
        <v>370.49690082644628</v>
      </c>
      <c r="I90">
        <f t="shared" ref="I90:I153" si="9">H90/7</f>
        <v>52.928128689492326</v>
      </c>
    </row>
    <row r="91" spans="1:9">
      <c r="A91">
        <v>1936</v>
      </c>
      <c r="C91">
        <v>252</v>
      </c>
      <c r="D91">
        <f t="shared" si="7"/>
        <v>13.016528925619836</v>
      </c>
      <c r="G91">
        <v>1998</v>
      </c>
      <c r="H91">
        <f t="shared" si="8"/>
        <v>260.07024793388433</v>
      </c>
      <c r="I91">
        <f t="shared" si="9"/>
        <v>37.152892561983478</v>
      </c>
    </row>
    <row r="92" spans="1:9">
      <c r="A92">
        <v>1936</v>
      </c>
      <c r="C92">
        <v>392</v>
      </c>
      <c r="D92">
        <f t="shared" si="7"/>
        <v>20.24793388429752</v>
      </c>
      <c r="G92">
        <v>1998</v>
      </c>
      <c r="H92">
        <f t="shared" si="8"/>
        <v>404.55371900826447</v>
      </c>
      <c r="I92">
        <f t="shared" si="9"/>
        <v>57.793388429752063</v>
      </c>
    </row>
    <row r="93" spans="1:9">
      <c r="A93">
        <v>1936</v>
      </c>
      <c r="C93">
        <v>351</v>
      </c>
      <c r="D93">
        <f t="shared" si="7"/>
        <v>18.130165289256198</v>
      </c>
      <c r="G93">
        <v>1998</v>
      </c>
      <c r="H93">
        <f t="shared" si="8"/>
        <v>362.24070247933878</v>
      </c>
      <c r="I93">
        <f t="shared" si="9"/>
        <v>51.748671782762685</v>
      </c>
    </row>
    <row r="94" spans="1:9">
      <c r="A94">
        <v>1936</v>
      </c>
      <c r="C94">
        <v>183</v>
      </c>
      <c r="D94">
        <f t="shared" si="7"/>
        <v>9.4524793388429753</v>
      </c>
      <c r="G94">
        <v>1998</v>
      </c>
      <c r="H94">
        <f t="shared" si="8"/>
        <v>188.86053719008265</v>
      </c>
      <c r="I94">
        <f t="shared" si="9"/>
        <v>26.980076741440378</v>
      </c>
    </row>
    <row r="95" spans="1:9">
      <c r="A95">
        <v>1936</v>
      </c>
      <c r="C95">
        <v>17</v>
      </c>
      <c r="D95">
        <f t="shared" si="7"/>
        <v>0.87809917355371903</v>
      </c>
      <c r="G95">
        <v>1998</v>
      </c>
      <c r="H95">
        <f t="shared" si="8"/>
        <v>17.544421487603305</v>
      </c>
      <c r="I95">
        <f t="shared" si="9"/>
        <v>2.506345926800472</v>
      </c>
    </row>
    <row r="100" spans="1:9">
      <c r="A100">
        <v>782</v>
      </c>
      <c r="C100">
        <v>51</v>
      </c>
      <c r="D100">
        <f t="shared" si="7"/>
        <v>6.5217391304347823</v>
      </c>
      <c r="G100">
        <v>2066</v>
      </c>
      <c r="H100">
        <f t="shared" si="8"/>
        <v>134.7391304347826</v>
      </c>
      <c r="I100">
        <f t="shared" si="9"/>
        <v>19.248447204968944</v>
      </c>
    </row>
    <row r="101" spans="1:9">
      <c r="A101">
        <v>782</v>
      </c>
      <c r="C101">
        <v>130</v>
      </c>
      <c r="D101">
        <f t="shared" si="7"/>
        <v>16.624040920716112</v>
      </c>
      <c r="G101">
        <v>2066</v>
      </c>
      <c r="H101">
        <f t="shared" si="8"/>
        <v>343.45268542199489</v>
      </c>
      <c r="I101">
        <f t="shared" si="9"/>
        <v>49.06466934599927</v>
      </c>
    </row>
    <row r="102" spans="1:9">
      <c r="A102">
        <v>782</v>
      </c>
      <c r="C102">
        <v>106</v>
      </c>
      <c r="D102">
        <f t="shared" si="7"/>
        <v>13.554987212276215</v>
      </c>
      <c r="G102">
        <v>2066</v>
      </c>
      <c r="H102">
        <f t="shared" si="8"/>
        <v>280.04603580562662</v>
      </c>
      <c r="I102">
        <f t="shared" si="9"/>
        <v>40.006576543660948</v>
      </c>
    </row>
    <row r="103" spans="1:9">
      <c r="A103">
        <v>782</v>
      </c>
      <c r="C103">
        <v>176</v>
      </c>
      <c r="D103">
        <f t="shared" si="7"/>
        <v>22.506393861892583</v>
      </c>
      <c r="G103">
        <v>2066</v>
      </c>
      <c r="H103">
        <f t="shared" si="8"/>
        <v>464.9820971867008</v>
      </c>
      <c r="I103">
        <f t="shared" si="9"/>
        <v>66.426013883814406</v>
      </c>
    </row>
    <row r="104" spans="1:9">
      <c r="A104">
        <v>782</v>
      </c>
      <c r="C104">
        <v>200</v>
      </c>
      <c r="D104">
        <f t="shared" si="7"/>
        <v>25.575447570332482</v>
      </c>
      <c r="G104">
        <v>2066</v>
      </c>
      <c r="H104">
        <f t="shared" si="8"/>
        <v>528.38874680306913</v>
      </c>
      <c r="I104">
        <f t="shared" si="9"/>
        <v>75.484106686152728</v>
      </c>
    </row>
    <row r="105" spans="1:9">
      <c r="A105">
        <v>782</v>
      </c>
      <c r="C105">
        <v>110</v>
      </c>
      <c r="D105">
        <f t="shared" si="7"/>
        <v>14.066496163682865</v>
      </c>
      <c r="G105">
        <v>2066</v>
      </c>
      <c r="H105">
        <f t="shared" si="8"/>
        <v>290.61381074168798</v>
      </c>
      <c r="I105">
        <f t="shared" si="9"/>
        <v>41.516258677383995</v>
      </c>
    </row>
    <row r="106" spans="1:9">
      <c r="A106">
        <v>782</v>
      </c>
      <c r="C106">
        <v>9</v>
      </c>
      <c r="D106">
        <f t="shared" si="7"/>
        <v>1.1508951406649617</v>
      </c>
      <c r="G106">
        <v>2066</v>
      </c>
      <c r="H106">
        <f t="shared" si="8"/>
        <v>23.777493606138108</v>
      </c>
      <c r="I106">
        <f t="shared" si="9"/>
        <v>3.3967848008768726</v>
      </c>
    </row>
    <row r="112" spans="1:9">
      <c r="A112">
        <v>592</v>
      </c>
      <c r="C112">
        <v>67</v>
      </c>
      <c r="D112">
        <f t="shared" si="7"/>
        <v>11.317567567567567</v>
      </c>
      <c r="G112">
        <v>287</v>
      </c>
      <c r="H112">
        <f t="shared" si="8"/>
        <v>32.481418918918919</v>
      </c>
      <c r="I112">
        <f t="shared" si="9"/>
        <v>4.6402027027027026</v>
      </c>
    </row>
    <row r="113" spans="1:9">
      <c r="A113">
        <v>592</v>
      </c>
      <c r="C113">
        <v>95</v>
      </c>
      <c r="D113">
        <f t="shared" si="7"/>
        <v>16.047297297297298</v>
      </c>
      <c r="G113">
        <v>287</v>
      </c>
      <c r="H113">
        <f t="shared" si="8"/>
        <v>46.055743243243242</v>
      </c>
      <c r="I113">
        <f t="shared" si="9"/>
        <v>6.5793918918918921</v>
      </c>
    </row>
    <row r="114" spans="1:9">
      <c r="A114">
        <v>592</v>
      </c>
      <c r="C114">
        <v>100</v>
      </c>
      <c r="D114">
        <f t="shared" si="7"/>
        <v>16.891891891891891</v>
      </c>
      <c r="G114">
        <v>287</v>
      </c>
      <c r="H114">
        <f t="shared" si="8"/>
        <v>48.479729729729726</v>
      </c>
      <c r="I114">
        <f t="shared" si="9"/>
        <v>6.9256756756756754</v>
      </c>
    </row>
    <row r="115" spans="1:9">
      <c r="A115">
        <v>592</v>
      </c>
      <c r="C115">
        <v>124</v>
      </c>
      <c r="D115">
        <f t="shared" si="7"/>
        <v>20.945945945945947</v>
      </c>
      <c r="G115">
        <v>287</v>
      </c>
      <c r="H115">
        <f t="shared" si="8"/>
        <v>60.11486486486487</v>
      </c>
      <c r="I115">
        <f t="shared" si="9"/>
        <v>8.5878378378378386</v>
      </c>
    </row>
    <row r="116" spans="1:9">
      <c r="A116">
        <v>592</v>
      </c>
      <c r="C116">
        <v>119</v>
      </c>
      <c r="D116">
        <f t="shared" si="7"/>
        <v>20.101351351351351</v>
      </c>
      <c r="G116">
        <v>287</v>
      </c>
      <c r="H116">
        <f t="shared" si="8"/>
        <v>57.690878378378372</v>
      </c>
      <c r="I116">
        <f t="shared" si="9"/>
        <v>8.2415540540540526</v>
      </c>
    </row>
    <row r="117" spans="1:9">
      <c r="A117">
        <v>592</v>
      </c>
      <c r="C117">
        <v>74</v>
      </c>
      <c r="D117">
        <f t="shared" si="7"/>
        <v>12.5</v>
      </c>
      <c r="G117">
        <v>287</v>
      </c>
      <c r="H117">
        <f t="shared" si="8"/>
        <v>35.875</v>
      </c>
      <c r="I117">
        <f t="shared" si="9"/>
        <v>5.125</v>
      </c>
    </row>
    <row r="118" spans="1:9">
      <c r="A118">
        <v>592</v>
      </c>
      <c r="C118">
        <v>13</v>
      </c>
      <c r="D118">
        <f t="shared" si="7"/>
        <v>2.1959459459459461</v>
      </c>
      <c r="G118">
        <v>287</v>
      </c>
      <c r="H118">
        <f t="shared" si="8"/>
        <v>6.3023648648648658</v>
      </c>
      <c r="I118">
        <f t="shared" si="9"/>
        <v>0.90033783783783794</v>
      </c>
    </row>
    <row r="123" spans="1:9">
      <c r="A123">
        <v>219</v>
      </c>
      <c r="C123">
        <v>34</v>
      </c>
      <c r="D123">
        <f t="shared" si="7"/>
        <v>15.52511415525114</v>
      </c>
      <c r="G123">
        <v>237</v>
      </c>
      <c r="H123">
        <f t="shared" si="8"/>
        <v>36.794520547945204</v>
      </c>
      <c r="I123">
        <f t="shared" si="9"/>
        <v>5.2563600782778863</v>
      </c>
    </row>
    <row r="124" spans="1:9">
      <c r="A124">
        <v>219</v>
      </c>
      <c r="C124">
        <v>32</v>
      </c>
      <c r="D124">
        <f t="shared" si="7"/>
        <v>14.611872146118721</v>
      </c>
      <c r="G124">
        <v>237</v>
      </c>
      <c r="H124">
        <f t="shared" si="8"/>
        <v>34.630136986301366</v>
      </c>
      <c r="I124">
        <f t="shared" si="9"/>
        <v>4.9471624266144811</v>
      </c>
    </row>
    <row r="125" spans="1:9">
      <c r="A125">
        <v>219</v>
      </c>
      <c r="C125">
        <v>43</v>
      </c>
      <c r="D125">
        <f t="shared" si="7"/>
        <v>19.634703196347029</v>
      </c>
      <c r="G125">
        <v>237</v>
      </c>
      <c r="H125">
        <f t="shared" si="8"/>
        <v>46.534246575342458</v>
      </c>
      <c r="I125">
        <f t="shared" si="9"/>
        <v>6.6477495107632079</v>
      </c>
    </row>
    <row r="126" spans="1:9">
      <c r="A126">
        <v>219</v>
      </c>
      <c r="C126">
        <v>47</v>
      </c>
      <c r="D126">
        <f t="shared" si="7"/>
        <v>21.461187214611872</v>
      </c>
      <c r="G126">
        <v>237</v>
      </c>
      <c r="H126">
        <f t="shared" si="8"/>
        <v>50.863013698630141</v>
      </c>
      <c r="I126">
        <f t="shared" si="9"/>
        <v>7.26614481409002</v>
      </c>
    </row>
    <row r="127" spans="1:9">
      <c r="A127">
        <v>219</v>
      </c>
      <c r="C127">
        <v>34</v>
      </c>
      <c r="D127">
        <f t="shared" si="7"/>
        <v>15.52511415525114</v>
      </c>
      <c r="G127">
        <v>237</v>
      </c>
      <c r="H127">
        <f t="shared" si="8"/>
        <v>36.794520547945204</v>
      </c>
      <c r="I127">
        <f t="shared" si="9"/>
        <v>5.2563600782778863</v>
      </c>
    </row>
    <row r="128" spans="1:9">
      <c r="A128">
        <v>219</v>
      </c>
      <c r="C128">
        <v>23</v>
      </c>
      <c r="D128">
        <f t="shared" si="7"/>
        <v>10.50228310502283</v>
      </c>
      <c r="G128">
        <v>237</v>
      </c>
      <c r="H128">
        <f t="shared" si="8"/>
        <v>24.890410958904109</v>
      </c>
      <c r="I128">
        <f t="shared" si="9"/>
        <v>3.5557729941291583</v>
      </c>
    </row>
    <row r="129" spans="1:9">
      <c r="A129">
        <v>219</v>
      </c>
      <c r="C129">
        <v>6</v>
      </c>
      <c r="D129">
        <f t="shared" si="7"/>
        <v>2.7397260273972601</v>
      </c>
      <c r="G129">
        <v>237</v>
      </c>
      <c r="H129">
        <f t="shared" si="8"/>
        <v>6.4931506849315062</v>
      </c>
      <c r="I129">
        <f t="shared" si="9"/>
        <v>0.92759295499021521</v>
      </c>
    </row>
    <row r="136" spans="1:9">
      <c r="A136">
        <v>1218</v>
      </c>
      <c r="C136">
        <v>254</v>
      </c>
      <c r="D136">
        <f t="shared" si="7"/>
        <v>20.853858784893266</v>
      </c>
      <c r="G136">
        <v>1366</v>
      </c>
      <c r="H136">
        <f t="shared" si="8"/>
        <v>284.863711001642</v>
      </c>
      <c r="I136">
        <f t="shared" si="9"/>
        <v>40.694815857377428</v>
      </c>
    </row>
    <row r="137" spans="1:9">
      <c r="A137">
        <v>1218</v>
      </c>
      <c r="C137">
        <v>236</v>
      </c>
      <c r="D137">
        <f t="shared" si="7"/>
        <v>19.376026272577999</v>
      </c>
      <c r="G137">
        <v>1366</v>
      </c>
      <c r="H137">
        <f t="shared" si="8"/>
        <v>264.67651888341544</v>
      </c>
      <c r="I137">
        <f t="shared" si="9"/>
        <v>37.810931269059346</v>
      </c>
    </row>
    <row r="138" spans="1:9">
      <c r="A138">
        <v>1218</v>
      </c>
      <c r="C138">
        <v>195</v>
      </c>
      <c r="D138">
        <f t="shared" si="7"/>
        <v>16.009852216748769</v>
      </c>
      <c r="G138">
        <v>1366</v>
      </c>
      <c r="H138">
        <f t="shared" si="8"/>
        <v>218.69458128078819</v>
      </c>
      <c r="I138">
        <f t="shared" si="9"/>
        <v>31.242083040112597</v>
      </c>
    </row>
    <row r="139" spans="1:9">
      <c r="A139">
        <v>1218</v>
      </c>
      <c r="C139">
        <v>238</v>
      </c>
      <c r="D139">
        <f t="shared" si="7"/>
        <v>19.540229885057471</v>
      </c>
      <c r="G139">
        <v>1366</v>
      </c>
      <c r="H139">
        <f t="shared" si="8"/>
        <v>266.91954022988506</v>
      </c>
      <c r="I139">
        <f t="shared" si="9"/>
        <v>38.131362889983578</v>
      </c>
    </row>
    <row r="140" spans="1:9">
      <c r="A140">
        <v>1218</v>
      </c>
      <c r="C140">
        <v>196</v>
      </c>
      <c r="D140">
        <f t="shared" si="7"/>
        <v>16.091954022988507</v>
      </c>
      <c r="G140">
        <v>1366</v>
      </c>
      <c r="H140">
        <f t="shared" si="8"/>
        <v>219.81609195402299</v>
      </c>
      <c r="I140">
        <f t="shared" si="9"/>
        <v>31.402298850574713</v>
      </c>
    </row>
    <row r="141" spans="1:9">
      <c r="A141">
        <v>1218</v>
      </c>
      <c r="C141">
        <v>92</v>
      </c>
      <c r="D141">
        <f t="shared" si="7"/>
        <v>7.5533661740558298</v>
      </c>
      <c r="G141">
        <v>1366</v>
      </c>
      <c r="H141">
        <f t="shared" si="8"/>
        <v>103.17898193760264</v>
      </c>
      <c r="I141">
        <f t="shared" si="9"/>
        <v>14.739854562514664</v>
      </c>
    </row>
    <row r="142" spans="1:9">
      <c r="A142">
        <v>1218</v>
      </c>
      <c r="C142">
        <v>7</v>
      </c>
      <c r="D142">
        <f t="shared" ref="D142:D190" si="10">C142/A142*100</f>
        <v>0.57471264367816088</v>
      </c>
      <c r="G142">
        <v>1366</v>
      </c>
      <c r="H142">
        <f t="shared" si="8"/>
        <v>7.8505747126436782</v>
      </c>
      <c r="I142">
        <f t="shared" si="9"/>
        <v>1.1215106732348112</v>
      </c>
    </row>
    <row r="148" spans="1:9">
      <c r="A148">
        <v>543</v>
      </c>
      <c r="C148">
        <v>56</v>
      </c>
      <c r="D148">
        <f t="shared" si="10"/>
        <v>10.313075506445673</v>
      </c>
      <c r="G148">
        <v>664</v>
      </c>
      <c r="H148">
        <f t="shared" si="8"/>
        <v>68.478821362799266</v>
      </c>
      <c r="I148">
        <f t="shared" si="9"/>
        <v>9.7826887661141804</v>
      </c>
    </row>
    <row r="149" spans="1:9">
      <c r="A149">
        <v>543</v>
      </c>
      <c r="C149">
        <v>81</v>
      </c>
      <c r="D149">
        <f t="shared" si="10"/>
        <v>14.917127071823206</v>
      </c>
      <c r="G149">
        <v>664</v>
      </c>
      <c r="H149">
        <f t="shared" si="8"/>
        <v>99.049723756906076</v>
      </c>
      <c r="I149">
        <f t="shared" si="9"/>
        <v>14.149960536700869</v>
      </c>
    </row>
    <row r="150" spans="1:9">
      <c r="A150">
        <v>543</v>
      </c>
      <c r="C150">
        <v>73</v>
      </c>
      <c r="D150">
        <f t="shared" si="10"/>
        <v>13.443830570902392</v>
      </c>
      <c r="G150">
        <v>664</v>
      </c>
      <c r="H150">
        <f t="shared" si="8"/>
        <v>89.267034990791885</v>
      </c>
      <c r="I150">
        <f t="shared" si="9"/>
        <v>12.752433570113126</v>
      </c>
    </row>
    <row r="151" spans="1:9">
      <c r="A151">
        <v>543</v>
      </c>
      <c r="C151">
        <v>121</v>
      </c>
      <c r="D151">
        <f t="shared" si="10"/>
        <v>22.283609576427256</v>
      </c>
      <c r="G151">
        <v>664</v>
      </c>
      <c r="H151">
        <f t="shared" si="8"/>
        <v>147.96316758747699</v>
      </c>
      <c r="I151">
        <f t="shared" si="9"/>
        <v>21.13759536963957</v>
      </c>
    </row>
    <row r="152" spans="1:9">
      <c r="A152">
        <v>543</v>
      </c>
      <c r="C152">
        <v>119</v>
      </c>
      <c r="D152">
        <f t="shared" si="10"/>
        <v>21.915285451197054</v>
      </c>
      <c r="G152">
        <v>664</v>
      </c>
      <c r="H152">
        <f t="shared" si="8"/>
        <v>145.51749539594846</v>
      </c>
      <c r="I152">
        <f t="shared" si="9"/>
        <v>20.788213627992636</v>
      </c>
    </row>
    <row r="153" spans="1:9">
      <c r="A153">
        <v>543</v>
      </c>
      <c r="C153">
        <v>81</v>
      </c>
      <c r="D153">
        <f t="shared" si="10"/>
        <v>14.917127071823206</v>
      </c>
      <c r="G153">
        <v>664</v>
      </c>
      <c r="H153">
        <f t="shared" si="8"/>
        <v>99.049723756906076</v>
      </c>
      <c r="I153">
        <f t="shared" si="9"/>
        <v>14.149960536700869</v>
      </c>
    </row>
    <row r="154" spans="1:9">
      <c r="A154">
        <v>543</v>
      </c>
      <c r="C154">
        <v>12</v>
      </c>
      <c r="D154">
        <f t="shared" si="10"/>
        <v>2.2099447513812152</v>
      </c>
      <c r="G154">
        <v>664</v>
      </c>
      <c r="H154">
        <f t="shared" ref="H154:H190" si="11">G154*D154/100</f>
        <v>14.674033149171269</v>
      </c>
      <c r="I154">
        <f t="shared" ref="I154:I190" si="12">H154/7</f>
        <v>2.09629044988161</v>
      </c>
    </row>
    <row r="161" spans="1:9">
      <c r="A161">
        <v>608</v>
      </c>
      <c r="C161">
        <v>126</v>
      </c>
      <c r="D161">
        <f t="shared" si="10"/>
        <v>20.723684210526315</v>
      </c>
      <c r="G161">
        <v>607</v>
      </c>
      <c r="H161">
        <f t="shared" si="11"/>
        <v>125.79276315789474</v>
      </c>
      <c r="I161">
        <f t="shared" si="12"/>
        <v>17.970394736842106</v>
      </c>
    </row>
    <row r="162" spans="1:9">
      <c r="A162">
        <v>608</v>
      </c>
      <c r="C162">
        <v>126</v>
      </c>
      <c r="D162">
        <f t="shared" si="10"/>
        <v>20.723684210526315</v>
      </c>
      <c r="G162">
        <v>607</v>
      </c>
      <c r="H162">
        <f t="shared" si="11"/>
        <v>125.79276315789474</v>
      </c>
      <c r="I162">
        <f t="shared" si="12"/>
        <v>17.970394736842106</v>
      </c>
    </row>
    <row r="163" spans="1:9">
      <c r="A163">
        <v>608</v>
      </c>
      <c r="C163">
        <v>92</v>
      </c>
      <c r="D163">
        <f t="shared" si="10"/>
        <v>15.131578947368421</v>
      </c>
      <c r="G163">
        <v>607</v>
      </c>
      <c r="H163">
        <f t="shared" si="11"/>
        <v>91.848684210526315</v>
      </c>
      <c r="I163">
        <f t="shared" si="12"/>
        <v>13.121240601503759</v>
      </c>
    </row>
    <row r="164" spans="1:9">
      <c r="A164">
        <v>608</v>
      </c>
      <c r="C164">
        <v>108</v>
      </c>
      <c r="D164">
        <f t="shared" si="10"/>
        <v>17.763157894736842</v>
      </c>
      <c r="G164">
        <v>607</v>
      </c>
      <c r="H164">
        <f t="shared" si="11"/>
        <v>107.82236842105263</v>
      </c>
      <c r="I164">
        <f t="shared" si="12"/>
        <v>15.403195488721805</v>
      </c>
    </row>
    <row r="165" spans="1:9">
      <c r="A165">
        <v>608</v>
      </c>
      <c r="C165">
        <v>108</v>
      </c>
      <c r="D165">
        <f t="shared" si="10"/>
        <v>17.763157894736842</v>
      </c>
      <c r="G165">
        <v>607</v>
      </c>
      <c r="H165">
        <f t="shared" si="11"/>
        <v>107.82236842105263</v>
      </c>
      <c r="I165">
        <f t="shared" si="12"/>
        <v>15.403195488721805</v>
      </c>
    </row>
    <row r="166" spans="1:9">
      <c r="A166">
        <v>608</v>
      </c>
      <c r="C166">
        <v>42</v>
      </c>
      <c r="D166">
        <f t="shared" si="10"/>
        <v>6.9078947368421062</v>
      </c>
      <c r="G166">
        <v>607</v>
      </c>
      <c r="H166">
        <f t="shared" si="11"/>
        <v>41.930921052631582</v>
      </c>
      <c r="I166">
        <f t="shared" si="12"/>
        <v>5.990131578947369</v>
      </c>
    </row>
    <row r="167" spans="1:9">
      <c r="A167">
        <v>608</v>
      </c>
      <c r="C167">
        <v>6</v>
      </c>
      <c r="D167">
        <f t="shared" si="10"/>
        <v>0.98684210526315785</v>
      </c>
      <c r="G167">
        <v>607</v>
      </c>
      <c r="H167">
        <f t="shared" si="11"/>
        <v>5.9901315789473673</v>
      </c>
      <c r="I167">
        <f t="shared" si="12"/>
        <v>0.85573308270676673</v>
      </c>
    </row>
    <row r="172" spans="1:9">
      <c r="A172">
        <v>373</v>
      </c>
      <c r="C172">
        <v>97</v>
      </c>
      <c r="D172">
        <f t="shared" si="10"/>
        <v>26.005361930294907</v>
      </c>
      <c r="G172">
        <v>370</v>
      </c>
      <c r="H172">
        <f t="shared" si="11"/>
        <v>96.219839142091146</v>
      </c>
      <c r="I172">
        <f t="shared" si="12"/>
        <v>13.74569130601302</v>
      </c>
    </row>
    <row r="173" spans="1:9">
      <c r="A173">
        <v>373</v>
      </c>
      <c r="C173">
        <v>60</v>
      </c>
      <c r="D173">
        <f t="shared" si="10"/>
        <v>16.085790884718499</v>
      </c>
      <c r="G173">
        <v>370</v>
      </c>
      <c r="H173">
        <f t="shared" si="11"/>
        <v>59.51742627345844</v>
      </c>
      <c r="I173">
        <f t="shared" si="12"/>
        <v>8.50248946763692</v>
      </c>
    </row>
    <row r="174" spans="1:9">
      <c r="A174">
        <v>373</v>
      </c>
      <c r="C174">
        <v>53</v>
      </c>
      <c r="D174">
        <f t="shared" si="10"/>
        <v>14.209115281501342</v>
      </c>
      <c r="G174">
        <v>370</v>
      </c>
      <c r="H174">
        <f t="shared" si="11"/>
        <v>52.573726541554961</v>
      </c>
      <c r="I174">
        <f t="shared" si="12"/>
        <v>7.51053236307928</v>
      </c>
    </row>
    <row r="175" spans="1:9">
      <c r="A175">
        <v>373</v>
      </c>
      <c r="C175">
        <v>58</v>
      </c>
      <c r="D175">
        <f t="shared" si="10"/>
        <v>15.549597855227882</v>
      </c>
      <c r="G175">
        <v>370</v>
      </c>
      <c r="H175">
        <f t="shared" si="11"/>
        <v>57.533512064343157</v>
      </c>
      <c r="I175">
        <f t="shared" si="12"/>
        <v>8.2190731520490221</v>
      </c>
    </row>
    <row r="176" spans="1:9">
      <c r="A176">
        <v>373</v>
      </c>
      <c r="C176">
        <v>68</v>
      </c>
      <c r="D176">
        <f t="shared" si="10"/>
        <v>18.230563002680967</v>
      </c>
      <c r="G176">
        <v>370</v>
      </c>
      <c r="H176">
        <f t="shared" si="11"/>
        <v>67.453083109919575</v>
      </c>
      <c r="I176">
        <f t="shared" si="12"/>
        <v>9.63615472998851</v>
      </c>
    </row>
    <row r="177" spans="1:9">
      <c r="A177">
        <v>373</v>
      </c>
      <c r="C177">
        <v>28</v>
      </c>
      <c r="D177">
        <f t="shared" si="10"/>
        <v>7.5067024128686324</v>
      </c>
      <c r="G177">
        <v>370</v>
      </c>
      <c r="H177">
        <f t="shared" si="11"/>
        <v>27.774798927613936</v>
      </c>
      <c r="I177">
        <f t="shared" si="12"/>
        <v>3.9678284182305625</v>
      </c>
    </row>
    <row r="178" spans="1:9">
      <c r="A178">
        <v>373</v>
      </c>
      <c r="C178">
        <v>9</v>
      </c>
      <c r="D178">
        <f t="shared" si="10"/>
        <v>2.4128686327077746</v>
      </c>
      <c r="G178">
        <v>370</v>
      </c>
      <c r="H178">
        <f t="shared" si="11"/>
        <v>8.927613941018766</v>
      </c>
      <c r="I178">
        <f t="shared" si="12"/>
        <v>1.275373420145538</v>
      </c>
    </row>
    <row r="184" spans="1:9">
      <c r="A184">
        <v>437</v>
      </c>
      <c r="C184">
        <v>85</v>
      </c>
      <c r="D184">
        <f t="shared" si="10"/>
        <v>19.450800915331808</v>
      </c>
      <c r="G184">
        <v>376</v>
      </c>
      <c r="H184">
        <f t="shared" si="11"/>
        <v>73.135011441647592</v>
      </c>
      <c r="I184">
        <f t="shared" si="12"/>
        <v>10.447858777378228</v>
      </c>
    </row>
    <row r="185" spans="1:9">
      <c r="A185">
        <v>437</v>
      </c>
      <c r="C185">
        <v>70</v>
      </c>
      <c r="D185">
        <f t="shared" si="10"/>
        <v>16.018306636155607</v>
      </c>
      <c r="G185">
        <v>376</v>
      </c>
      <c r="H185">
        <f t="shared" si="11"/>
        <v>60.228832951945087</v>
      </c>
      <c r="I185">
        <f t="shared" si="12"/>
        <v>8.6041189931350122</v>
      </c>
    </row>
    <row r="186" spans="1:9">
      <c r="A186">
        <v>437</v>
      </c>
      <c r="C186">
        <v>65</v>
      </c>
      <c r="D186">
        <f t="shared" si="10"/>
        <v>14.874141876430205</v>
      </c>
      <c r="G186">
        <v>376</v>
      </c>
      <c r="H186">
        <f t="shared" si="11"/>
        <v>55.926773455377571</v>
      </c>
      <c r="I186">
        <f t="shared" si="12"/>
        <v>7.9895390650539388</v>
      </c>
    </row>
    <row r="187" spans="1:9">
      <c r="A187">
        <v>437</v>
      </c>
      <c r="C187">
        <v>81</v>
      </c>
      <c r="D187">
        <f t="shared" si="10"/>
        <v>18.535469107551489</v>
      </c>
      <c r="G187">
        <v>376</v>
      </c>
      <c r="H187">
        <f t="shared" si="11"/>
        <v>69.693363844393602</v>
      </c>
      <c r="I187">
        <f t="shared" si="12"/>
        <v>9.9561948349133722</v>
      </c>
    </row>
    <row r="188" spans="1:9">
      <c r="A188">
        <v>437</v>
      </c>
      <c r="C188">
        <v>92</v>
      </c>
      <c r="D188">
        <f t="shared" si="10"/>
        <v>21.052631578947366</v>
      </c>
      <c r="G188">
        <v>376</v>
      </c>
      <c r="H188">
        <f t="shared" si="11"/>
        <v>79.157894736842096</v>
      </c>
      <c r="I188">
        <f t="shared" si="12"/>
        <v>11.308270676691729</v>
      </c>
    </row>
    <row r="189" spans="1:9">
      <c r="A189">
        <v>437</v>
      </c>
      <c r="C189">
        <v>36</v>
      </c>
      <c r="D189">
        <f t="shared" si="10"/>
        <v>8.2379862700228834</v>
      </c>
      <c r="G189">
        <v>376</v>
      </c>
      <c r="H189">
        <f t="shared" si="11"/>
        <v>30.974828375286041</v>
      </c>
      <c r="I189">
        <f t="shared" si="12"/>
        <v>4.4249754821837204</v>
      </c>
    </row>
    <row r="190" spans="1:9">
      <c r="A190">
        <v>437</v>
      </c>
      <c r="C190">
        <v>8</v>
      </c>
      <c r="D190">
        <f t="shared" si="10"/>
        <v>1.8306636155606408</v>
      </c>
      <c r="G190">
        <v>376</v>
      </c>
      <c r="H190">
        <f t="shared" si="11"/>
        <v>6.8832951945080092</v>
      </c>
      <c r="I190">
        <f t="shared" si="12"/>
        <v>0.98332788492971557</v>
      </c>
    </row>
    <row r="197" spans="1:9">
      <c r="A197">
        <v>97</v>
      </c>
      <c r="C197">
        <v>2</v>
      </c>
      <c r="D197">
        <f>C197/A197*100</f>
        <v>2.0618556701030926</v>
      </c>
      <c r="G197">
        <v>140</v>
      </c>
      <c r="H197">
        <f t="shared" ref="H197:H203" si="13">G197*D197/100</f>
        <v>2.8865979381443299</v>
      </c>
      <c r="I197">
        <f t="shared" ref="I197:I203" si="14">H197/7</f>
        <v>0.41237113402061853</v>
      </c>
    </row>
    <row r="198" spans="1:9">
      <c r="A198">
        <v>97</v>
      </c>
      <c r="C198">
        <v>17</v>
      </c>
      <c r="D198">
        <f t="shared" ref="D198:D203" si="15">C198/A198*100</f>
        <v>17.525773195876287</v>
      </c>
      <c r="G198">
        <v>140</v>
      </c>
      <c r="H198">
        <f t="shared" si="13"/>
        <v>24.536082474226802</v>
      </c>
      <c r="I198">
        <f t="shared" si="14"/>
        <v>3.5051546391752573</v>
      </c>
    </row>
    <row r="199" spans="1:9">
      <c r="A199">
        <v>97</v>
      </c>
      <c r="C199">
        <v>3</v>
      </c>
      <c r="D199">
        <f t="shared" si="15"/>
        <v>3.0927835051546393</v>
      </c>
      <c r="G199">
        <v>140</v>
      </c>
      <c r="H199">
        <f t="shared" si="13"/>
        <v>4.3298969072164946</v>
      </c>
      <c r="I199">
        <f t="shared" si="14"/>
        <v>0.61855670103092775</v>
      </c>
    </row>
    <row r="200" spans="1:9">
      <c r="A200">
        <v>97</v>
      </c>
      <c r="C200">
        <v>25</v>
      </c>
      <c r="D200">
        <f t="shared" si="15"/>
        <v>25.773195876288657</v>
      </c>
      <c r="G200">
        <v>140</v>
      </c>
      <c r="H200">
        <f t="shared" si="13"/>
        <v>36.082474226804123</v>
      </c>
      <c r="I200">
        <f t="shared" si="14"/>
        <v>5.1546391752577323</v>
      </c>
    </row>
    <row r="201" spans="1:9">
      <c r="A201">
        <v>97</v>
      </c>
      <c r="C201">
        <v>25</v>
      </c>
      <c r="D201">
        <f t="shared" si="15"/>
        <v>25.773195876288657</v>
      </c>
      <c r="G201">
        <v>140</v>
      </c>
      <c r="H201">
        <f t="shared" si="13"/>
        <v>36.082474226804123</v>
      </c>
      <c r="I201">
        <f t="shared" si="14"/>
        <v>5.1546391752577323</v>
      </c>
    </row>
    <row r="202" spans="1:9">
      <c r="A202">
        <v>97</v>
      </c>
      <c r="C202">
        <v>25</v>
      </c>
      <c r="D202">
        <f t="shared" si="15"/>
        <v>25.773195876288657</v>
      </c>
      <c r="G202">
        <v>140</v>
      </c>
      <c r="H202">
        <f t="shared" si="13"/>
        <v>36.082474226804123</v>
      </c>
      <c r="I202">
        <f t="shared" si="14"/>
        <v>5.1546391752577323</v>
      </c>
    </row>
    <row r="203" spans="1:9">
      <c r="A203">
        <v>97</v>
      </c>
      <c r="C203">
        <v>0</v>
      </c>
      <c r="D203">
        <f t="shared" si="15"/>
        <v>0</v>
      </c>
      <c r="G203">
        <v>140</v>
      </c>
      <c r="H203">
        <f t="shared" si="13"/>
        <v>0</v>
      </c>
      <c r="I203">
        <f t="shared" si="14"/>
        <v>0</v>
      </c>
    </row>
  </sheetData>
  <customSheetViews>
    <customSheetView guid="{7EF7329A-D239-46D2-A679-8AF03C27B01B}">
      <selection activeCell="P8" sqref="P8"/>
      <pageMargins left="0" right="0" top="0" bottom="0" header="0" footer="0"/>
    </customSheetView>
    <customSheetView guid="{D4D6FD6E-E2F8-4298-B80A-7A6D6094FCE5}">
      <selection activeCell="P8" sqref="P8"/>
      <pageMargins left="0" right="0" top="0" bottom="0" header="0" footer="0"/>
    </customSheetView>
    <customSheetView guid="{1569890A-C0CB-4D24-8F9F-1E2BEC05D472}">
      <selection activeCell="P8" sqref="P8"/>
      <pageMargins left="0" right="0" top="0" bottom="0" header="0" footer="0"/>
    </customSheetView>
    <customSheetView guid="{F66B22C9-3786-423C-A7C1-643F8A6A2E5A}">
      <selection activeCell="P8" sqref="P8"/>
      <pageMargins left="0" right="0" top="0" bottom="0" header="0" footer="0"/>
    </customSheetView>
    <customSheetView guid="{01AD3EBB-858D-45B2-A56E-F4523A0D8AE3}" showPageBreaks="1">
      <selection activeCell="P8" sqref="P8"/>
      <pageMargins left="0" right="0" top="0" bottom="0" header="0" footer="0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Cambridge Assessment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Hsin Yang</dc:creator>
  <cp:keywords/>
  <dc:description/>
  <cp:lastModifiedBy>Jayasooryan Maroli</cp:lastModifiedBy>
  <cp:revision/>
  <dcterms:created xsi:type="dcterms:W3CDTF">2019-10-15T12:42:06Z</dcterms:created>
  <dcterms:modified xsi:type="dcterms:W3CDTF">2022-08-22T09:11:02Z</dcterms:modified>
  <cp:category/>
  <cp:contentStatus/>
</cp:coreProperties>
</file>